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rommel.cuba\Desktop\FORMULARIO 9\2018\JULIO\"/>
    </mc:Choice>
  </mc:AlternateContent>
  <bookViews>
    <workbookView xWindow="0" yWindow="0" windowWidth="27870" windowHeight="12720"/>
  </bookViews>
  <sheets>
    <sheet name="FORM. 9" sheetId="3" r:id="rId1"/>
    <sheet name="CONCEPTOS" sheetId="10" state="hidden" r:id="rId2"/>
    <sheet name="bd_lista" sheetId="9" state="hidden" r:id="rId3"/>
    <sheet name="RESUMEN" sheetId="8" state="hidden" r:id="rId4"/>
    <sheet name="CONCEPTOS." sheetId="24" r:id="rId5"/>
    <sheet name="CUT MN" sheetId="25" r:id="rId6"/>
    <sheet name="CUT ME" sheetId="26" r:id="rId7"/>
    <sheet name="TRL MN" sheetId="19" r:id="rId8"/>
    <sheet name="TRL ME" sheetId="20" r:id="rId9"/>
    <sheet name="CDI" sheetId="21" r:id="rId10"/>
    <sheet name="LISTA" sheetId="18" state="hidden" r:id="rId11"/>
  </sheets>
  <externalReferences>
    <externalReference r:id="rId12"/>
  </externalReferences>
  <definedNames>
    <definedName name="_xlnm._FilterDatabase" localSheetId="9" hidden="1">CDI!$A$8:$H$63</definedName>
    <definedName name="_xlnm._FilterDatabase" localSheetId="6" hidden="1">'CUT ME'!$A$8:$Q$252</definedName>
    <definedName name="_xlnm._FilterDatabase" localSheetId="5" hidden="1">'CUT MN'!$A$8:$P$8204</definedName>
    <definedName name="_xlnm._FilterDatabase" localSheetId="10" hidden="1">LISTA!$A$12:$AJ$614</definedName>
    <definedName name="_xlnm._FilterDatabase" localSheetId="3" hidden="1">RESUMEN!$A$10:$AM$616</definedName>
    <definedName name="_xlnm._FilterDatabase" localSheetId="8" hidden="1">'TRL ME'!$A$8:$Q$12</definedName>
    <definedName name="_xlnm._FilterDatabase" localSheetId="7" hidden="1">'TRL MN'!$A$8:$O$145</definedName>
    <definedName name="_Key1" localSheetId="9" hidden="1">#REF!</definedName>
    <definedName name="_Key1" localSheetId="6" hidden="1">#REF!</definedName>
    <definedName name="_Key1" localSheetId="10" hidden="1">#REF!</definedName>
    <definedName name="_Key1" localSheetId="3" hidden="1">#REF!</definedName>
    <definedName name="_Key1" hidden="1">#REF!</definedName>
    <definedName name="_Key2" localSheetId="9" hidden="1">#REF!</definedName>
    <definedName name="_Key2" localSheetId="6" hidden="1">#REF!</definedName>
    <definedName name="_Key2" localSheetId="10" hidden="1">#REF!</definedName>
    <definedName name="_Key2" localSheetId="3" hidden="1">#REF!</definedName>
    <definedName name="_Key2" hidden="1">#REF!</definedName>
    <definedName name="_Order1" hidden="1">255</definedName>
    <definedName name="_Order2" hidden="1">255</definedName>
    <definedName name="_Sort" localSheetId="9" hidden="1">#REF!</definedName>
    <definedName name="_Sort" localSheetId="6" hidden="1">#REF!</definedName>
    <definedName name="_Sort" localSheetId="10" hidden="1">#REF!</definedName>
    <definedName name="_Sort" localSheetId="3" hidden="1">#REF!</definedName>
    <definedName name="_Sort" hidden="1">#REF!</definedName>
    <definedName name="_xlnm.Print_Area" localSheetId="9">CDI!$A$1:$H$76</definedName>
    <definedName name="_xlnm.Print_Area" localSheetId="1">CONCEPTOS!$A$1:$B$46</definedName>
    <definedName name="_xlnm.Print_Area" localSheetId="4">CONCEPTOS.!$A$1:$C$50</definedName>
    <definedName name="_xlnm.Print_Area" localSheetId="6">'CUT ME'!$A$1:$Q$256</definedName>
    <definedName name="_xlnm.Print_Area" localSheetId="5">'CUT MN'!$A$1:$P$8207</definedName>
    <definedName name="_xlnm.Print_Area" localSheetId="0">'FORM. 9'!$A$1:$AF$58</definedName>
    <definedName name="_xlnm.Print_Area" localSheetId="10">LISTA!$A$1:$AJ$617</definedName>
    <definedName name="_xlnm.Print_Area" localSheetId="3">RESUMEN!$A$1:$AM$619</definedName>
    <definedName name="_xlnm.Print_Area" localSheetId="7">'TRL MN'!$A$1:$O$149</definedName>
    <definedName name="MARZO" localSheetId="9" hidden="1">#REF!</definedName>
    <definedName name="MARZO" localSheetId="6" hidden="1">#REF!</definedName>
    <definedName name="MARZO" localSheetId="10" hidden="1">#REF!</definedName>
    <definedName name="MARZO" localSheetId="3" hidden="1">#REF!</definedName>
    <definedName name="MARZO" hidden="1">#REF!</definedName>
    <definedName name="_xlnm.Print_Titles" localSheetId="9">CDI!$1:$8</definedName>
    <definedName name="_xlnm.Print_Titles" localSheetId="6">'CUT ME'!$1:$9</definedName>
    <definedName name="_xlnm.Print_Titles" localSheetId="5">'CUT MN'!$1:$9</definedName>
    <definedName name="_xlnm.Print_Titles" localSheetId="10">LISTA!$1:$12</definedName>
    <definedName name="_xlnm.Print_Titles" localSheetId="3">RESUMEN!$1:$10</definedName>
    <definedName name="_xlnm.Print_Titles" localSheetId="8">'TRL ME'!$1:$7</definedName>
    <definedName name="_xlnm.Print_Titles" localSheetId="7">'TRL MN'!$1:$8</definedName>
  </definedNames>
  <calcPr calcId="152511"/>
</workbook>
</file>

<file path=xl/calcChain.xml><?xml version="1.0" encoding="utf-8"?>
<calcChain xmlns="http://schemas.openxmlformats.org/spreadsheetml/2006/main">
  <c r="G96" i="8" l="1"/>
  <c r="AB187" i="8"/>
  <c r="J187" i="8"/>
  <c r="G187" i="8"/>
  <c r="H74" i="21"/>
  <c r="G74" i="21"/>
  <c r="F74" i="21"/>
  <c r="E74" i="21"/>
  <c r="D74" i="21"/>
  <c r="P16" i="20" l="1"/>
  <c r="O16" i="20"/>
  <c r="N16" i="20"/>
  <c r="M16" i="20"/>
  <c r="Q14" i="20"/>
  <c r="Q13" i="20"/>
  <c r="Q12" i="20"/>
  <c r="Q11" i="20"/>
  <c r="Q10" i="20"/>
  <c r="Q9" i="20"/>
  <c r="O147" i="19"/>
  <c r="N147" i="19"/>
  <c r="M147" i="19"/>
  <c r="P254" i="26"/>
  <c r="O254" i="26"/>
  <c r="N254" i="26"/>
  <c r="M254" i="26"/>
  <c r="O8206" i="25" l="1"/>
  <c r="N8206" i="25"/>
  <c r="F12" i="3" l="1"/>
  <c r="C21" i="3" l="1"/>
  <c r="F21" i="3"/>
  <c r="C22" i="3"/>
  <c r="F23" i="3"/>
  <c r="C24" i="3"/>
  <c r="F24" i="3"/>
  <c r="C25" i="3"/>
  <c r="F25" i="3"/>
  <c r="C26" i="3"/>
  <c r="F26" i="3"/>
  <c r="C27" i="3"/>
  <c r="C28" i="3"/>
  <c r="F28" i="3"/>
  <c r="C29" i="3"/>
  <c r="F29" i="3"/>
  <c r="C30" i="3"/>
  <c r="F30" i="3"/>
  <c r="C31" i="3"/>
  <c r="F31" i="3"/>
  <c r="C32" i="3"/>
  <c r="F32" i="3"/>
  <c r="C33" i="3"/>
  <c r="F33" i="3"/>
  <c r="F34" i="3"/>
  <c r="C35" i="3"/>
  <c r="C36" i="3"/>
  <c r="C37" i="3"/>
  <c r="F37" i="3"/>
  <c r="C38" i="3"/>
  <c r="C39" i="3"/>
  <c r="AM616" i="8" l="1"/>
  <c r="AM615" i="8"/>
  <c r="AM614" i="8"/>
  <c r="AM613" i="8"/>
  <c r="AM612" i="8"/>
  <c r="AM611" i="8"/>
  <c r="AM610" i="8"/>
  <c r="AM609" i="8"/>
  <c r="AM608" i="8"/>
  <c r="AM607" i="8"/>
  <c r="AM606" i="8"/>
  <c r="AM605" i="8"/>
  <c r="AM604" i="8"/>
  <c r="AM603" i="8"/>
  <c r="AM602" i="8"/>
  <c r="AM601" i="8"/>
  <c r="AM600" i="8"/>
  <c r="AM599" i="8"/>
  <c r="AM598" i="8"/>
  <c r="AM597" i="8"/>
  <c r="AM596" i="8"/>
  <c r="AM595" i="8"/>
  <c r="AM594" i="8"/>
  <c r="AM593" i="8"/>
  <c r="AM592" i="8"/>
  <c r="AM591" i="8"/>
  <c r="AM590" i="8"/>
  <c r="AM589" i="8"/>
  <c r="AM588" i="8"/>
  <c r="AM587" i="8"/>
  <c r="AM586" i="8"/>
  <c r="AM585" i="8"/>
  <c r="AM584" i="8"/>
  <c r="AM583" i="8"/>
  <c r="AM582" i="8"/>
  <c r="AM581" i="8"/>
  <c r="AM580" i="8"/>
  <c r="AM579" i="8"/>
  <c r="AM578" i="8"/>
  <c r="AM577" i="8"/>
  <c r="AM576" i="8"/>
  <c r="AM575" i="8"/>
  <c r="AM574" i="8"/>
  <c r="AM573" i="8"/>
  <c r="AM572" i="8"/>
  <c r="AM571" i="8"/>
  <c r="AM570" i="8"/>
  <c r="AM569" i="8"/>
  <c r="AM568" i="8"/>
  <c r="AM567" i="8"/>
  <c r="AM566" i="8"/>
  <c r="AM565" i="8"/>
  <c r="AM564" i="8"/>
  <c r="AM563" i="8"/>
  <c r="AM562" i="8"/>
  <c r="AM561" i="8"/>
  <c r="AM560" i="8"/>
  <c r="AM559" i="8"/>
  <c r="AM558" i="8"/>
  <c r="AM557" i="8"/>
  <c r="AM556" i="8"/>
  <c r="AM555" i="8"/>
  <c r="AM554" i="8"/>
  <c r="AM553" i="8"/>
  <c r="AM552" i="8"/>
  <c r="AM551" i="8"/>
  <c r="AM550" i="8"/>
  <c r="AM549" i="8"/>
  <c r="AM548" i="8"/>
  <c r="AM547" i="8"/>
  <c r="AM546" i="8"/>
  <c r="AM545" i="8"/>
  <c r="AM544" i="8"/>
  <c r="AM543" i="8"/>
  <c r="AM542" i="8"/>
  <c r="AM541" i="8"/>
  <c r="AM540" i="8"/>
  <c r="AM539" i="8"/>
  <c r="AM538" i="8"/>
  <c r="AM537" i="8"/>
  <c r="AM536" i="8"/>
  <c r="AM535" i="8"/>
  <c r="AM534" i="8"/>
  <c r="AM533" i="8"/>
  <c r="AM532" i="8"/>
  <c r="AM531" i="8"/>
  <c r="AM530" i="8"/>
  <c r="AM529" i="8"/>
  <c r="AM528" i="8"/>
  <c r="AM527" i="8"/>
  <c r="AM526" i="8"/>
  <c r="AM525" i="8"/>
  <c r="AM524" i="8"/>
  <c r="AM523" i="8"/>
  <c r="AM522" i="8"/>
  <c r="AM521" i="8"/>
  <c r="AM520" i="8"/>
  <c r="AM519" i="8"/>
  <c r="AM518" i="8"/>
  <c r="AM517" i="8"/>
  <c r="AM516" i="8"/>
  <c r="AM515" i="8"/>
  <c r="AM514" i="8"/>
  <c r="AM513" i="8"/>
  <c r="AM512" i="8"/>
  <c r="AM511" i="8"/>
  <c r="AM510" i="8"/>
  <c r="AM509" i="8"/>
  <c r="AM508" i="8"/>
  <c r="AM507" i="8"/>
  <c r="AM506" i="8"/>
  <c r="AM505" i="8"/>
  <c r="AM504" i="8"/>
  <c r="AM503" i="8"/>
  <c r="AM502" i="8"/>
  <c r="AM501" i="8"/>
  <c r="AM500" i="8"/>
  <c r="AM499" i="8"/>
  <c r="AM498" i="8"/>
  <c r="AM497" i="8"/>
  <c r="AM496" i="8"/>
  <c r="AM495" i="8"/>
  <c r="AM494" i="8"/>
  <c r="AM493" i="8"/>
  <c r="AM492" i="8"/>
  <c r="AM491" i="8"/>
  <c r="AM490" i="8"/>
  <c r="AM489" i="8"/>
  <c r="AM488" i="8"/>
  <c r="AM487" i="8"/>
  <c r="AM486" i="8"/>
  <c r="AM485" i="8"/>
  <c r="AM484" i="8"/>
  <c r="AM483" i="8"/>
  <c r="AM482" i="8"/>
  <c r="AM481" i="8"/>
  <c r="AM480" i="8"/>
  <c r="AM479" i="8"/>
  <c r="AM478" i="8"/>
  <c r="AM477" i="8"/>
  <c r="AM476" i="8"/>
  <c r="AM475" i="8"/>
  <c r="AM474" i="8"/>
  <c r="AM473" i="8"/>
  <c r="AM472" i="8"/>
  <c r="AM471" i="8"/>
  <c r="AM470" i="8"/>
  <c r="AM469" i="8"/>
  <c r="AM468" i="8"/>
  <c r="AM467" i="8"/>
  <c r="AM466" i="8"/>
  <c r="AM465" i="8"/>
  <c r="AM464" i="8"/>
  <c r="AM463" i="8"/>
  <c r="AM462" i="8"/>
  <c r="AM461" i="8"/>
  <c r="AM460" i="8"/>
  <c r="AM459" i="8"/>
  <c r="AM458" i="8"/>
  <c r="AM457" i="8"/>
  <c r="AM456" i="8"/>
  <c r="AM455" i="8"/>
  <c r="AM454" i="8"/>
  <c r="AM453" i="8"/>
  <c r="AM452" i="8"/>
  <c r="AM451" i="8"/>
  <c r="AM450" i="8"/>
  <c r="AM449" i="8"/>
  <c r="AM448" i="8"/>
  <c r="AM447" i="8"/>
  <c r="AM446" i="8"/>
  <c r="AM445" i="8"/>
  <c r="AM444" i="8"/>
  <c r="AM443" i="8"/>
  <c r="AM442" i="8"/>
  <c r="AM441" i="8"/>
  <c r="AM440" i="8"/>
  <c r="AM439" i="8"/>
  <c r="AM438" i="8"/>
  <c r="AM437" i="8"/>
  <c r="AM436" i="8"/>
  <c r="AM435" i="8"/>
  <c r="AM434" i="8"/>
  <c r="AM433" i="8"/>
  <c r="AM432" i="8"/>
  <c r="AM431" i="8"/>
  <c r="AM430" i="8"/>
  <c r="AM429" i="8"/>
  <c r="AM428" i="8"/>
  <c r="AM427" i="8"/>
  <c r="AM426" i="8"/>
  <c r="AM425" i="8"/>
  <c r="AM424" i="8"/>
  <c r="AM423" i="8"/>
  <c r="AM422" i="8"/>
  <c r="AM421" i="8"/>
  <c r="AM420" i="8"/>
  <c r="AM419" i="8"/>
  <c r="AM418" i="8"/>
  <c r="AM417" i="8"/>
  <c r="AM416" i="8"/>
  <c r="AM415" i="8"/>
  <c r="AM414" i="8"/>
  <c r="AM413" i="8"/>
  <c r="AM412" i="8"/>
  <c r="AM411" i="8"/>
  <c r="AM410" i="8"/>
  <c r="AM409" i="8"/>
  <c r="AM408" i="8"/>
  <c r="AM407" i="8"/>
  <c r="AM406" i="8"/>
  <c r="AM405" i="8"/>
  <c r="AM404" i="8"/>
  <c r="AM403" i="8"/>
  <c r="AM402" i="8"/>
  <c r="AM401" i="8"/>
  <c r="AM400" i="8"/>
  <c r="AM399" i="8"/>
  <c r="AM398" i="8"/>
  <c r="AM397" i="8"/>
  <c r="AM396" i="8"/>
  <c r="AM395" i="8"/>
  <c r="AM394" i="8"/>
  <c r="AM393" i="8"/>
  <c r="AM392" i="8"/>
  <c r="AM391" i="8"/>
  <c r="AM390" i="8"/>
  <c r="AM389" i="8"/>
  <c r="AM388" i="8"/>
  <c r="AM387" i="8"/>
  <c r="AM386" i="8"/>
  <c r="AM385" i="8"/>
  <c r="AM384" i="8"/>
  <c r="AM383" i="8"/>
  <c r="AM382" i="8"/>
  <c r="AM381" i="8"/>
  <c r="AM380" i="8"/>
  <c r="AM379" i="8"/>
  <c r="AM378" i="8"/>
  <c r="AM377" i="8"/>
  <c r="AM376" i="8"/>
  <c r="AM375" i="8"/>
  <c r="AM374" i="8"/>
  <c r="AM373" i="8"/>
  <c r="AM372" i="8"/>
  <c r="AM371" i="8"/>
  <c r="AM370" i="8"/>
  <c r="AM369" i="8"/>
  <c r="AM368" i="8"/>
  <c r="AM367" i="8"/>
  <c r="AM366" i="8"/>
  <c r="AM365" i="8"/>
  <c r="AM364" i="8"/>
  <c r="AM363" i="8"/>
  <c r="AM362" i="8"/>
  <c r="AM361" i="8"/>
  <c r="AM360" i="8"/>
  <c r="AM359" i="8"/>
  <c r="AM358" i="8"/>
  <c r="AM357" i="8"/>
  <c r="AM356" i="8"/>
  <c r="AM355" i="8"/>
  <c r="AM354" i="8"/>
  <c r="AM353" i="8"/>
  <c r="AM352" i="8"/>
  <c r="AM351" i="8"/>
  <c r="AM350" i="8"/>
  <c r="AM349" i="8"/>
  <c r="AM348" i="8"/>
  <c r="AM347" i="8"/>
  <c r="AM346" i="8"/>
  <c r="AM345" i="8"/>
  <c r="AM344" i="8"/>
  <c r="AM343" i="8"/>
  <c r="AM342" i="8"/>
  <c r="AM341" i="8"/>
  <c r="AM340" i="8"/>
  <c r="AM339" i="8"/>
  <c r="AM338" i="8"/>
  <c r="AM337" i="8"/>
  <c r="AM336" i="8"/>
  <c r="AM335" i="8"/>
  <c r="AM334" i="8"/>
  <c r="AM333" i="8"/>
  <c r="AM332" i="8"/>
  <c r="AM331" i="8"/>
  <c r="AM330" i="8"/>
  <c r="AM329" i="8"/>
  <c r="AM328" i="8"/>
  <c r="AM327" i="8"/>
  <c r="AM326" i="8"/>
  <c r="AM325" i="8"/>
  <c r="AM324" i="8"/>
  <c r="AM323" i="8"/>
  <c r="AM322" i="8"/>
  <c r="AM321" i="8"/>
  <c r="AM320" i="8"/>
  <c r="AM319" i="8"/>
  <c r="AM318" i="8"/>
  <c r="AM317" i="8"/>
  <c r="AM316" i="8"/>
  <c r="AM315" i="8"/>
  <c r="AM314" i="8"/>
  <c r="AM313" i="8"/>
  <c r="AM312" i="8"/>
  <c r="AM311" i="8"/>
  <c r="AM310" i="8"/>
  <c r="AM309" i="8"/>
  <c r="AM308" i="8"/>
  <c r="AM307" i="8"/>
  <c r="AM306" i="8"/>
  <c r="AM305" i="8"/>
  <c r="AM304" i="8"/>
  <c r="AM303" i="8"/>
  <c r="AM302" i="8"/>
  <c r="AM301" i="8"/>
  <c r="AM300" i="8"/>
  <c r="AM299" i="8"/>
  <c r="AM298" i="8"/>
  <c r="AM297" i="8"/>
  <c r="AM296" i="8"/>
  <c r="AM295" i="8"/>
  <c r="AM294" i="8"/>
  <c r="AM293" i="8"/>
  <c r="AM292" i="8"/>
  <c r="AM291" i="8"/>
  <c r="AM290" i="8"/>
  <c r="AM289" i="8"/>
  <c r="AM288" i="8"/>
  <c r="AM287" i="8"/>
  <c r="AM286" i="8"/>
  <c r="AM285" i="8"/>
  <c r="AM284" i="8"/>
  <c r="AM283" i="8"/>
  <c r="AM282" i="8"/>
  <c r="AM281" i="8"/>
  <c r="AM280" i="8"/>
  <c r="AM279" i="8"/>
  <c r="AM278" i="8"/>
  <c r="AM277" i="8"/>
  <c r="AM276" i="8"/>
  <c r="AM275" i="8"/>
  <c r="AM274" i="8"/>
  <c r="AM273" i="8"/>
  <c r="AM272" i="8"/>
  <c r="AM271" i="8"/>
  <c r="AM270" i="8"/>
  <c r="AM269" i="8"/>
  <c r="AM268" i="8"/>
  <c r="AM267" i="8"/>
  <c r="AM266" i="8"/>
  <c r="AM265" i="8"/>
  <c r="AM264" i="8"/>
  <c r="AM263" i="8"/>
  <c r="AM262" i="8"/>
  <c r="AM261" i="8"/>
  <c r="AM260" i="8"/>
  <c r="AM259" i="8"/>
  <c r="AM258" i="8"/>
  <c r="AM257" i="8"/>
  <c r="AM256" i="8"/>
  <c r="AM255" i="8"/>
  <c r="AM254" i="8"/>
  <c r="AM253" i="8"/>
  <c r="AM252" i="8"/>
  <c r="AM251" i="8"/>
  <c r="AM250" i="8"/>
  <c r="AM249" i="8"/>
  <c r="AM248" i="8"/>
  <c r="AM247" i="8"/>
  <c r="AM246" i="8"/>
  <c r="AM245" i="8"/>
  <c r="AM244" i="8"/>
  <c r="AM243" i="8"/>
  <c r="AM242" i="8"/>
  <c r="AM241" i="8"/>
  <c r="AM240" i="8"/>
  <c r="AM239" i="8"/>
  <c r="AM238" i="8"/>
  <c r="AM237" i="8"/>
  <c r="AM236" i="8"/>
  <c r="AM235" i="8"/>
  <c r="AM234" i="8"/>
  <c r="AM233" i="8"/>
  <c r="AM232" i="8"/>
  <c r="AM231" i="8"/>
  <c r="AM230" i="8"/>
  <c r="AM229" i="8"/>
  <c r="AM228" i="8"/>
  <c r="AM227" i="8"/>
  <c r="AM226" i="8"/>
  <c r="AM225" i="8"/>
  <c r="AM224" i="8"/>
  <c r="AM223" i="8"/>
  <c r="AM222" i="8"/>
  <c r="AM221" i="8"/>
  <c r="AM220" i="8"/>
  <c r="AM219" i="8"/>
  <c r="AM218" i="8"/>
  <c r="AM217" i="8"/>
  <c r="AM216" i="8"/>
  <c r="AM215" i="8"/>
  <c r="AM214" i="8"/>
  <c r="AM213" i="8"/>
  <c r="AM212" i="8"/>
  <c r="AM211" i="8"/>
  <c r="AM210" i="8"/>
  <c r="AM209" i="8"/>
  <c r="AM208" i="8"/>
  <c r="AM207" i="8"/>
  <c r="AM206" i="8"/>
  <c r="AM205" i="8"/>
  <c r="AM204" i="8"/>
  <c r="AM203" i="8"/>
  <c r="AM202" i="8"/>
  <c r="AM201" i="8"/>
  <c r="AM200" i="8"/>
  <c r="AM199" i="8"/>
  <c r="AM198" i="8"/>
  <c r="AM197" i="8"/>
  <c r="AM196" i="8"/>
  <c r="AM195" i="8"/>
  <c r="AM194" i="8"/>
  <c r="AM193" i="8"/>
  <c r="AM192" i="8"/>
  <c r="AM191" i="8"/>
  <c r="AM190" i="8"/>
  <c r="AM189" i="8"/>
  <c r="AM188" i="8"/>
  <c r="AM187" i="8"/>
  <c r="AM186" i="8"/>
  <c r="AM185" i="8"/>
  <c r="AM184" i="8"/>
  <c r="AM183" i="8"/>
  <c r="AM182" i="8"/>
  <c r="AM181" i="8"/>
  <c r="AM180" i="8"/>
  <c r="AM179" i="8"/>
  <c r="AM178" i="8"/>
  <c r="AM177" i="8"/>
  <c r="AM176" i="8"/>
  <c r="AM175" i="8"/>
  <c r="AM174" i="8"/>
  <c r="AM173" i="8"/>
  <c r="AM172" i="8"/>
  <c r="AM171" i="8"/>
  <c r="AM170" i="8"/>
  <c r="AM169" i="8"/>
  <c r="AM168" i="8"/>
  <c r="AM167" i="8"/>
  <c r="AM166" i="8"/>
  <c r="AM165" i="8"/>
  <c r="AM164" i="8"/>
  <c r="AM163" i="8"/>
  <c r="AM162" i="8"/>
  <c r="AM161" i="8"/>
  <c r="AM160" i="8"/>
  <c r="AM159" i="8"/>
  <c r="AM158" i="8"/>
  <c r="AM157" i="8"/>
  <c r="AM156" i="8"/>
  <c r="AM155" i="8"/>
  <c r="AM154" i="8"/>
  <c r="AM153" i="8"/>
  <c r="AM152" i="8"/>
  <c r="AM151" i="8"/>
  <c r="AM150" i="8"/>
  <c r="AM149" i="8"/>
  <c r="AM148" i="8"/>
  <c r="AM147" i="8"/>
  <c r="AM146" i="8"/>
  <c r="AM145" i="8"/>
  <c r="AM144" i="8"/>
  <c r="AM143" i="8"/>
  <c r="AM142" i="8"/>
  <c r="AM141" i="8"/>
  <c r="AM140" i="8"/>
  <c r="AM139" i="8"/>
  <c r="AM138" i="8"/>
  <c r="AM137" i="8"/>
  <c r="AM136" i="8"/>
  <c r="AM135" i="8"/>
  <c r="AM134" i="8"/>
  <c r="AM133" i="8"/>
  <c r="AM132" i="8"/>
  <c r="AM131" i="8"/>
  <c r="AM130" i="8"/>
  <c r="AM129" i="8"/>
  <c r="AM128" i="8"/>
  <c r="AM127" i="8"/>
  <c r="AM126" i="8"/>
  <c r="AM125" i="8"/>
  <c r="AM124" i="8"/>
  <c r="AM123" i="8"/>
  <c r="AM122" i="8"/>
  <c r="AM121" i="8"/>
  <c r="AM120" i="8"/>
  <c r="AM119" i="8"/>
  <c r="AM118" i="8"/>
  <c r="AM117" i="8"/>
  <c r="AM116" i="8"/>
  <c r="AM115" i="8"/>
  <c r="AM114" i="8"/>
  <c r="AM113" i="8"/>
  <c r="AM112" i="8"/>
  <c r="AM111" i="8"/>
  <c r="AM110" i="8"/>
  <c r="AM109" i="8"/>
  <c r="AM108" i="8"/>
  <c r="AM107" i="8"/>
  <c r="AM106" i="8"/>
  <c r="AM105" i="8"/>
  <c r="AM104" i="8"/>
  <c r="AM103" i="8"/>
  <c r="AM102" i="8"/>
  <c r="AM101" i="8"/>
  <c r="AM100" i="8"/>
  <c r="AM99" i="8"/>
  <c r="AM98" i="8"/>
  <c r="AM97" i="8"/>
  <c r="AM96" i="8"/>
  <c r="AM95" i="8"/>
  <c r="AM94" i="8"/>
  <c r="AM93" i="8"/>
  <c r="AM92" i="8"/>
  <c r="AM91" i="8"/>
  <c r="AM90" i="8"/>
  <c r="AM89" i="8"/>
  <c r="AM88" i="8"/>
  <c r="AM87" i="8"/>
  <c r="AM86" i="8"/>
  <c r="AM85" i="8"/>
  <c r="AM84" i="8"/>
  <c r="AM83" i="8"/>
  <c r="AM82" i="8"/>
  <c r="AM81" i="8"/>
  <c r="AM80" i="8"/>
  <c r="AM79" i="8"/>
  <c r="AM78" i="8"/>
  <c r="AM77" i="8"/>
  <c r="AM76" i="8"/>
  <c r="AM75" i="8"/>
  <c r="AM74" i="8"/>
  <c r="AM73" i="8"/>
  <c r="AM72" i="8"/>
  <c r="AM71" i="8"/>
  <c r="AM70" i="8"/>
  <c r="AM69" i="8"/>
  <c r="AM68" i="8"/>
  <c r="AM67" i="8"/>
  <c r="AM66" i="8"/>
  <c r="AM65" i="8"/>
  <c r="AM64" i="8"/>
  <c r="AM63" i="8"/>
  <c r="AM62" i="8"/>
  <c r="AM61" i="8"/>
  <c r="AM60" i="8"/>
  <c r="AM59" i="8"/>
  <c r="AM58" i="8"/>
  <c r="AM57" i="8"/>
  <c r="AM56" i="8"/>
  <c r="AM55" i="8"/>
  <c r="AM54" i="8"/>
  <c r="AM53" i="8"/>
  <c r="AM52" i="8"/>
  <c r="AM51" i="8"/>
  <c r="AM50" i="8"/>
  <c r="AM49" i="8"/>
  <c r="AM48" i="8"/>
  <c r="AM47" i="8"/>
  <c r="AM46" i="8"/>
  <c r="AM45" i="8"/>
  <c r="AM44" i="8"/>
  <c r="AM43" i="8"/>
  <c r="AM42" i="8"/>
  <c r="AM41" i="8"/>
  <c r="AM40" i="8"/>
  <c r="AM39" i="8"/>
  <c r="AM38" i="8"/>
  <c r="AM37" i="8"/>
  <c r="AM36" i="8"/>
  <c r="AM35" i="8"/>
  <c r="AM34" i="8"/>
  <c r="AM33" i="8"/>
  <c r="AM32" i="8"/>
  <c r="AM31" i="8"/>
  <c r="AM30" i="8"/>
  <c r="AM29" i="8"/>
  <c r="AM28" i="8"/>
  <c r="AM27" i="8"/>
  <c r="AM26" i="8"/>
  <c r="AM25" i="8"/>
  <c r="AM24" i="8"/>
  <c r="AM23" i="8"/>
  <c r="AM22" i="8"/>
  <c r="AM21" i="8"/>
  <c r="AM20" i="8"/>
  <c r="AM19" i="8"/>
  <c r="AM18" i="8"/>
  <c r="AM17" i="8"/>
  <c r="AM16" i="8"/>
  <c r="AM15" i="8"/>
  <c r="AM14" i="8"/>
  <c r="AM13" i="8"/>
  <c r="AM12" i="8"/>
  <c r="AM11" i="8" l="1"/>
  <c r="F39" i="3" l="1"/>
  <c r="B206" i="9"/>
  <c r="AL618" i="8"/>
  <c r="AK618" i="8"/>
  <c r="AJ618" i="8"/>
  <c r="AI618" i="8"/>
  <c r="AH618" i="8"/>
  <c r="AG618" i="8"/>
  <c r="AF618" i="8"/>
  <c r="AE618" i="8"/>
  <c r="AD618" i="8"/>
  <c r="AC618" i="8"/>
  <c r="AB618" i="8"/>
  <c r="AA618" i="8"/>
  <c r="Z618" i="8"/>
  <c r="Y618" i="8"/>
  <c r="X618" i="8"/>
  <c r="W618" i="8"/>
  <c r="V618" i="8"/>
  <c r="U618" i="8"/>
  <c r="T618" i="8"/>
  <c r="S618" i="8"/>
  <c r="R618" i="8"/>
  <c r="Q618" i="8"/>
  <c r="P618" i="8"/>
  <c r="O618" i="8"/>
  <c r="N618" i="8"/>
  <c r="M618" i="8"/>
  <c r="L618" i="8"/>
  <c r="K618" i="8"/>
  <c r="J618" i="8"/>
  <c r="I618" i="8"/>
  <c r="H618" i="8"/>
  <c r="G618" i="8"/>
  <c r="F618" i="8"/>
  <c r="E618" i="8"/>
  <c r="D618" i="8"/>
  <c r="B207" i="9" l="1"/>
  <c r="B205" i="9"/>
  <c r="A6" i="8" l="1"/>
  <c r="A5" i="8"/>
  <c r="A5" i="21"/>
  <c r="A4" i="21"/>
  <c r="A5" i="20"/>
  <c r="A4" i="20"/>
  <c r="A5" i="19"/>
  <c r="A4" i="19"/>
  <c r="A5" i="26"/>
  <c r="A4" i="26"/>
  <c r="Q16" i="20" l="1"/>
  <c r="B155" i="9"/>
  <c r="B153" i="9"/>
  <c r="B152" i="9"/>
  <c r="B26" i="9"/>
  <c r="A9" i="18" l="1"/>
  <c r="AI616" i="18" l="1"/>
  <c r="AH616" i="18"/>
  <c r="AG616" i="18"/>
  <c r="AF616" i="18"/>
  <c r="AE616" i="18"/>
  <c r="AD616" i="18"/>
  <c r="AC616" i="18"/>
  <c r="AB616" i="18"/>
  <c r="AA616" i="18"/>
  <c r="Z616" i="18"/>
  <c r="Y616" i="18"/>
  <c r="X616" i="18"/>
  <c r="W616" i="18"/>
  <c r="V616" i="18"/>
  <c r="U616" i="18"/>
  <c r="T616" i="18"/>
  <c r="S616" i="18"/>
  <c r="R616" i="18"/>
  <c r="Q616" i="18"/>
  <c r="P616" i="18"/>
  <c r="O616" i="18"/>
  <c r="N616" i="18"/>
  <c r="M616" i="18"/>
  <c r="L616" i="18"/>
  <c r="K616" i="18"/>
  <c r="J616" i="18"/>
  <c r="I616" i="18"/>
  <c r="H616" i="18"/>
  <c r="G616" i="18"/>
  <c r="F616" i="18"/>
  <c r="E616" i="18"/>
  <c r="D616" i="18"/>
  <c r="AJ614" i="18"/>
  <c r="AJ613" i="18"/>
  <c r="AJ612" i="18"/>
  <c r="AJ611" i="18"/>
  <c r="AJ610" i="18"/>
  <c r="AJ609" i="18"/>
  <c r="AJ608" i="18"/>
  <c r="AJ607" i="18"/>
  <c r="AJ606" i="18"/>
  <c r="AJ605" i="18"/>
  <c r="AJ604" i="18"/>
  <c r="AJ603" i="18"/>
  <c r="AJ602" i="18"/>
  <c r="AJ601" i="18"/>
  <c r="AJ600" i="18"/>
  <c r="AJ599" i="18"/>
  <c r="AJ598" i="18"/>
  <c r="AJ597" i="18"/>
  <c r="AJ596" i="18"/>
  <c r="AJ595" i="18"/>
  <c r="AJ594" i="18"/>
  <c r="AJ593" i="18"/>
  <c r="AJ592" i="18"/>
  <c r="AJ591" i="18"/>
  <c r="AJ590" i="18"/>
  <c r="AJ589" i="18"/>
  <c r="AJ588" i="18"/>
  <c r="AJ587" i="18"/>
  <c r="AJ586" i="18"/>
  <c r="AJ585" i="18"/>
  <c r="AJ584" i="18"/>
  <c r="AJ583" i="18"/>
  <c r="AJ582" i="18"/>
  <c r="AJ581" i="18"/>
  <c r="AJ580" i="18"/>
  <c r="AJ579" i="18"/>
  <c r="AJ578" i="18"/>
  <c r="AJ577" i="18"/>
  <c r="AJ576" i="18"/>
  <c r="AJ575" i="18"/>
  <c r="AJ574" i="18"/>
  <c r="AJ573" i="18"/>
  <c r="AJ572" i="18"/>
  <c r="AJ571" i="18"/>
  <c r="AJ570" i="18"/>
  <c r="AJ569" i="18"/>
  <c r="AJ568" i="18"/>
  <c r="AJ567" i="18"/>
  <c r="AJ566" i="18"/>
  <c r="AJ565" i="18"/>
  <c r="AJ564" i="18"/>
  <c r="AJ563" i="18"/>
  <c r="AJ562" i="18"/>
  <c r="AJ561" i="18"/>
  <c r="AJ560" i="18"/>
  <c r="AJ559" i="18"/>
  <c r="AJ558" i="18"/>
  <c r="AJ557" i="18"/>
  <c r="AJ556" i="18"/>
  <c r="AJ555" i="18"/>
  <c r="AJ554" i="18"/>
  <c r="AJ553" i="18"/>
  <c r="AJ552" i="18"/>
  <c r="AJ551" i="18"/>
  <c r="AJ550" i="18"/>
  <c r="AJ549" i="18"/>
  <c r="AJ548" i="18"/>
  <c r="AJ547" i="18"/>
  <c r="AJ546" i="18"/>
  <c r="AJ545" i="18"/>
  <c r="AJ544" i="18"/>
  <c r="AJ543" i="18"/>
  <c r="AJ542" i="18"/>
  <c r="AJ541" i="18"/>
  <c r="AJ540" i="18"/>
  <c r="AJ539" i="18"/>
  <c r="AJ538" i="18"/>
  <c r="AJ537" i="18"/>
  <c r="AJ536" i="18"/>
  <c r="AJ535" i="18"/>
  <c r="AJ534" i="18"/>
  <c r="AJ533" i="18"/>
  <c r="AJ532" i="18"/>
  <c r="AJ531" i="18"/>
  <c r="AJ530" i="18"/>
  <c r="AJ529" i="18"/>
  <c r="AJ528" i="18"/>
  <c r="AJ527" i="18"/>
  <c r="AJ526" i="18"/>
  <c r="AJ525" i="18"/>
  <c r="AJ524" i="18"/>
  <c r="AJ523" i="18"/>
  <c r="AJ522" i="18"/>
  <c r="AJ521" i="18"/>
  <c r="AJ520" i="18"/>
  <c r="AJ519" i="18"/>
  <c r="AJ518" i="18"/>
  <c r="AJ517" i="18"/>
  <c r="AJ516" i="18"/>
  <c r="AJ515" i="18"/>
  <c r="AJ514" i="18"/>
  <c r="AJ513" i="18"/>
  <c r="AJ512" i="18"/>
  <c r="AJ511" i="18"/>
  <c r="AJ510" i="18"/>
  <c r="AJ509" i="18"/>
  <c r="AJ508" i="18"/>
  <c r="AJ507" i="18"/>
  <c r="AJ506" i="18"/>
  <c r="AJ505" i="18"/>
  <c r="AJ504" i="18"/>
  <c r="AJ503" i="18"/>
  <c r="AJ502" i="18"/>
  <c r="AJ501" i="18"/>
  <c r="AJ500" i="18"/>
  <c r="AJ499" i="18"/>
  <c r="AJ498" i="18"/>
  <c r="AJ497" i="18"/>
  <c r="AJ496" i="18"/>
  <c r="AJ495" i="18"/>
  <c r="AJ494" i="18"/>
  <c r="AJ493" i="18"/>
  <c r="AJ492" i="18"/>
  <c r="AJ491" i="18"/>
  <c r="AJ490" i="18"/>
  <c r="AJ489" i="18"/>
  <c r="AJ488" i="18"/>
  <c r="AJ487" i="18"/>
  <c r="AJ486" i="18"/>
  <c r="AJ485" i="18"/>
  <c r="AJ484" i="18"/>
  <c r="AJ483" i="18"/>
  <c r="AJ482" i="18"/>
  <c r="AJ481" i="18"/>
  <c r="AJ480" i="18"/>
  <c r="AJ479" i="18"/>
  <c r="AJ478" i="18"/>
  <c r="AJ477" i="18"/>
  <c r="AJ476" i="18"/>
  <c r="AJ475" i="18"/>
  <c r="AJ474" i="18"/>
  <c r="AJ473" i="18"/>
  <c r="AJ472" i="18"/>
  <c r="AJ471" i="18"/>
  <c r="AJ470" i="18"/>
  <c r="AJ469" i="18"/>
  <c r="AJ468" i="18"/>
  <c r="AJ467" i="18"/>
  <c r="AJ466" i="18"/>
  <c r="AJ465" i="18"/>
  <c r="AJ464" i="18"/>
  <c r="AJ463" i="18"/>
  <c r="AJ462" i="18"/>
  <c r="AJ461" i="18"/>
  <c r="AJ460" i="18"/>
  <c r="AJ459" i="18"/>
  <c r="AJ458" i="18"/>
  <c r="AJ457" i="18"/>
  <c r="AJ456" i="18"/>
  <c r="AJ455" i="18"/>
  <c r="AJ454" i="18"/>
  <c r="AJ453" i="18"/>
  <c r="AJ452" i="18"/>
  <c r="AJ451" i="18"/>
  <c r="AJ450" i="18"/>
  <c r="AJ449" i="18"/>
  <c r="AJ448" i="18"/>
  <c r="AJ447" i="18"/>
  <c r="AJ446" i="18"/>
  <c r="AJ445" i="18"/>
  <c r="AJ444" i="18"/>
  <c r="AJ443" i="18"/>
  <c r="AJ442" i="18"/>
  <c r="AJ441" i="18"/>
  <c r="AJ440" i="18"/>
  <c r="AJ439" i="18"/>
  <c r="AJ438" i="18"/>
  <c r="AJ437" i="18"/>
  <c r="AJ436" i="18"/>
  <c r="AJ435" i="18"/>
  <c r="AJ434" i="18"/>
  <c r="AJ433" i="18"/>
  <c r="AJ432" i="18"/>
  <c r="AJ431" i="18"/>
  <c r="AJ430" i="18"/>
  <c r="AJ429" i="18"/>
  <c r="AJ428" i="18"/>
  <c r="AJ427" i="18"/>
  <c r="AJ426" i="18"/>
  <c r="AJ425" i="18"/>
  <c r="AJ424" i="18"/>
  <c r="AJ423" i="18"/>
  <c r="AJ422" i="18"/>
  <c r="AJ421" i="18"/>
  <c r="AJ420" i="18"/>
  <c r="AJ419" i="18"/>
  <c r="AJ418" i="18"/>
  <c r="AJ417" i="18"/>
  <c r="AJ416" i="18"/>
  <c r="AJ415" i="18"/>
  <c r="AJ414" i="18"/>
  <c r="AJ413" i="18"/>
  <c r="AJ412" i="18"/>
  <c r="AJ411" i="18"/>
  <c r="AJ410" i="18"/>
  <c r="AJ409" i="18"/>
  <c r="AJ408" i="18"/>
  <c r="AJ407" i="18"/>
  <c r="AJ406" i="18"/>
  <c r="AJ405" i="18"/>
  <c r="AJ404" i="18"/>
  <c r="AJ403" i="18"/>
  <c r="AJ402" i="18"/>
  <c r="AJ401" i="18"/>
  <c r="AJ400" i="18"/>
  <c r="AJ399" i="18"/>
  <c r="AJ398" i="18"/>
  <c r="AJ397" i="18"/>
  <c r="AJ396" i="18"/>
  <c r="AJ395" i="18"/>
  <c r="AJ394" i="18"/>
  <c r="AJ393" i="18"/>
  <c r="AJ392" i="18"/>
  <c r="AJ391" i="18"/>
  <c r="AJ390" i="18"/>
  <c r="AJ389" i="18"/>
  <c r="AJ388" i="18"/>
  <c r="AJ387" i="18"/>
  <c r="AJ386" i="18"/>
  <c r="AJ385" i="18"/>
  <c r="AJ384" i="18"/>
  <c r="AJ383" i="18"/>
  <c r="AJ382" i="18"/>
  <c r="AJ381" i="18"/>
  <c r="AJ380" i="18"/>
  <c r="AJ379" i="18"/>
  <c r="AJ378" i="18"/>
  <c r="AJ377" i="18"/>
  <c r="AJ376" i="18"/>
  <c r="AJ375" i="18"/>
  <c r="AJ374" i="18"/>
  <c r="AJ373" i="18"/>
  <c r="AJ372" i="18"/>
  <c r="AJ371" i="18"/>
  <c r="AJ370" i="18"/>
  <c r="AJ369" i="18"/>
  <c r="AJ368" i="18"/>
  <c r="AJ367" i="18"/>
  <c r="AJ366" i="18"/>
  <c r="AJ365" i="18"/>
  <c r="AJ364" i="18"/>
  <c r="AJ363" i="18"/>
  <c r="AJ362" i="18"/>
  <c r="AJ361" i="18"/>
  <c r="AJ360" i="18"/>
  <c r="AJ359" i="18"/>
  <c r="AJ358" i="18"/>
  <c r="AJ357" i="18"/>
  <c r="AJ356" i="18"/>
  <c r="AJ355" i="18"/>
  <c r="AJ354" i="18"/>
  <c r="AJ353" i="18"/>
  <c r="AJ352" i="18"/>
  <c r="AJ351" i="18"/>
  <c r="AJ350" i="18"/>
  <c r="AJ349" i="18"/>
  <c r="AJ348" i="18"/>
  <c r="AJ347" i="18"/>
  <c r="AJ346" i="18"/>
  <c r="AJ345" i="18"/>
  <c r="AJ344" i="18"/>
  <c r="AJ343" i="18"/>
  <c r="AJ342" i="18"/>
  <c r="AJ341" i="18"/>
  <c r="AJ340" i="18"/>
  <c r="AJ339" i="18"/>
  <c r="AJ338" i="18"/>
  <c r="AJ337" i="18"/>
  <c r="AJ336" i="18"/>
  <c r="AJ335" i="18"/>
  <c r="AJ334" i="18"/>
  <c r="AJ333" i="18"/>
  <c r="AJ332" i="18"/>
  <c r="AJ331" i="18"/>
  <c r="AJ330" i="18"/>
  <c r="AJ329" i="18"/>
  <c r="AJ328" i="18"/>
  <c r="AJ327" i="18"/>
  <c r="AJ326" i="18"/>
  <c r="AJ325" i="18"/>
  <c r="AJ324" i="18"/>
  <c r="AJ323" i="18"/>
  <c r="AJ322" i="18"/>
  <c r="AJ321" i="18"/>
  <c r="AJ320" i="18"/>
  <c r="AJ319" i="18"/>
  <c r="AJ318" i="18"/>
  <c r="AJ317" i="18"/>
  <c r="AJ316" i="18"/>
  <c r="AJ315" i="18"/>
  <c r="AJ314" i="18"/>
  <c r="AJ313" i="18"/>
  <c r="AJ312" i="18"/>
  <c r="AJ311" i="18"/>
  <c r="AJ310" i="18"/>
  <c r="AJ309" i="18"/>
  <c r="AJ308" i="18"/>
  <c r="AJ307" i="18"/>
  <c r="AJ306" i="18"/>
  <c r="AJ305" i="18"/>
  <c r="AJ304" i="18"/>
  <c r="AJ303" i="18"/>
  <c r="AJ302" i="18"/>
  <c r="AJ301" i="18"/>
  <c r="AJ300" i="18"/>
  <c r="AJ299" i="18"/>
  <c r="AJ298" i="18"/>
  <c r="AJ297" i="18"/>
  <c r="AJ296" i="18"/>
  <c r="AJ295" i="18"/>
  <c r="AJ294" i="18"/>
  <c r="AJ293" i="18"/>
  <c r="AJ292" i="18"/>
  <c r="AJ291" i="18"/>
  <c r="AJ290" i="18"/>
  <c r="AJ289" i="18"/>
  <c r="AJ288" i="18"/>
  <c r="AJ287" i="18"/>
  <c r="AJ286" i="18"/>
  <c r="AJ285" i="18"/>
  <c r="AJ284" i="18"/>
  <c r="AJ283" i="18"/>
  <c r="AJ282" i="18"/>
  <c r="AJ281" i="18"/>
  <c r="AJ280" i="18"/>
  <c r="AJ279" i="18"/>
  <c r="AJ278" i="18"/>
  <c r="AJ277" i="18"/>
  <c r="AJ276" i="18"/>
  <c r="AJ275" i="18"/>
  <c r="AJ274" i="18"/>
  <c r="AJ273" i="18"/>
  <c r="AJ272" i="18"/>
  <c r="AJ271" i="18"/>
  <c r="AJ270" i="18"/>
  <c r="AJ269" i="18"/>
  <c r="AJ268" i="18"/>
  <c r="AJ267" i="18"/>
  <c r="AJ266" i="18"/>
  <c r="AJ265" i="18"/>
  <c r="AJ264" i="18"/>
  <c r="AJ263" i="18"/>
  <c r="AJ262" i="18"/>
  <c r="AJ261" i="18"/>
  <c r="AJ260" i="18"/>
  <c r="AJ259" i="18"/>
  <c r="AJ258" i="18"/>
  <c r="AJ257" i="18"/>
  <c r="AJ256" i="18"/>
  <c r="AJ255" i="18"/>
  <c r="AJ254" i="18"/>
  <c r="AJ253" i="18"/>
  <c r="AJ252" i="18"/>
  <c r="AJ251" i="18"/>
  <c r="AJ250" i="18"/>
  <c r="AJ249" i="18"/>
  <c r="AJ248" i="18"/>
  <c r="AJ247" i="18"/>
  <c r="AJ246" i="18"/>
  <c r="AJ245" i="18"/>
  <c r="AJ244" i="18"/>
  <c r="AJ243" i="18"/>
  <c r="AJ242" i="18"/>
  <c r="AJ241" i="18"/>
  <c r="AJ240" i="18"/>
  <c r="AJ239" i="18"/>
  <c r="AJ238" i="18"/>
  <c r="AJ237" i="18"/>
  <c r="AJ236" i="18"/>
  <c r="AJ235" i="18"/>
  <c r="AJ234" i="18"/>
  <c r="AJ233" i="18"/>
  <c r="AJ232" i="18"/>
  <c r="AJ231" i="18"/>
  <c r="AJ230" i="18"/>
  <c r="AJ229" i="18"/>
  <c r="AJ228" i="18"/>
  <c r="AJ227" i="18"/>
  <c r="AJ226" i="18"/>
  <c r="AJ225" i="18"/>
  <c r="AJ224" i="18"/>
  <c r="AJ223" i="18"/>
  <c r="AJ222" i="18"/>
  <c r="AJ221" i="18"/>
  <c r="AJ220" i="18"/>
  <c r="AJ219" i="18"/>
  <c r="AJ218" i="18"/>
  <c r="AJ217" i="18"/>
  <c r="AJ216" i="18"/>
  <c r="AJ215" i="18"/>
  <c r="AJ214" i="18"/>
  <c r="AJ213" i="18"/>
  <c r="AJ212" i="18"/>
  <c r="AJ211" i="18"/>
  <c r="AJ210" i="18"/>
  <c r="AJ209" i="18"/>
  <c r="AJ208" i="18"/>
  <c r="AJ207" i="18"/>
  <c r="AJ206" i="18"/>
  <c r="AJ205" i="18"/>
  <c r="AJ204" i="18"/>
  <c r="AJ203" i="18"/>
  <c r="AJ202" i="18"/>
  <c r="AJ201" i="18"/>
  <c r="AJ200" i="18"/>
  <c r="AJ199" i="18"/>
  <c r="AJ198" i="18"/>
  <c r="AJ197" i="18"/>
  <c r="AJ196" i="18"/>
  <c r="AJ195" i="18"/>
  <c r="AJ194" i="18"/>
  <c r="AJ193" i="18"/>
  <c r="AJ192" i="18"/>
  <c r="AJ191" i="18"/>
  <c r="AJ190" i="18"/>
  <c r="AJ189" i="18"/>
  <c r="AJ188" i="18"/>
  <c r="AJ187" i="18"/>
  <c r="AJ186" i="18"/>
  <c r="AJ185" i="18"/>
  <c r="AJ184" i="18"/>
  <c r="AJ183" i="18"/>
  <c r="AJ182" i="18"/>
  <c r="AJ181" i="18"/>
  <c r="AJ180" i="18"/>
  <c r="AJ179" i="18"/>
  <c r="AJ178" i="18"/>
  <c r="AJ177" i="18"/>
  <c r="AJ176" i="18"/>
  <c r="AJ175" i="18"/>
  <c r="AJ174" i="18"/>
  <c r="AJ173" i="18"/>
  <c r="AJ172" i="18"/>
  <c r="AJ171" i="18"/>
  <c r="AJ170" i="18"/>
  <c r="AJ169" i="18"/>
  <c r="AJ168" i="18"/>
  <c r="AJ167" i="18"/>
  <c r="AJ166" i="18"/>
  <c r="AJ165" i="18"/>
  <c r="AJ164" i="18"/>
  <c r="AJ163" i="18"/>
  <c r="AJ162" i="18"/>
  <c r="AJ161" i="18"/>
  <c r="AJ160" i="18"/>
  <c r="AJ159" i="18"/>
  <c r="AJ158" i="18"/>
  <c r="AJ157" i="18"/>
  <c r="AJ156" i="18"/>
  <c r="AJ155" i="18"/>
  <c r="AJ154" i="18"/>
  <c r="AJ153" i="18"/>
  <c r="AJ152" i="18"/>
  <c r="AJ151" i="18"/>
  <c r="AJ150" i="18"/>
  <c r="AJ149" i="18"/>
  <c r="AJ148" i="18"/>
  <c r="AJ147" i="18"/>
  <c r="AJ146" i="18"/>
  <c r="AJ145" i="18"/>
  <c r="AJ144" i="18"/>
  <c r="AJ143" i="18"/>
  <c r="AJ142" i="18"/>
  <c r="AJ141" i="18"/>
  <c r="AJ140" i="18"/>
  <c r="AJ139" i="18"/>
  <c r="AJ138" i="18"/>
  <c r="AJ137" i="18"/>
  <c r="AJ136" i="18"/>
  <c r="AJ135" i="18"/>
  <c r="AJ134" i="18"/>
  <c r="AJ133" i="18"/>
  <c r="AJ132" i="18"/>
  <c r="AJ131" i="18"/>
  <c r="AJ130" i="18"/>
  <c r="AJ129" i="18"/>
  <c r="AJ128" i="18"/>
  <c r="AJ127" i="18"/>
  <c r="AJ126" i="18"/>
  <c r="AJ125" i="18"/>
  <c r="AJ124" i="18"/>
  <c r="AJ123" i="18"/>
  <c r="AJ122" i="18"/>
  <c r="AJ121" i="18"/>
  <c r="AJ120" i="18"/>
  <c r="AJ119" i="18"/>
  <c r="AJ118" i="18"/>
  <c r="AJ117" i="18"/>
  <c r="AJ116" i="18"/>
  <c r="AJ115" i="18"/>
  <c r="AJ114" i="18"/>
  <c r="AJ113" i="18"/>
  <c r="AJ112" i="18"/>
  <c r="AJ111" i="18"/>
  <c r="AJ110" i="18"/>
  <c r="AJ109" i="18"/>
  <c r="AJ108" i="18"/>
  <c r="AJ107" i="18"/>
  <c r="AJ106" i="18"/>
  <c r="AJ105" i="18"/>
  <c r="AJ104" i="18"/>
  <c r="AJ103" i="18"/>
  <c r="AJ102" i="18"/>
  <c r="AJ101" i="18"/>
  <c r="AJ100" i="18"/>
  <c r="AJ99" i="18"/>
  <c r="AJ98" i="18"/>
  <c r="AJ97" i="18"/>
  <c r="AJ96" i="18"/>
  <c r="AJ95" i="18"/>
  <c r="AJ94" i="18"/>
  <c r="AJ93" i="18"/>
  <c r="AJ92" i="18"/>
  <c r="AJ91" i="18"/>
  <c r="AJ90" i="18"/>
  <c r="AJ89" i="18"/>
  <c r="AJ88" i="18"/>
  <c r="AJ87" i="18"/>
  <c r="AJ86" i="18"/>
  <c r="AJ85" i="18"/>
  <c r="AJ84" i="18"/>
  <c r="AJ83" i="18"/>
  <c r="AJ82" i="18"/>
  <c r="AJ81" i="18"/>
  <c r="AJ80" i="18"/>
  <c r="AJ79" i="18"/>
  <c r="AJ78" i="18"/>
  <c r="AJ77" i="18"/>
  <c r="AJ76" i="18"/>
  <c r="AJ75" i="18"/>
  <c r="AJ74" i="18"/>
  <c r="AJ73" i="18"/>
  <c r="AJ72" i="18"/>
  <c r="AJ71" i="18"/>
  <c r="AJ70" i="18"/>
  <c r="AJ69" i="18"/>
  <c r="AJ68" i="18"/>
  <c r="AJ67" i="18"/>
  <c r="AJ66" i="18"/>
  <c r="AJ65" i="18"/>
  <c r="AJ64" i="18"/>
  <c r="AJ63" i="18"/>
  <c r="AJ62" i="18"/>
  <c r="AJ61" i="18"/>
  <c r="AJ60" i="18"/>
  <c r="AJ59" i="18"/>
  <c r="AJ58" i="18"/>
  <c r="AJ57" i="18"/>
  <c r="AJ56" i="18"/>
  <c r="AJ55" i="18"/>
  <c r="AJ54" i="18"/>
  <c r="AJ53" i="18"/>
  <c r="AJ52" i="18"/>
  <c r="AJ51" i="18"/>
  <c r="AJ50" i="18"/>
  <c r="AJ49" i="18"/>
  <c r="AJ48" i="18"/>
  <c r="AJ47" i="18"/>
  <c r="AJ46" i="18"/>
  <c r="AJ45" i="18"/>
  <c r="AJ44" i="18"/>
  <c r="AJ43" i="18"/>
  <c r="AJ42" i="18"/>
  <c r="AJ41" i="18"/>
  <c r="AJ40" i="18"/>
  <c r="AJ39" i="18"/>
  <c r="AJ38" i="18"/>
  <c r="AJ37" i="18"/>
  <c r="AJ36" i="18"/>
  <c r="AJ35" i="18"/>
  <c r="AJ34" i="18"/>
  <c r="AJ33" i="18"/>
  <c r="AJ32" i="18"/>
  <c r="AJ31" i="18"/>
  <c r="AJ30" i="18"/>
  <c r="AJ29" i="18"/>
  <c r="AJ28" i="18"/>
  <c r="AJ27" i="18"/>
  <c r="AJ26" i="18"/>
  <c r="AJ25" i="18"/>
  <c r="AJ24" i="18"/>
  <c r="AJ23" i="18"/>
  <c r="AJ22" i="18"/>
  <c r="AJ21" i="18"/>
  <c r="AJ20" i="18"/>
  <c r="AJ19" i="18"/>
  <c r="AJ18" i="18"/>
  <c r="AJ17" i="18"/>
  <c r="AJ16" i="18"/>
  <c r="AJ15" i="18"/>
  <c r="AJ14" i="18"/>
  <c r="AJ13" i="18"/>
  <c r="AJ616" i="18" l="1"/>
  <c r="AH1" i="3" l="1"/>
  <c r="B204" i="9"/>
  <c r="B151" i="9"/>
  <c r="AM618" i="8" l="1"/>
  <c r="B609" i="9" l="1"/>
  <c r="B608" i="9"/>
  <c r="B607" i="9"/>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5" i="9"/>
  <c r="B24" i="9"/>
  <c r="B23" i="9"/>
  <c r="B22" i="9"/>
  <c r="B21" i="9"/>
  <c r="B20" i="9"/>
  <c r="B19" i="9"/>
  <c r="B18" i="9"/>
  <c r="B16" i="9"/>
  <c r="B15" i="9"/>
  <c r="B14" i="9"/>
  <c r="B13" i="9"/>
  <c r="B12" i="9"/>
  <c r="B11" i="9"/>
  <c r="B10" i="9"/>
  <c r="B9" i="9"/>
  <c r="B8" i="9"/>
  <c r="B7" i="9"/>
  <c r="B6" i="9"/>
  <c r="B5" i="9"/>
  <c r="B4" i="9"/>
  <c r="B3" i="9"/>
  <c r="B2" i="9"/>
  <c r="B154" i="9" l="1"/>
  <c r="B157" i="9"/>
  <c r="B156" i="9" l="1"/>
</calcChain>
</file>

<file path=xl/comments1.xml><?xml version="1.0" encoding="utf-8"?>
<comments xmlns="http://schemas.openxmlformats.org/spreadsheetml/2006/main">
  <authors>
    <author>Eusebio Wilson Callisaya Fernandez</author>
  </authors>
  <commentList>
    <comment ref="H14" authorId="0" shapeId="0">
      <text>
        <r>
          <rPr>
            <b/>
            <i/>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4.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5.xml><?xml version="1.0" encoding="utf-8"?>
<comments xmlns="http://schemas.openxmlformats.org/spreadsheetml/2006/main">
  <authors>
    <author>Pablo Roberto Laura Soto</author>
  </authors>
  <commentList>
    <comment ref="A8" authorId="0" shapeId="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6.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authors>
    <author>Eusebio Wilson Callisaya Fernandez</author>
  </authors>
  <commentList>
    <comment ref="A8" authorId="0" shapeId="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<sst xmlns="http://schemas.openxmlformats.org/spreadsheetml/2006/main" count="49604" uniqueCount="15940">
  <si>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</si>
  <si>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</si>
  <si>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</si>
  <si>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</si>
  <si>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</si>
  <si>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</si>
  <si>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</si>
  <si>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</si>
  <si>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</si>
  <si>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</si>
  <si>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</si>
  <si>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</si>
  <si>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</si>
  <si>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</si>
  <si>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</si>
  <si>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</si>
  <si>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</si>
  <si>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</si>
  <si>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</si>
  <si>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</si>
  <si>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</si>
  <si>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</si>
  <si>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</si>
  <si>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</si>
  <si>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</si>
  <si>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</si>
  <si>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</si>
  <si>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</si>
  <si>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</si>
  <si>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</si>
  <si>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</si>
  <si>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</si>
  <si>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</si>
  <si>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Corresponde a códigos de operación que afectan a las Cuentas Únicas del Tesoro (CUT) que se encuentran sin regularización por parte de la entidad durante el período evaluado.</t>
  </si>
  <si>
    <t>FORMULARIO DE COMUNICACIÓN DE OPERACIONES PENDIENTES (SIN REGULARIZACIÓN)</t>
  </si>
  <si>
    <t>FORM. Nº9. ACRD/R/V.1</t>
  </si>
  <si>
    <t>DIRECCIÓN ADMINISTRATIVA FINANCIERA</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</si>
  <si>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</si>
  <si>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</si>
  <si>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</si>
  <si>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</si>
  <si>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</si>
  <si>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</si>
  <si>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</si>
  <si>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</si>
  <si>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</si>
  <si>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</si>
  <si>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</si>
  <si>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</si>
  <si>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</si>
  <si>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</si>
  <si>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</si>
  <si>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</si>
  <si>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</si>
  <si>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</si>
  <si>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</si>
  <si>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</si>
  <si>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</si>
  <si>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</si>
  <si>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</si>
  <si>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Defensa Legal del Estado</t>
  </si>
  <si>
    <t>Ministerio de Obras Públicas, Servicios y Vivienda</t>
  </si>
  <si>
    <t>Ministerio de Medio Ambiente y Agua</t>
  </si>
  <si>
    <t>Ministerio de Comunicación</t>
  </si>
  <si>
    <t>Consejo Supremo de Defensa Plurinacional</t>
  </si>
  <si>
    <t>Tesoro General de la Nación</t>
  </si>
  <si>
    <t>Orquesta Sinfónica Nacional</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</si>
  <si>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</si>
  <si>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</si>
  <si>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</si>
  <si>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</si>
  <si>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</si>
  <si>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</si>
  <si>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</si>
  <si>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</si>
  <si>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</si>
  <si>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</si>
  <si>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</si>
  <si>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</si>
  <si>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</si>
  <si>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</si>
  <si>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</si>
  <si>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</si>
  <si>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</si>
  <si>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</si>
  <si>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</si>
  <si>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</si>
  <si>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</si>
  <si>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</si>
  <si>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</si>
  <si>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</si>
  <si>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</si>
  <si>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</si>
  <si>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</si>
  <si>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</si>
  <si>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</si>
  <si>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</si>
  <si>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</si>
  <si>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</si>
  <si>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</si>
  <si>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</si>
  <si>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</si>
  <si>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</si>
  <si>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</si>
  <si>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</si>
  <si>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</si>
  <si>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</si>
  <si>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</si>
  <si>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</si>
  <si>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</si>
  <si>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</si>
  <si>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</si>
  <si>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</si>
  <si>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</si>
  <si>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</si>
  <si>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</si>
  <si>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</si>
  <si>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</si>
  <si>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</si>
  <si>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</si>
  <si>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</si>
  <si>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</si>
  <si>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</si>
  <si>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</si>
  <si>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Geológico Minero</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</si>
  <si>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</si>
  <si>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</si>
  <si>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</si>
  <si>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</si>
  <si>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</si>
  <si>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</si>
  <si>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</si>
  <si>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</si>
  <si>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</si>
  <si>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</si>
  <si>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</si>
  <si>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</si>
  <si>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</si>
  <si>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</si>
  <si>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</si>
  <si>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</si>
  <si>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</si>
  <si>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</si>
  <si>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</si>
  <si>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</si>
  <si>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</si>
  <si>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</si>
  <si>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</si>
  <si>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</si>
  <si>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Mutual de Seguros del Policía</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</si>
  <si>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</si>
  <si>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</si>
  <si>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</si>
  <si>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</si>
  <si>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</si>
  <si>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</si>
  <si>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</si>
  <si>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</si>
  <si>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</si>
  <si>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</si>
  <si>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</si>
  <si>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</si>
  <si>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</si>
  <si>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</si>
  <si>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</si>
  <si>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</si>
  <si>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</si>
  <si>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</si>
  <si>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</si>
  <si>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</si>
  <si>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</si>
  <si>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</si>
  <si>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</si>
  <si>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</si>
  <si>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</si>
  <si>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</si>
  <si>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</si>
  <si>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</si>
  <si>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</si>
  <si>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</si>
  <si>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</si>
  <si>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</si>
  <si>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</si>
  <si>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</si>
  <si>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</si>
  <si>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</si>
  <si>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</si>
  <si>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</si>
  <si>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</si>
  <si>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</si>
  <si>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</si>
  <si>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</si>
  <si>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</si>
  <si>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</si>
  <si>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</si>
  <si>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</si>
  <si>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</si>
  <si>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</si>
  <si>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</si>
  <si>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</si>
  <si>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</si>
  <si>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</si>
  <si>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</si>
  <si>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</si>
  <si>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</si>
  <si>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</si>
  <si>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</si>
  <si>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</si>
  <si>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</si>
  <si>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</si>
  <si>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</si>
  <si>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</si>
  <si>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Lácteos de Bolivia</t>
  </si>
  <si>
    <t>Papeles de Bolivia</t>
  </si>
  <si>
    <t>Cartones de Bolivia</t>
  </si>
  <si>
    <t>Boliviana de Aviación</t>
  </si>
  <si>
    <t>Empresa Púb. Nal. Estratégica Cementos de Bolivia</t>
  </si>
  <si>
    <t>Depósitos Aduaneros Bolivianos</t>
  </si>
  <si>
    <t>Empresa Púb. Nal. Estratégica Azúcar de Bolivia - Bermejo</t>
  </si>
  <si>
    <t>Empresa Boliviana de Almendras y Derivados</t>
  </si>
  <si>
    <t>Empresa Boliviana de Industrializacion de Hidrocarburos</t>
  </si>
  <si>
    <t>Agencia Boliviana Espacial</t>
  </si>
  <si>
    <t>Empresa Azucarera San Buenaventura</t>
  </si>
  <si>
    <t>Empresa Pública Nacional Textil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</si>
  <si>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</si>
  <si>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</si>
  <si>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</si>
  <si>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</si>
  <si>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</si>
  <si>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</si>
  <si>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</si>
  <si>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</si>
  <si>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</si>
  <si>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</si>
  <si>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</si>
  <si>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</si>
  <si>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</si>
  <si>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</si>
  <si>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Defensoría del Pueblo</t>
  </si>
  <si>
    <t>Procuraduría General del Estado</t>
  </si>
  <si>
    <t>Empresa Tarijeña del Gas</t>
  </si>
  <si>
    <t>Complejo Agroindustrial Buena Vista</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</si>
  <si>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</si>
  <si>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</si>
  <si>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</si>
  <si>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</si>
  <si>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</si>
  <si>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</si>
  <si>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</si>
  <si>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</si>
  <si>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</si>
  <si>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</si>
  <si>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</si>
  <si>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</si>
  <si>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</si>
  <si>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</si>
  <si>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</si>
  <si>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</si>
  <si>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</si>
  <si>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</si>
  <si>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Vivienda</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</si>
  <si>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</si>
  <si>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</si>
  <si>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</si>
  <si>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</si>
  <si>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</si>
  <si>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</si>
  <si>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</si>
  <si>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</si>
  <si>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</si>
  <si>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</si>
  <si>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</si>
  <si>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</si>
  <si>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</si>
  <si>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</si>
  <si>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</si>
  <si>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</si>
  <si>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</si>
  <si>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</si>
  <si>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</si>
  <si>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</si>
  <si>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</si>
  <si>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</si>
  <si>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</si>
  <si>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</si>
  <si>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</si>
  <si>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</si>
  <si>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</si>
  <si>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</si>
  <si>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</si>
  <si>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</si>
  <si>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</si>
  <si>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</si>
  <si>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</si>
  <si>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</si>
  <si>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</si>
  <si>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</si>
  <si>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</si>
  <si>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</si>
  <si>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</si>
  <si>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</si>
  <si>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</si>
  <si>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</si>
  <si>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</si>
  <si>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</si>
  <si>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</si>
  <si>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</si>
  <si>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</si>
  <si>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</si>
  <si>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</si>
  <si>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</si>
  <si>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</si>
  <si>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</si>
  <si>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</si>
  <si>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</si>
  <si>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</si>
  <si>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</si>
  <si>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</si>
  <si>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</si>
  <si>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</si>
  <si>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</si>
  <si>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</si>
  <si>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</si>
  <si>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</si>
  <si>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</si>
  <si>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</si>
  <si>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</si>
  <si>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</si>
  <si>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</si>
  <si>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</si>
  <si>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</si>
  <si>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</si>
  <si>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</si>
  <si>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</si>
  <si>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</si>
  <si>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</si>
  <si>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</si>
  <si>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</si>
  <si>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</si>
  <si>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</si>
  <si>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</si>
  <si>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</si>
  <si>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</si>
  <si>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</si>
  <si>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</si>
  <si>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</si>
  <si>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</si>
  <si>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</si>
  <si>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</si>
  <si>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</si>
  <si>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</si>
  <si>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</si>
  <si>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</si>
  <si>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</si>
  <si>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</si>
  <si>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</si>
  <si>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</si>
  <si>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</si>
  <si>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</si>
  <si>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</si>
  <si>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</si>
  <si>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</si>
  <si>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</si>
  <si>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</si>
  <si>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</si>
  <si>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</si>
  <si>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</si>
  <si>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</si>
  <si>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</si>
  <si>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</si>
  <si>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</si>
  <si>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</si>
  <si>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</si>
  <si>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</si>
  <si>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</si>
  <si>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</si>
  <si>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</si>
  <si>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</si>
  <si>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</si>
  <si>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</si>
  <si>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</si>
  <si>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</si>
  <si>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</si>
  <si>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</si>
  <si>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</si>
  <si>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</si>
  <si>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</si>
  <si>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</si>
  <si>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</si>
  <si>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</si>
  <si>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</si>
  <si>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</si>
  <si>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</si>
  <si>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</si>
  <si>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</si>
  <si>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</si>
  <si>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</si>
  <si>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</si>
  <si>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</si>
  <si>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</si>
  <si>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</si>
  <si>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</si>
  <si>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</si>
  <si>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</si>
  <si>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</si>
  <si>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</si>
  <si>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</si>
  <si>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</si>
  <si>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</si>
  <si>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</si>
  <si>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</si>
  <si>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</si>
  <si>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</si>
  <si>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</si>
  <si>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</si>
  <si>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</si>
  <si>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</si>
  <si>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</si>
  <si>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</si>
  <si>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</si>
  <si>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</si>
  <si>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</si>
  <si>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</si>
  <si>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</si>
  <si>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</si>
  <si>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</si>
  <si>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</si>
  <si>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</si>
  <si>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</si>
  <si>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</si>
  <si>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</si>
  <si>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</si>
  <si>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</si>
  <si>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</si>
  <si>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</si>
  <si>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</si>
  <si>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</si>
  <si>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</si>
  <si>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</si>
  <si>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</si>
  <si>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</si>
  <si>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</si>
  <si>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</si>
  <si>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</si>
  <si>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</si>
  <si>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</si>
  <si>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</si>
  <si>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</si>
  <si>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</si>
  <si>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</si>
  <si>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</si>
  <si>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</si>
  <si>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</si>
  <si>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</si>
  <si>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</si>
  <si>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</si>
  <si>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</si>
  <si>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</si>
  <si>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</si>
  <si>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</si>
  <si>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</si>
  <si>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</si>
  <si>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</si>
  <si>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</si>
  <si>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</si>
  <si>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</si>
  <si>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</si>
  <si>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</si>
  <si>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</si>
  <si>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</si>
  <si>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</si>
  <si>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</si>
  <si>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</si>
  <si>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</si>
  <si>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</si>
  <si>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</si>
  <si>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</si>
  <si>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</si>
  <si>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</si>
  <si>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</si>
  <si>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</si>
  <si>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</si>
  <si>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</si>
  <si>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</si>
  <si>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</si>
  <si>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</si>
  <si>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</si>
  <si>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</si>
  <si>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</si>
  <si>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</si>
  <si>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</si>
  <si>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</si>
  <si>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</si>
  <si>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</si>
  <si>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</si>
  <si>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</si>
  <si>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</si>
  <si>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</si>
  <si>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</si>
  <si>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</si>
  <si>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</si>
  <si>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</si>
  <si>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</si>
  <si>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</si>
  <si>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</si>
  <si>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</si>
  <si>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</si>
  <si>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</si>
  <si>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</si>
  <si>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</si>
  <si>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</si>
  <si>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</si>
  <si>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</si>
  <si>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</si>
  <si>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</si>
  <si>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</si>
  <si>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</si>
  <si>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</si>
  <si>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</si>
  <si>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</si>
  <si>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</si>
  <si>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</si>
  <si>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</si>
  <si>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</si>
  <si>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</si>
  <si>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</si>
  <si>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</si>
  <si>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</si>
  <si>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</si>
  <si>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</si>
  <si>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</si>
  <si>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</si>
  <si>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</si>
  <si>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</si>
  <si>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</si>
  <si>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</si>
  <si>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</si>
  <si>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</si>
  <si>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</si>
  <si>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</si>
  <si>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</si>
  <si>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</si>
  <si>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</si>
  <si>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</si>
  <si>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</si>
  <si>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</si>
  <si>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</si>
  <si>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</si>
  <si>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</si>
  <si>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</si>
  <si>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</si>
  <si>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</si>
  <si>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</si>
  <si>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</si>
  <si>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</si>
  <si>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</si>
  <si>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</si>
  <si>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</si>
  <si>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</si>
  <si>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</si>
  <si>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</si>
  <si>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</si>
  <si>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</si>
  <si>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</si>
  <si>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</si>
  <si>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</si>
  <si>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</si>
  <si>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</si>
  <si>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</si>
  <si>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</si>
  <si>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</si>
  <si>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</si>
  <si>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</si>
  <si>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</si>
  <si>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</si>
  <si>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</si>
  <si>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</si>
  <si>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</si>
  <si>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</si>
  <si>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</si>
  <si>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</si>
  <si>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</si>
  <si>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</si>
  <si>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</si>
  <si>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</si>
  <si>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</si>
  <si>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</si>
  <si>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</si>
  <si>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</si>
  <si>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</si>
  <si>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</si>
  <si>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</si>
  <si>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</si>
  <si>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</si>
  <si>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</si>
  <si>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</si>
  <si>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</si>
  <si>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</si>
  <si>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</si>
  <si>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</si>
  <si>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</si>
  <si>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</si>
  <si>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</si>
  <si>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</si>
  <si>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</si>
  <si>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</si>
  <si>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</si>
  <si>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</si>
  <si>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</si>
  <si>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EMPRESA MUNICIPAL DE ASEO DE EL ALTO</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</si>
  <si>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</si>
  <si>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</si>
  <si>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</si>
  <si>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</si>
  <si>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</si>
  <si>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</si>
  <si>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Federación de Asociaciones Municipales de Bolivia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</si>
  <si>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</si>
  <si>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</si>
  <si>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</si>
  <si>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</si>
  <si>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</si>
  <si>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</si>
  <si>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</si>
  <si>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</si>
  <si>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</si>
  <si>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</si>
  <si>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ACREEDORES</t>
  </si>
  <si>
    <t>CONTA</t>
  </si>
  <si>
    <t>AREA DE CONTABILIDAD</t>
  </si>
  <si>
    <t>N/I</t>
  </si>
  <si>
    <t>CDT</t>
  </si>
  <si>
    <t>Nro. 
TRL</t>
  </si>
  <si>
    <t>Nro. 
LIBRETA</t>
  </si>
  <si>
    <t>Sin  nombre</t>
  </si>
  <si>
    <t>NO IDENTIFICADO</t>
  </si>
  <si>
    <t>TOTAL</t>
  </si>
  <si>
    <t>TOTALES</t>
  </si>
  <si>
    <t>DETALLE DE OPERACIONES SIN REGULARIZACIÓN POR ENTIDADES</t>
  </si>
  <si>
    <t>(EXPRESADO EN BOLIVIANOS)</t>
  </si>
  <si>
    <t>CUT Bs</t>
  </si>
  <si>
    <t>CUT $US</t>
  </si>
  <si>
    <t>COD.</t>
  </si>
  <si>
    <t>RESP.</t>
  </si>
  <si>
    <t>TOTAL PENDIENTES</t>
  </si>
  <si>
    <t>CONSIDERACIONES GENERALES DEL FORMULARIO</t>
  </si>
  <si>
    <t>El formulario de Operaciones Pendientes en la CUT tiene por objetivo, comunicar que en el período evaluado su Entidad no ha regularizado operaciones mediante el registro de C-21's, C-31's o C-32’s en el SIGMA, por lo que se solicita revisar los anexos adjuntos y evaluar las operaciones a ser regularizadas por la entidad. Concluido el registro debe comunicar a la Dirección General de Contabilidad Fiscal – DGCF para su respectiva conciliación concluyendo el ciclo integrado del SIGMA. Cabe aclarar que el FORMULARIO es un medio de comunicación y alerta, mas no se constituye en un documento de respaldo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del mismo a la Dirección General de Contabilidad Fiscal (Disposición Final Segunda de la Ley Nº614).</t>
  </si>
  <si>
    <r>
      <t xml:space="preserve">Asimismo se aclara que los anexos de operaciones pendientes han sido identificados según la información descrita en las glosas de extractos bancarios de la CUT en el SIGMA,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9"/>
        <color theme="1"/>
        <rFont val="Calibri"/>
        <family val="2"/>
      </rPr>
      <t>no identificados</t>
    </r>
    <r>
      <rPr>
        <sz val="9"/>
        <color theme="1"/>
        <rFont val="Calibri"/>
        <family val="2"/>
      </rPr>
      <t xml:space="preserve"> se comunicarán periódicamente en el </t>
    </r>
    <r>
      <rPr>
        <b/>
        <u/>
        <sz val="9"/>
        <color theme="1"/>
        <rFont val="Calibri"/>
        <family val="2"/>
      </rPr>
      <t>PORTAL</t>
    </r>
    <r>
      <rPr>
        <sz val="9"/>
        <color theme="1"/>
        <rFont val="Calibri"/>
        <family val="2"/>
      </rPr>
      <t xml:space="preserve"> de comunicados del </t>
    </r>
    <r>
      <rPr>
        <b/>
        <u/>
        <sz val="9"/>
        <color theme="1"/>
        <rFont val="Calibri"/>
        <family val="2"/>
      </rPr>
      <t>SIGMA</t>
    </r>
    <r>
      <rPr>
        <sz val="9"/>
        <color theme="1"/>
        <rFont val="Calibri"/>
        <family val="2"/>
      </rPr>
      <t>.</t>
    </r>
  </si>
  <si>
    <t>Las operaciones en las CUT’s en moneda Bolivianos y Dólares, ambas deben ser registradas en moneda Nacional “Bolivianos”, tomando en para el caso de operaciones originadas en moneda extranjera “Dólares” se debe incorporar la Fecha de extracto, Tipo de Cambio de "Compra".</t>
  </si>
  <si>
    <t>A continuación se describe los códigos de operación que afectan a la Cuenta Única del Tesoro:</t>
  </si>
  <si>
    <t>BOD Boletas de Depósito</t>
  </si>
  <si>
    <t>• Corresponden a depósitos realizados a la Cuenta Única del Tesoro (CUT) que indican en la glosa la entidad beneficiaria o el número de Libreta específica.</t>
  </si>
  <si>
    <t>• Las Boletas de Depósito se regularizan en el SIGMA mediante comprobantes presupuestarios C-21's por el reconocimiento del ingreso y C-32's cuando la Boleta de Depósito sea utilizada para la reversión de comprobantes de pago C-31's.</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</si>
  <si>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</si>
  <si>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</si>
  <si>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</si>
  <si>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</si>
  <si>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</si>
  <si>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</si>
  <si>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</si>
  <si>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Son débitos que realiza el BCB por el cobro comisiones bancarias por las operaciones que se realizan en la CUT.</t>
  </si>
  <si>
    <t>• Regularizar las comisiones bancarias mediante C-31 de "Regularización" afectando el presupuesto del gasto (Fuentes: 11, 20, 80 y 70) según corresponda.</t>
  </si>
  <si>
    <t>DEV  Débitos Varios</t>
  </si>
  <si>
    <t>• Débitos efectuados que fueron solicitadas por la entidad, generadas por las transferencias o por cargos bancarios que realiza el BCB.</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</si>
  <si>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</si>
  <si>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r>
      <t>CVD  Comisiones por Compra Venta de Divisas</t>
    </r>
    <r>
      <rPr>
        <b/>
        <sz val="8"/>
        <color theme="1"/>
        <rFont val="Calibri"/>
        <family val="2"/>
      </rPr>
      <t xml:space="preserve">   </t>
    </r>
  </si>
  <si>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</si>
  <si>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</si>
  <si>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</si>
  <si>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</si>
  <si>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</si>
  <si>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</si>
  <si>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</si>
  <si>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</si>
  <si>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r>
      <t>PTV  Pago de Títulos - Valores</t>
    </r>
    <r>
      <rPr>
        <b/>
        <sz val="8"/>
        <color theme="1"/>
        <rFont val="Calibri"/>
        <family val="2"/>
      </rPr>
      <t xml:space="preserve"> </t>
    </r>
  </si>
  <si>
    <t>• Son débitos provenientes de pagos o cancelación de títulos valores que realiza el BCB a través de operaciones de débito a cuentas del TGN.</t>
  </si>
  <si>
    <t>RVL  Revalorización en Moneda Nacional</t>
  </si>
  <si>
    <t>• Débitos o créditos que aplica el BCB por la revalorización de la moneda nacional por efectos de la variación del valor en moneda de origen (moneda extranjera).</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</si>
  <si>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</si>
  <si>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</si>
  <si>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</si>
  <si>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</si>
  <si>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 A estas operaciones se las debe asignar el Presupuesto de Recursos, siempre y cuando no corresponda a un depósito erróneo o disminución de algún exigible.</t>
  </si>
  <si>
    <t>TRL  Transferencias entre Libretas</t>
  </si>
  <si>
    <t>• Corresponde a créditos y/o débitos generados a requerimiento de la entidad, previa evaluación de sus analistas.</t>
  </si>
  <si>
    <t>• Estas operaciones se regulariza de dos formas:</t>
  </si>
  <si>
    <r>
      <t>-</t>
    </r>
    <r>
      <rPr>
        <sz val="7"/>
        <color theme="1"/>
        <rFont val="Times New Roman"/>
        <family val="1"/>
      </rPr>
      <t xml:space="preserve">           </t>
    </r>
    <r>
      <rPr>
        <sz val="8"/>
        <color theme="1"/>
        <rFont val="Calibri"/>
        <family val="2"/>
      </rPr>
      <t>Con Presupuesto, ingreso o gasto cuando corresponda, elaborar el registro C21 o C31.</t>
    </r>
  </si>
  <si>
    <r>
      <t>-</t>
    </r>
    <r>
      <rPr>
        <sz val="7"/>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</si>
  <si>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</si>
  <si>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</si>
  <si>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</si>
  <si>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</si>
  <si>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</si>
  <si>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</si>
  <si>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</si>
  <si>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</si>
  <si>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</si>
  <si>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</si>
  <si>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</si>
  <si>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</si>
  <si>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</si>
  <si>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</si>
  <si>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</si>
  <si>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</si>
  <si>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</si>
  <si>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</si>
  <si>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</si>
  <si>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Hidrocarburos Y Energía</t>
  </si>
  <si>
    <t>Ministerio De Defensa Legal Del Estado</t>
  </si>
  <si>
    <t>Ministerio De Obras Públicas, Servicios Y Vivienda</t>
  </si>
  <si>
    <t>Ministerio De Medio Ambiente Y Agua</t>
  </si>
  <si>
    <t>Ministerio De Comunicación</t>
  </si>
  <si>
    <t>Consejo Supremo De Defensa Plurinacional</t>
  </si>
  <si>
    <t>Dirección General De Programación Y Operaciones Del Tesoro</t>
  </si>
  <si>
    <t>Dirección General De Crédito Público</t>
  </si>
  <si>
    <t>Dirección General De Administración Y Finanzas Territoriales</t>
  </si>
  <si>
    <t>Dirección General De Pensiones Y Jubilaciones</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</si>
  <si>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</si>
  <si>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</si>
  <si>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</si>
  <si>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</si>
  <si>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</si>
  <si>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</si>
  <si>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</si>
  <si>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</si>
  <si>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</si>
  <si>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</si>
  <si>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</si>
  <si>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</si>
  <si>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</si>
  <si>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</si>
  <si>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</si>
  <si>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</si>
  <si>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</si>
  <si>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</si>
  <si>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</si>
  <si>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</si>
  <si>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Nacional Siglo Xx</t>
  </si>
  <si>
    <t>Universidad Autónoma Del Beni José  Ballivián</t>
  </si>
  <si>
    <t>Universidad Amazónica De Pando</t>
  </si>
  <si>
    <t>Consejo Nacional Del Cine</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</si>
  <si>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</si>
  <si>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</si>
  <si>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</si>
  <si>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</si>
  <si>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</si>
  <si>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</si>
  <si>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</si>
  <si>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</si>
  <si>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</si>
  <si>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</si>
  <si>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</si>
  <si>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</si>
  <si>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</si>
  <si>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</si>
  <si>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</si>
  <si>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</si>
  <si>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</si>
  <si>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</si>
  <si>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</si>
  <si>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</si>
  <si>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</si>
  <si>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</si>
  <si>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</si>
  <si>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</si>
  <si>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</si>
  <si>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Serv. Nal. Para La Sostenibilidad En Saneamiento Básico</t>
  </si>
  <si>
    <t>Servicio Estatal De Autonomías</t>
  </si>
  <si>
    <t>Zona Franca Comercial E Industrial De Cobija</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</si>
  <si>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</si>
  <si>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</si>
  <si>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</si>
  <si>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</si>
  <si>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</si>
  <si>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</si>
  <si>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</si>
  <si>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</si>
  <si>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</si>
  <si>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</si>
  <si>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</si>
  <si>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</si>
  <si>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</si>
  <si>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</si>
  <si>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</si>
  <si>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</si>
  <si>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</si>
  <si>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</si>
  <si>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</si>
  <si>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</si>
  <si>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</si>
  <si>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Fondo Nacional De Inversión Productiva Y Social</t>
  </si>
  <si>
    <t>Servicio Nacional De Riego</t>
  </si>
  <si>
    <t>Mutual De Seguros Del Policía</t>
  </si>
  <si>
    <t>Servicio De Impuestos Nacionales</t>
  </si>
  <si>
    <t>Administradora Boliviana De Carreteras</t>
  </si>
  <si>
    <t>Fundación Cultural Del Banco Central De Bolivia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</si>
  <si>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</si>
  <si>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</si>
  <si>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</si>
  <si>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</si>
  <si>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</si>
  <si>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</si>
  <si>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</si>
  <si>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</si>
  <si>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</si>
  <si>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</si>
  <si>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</si>
  <si>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</si>
  <si>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</si>
  <si>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</si>
  <si>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</si>
  <si>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</si>
  <si>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</si>
  <si>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</si>
  <si>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</si>
  <si>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</si>
  <si>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</si>
  <si>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</si>
  <si>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</si>
  <si>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</si>
  <si>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</si>
  <si>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</si>
  <si>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</si>
  <si>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</si>
  <si>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</si>
  <si>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</si>
  <si>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</si>
  <si>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</si>
  <si>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</si>
  <si>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</si>
  <si>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</si>
  <si>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</si>
  <si>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</si>
  <si>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</si>
  <si>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</si>
  <si>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</si>
  <si>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</si>
  <si>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</si>
  <si>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</si>
  <si>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</si>
  <si>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</si>
  <si>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Empresa Nacional De Electricidad</t>
  </si>
  <si>
    <t>Corporación Minera De Bolivia</t>
  </si>
  <si>
    <t>Empresa Metalúrgica Vinto - Nacionalizada</t>
  </si>
  <si>
    <t>Empresa Nacional De Ferrocarriles - Residual</t>
  </si>
  <si>
    <t>Empresa De Correos De Bolivia</t>
  </si>
  <si>
    <t>Bolivia Tv</t>
  </si>
  <si>
    <t>Corporación De Las Fuerzas Armadas P/ El Des. Nacional</t>
  </si>
  <si>
    <t>Empresa De Apoyo A La Producción De Alimentos</t>
  </si>
  <si>
    <t>Empresa Siderúrgica Del Mutún</t>
  </si>
  <si>
    <t>Lácteos De Bolivia</t>
  </si>
  <si>
    <t>Papeles De Bolivia</t>
  </si>
  <si>
    <t>Cartones De Bolivia</t>
  </si>
  <si>
    <t>Boliviana De Aviación</t>
  </si>
  <si>
    <t>Empresa Púb. Nal. Estratégica Cementos De Bolivia</t>
  </si>
  <si>
    <t>Empresa Púb. Nal. Estratégica Azúcar De Bolivia - Bermejo</t>
  </si>
  <si>
    <t>Empresa Boliviana De Almendras Y Derivados</t>
  </si>
  <si>
    <t>Empresa Boliviana De Industrializacion De Hidrocarburos</t>
  </si>
  <si>
    <t>Empresa Estratégica Boliviana De Construcción Y Conservación De Infraestructura Civil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</si>
  <si>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</si>
  <si>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</si>
  <si>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</si>
  <si>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</si>
  <si>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</si>
  <si>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</si>
  <si>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Púb. Deptal. Hotel Terminal-Terminal De Buses Oruro</t>
  </si>
  <si>
    <t>Contraloria General Del Estado</t>
  </si>
  <si>
    <t>Defensoría Del Pueblo</t>
  </si>
  <si>
    <t>Procuraduría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</si>
  <si>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</si>
  <si>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</si>
  <si>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</si>
  <si>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</si>
  <si>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</si>
  <si>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</si>
  <si>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</si>
  <si>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</si>
  <si>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</si>
  <si>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</si>
  <si>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</si>
  <si>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</si>
  <si>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</si>
  <si>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</si>
  <si>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</si>
  <si>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</si>
  <si>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</si>
  <si>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</si>
  <si>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</si>
  <si>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</si>
  <si>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</si>
  <si>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</si>
  <si>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</si>
  <si>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</si>
  <si>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</si>
  <si>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</si>
  <si>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</si>
  <si>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</si>
  <si>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</si>
  <si>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</si>
  <si>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</si>
  <si>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</si>
  <si>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</si>
  <si>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</si>
  <si>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</si>
  <si>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</si>
  <si>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</si>
  <si>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</si>
  <si>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</si>
  <si>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</si>
  <si>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</si>
  <si>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</si>
  <si>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</si>
  <si>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</si>
  <si>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</si>
  <si>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</si>
  <si>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</si>
  <si>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</si>
  <si>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</si>
  <si>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</si>
  <si>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</si>
  <si>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</si>
  <si>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</si>
  <si>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</si>
  <si>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</si>
  <si>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</si>
  <si>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</si>
  <si>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</si>
  <si>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</si>
  <si>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</si>
  <si>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</si>
  <si>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</si>
  <si>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</si>
  <si>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</si>
  <si>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</si>
  <si>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</si>
  <si>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</si>
  <si>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</si>
  <si>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</si>
  <si>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</si>
  <si>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</si>
  <si>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</si>
  <si>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</si>
  <si>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</si>
  <si>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</si>
  <si>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</si>
  <si>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</si>
  <si>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</si>
  <si>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</si>
  <si>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</si>
  <si>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</si>
  <si>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</si>
  <si>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</si>
  <si>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</si>
  <si>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</si>
  <si>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</si>
  <si>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</si>
  <si>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</si>
  <si>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</si>
  <si>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</si>
  <si>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</si>
  <si>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</si>
  <si>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</si>
  <si>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</si>
  <si>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</si>
  <si>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</si>
  <si>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</si>
  <si>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</si>
  <si>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</si>
  <si>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</si>
  <si>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</si>
  <si>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</si>
  <si>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</si>
  <si>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</si>
  <si>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</si>
  <si>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</si>
  <si>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</si>
  <si>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</si>
  <si>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</si>
  <si>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</si>
  <si>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</si>
  <si>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</si>
  <si>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</si>
  <si>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</si>
  <si>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</si>
  <si>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</si>
  <si>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</si>
  <si>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</si>
  <si>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</si>
  <si>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</si>
  <si>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</si>
  <si>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</si>
  <si>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</si>
  <si>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</si>
  <si>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</si>
  <si>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</si>
  <si>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</si>
  <si>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</si>
  <si>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</si>
  <si>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</si>
  <si>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</si>
  <si>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</si>
  <si>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</si>
  <si>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</si>
  <si>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</si>
  <si>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</si>
  <si>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</si>
  <si>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</si>
  <si>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</si>
  <si>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</si>
  <si>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</si>
  <si>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</si>
  <si>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</si>
  <si>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</si>
  <si>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</si>
  <si>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</si>
  <si>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</si>
  <si>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</si>
  <si>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</si>
  <si>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</si>
  <si>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</si>
  <si>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</si>
  <si>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</si>
  <si>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</si>
  <si>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</si>
  <si>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</si>
  <si>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</si>
  <si>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</si>
  <si>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</si>
  <si>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</si>
  <si>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</si>
  <si>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</si>
  <si>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</si>
  <si>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</si>
  <si>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</si>
  <si>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</si>
  <si>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</si>
  <si>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</si>
  <si>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</si>
  <si>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</si>
  <si>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</si>
  <si>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</si>
  <si>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</si>
  <si>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</si>
  <si>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</si>
  <si>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</si>
  <si>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</si>
  <si>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</si>
  <si>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</si>
  <si>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</si>
  <si>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</si>
  <si>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</si>
  <si>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</si>
  <si>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</si>
  <si>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</si>
  <si>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</si>
  <si>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</si>
  <si>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</si>
  <si>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</si>
  <si>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</si>
  <si>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</si>
  <si>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</si>
  <si>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</si>
  <si>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</si>
  <si>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</si>
  <si>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</si>
  <si>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</si>
  <si>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</si>
  <si>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</si>
  <si>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</si>
  <si>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</si>
  <si>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</si>
  <si>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</si>
  <si>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</si>
  <si>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</si>
  <si>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</si>
  <si>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</si>
  <si>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</si>
  <si>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</si>
  <si>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</si>
  <si>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</si>
  <si>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</si>
  <si>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</si>
  <si>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</si>
  <si>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</si>
  <si>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</si>
  <si>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</si>
  <si>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</si>
  <si>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</si>
  <si>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</si>
  <si>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</si>
  <si>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</si>
  <si>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</si>
  <si>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</si>
  <si>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</si>
  <si>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</si>
  <si>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</si>
  <si>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</si>
  <si>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</si>
  <si>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</si>
  <si>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</si>
  <si>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</si>
  <si>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</si>
  <si>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</si>
  <si>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</si>
  <si>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</si>
  <si>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</si>
  <si>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</si>
  <si>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</si>
  <si>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</si>
  <si>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</si>
  <si>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</si>
  <si>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</si>
  <si>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</si>
  <si>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</si>
  <si>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</si>
  <si>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</si>
  <si>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</si>
  <si>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</si>
  <si>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</si>
  <si>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</si>
  <si>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</si>
  <si>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</si>
  <si>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</si>
  <si>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</si>
  <si>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</si>
  <si>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</si>
  <si>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</si>
  <si>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</si>
  <si>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</si>
  <si>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</si>
  <si>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</si>
  <si>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</si>
  <si>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</si>
  <si>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</si>
  <si>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</si>
  <si>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</si>
  <si>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</si>
  <si>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</si>
  <si>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</si>
  <si>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</si>
  <si>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</si>
  <si>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</si>
  <si>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</si>
  <si>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</si>
  <si>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</si>
  <si>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</si>
  <si>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</si>
  <si>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</si>
  <si>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</si>
  <si>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</si>
  <si>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</si>
  <si>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</si>
  <si>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</si>
  <si>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</si>
  <si>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</si>
  <si>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</si>
  <si>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</si>
  <si>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</si>
  <si>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</si>
  <si>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</si>
  <si>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</si>
  <si>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</si>
  <si>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</si>
  <si>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</si>
  <si>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</si>
  <si>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</si>
  <si>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</si>
  <si>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</si>
  <si>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</si>
  <si>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</si>
  <si>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</si>
  <si>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</si>
  <si>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</si>
  <si>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</si>
  <si>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</si>
  <si>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</si>
  <si>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</si>
  <si>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</si>
  <si>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</si>
  <si>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</si>
  <si>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</si>
  <si>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</si>
  <si>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</si>
  <si>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</si>
  <si>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</si>
  <si>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</si>
  <si>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</si>
  <si>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</si>
  <si>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</si>
  <si>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</si>
  <si>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</si>
  <si>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</si>
  <si>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</si>
  <si>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</si>
  <si>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</si>
  <si>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</si>
  <si>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</si>
  <si>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</si>
  <si>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</si>
  <si>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</si>
  <si>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</si>
  <si>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</si>
  <si>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</si>
  <si>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</si>
  <si>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</si>
  <si>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</si>
  <si>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</si>
  <si>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</si>
  <si>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</si>
  <si>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</si>
  <si>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</si>
  <si>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</si>
  <si>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</si>
  <si>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</si>
  <si>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</si>
  <si>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</si>
  <si>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</si>
  <si>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</si>
  <si>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</si>
  <si>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</si>
  <si>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</si>
  <si>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</si>
  <si>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</si>
  <si>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</si>
  <si>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</si>
  <si>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</si>
  <si>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</si>
  <si>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</si>
  <si>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</si>
  <si>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</si>
  <si>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</si>
  <si>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</si>
  <si>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</si>
  <si>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</si>
  <si>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Acreedores</t>
  </si>
  <si>
    <t>Area De Contabilidad</t>
  </si>
  <si>
    <t>No Identificado</t>
  </si>
  <si>
    <t>Empresa Estratégica Boliviana Construcción y Conserv. Infraestructura Civil</t>
  </si>
  <si>
    <t>MZCh</t>
  </si>
  <si>
    <t>Dirección General de Programación y Operaciones del Tesoro</t>
  </si>
  <si>
    <t xml:space="preserve">CÓDIGO ENTIDAD      </t>
  </si>
  <si>
    <t>QUE AFECTAN A LAS CUENTAS ÚNICAS DEL TESORO EN BOLIVIANOS Y DÓLARES
(EXPRESADO EN BOLIVIANOS)</t>
  </si>
  <si>
    <t xml:space="preserve">CUT </t>
  </si>
  <si>
    <t>Dólares
($us) (**)</t>
  </si>
  <si>
    <t>(**) Los importes correspondientes a operaciones CUT Dolares, se expresan en Moneda Nacional.</t>
  </si>
  <si>
    <t>TEC</t>
  </si>
  <si>
    <t>Adm. de Aeropuertos y Servicios Auxiliares a la Naveg. Aérea</t>
  </si>
  <si>
    <t>TFD</t>
  </si>
  <si>
    <t>TRL Bs
Crédito</t>
  </si>
  <si>
    <t>TRL Bs
Débito</t>
  </si>
  <si>
    <t>TRL USD
Débito</t>
  </si>
  <si>
    <t>Fondo De Desarrollo Indigena</t>
  </si>
  <si>
    <t>TRL USD
Crédito</t>
  </si>
  <si>
    <t>Lic. Gonzalo Calisaya Gomez</t>
  </si>
  <si>
    <t>Director General de Contabilidad Fiscal
Viceministerio de Presupuesto y Contabilidad Fiscal
Ministerio de Economía y Finanzas Publicas</t>
  </si>
  <si>
    <t>CDC</t>
  </si>
  <si>
    <t>DAU</t>
  </si>
  <si>
    <t>DVD</t>
  </si>
  <si>
    <t>INF</t>
  </si>
  <si>
    <t>Transferencias entre Cuentas BCB</t>
  </si>
  <si>
    <t>Diferencial Cambiario en Compra Venta de Divisas</t>
  </si>
  <si>
    <t>Comisiones Bancarias</t>
  </si>
  <si>
    <t>Nota Impresa de Pago de Deuda Pública</t>
  </si>
  <si>
    <t>Cierre Definitivo de Cuentas</t>
  </si>
  <si>
    <t>Debito Automático Instruido por el VTCP</t>
  </si>
  <si>
    <t>(*)  Para conocer el detalle de cada codigo se debe ingresar al PORTAL de la página del SIGEP.</t>
  </si>
  <si>
    <t>DESDE ENERO A SEPTIEMBRE DE 2016</t>
  </si>
  <si>
    <t>TRC</t>
  </si>
  <si>
    <t>Unidad de Liquidación del Fondo de Desarrollo para los Pueblos Indígenas, Originarios y Comunidades Campesinas</t>
  </si>
  <si>
    <t>Fondo de Desarrollo Indigena</t>
  </si>
  <si>
    <t>Agencia de Gobierno Electrónico y Tecnologías de Información y Comunicación</t>
  </si>
  <si>
    <t>Comité Organizador de los XI Juegos Suramericanos Cochabamba 2018</t>
  </si>
  <si>
    <t>Agencia Boliviana de Energía Nuclear</t>
  </si>
  <si>
    <t>Dir. Estrg. de Defensa de los Manantiales del Silala y todos los Rec. Hídricos en frontera con la Rep.de Chile</t>
  </si>
  <si>
    <t>Servicio Nacional Textil</t>
  </si>
  <si>
    <t>Gestora Pública de la Seguridad Social de Largo Plazo</t>
  </si>
  <si>
    <t>EMPRESA MUNICIPAL DE AGUA POTABLE Y ALCANTARILLADO SANITARIO DE URIONDO</t>
  </si>
  <si>
    <t>Transferencias entre Cuentas</t>
  </si>
  <si>
    <t>01</t>
  </si>
  <si>
    <t>02</t>
  </si>
  <si>
    <t>00099021001</t>
  </si>
  <si>
    <t>Conservatorio Plurinacional de Musica</t>
  </si>
  <si>
    <t xml:space="preserve">Servicio Geológico Minero </t>
  </si>
  <si>
    <t>Empresa Estatal "Boliviana de Turismo"</t>
  </si>
  <si>
    <t>Cuenta Contable</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</si>
  <si>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8"/>
        <color theme="1"/>
        <rFont val="Calibri"/>
        <family val="2"/>
      </rPr>
      <t>no identificados</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</si>
  <si>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</si>
  <si>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</si>
  <si>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</si>
  <si>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</si>
  <si>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</si>
  <si>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</si>
  <si>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</si>
  <si>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</si>
  <si>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</si>
  <si>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</si>
  <si>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</si>
  <si>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</si>
  <si>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</si>
  <si>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UCCF</t>
  </si>
  <si>
    <t>Area de Conciliaciones</t>
  </si>
  <si>
    <t>RETIRO TOTAL DE RECURSOS CAPTADOS EN LA FECHA</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</si>
  <si>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</si>
  <si>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</si>
  <si>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</si>
  <si>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</si>
  <si>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</si>
  <si>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t>Agencia de Gobierno Electronico y Tec. de Inf. y Comunicación</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</si>
  <si>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</si>
  <si>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10</t>
  </si>
  <si>
    <t>5.9.3</t>
  </si>
  <si>
    <t>5.9.4</t>
  </si>
  <si>
    <t>5.9.7</t>
  </si>
  <si>
    <t>5.9.8</t>
  </si>
  <si>
    <t>NO_CONCILIADO</t>
  </si>
  <si>
    <t>NTE</t>
  </si>
  <si>
    <t>CTV</t>
  </si>
  <si>
    <r>
      <rPr>
        <b/>
        <u/>
        <sz val="10"/>
        <rFont val="Arial"/>
        <family val="2"/>
      </rPr>
      <t>NOTA IMPORTANTE</t>
    </r>
    <r>
      <rPr>
        <sz val="10"/>
        <rFont val="Arial"/>
        <family val="2"/>
      </rPr>
      <t>: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t>
    </r>
  </si>
  <si>
    <t>Nota de Transferencia Electrónica</t>
  </si>
  <si>
    <t>Ministerio de Hidrocarburos</t>
  </si>
  <si>
    <t>Ministerio de Energías</t>
  </si>
  <si>
    <t>Agencia Boliviana de Energia Nuclear</t>
  </si>
  <si>
    <t>Ministerio de Justicia y Transparencia Institucional</t>
  </si>
  <si>
    <t>Dir. Estrg. de Reinvindicación Marítima, Silala y Recursos Hídricos Internacionales</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</si>
  <si>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</si>
  <si>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Autoridad De Fiscalización Y Control Del Sistema Nacional De Salud</t>
  </si>
  <si>
    <t xml:space="preserve">Asamblea Legislativa Plurinacional                                     </t>
  </si>
  <si>
    <t>Dirección Estratégica de Reivindicación Marítima, Silala y Recursos Hídricos Internacionales</t>
  </si>
  <si>
    <t>YAP</t>
  </si>
  <si>
    <t>PLS</t>
  </si>
  <si>
    <t>WAM</t>
  </si>
  <si>
    <t>JAD</t>
  </si>
  <si>
    <t>MVP</t>
  </si>
  <si>
    <t>BCC</t>
  </si>
  <si>
    <t>JMT</t>
  </si>
  <si>
    <t>SGP</t>
  </si>
  <si>
    <t>DCS</t>
  </si>
  <si>
    <t>ETC</t>
  </si>
  <si>
    <t xml:space="preserve">Ministerio De Hidrocarburos </t>
  </si>
  <si>
    <t>Nro. Comp. BCB</t>
  </si>
  <si>
    <t>Tipo de Operación</t>
  </si>
  <si>
    <t>Fecha Extracto</t>
  </si>
  <si>
    <t>Nro. Doc. Extracto</t>
  </si>
  <si>
    <t>Glosa</t>
  </si>
  <si>
    <t>Registro - Ingresos</t>
  </si>
  <si>
    <t>Registro - Gastos</t>
  </si>
  <si>
    <t>Entidad</t>
  </si>
  <si>
    <t>D.A.</t>
  </si>
  <si>
    <t>C-21 CIP</t>
  </si>
  <si>
    <t>C-31 CIP</t>
  </si>
  <si>
    <t>C-31 SIP</t>
  </si>
  <si>
    <t>C-21 SIP</t>
  </si>
  <si>
    <t>Débitos                                   (Bs)</t>
  </si>
  <si>
    <t>Créditos                                 (Bs)</t>
  </si>
  <si>
    <t>Débitos                                   (USD)</t>
  </si>
  <si>
    <t>Créditos                                 (USD)</t>
  </si>
  <si>
    <t>Importe</t>
  </si>
  <si>
    <t>VICEMINISTERIO DE AUTONOMIAS</t>
  </si>
  <si>
    <t>Descripción</t>
  </si>
  <si>
    <t>Total</t>
  </si>
  <si>
    <t>Fecha</t>
  </si>
  <si>
    <t>Estado Actual</t>
  </si>
  <si>
    <t>Créditos                    (USD)</t>
  </si>
  <si>
    <t>Créditos                    (Bs)</t>
  </si>
  <si>
    <t>Débitos                                 (Bs)</t>
  </si>
  <si>
    <t>03</t>
  </si>
  <si>
    <t>N° Libreta</t>
  </si>
  <si>
    <t>IDH</t>
  </si>
  <si>
    <t>'TRANSFERENCIA DE FONDOS||S/G. NOTA CITE: MH/VTCP/DGT/UO/OB NO.1844/2008 DE F.21-10-2008 DEL MIN.DE HACIENDA S/G. DETALLE ADJUNTO. DEBITO DE LA LIBRETA NO.00990201001, REPOSICION UTILES DE ESCRITORIO.</t>
  </si>
  <si>
    <t>00099021001 DEPOSITO DE EFECTIVO, DEPOSITANTE: REMIGIA CHAMBI DE CALLISAYA, CONCEPTO: COBRO INDEBIDO POR NUEVAS NUPCIAS, CUENTA DE DEPOSITO: CUENTA UNICA DEL TESORO</t>
  </si>
  <si>
    <t>00099021001 DEPOSITO DE EFECTIVO, DEPOSITANTE: BRAULIO QUISPE BARRERA, CONCEPTO: DEVOLUCION POR COBRO INDEBIDO, CUENTA DE DEPOSITO: CUENTA UNICA DEL TESORO</t>
  </si>
  <si>
    <t>00099021001 DEPOSITO DE EFECTIVO, DEPOSITANTE: RAIMUNDO ANGEL FERRUFINO EDUARDO, CONCEPTO: DEVOLUCION, CUENTA DE DEPOSITO: CUENTA UNICA DEL TESORO</t>
  </si>
  <si>
    <t>00099021001 DEPOSITO DE EFECTIVO, DEPOSITANTE: VITALIANO MOLINA ERGUETA, CONCEPTO: DEVOLUCION POR COBRO INDEBIDO, CUENTA DE DEPOSITO: CUENTA UNICA DEL TESORO</t>
  </si>
  <si>
    <t>00099021001 DEPOSITO DE EFECTIVO, DEPOSITANTE: FELIPA AYALA DE NINAHUANCA, CONCEPTO: COBRO INDEBIDO, CUENTA DE DEPOSITO: CUENTA UNICA DEL TESORO</t>
  </si>
  <si>
    <t>NUMERO DE LIBRETA CUT: Cuenta Unica del Tesoro OPERACIÓN E18 TRANSFERENCIA DEL SISTEMA FINANCIERO POR CUENTA DE TERCEROS A LA CUT Devolucion pagos en exceso Gobierno Autonomo Departamental de Potosi</t>
  </si>
  <si>
    <t>00099021001 DEPOSITO DE EFECTIVO, DEPOSITANTE: OSCAR NIGOEVIC HEREDIA, CONCEPTO: DEVOLUCION DEMASIA HABERES MAXIMA REMUNERACION SECTOR PUBLICO, CUENTA DE DEPOSITO: CUENTA UNICA DEL TESORO</t>
  </si>
  <si>
    <t>00099021001 DEPOSITO DE EFECTIVO, DEPOSITANTE: LAUREANA QUISPE VDA. DE CANAVIRI, CONCEPTO: COBRO INDEBIDO, CUENTA DE DEPOSITO: CUENTA UNICA DEL TESORO</t>
  </si>
  <si>
    <t>00099021001 DEPOSITO DE EFECTIVO, DEPOSITANTE: EDWIN PEREZ PEREZ, CONCEPTO: DEVOLUCION, CUENTA DE DEPOSITO: CUENTA UNICA DEL TESORO</t>
  </si>
  <si>
    <t>00099021001 DEPOSITO DE EFECTIVO, DEPOSITANTE: IRMA MENESES VDA DE ALDUNATE, CONCEPTO: DEVOLUCION A SENASIR, CUENTA DE DEPOSITO: CUENTA UNICA DEL TESORO</t>
  </si>
  <si>
    <t>00099021001 DEPOSITO DE EFECTIVO, DEPOSITANTE: MARTIN YAHUASI MAMANI, CONCEPTO: ACUERDO PLAN DE PAGO SENASIR, CUENTA DE DEPOSITO: CUENTA UNICA DEL TESORO</t>
  </si>
  <si>
    <t>00099021001 DEPOSITO DE EFECTIVO, DEPOSITANTE: IRENE BALLADARES VELASQUEZ, CONCEPTO: DEVOLUCION AL SENASIR (COACTIVO SOCIAL), CUENTA DE DEPOSITO: CUENTA UNICA DEL TESORO</t>
  </si>
  <si>
    <t>00099021001 DEPOSITO DE EFECTIVO, DEPOSITANTE: CECILIA FLORES DE CEÑI, CONCEPTO: COBRO INDEBIDO DE SENASIR, CUENTA DE DEPOSITO: CUENTA UNICA DEL TESORO</t>
  </si>
  <si>
    <t>00099021001 DEPOSITO DE EFECTIVO, DEPOSITANTE: HUGO PABLO KANTUTA COLQUE, CONCEPTO: DEVOLUCION DE RENTA DE VEJEZ, CUENTA DE DEPOSITO: CUENTA UNICA DEL TESORO</t>
  </si>
  <si>
    <t>00130012002 DEPOSITO DE EFECTIVO, DEPOSITANTE: JUAN GUERREROS ROQUE, CONCEPTO: DEVOLUCION POR GASTOS DE PEAJES, CUENTA DE DEPOSITO: CUENTA UNICA DEL TESORO</t>
  </si>
  <si>
    <t>NUMERO DE LIBRETA CUT: Cuenta Unica del Tesoro OPERACIÓN E18 TRANSFERENCIA DEL SISTEMA FINANCIERO POR CUENTA DE TERCEROS A LA CUT Devolucion de pagos en exceso Gobierno Autonomo Departamental de Potosi</t>
  </si>
  <si>
    <t>00099021001 DEPOSITO DE EFECTIVO, DEPOSITANTE: HEBERT CHOQUE TARQUI, CONCEPTO: DEVOLUCION DEMASIA HABERES MAXIMA REMUNERACION SECTOR PUBLICO, CUENTA DE DEPOSITO: CUENTA UNICA DEL TESORO</t>
  </si>
  <si>
    <t>00099021001 DEPOSITO DE EFECTIVO, DEPOSITANTE: LOLA PORFIRIA RODRIGUEZ, CONCEPTO: DOBLE PERCEPCION, CUENTA DE DEPOSITO: CUENTA UNICA DEL TESORO</t>
  </si>
  <si>
    <t>00099021001 DEPOSITO DE EFECTIVO, DEPOSITANTE: MARTHA LUCIA GUTIERREZ DE MARCA, CONCEPTO: COBRO INDEBIDO POR NUEVAS NUPCIAS, CUENTA DE DEPOSITO: CUENTA UNICA DEL TESORO</t>
  </si>
  <si>
    <t>00099021001 DEPOSITO DE EFECTIVO, DEPOSITANTE: LUCRECIA VELARDE VDA DE FLORES, CONCEPTO: PARA DEPARTAMENTO DE SENASIR, CUENTA DE DEPOSITO: CUENTA UNICA DEL TESORO</t>
  </si>
  <si>
    <t>00099021001 DEPOSITO DE EFECTIVO, DEPOSITANTE: RUPERTO CHURATA MAMANI, CONCEPTO: COBRO INDEBIDO CON INCUMPLIMIENTO DE CONVENIO, CUENTA DE DEPOSITO: CUENTA UNICA DEL TESORO</t>
  </si>
  <si>
    <t>COBRO COSTOS DE PAPELERIA SEGUN TRANSFERENCIA DEL EXTERIOR POR ORDEN DE LIMA GAS S.A. LIB. 00513062001 YPFB-OPERACIONES PLANTA DE SEPARACION DE LIQUIDOS RIO GRANDE</t>
  </si>
  <si>
    <t>COBRO COSTOS DE PAPELERIA SEGUN TRANSFERENCIA DEL EXTERIOR POR ORDEN DE LLAMA GAS S.A. LIB. 00513062001 YPFB-OPERACIONES PLANTA DE SEPARACION DE LIQUIDOS RIO GRANDE</t>
  </si>
  <si>
    <t>CONTABILIZACION ORDENES DE TRANSFERENCIA GRACOS</t>
  </si>
  <si>
    <t>QUE AFECTAN A LA CUENTA ÚNICA DEL TESORO EN DÓLARES (CUT) No. 5970034001</t>
  </si>
  <si>
    <t>Ajuste Manual</t>
  </si>
  <si>
    <t>DETALLE DE OPERACIONES SIN REGULARIZACIÓN POR TRANSFERENCIAS ENTRE LIBRETAS (TRL)</t>
  </si>
  <si>
    <t>00099021001 DEPOSITO DE EFECTIVO, DEPOSITANTE: LOURDES M. CARRASCO MEJIA, CONCEPTO: DEVOLUCION, CUENTA DE DEPOSITO: CUENTA UNICA DEL TESORO</t>
  </si>
  <si>
    <t>00099021001 DEPOSITO DE EFECTIVO, DEPOSITANTE: GERMAN MENA SANTANDER, CONCEPTO: DEVOLUCION DEMASIA HABERES MAXIMA REMUNERACION SECTOR PUBLICO, CUENTA DE DEPOSITO: CUENTA UNICA DEL TESORO</t>
  </si>
  <si>
    <t>00099021001 DEPOSITO DE EFECTIVO, DEPOSITANTE: AMELIA APAZA DE APAZA, CONCEPTO: DEVOLUCION POR CONCEPTO SENASIR, CUENTA DE DEPOSITO: CUENTA UNICA DEL TESORO</t>
  </si>
  <si>
    <t>RCC</t>
  </si>
  <si>
    <t>MZC</t>
  </si>
  <si>
    <t>Ministerio De Justicia Y Transparencia Institucional</t>
  </si>
  <si>
    <t>Viceministerio De Autonomías</t>
  </si>
  <si>
    <t>Ministerio De Hidrocarburos</t>
  </si>
  <si>
    <t>Ministerio De Energias</t>
  </si>
  <si>
    <t>Dirección Estratégica De Reivindicación Marítima, Silala Y Recursos Hídricos Internacionales</t>
  </si>
  <si>
    <t>Empresa Pública "Editorial del Estado Plurinacional de Bolivia"</t>
  </si>
  <si>
    <t>00099021001 DEPOSITO DE EFECTIVO, DEPOSITANTE: GUIDO CRESPO V., CONCEPTO: DEVOLUCION PRA, CUENTA DE DEPOSITO: CUENTA UNICA DEL TESORO</t>
  </si>
  <si>
    <t>00099021001 DEPOSITO DE EFECTIVO, DEPOSITANTE: GERONIMO MAYTA ROMERO, CONCEPTO: CONVENIO DE PAGO POR COBRO INDEBIDO N° 029-17, CUENTA DE DEPOSITO: CUENTA UNICA DEL TESORO</t>
  </si>
  <si>
    <t>00099021001 DEPOSITO DE EFECTIVO, DEPOSITANTE: INSTITUTO DEL SEGURO AGRARIO, CONCEPTO: REVERSION, CUENTA DE DEPOSITO: CUENTA UNICA DEL TESORO</t>
  </si>
  <si>
    <t>00099021001 DEPOSITO DE EFECTIVO, DEPOSITANTE: JULIAN CESAR ROMERO CONDE, CONCEPTO: DEVOLUCION DE SALDO DE CAJA CHICA NO EJECUTADO, CUENTA DE DEPOSITO: CUENTA UNICA DEL TESORO</t>
  </si>
  <si>
    <t>00099021001 DEPOSITO DE EFECTIVO, DEPOSITANTE: JAVIER PERCY BRAVO ARROYO, CONCEPTO: DOBLE PERCEPCION, CUENTA DE DEPOSITO: CUENTA UNICA DEL TESORO</t>
  </si>
  <si>
    <t>00099021001 DEPOSITO DE EFECTIVO, DEPOSITANTE: EVER MUÑOZ-INSA, CONCEPTO: REVERSION, CUENTA DE DEPOSITO: CUENTA UNICA DEL TESORO</t>
  </si>
  <si>
    <t>00593019201 DEPOSITO DE EFECTIVO, DEPOSITANTE: EMPRESA ESTATAL YACANA, CONCEPTO: REVERSION DE FONDOS ASIGNADOS PARA COMPRA DE FIBRA, CUENTA DE DEPOSITO: CUENTA UNICA DEL TESORO</t>
  </si>
  <si>
    <t>COBRO COSTOS DE PAPELERIA SEGUN TRANSFERENCIA DEL EXTERIOR POR ORDEN DE BG BOLIVIA CORPORATION LIB. 00513012003 LBP-YPFB (2011349681373)</t>
  </si>
  <si>
    <t>(Unidad De Liquidación Fondo Des. Pueblos Indígenas, Originarios Y Com.Campesinas)</t>
  </si>
  <si>
    <t>G06322670002</t>
  </si>
  <si>
    <t>G06322690002</t>
  </si>
  <si>
    <t>S09100650002</t>
  </si>
  <si>
    <t>J03343690001</t>
  </si>
  <si>
    <t>Q09263530002</t>
  </si>
  <si>
    <t>S09101360001</t>
  </si>
  <si>
    <t>G06341290001</t>
  </si>
  <si>
    <t>G06341310001</t>
  </si>
  <si>
    <t>G06348960002</t>
  </si>
  <si>
    <t>Q09274430002</t>
  </si>
  <si>
    <t>Q09281100002</t>
  </si>
  <si>
    <t>Q09281110002</t>
  </si>
  <si>
    <t>S09103430002</t>
  </si>
  <si>
    <t>G06367860001</t>
  </si>
  <si>
    <t>G06378440002</t>
  </si>
  <si>
    <t>G06377570001</t>
  </si>
  <si>
    <t>G06385130002</t>
  </si>
  <si>
    <t>S09107280001</t>
  </si>
  <si>
    <t>S09107910001</t>
  </si>
  <si>
    <t>G06393060002</t>
  </si>
  <si>
    <t>G06393300002</t>
  </si>
  <si>
    <t>G06393340002</t>
  </si>
  <si>
    <t>Q09294400002</t>
  </si>
  <si>
    <t>Q09294410002</t>
  </si>
  <si>
    <t>S09108560001</t>
  </si>
  <si>
    <t>G06409740002</t>
  </si>
  <si>
    <t>Q09298490002</t>
  </si>
  <si>
    <t>Q09298520002</t>
  </si>
  <si>
    <t>S09111120001</t>
  </si>
  <si>
    <t>G06430800002</t>
  </si>
  <si>
    <t>G06430820002</t>
  </si>
  <si>
    <t>G06430890002</t>
  </si>
  <si>
    <t>Q09310890002</t>
  </si>
  <si>
    <t>G06443450002</t>
  </si>
  <si>
    <t>S09112960002</t>
  </si>
  <si>
    <t>G06444780001</t>
  </si>
  <si>
    <t>G06449690002</t>
  </si>
  <si>
    <t>G06450860002</t>
  </si>
  <si>
    <t>G06456050002</t>
  </si>
  <si>
    <t>Q09319740002</t>
  </si>
  <si>
    <t>S09113340001</t>
  </si>
  <si>
    <t>G06456130004</t>
  </si>
  <si>
    <t>G06456130005</t>
  </si>
  <si>
    <t>J03348400001</t>
  </si>
  <si>
    <t>J03348410001</t>
  </si>
  <si>
    <t>J03348420001</t>
  </si>
  <si>
    <t>J03348430001</t>
  </si>
  <si>
    <t>J03348440001</t>
  </si>
  <si>
    <t>J03348450001</t>
  </si>
  <si>
    <t>J03348460001</t>
  </si>
  <si>
    <t>J03348470001</t>
  </si>
  <si>
    <t>J03348480001</t>
  </si>
  <si>
    <t>J03348490001</t>
  </si>
  <si>
    <t>J03348500001</t>
  </si>
  <si>
    <t>J03348510001</t>
  </si>
  <si>
    <t>G06477240007</t>
  </si>
  <si>
    <t>G06477330003</t>
  </si>
  <si>
    <t>J03348250001</t>
  </si>
  <si>
    <t>J03348260001</t>
  </si>
  <si>
    <t>J03348270001</t>
  </si>
  <si>
    <t>J03348280001</t>
  </si>
  <si>
    <t>J03348290001</t>
  </si>
  <si>
    <t>J03348300001</t>
  </si>
  <si>
    <t>J03348310001</t>
  </si>
  <si>
    <t>J03348320001</t>
  </si>
  <si>
    <t>J03348330001</t>
  </si>
  <si>
    <t>J03348340001</t>
  </si>
  <si>
    <t>J03348350001</t>
  </si>
  <si>
    <t>J03348360001</t>
  </si>
  <si>
    <t>J03348370001</t>
  </si>
  <si>
    <t>J03348380001</t>
  </si>
  <si>
    <t>J03348390001</t>
  </si>
  <si>
    <t>J03348730001</t>
  </si>
  <si>
    <t>J03348740001</t>
  </si>
  <si>
    <t>J03348750001</t>
  </si>
  <si>
    <t>J03348760001</t>
  </si>
  <si>
    <t>J03348770001</t>
  </si>
  <si>
    <t>J03348780001</t>
  </si>
  <si>
    <t>J03348790001</t>
  </si>
  <si>
    <t>J03348800001</t>
  </si>
  <si>
    <t>J03348810001</t>
  </si>
  <si>
    <t>J03348820001</t>
  </si>
  <si>
    <t>J03348830001</t>
  </si>
  <si>
    <t>J03348840001</t>
  </si>
  <si>
    <t>J03348850001</t>
  </si>
  <si>
    <t>J03348860001</t>
  </si>
  <si>
    <t>J03348870001</t>
  </si>
  <si>
    <t>J03348880001</t>
  </si>
  <si>
    <t>J03348890001</t>
  </si>
  <si>
    <t>J03348900001</t>
  </si>
  <si>
    <t>J03348910001</t>
  </si>
  <si>
    <t>J03348920001</t>
  </si>
  <si>
    <t>J03348930001</t>
  </si>
  <si>
    <t>J03348940001</t>
  </si>
  <si>
    <t>J03348950001</t>
  </si>
  <si>
    <t>J03348960001</t>
  </si>
  <si>
    <t>J03348970001</t>
  </si>
  <si>
    <t>J03348980001</t>
  </si>
  <si>
    <t>J03349680002</t>
  </si>
  <si>
    <t>J03349690002</t>
  </si>
  <si>
    <t>J03349710002</t>
  </si>
  <si>
    <t>J03349730002</t>
  </si>
  <si>
    <t>Q09345150002</t>
  </si>
  <si>
    <t>J03351210001</t>
  </si>
  <si>
    <t>J03351220001</t>
  </si>
  <si>
    <t>J03351230001</t>
  </si>
  <si>
    <t>J03351240001</t>
  </si>
  <si>
    <t>J03351250001</t>
  </si>
  <si>
    <t>J03351260001</t>
  </si>
  <si>
    <t>J03351270001</t>
  </si>
  <si>
    <t>J03351280001</t>
  </si>
  <si>
    <t>J03351290001</t>
  </si>
  <si>
    <t>J03351300001</t>
  </si>
  <si>
    <t>J03351310001</t>
  </si>
  <si>
    <t>J03351320001</t>
  </si>
  <si>
    <t>J03350570001</t>
  </si>
  <si>
    <t>J03350580001</t>
  </si>
  <si>
    <t>J03350590001</t>
  </si>
  <si>
    <t>J03350600001</t>
  </si>
  <si>
    <t>J03350610001</t>
  </si>
  <si>
    <t>J03350620001</t>
  </si>
  <si>
    <t>J03350630001</t>
  </si>
  <si>
    <t>J03350640001</t>
  </si>
  <si>
    <t>J03350650001</t>
  </si>
  <si>
    <t>J03350660001</t>
  </si>
  <si>
    <t>J03350670001</t>
  </si>
  <si>
    <t>J03350680001</t>
  </si>
  <si>
    <t>J03350690001</t>
  </si>
  <si>
    <t>J03350700001</t>
  </si>
  <si>
    <t>J03350710001</t>
  </si>
  <si>
    <t>J03350720001</t>
  </si>
  <si>
    <t>J03350730001</t>
  </si>
  <si>
    <t>J03350740001</t>
  </si>
  <si>
    <t>J03350980001</t>
  </si>
  <si>
    <t>J03350990001</t>
  </si>
  <si>
    <t>J03351000001</t>
  </si>
  <si>
    <t>J03351010001</t>
  </si>
  <si>
    <t>J03351020001</t>
  </si>
  <si>
    <t>J03351030001</t>
  </si>
  <si>
    <t>J03351040001</t>
  </si>
  <si>
    <t>J03351050001</t>
  </si>
  <si>
    <t>J03351060001</t>
  </si>
  <si>
    <t>J03351070001</t>
  </si>
  <si>
    <t>J03351080001</t>
  </si>
  <si>
    <t>J03351090001</t>
  </si>
  <si>
    <t>J03351100001</t>
  </si>
  <si>
    <t>J03351110001</t>
  </si>
  <si>
    <t>J03351120001</t>
  </si>
  <si>
    <t>J03351130001</t>
  </si>
  <si>
    <t>J03351140001</t>
  </si>
  <si>
    <t>J03351150001</t>
  </si>
  <si>
    <t>J03351160001</t>
  </si>
  <si>
    <t>J03351170001</t>
  </si>
  <si>
    <t>J03351180001</t>
  </si>
  <si>
    <t>J03351190001</t>
  </si>
  <si>
    <t>J03351200001</t>
  </si>
  <si>
    <t>J03349910001</t>
  </si>
  <si>
    <t>J03349930001</t>
  </si>
  <si>
    <t>J03349940001</t>
  </si>
  <si>
    <t>J03349950001</t>
  </si>
  <si>
    <t>J03349960001</t>
  </si>
  <si>
    <t>J03350080001</t>
  </si>
  <si>
    <t>J03350090001</t>
  </si>
  <si>
    <t>J03350100001</t>
  </si>
  <si>
    <t>J03350110001</t>
  </si>
  <si>
    <t>J03350120001</t>
  </si>
  <si>
    <t>J03350130001</t>
  </si>
  <si>
    <t>J03350140001</t>
  </si>
  <si>
    <t>J03350150001</t>
  </si>
  <si>
    <t>J03350160001</t>
  </si>
  <si>
    <t>J03350170001</t>
  </si>
  <si>
    <t>J03350180001</t>
  </si>
  <si>
    <t>J03350190001</t>
  </si>
  <si>
    <t>J03350200001</t>
  </si>
  <si>
    <t>J03350210001</t>
  </si>
  <si>
    <t>J03350220001</t>
  </si>
  <si>
    <t>J03350230001</t>
  </si>
  <si>
    <t>J03350240001</t>
  </si>
  <si>
    <t>J03350250001</t>
  </si>
  <si>
    <t>J03350260001</t>
  </si>
  <si>
    <t>J03350270001</t>
  </si>
  <si>
    <t>J03350280001</t>
  </si>
  <si>
    <t>J03350290001</t>
  </si>
  <si>
    <t>J03350300001</t>
  </si>
  <si>
    <t>J03350310001</t>
  </si>
  <si>
    <t>J03350320001</t>
  </si>
  <si>
    <t>J03350330001</t>
  </si>
  <si>
    <t>J03350340001</t>
  </si>
  <si>
    <t>J03350350001</t>
  </si>
  <si>
    <t>J03350360001</t>
  </si>
  <si>
    <t>J03350370001</t>
  </si>
  <si>
    <t>J03350380001</t>
  </si>
  <si>
    <t>J03350390001</t>
  </si>
  <si>
    <t>J03350400001</t>
  </si>
  <si>
    <t>J03350410001</t>
  </si>
  <si>
    <t>J03350420001</t>
  </si>
  <si>
    <t>J03350430001</t>
  </si>
  <si>
    <t>J03350440001</t>
  </si>
  <si>
    <t>J03350450001</t>
  </si>
  <si>
    <t>J03350460001</t>
  </si>
  <si>
    <t>J03350470001</t>
  </si>
  <si>
    <t>J03350480001</t>
  </si>
  <si>
    <t>J03350490001</t>
  </si>
  <si>
    <t>J03350500001</t>
  </si>
  <si>
    <t>J03350510001</t>
  </si>
  <si>
    <t>J03350520001</t>
  </si>
  <si>
    <t>J03350530001</t>
  </si>
  <si>
    <t>J03350540001</t>
  </si>
  <si>
    <t>J03350550001</t>
  </si>
  <si>
    <t>J03350560001</t>
  </si>
  <si>
    <t>G06500540007</t>
  </si>
  <si>
    <t>J03349270001</t>
  </si>
  <si>
    <t>J03349280001</t>
  </si>
  <si>
    <t>J03349290001</t>
  </si>
  <si>
    <t>J03349300001</t>
  </si>
  <si>
    <t>J03349310001</t>
  </si>
  <si>
    <t>J03349320001</t>
  </si>
  <si>
    <t>J03349330001</t>
  </si>
  <si>
    <t>J03349340001</t>
  </si>
  <si>
    <t>J03349350001</t>
  </si>
  <si>
    <t>J03349360001</t>
  </si>
  <si>
    <t>J03349370001</t>
  </si>
  <si>
    <t>J03349380001</t>
  </si>
  <si>
    <t>J03349390001</t>
  </si>
  <si>
    <t>J03349400001</t>
  </si>
  <si>
    <t>J03349410001</t>
  </si>
  <si>
    <t>J03349420001</t>
  </si>
  <si>
    <t>J03349430001</t>
  </si>
  <si>
    <t>J03349440001</t>
  </si>
  <si>
    <t>J03349450001</t>
  </si>
  <si>
    <t>J03349460001</t>
  </si>
  <si>
    <t>J03349470001</t>
  </si>
  <si>
    <t>J03349480001</t>
  </si>
  <si>
    <t>J03349490001</t>
  </si>
  <si>
    <t>J03349500001</t>
  </si>
  <si>
    <t>J03349510001</t>
  </si>
  <si>
    <t>J03349520001</t>
  </si>
  <si>
    <t>J03349530001</t>
  </si>
  <si>
    <t>J03349540001</t>
  </si>
  <si>
    <t>J03349550001</t>
  </si>
  <si>
    <t>J03349560001</t>
  </si>
  <si>
    <t>J03349570001</t>
  </si>
  <si>
    <t>J03349580001</t>
  </si>
  <si>
    <t>J03349590001</t>
  </si>
  <si>
    <t>J03349600001</t>
  </si>
  <si>
    <t>J03349610001</t>
  </si>
  <si>
    <t>J03349620001</t>
  </si>
  <si>
    <t>J03349630001</t>
  </si>
  <si>
    <t>J03349640001</t>
  </si>
  <si>
    <t>J03349650001</t>
  </si>
  <si>
    <t>J03349660001</t>
  </si>
  <si>
    <t>J03349670001</t>
  </si>
  <si>
    <t>J03349760001</t>
  </si>
  <si>
    <t>J03349790001</t>
  </si>
  <si>
    <t>J03349820001</t>
  </si>
  <si>
    <t>J03349850001</t>
  </si>
  <si>
    <t>J03349870001</t>
  </si>
  <si>
    <t>J03349900001</t>
  </si>
  <si>
    <t>J03352680001</t>
  </si>
  <si>
    <t>J03352690001</t>
  </si>
  <si>
    <t>J03352700001</t>
  </si>
  <si>
    <t>J03352710001</t>
  </si>
  <si>
    <t>J03352720001</t>
  </si>
  <si>
    <t>J03352730001</t>
  </si>
  <si>
    <t>J03352740001</t>
  </si>
  <si>
    <t>J03352750001</t>
  </si>
  <si>
    <t>J03352760001</t>
  </si>
  <si>
    <t>J03352770001</t>
  </si>
  <si>
    <t>J03352780001</t>
  </si>
  <si>
    <t>J03352790001</t>
  </si>
  <si>
    <t>J03352800001</t>
  </si>
  <si>
    <t>J03352810001</t>
  </si>
  <si>
    <t>J03352820001</t>
  </si>
  <si>
    <t>J03352830001</t>
  </si>
  <si>
    <t>J03352840001</t>
  </si>
  <si>
    <t>J03352850001</t>
  </si>
  <si>
    <t>J03352860001</t>
  </si>
  <si>
    <t>J03352870001</t>
  </si>
  <si>
    <t>J03352880001</t>
  </si>
  <si>
    <t>J03352890001</t>
  </si>
  <si>
    <t>J03352900001</t>
  </si>
  <si>
    <t>J03352910001</t>
  </si>
  <si>
    <t>J03352920001</t>
  </si>
  <si>
    <t>J03352930001</t>
  </si>
  <si>
    <t>J03352940001</t>
  </si>
  <si>
    <t>J03352950001</t>
  </si>
  <si>
    <t>J03352960001</t>
  </si>
  <si>
    <t>J03352970001</t>
  </si>
  <si>
    <t>J03352980001</t>
  </si>
  <si>
    <t>J03351940001</t>
  </si>
  <si>
    <t>J03351950001</t>
  </si>
  <si>
    <t>J03351960001</t>
  </si>
  <si>
    <t>J03351970001</t>
  </si>
  <si>
    <t>J03351980001</t>
  </si>
  <si>
    <t>J03351990001</t>
  </si>
  <si>
    <t>J03352000001</t>
  </si>
  <si>
    <t>J03352010001</t>
  </si>
  <si>
    <t>J03352020001</t>
  </si>
  <si>
    <t>J03352030001</t>
  </si>
  <si>
    <t>J03352040001</t>
  </si>
  <si>
    <t>J03352050001</t>
  </si>
  <si>
    <t>J03352060001</t>
  </si>
  <si>
    <t>J03352070001</t>
  </si>
  <si>
    <t>J03352080001</t>
  </si>
  <si>
    <t>J03352090001</t>
  </si>
  <si>
    <t>J03352100001</t>
  </si>
  <si>
    <t>J03352110001</t>
  </si>
  <si>
    <t>J03352120001</t>
  </si>
  <si>
    <t>J03352130001</t>
  </si>
  <si>
    <t>J03352140001</t>
  </si>
  <si>
    <t>J03352150001</t>
  </si>
  <si>
    <t>J03352160001</t>
  </si>
  <si>
    <t>J03352170001</t>
  </si>
  <si>
    <t>J03352210001</t>
  </si>
  <si>
    <t>J03352220001</t>
  </si>
  <si>
    <t>J03352230001</t>
  </si>
  <si>
    <t>J03352240001</t>
  </si>
  <si>
    <t>J03352250001</t>
  </si>
  <si>
    <t>G06508090003</t>
  </si>
  <si>
    <t>J03351350001</t>
  </si>
  <si>
    <t>J03351360001</t>
  </si>
  <si>
    <t>J03351370001</t>
  </si>
  <si>
    <t>J03351380001</t>
  </si>
  <si>
    <t>J03351390001</t>
  </si>
  <si>
    <t>J03351400001</t>
  </si>
  <si>
    <t>J03351410001</t>
  </si>
  <si>
    <t>J03351420001</t>
  </si>
  <si>
    <t>J03351430001</t>
  </si>
  <si>
    <t>J03351440001</t>
  </si>
  <si>
    <t>J03351450001</t>
  </si>
  <si>
    <t>J03351460001</t>
  </si>
  <si>
    <t>J03351470001</t>
  </si>
  <si>
    <t>J03351480001</t>
  </si>
  <si>
    <t>J03351490001</t>
  </si>
  <si>
    <t>J03351500001</t>
  </si>
  <si>
    <t>J03351510001</t>
  </si>
  <si>
    <t>J03351520001</t>
  </si>
  <si>
    <t>J03351530001</t>
  </si>
  <si>
    <t>J03351540001</t>
  </si>
  <si>
    <t>J03351550001</t>
  </si>
  <si>
    <t>J03351560001</t>
  </si>
  <si>
    <t>J03351570001</t>
  </si>
  <si>
    <t>J03351580001</t>
  </si>
  <si>
    <t>J03351590001</t>
  </si>
  <si>
    <t>J03351600001</t>
  </si>
  <si>
    <t>J03351610001</t>
  </si>
  <si>
    <t>J03351620001</t>
  </si>
  <si>
    <t>J03351630001</t>
  </si>
  <si>
    <t>J03351640001</t>
  </si>
  <si>
    <t>J03351650001</t>
  </si>
  <si>
    <t>J03351660001</t>
  </si>
  <si>
    <t>J03351670001</t>
  </si>
  <si>
    <t>J03351680001</t>
  </si>
  <si>
    <t>J03351690001</t>
  </si>
  <si>
    <t>J03351700001</t>
  </si>
  <si>
    <t>J03351710001</t>
  </si>
  <si>
    <t>J03351720001</t>
  </si>
  <si>
    <t>J03351730001</t>
  </si>
  <si>
    <t>J03351740001</t>
  </si>
  <si>
    <t>J03351750001</t>
  </si>
  <si>
    <t>J03351760001</t>
  </si>
  <si>
    <t>J03351770001</t>
  </si>
  <si>
    <t>J03351780001</t>
  </si>
  <si>
    <t>J03351790001</t>
  </si>
  <si>
    <t>J03351800001</t>
  </si>
  <si>
    <t>J03351810001</t>
  </si>
  <si>
    <t>J03351820001</t>
  </si>
  <si>
    <t>J03351830001</t>
  </si>
  <si>
    <t>J03351840001</t>
  </si>
  <si>
    <t>J03351850001</t>
  </si>
  <si>
    <t>J03351860001</t>
  </si>
  <si>
    <t>J03351870001</t>
  </si>
  <si>
    <t>J03351880001</t>
  </si>
  <si>
    <t>J03351890001</t>
  </si>
  <si>
    <t>J03351900001</t>
  </si>
  <si>
    <t>J03351910001</t>
  </si>
  <si>
    <t>J03351920001</t>
  </si>
  <si>
    <t>J03351930001</t>
  </si>
  <si>
    <t>Q09355350002</t>
  </si>
  <si>
    <t>Q09355880002</t>
  </si>
  <si>
    <t>T03787570001</t>
  </si>
  <si>
    <t>T03787590001</t>
  </si>
  <si>
    <t>T03787610001</t>
  </si>
  <si>
    <t>T03787630001</t>
  </si>
  <si>
    <t>T03787650001</t>
  </si>
  <si>
    <t>T03787670001</t>
  </si>
  <si>
    <t>T03787690001</t>
  </si>
  <si>
    <t>T03787710001</t>
  </si>
  <si>
    <t>T03787730001</t>
  </si>
  <si>
    <t>T03787750001</t>
  </si>
  <si>
    <t>T03787770001</t>
  </si>
  <si>
    <t>T03787790001</t>
  </si>
  <si>
    <t>T03787810001</t>
  </si>
  <si>
    <t>T03787830001</t>
  </si>
  <si>
    <t>T03787850001</t>
  </si>
  <si>
    <t>T03787870001</t>
  </si>
  <si>
    <t>T03787890001</t>
  </si>
  <si>
    <t>T03787910001</t>
  </si>
  <si>
    <t>T03787930001</t>
  </si>
  <si>
    <t>T03787950001</t>
  </si>
  <si>
    <t>T03787970001</t>
  </si>
  <si>
    <t>T03787990001</t>
  </si>
  <si>
    <t>T03788010001</t>
  </si>
  <si>
    <t>T03788030001</t>
  </si>
  <si>
    <t>T03788050001</t>
  </si>
  <si>
    <t>T03788070001</t>
  </si>
  <si>
    <t>T03788090001</t>
  </si>
  <si>
    <t>T03788110001</t>
  </si>
  <si>
    <t>T03788130001</t>
  </si>
  <si>
    <t>T03788150001</t>
  </si>
  <si>
    <t>T03788170001</t>
  </si>
  <si>
    <t>T03788190001</t>
  </si>
  <si>
    <t>T03788210001</t>
  </si>
  <si>
    <t>T03786290001</t>
  </si>
  <si>
    <t>T03786310001</t>
  </si>
  <si>
    <t>T03786330001</t>
  </si>
  <si>
    <t>T03786350001</t>
  </si>
  <si>
    <t>T03786370001</t>
  </si>
  <si>
    <t>T03786390001</t>
  </si>
  <si>
    <t>T03786410001</t>
  </si>
  <si>
    <t>T03786430001</t>
  </si>
  <si>
    <t>T03786450001</t>
  </si>
  <si>
    <t>T03786470001</t>
  </si>
  <si>
    <t>T03786490001</t>
  </si>
  <si>
    <t>T03786510001</t>
  </si>
  <si>
    <t>T03786530001</t>
  </si>
  <si>
    <t>T03786550001</t>
  </si>
  <si>
    <t>T03786570001</t>
  </si>
  <si>
    <t>T03786590001</t>
  </si>
  <si>
    <t>T03786610001</t>
  </si>
  <si>
    <t>T03786630001</t>
  </si>
  <si>
    <t>T03786650001</t>
  </si>
  <si>
    <t>T03786670001</t>
  </si>
  <si>
    <t>T03786690001</t>
  </si>
  <si>
    <t>T03786710001</t>
  </si>
  <si>
    <t>T03786730001</t>
  </si>
  <si>
    <t>T03786750001</t>
  </si>
  <si>
    <t>T03786770001</t>
  </si>
  <si>
    <t>T03786790001</t>
  </si>
  <si>
    <t>T03786810001</t>
  </si>
  <si>
    <t>T03786830001</t>
  </si>
  <si>
    <t>T03786850001</t>
  </si>
  <si>
    <t>T03786870001</t>
  </si>
  <si>
    <t>T03786890001</t>
  </si>
  <si>
    <t>T03786910001</t>
  </si>
  <si>
    <t>T03786930001</t>
  </si>
  <si>
    <t>T03786950001</t>
  </si>
  <si>
    <t>T03786970001</t>
  </si>
  <si>
    <t>T03786990001</t>
  </si>
  <si>
    <t>T03787010001</t>
  </si>
  <si>
    <t>T03787030001</t>
  </si>
  <si>
    <t>T03787050001</t>
  </si>
  <si>
    <t>T03787070001</t>
  </si>
  <si>
    <t>T03787090001</t>
  </si>
  <si>
    <t>T03787110001</t>
  </si>
  <si>
    <t>T03787130001</t>
  </si>
  <si>
    <t>T03787150001</t>
  </si>
  <si>
    <t>T03787170001</t>
  </si>
  <si>
    <t>T03787190001</t>
  </si>
  <si>
    <t>T03787210001</t>
  </si>
  <si>
    <t>T03787230001</t>
  </si>
  <si>
    <t>T03787250001</t>
  </si>
  <si>
    <t>T03787270001</t>
  </si>
  <si>
    <t>T03787290001</t>
  </si>
  <si>
    <t>T03787310001</t>
  </si>
  <si>
    <t>T03787330001</t>
  </si>
  <si>
    <t>T03787350001</t>
  </si>
  <si>
    <t>T03787370001</t>
  </si>
  <si>
    <t>T03787390001</t>
  </si>
  <si>
    <t>T03787410001</t>
  </si>
  <si>
    <t>T03787430001</t>
  </si>
  <si>
    <t>T03787450001</t>
  </si>
  <si>
    <t>T03787470001</t>
  </si>
  <si>
    <t>T03787490001</t>
  </si>
  <si>
    <t>T03787510001</t>
  </si>
  <si>
    <t>T03787530001</t>
  </si>
  <si>
    <t>T03787550001</t>
  </si>
  <si>
    <t>J03353280001</t>
  </si>
  <si>
    <t>J03353310001</t>
  </si>
  <si>
    <t>J03353360001</t>
  </si>
  <si>
    <t>S09122290004</t>
  </si>
  <si>
    <t>T03786130001</t>
  </si>
  <si>
    <t>T03786150001</t>
  </si>
  <si>
    <t>T03786170001</t>
  </si>
  <si>
    <t>T03786190001</t>
  </si>
  <si>
    <t>T03786210001</t>
  </si>
  <si>
    <t>T03786230001</t>
  </si>
  <si>
    <t>T03786250001</t>
  </si>
  <si>
    <t>T03786270001</t>
  </si>
  <si>
    <t>G06537350004</t>
  </si>
  <si>
    <t>G06545860002</t>
  </si>
  <si>
    <t>G06545880002</t>
  </si>
  <si>
    <t>G06545900002</t>
  </si>
  <si>
    <t>G06545920002</t>
  </si>
  <si>
    <t>G06545940002</t>
  </si>
  <si>
    <t>G06546010002</t>
  </si>
  <si>
    <t>G06546030002</t>
  </si>
  <si>
    <t>G06546050002</t>
  </si>
  <si>
    <t>G06546070002</t>
  </si>
  <si>
    <t>G06546090002</t>
  </si>
  <si>
    <t>G06546110002</t>
  </si>
  <si>
    <t>G06548330002</t>
  </si>
  <si>
    <t>G06550210002</t>
  </si>
  <si>
    <t>G06550230002</t>
  </si>
  <si>
    <t>G06550250002</t>
  </si>
  <si>
    <t>G06550560002</t>
  </si>
  <si>
    <t>G06550610002</t>
  </si>
  <si>
    <t>G06550630002</t>
  </si>
  <si>
    <t>S09124500002</t>
  </si>
  <si>
    <t>S09125320001</t>
  </si>
  <si>
    <t>S09126290001</t>
  </si>
  <si>
    <t>B15838380002</t>
  </si>
  <si>
    <t>B15838630002</t>
  </si>
  <si>
    <t>O15837710002</t>
  </si>
  <si>
    <t>O15837810002</t>
  </si>
  <si>
    <t>O15837840002</t>
  </si>
  <si>
    <t>O15838050002</t>
  </si>
  <si>
    <t>O15838300002</t>
  </si>
  <si>
    <t>O15838510002</t>
  </si>
  <si>
    <t>O15838540002</t>
  </si>
  <si>
    <t>O15838970002</t>
  </si>
  <si>
    <t>O15839380002</t>
  </si>
  <si>
    <t>O15839470002</t>
  </si>
  <si>
    <t>O15839530002</t>
  </si>
  <si>
    <t>O15839550002</t>
  </si>
  <si>
    <t>O15839570002</t>
  </si>
  <si>
    <t>O15839910002</t>
  </si>
  <si>
    <t>O15839920002</t>
  </si>
  <si>
    <t>O15840150002</t>
  </si>
  <si>
    <t>O15840450002</t>
  </si>
  <si>
    <t>B15842200002</t>
  </si>
  <si>
    <t>B15842500002</t>
  </si>
  <si>
    <t>B15842510002</t>
  </si>
  <si>
    <t>B15842920002</t>
  </si>
  <si>
    <t>O15842290002</t>
  </si>
  <si>
    <t>O15842300002</t>
  </si>
  <si>
    <t>O15842310002</t>
  </si>
  <si>
    <t>O15843430002</t>
  </si>
  <si>
    <t>O15844080002</t>
  </si>
  <si>
    <t>O15844220002</t>
  </si>
  <si>
    <t>O15844680002</t>
  </si>
  <si>
    <t>O15844760002</t>
  </si>
  <si>
    <t>O15844780002</t>
  </si>
  <si>
    <t>O15844810002</t>
  </si>
  <si>
    <t>B15848040002</t>
  </si>
  <si>
    <t>B15848070002</t>
  </si>
  <si>
    <t>B15848090002</t>
  </si>
  <si>
    <t>B15848100002</t>
  </si>
  <si>
    <t>B15848130002</t>
  </si>
  <si>
    <t>B15848150002</t>
  </si>
  <si>
    <t>B15848190002</t>
  </si>
  <si>
    <t>B15848200002</t>
  </si>
  <si>
    <t>B15848220002</t>
  </si>
  <si>
    <t>O15846810002</t>
  </si>
  <si>
    <t>O15847160002</t>
  </si>
  <si>
    <t>O15847180002</t>
  </si>
  <si>
    <t>O15847200002</t>
  </si>
  <si>
    <t>O15847220002</t>
  </si>
  <si>
    <t>O15847400002</t>
  </si>
  <si>
    <t>O15847670002</t>
  </si>
  <si>
    <t>O15847680002</t>
  </si>
  <si>
    <t>O15847690002</t>
  </si>
  <si>
    <t>O15848180002</t>
  </si>
  <si>
    <t>O15848310002</t>
  </si>
  <si>
    <t>O15848320002</t>
  </si>
  <si>
    <t>O15848600002</t>
  </si>
  <si>
    <t>O15848730002</t>
  </si>
  <si>
    <t>O15848790002</t>
  </si>
  <si>
    <t>O15848800002</t>
  </si>
  <si>
    <t>O15848860002</t>
  </si>
  <si>
    <t>O15848880002</t>
  </si>
  <si>
    <t>B15851930002</t>
  </si>
  <si>
    <t>B15852020002</t>
  </si>
  <si>
    <t>B15852040002</t>
  </si>
  <si>
    <t>B15852060002</t>
  </si>
  <si>
    <t>B15852070002</t>
  </si>
  <si>
    <t>B15852090002</t>
  </si>
  <si>
    <t>B15852110002</t>
  </si>
  <si>
    <t>B15852120002</t>
  </si>
  <si>
    <t>B15852140002</t>
  </si>
  <si>
    <t>B15852160002</t>
  </si>
  <si>
    <t>B15852180002</t>
  </si>
  <si>
    <t>B15852190002</t>
  </si>
  <si>
    <t>O15851020002</t>
  </si>
  <si>
    <t>O15851100002</t>
  </si>
  <si>
    <t>O15851410002</t>
  </si>
  <si>
    <t>O15851480002</t>
  </si>
  <si>
    <t>O15851610002</t>
  </si>
  <si>
    <t>O15851650002</t>
  </si>
  <si>
    <t>O15851680002</t>
  </si>
  <si>
    <t>O15852390002</t>
  </si>
  <si>
    <t>O15852550002</t>
  </si>
  <si>
    <t>O15852880002</t>
  </si>
  <si>
    <t>O15852980002</t>
  </si>
  <si>
    <t>O15853040002</t>
  </si>
  <si>
    <t>O15853050002</t>
  </si>
  <si>
    <t>O15853060002</t>
  </si>
  <si>
    <t>O15853760002</t>
  </si>
  <si>
    <t>O15853840002</t>
  </si>
  <si>
    <t>O15853860002</t>
  </si>
  <si>
    <t>O15854070002</t>
  </si>
  <si>
    <t>O15854400002</t>
  </si>
  <si>
    <t>O15854820002</t>
  </si>
  <si>
    <t>B15856880002</t>
  </si>
  <si>
    <t>O15856620002</t>
  </si>
  <si>
    <t>O15856720002</t>
  </si>
  <si>
    <t>O15856890002</t>
  </si>
  <si>
    <t>O15856900002</t>
  </si>
  <si>
    <t>O15856920002</t>
  </si>
  <si>
    <t>O15856960002</t>
  </si>
  <si>
    <t>O15857000002</t>
  </si>
  <si>
    <t>O15857010002</t>
  </si>
  <si>
    <t>O15857020002</t>
  </si>
  <si>
    <t>O15857170002</t>
  </si>
  <si>
    <t>O15857250002</t>
  </si>
  <si>
    <t>O15857400002</t>
  </si>
  <si>
    <t>O15857460002</t>
  </si>
  <si>
    <t>O15857520002</t>
  </si>
  <si>
    <t>O15857550002</t>
  </si>
  <si>
    <t>O15857570002</t>
  </si>
  <si>
    <t>O15857690002</t>
  </si>
  <si>
    <t>O15857800002</t>
  </si>
  <si>
    <t>O15857830002</t>
  </si>
  <si>
    <t>O15857990002</t>
  </si>
  <si>
    <t>O15858410002</t>
  </si>
  <si>
    <t>O15858690002</t>
  </si>
  <si>
    <t>O15859090002</t>
  </si>
  <si>
    <t>O15859110002</t>
  </si>
  <si>
    <t>O15859150002</t>
  </si>
  <si>
    <t>O15859170002</t>
  </si>
  <si>
    <t>O15859440002</t>
  </si>
  <si>
    <t>O15859450002</t>
  </si>
  <si>
    <t>O15859460002</t>
  </si>
  <si>
    <t>O15859480002</t>
  </si>
  <si>
    <t>O15859540002</t>
  </si>
  <si>
    <t>O15859640002</t>
  </si>
  <si>
    <t>B15861610002</t>
  </si>
  <si>
    <t>B15861790002</t>
  </si>
  <si>
    <t>B15862160002</t>
  </si>
  <si>
    <t>O15861120002</t>
  </si>
  <si>
    <t>O15861150002</t>
  </si>
  <si>
    <t>O15861270002</t>
  </si>
  <si>
    <t>O15862180002</t>
  </si>
  <si>
    <t>O15862190002</t>
  </si>
  <si>
    <t>O15862220002</t>
  </si>
  <si>
    <t>O15862230002</t>
  </si>
  <si>
    <t>O15862260002</t>
  </si>
  <si>
    <t>O15862440002</t>
  </si>
  <si>
    <t>O15862590002</t>
  </si>
  <si>
    <t>O15862860002</t>
  </si>
  <si>
    <t>O15863330002</t>
  </si>
  <si>
    <t>O15863450002</t>
  </si>
  <si>
    <t>O15863460002</t>
  </si>
  <si>
    <t>O15863500002</t>
  </si>
  <si>
    <t>O15863510002</t>
  </si>
  <si>
    <t>O15863520002</t>
  </si>
  <si>
    <t>O15863530002</t>
  </si>
  <si>
    <t>O15863930002</t>
  </si>
  <si>
    <t>O15864160002</t>
  </si>
  <si>
    <t>B15865860002</t>
  </si>
  <si>
    <t>B15865920002</t>
  </si>
  <si>
    <t>B15866670002</t>
  </si>
  <si>
    <t>B15866820002</t>
  </si>
  <si>
    <t>B15866830002</t>
  </si>
  <si>
    <t>B15866980002</t>
  </si>
  <si>
    <t>B15867030002</t>
  </si>
  <si>
    <t>O15865780002</t>
  </si>
  <si>
    <t>O15865790002</t>
  </si>
  <si>
    <t>O15866010002</t>
  </si>
  <si>
    <t>O15866150002</t>
  </si>
  <si>
    <t>O15866740002</t>
  </si>
  <si>
    <t>O15867680002</t>
  </si>
  <si>
    <t>O15867740002</t>
  </si>
  <si>
    <t>O15867880002</t>
  </si>
  <si>
    <t>O15867930002</t>
  </si>
  <si>
    <t>O15868300002</t>
  </si>
  <si>
    <t>O15868310002</t>
  </si>
  <si>
    <t>O15870290002</t>
  </si>
  <si>
    <t>O15870580002</t>
  </si>
  <si>
    <t>O15870620002</t>
  </si>
  <si>
    <t>O15870650002</t>
  </si>
  <si>
    <t>O15870660002</t>
  </si>
  <si>
    <t>O15871120002</t>
  </si>
  <si>
    <t>O15871210002</t>
  </si>
  <si>
    <t>O15871240002</t>
  </si>
  <si>
    <t>O15871250002</t>
  </si>
  <si>
    <t>O15872190002</t>
  </si>
  <si>
    <t>O15874040002</t>
  </si>
  <si>
    <t>O15874230002</t>
  </si>
  <si>
    <t>O15874280002</t>
  </si>
  <si>
    <t>O15874560002</t>
  </si>
  <si>
    <t>O15875080002</t>
  </si>
  <si>
    <t>O15875210002</t>
  </si>
  <si>
    <t>O15875390002</t>
  </si>
  <si>
    <t>O15875510002</t>
  </si>
  <si>
    <t>O15875560002</t>
  </si>
  <si>
    <t>O15875970002</t>
  </si>
  <si>
    <t>O15875990002</t>
  </si>
  <si>
    <t>B15877980002</t>
  </si>
  <si>
    <t>B15878390002</t>
  </si>
  <si>
    <t>O15878610002</t>
  </si>
  <si>
    <t>O15878650002</t>
  </si>
  <si>
    <t>O15878730002</t>
  </si>
  <si>
    <t>O15878780002</t>
  </si>
  <si>
    <t>O15879240002</t>
  </si>
  <si>
    <t>O15879310002</t>
  </si>
  <si>
    <t>O15880220002</t>
  </si>
  <si>
    <t>O15880250002</t>
  </si>
  <si>
    <t>B15882640002</t>
  </si>
  <si>
    <t>B15882650002</t>
  </si>
  <si>
    <t>B15882690002</t>
  </si>
  <si>
    <t>B15882700002</t>
  </si>
  <si>
    <t>O15882100002</t>
  </si>
  <si>
    <t>O15882130002</t>
  </si>
  <si>
    <t>O15882320002</t>
  </si>
  <si>
    <t>O15882600002</t>
  </si>
  <si>
    <t>O15883310002</t>
  </si>
  <si>
    <t>O15883340002</t>
  </si>
  <si>
    <t>O15883970002</t>
  </si>
  <si>
    <t>O15884100002</t>
  </si>
  <si>
    <t>O15884470002</t>
  </si>
  <si>
    <t>O15884780002</t>
  </si>
  <si>
    <t>B15886440002</t>
  </si>
  <si>
    <t>B15886450002</t>
  </si>
  <si>
    <t>B15886560002</t>
  </si>
  <si>
    <t>B15886600002</t>
  </si>
  <si>
    <t>B15887570002</t>
  </si>
  <si>
    <t>O15886590002</t>
  </si>
  <si>
    <t>O15886800002</t>
  </si>
  <si>
    <t>O15887080002</t>
  </si>
  <si>
    <t>O15887190002</t>
  </si>
  <si>
    <t>O15887270002</t>
  </si>
  <si>
    <t>O15887360002</t>
  </si>
  <si>
    <t>O15887530002</t>
  </si>
  <si>
    <t>O15888350002</t>
  </si>
  <si>
    <t>O15888710002</t>
  </si>
  <si>
    <t>O15889050002</t>
  </si>
  <si>
    <t>O15889060002</t>
  </si>
  <si>
    <t>O15889070002</t>
  </si>
  <si>
    <t>O15889090002</t>
  </si>
  <si>
    <t>O15889100002</t>
  </si>
  <si>
    <t>O15889120002</t>
  </si>
  <si>
    <t>B15891440002</t>
  </si>
  <si>
    <t>B15891470002</t>
  </si>
  <si>
    <t>O15892270002</t>
  </si>
  <si>
    <t>O15892430002</t>
  </si>
  <si>
    <t>O15893550002</t>
  </si>
  <si>
    <t>O15893580002</t>
  </si>
  <si>
    <t>O15893670002</t>
  </si>
  <si>
    <t>O15893900002</t>
  </si>
  <si>
    <t>B15896410002</t>
  </si>
  <si>
    <t>O15895390002</t>
  </si>
  <si>
    <t>O15895470002</t>
  </si>
  <si>
    <t>O15895660002</t>
  </si>
  <si>
    <t>O15895800002</t>
  </si>
  <si>
    <t>O15895940002</t>
  </si>
  <si>
    <t>O15896340002</t>
  </si>
  <si>
    <t>O15896960002</t>
  </si>
  <si>
    <t>O15896980002</t>
  </si>
  <si>
    <t>O15897330002</t>
  </si>
  <si>
    <t>O15897600002</t>
  </si>
  <si>
    <t>O15897760002</t>
  </si>
  <si>
    <t>O15898310002</t>
  </si>
  <si>
    <t>O15898330002</t>
  </si>
  <si>
    <t>O15898430002</t>
  </si>
  <si>
    <t>O15898550002</t>
  </si>
  <si>
    <t>O15898590002</t>
  </si>
  <si>
    <t>O15898620002</t>
  </si>
  <si>
    <t>O15898650002</t>
  </si>
  <si>
    <t>O15898940002</t>
  </si>
  <si>
    <t>O15899100002</t>
  </si>
  <si>
    <t>B15901120002</t>
  </si>
  <si>
    <t>O15900850002</t>
  </si>
  <si>
    <t>O15900860002</t>
  </si>
  <si>
    <t>O15900870002</t>
  </si>
  <si>
    <t>O15900880002</t>
  </si>
  <si>
    <t>O15900900002</t>
  </si>
  <si>
    <t>O15900960002</t>
  </si>
  <si>
    <t>O15901010002</t>
  </si>
  <si>
    <t>O15901020002</t>
  </si>
  <si>
    <t>O15901180002</t>
  </si>
  <si>
    <t>O15901190002</t>
  </si>
  <si>
    <t>O15901280002</t>
  </si>
  <si>
    <t>O15901310002</t>
  </si>
  <si>
    <t>O15901650002</t>
  </si>
  <si>
    <t>O15902410002</t>
  </si>
  <si>
    <t>O15902510002</t>
  </si>
  <si>
    <t>O15902530002</t>
  </si>
  <si>
    <t>O15902540002</t>
  </si>
  <si>
    <t>O15902550002</t>
  </si>
  <si>
    <t>O15902750002</t>
  </si>
  <si>
    <t>O15902980002</t>
  </si>
  <si>
    <t>O15903010002</t>
  </si>
  <si>
    <t>O15903040002</t>
  </si>
  <si>
    <t>O15903080002</t>
  </si>
  <si>
    <t>O15903210002</t>
  </si>
  <si>
    <t>O15903220002</t>
  </si>
  <si>
    <t>O15903440002</t>
  </si>
  <si>
    <t>B15905320002</t>
  </si>
  <si>
    <t>O15904980002</t>
  </si>
  <si>
    <t>O15905000002</t>
  </si>
  <si>
    <t>O15905210002</t>
  </si>
  <si>
    <t>O15905350002</t>
  </si>
  <si>
    <t>O15905840002</t>
  </si>
  <si>
    <t>B15909600002</t>
  </si>
  <si>
    <t>O15908690002</t>
  </si>
  <si>
    <t>O15909590002</t>
  </si>
  <si>
    <t>B15913640002</t>
  </si>
  <si>
    <t>B15914260002</t>
  </si>
  <si>
    <t>O15912920002</t>
  </si>
  <si>
    <t>O15912930002</t>
  </si>
  <si>
    <t>O15912940002</t>
  </si>
  <si>
    <t>O15912950002</t>
  </si>
  <si>
    <t>O15912990002</t>
  </si>
  <si>
    <t>O15913000002</t>
  </si>
  <si>
    <t>O15913280002</t>
  </si>
  <si>
    <t>O15913440002</t>
  </si>
  <si>
    <t>O15914650002</t>
  </si>
  <si>
    <t>O15914670002</t>
  </si>
  <si>
    <t>O15914740002</t>
  </si>
  <si>
    <t>O15915270002</t>
  </si>
  <si>
    <t>O15915300002</t>
  </si>
  <si>
    <t>O15915900002</t>
  </si>
  <si>
    <t>O15916400002</t>
  </si>
  <si>
    <t>O15916470002</t>
  </si>
  <si>
    <t>O15916790002</t>
  </si>
  <si>
    <t>B15919020002</t>
  </si>
  <si>
    <t>B15919030002</t>
  </si>
  <si>
    <t>O15918430002</t>
  </si>
  <si>
    <t>O15918460002</t>
  </si>
  <si>
    <t>O15918790002</t>
  </si>
  <si>
    <t>O15919150002</t>
  </si>
  <si>
    <t>O15919210002</t>
  </si>
  <si>
    <t>O15919260002</t>
  </si>
  <si>
    <t>O15920060002</t>
  </si>
  <si>
    <t>O15920170002</t>
  </si>
  <si>
    <t>O15920220002</t>
  </si>
  <si>
    <t>O15920780002</t>
  </si>
  <si>
    <t>O15921140002</t>
  </si>
  <si>
    <t>O15921500002</t>
  </si>
  <si>
    <t>O15921570002</t>
  </si>
  <si>
    <t>O15922380002</t>
  </si>
  <si>
    <t>B15924720002</t>
  </si>
  <si>
    <t>B15924740002</t>
  </si>
  <si>
    <t>O15924300002</t>
  </si>
  <si>
    <t>O15924310002</t>
  </si>
  <si>
    <t>O15924330002</t>
  </si>
  <si>
    <t>O15924340002</t>
  </si>
  <si>
    <t>O15924440002</t>
  </si>
  <si>
    <t>O15924470002</t>
  </si>
  <si>
    <t>O15924480002</t>
  </si>
  <si>
    <t>O15924510002</t>
  </si>
  <si>
    <t>O15924670002</t>
  </si>
  <si>
    <t>O15925380002</t>
  </si>
  <si>
    <t>O15925810002</t>
  </si>
  <si>
    <t>O15926010002</t>
  </si>
  <si>
    <t>O15926150002</t>
  </si>
  <si>
    <t>O15926310002</t>
  </si>
  <si>
    <t>O15926380002</t>
  </si>
  <si>
    <t>O15926940002</t>
  </si>
  <si>
    <t>O15926950002</t>
  </si>
  <si>
    <t>O15927000002</t>
  </si>
  <si>
    <t>O15928470002</t>
  </si>
  <si>
    <t>O15928530002</t>
  </si>
  <si>
    <t>O15928550002</t>
  </si>
  <si>
    <t>B15929920002</t>
  </si>
  <si>
    <t>B15931140002</t>
  </si>
  <si>
    <t>B15931260002</t>
  </si>
  <si>
    <t>B15931310002</t>
  </si>
  <si>
    <t>O15930570002</t>
  </si>
  <si>
    <t>O15930590002</t>
  </si>
  <si>
    <t>O15930860002</t>
  </si>
  <si>
    <t>O15930890002</t>
  </si>
  <si>
    <t>O15930900002</t>
  </si>
  <si>
    <t>O15931130002</t>
  </si>
  <si>
    <t>O15934080002</t>
  </si>
  <si>
    <t>Autoridad de Fiscalización y Control del Sistema Nacional de Salud</t>
  </si>
  <si>
    <t>TRANSFERENCIA DEL EXTERIOR SEGUN SWIFT 00049-00045 DE FECHA 02/01/2018 ORDENANTE: CONSULADO GENERAL DE BOLIVIA EN BUENOS AIRES-AR. LIB. 00340012005 SEGIP - RECAUDACION EXTERIOR - CEDULAS DE IDENTIDAD</t>
  </si>
  <si>
    <t>TRANSFERENCIA DEL EXTERIOR SEGUN SWIFT 00050-00046 DE FECHA 02/01/2018 ORDENANTE: CONSULADO GENERAL DE BOLIVIA-BUENOS AIRES-AR. LIB. 00340012005 SEGIP - RECAUDACION EXTERIOR - CEDULAS DE IDENTIDAD</t>
  </si>
  <si>
    <t>||TRANSFERENCIA DE FONDOS S/G. FORMULARIO, CITE' BUN013/18 DE LA FECHA (HRE-TSO-19). APORTES LOCALES DEL G.A.D. DE CHUQUISACA. PROY.CONST. DOBLE VIA SUCRE-YAMPARAEZ. A SOLICITUD DE LA ADMINISTRADORA BOLIVIANA DE CARRETERAS; LIBRETA 00291024201; BUN.</t>
  </si>
  <si>
    <t>De: 00041031107 Transferencia que efectuamos a requerimiento del Instituto Boliviano de Metrologia dependiente del Ministerio de Desarrollo Productivo y Economia Plural, segun nota CITE: IBMETRO-DAF-CE-1505/2017 y en virtud a la nota interna CITE: MEFP/VPCF/DGCF/UCCF No.1324/2017 de la Direccion Gen</t>
  </si>
  <si>
    <t>COBRO COSTOS DE PAPELERIA POR REGULARIZACION DE TRANSFERENCIA DEL EXTERIOR POR ORDEN DE PETROLEOS PARAGUAYOS (PETROPAR) LIB. 00513062001 YPFB-OPERACIONES PLANTA DE SEPARACION DE LIQUIDOS RIO GRANDE</t>
  </si>
  <si>
    <t>||COBRO COMISION AMPLIACION DE VALIDEZ CARTA DE CREDITO 0,15% S/USD 284.335,40 POR 40 DIAS, REEMB. GTOS DE COMUNICACION BS220.- Y EMISION DE CBTE.CTBLE. BS50.- SEGUN NOTA ADJUNTA REF.: CARTA DE CREDITO I-2017-036 CGO. LIB. 00132069201 SEDEM - PROMIEL FINPRO - CHUQUISACA REF.: COM. AMPL. DE VALIDEZ LC I-2017-036</t>
  </si>
  <si>
    <t>COBRO COSTOS DE PAPELERIA POR REGULARIZACION DE TRANSFERENCIA DEL EXTERIOR POR ORDEN DE SOCIETE MAGHREB MANAGEMENT INTERNAT LIB. 00513012003 LBP-YPFB (2011349681373)</t>
  </si>
  <si>
    <t>TRANSFERENCIA DEL EXTERIOR SEGUN SWIFT 00168 DE FECHA 05/01/2018 ORDENANTE: CONSULADO DE BOLIVIA EN CALAMA-CL LIB. 00340012005 SEGIP - RECAUDACION EXTERIOR - CEDULAS DE IDENTIDAD</t>
  </si>
  <si>
    <t>NUMERO DE LIBRETA CUT: Cuenta Unica del Tesoro OPERACIÓN E18 TRANSFERENCIA DEL SISTEMA FINANCIERO POR CUENTA DE TERCEROS A LA CUT Devolucion al TGN pago de FC</t>
  </si>
  <si>
    <t>NUMERO DE LIBRETA CUT: 00234014202 OPERACIÓN E18 TRANSFERENCIA DEL SISTEMA FINANCIERO POR CUENTA DE TERCEROS A LA CUT A SOLICITUD DEL MEFP SEGUN NOTA CITE MEFP VTCP DGPOT UAIS CPI NO 0118001 BUN 18</t>
  </si>
  <si>
    <t>NUMERO DE LIBRETA CUT: 0099021001 OPERACIÓN E18 TRANSFERENCIA DEL SISTEMA FINANCIERO POR CUENTA DE TERCEROS A LA CUT A SOLICITUD DEL MEFP SEGUN NOTA CITE MEFP VTCP DGPOT UAIS CPI NO 0118002 BUN 18</t>
  </si>
  <si>
    <t>||TRANSFERENCIA A LA CUENTA UNICA DEL TESORO IMPORTE RETENIDO A WALTER ABRAHAM PEREZ ALANDIA POR REMUNERACIÓN MÁXIMA CORRESPONDIENTE AL MES DE DICIEMBRE/2017- LIBRETA N° 00990201001, SEGÚN DOCUMENTOS ADJUNTOS Y "ROC" N° 05/2018 DEL DCR. TRANS.POR REMUNERACIÓN MAXIMA WALTER ABRAHAM PEREZ ALANDIA - DICIEMBRE/2017 LIBRETA N° 00990201001</t>
  </si>
  <si>
    <t>COBRO COSTOS DE PAPELERIA SEGUN TRANSFERENCIA DEL EXTERIOR POR ORDEN DE YPF EXPLORACION Y PRODUCCION DE HIDROCARBUROS DE BOLIVIA S.A. LIB. 00513012003 LBP-YPFB (2011349681373)</t>
  </si>
  <si>
    <t>REGULARIZACION DE TRANSFERENCIA DEL EXTERIOR SEGUN SWIFT NO.00207 DE FECHA 09/01/2018 ORDENANTE: CONSULADO GERAL DA BOLIVIA-SAO PAULO BRASIL LIB. 00340012005 SEGIP - RECAUDACION EXTERIOR - CEDULAS DE IDENTIDAD</t>
  </si>
  <si>
    <t>COBRO COSTOS DE PAPELERIA SEGUN TRANSFERENCIA DEL EXTERIOR POR ORDEN DE SOCIETE MAGHREB MANAGEMENT INTERNAT LIB. 00513012003 LBP-YPFB (2011349681373)</t>
  </si>
  <si>
    <t>TRANSFERENCIA DEL EXTERIOR SEGUN SWIFT 00314 DE FECHA 10/01/2018 ORDENANTE: CONSULADO GENERAL DE BOLIVIA EN HOUSTON-EE.UU. LIB. 00099021001 TGN-RECURSOS ORDINARIOS (3987)</t>
  </si>
  <si>
    <t>||COBRO DE COMISIONES BANCARIAS POR TRANSF. FDOS. POR ALIVIO OTORGADO POR LA REPUBLICA DE FRANCIA A BOLIVIA DE ACUERDO AL CONTRATO DE DESENDEUDAMIENTO Y DESARROLLO (3C2D) DEL 23/12/2014, REF: DEVOLUCIÓN DE PAGO EFECTUADO A NATIXIS POR DEUDA EXTERNA PTMO. 651-OB1 LIB. N°00099021001 RECURSOS ORDINARIOS -3987, REF.: COMISIONES BANCARIAS</t>
  </si>
  <si>
    <t>||REGISTRO COBRO COMISION AMPLIACION DE VALIDEZ 0,015% POR 20 DIAS S/USD 5.304.505.- REEMB. GTOS DE COMUNICACION BS220.- Y EMISIION DE CBTE. CTBLE. BS50.- SEGUN NOTA ADJUNTA REF.: I-2016-012 LIB. N°00513072001 YPFB- OPERACIONES GNRGD REF.: AMP. LC I-2016-012</t>
  </si>
  <si>
    <t>TRANSFERENCIA DEL EXTERIOR SEGUN SWIFT NO.380 DE FECHA 11/01/2018 ORDENANTE: CONSULADO DE BOLIVIA EN MADRID LIB. 00340012005 SEGIP - RECAUDACION EXTERIOR - CEDULAS DE IDENTIDAD</t>
  </si>
  <si>
    <t>REGULARIZACION DE TRANSFERENCIA DEL EXTERIOR SEGUN SWIFT 00269 DE FECHA 11/01/2018 ORDENANTE: CONSULADO DE BOLIVIA EN MURCIA REF.: DEVOLUCION DE SALDOS NO EJECUTADOS PROGRAMA DE DOCUMENTACION/2017 LIB. 00099021001 TGN-RECURSOS ORDINARIOS (3987)</t>
  </si>
  <si>
    <t>REGULARIZACION DE TRANSFERENCIA DEL EXTERIOR SEGUN CONSULADO GENL DE BOLIVIA EN HOUSTON REF:DEV.SALDOS NO EJECUTADOS GASTOS DE FUNCIONAMIENTO GESTION 2017 DE FECHA 11/01/2018 ORDENANTE: LIB. 00099021001 TGN-RECURSOS ORDINARIOS (3987)</t>
  </si>
  <si>
    <t>NUMERO DE LIBRETA CUT: 00099021001 OPERACIÓN E18 TRANSFERENCIA DEL SISTEMA FINANCIERO POR CUENTA DE TERCEROS A LA CUT A SOLICITUD DEL MEFP SEGUN NOTA CITE MEFP VTCP DGPOT UAIS CPI NO 0118004 BUN 18</t>
  </si>
  <si>
    <t>NUMERO DE LIBRETA CUT: 00099021001 OPERACIÓN E18 TRANSFERENCIA DEL SISTEMA FINANCIERO POR CUENTA DE TERCEROS A LA CUT A SOLICITUD DEL MEFP SEGUN NOTA CITE MEFP VTCP DGPOT UAIS CPI NO 0118003 BUN 18</t>
  </si>
  <si>
    <t>'COBRO POR´||COM. TRANSFERENCIA DE FODOS AL EXT. 0,10% S/USD 87.995,40 REEMB. GTOS DE COMUNICACION BS220.- Y EMISION DE CBTE. CTBEL BS50.- EN COMPLEMENTO A CBTE. ADJUNTO DE LA FECHA. CGO. LIB. 00132069201SEDEM - PROOMIEL FINPRO CHUQUISACA REF.: CGOD. POR PAGO LC I-2017-036</t>
  </si>
  <si>
    <t>TRANSFERENCIA DEL EXTERIOR SEGUN SWIFT 00600 DE FECHA 12/01/2018 ORDENANTE: CONSULADO DEL ESTADO PLURINACIIONAL DE BOLIVIA EN ILO-PERU REF.: DEV. SALDOS GASTOS PROGRAMA DE DOCUMENTACION LIB. 00099021001 TGN-RECURSOS ORDINARIOS (3987)</t>
  </si>
  <si>
    <t>NUMERO DE LIBRETA CUT: 00099021001 OPERACIÓN E18 TRANSFERENCIA DEL SISTEMA FINANCIERO POR CUENTA DE TERCEROS A LA CUT TRANSFERENCIA EFECTUADA POR PAGO INDEBIDO RP PERIODO DIC.2017SG LIBRETA N.00099021001</t>
  </si>
  <si>
    <t>NUMERO DE LIBRETA CUT: 00099021001 OPERACIÓN E18 TRANSFERENCIA DEL SISTEMA FINANCIERO POR CUENTA DE TERCEROS A LA CUT TRANSFERENCIA EFECTUADA POR PAGO DE ADELANTO P.R.A. RP PERIODO DIC 2017 SG LIB.00099021001</t>
  </si>
  <si>
    <t>'COBRO DE'||UTILES DE ESCRITORIO POR EL COMPROBANTE CONTABLE NRO. 0911111 DE TRANSFERENCIA DE FONDOS DEL EXTERIOR A LA CUENTA DE SENATEX DE LA FECHA. EN ATENCIÓN NOTA, CITE' SENATEX/DGE/CAR/0306/2017 DE F. 21/07/2017. DEBITO DE LA LIBRETA 00378012002 SENATEX ADMINISTRACION CENTRAL, REPOSICION UTILES DE ESCRITORIO.</t>
  </si>
  <si>
    <t>REGULARIZACION DE TRANSFERENCIA DEL EXTERIOR SEGUN SWIFT 00599 DE FECHA 16/01/2018 ORDENANTE: CONSULADO GENERAL DEL ESTADO PLURINACIONAL DE BOLIVIA EN ILO-PERU LIB. 00099021001 TGN-RECURSOS ORDINARIOS (3987)</t>
  </si>
  <si>
    <t>REGULARIZACION DE TRANSFERENCIA DEL EXTERIOR SEGUN SWIFT 00598 DE FECHA 16/01/2018 ORDENANTE: CONSULADO DEL ESTADO PLURINACIONAL DE BOLIVIA EN ILO-PERU LIB. 00099021001 TGN-RECURSOS ORDINARIOS (3987)</t>
  </si>
  <si>
    <t>TRANSFERENCIA DEL EXTERIOR SEGUN 00645-00655 DE FECHA 16/01/2018 ORDENANTE: CONSULADO GENERAL DE BOLIVIA BUENOS AIRES REF.: SERVICIOS DEL GOBIERNO LIB. 00340012005 SEGIP - RECAUDACION EXTERIOR - CEDULAS DE IDENTIDAD</t>
  </si>
  <si>
    <t>NUMERO DE LIBRETA CUT: Cuenta Unica del Tesoro OPERACIÓN E18 TRANSFERENCIA DEL SISTEMA FINANCIERO POR CUENTA DE TERCEROS A LA CUT Pago correspondiente a diciembre 2017</t>
  </si>
  <si>
    <t>COBRO COSTOS DE PAPELERIA SEGUN TRANSFERENCIA DEL EXTERIOR POR ORDEN DE PETROLEOS PARAGUAYOS (PETROPAR) LIB. 00513062001 YPFB-OPERACIONES PLANTA DE SEPARACION DE LIQUIDOS RIO GRANDE</t>
  </si>
  <si>
    <t>REGULARIZACION DE TRANSFERENCIA DEL EXTERIOR SEGUN SWIFT 00699 DE FECHA 17/01/2018 ORDENANTE: CONSULADO DEL ESTADO PLURINACIONAL DE BOLIVIA CORDOBA ARGENTINA LIB. 00099021001 TGN-RECURSOS ORDINARIOS (3987)</t>
  </si>
  <si>
    <t>||TRANSFERENCIA DE FONDOS SG NOTA DEL MMAYA CITE: 014 RECIBIDA EN LA FECHA (TRAM-TSO-441) REF:TRANSFERENCIA FONDOS DESTINADOS A LAS ACTIVIDADES PROGRAMADAS EN EL POA EN EL MARCO DEL PROYECTO CONTROL DE SUSTANCIAS AGOTADORAS CAPA DE OZONO. UT./ESC. CANCELADOS EN EFECTIVO ABONO EN LA LIB. N° 00086018047 MMAYA BS PNUMA CONTROL DE SUSTANCIAS AGOTADORAS CAPA DE OZONO</t>
  </si>
  <si>
    <t>TRANSFERENCIA DEL EXTERIOR SEGUN SWIFT 00806-00818 DE FECHA 18/01/2018 ORDENANTE: EMBAJADA DE BOLIVIA BOGOTA COLOMBIA REF.: DEVOLUCION DE SALDOS NO EJECUTADOS GESTION 2017 PROGRAMA DE DOCUMENTACION LIB. 00099021001 TGN-RECURSOS ORDINARIOS (3987)</t>
  </si>
  <si>
    <t>TRANSFERENCIA DEL EXTERIOR SEGUN SWIFT 00807-00819 DE FECHA 18/01/2018 ORDENANTE: EMBAJADA DE BOLIVIA BOGOTA COLOMBIA REF.: DEVOLUCION DE SALDOS NO EJECUTADOS GESTION 2017 LIB. 00099021001 TGN-RECURSOS ORDINARIOS (3987)</t>
  </si>
  <si>
    <t>TRANSFERENCIA DEL EXTERIOR SEGUN SWIFT NO.869 DE FECHA 18/01/2018 ORDENANTE: CONSULADO GENERAL DE BOLIVIA EN WASHINGTON REF.: RECAUDACIONES EXTERIOR CEDULAS DE IDENTIDAD DIC/2017 LIB. 00340012005 SEGIP - RECAUDACION EXTERIOR - CEDULAS DE IDENTIDAD</t>
  </si>
  <si>
    <t>NUMERO DE LIBRETA CUT: Cuenta Unica del Tesoro OPERACIÓN E18 TRANSFERENCIA DEL SISTEMA FINANCIERO POR CUENTA DE TERCEROS A LA CUT Devolucion de pagos CC no cobrados por afiliados Civiles y Militares correspondiente al periodo de Septiembre 2017</t>
  </si>
  <si>
    <t>||COM. TRANSF. DE FDOS. AL EXT. 0,10% S/USD 5.304.505.- REEMB. GTOS DE COMUNICACION BS220.- Y EMISION DE CBTE. CTBLE. BS50.- REF.: PAGO N°2 LC I-2016-012 P/C YPFB A/F MAGHREB MANAGEMENT INTERNATIONAL EN COMPLEMENTO A CBTE. ADJ. DE LA FECHA LIB. 00513072001 YPFB- OPERACIONES GNRGD REF.: COMISIONES DE PAGO 2 LC I-2016-012</t>
  </si>
  <si>
    <t>VENTA DE DIVISAS CON TRANSFERENCIA DE FONDOS A SOLICITUD DE MINISTERIO DE SALUD SEGUN SOLICITUD 4175 REF: PAGO A CSMC SA NRO. CTA. 0300000004292620 BANCO FINANCIERO INTERNACIONAL S.A, DIRECCION 5TA. AVENIDA 9009 ESQUINA. 92 MIRAMAR PLAYA, CODIGO SWIFT: BFICCUHH PAGO EN EUROS SEGUN ACUERDO INSTITUCI LIB. 00046024204 MS - 5% ENTES GESTORES PROGRAMAS PREVENC. Y PROYECTOS NALES. POR DIFERENCIAL CAMBIARIO</t>
  </si>
  <si>
    <t>VENTA DE DIVISAS CON TRANSFERENCIA DE FONDOS A SOLICITUD DE MINISTERIO DE SALUD SEGUN SOLICITUD 4175 REF: PAGO A CSMC SA NRO. CTA. 0300000004292620 BANCO FINANCIERO INTERNACIONAL S.A, DIRECCION 5TA. AVENIDA 9009 ESQUINA. 92 MIRAMAR PLAYA, CODIGO SWIFT: BFICCUHH PAGO EN EUROS SEGUN ACUERDO INSTITUCI LIB. 00046024204 MS - 5% ENTES GESTORES PROGRAMAS PREVENC. Y PROYECTOS NALES.</t>
  </si>
  <si>
    <t>COBRO COSTOS DE PAPELERIA SEGUN TRANSFERENCIA DEL EXTERIOR POR ORDEN DE ENERGIA ARGENTINA SA LIB. 00513012007 YPFB - RECURSOS NACIONALIZACIÓN</t>
  </si>
  <si>
    <t>De: 00099021001 Transferencia de recursos al GAM Quiabaya para el pago del Bono de Discapacidad, en el marco de la Ley N977 de fecha 26 de septiembre de 2017, DS N3437 de 20 de diciembre de 2017 y Resolucion Ministerial N010 de fecha 10 de enero de 2018, primer desembolso.</t>
  </si>
  <si>
    <t>De: 00099021001 Transferencia de recursos al GAM Tipuani para el pago del Bono de Discapacidad, en el marco de la Ley N977 de fecha 26 de septiembre de 2017, DS N3437 de 20 de diciembre de 2017 y Resolucion Ministerial N010 de fecha 10 de enero de 2018.</t>
  </si>
  <si>
    <t>De: 00099021001 Transferencia de recursos al GAM Tacacoma para el pago del Bono de Discapacidad, en el marco de la Ley N977 de fecha 26 de septiembre de 2017, DS N3437 de 20 de diciembre de 2017 y Resolucion Ministerial N010 de fecha 10 de enero de 2018.</t>
  </si>
  <si>
    <t>De: 00099021001 Transferencia de recursos al GAM Guanay para el pago del Bono de Discapacidad, en el marco de la Ley N977 de fecha 26 de septiembre de 2017, DS N3437 de 20 de diciembre de 2017 y Resolucion Ministerial N010 de fecha 10 de enero de 2018, primer desembolso.</t>
  </si>
  <si>
    <t>De: 00099021001 Transferencia de recursos al GAM Sorata para el pago del Bono de Discapacidad, en el marco de la Ley N977 de fecha 26 de septiembre de 2017, DS N3437 de 20 de diciembre de 2017 y Resolucion Ministerial N010 de fecha 10 de enero de 2018.</t>
  </si>
  <si>
    <t>De: 00099021001 Transferencia de recursos al GAM Ancoraimes para el pago del Bono de Discapacidad, en el marco de la Ley N977 de fecha 26 de septiembre de 2017, DS N3437 de 20 de diciembre de 2017 y Resolucion Ministerial N010 de fecha 10 de enero de 2018.</t>
  </si>
  <si>
    <t>De: 00099021001 Transferencia de recursos al GAM Achacachi para el pago del Bono de Discapacidad, en el marco de la Ley N977 de fecha 26 de septiembre de 2017, DS N3437 de 20 de diciembre de 2017 y Resolucion Ministerial N010 de fecha 10 de enero de 2018, primer desembolso.</t>
  </si>
  <si>
    <t>De: 00099021001 Transferencia de recursos al GAM Villa Libertad Licoma para el pago del Bono de Discapacidad, en el marco de la Ley N977 de fecha 26 de septiembre de 2017, DS N3437 de 20 de diciembre de 2017 y Resolucion Ministerial N010 de fecha 10 de enero de 2018.</t>
  </si>
  <si>
    <t>De: 00099021001 Transferencia de recursos al GAM Ichoca para el pago del Bono de Discapacidad, en el marco de la Ley N977 de fecha 26 de septiembre de 2017, DS N3437 de 20 de diciembre de 2017 y Resolucion Ministerial N010 de fecha 10 de enero de 2018.</t>
  </si>
  <si>
    <t>De: 00099021001 Transferencia de recursos al GAM Colquiri para el pago del Bono de Discapacidad, en el marco de la Ley N977 de fecha 26 de septiembre de 2017, DS N3437 de 20 de diciembre de 2017 y Resolucion Ministerial N010 de fecha 10 de enero de 2018.</t>
  </si>
  <si>
    <t>De: 00099021001 Transferencia de recursos al GAM Cajuata para el pago del Bono de Discapacidad, en el marco de la Ley N977 de fecha 26 de septiembre de 2017, DS N3437 de 20 de diciembre de 2017 y Resolucion Ministerial N010 de fecha 10 de enero de 2018.</t>
  </si>
  <si>
    <t>De: 00099021001 Transferencia de recursos al GAM Quime para el pago del Bono de Discapacidad, en el marco de la Ley N977 de fecha 26 de septiembre de 2017, DS N3437 de 20 de diciembre de 2017 y Resolucion Ministerial N010 de fecha 10 de enero de 2018.</t>
  </si>
  <si>
    <t>VENTA DE DIVISAS CON TRANSFERENCIA DE FONDOS A SOLICITUD DE MINISTERIO DE GOBIERNO SEGUN SOLICITUD 4211 REF: HABERES DE AGREGADOS POLICIALES EN EL EXTERIOR CORRESPONDIENTE AL MES DE DICIEMBRE 2017 (CUENTAS EXTRANJERAS) LIB. 00099021001 TGN-RECURSOS ORDINARIOS (3987)</t>
  </si>
  <si>
    <t>TRANSFERENCIA DE FONDOS AL EXTERIOR A SOLICITUD DE YACIMIENTOS PETROLIFEROS FISCALES BOLIVIANOS SEGUN SOLICITUD YPFB-0002-2018 REF: PAGO AMPLIACION BOLETA GARANTIA FIEL CUMPL CONTRATO PETROPAR LIB. 00513012003 LBP-YPFB (2011349681373)</t>
  </si>
  <si>
    <t>De: 00099021001 Transferencia de recursos al GAM Santiago de Callapa para el pago del Bono de Discapacidad, en el marco de la Ley N977 de fecha 26 de septiembre de 2017, DS N3437 de 20 de diciembre de 2017 y Resolucion Ministerial N010 de fecha 10 de enero de 2018.</t>
  </si>
  <si>
    <t>De: 00099021001 Transferencia de recursos al GAM Nazacara de Pacajes para el pago del Bono de Discapacidad, en el marco de la Ley N977 de fecha 26 de septiembre de 2017, DS N3437 de 20 de diciembre de 2017 y Resolucion Ministerial N010 de fecha 10 de enero de 2018.</t>
  </si>
  <si>
    <t>De: 00099021001 Transferencia de recursos al GAM Waldo Ballivian para el pago del Bono de Discapacidad, en el marco de la Ley N977 de fecha 26 de septiembre de 2017, DS N3437 de 20 de diciembre de 2017 y Resolucion Ministerial N010 de fecha 10 de enero de 2018.</t>
  </si>
  <si>
    <t>De: 00099021001 Transferencia de recursos al GAM Charana para el pago del Bono de Discapacidad, en el marco de la Ley N977 de fecha 26 de septiembre de 2017, DS N3437 de 20 de diciembre de 2017 y Resolucion Ministerial N010 de fecha 10 de enero de 2018.</t>
  </si>
  <si>
    <t>De: 00099021001 Transferencia de recursos al GAM Comanche para el pago del Bono de Discapacidad, en el marco de la Ley N977 de fecha 26 de septiembre de 2017, DS N3437 de 20 de diciembre de 2017 y Resolucion Ministerial N010 de fecha 10 de enero de 2018, primer desembolso.</t>
  </si>
  <si>
    <t>De: 00099021001 Transferencia de recursos al GAM Calacoto para el pago del Bono de Discapacidad, en el marco de la Ley N977 de fecha 26 de septiembre de 2017, DS N3437 de 20 de diciembre de 2017 y Resolucion Ministerial N010 de fecha 10 de enero de 2018.</t>
  </si>
  <si>
    <t>De: 00099021001 Transferencia de recursos al GAM Caquiaviri para el pago del Bono de Discapacidad, en el marco de la Ley N977 de fecha 26 de septiembre de 2017, DS N3437 de 20 de diciembre de 2017 y Resolucion Ministerial N010 de fecha 10 de enero de 2018.</t>
  </si>
  <si>
    <t>De: 00099021001 Transferencia de recursos al GAM Corocoro para el pago del Bono de Discapacidad, en el marco de la Ley N977 de fecha 26 de septiembre de 2017, DS N3437 de 20 de diciembre de 2017 y Resolucion Ministerial N010 de fecha 10 de enero de 2018, primer desembolso.</t>
  </si>
  <si>
    <t>De: 00099021001 Transferencia de recursos al GAM Aucapata para el pago del Bono de Discapacidad, en el marco de la Ley N977 de fecha 26 de septiembre de 2017, DS N3437 de 20 de diciembre de 2017 y Resolucion Ministerial N010 de fecha 10 de enero de 2018.</t>
  </si>
  <si>
    <t>De: 00099021001 Transferencia de recursos al GAM Ayata para el pago del Bono de Discapacidad, en el marco de la Ley N977 de fecha 26 de septiembre de 2017, DS N3437 de 20 de diciembre de 2017 y Resolucion Ministerial N010 de fecha 10 de enero de 2018.</t>
  </si>
  <si>
    <t>De: 00099021001 Transferencia de recursos al GAM Chuma para el pago del Bono de Discapacidad, en el marco de la Ley N977 de fecha 26 de septiembre de 2017, DS N3437 de 20 de diciembre de 2017 y Resolucion Ministerial N010 de fecha 10 de enero de 2018, primer desembolso.</t>
  </si>
  <si>
    <t>De: 00099021001 Transferencia de recursos al GAM Tito Yupanqui para el pago del Bono de Discapacidad, en el marco de la Ley N977 de fecha 26 de septiembre de 2017, DS N3437 de 20 de diciembre de 2017 y Resolucion Ministerial N010 de fecha 10 de enero de 2018.</t>
  </si>
  <si>
    <t>De: 00099021001 Transferencia de recursos al GAM San Pedro de Tiquina para el pago del Bono de Discapacidad, en el marco de la Ley N977 de fecha 26 de septiembre de 2017, DS N3437 de 20 de diciembre de 2017 y Resolucion Ministerial N010 de fecha 10 de enero de 2018.</t>
  </si>
  <si>
    <t>De: 00099021001 Transferencia de recursos al GAM Copacabana para el pago del Bono de Discapacidad, en el marco de la Ley N977 de fecha 26 de septiembre de 2017, DS N3437 de 20 de diciembre de 2017 y Resolucion Ministerial N010 de fecha 10 de enero de 2018.</t>
  </si>
  <si>
    <t>De: 00099021001 Transferencia de recursos al GAM Combaya para el pago del Bono de Discapacidad, en el marco de la Ley N977 de fecha 26 de septiembre de 2017, DS N3437 de 20 de diciembre de 2017 y Resolucion Ministerial N010 de fecha 10 de enero de 2018, primer desembolso.</t>
  </si>
  <si>
    <t>De: 00099021001 Transferencia de recursos al GAM Villa Vaca Guzman para el pago del Bono de Discapacidad, en el marco de la Ley N977 de fecha 26 de septiembre de 2017, DS N3437 de 20 de diciembre de 2017 y Resolucion Ministerial N010 de fecha 10 de enero de 2018, primer desembolso.</t>
  </si>
  <si>
    <t>De: 00099021001 Transferencia de recursos al GAM Las Carreras para el pago del Bono de Discapacidad, en el marco de la Ley N977 de fecha 26 de septiembre de 2017, DS N3437 de 20 de diciembre de 2017 y Resolucion Ministerial N010 de fecha 10 de enero de 2018, primer desembolso.</t>
  </si>
  <si>
    <t>De: 00099021001 Transferencia de recursos al GAM Culpina para el pago del Bono de Discapacidad, en el marco de la Ley N977 de fecha 26 de septiembre de 2017, DS N3437 de 20 de diciembre de 2017 y Resolucion Ministerial N010 de fecha 10 de enero de 2018, primer desembolso.</t>
  </si>
  <si>
    <t>De: 00099021001 Transferencia de recursos al GAM Camataqui para el pago del Bono de Discapacidad, en el marco de la Ley N977 de fecha 26 de septiembre de 2017, DS N3437 de 20 de diciembre de 2017 y Resolucion Ministerial N010 de fecha 10 de enero de 2018, primer desembolso.</t>
  </si>
  <si>
    <t>De: 00099021001 Transferencia de recursos al GAM Villa Serrano para el pago del Bono de Discapacidad, en el marco de la Ley N977 de fecha 26 de septiembre de 2017, DS N3437 de 20 de diciembre de 2017 y Resolucion Ministerial N010 de fecha 10 de enero de 2018, primer desembolso.</t>
  </si>
  <si>
    <t>De: 00099021001 Transferencia de recursos al GAM Incahuasi para el pago del Bono de Discapacidad, en el marco de la Ley N977 de fecha 26 de septiembre de 2017, DS N3437 de 20 de diciembre de 2017 y Resolucion Ministerial N010 de fecha 10 de enero de 2018, primer desembolso.</t>
  </si>
  <si>
    <t>De: 00099021001 Transferencia de recursos al GAM San Lucas para el pago del Bono de Discapacidad, en el marco de la Ley N977 de fecha 26 de septiembre de 2017, DS N3437 de 20 de diciembre de 2017 y Resolucion Ministerial N010 de fecha 10 de enero de 2018, primer desembolso.</t>
  </si>
  <si>
    <t>De: 00099021001 Transferencia de recursos al GAM Camargo para el pago del Bono de Discapacidad, en el marco de la Ley N977 de fecha 26 de septiembre de 2017, DS N3437 de 20 de diciembre de 2017 y Resolucion Ministerial N010 de fecha 10 de enero de 2018, primer desembolso.</t>
  </si>
  <si>
    <t>De: 00099021001 Transferencia de recursos al GAM Yamparaez para el pago del Bono de Discapacidad, en el marco de la Ley N977 de fecha 26 de septiembre de 2017, DS N3437 de 20 de diciembre de 2017 y Resolucion Ministerial N010 de fecha 10 de enero de 2018, primer desembolso.</t>
  </si>
  <si>
    <t>De: 00099021001 Transferencia de recursos al GAM Tarabuco para el pago del Bono de Discapacidad, en el marco de la Ley N977 de fecha 26 de septiembre de 2017, DS N3437 de 20 de diciembre de 2017 y Resolucion Ministerial N010 de fecha 10 de enero de 2018, primer desembolso.</t>
  </si>
  <si>
    <t>De: 00099021001 Transferencia de recursos al GAM San Pablo de Huacareta para el pago del Bono de Discapacidad, en el marco de la Ley N977 de fecha 26 de septiembre de 2017, DS N3437 de 20 de diciembre de 2017 y Resolucion Ministerial N010 de fecha 10 de enero de 2018, primer desembolso.</t>
  </si>
  <si>
    <t>De: 00099021001 Transferencia de recursos al GAM Monteagudo para el pago del Bono de Discapacidad, en el marco de la Ley N977 de fecha 26 de septiembre de 2017, DS N3437 de 20 de diciembre de 2017 y Resolucion Ministerial N010 de fecha 10 de enero de 2018, primer desembolso.</t>
  </si>
  <si>
    <t>De: 00099021001 Transferencia de recursos al GAM El Villar para el pago del Bono de Discapacidad, en el marco de la Ley N977 de fecha 26 de septiembre de 2017, DS N3437 de 20 de diciembre de 2017 y Resolucion Ministerial N010 de fecha 10 de enero de 2018, primer desembolso.</t>
  </si>
  <si>
    <t>De: 00099021001 Transferencia de recursos al GAM Villa Alcala para el pago del Bono de Discapacidad, en el marco de la Ley N977 de fecha 26 de septiembre de 2017, DS N3437 de 20 de diciembre de 2017 y Resolucion Ministerial N010 de fecha 10 de enero de 2018, primer desembolso.</t>
  </si>
  <si>
    <t>De: 00099021001 Transferencia de recursos al GAM Sopachuy para el pago del Bono de Discapacidad, en el marco de la Ley N977 de fecha 26 de septiembre de 2017, DS N3437 de 20 de diciembre de 2017 y Resolucion Ministerial N010 de fecha 10 de enero de 2018, primer desembolso.</t>
  </si>
  <si>
    <t>De: 00099021001 Transferencia de recursos al GAM Tomina para el pago del Bono de Discapacidad, en el marco de la Ley N977 de fecha 26 de septiembre de 2017, DS N3437 de 20 de diciembre de 2017 y Resolucion Ministerial N010 de fecha 10 de enero de 2018, primer desembolso.</t>
  </si>
  <si>
    <t>De: 00099021001 Transferencia de recursos al GAM Icla para el pago del Bono de Discapacidad, en el marco de la Ley N977 de fecha 26 de septiembre de 2017, DS N3437 de 20 de diciembre de 2017 y Resolucion Ministerial N010 de fecha 10 de enero de 2018, primer desembolso.</t>
  </si>
  <si>
    <t>De: 00099021001 Transferencia de recursos al GAM Villa Mojocoya para el pago del Bono de Discapacidad, en el marco de la Ley N977 de fecha 26 de septiembre de 2017, DS N3437 de 20 de diciembre de 2017 y Resolucion Ministerial N010 de fecha 10 de enero de 2018, primer desembolso.</t>
  </si>
  <si>
    <t>De: 00099021001 Transferencia de recursos al GAM Presto para el pago del Bono de Discapacidad, en el marco de la Ley N977 de fecha 26 de septiembre de 2017, DS N3437 de 20 de diciembre de 2017 y Resolucion Ministerial N010 de fecha 10 de enero de 2018, primer desembolso.</t>
  </si>
  <si>
    <t>De: 00099021001 Transferencia de recursos al GAM Villa Zudanez para el pago del Bono de Discapacidad, en el marco de la Ley N977 de fecha 26 de septiembre de 2017, DS N3437 de 20 de diciembre de 2017 y Resolucion Ministerial N010 de fecha 10 de enero de 2018, primer desembolso.</t>
  </si>
  <si>
    <t>De: 00099021001 Transferencia de recursos al GAM Tarvita para el pago del Bono de Discapacidad, en el marco de la Ley N977 de fecha 26 de septiembre de 2017, DS N3437 de 20 de diciembre de 2017 y Resolucion Ministerial N010 de fecha 10 de enero de 2018, primer desembolso.</t>
  </si>
  <si>
    <t>De: 00099021001 Transferencia de recursos al GAM Villa Azurduy para el pago del Bono de Discapacidad, en el marco de la Ley N977 de fecha 26 de septiembre de 2017, DS N3437 de 20 de diciembre de 2017 y Resolucion Ministerial N010 de fecha 10 de enero de 2018, primer desembolso.</t>
  </si>
  <si>
    <t>De: 00099021001 Transferencia de recursos al GAM Poroma para el pago del Bono de Discapacidad, en el marco de la Ley N977 de fecha 26 de septiembre de 2017, DS N3437 de 20 de diciembre de 2017 y Resolucion Ministerial N010 de fecha 10 de enero de 2018, primer desembolso.</t>
  </si>
  <si>
    <t>De: 00099021001 Transferencia de recursos al GAM Yotala para el pago del Bono de Discapacidad, en el marco de la Ley N977 de fecha 26 de septiembre de 2017, DS N3437 de 20 de diciembre de 2017 y Resolucion Ministerial N010 de fecha 10 de enero de 2018, primer desembolso.</t>
  </si>
  <si>
    <t>De: 00099021001 Transferencia de recursos al GAM Sucre para el pago del Bono de Discapacidad, en el marco de la Ley N977 de fecha 26 de septiembre de 2017, DS N3437 de 20 de diciembre de 2017 y Resolucion Ministerial N010 de fecha 10 de enero de 2018, primer desembolso.</t>
  </si>
  <si>
    <t>De: 00099021001 Transferencia de recursos al GAM Padilla para el pago del Bono de Discapacidad, en el marco de la Ley N977 de fecha 26 de septiembre de 2017, DS N3437 de 20 de diciembre de 2017 y Resolucion Ministerial N010 de fecha 10 de enero de 2018, primer desembolso.</t>
  </si>
  <si>
    <t>A:00099021001 A requerimiento de la Unidad de Administracion e Informacion Salarial (UAIS), con nota interna CITE: MEFP/VTCP/DGPOT/UAIS/Nos. 294 y 295/2018, en la cual solicita la reversion definitiva de las boletas de pago solicitados por el SENASIR, consignadas en los Comprobantes de Pago Nos. 715</t>
  </si>
  <si>
    <t>A:00099021001 A requerimiento de la Unidad de Administracion e Informacion Salarial (UAIS), con nota interna CITE: MEFP/VTCP/DGPOT/UAIS/N 103/2018, en la cual solicita la reversion definitiva de las boletas de pago solicitados por el SENASIR, consignadas en el Comprobante de Pago N 71576.H.R. 6-3779</t>
  </si>
  <si>
    <t>A:00099021001 A requerimiento de la Unidad de Administracion e Informacion Salarial (UAIS), con nota interna CITE: MEFP/VTCP/DGPOT/UAIS/N 155/2018, en la cual solicita la reversion definitiva de las boletas de ATT., consignadas en el Comprobante de Pago N 18727. H.R. 6-38799-R/230-R</t>
  </si>
  <si>
    <t>A:00099021001 A requerimiento de la Unidad de Administracion e Informacion Salarial (UAIS), con nota interna CITE: MEFP/VTCP/DGPOT/UAIS/N 155/2018, en la cual solicita la reversion definitiva de las boletas de Ministerio de Educacion, consignadas en el Comprobante de Pago N 18727. H.R. 6-38799-R/230</t>
  </si>
  <si>
    <t>NUMERO DE LIBRETA CUT: 00081011101 OPERACIÓN E18 TRANSFERENCIA DEL SISTEMA FINANCIERO POR CUENTA DE TERCEROS A LA CUT A SOLICITUD DEL MEFP SEGUN NOTA CITE MEFP VTCP DGPOT UAIS CPI NO 0118007 BUN 17</t>
  </si>
  <si>
    <t>De: 00099021001 Transferencia de recursos al GAM Tinguipaya para el pago del Bono de Discapacidad, en el marco de la Ley N977 de fecha 26 de septiembre de 2017, DS N3437 de 20 de diciembre de 2017 y Resolucion Ministerial N010 de fecha 10 de enero de 2018.</t>
  </si>
  <si>
    <t>De: 00099021001 Transferencia de recursos al GAM Potosi para el pago del Bono de Discapacidad, en el marco de la Ley N977 de fecha 26 de septiembre de 2017, DS N3437 de 20 de diciembre de 2017 y Resolucion Ministerial N010 de fecha 10 de enero de 2018, primer desembolso.</t>
  </si>
  <si>
    <t>De: 00099021001 Transferencia de recursos al GAM Soracachi para el pago del Bono de Discapacidad, en el marco de la Ley N977 de fecha 26 de septiembre de 2017, DS N3437 de 20 de diciembre de 2017 y Resolucion Ministerial N010 de fecha 10 de enero de 2018.</t>
  </si>
  <si>
    <t>De: 00099021001 Transferencia de recursos al GAM Huayllamarca (Santiago de Huayllamarca) para el pago del Bono de Discapacidad, en el marco de la Ley N977 de fecha 26 de septiembre de 2017, DS N3437 de 20 de diciembre de 2017 y Resolucion Ministerial N010 de fecha 10 de enero de 2018.</t>
  </si>
  <si>
    <t>De: 00099021001 Transferencia de recursos al GAM Chipaya para el pago del Bono de Discapacidad, en el marco de la Ley N977 de fecha 26 de septiembre de 2017, DS N3437 de 20 de diciembre de 2017 y Resolucion Ministerial N010 de fecha 10 de enero de 2018.</t>
  </si>
  <si>
    <t>De: 00099021001 Transferencia de recursos al GAM Coipasa para el pago del Bono de Discapacidad, en el marco de la Ley N977 de fecha 26 de septiembre de 2017, DS N3437 de 20 de diciembre de 2017 y Resolucion Ministerial N010 de fecha 10 de enero de 2018.</t>
  </si>
  <si>
    <t>De: 00099021001 Transferencia de recursos al GAM Sabaya para el pago del Bono de Discapacidad, en el marco de la Ley N977 de fecha 26 de septiembre de 2017, DS N3437 de 20 de diciembre de 2017 y Resolucion Ministerial N010 de fecha 10 de enero de 2018.</t>
  </si>
  <si>
    <t>De: 00099021001 Transferencia de recursos al GAM La Rivera para el pago del Bono de Discapacidad, en el marco de la Ley N977 de fecha 26 de septiembre de 2017, DS N3437 de 20 de diciembre de 2017 y Resolucion Ministerial N010 de fecha 10 de enero de 2018.</t>
  </si>
  <si>
    <t>De: 00099021001 Transferencia de recursos al GAM Pampa Aullagas para el pago del Bono de Discapacidad, en el marco de la Ley N977 de fecha 26 de septiembre de 2017, DS N3437 de 20 de diciembre de 2017 y Resolucion Ministerial N010 de fecha 10 de enero de 2018.</t>
  </si>
  <si>
    <t>De: 00099021001 Transferencia de recursos al GAM Coroico para el pago del Bono de Discapacidad, en el marco de la Ley N977 de fecha 26 de septiembre de 2017, DS N3437 de 20 de diciembre de 2017 y Resolucion Ministerial N010 de fecha 10 de enero de 2018.</t>
  </si>
  <si>
    <t>De: 00099021001 Transferencia de recursos al GAM Puerto Perez para el pago del Bono de Discapacidad, en el marco de la Ley N 977 de fecha 26 de septiembre de 2017, DS N3437 de 20 de diciembre de 2017 y Resolucion Ministerial N010 de fecha 10 de enero de 2018.</t>
  </si>
  <si>
    <t>De: 00099021001 Transferencia de recursos al GAM Puerto Acosta para el pago del Bono de Discapacidad, en el marco de la Ley N 977 de fecha 26 de septiembre de 2017, DS N3437 de 20 de diciembre de 2017 y Resolucion Ministerial N 010 de fecha 10 de enero de 2018.</t>
  </si>
  <si>
    <t>De: 00099021001 Transferencia de recursos al GAM Pocona para el pago del Bono de Discapacidad, en el marco de la Ley N977 de fecha 26 de septiembre de 2017, DS N3437 de 20 de diciembre de 2017 y Resolucion Ministerial N010 de fecha 10 de enero de 2018.</t>
  </si>
  <si>
    <t>De: 00099021001 Transferencia de recursos al GAM Pojo para el pago del Bono de Discapacidad, en el marco de la Ley N977 de fecha 26 de septiembre de 2017, DS N3437 de 20 de diciembre de 2017 y Resolucion Ministerial N010 de fecha 10 de enero de 2018.</t>
  </si>
  <si>
    <t>De: 00099021001 Transferencia de recursos al GAM Totora para el pago del Bono de Discapacidad, en el marco de la Ley N977 de fecha 26 de septiembre de 2017, DS N3437 de 20 de diciembre de 2017 y Resolucion Ministerial N010 de fecha 10 de enero de 2018, primer desembolso.</t>
  </si>
  <si>
    <t>De: 00099021001 Transferencia de recursos al GAM Tapacari para el pago del Bono de Discapacidad, en el marco de la Ley N977 de fecha 26 de septiembre de 2017, DS N3437 de 20 de diciembre de 2017 y Resolucion Ministerial N010 de fecha 10 de enero de 2018.</t>
  </si>
  <si>
    <t>De: 00099021001 Transferencia de recursos al GAM Sicaya para el pago del Bono de Discapacidad, en el marco de la Ley N977 de fecha 26 de septiembre de 2017, DS N3437 de 20 de diciembre de 2017 y Resolucion Ministerial N010 de fecha 10 de enero de 2018.</t>
  </si>
  <si>
    <t>De: 00099021001 Transferencia de recursos al GAM Santivanez para el pago del Bono de Discapacidad, en el marco de la Ley N977 de fecha 26 de septiembre de 2017, DS N3437 de 20 de diciembre de 2017 y Resolucion Ministerial N010 de fecha 10 de enero de 2018.</t>
  </si>
  <si>
    <t>De: 00099021001 Transferencia de recursos al GAM Capinota para el pago del Bono de Discapacidad, en el marco de la Ley N977 de fecha 26 de septiembre de 2017, DS N3437 de 20 de diciembre de 2017 y Resolucion Ministerial N010 de fecha 10 de enero de 2018.</t>
  </si>
  <si>
    <t>De: 00099021001 Transferencia de recursos al GAM Tolata para el pago del Bono de Discapacidad, en el marco de la Ley N977 de fecha 26 de septiembre de 2017, DS N3437 de 20 de diciembre de 2017 y Resolucion Ministerial N010 de fecha 10 de enero de 2018.</t>
  </si>
  <si>
    <t>De: 00099021001 Transferencia de recursos al GAM Toco para el pago del Bono de Discapacidad, en el marco de la Ley N977 de fecha 26 de septiembre de 2017, DS N3437 de 20 de diciembre de 2017 y Resolucion Ministerial N010 de fecha 10 de enero de 2018.</t>
  </si>
  <si>
    <t>De: 00099021001 Transferencia de recursos al GAM Cliza para el pago del Bono de Discapacidad, en el marco de la Ley N977 de fecha 26 de septiembre de 2017, DS N3437 de 20 de diciembre de 2017 y Resolucion Ministerial N010 de fecha 10 de enero de 2018, primer desembolso.</t>
  </si>
  <si>
    <t>De: 00099021001 Transferencia de recursos al GAM Sacabamba para el pago del Bono de Discapacidad, en el marco de la Ley N977 de fecha 26 de septiembre de 2017, DS N3437 de 20 de diciembre de 2017 y Resolucion Ministerial N010 de fecha 10 de enero de 2018, primer desembolso.</t>
  </si>
  <si>
    <t>De: 00099021001 Transferencia de recursos al GAM Arbieto para el pago del Bono de Discapacidad, en el marco de la Ley N977 de fecha 26 de septiembre de 2017, DS N3437 de 20 de diciembre de 2017 y Resolucion Ministerial N010 de fecha 10 de enero de 2018.</t>
  </si>
  <si>
    <t>De: 00099021001 Transferencia de recursos al GAM Anzaldo para el pago del Bono de Discapacidad, en el marco de la Ley N977 de fecha 26 de septiembre de 2017, DS N3437 de 20 de diciembre de 2017 y Resolucion Ministerial N010 de fecha 10 de enero de 2018</t>
  </si>
  <si>
    <t>De: 00099021001 Transferencia de recursos al GAM Tarata para el pago del Bono de Discapacidad, en el marco de la Ley N977 de fecha 26 de septiembre de 2017, DS N3437 de 20 de diciembre de 2017 y Resolucion Ministerial N010 de fecha 10 de enero de 2018, primer desembolso.</t>
  </si>
  <si>
    <t>De: 00099021001 Transferencia de recursos al GAM Villa Gualberto Villarroel para el pago del Bono de Discapacidad, en el marco de la Ley N977 de fecha 26 de septiembre de 2017, DS N3437 de 20 de diciembre de 2017 y Resolucion Ministerial N010 de fecha 10 de enero de 2018.</t>
  </si>
  <si>
    <t>De: 00099021001 Transferencia de recursos al GAM Tacachi para el pago del Bono de Discapacidad, en el marco de la Ley N977 de fecha 26 de septiembre de 2017, DS N3437 de 20 de diciembre de 2017 y Resolucion Ministerial N010 de fecha 10 de enero de 2018.</t>
  </si>
  <si>
    <t>De: 00099021001 Transferencia de recursos al GAM San Bemito para el pago del Bono de Discapacidad, en el marco de la Ley N977 de fecha 26 de septiembre de 2017, DS N3437 de 20 de diciembre de 2017 y Resolucion Ministerial N010 de fecha 10 de enero de 2018, primer desembolso.</t>
  </si>
  <si>
    <t>De: 00099021001 Transferencia de recursos al GAM Villa Rivero para el pago del Bono de Discapacidad, en el marco de la Ley N977 de fecha 26 de septiembre de 2017, DS N3437 de 20 de diciembre de 2017 y Resolucion Ministerial N010 de fecha 10 de enero de 2018.</t>
  </si>
  <si>
    <t>De: 00099021001 Transferencia de recursos al GAM San Antonio de Esmoruco para el pago del Bono de Discapacidad, en el marco de la Ley N977 de fecha 26 de septiembre de 2017, DS N3437 de 20 de diciembre de 2017 y Resolucion Ministerial N010 de fecha 10 de enero de 2018.</t>
  </si>
  <si>
    <t>De: 00099021001 Transferencia de recursos al GAM Mojinete para el pago del Bono de Discapacidad, en el marco de la Ley N977 de fecha 26 de septiembre de 2017, DS N3437 de 20 de diciembre de 2017 y Resolucion Ministerial N010 de fecha 10 de enero de 2018.</t>
  </si>
  <si>
    <t>De: 00099021001 Transferencia de recursos al GAM San Pablo de Lipez para el pago del Bono de Discapacidad, en el marco de la Ley N977 de fecha 26 de septiembre de 2017, DS N3437 de 20 de diciembre de 2017 y Resolucion Ministerial N010 de fecha 10 de enero de 2018.</t>
  </si>
  <si>
    <t>De: 00099021001 Transferencia de recursos al GAM San Pedro de Quemes para el pago del Bono de Discapacidad, en el marco de la Ley N977 de fecha 26 de septiembre de 2017, DS N3437 de 20 de diciembre de 2017 y Resolucion Ministerial N010 de fecha 10 de enero de 2018.</t>
  </si>
  <si>
    <t>De: 00099021001 Transferencia de recursos al GAM ColchaK (Villa Martin) para el pago del Bono de Discapacidad, en el marco de la Ley N977 de fecha 26 de septiembre de 2017, DS N3437 de 20 de diciembre de 2017 y Resolucion Ministerial N010 de fecha 10 de enero de 2018.</t>
  </si>
  <si>
    <t>De: 00099021001 Transferencia de recursos al GAM Atocha para el pago del Bono de Discapacidad, en el marco de la Ley N977 de fecha 26 de septiembre de 2017, DS N3437 de 20 de diciembre de 2017 y Resolucion Ministerial N010 de fecha 10 de enero de 2018, primer desembolso.</t>
  </si>
  <si>
    <t>De: 00099021001 Transferencia de recursos al GAM Tupiza para el pago del Bono de Discapacidad, en el marco de la Ley N977 de fecha 26 de septiembre de 2017, DS N3437 de 20 de diciembre de 2017 y Resolucion Ministerial N010 de fecha 10 de enero de 2018, primer desembolso.</t>
  </si>
  <si>
    <t>De: 00099021001 Transferencia de recursos al GAM Vitichi para el pago del Bono de Discapacidad, en el marco de la Ley N977 de fecha 26 de septiembre de 2017, DS N3437 de 20 de diciembre de 2017 y Resolucion Ministerial N010 de fecha 10 de enero de 2018, primer desembolso.</t>
  </si>
  <si>
    <t>De: 00099021001 Transferencia de recursos al GAM Cotagaita para el pago del Bono de Discapacidad, en el marco de la Ley N977 de fecha 26 de septiembre de 2017, DS N3437 de 20 de diciembre de 2017 y Resolucion Ministerial N010 de fecha 10 de enero de 2018, primer desembolso.</t>
  </si>
  <si>
    <t>De: 00099021001 Transferencia de recursos al GAM Toro Toro para el pago del Bono de Discapacidad, en el marco de la Ley N977 de fecha 26 de septiembre de 2017, DS N3437 de 20 de diciembre de 2017 y Resolucion Ministerial N010 de fecha 10 de enero de 2018.</t>
  </si>
  <si>
    <t>De: 00099021001 Transferencia de recursos al GAM San Pedro de Buena Vista para el pago del Bono de Discapacidad, en el marco de la Ley N977 de fecha 26 de septiembre de 2017, DS N3437 de 20 de diciembre de 2017 y Resolucion Ministerial N010 de fecha 10 de enero de 2018, primer desembolso.</t>
  </si>
  <si>
    <t>De: 00099021001 Transferencia de recursos al GAM Ocuri para el pago del Bono de Discapacidad, en el marco de la Ley N977 de fecha 26 de septiembre de 2017, DS N3437 de 20 de diciembre de 2017 y Resolucion Ministerial N010 de fecha 10 de enero de 2018.</t>
  </si>
  <si>
    <t>De: 00099021001 Transferencia de recursos al GAM Pocoata para el pago del Bono de Discapacidad, en el marco de la Ley N977 de fecha 26 de septiembre de 2017, DS N3437 de 20 de diciembre de 2017 y Resolucion Ministerial N010 de fecha 10 de enero de 2018.</t>
  </si>
  <si>
    <t>De: 00099021001 Transferencia de recursos al GAM Ravelo para el pago del Bono de Discapacidad, en el marco de la Ley N977 de fecha 26 de septiembre de 2017, DS N3437 de 20 de diciembre de 2017 y Resolucion Ministerial N010 de fecha 10 de enero de 2018.</t>
  </si>
  <si>
    <t>De: 00099021001 Transferencia de recursos al GAM Colquechaca para el pago del Bono de Discapacidad, en el marco de la Ley N977 de fecha 26 de septiembre de 2017, DS N3437 de 20 de diciembre de 2017 y Resolucion Ministerial N010 de fecha 10 de enero de 2018.</t>
  </si>
  <si>
    <t>De: 00099021001 Transferencia de recursos al GAM Tacobamba para el pago del Bono de Discapacidad, en el marco de la Ley N977 de fecha 26 de septiembre de 2017, DS N3437 de 20 de diciembre de 2017 y Resolucion Ministerial N010 de fecha 10 de enero de 2018.</t>
  </si>
  <si>
    <t>De: 00099021001 Transferencia de recursos al GAM Chaqui para el pago del Bono de Discapacidad, en el marco de la Ley N977 de fecha 26 de septiembre de 2017, DS N3437 de 20 de diciembre de 2017 y Resolucion Ministerial N010 de fecha 10 de enero de 2018.</t>
  </si>
  <si>
    <t>De: 00099021001 Transferencia de recursos al GAM Betanzos para el pago del Bono de Discapacidad, en el marco de la Ley N977 de fecha 26 de septiembre de 2017, DS N3437 de 20 de diciembre de 2017 y Resolucion Ministerial N010 de fecha 10 de enero de 2018, primer desembolso.</t>
  </si>
  <si>
    <t>De: 00099021001 Transferencia de recursos al GAM Llallagua para el pago del Bono de Discapacidad, en el marco de la Ley N977 de fecha 26 de septiembre de 2017, DS N3437 de 20 de diciembre de 2017 y Resolucion Ministerial N010 de fecha 10 de enero de 2018, primer desembolso.</t>
  </si>
  <si>
    <t>Transferencia de recursos al GAM Chayanta para el pago del Bono de Discapacidad, en el marco de la Ley N977 de fecha 26 de septiembre de 2017, DS N3437 de 20 de diciembre de 2017 y Resolucion Ministerial N010 de fecha 10 de enero de 2018.</t>
  </si>
  <si>
    <t>De: 00099021001 Transferencia de recursos al GAM Uncia para el pago del Bono de Discapacidad, en el marco de la Ley N977 de fecha 26 de septiembre de 2017, DS N3437 de 20 de diciembre de 2017 y Resolucion Ministerial N010 de fecha 10 de enero de 2018, primer desembolso.</t>
  </si>
  <si>
    <t>De: 00099021001 Transferencia de recursos al GAM Urmiri para el pago del Bono de Discapacidad, en el marco de la Ley N977 de fecha 26 de septiembre de 2017, DS N3437 de 20 de diciembre de 2017 y Resolucion Ministerial N010 de fecha 10 de enero de 2018, primer desembolso.</t>
  </si>
  <si>
    <t>De: 00099021001 Transferencia de recursos al GAM Yocalla para el pago del Bono de Discapacidad, en el marco de la Ley N977 de fecha 26 de septiembre de 2017, DS N3437 de 20 de diciembre de 2017 y Resolucion Ministerial N010 de fecha 10 de enero de 2018.</t>
  </si>
  <si>
    <t>De: 00099021001 Transferencia de recursos al GAM Vila Vila para el pago del Bono de Discapacidad, en el marco de la Ley N977 de fecha 26 de septiembre de 2017, DS N3437 de 20 de diciembre de 2017 y Resolucion Ministerial N010 de fecha 10 de enero de 2018.</t>
  </si>
  <si>
    <t>De: 00099021001 Transferencia de recursos al GAM Mizque para el pago del Bono de Discapacidad, en el marco de la Ley N977 de fecha 26 de septiembre de 2017, DS N3437 de 20 de diciembre de 2017 y Resolucion Ministerial N010 de fecha 10 de enero de 2018.</t>
  </si>
  <si>
    <t>De: 00099021001 Transferencia de recursos al GAM Tiraque para el pago del Bono de Discapacidad, en el marco de la Ley N977 de fecha 26 de septiembre de 2017, DS N3437 de 20 de diciembre de 2017 y Resolucion Ministerial N010 de fecha 10 de enero de 2018, primer desembolso.</t>
  </si>
  <si>
    <t>De: 00099021001 Transferencia de recursos al GAM Bolivar para el pago del Bono de Discapacidad, en el marco de la Ley N977 de fecha 26 de septiembre de 2017, DS N3437 de 20 de diciembre de 2017 y Resolucion Ministerial N010 de fecha 10 de enero de 2018.</t>
  </si>
  <si>
    <t>De: 00099021001 Transferencia de recursos al GAM Tacopaya para el pago del Bono de Discapacidad, en el marco de la Ley N977 de fecha 26 de septiembre de 2017, DS N3437 de 20 de diciembre de 2017 y Resolucion Ministerial N010 de fecha 10 de enero de 2018.</t>
  </si>
  <si>
    <t>De: 00099021001 Transferencia de recursos al GAM Trigal para el pago del Bono de Discapacidad, en el marco de la Ley N977 de fecha 26 de septiembre de 2017, DS N3437 de 20 de diciembre de 2017 y Resolucion Ministerial N010 de fecha 10 de enero de 2018, primer desembolso.</t>
  </si>
  <si>
    <t>De: 00099021001 Transferencia de recursos al GAM Vallegrande para el pago del Bono de Discapacidad, en el marco de la Ley N977 de fecha 26 de septiembre de 2017, DS N3437 de 20 de diciembre de 2017 y Resolucion Ministerial N010 de fecha 10 de enero de 2018, primer desembolso.</t>
  </si>
  <si>
    <t>De: 00099021001 Transferencia de recursos al GAM Boyuibe para el pago del Bono de Discapacidad, en el marco de la Ley N977 de fecha 26 de septiembre de 2017, DS N3437 de 20 de diciembre de 2017 y Resolucion Ministerial N010 de fecha 10 de enero de 2018.</t>
  </si>
  <si>
    <t>De: 00099021001 Transferencia de recursos al GAM Camiri para el pago del Bono de Discapacidad, en el marco de la Ley N977 de fecha 26 de septiembre de 2017, DS N3437 de 20 de diciembre de 2017 y Resolucion Ministerial N010 de fecha 10 de enero de 2018, primer desembolso.</t>
  </si>
  <si>
    <t>De: 00099021001 Transferencia de recursos al GAM Gutierrez para el pago del Bono de Discapacidad, en el marco de la Ley N977 de fecha 26 de septiembre de 2017, DS N3437 de 20 de diciembre de 2017 y Resolucion Ministerial N010 de fecha 10 de enero de 2018.</t>
  </si>
  <si>
    <t>De: 00099021001 Transferencia de recursos al GAM Cuevo para el pago del Bono de Discapacidad, en el marco de la Ley N977 de fecha 26 de septiembre de 2017, DS N3437 de 20 de diciembre de 2017 y Resolucion Ministerial N010 de fecha 10 de enero de 2018.</t>
  </si>
  <si>
    <t>De: 00099021001 Transferencia de recursos al GAM Cabezas para el pago del Bono de Discapacidad, en el marco de la Ley N977 de fecha 26 de septiembre de 2017, DS N3437 de 20 de diciembre de 2017 y Resolucion Ministerial N010 de fecha 10 de enero de 2018, primer desembolso.</t>
  </si>
  <si>
    <t>De: 00099021001 Transferencia de recursos al GAM Lagunillas para el pago del Bono de Discapacidad, en el marco de la Ley N977 de fecha 26 de septiembre de 2017, DS N3437 de 20 de diciembre de 2017 y Resolucion Ministerial N010 de fecha 10 de enero de 2018.</t>
  </si>
  <si>
    <t>De: 00099021001 Transferencia de recursos al GAM Santa Rosa del Sara para el pago del Bono de Discapacidad, en el marco de la Ley N977 de fecha 26 de septiembre de 2017, DS N3437 de 20 de diciembre de 2017 y Resolucion Ministerial N010 de fecha 10 de enero de 2018.</t>
  </si>
  <si>
    <t>De: 00099021001 Transferencia de recursos al GAM Portachuelo para el pago del Bono de Discapacidad, en el marco de la Ley N977 de fecha 26 de septiembre de 2017, DS N3437 de 20 de diciembre de 2017 y Resolucion Ministerial N010 de fecha 10 de enero de 2018.</t>
  </si>
  <si>
    <t>De: 00099021001 Transferencia de recursos al GAM Robore para el pago del Bono de Discapacidad, en el marco de la Ley N977 de fecha 26 de septiembre de 2017, DS N3437 de 20 de diciembre de 2017 y Resolucion Ministerial N010 de fecha 10 de enero de 2018, primer desembolso.</t>
  </si>
  <si>
    <t>De: 00099021001 Transferencia de recursos al GAM Pailon para el pago del Bono de Discapacidad, en el marco de la Ley N977 de fecha 26 de septiembre de 2017, DS N3437 de 20 de diciembre de 2017 y Resolucion Ministerial N010 de fecha 10 de enero de 2018.</t>
  </si>
  <si>
    <t>De: 00099021001 Transferencia de recursos al GAM San Jose para el pago del Bono de Discapacidad, en el marco de la Ley N977 de fecha 26 de septiembre de 2017, DS N3437 de 20 de diciembre de 2017 y Resolucion Ministerial N010 de fecha 10 de enero de 2018.</t>
  </si>
  <si>
    <t>De: 00099021001 Transferencia de recursos al GAM San Carlos para el pago del Bono de Discapacidad, en el marco de la Ley N977 de fecha 26 de septiembre de 2017, DS N3437 de 20 de diciembre de 2017 y Resolucion Ministerial N010 de fecha 10 de enero de 2018, primer desembolso.</t>
  </si>
  <si>
    <t>De: 00099021001 Transferencia de recursos al GAM Buena Vista para el pago del Bono de Discapacidad, en el marco de la Ley N977 de fecha 26 de septiembre de 2017, DS N3437 de 20 de diciembre de 2017 y Resolucion Ministerial N010 de fecha 10 de enero de 2018, primer desembolso.</t>
  </si>
  <si>
    <t>De: 00099021001 Transferencia de recursos al GAM San Rafael para el pago del Bono de Discapacidad, en el marco de la Ley N977 de fecha 26 de septiembre de 2017, DS N3437 de 20 de diciembre de 2017 y Resolucion Ministerial N010 de fecha 10 de enero de 2018.</t>
  </si>
  <si>
    <t>De: 00099021001 Transferencia de recursos al GAM San Miguel para el pago del Bono de Discapacidad, en el marco de la Ley N977 de fecha 26 de septiembre de 2017, DS N3437 de 20 de diciembre de 2017 y Resolucion Ministerial N010 de fecha 10 de enero de 2018</t>
  </si>
  <si>
    <t>De: 00099021001 Transferencia de recursos al GAM San Ignacio para el pago del Bono de Discapacidad, en el marco de la Ley N977 de fecha 26 de septiembre de 2017, DS N3437 de 20 de diciembre de 2017 y Resolucion Ministerial N010 de fecha 10 de enero de 2018, primer desembolso.</t>
  </si>
  <si>
    <t>De: 00099021001 Transferencia de recursos al GAM Warnes para el pago del Bono de Discapacidad, en el marco de la Ley N977 de fecha 26 de septiembre de 2017, DS N3437 de 20 de diciembre de 2017 y Resolucion Ministerial N010 de fecha 10 de enero de 2018, primer desembolso.</t>
  </si>
  <si>
    <t>De: 00099021001 Transferencia de recursos al GAM El Torno para el pago del Bono de Discapacidad, en el marco de la Ley N977 de fecha 26 de septiembre de 2017, DS N3437 de 20 de diciembre de 2017 y Resolucion Ministerial N010 de fecha 10 de enero de 2018, primer desembolso.</t>
  </si>
  <si>
    <t>De: 00099021001 Transferencia de recursos al GAM La Guardia para el pago del Bono de Discapacidad, en el marco de la Ley N977 de fecha 26 de septiembre de 2017, DS N3437 de 20 de diciembre de 2017 y Resolucion Ministerial N010 de fecha 10 de enero de 2018, primer desembolso.</t>
  </si>
  <si>
    <t>De: 00099021001 Transferencia de recursos al GAM Porongo (Ayacucho) para el pago del Bono de Discapacidad, en el marco de la Ley N977 de fecha 26 de septiembre de 2017, DS N3437 de 20 de diciembre de 2017 y Resolucion Ministerial N010 de fecha 10 de enero de 2018</t>
  </si>
  <si>
    <t>De: 00099021001 Transferencia de recursos al GAM Papel Pampa para el pago del Bono de Discapacidad, en el marco de la Ley N977 de fecha 26 de septiembre de 2017, DS N3437 de 20 de diciembre de 2017 y Resolucion Ministerial N010 de fecha 10 de enero de 2018.</t>
  </si>
  <si>
    <t>De: 00099021001 Transferencia de recursos al GAM San Pedro de Curahuara para el pago del Bono de Discapacidad, en el marco de la Ley N977 de fecha 26 de septiembre de 2017, DS N3437 de 20 de diciembre de 2017 y Resolucion Ministerial N010 de fecha 10 de enero de 2018.</t>
  </si>
  <si>
    <t>De: 00099021001 Transferencia de recursos al GAM Curva para el pago del Bono de Discapacidad, en el marco de la Ley N977 de fecha 26 de septiembre de 2017, DS N3437 de 20 de diciembre de 2017 y Resolucion Ministerial N010 de fecha 10 de enero de 2018.</t>
  </si>
  <si>
    <t>De: 00099021001 Transferencia de recursos al GAM General Juan Jose Perez (Charazani) para el pago del Bono de Discapacidad, en el marco de la Ley N977 de fecha 26 de septiembre de 2017, DS N3437 de 20 de diciembre de 2017 y Resolucion Ministerial N010 de fecha 10 de enero de 2018.</t>
  </si>
  <si>
    <t>De: 00099021001 Transferencia de recursos al GAM San Buenaventura para el pago del Bono de Discapacidad, en el marco de la Ley N977 de fecha 26 de septiembre de 2017, DS N3437 de 20 de diciembre de 2017 y Resolucion Ministerial N010 de fecha 10 de enero de 2018, primer desembolso.</t>
  </si>
  <si>
    <t>De: 00099021001 Transferencia de recursos al GAM Ixiamas para el pago del Bono de Discapacidad, en el marco de la Ley N977 de fecha 26 de septiembre de 2017, DS N3437 de 20 de diciembre de 2017 y Resolucion Ministerial N010 de fecha 10 de enero de 2018, primer desembolso.</t>
  </si>
  <si>
    <t>De: 00099021001 Transferencia de recursos al GAM Coripata para el pago del Bono de Discapacidad, en el marco de la Ley N977 de fecha 26 de septiembre de 2017, DS N3437 de 20 de diciembre de 2017 y Resolucion Ministerial N010 de fecha 10 de enero de 2018.</t>
  </si>
  <si>
    <t>De: 00099021001 Transferencia de recursos al GAM Laja para el pago del Bono de Discapacidad, en el marco de la Ley N977 de fecha 26 de septiembre de 2017, DS N3437 de 20 de diciembre de 2017 y Resolucion Ministerial N010 de fecha 10 de enero de 2018, primer desembolso.</t>
  </si>
  <si>
    <t>De: 00099021001 Transferencia de recursos al GAM Pucarani para el pago del Bono de Discapacidad, en el marco de la Ley N977 de fecha 26 de septiembre de 2017, DS N3437 de 20 de diciembre de 2017 y Resolucion Ministerial N010 de fecha 10 de enero de 2018, primer desembolso.</t>
  </si>
  <si>
    <t>De: 00099021001 Transferencia de recursos al GAM La Asunta para el pago del Bono de Discapacidad, en el marco de la Ley N977 de fecha 26 de septiembre de 2017, DS N3437 de 20 de diciembre de 2017 y Resolucion Ministerial N010 de fecha 10 de enero de 2018.</t>
  </si>
  <si>
    <t>De: 00099021001 Transferencia de recursos al GAM Palos Blancos para el pago del Bono de Discapacidad, en el marco de la Ley N977 de fecha 26 de septiembre de 2017, DS N3437 de 20 de diciembre de 2017 y Resolucion Ministerial N010 de fecha 10 de enero de 2018, primer desembolso.</t>
  </si>
  <si>
    <t>De: 00099021001 Transferencia de recursos al GAM Yanacachi para el pago del Bono de Discapacidad, en el marco de la Ley N977 de fecha 26 de septiembre de 2017, DS N3437 de 20 de diciembre de 2017 y Resolucion Ministerial N010 de fecha 10 de enero de 2018.</t>
  </si>
  <si>
    <t>De: 00099021001 Transferencia de recursos al GAM Irupana (Villa de Lanza) para el pago del Bono de Discapacidad, en el marco de la Ley N977 de fecha 26 de septiembre de 2017, DS N3437 de 20 de diciembre de 2017 y Resolucion Ministerial N010 de fecha 10 de enero de 2018, primer desembolso.</t>
  </si>
  <si>
    <t>De: 00099021001 Transferencia de recursos al GAM Chulumani ( Villa de la Libertad) para el pago del Bono de Discapacidad, en el marco de la Ley N977 de fecha 26 de septiembre de 2017, DS N3437 de 20 de diciembre de 2017 y Resolucion Ministerial N010 de fecha 10 de enero de 2018, primer desembolso.</t>
  </si>
  <si>
    <t>De: 00099021001 Transferencia de recursos al GAM Cairoma para el pago del Bono de Discapacidad, en el marco de la Ley N977 de fecha 26 de septiembre de 2017, DS N3437 de 20 de diciembre de 2017 y Resolucion Ministerial N010 de fecha 10 de enero de 2018.</t>
  </si>
  <si>
    <t>De: 00099021001 Transferencia de recursos al GAM Malla para el pago del Bono de Discapacidad, en el marco de la Ley N977 de fecha 26 de septiembre de 2017, DS N3437 de 20 de diciembre de 2017 y Resolucion Ministerial N010 de fecha 10 de enero de 2018.</t>
  </si>
  <si>
    <t>De: 00099021001 Transferencia de recursos al GAM Yaco para el pago del Bono de Discapacidad, en el marco de la Ley N 977 de fecha 26 de septiembre de 2017, DS N3437 de 20 de diciembre de 2017 y Resolucion Ministerial N 010 de fecha 10 de enero de 2018.</t>
  </si>
  <si>
    <t>De: 00099021001 Transferencia de recursos al GAM Sapahaqui para el pago del Bono de Discapacidad, en el marco de la Ley N977 de fecha 26 de septiembre de 2017, DS N3437 de 20 de diciembre de 2017 y Resolucion Ministerial N010 de fecha 10 de enero de 2018.</t>
  </si>
  <si>
    <t>De: 00099021001 Transferencia de recursos al GAM Luribay para el pago del Bono de Discapacidad, en el marco de la Ley N 977 de fecha 26 de septiembre de 2017, DS N3437 de 20 de diciembre de 2017 y Resolucion Ministerial N010 de fecha 10 de enero de 2018.</t>
  </si>
  <si>
    <t>De: 00099021001 Transferencia de recursos al GAM Pelechuco para el pago del Bono de Discapacidad, en el marco de la Ley N 977 de fecha 26 de septiembre de 2017, DS N3437 de 20 de diciembre de 2017 y Resolucion Ministerial N010 de fecha 10 de enero de 2018.</t>
  </si>
  <si>
    <t>De: 00099021001 Transferencia de recursos al GAM Apolo para el pago del Bono de Discapacidad, en el marco de la Ley N977 de fecha 26 de septiembre de 2017, DS N3437 de 20 de diciembre de 2017 y Resolucion Ministerial N010 de fecha 10 de enero de 2018.</t>
  </si>
  <si>
    <t>De: 00099021001 Transferencia de recursos al GAM Carabuco para el pago del Bono de Discapacidad, en el marco de la Ley N977 de fecha 26 de septiembre de 2017, DS N3437 de 20 de diciembre de 2017 y Resolucion Ministerial N010 de fecha 10 de enero de 2018.</t>
  </si>
  <si>
    <t>De: 00099021001 Transferencia de recursos al GAM Arque para el pago del Bono de Discapacidad, en el marco de la Ley N977 de fecha 26 de septiembre de 2017, DS N3437 de 20 de diciembre de 2017 y Resolucion Ministerial N010 de fecha 10 de enero de 2018.</t>
  </si>
  <si>
    <t>De: 00099021001 Transferencia de recursos al GAM Vacas para el pago del Bono de Discapacidad, en el marco de la Ley N977 de fecha 26 de septiembre de 2017, DS N3437 de 20 de diciembre de 2017 y Resolucion Ministerial N010 de fecha 10 de enero de 2018.</t>
  </si>
  <si>
    <t>De: 00099021001 Transferencia de recursos al GAM Arani para el pago del Bono de Discapacidad, en el marco de la Ley N977 de fecha 26 de septiembre de 2017, DS N3437 de 20 de diciembre de 2017 y Resolucion Ministerial N010 de fecha 10 de enero de 2018.</t>
  </si>
  <si>
    <t>De: 00099021001 Transferencia de recursos al GAM Puerto Villarroel para el pago del Bono de Discapacidad, en el marco de la Ley N977 de fecha 26 de septiembre de 2017, DS N3437 de 20 de diciembre de 2017 y Resolucion Ministerial N010 de fecha 10 de enero de 2018, primer desembolso.</t>
  </si>
  <si>
    <t>De: 00099021001 Transferencia de recursos al GAM Chimore para el pago del Bono de Discapacidad, en el marco de la Ley N977 de fecha 26 de septiembre de 2017, DS N3437 de 20 de diciembre de 2017 y Resolucion Ministerial N010 de fecha 10 de enero de 2018.</t>
  </si>
  <si>
    <t>VENTA DE DIVISAS CON TRANSFERENCIA DE FONDOS A SOLICITUD DE MINISTERIO DE GOBIERNO SEGUN SOLICITUD 4222 REF: HABERES DE AGREGADOS POLICIALES EN EL EXTERIOR CORRESPONDIENTE AL MES DE NOVIEMBRE 2017 (CUENTAS EXTRANJERAS) LIB. 00099021001 TGN-RECURSOS ORDINARIOS (3987)</t>
  </si>
  <si>
    <t>De: 00099021001 Transferencia de recursos al GAM La Paz para el pago del Bono de Discapacidad, en el marco de la Ley N977 de fecha 26 de septiembre de 2017, DS N3437 de 20 de diciembre de 2017 y Resolucion Ministerial N010 de fecha 10 de enero de 2018, primer desembolso.</t>
  </si>
  <si>
    <t>De: 00099021001 Transferencia de recursos al GAM Collana para el pago del Bono de Discapacidad, en el marco de la Ley N977 de fecha 26 de septiembre de 2017, DS N3437 de 20 de diciembre de 2017 y Resolucion Ministerial N010 de fecha 10 de enero de 2018.</t>
  </si>
  <si>
    <t>De: 00099021001 Transferencia de recursos al GAM Colquencha para el pago del Bono de Discapacidad, en el marco de la Ley N977 de fecha 26 de septiembre de 2017, DS N3437 de 20 de diciembre de 2017 y Resolucion Ministerial N010 de fecha 10 de enero de 2018.</t>
  </si>
  <si>
    <t>De: 00099021001 Transferencia de recursos al GAM Patacamaya para el pago del Bono de Discapacidad, en el marco de la Ley N977 de fecha 26 de septiembre de 2017, DS N3437 de 20 de diciembre de 2017 y Resolucion Ministerial N010 de fecha 10 de enero de 2018.</t>
  </si>
  <si>
    <t>De: 00099021001 Transferencia de recursos al GAM Calamarca para el pago del Bono de Discapacidad, en el marco de la Ley N977 de fecha 26 de septiembre de 2017, DS N3437 de 20 de diciembre de 2017 y Resolucion Ministerial N010 de fecha 10 de enero de 2018, primer desembolso.</t>
  </si>
  <si>
    <t>De: 00099021001 Transferencia de recursos al GAM Ayo Ayo para el pago del Bono de Discapacidad, en el marco de la Ley N977 de fecha 26 de septiembre de 2017, DS N3437 de 20 de diciembre de 2017 y Resolucion Ministerial N010 de fecha 10 de enero de 2018.</t>
  </si>
  <si>
    <t>De: 00099021001 Transferencia de recursos al GAM Umala para el pago del Bono de Discapacidad, en el marco de la Ley N977 de fecha 26 de septiembre de 2017, DS N3437 de 20 de diciembre de 2017 y Resolucion Ministerial N010 de fecha 10 de enero de 2018.</t>
  </si>
  <si>
    <t>De: 00099021001 Transferencia de recursos al GAM Sica Sica para el pago del Bono de Discapacidad, en el marco de la Ley N977 de fecha 26 de septiembre de 2017, DS N3437 de 20 de diciembre de 2017 y Resolucion Ministerial N010 de fecha 10 de enero de 2018.</t>
  </si>
  <si>
    <t>De: 00099021001 Transferencia de recursos al GAM Caranavi para el pago del Bono de Discapacidad, en el marco de la Ley N977 de fecha 26 de septiembre de 2017, DS N3437 de 20 de diciembre de 2017 y Resolucion Ministerial N010 de fecha 10 de enero de 2018, primer desembolso.</t>
  </si>
  <si>
    <t>De: 00099021001 Transferencia de recursos al GAM Desaguadero para el pago del Bono de Discapacidad, en el marco de la Ley N977 de fecha 26 de septiembre de 2017, DS N3437 de 20 de diciembre de 2017 y Resolucion Ministerial N010 de fecha 10 de enero de 2018.</t>
  </si>
  <si>
    <t>De: 00099021001 Transferencia de recursos al GAM Tiahuanacu para el pago del Bono de Discapacidad, en el marco de la Ley N977 de fecha 26 de septiembre de 2017, DS N3437 de 20 de diciembre de 2017 y Resolucion Ministerial N010 de fecha 10 de enero de 2018.</t>
  </si>
  <si>
    <t>De: 00099021001 Transferencia de recursos al GAM Guaqui para el pago del Bono de Discapacidad, en el marco de la Ley N977 de fecha 26 de septiembre de 2017, DS N3437 de 20 de diciembre de 2017 y Resolucion Ministerial N010 de fecha 10 de enero de 2018, primer desembolso.</t>
  </si>
  <si>
    <t>De: 00099021001 Transferencia de recursos al GAM Viacha para el pago del Bono de Discapacidad, en el marco de la Ley N977 de fecha 26 de septiembre de 2017, DS N3437 de 20 de diciembre de 2017 y Resolucion Ministerial N010 de fecha 10 de enero de 2018, primer desembolso.</t>
  </si>
  <si>
    <t>De: 00099021001 Transferencia de recursos al GAM Inquisivi para el pago del Bono de Discapacidad, en el marco de la Ley N977 de fecha 26 de septiembre de 2017, DS N3437 de 20 de diciembre de 2017 y Resolucion Ministerial N010 de fecha 10 de enero de 2018, primer desembolso.</t>
  </si>
  <si>
    <t>De: 00099021001 Transferencia de recursos al GAM Achocalla para el pago del Bono de Discapacidad, en el marco de la Ley N977 de fecha 26 de septiembre de 2017, DS N3437 de 20 de diciembre de 2017 y Resolucion Ministerial N010 de fecha 10 de enero de 2018.</t>
  </si>
  <si>
    <t>De: 00099021001 Transferencia de recursos al GAM Mecapaca para el pago del Bono de Discapacidad, en el marco de la Ley N977 de fecha 26 de septiembre de 2017, DS N3437 de 20 de diciembre de 2017 y Resolucion Ministerial N010 de fecha 10 de enero de 2018.</t>
  </si>
  <si>
    <t>De: 00099021001 Transferencia de recursos al GAM Palca para el pago del Bono de Discapacidad, en el marco de la Ley N977 de fecha 26 de septiembre de 2017, DS N3437 de 20 de diciembre de 2017 y Resolucion Ministerial N010 de fecha 10 de enero de 2018.</t>
  </si>
  <si>
    <t>De: 00099021001 Transferencia de recursos al GAM Villa Charcas para el pago del Bono de Discapacidad, en el marco de la Ley N977 de fecha 26 de septiembre de 2017, DS N3437 de 20 de diciembre de 2017 y Resolucion Ministerial N010 de fecha 10 de enero de 2018.</t>
  </si>
  <si>
    <t>De: 00099021001 Transferencia de recursos al GAM Machareti para el pago del Bono de Discapacidad, en el marco de la Ley N977 de fecha 26 de septiembre de 2017, DS N3437 de 20 de diciembre de 2017 y Resolucion Ministerial N010 de fecha 10 de enero de 2018, primer desembolso.</t>
  </si>
  <si>
    <t>De: 00099021001 Transferencia de recursos al GAM Villa de Huacaya para el pago del Bono de Discapacidad, en el marco de la Ley N977 de fecha 26 de septiembre de 2017, DS N3437 de 20 de diciembre de 2017 y Resolucion Ministerial N010 de fecha 10 de enero de 2018, primer desembolso.</t>
  </si>
  <si>
    <t>De: 00099021001 Transferencia de recursos al GAM Salinas de G. Mendoza para el pago del Bono de Discapacidad, en el marco de la Ley N977 de fecha 26 de septiembre de 2017, DS N3437 de 20 de diciembre de 2017 y Resolucion Ministerial N010 de fecha 10 de enero de 2018.</t>
  </si>
  <si>
    <t>De: 00099021001 Transferencia de recursos al GAM Belen de Andamarca para el pago del Bono de Discapacidad, en el marco de la Ley N977 de fecha 26 de septiembre de 2017, DS N3437 de 20 de diciembre de 2017 y Resolucion Ministerial N010 de fecha 10 de enero de 2018.</t>
  </si>
  <si>
    <t>De: 00099021001 Transferencia de recursos al GAM Andamarca (Santiago de Andamarca) para el pago del Bono de Discapacidad, en el marco de la Ley N977 de fecha 26 de septiembre de 2017, DS N3437 de 20 de diciembre de 2017 y Resolucion Ministerial N010 de fecha 10 de enero de 2018.</t>
  </si>
  <si>
    <t>De: 00099021001 Transferencia de recursos al GAM Toledo para el pago del Bono de Discapacidad, en el marco de la Ley N977 de fecha 26 de septiembre de 2017, DS N3437 de 20 de diciembre de 2017 y Resolucion Ministerial N010 de fecha 10 de enero de 2018.</t>
  </si>
  <si>
    <t>De: 00099021001 Transferencia de recursos al GAM Esmeralda para el pago del Bono de Discapacidad, en el marco de la Ley N977 de fecha 26 de septiembre de 2017, DS N3437 de 20 de diciembre de 2017 y Resolucion Ministerial N010 de fecha 10 de enero de 2018.</t>
  </si>
  <si>
    <t>De: 00099021001 Transferencia de recursos al GAM Escara para el pago del Bono de Discapacidad, en el marco de la Ley N977 de fecha 26 de septiembre de 2017, DS N3437 de 20 de diciembre de 2017 y Resolucion Ministerial N010 de fecha 10 de enero de 2018.</t>
  </si>
  <si>
    <t>De: 00099021001 Transferencia de recursos al GAM Huachacalla para el pago del Bono de Discapacidad, en el marco de la Ley N977 de fecha 26 de septiembre de 2017, DS N3437 de 20 de diciembre de 2017 y Resolucion Ministerial N010 de fecha 10 de enero de 2018.</t>
  </si>
  <si>
    <t>De: 00099021001 Transferencia de recursos al GAM Turco para el pago del Bono de Discapacidad, en el marco de la Ley N977 de fecha 26 de septiembre de 2017, DS N3437 de 20 de diciembre de 2017 y Resolucion Ministerial N010 de fecha 10 de enero de 2018.</t>
  </si>
  <si>
    <t>De: 00099021001 Transferencia de recursos al GAM Curahuara de Carangas para el pago del Bono de Discapacidad, en el marco de la Ley N977 de fecha 26 de septiembre de 2017, DS N3437 de 20 de diciembre de 2017 y Resolucion Ministerial N010 de fecha 10 de enero de 2018, primer desembolso.</t>
  </si>
  <si>
    <t>De: 00099021001 Transferencia de recursos al GAM Choquecota para el pago del Bono de Discapacidad, en el marco de la Ley N977 de fecha 26 de septiembre de 2017, DS N3437 de 20 de diciembre de 2017 y Resolucion Ministerial N010 de fecha 10 de enero de 2018.</t>
  </si>
  <si>
    <t>De: 00099021001 Transferencia de recursos al GAM Corque para el pago del Bono de Discapacidad, en el marco de la Ley N977 de fecha 26 de septiembre de 2017, DS N3437 de 20 de diciembre de 2017 y Resolucion Ministerial N010 de fecha 10 de enero de 2018.</t>
  </si>
  <si>
    <t>De: 00099021001 Transferencia de recursos al GAM Totora para el pago del Bono de Discapacidad, en el marco de la Ley N977 de fecha 26 de septiembre de 2017, DS N3437 de 20 de diciembre de 2017 y Resolucion Ministerial N010 de fecha 10 de enero de 2018.</t>
  </si>
  <si>
    <t>De: 00099021001 Transferencia de recursos al GAM Santiago de Huari para el pago del Bono de Discapacidad, en el marco de la Ley N977 de fecha 26 de septiembre de 2017, DS N3437 de 20 de diciembre de 2017 y Resolucion Ministerial N010 de fecha 10 de enero de 2018.</t>
  </si>
  <si>
    <t>De: 00099021001 Transferencia de recursos al GAM Eucaliptus para el pago del Bono de Discapacidad, en el marco de la Ley N977 de fecha 26 de septiembre de 2017, DS N3437 de 20 de diciembre de 2017 y Resolucion Ministerial N010 de fecha 10 de enero de 2018.</t>
  </si>
  <si>
    <t>De: 00099021001 Transferencia de recursos al GAM Antequera para el pago del Bono de Discapacidad, en el marco de la Ley N977 de fecha 26 de septiembre de 2017, DS N3437 de 20 de diciembre de 2017 y Resolucion Ministerial N010 de fecha 10 de enero de 2018.</t>
  </si>
  <si>
    <t>De: 00099021001 Transferencia de recursos al GAM Pazna para el pago del Bono de Discapacidad, en el marco de la Ley N977 de fecha 26 de septiembre de 2017, DS N3437 de 20 de diciembre de 2017 y Resolucion Ministerial N010 de fecha 10 de enero de 2018.</t>
  </si>
  <si>
    <t>De: 00099021001 Transferencia de recursos al GAM Poopo (Villa Poopo) para el pago del Bono de Discapacidad, en el marco de la Ley N977 de fecha 26 de septiembre de 2017, DS N3437 de 20 de diciembre de 2017 y Resolucion Ministerial N010 de fecha 10 de enero de 2018.</t>
  </si>
  <si>
    <t>De: 00099021001 Transferencia de recursos al GAM Machacamarca para el pago del Bono de Discapacidad, en el marco de la Ley N977 de fecha 26 de septiembre de 2017, DS N3437 de 20 de diciembre de 2017 y Resolucion Ministerial N010 de fecha 10 de enero de 2018, primer desembolso.</t>
  </si>
  <si>
    <t>De: 00099021001 Transferencia de recursos al GAM Huanuni para el pago del Bono de Discapacidad, en el marco de la Ley N977 de fecha 26 de septiembre de 2017, DS N3437 de 20 de diciembre de 2017 y Resolucion Ministerial N010 de fecha 10 de enero de 2018, primer desembolso.</t>
  </si>
  <si>
    <t>De: 00099021001 Transferencia de recursos al GAM Santuario de Quillacas para el pago del Bono de Discapacidad, en el marco de la Ley N977 de fecha 26 de septiembre de 2017, DS N3437 de 20 de diciembre de 2017 y Resolucion Ministerial N010 de fecha 10 de enero de 2018, primer desembolso.</t>
  </si>
  <si>
    <t>De: 00099021001 Transferencia de recursos al GAM Challapata para el pago del Bono de Discapacidad, en el marco de la Ley N977 de fecha 26 de septiembre de 2017, DS N3437 de 20 de diciembre de 2017 y Resolucion Ministerial N010 de fecha 10 de enero de 2018, primer desembolso.</t>
  </si>
  <si>
    <t>De: 00099021001 Transferencia de recursos al GAM El Choro para el pago del Bono de Discapacidad, en el marco de la Ley N977 de fecha 26 de septiembre de 2017, DS N3437 de 20 de diciembre de 2017 y Resolucion Ministerial N010 de fecha 10 de enero de 2018.</t>
  </si>
  <si>
    <t>De: 00099021001 Transferencia de recursos al GAM Caracollo para el pago del Bono de Discapacidad, en el marco de la Ley N977 de fecha 26 de septiembre de 2017, DS N3437 de 20 de diciembre de 2017 y Resolucion Ministerial N010 de fecha 10 de enero de 2018.</t>
  </si>
  <si>
    <t>De: 00099021001 Transferencia de recursos al GAM Oruro para el pago del Bono de Discapacidad, en el marco de la Ley N977 de fecha 26 de septiembre de 2017, DS N3437 de 20 de diciembre de 2017 y Resolucion Ministerial N010 de fecha 10 de enero de 2018, primer desembolso.</t>
  </si>
  <si>
    <t>De: 00099021001 Transferencia de recursos al GAM Shinahota para el pago del Bono de Discapacidad, en el marco de la Ley N977 de fecha 26 de septiembre de 2017, DS N3437 de 20 de diciembre de 2017 y Resolucion Ministerial N010 de fecha 10 de enero de 2018.</t>
  </si>
  <si>
    <t>De: 00099021001 Transferencia de recursos al GAM Entre Rios para el pago del Bono de Discapacidad, en el marco de la Ley N977 de fecha 26 de septiembre de 2017, DS N3437 de 20 de diciembre de 2017 y Resolucion Ministerial N010 de fecha 10 de enero de 2018, primer desembolso.</t>
  </si>
  <si>
    <t>De: 00099021001 Transferencia de recursos al GAM Alalay para el pago del Bono de Discapacidad, en el marco de la Ley N977 de fecha 26 de septiembre de 2017, DS N3437 de 20 de diciembre de 2017 y Resolucion Ministerial N010 de fecha 10 de enero de 2018, primer desembolso.</t>
  </si>
  <si>
    <t>De: 00099021001 Transferencia de recursos al GAM San Javier para el pago del Bono de Discapacidad, en el marco de la Ley N977 de fecha 26 de septiembre de 2017, DS N3437 de 20 de diciembre de 2017 y Resolucion Ministerial N010 de fecha 10 de enero de 2018.</t>
  </si>
  <si>
    <t>De: 00099021001 Transferencia de recursos al GAM Colpa Belgica para el pago del Bono de Discapacidad, en el marco de la Ley N977 de fecha 26 de septiembre de 2017, DS N3437 de 20 de diciembre de 2017 y Resolucion Ministerial N010 de fecha 10 de enero de 2018.</t>
  </si>
  <si>
    <t>De: 00099021001 Transferencia de recursos al GAM Cuatro Canadas para el pago del Bono de Discapacidad, en el marco de la Ley N977 de fecha 26 de septiembre de 2017, DS N3437 de 20 de diciembre de 2017 y Resolucion Ministerial N010 de fecha 10 de enero de 2018.</t>
  </si>
  <si>
    <t>De: 00099021001 Transferencia de recursos al GAM San Pedro para el pago del Bono de Discapacidad, en el marco de la Ley N977 de fecha 26 de septiembre de 2017, DS N3437 de 20 de diciembre de 2017 y Resolucion Ministerial N010 de fecha 10 de enero de 2018.</t>
  </si>
  <si>
    <t>De: 00099021001 Transferencia de recursos al GAM Fernandez Alonso para el pago del Bono de Discapacidad, en el marco de la Ley N977 de fecha 26 de septiembre de 2017, DS N3437 de 20 de diciembre de 2017 y Resolucion Ministerial N010 de fecha 10 de enero de 2018.</t>
  </si>
  <si>
    <t>De: 00099021001 Transferencia de recursos al GAM San Juan para el pago del Bono de Discapacidad, en el marco de la Ley N977 de fecha 26 de septiembre de 2017, DS N3437 de 20 de diciembre de 2017 y Resolucion Ministerial N010 de fecha 10 de enero de 2018.</t>
  </si>
  <si>
    <t>De: 00099021001 Transferencia de recursos al GAM El Carmen Rivero Torrez para el pago del Bono de Discapacidad, en el marco de la Ley N977 de fecha 26 de septiembre de 2017, DS N3437 de 20 de diciembre de 2017 y Resolucion Ministerial N010 de fecha 10 de enero de 2018.</t>
  </si>
  <si>
    <t>De: 00099021001 Transferencia de recursos al GAM San Ramon para el pago del Bono de Discapacidad, en el marco de la Ley N977 de fecha 26 de septiembre de 2017, DS N3437 de 20 de diciembre de 2017 y Resolucion Ministerial N010 de fecha 10 de enero de 2018.</t>
  </si>
  <si>
    <t>De: 00099021001 Transferencia de recursos al GAM San Antonio de Lomerio para el pago del Bono de Discapacidad, en el marco de la Ley N977 de fecha 26 de septiembre de 2017, DS N3437 de 20 de diciembre de 2017 y Resolucion Ministerial N010 de fecha 10 de enero de 2018.</t>
  </si>
  <si>
    <t>De: 00099021001 Transferencia de recursos al GAM Okinawa Uno para el pago del Bono de Discapacidad, en el marco de la Ley N977 de fecha 26 de septiembre de 2017, DS N3437 de 20 de diciembre de 2017 y Resolucion Ministerial N010 de fecha 10 de enero de 2018.</t>
  </si>
  <si>
    <t>De: 00099021001 Transferencia de recursos al GAM El Puente para el pago del Bono de Discapacidad, en el marco de la Ley N977 de fecha 26 de septiembre de 2017, DS N3437 de 20 de diciembre de 2017 y Resolucion Ministerial N010 de fecha 10 de enero de 2018.</t>
  </si>
  <si>
    <t>De: 00099021001 Transferencia de recursos al GAM Urubicha para el pago del Bono de Discapacidad, en el marco de la Ley N977 de fecha 26 de septiembre de 2017, DS N3437 de 20 de diciembre de 2017 y Resolucion Ministerial N010 de fecha 10 de enero de 2018.</t>
  </si>
  <si>
    <t>De: 00099021001 Transferencia de recursos al GAM Ascencion de Guarayos para el pago del Bono de Discapacidad, en el marco de la Ley N977 de fecha 26 de septiembre de 2017, DS N3437 de 20 de diciembre de 2017 y Resolucion Ministerial N010 de fecha 10 de enero de 2018, primer desembolso.</t>
  </si>
  <si>
    <t>De: 00099021001 Transferencia de recursos al GAM Puerto Quijarro para el pago del Bono de Discapacidad, en el marco de la Ley N977 de fecha 26 de septiembre de 2017, DS N3437 de 20 de diciembre de 2017 y Resolucion Ministerial N010 de fecha 10 de enero de 2018.</t>
  </si>
  <si>
    <t>De: 00099021001 Transferencia de recursos al GAM Puerto Suarez para el pago del Bono de Discapacidad, en el marco de la Ley N977 de fecha 26 de septiembre de 2017, DS N3437 de 20 de diciembre de 2017 y Resolucion Ministerial N010 de fecha 10 de enero de 2018, primer desembolso.</t>
  </si>
  <si>
    <t>De: 00099021001 Transferencia de recursos al GAM Saipina para el pago del Bono de Discapacidad, en el marco de la Ley N977 de fecha 26 de septiembre de 2017, DS N3437 de 20 de diciembre de 2017 y Resolucion Ministerial N010 de fecha 10 de enero de 2018.</t>
  </si>
  <si>
    <t>De: 00099021001 Transferencia de recursos al GAM Comarapa para el pago del Bono de Discapacidad, en el marco de la Ley N977 de fecha 26 de septiembre de 2017, DS N3437 de 20 de diciembre de 2017 y Resolucion Ministerial N010 de fecha 10 de enero de 2018.</t>
  </si>
  <si>
    <t>De: 00099021001 Transferencia de recursos al GAM San Matias para el pago del Bono de Discapacidad, en el marco de la Ley N977 de fecha 26 de septiembre de 2017, DS N3437 de 20 de diciembre de 2017 y Resolucion Ministerial N010 de fecha 10 de enero de 2018, primer desembolso.</t>
  </si>
  <si>
    <t>De: 00099021001 Transferencia de recursos al GAM San Julian para el pago del Bono de Discapacidad, en el marco de la Ley N977 de fecha 26 de septiembre de 2017, DS N3437 de 20 de diciembre de 2017 y Resolucion Ministerial N010 de fecha 10 de enero de 2018, primer desembolso.</t>
  </si>
  <si>
    <t>De: 00099021001 Transferencia de recursos al GAM Concepcion para el pago del Bono de Discapacidad, en el marco de la Ley N977 de fecha 26 de septiembre de 2017, DS N3437 de 20 de diciembre de 2017 y Resolucion Ministerial N010 de fecha 10 de enero de 2018, primer desembolso.</t>
  </si>
  <si>
    <t>De: 00099021001 Transferencia de recursos al GAM Mineros para el pago del Bono de Discapacidad, en el marco de la Ley N977 de fecha 26 de septiembre de 2017, DS N3437 de 20 de diciembre de 2017 y Resolucion Ministerial N010 de fecha 10 de enero de 2018, primer desembolso.</t>
  </si>
  <si>
    <t>De: 00099021001 Transferencia de recursos al GAM General Agustin Saavedra para el pago del Bono de Discapacidad, en el marco de la Ley N977 de fecha 26 de septiembre de 2017, DS N3437 de 20 de diciembre de 2017 y Resolucion Ministerial N010 de fecha 10 de enero de 2018, primer desembolso.</t>
  </si>
  <si>
    <t>De: 00099021001 Transferencia de recursos al GAM Montero para el pago del Bono de Discapacidad, en el marco de la Ley N977 de fecha 26 de septiembre de 2017, DS N3437 de 20 de diciembre de 2017 y Resolucion Ministerial N010 de fecha 10 de enero de 2018, primer desembolso.</t>
  </si>
  <si>
    <t>De: 00099021001 Transferencia de recursos al GAM Quirusillas para el pago del Bono de Discapacidad, en el marco de la Ley N977 de fecha 26 de septiembre de 2017, DS N3437 de 20 de diciembre de 2017 y Resolucion Ministerial N010 de fecha 10 de enero de 2018.</t>
  </si>
  <si>
    <t>De: 00099021001 Transferencia de recursos al GAM Mairana para el pago del Bono de Discapacidad, en el marco de la Ley N977 de fecha 26 de septiembre de 2017, DS N3437 de 20 de diciembre de 2017 y Resolucion Ministerial N010 de fecha 10 de enero de 2018, primer desembolso.</t>
  </si>
  <si>
    <t>De: 00099021001 Transferencia de recursos al GAM Pampa Grande para el pago del Bono de Discapacidad, en el marco de la Ley N977 de fecha 26 de septiembre de 2017, DS N3437 de 20 de diciembre de 2017 y Resolucion Ministerial N010 de fecha 10 de enero de 2018.</t>
  </si>
  <si>
    <t>De: 00099021001 Transferencia de recursos al GAM Samaipata para el pago del Bono de Discapacidad, en el marco de la Ley N977 de fecha 26 de septiembre de 2017, DS N3437 de 20 de diciembre de 2017 y Resolucion Ministerial N010 de fecha 10 de enero de 2018, primer desembolso.</t>
  </si>
  <si>
    <t>De: 00099021001 Transferencia de recursos al GAM Pucara para el pago del Bono de Discapacidad, en el marco de la Ley N977 de fecha 26 de septiembre de 2017, DS N3437 de 20 de diciembre de 2017 y Resolucion Ministerial N010 de fecha 10 de enero de 2018, primer desembolso.</t>
  </si>
  <si>
    <t>De: 00099021001 Transferencia de recursos al GAM Postrer Valle para el pago del Bono de Discapacidad, en el marco de la Ley N977 de fecha 26 de septiembre de 2017, DS N3437 de 20 de diciembre de 2017 y Resolucion Ministerial N010 de fecha 10 de enero de 2018, primer desembolso.</t>
  </si>
  <si>
    <t>De: 00099021001 Transferencia de recursos al GAM Moro Moro para el pago del Bono de Discapacidad, en el marco de la Ley N977 de fecha 26 de septiembre de 2017, DS N3437 de 20 de diciembre de 2017 y Resolucion Ministerial N010 de fecha 10 de enero de 2018, primer desembolso.</t>
  </si>
  <si>
    <t>De: 00099021001 Transferencia de recursos al GAM El Alto para el pago del Bono de Discapacidad, en el marco de la Ley N977 de fecha 26 de septiembre de 2017, DS N3437 de 20 de diciembre de 2017 y Resolucion Ministerial N010 de fecha 10 de enero de 2018, primer desembolso.</t>
  </si>
  <si>
    <t>De: 00099021001 Transferencia de recursos al GAM Cotoca para el pago del Bono de Discapacidad, en el marco de la Ley N977 de fecha 26 de septiembre de 2017, DS N3437 de 20 de diciembre de 2017 y Resolucion Ministerial N010 de fecha 10 de enero de 2018, primer desembolso.</t>
  </si>
  <si>
    <t>De: 00099021001 Transferencia de recursos al GAM Santa Cruz para el pago del Bono de Discapacidad, en el marco de la Ley N977 de fecha 26 de septiembre de 2017, DS N3437 de 20 de diciembre de 2017 y Resolucion Ministerial N010 de fecha 10 de enero de 2018, primer desembolso.</t>
  </si>
  <si>
    <t>De: 00099021001 Transferencia de recursos al GAM El Puente para el pago del Bono de Discapacidad, en el marco de la Ley N977 de fecha 26 de septiembre de 2017, DS N3437 de 20 de diciembre de 2017 y Resolucion Ministerial N010 de fecha 10 de enero de 2018, primer desembolso.</t>
  </si>
  <si>
    <t>De: 00099021001 Transferencia de recursos al GAM San Lorenzo para el pago del Bono de Discapacidad, en el marco de la Ley N977 de fecha 26 de septiembre de 2017, DS N3437 de 20 de diciembre de 2017 y Resolucion Ministerial N010 de fecha 10 de enero de 2018, primer desembolso.</t>
  </si>
  <si>
    <t>De: 00099021001 Transferencia de recursos al GAM Yunchara para el pago del Bono de Discapacidad, en el marco de la Ley N977 de fecha 26 de septiembre de 2017, DS N3437 de 20 de diciembre de 2017 y Resolucion Ministerial N010 de fecha 10 de enero de 2018, primer desembolso.</t>
  </si>
  <si>
    <t>De: 00099021001 Transferencia de recursos al GAM Uriondo para el pago del Bono de Discapacidad, en el marco de la Ley N977 de fecha 26 de septiembre de 2017, DS N3437 de 20 de diciembre de 2017 y Resolucion Ministerial N010 de fecha 10 de enero de 2018, primer desembolso.</t>
  </si>
  <si>
    <t>De: 00099021001 Transferencia de recursos al GAM Villamontes para el pago del Bono de Discapacidad, en el marco de la Ley N977 de fecha 26 de septiembre de 2017, DS N3437 de 20 de diciembre de 2017 y Resolucion Ministerial N010 de fecha 10 de enero de 2018, primer desembolso.</t>
  </si>
  <si>
    <t>De: 00099021001 Transferencia de recursos al GAM Carapari para el pago del Bono de Discapacidad, en el marco de la Ley N977 de fecha 26 de septiembre de 2017, DS N3437 de 20 de diciembre de 2017 y Resolucion Ministerial N010 de fecha 10 de enero de 2018, primer desembolso.</t>
  </si>
  <si>
    <t>De: 00099021001 Transferencia de recursos al GAM Yacuiba para el pago del Bono de Discapacidad, en el marco de la Ley N977 de fecha 26 de septiembre de 2017, DS N3437 de 20 de diciembre de 2017 y Resolucion Ministerial N010 de fecha 10 de enero de 2018, primer desembolso.</t>
  </si>
  <si>
    <t>De: 00099021001 Transferencia de recursos al GAM Bermejo para el pago del Bono de Discapacidad, en el marco de la Ley N977 de fecha 26 de septiembre de 2017, DS N3437 de 20 de diciembre de 2017 y Resolucion Ministerial N010 de fecha 10 de enero de 2018, primer desembolso.</t>
  </si>
  <si>
    <t>De: 00099021001 Transferencia de recursos al GAM Padcaya para el pago del Bono de Discapacidad, en el marco de la Ley N977 de fecha 26 de septiembre de 2017, DS N3437 de 20 de diciembre de 2017 y Resolucion Ministerial N010 de fecha 10 de enero de 2018, primer desembolso.</t>
  </si>
  <si>
    <t>De: 00099021001 Transferencia de recursos al GAM Tarija para el pago del Bono de Discapacidad, en el marco de la Ley N977 de fecha 26 de septiembre de 2017, DS N3437 de 20 de diciembre de 2017 y Resolucion Ministerial N010 de fecha 10 de enero de 2018, primer desembolso.</t>
  </si>
  <si>
    <t>De: 00099021001 Transferencia de recursos al GAM Chuquihuta para el pago del Bono de Discapacidad, en el marco de la Ley N977 de fecha 26 de septiembre de 2017, DS N3437 de 20 de diciembre de 2017 y Resolucion Ministerial N010 de fecha 10 de enero de 2018.</t>
  </si>
  <si>
    <t>De: 00099021001 Transferencia de recursos al GAM Ckochas para el pago del Bono de Discapacidad, en el marco de la Ley N977 de fecha 26 de septiembre de 2017, DS N3437 de 20 de diciembre de 2017 y Resolucion Ministerial N010 de fecha 10 de enero de 2018.</t>
  </si>
  <si>
    <t>De: 00099021001 Transferencia de recursos al GAM San Agustin para el pago del Bono de Discapacidad, en el marco de la Ley N977 de fecha 26 de septiembre de 2017, DS N3437 de 20 de diciembre de 2017 y Resolucion Ministerial N010 de fecha 10 de enero de 2018, primer desembolso.</t>
  </si>
  <si>
    <t>De: 00099021001 Transferencia de recursos al GAM Villazon para el pago del Bono de Discapacidad, en el marco de la Ley N977 de fecha 26 de septiembre de 2017, DS N3437 de 20 de diciembre de 2017 y Resolucion Ministerial N010 de fecha 10 de enero de 2018, primer desembolso.</t>
  </si>
  <si>
    <t>De: 00099021001 Transferencia de recursos al GAM Tahua para el pago del Bono de Discapacidad, en el marco de la Ley N977 de fecha 26 de septiembre de 2017, DS N3437 de 20 de diciembre de 2017 y Resolucion Ministerial N010 de fecha 10 de enero de 2018.</t>
  </si>
  <si>
    <t>De: 00099021001 Transferencia de recursos al GAM Llica para el pago del Bono de Discapacidad, en el marco de la Ley N977 de fecha 26 de septiembre de 2017, DS N3437 de 20 de diciembre de 2017 y Resolucion Ministerial N010 de fecha 10 de enero de 2018, primer desembolso.</t>
  </si>
  <si>
    <t>De: 00099021001 Transferencia de recursos al GAM Acasio para el pago del Bono de Discapacidad, en el marco de la Ley N977 de fecha 26 de septiembre de 2017, DS N3437 de 20 de diciembre de 2017 y Resolucion Ministerial N010 de fecha 10 de enero de 2018.</t>
  </si>
  <si>
    <t>De: 00099021001 Transferencia de recursos al GAM Arampampa para el pago del Bono de Discapacidad, en el marco de la Ley N977 de fecha 26 de septiembre de 2017, DS N3437 de 20 de diciembre de 2017 y Resolucion Ministerial N010 de fecha 10 de enero de 2018, primer desembolso.</t>
  </si>
  <si>
    <t>De: 00099021001 Transferencia de recursos al GAM Porco para el pago del Bono de Discapacidad, en el marco de la Ley N977 de fecha 26 de septiembre de 2017, DS N3437 de 20 de diciembre de 2017 y Resolucion Ministerial N010 de fecha 10 de enero de 2018.</t>
  </si>
  <si>
    <t>De: 00099021001 Transferencia de recursos al GAM Tomave para el pago del Bono de Discapacidad, en el marco de la Ley N977 de fecha 26 de septiembre de 2017, DS N3437 de 20 de diciembre de 2017 y Resolucion Ministerial N010 de fecha 10 de enero de 2018.</t>
  </si>
  <si>
    <t>De: 00099021001 Transferencia de recursos al GAM Uyuni para el pago del Bono de Discapacidad, en el marco de la Ley N977 de fecha 26 de septiembre de 2017, DS N3437 de 20 de diciembre de 2017 y Resolucion Ministerial N010 de fecha 10 de enero de 2018, primer desembolso.</t>
  </si>
  <si>
    <t>De: 00099021001 Transferencia de recursos al GAM Caiza D para el pago del Bono de Discapacidad, en el marco de la Ley N977 de fecha 26 de septiembre de 2017, DS N3437 de 20 de diciembre de 2017 y Resolucion Ministerial N010 de fecha 10 de enero de 2018, primer desembolso.</t>
  </si>
  <si>
    <t>De: 00099021001 Transferencia de recursos al GAM Puna para el pago del Bono de Discapacidad, en el marco de la Ley N977 de fecha 26 de septiembre de 2017, DS N3437 de 20 de diciembre de 2017 y Resolucion Ministerial N010 de fecha 10 de enero de 2018, primer desembolso.</t>
  </si>
  <si>
    <t>De: 00099021001 Transferencia de recursos al GAM Caripuyo para el pago del Bono de Discapacidad, en el marco de la Ley N977 de fecha 26 de septiembre de 2017, DS N3437 de 20 de diciembre de 2017 y Resolucion Ministerial N010 de fecha 10 de enero de 2018.</t>
  </si>
  <si>
    <t>De: 00099021001 Transferencia de recursos al GAM Sacaca para el pago del Bono de Discapacidad, en el marco de la Ley N977 de fecha 26 de septiembre de 2017, DS N3437 de 20 de diciembre de 2017 y Resolucion Ministerial N010 de fecha 10 de enero de 2018.</t>
  </si>
  <si>
    <t>PROVISION DE FONDOS A SOLICITUD DE YACIMIENTOS PETROLIFEROS FISCALES BOLIVIANOS SEGUN SOLICITUD YPFB-0012-2018 REF: PAGO REGALIAS OCTUBRE 2017 TGN LIB. 00099021001 TGN YPFB PARTICIPACION 6% PRODUCCIÓN BRUTA DE HIDROCARBUROS BOCA DE POZO</t>
  </si>
  <si>
    <t>De: 00099021001 Transferencia de recursos al GAIOC de Charagua Iyambae para el pago del Bono de Discapacidad, en el marco de la Ley N 977 de fecha 26 de septiembre de 2017, DS N3437 de 20 de diciembre de 2017 y Resolucion Ministerial N010 de fecha 10 de enero de 2018.</t>
  </si>
  <si>
    <t>De: 00099021001 Transferencia de recursos al GAM Santos Mercado para el pago del Bono de Discapacidad, en el marco de la Ley N 977 de fecha 26 de septiembre de 2017, DS N3437 de 20 de diciembre de 2017 y Resolucion Ministerial N010 de fecha 10 de enero de 2018.</t>
  </si>
  <si>
    <t>De: 00099021001 Transferencia de recursos al GAM Villa Nueva (Loma Alta) para el pago del Bono de Discapacidad, en el marco de la Ley N977 de fecha 26 de septiembre de 2017, DS N3437 de 20 de diciembre de 2017 y Resolucion Ministerial N010 de fecha 10 de enero de 2018, primer desembolso.</t>
  </si>
  <si>
    <t>De: 00099021001 Transferencia de recursos al GAM Nueva Esperanza para el pago del Bono de Discapacidad, en el marco de la Ley N 977 de fecha 26 de septiembre de 2017, DS N3437 de 20 de diciembre de 2017 y Resolucion Ministerial N010 de fecha 10 de enero de 2018.</t>
  </si>
  <si>
    <t>De: 00099021001 Transferencia de recursos al GAM Santa Rosa del Abuna para el pago del Bono de Discapacidad, en el marco de la Ley N977 de fecha 26 de septiembre de 2017, DS N3437 de 20 de diciembre de 2017 y Resolucion Ministerial N010 de fecha 10 de enero de 2018, primer desembolso.</t>
  </si>
  <si>
    <t>De: 00099021001 Transferencia de recursos al GAM Sena para el pago del Bono de Discapacidad, en el marco de la Ley N 977 de fecha 26 de septiembre de 2017, DS N3437 de 20 de diciembre de 2017 y Resolucion Ministerial N010 de fecha 10 de enero de 2018.</t>
  </si>
  <si>
    <t>De: 00099021001 Transferencia de recursos al GAM San Lorenzo para el pago del Bono de Discapacidad, en el marco de la Ley N 977 de fecha 26 de septiembre de 2017, DS N3437 de 20 de diciembre de 2017 y Resolucion Ministerial N010 de fecha 10 de enero de 2018.</t>
  </si>
  <si>
    <t>De: 00099021001 Transferencia de recursos al GAM Puerto Gonzalo Moreno para el pago del Bono de Discapacidad, en el marco de la Ley N 977 de fecha 26 de septiembre de 2017, DS N3437 de 20 de diciembre de 2017 y Resolucion Ministerial N010 de fecha 10 de enero de 2018.</t>
  </si>
  <si>
    <t>De: 00099021001 Transferencia de recursos al GAM Filadelfia para el pago del Bono de Discapacidad, en el marco de la Ley N 977 de fecha 26 de septiembre de 2017, DS N3437 de 20 de diciembre de 2017 y Resolucion Ministerial N010 de fecha 10 de enero de 2018.</t>
  </si>
  <si>
    <t>De: 00099021001 Transferencia de recursos al GAM Puerto Rico para el pago del Bono de Discapacidad, en el marco de la Ley N 977 de fecha 26 de septiembre de 2017, DS N3437 de 20 de diciembre de 2017 y Resolucion Ministerial N010 de fecha 10 de enero de 2018.</t>
  </si>
  <si>
    <t>De: 00099021001 Transferencia de recursos al GAM Bella flor para el pago del Bono de Discapacidad, en el marco de la Ley N977 de fecha 26 de septiembre de 2017, DS N3437 de 20 de diciembre de 2017 y Resolucion Ministerial N010 de fecha 10 de enero de 2018, primer desembolso.</t>
  </si>
  <si>
    <t>De: 00099021001 Transferencia de recursos al GAM Bolpebra para el pago del Bono de Discapacidad, en el marco de la Ley N977 de fecha 26 de septiembre de 2017, DS N3437 de 20 de diciembre de 2017 y Resolucion Ministerial N010 de fecha 10 de enero de 2018, primer desembolso.</t>
  </si>
  <si>
    <t>De: 00099021001 Transferencia de recursos al GAM Porvenir para el pago del Bono de Discapacidad, en el marco de la Ley N977 de fecha 26 de septiembre de 2017, DS N3437 de 20 de diciembre de 2017 y Resolucion Ministerial N010 de fecha 10 de enero de 2018, primer desembolso.</t>
  </si>
  <si>
    <t>De: 00099021001 Transferencia de recursos al GAM Cobija para el pago del Bono de Discapacidad, en el marco de la Ley N977 de fecha 26 de septiembre de 2017, DS N3437 de 20 de diciembre de 2017 y Resolucion Ministerial N010 de fecha 10 de enero de 2018, primer desembolso.</t>
  </si>
  <si>
    <t>De: 00099021001 Transferencia de recursos al GAM Exaltacion para el pago del Bono de Discapacidad, en el marco de la Ley N 977 de fecha 26 de septiembre de 2017, DS N3437 de 20 de diciembre de 2017 y Resolucion Ministerial N010 de fecha 10 de enero de 2018.</t>
  </si>
  <si>
    <t>De: 00099021001 Transferencia de recursos al GAM Huacaraje para el pago del Bono de Discapacidad, en el marco de la Ley N977 de fecha 26 de septiembre de 2017, DS N3437 de 20 de diciembre de 2017 y Resolucion Ministerial N010 de fecha 10 de enero de 2018, primer desembolso.</t>
  </si>
  <si>
    <t>De: 00099021001 Transferencia de recursos al GAM Baures para el pago del Bono de Discapacidad, en el marco de la Ley N 977 de fecha 26 de septiembre de 2017, DS N3437 de 20 de diciembre de 2017 y Resolucion Ministerial N010 de fecha 10 de enero de 2018</t>
  </si>
  <si>
    <t>De: 00099021001 Transferencia de recursos al GAM Magdalena para el pago del Bono de Discapacidad, en el marco de la Ley N977 de fecha 26 de septiembre de 2017, DS N3437 de 20 de diciembre de 2017 y Resolucion Ministerial N010 de fecha 10 de enero de 2018, primer desembolso.</t>
  </si>
  <si>
    <t>De: 00099021001 Transferencia de recursos al GAM San Ramon para el pago del Bono de Discapacidad, en el marco de la Ley N977 de fecha 26 de septiembre de 2017, DS N3437 de 20 de diciembre de 2017 y Resolucion Ministerial N010 de fecha 10 de enero de 2018, primer desembolso.</t>
  </si>
  <si>
    <t>De: 00099021001 Transferencia de recursos al GAM San Joaquin para el pago del Bono de Discapacidad, en el marco de la Ley N977 de fecha 26 de septiembre de 2017, DS N3437 de 20 de diciembre de 2017 y Resolucion Ministerial N010 de fecha 10 de enero de 2018, primer desembolso.</t>
  </si>
  <si>
    <t>De: 00099021001 Transferencia de recursos al GAM San Andres para el pago del Bono de Discapacidad, en el marco de la Ley N 977 de fecha 26 de septiembre de 2017, DS N3437 de 20 de diciembre de 2017 y Resolucion Ministerial N010 de fecha 10 de enero de 2018.</t>
  </si>
  <si>
    <t>De: 00099021001 Transferencia de recursos al GAM Loreto para el pago del Bono de Discapacidad, en el marco de la Ley N977 de fecha 26 de septiembre de 2017, DS N3437 de 20 de diciembre de 2017 y Resolucion Ministerial N010 de fecha 10 de enero de 2018, primer desembolso.</t>
  </si>
  <si>
    <t>De: 00099021001 Transferencia de recursos al GAM Santa Ana para el pago del Bono de Discapacidad, en el marco de la Ley N977 de fecha 26 de septiembre de 2017, DS N3437 de 20 de diciembre de 2017 y Resolucion Ministerial N010 de fecha 10 de enero de 2018, primer desembolso.</t>
  </si>
  <si>
    <t>De: 00099021001 Transferencia de recursos al GAM Santa Rosa para el pago del Bono de Discapacidad, en el marco de la Ley N977 de fecha 26 de septiembre de 2017, DS N3437 de 20 de diciembre de 2017 y Resolucion Ministerial N010 de fecha 10 de enero de 2018, primer desembolso.</t>
  </si>
  <si>
    <t>De: 00099021001 Transferencia de recursos al GAM San Borja para el pago del Bono de Discapacidad, en el marco de la Ley N977 de fecha 26 de septiembre de 2017, DS N3437 de 20 de diciembre de 2017 y Resolucion Ministerial N010 de fecha 10 de enero de 2018, primer desembolso.</t>
  </si>
  <si>
    <t>De: 00099021001 Transferencia de recursos al GAM Puerto Rurrenabaque para el pago del Bono de Discapacidad, en el marco de la Ley N 977 de fecha 26 de septiembre de 2017, DS N3437 de 20 de diciembre de 2017 y Resolucion Ministerial N010 de fecha 10 de enero de 2018.</t>
  </si>
  <si>
    <t>De: 00099021001 Transferencia de recursos al GAM Reyes para el pago del Bono de Discapacidad, en el marco de la Ley N977 de fecha 26 de septiembre de 2017, DS N3437 de 20 de diciembre de 2017 y Resolucion Ministerial N010 de fecha 10 de enero de 2018, primer desembolso.</t>
  </si>
  <si>
    <t>De: 00099021001 Transferencia de recursos al GAM Puerto Guayaramerin para el pago del Bono de Discapacidad, en el marco de la Ley N977 de fecha 26 de septiembre de 2017, DS N3437 de 20 de diciembre de 2017 y Resolucion Ministerial N010 de fecha 10 de enero de 2018, primer desembolso.</t>
  </si>
  <si>
    <t>De: 00099021001 Transferencia de recursos al GAM Riberalta para el pago del Bono de Discapacidad, en el marco de la Ley N977 de fecha 26 de septiembre de 2017, DS N3437 de 20 de diciembre de 2017 y Resolucion Ministerial N010 de fecha 10 de enero de 2018, primer desembolso.</t>
  </si>
  <si>
    <t>De: 00099021001 Transferencia de recursos al GAM Trinidad para el pago del Bono de Discapacidad, en el marco de la Ley N 977 de fecha 26 de septiembre de 2017, DS N3437 de 20 de diciembre de 2017 y Resolucion Ministerial N010 de fecha 10 de enero de 2018, primer desembolso.</t>
  </si>
  <si>
    <t>De: 00099021001 Transferencia de recursos al GAM Punata para el pago del Bono de Discapacidad, en el marco de la Ley N977 de fecha 26 de septiembre de 2017, DS N3437 de 20 de diciembre de 2017 y Resolucion Ministerial N010 de fecha 10 de enero de 2018, primer desembolso.</t>
  </si>
  <si>
    <t>De: 00099021001 Transferencia de recursos al GAM Villa Tunari para el pago del Bono de Discapacidad, en el marco de la Ley N977 de fecha 26 de septiembre de 2017, DS N3437 de 20 de diciembre de 2017 y Resolucion Ministerial N010 de fecha 10 de enero de 2018, primer desembolso.</t>
  </si>
  <si>
    <t>De: 00099021001 Transferencia de recursos al GAM Colomi para el pago del Bono de Discapacidad, en el marco de la Ley N977 de fecha 26 de septiembre de 2017, DS N3437 de 20 de diciembre de 2017 y Resolucion Ministerial N010 de fecha 10 de enero de 2018.</t>
  </si>
  <si>
    <t>De: 00099021001 Transferencia de recursos al GAM Sacaba para el pago del Bono de Discapacidad, en el marco de la Ley N977 de fecha 26 de septiembre de 2017, DS N3437 de 20 de diciembre de 2017 y Resolucion Ministerial N010 de fecha 10 de enero de 2018, primer desembolso.</t>
  </si>
  <si>
    <t>De: 00099021001 Transferencia de recursos al GAM Morochata para el pago del Bono de Discapacidad, en el marco de la Ley N977 de fecha 26 de septiembre de 2017, DS N3437 de 20 de diciembre de 2017 y Resolucion Ministerial N010 de fecha 10 de enero de 2018.</t>
  </si>
  <si>
    <t>De: 00099021001 Transferencia de recursos al GAM Independencia para el pago del Bono de Discapacidad, en el marco de la Ley N977 de fecha 26 de septiembre de 2017, DS N3437 de 20 de diciembre de 2017 y Resolucion Ministerial N010 de fecha 10 de enero de 2018.</t>
  </si>
  <si>
    <t>De: 00099021001 Transferencia de recursos al GAM Omereque para el pago del Bono de Discapacidad, en el marco de la Ley N977 de fecha 26 de septiembre de 2017, DS N3437 de 20 de diciembre de 2017 y Resolucion Ministerial N010 de fecha 10 de enero de 2018.</t>
  </si>
  <si>
    <t>De: 00099021001 Transferencia de recursos al GAM Pasorapa para el pago del Bono de Discapacidad, en el marco de la Ley N977 de fecha 26 de septiembre de 2017, DS N3437 de 20 de diciembre de 2017 y Resolucion Ministerial N010 de fecha 10 de enero de 2018.</t>
  </si>
  <si>
    <t>De: 00099021001 Transferencia de recursos al GAM Aiquile para el pago del Bono de Discapacidad, en el marco de la Ley N977 de fecha 26 de septiembre de 2017, DS N3437 de 20 de diciembre de 2017 y Resolucion Ministerial N010 de fecha 10 de enero de 2018, primer desembolso.</t>
  </si>
  <si>
    <t>De: 00099021001 Transferencia de recursos al GAM Colcapirhua para el pago del Bono de Discapacidad, en el marco de la Ley N977 de fecha 26 de septiembre de 2017, DS N3437 de 20 de diciembre de 2017 y Resolucion Ministerial N010 de fecha 10 de enero de 2018, primer desembolso.</t>
  </si>
  <si>
    <t>De: 00099021001 Transferencia de recursos al GAM Vinto para el pago del Bono de Discapacidad, en el marco de la Ley N977 de fecha 26 de septiembre de 2017, DS N3437 de 20 de diciembre de 2017 y Resolucion Ministerial N010 de fecha 10 de enero de 2018, primer desembolso.</t>
  </si>
  <si>
    <t>De: 00099021001 Transferencia de recursos al GAM Tiquipaya para el pago del Bono de Discapacidad, en el marco de la Ley N977 de fecha 26 de septiembre de 2017, DS N3437 de 20 de diciembre de 2017 y Resolucion Ministerial N010 de fecha 10 de enero de 2018, primer desembolso.</t>
  </si>
  <si>
    <t>De: 00099021001 Transferencia de recursos al GAM Sipe Sipe para el pago del Bono de Discapacidad, en el marco de la Ley N977 de fecha 26 de septiembre de 2017, DS N3437 de 20 de diciembre de 2017 y Resolucion Ministerial N010 de fecha 10 de enero de 2018, primer desembolso.</t>
  </si>
  <si>
    <t>De: 00099021001 Transferencia de recursos al GAM Quillacollo para el pago del Bono de Discapacidad, en el marco de la Ley N977 de fecha 26 de septiembre de 2017, DS N3437 de 20 de diciembre de 2017 y Resolucion Ministerial N010 de fecha 10 de enero de 2018, primer desembolso.</t>
  </si>
  <si>
    <t>De: 00099021001 Transferencia de recursos al GAM Cochabamba para el pago del Bono de Discapacidad, en el marco de la Ley N977 de fecha 26 de septiembre de 2017, DS N3437 de 20 de diciembre de 2017 y Resolucion Ministerial N010 de fecha 10 de enero de 2018, primer desembolso.</t>
  </si>
  <si>
    <t>De: 00099021001 Transferencia de recursos al GAM Huatajata para el pago del Bono de Discapacidad, en el marco de la Ley N977 de fecha 26 de septiembre de 2017, DS N3437 de 20 de diciembre de 2017 y Resolucion Ministerial N010 de fecha 10 de enero de 2018, primer desembolso.</t>
  </si>
  <si>
    <t>De: 00099021001 Transferencia de recursos al GAM Alto Beni para el pago del Bono de Discapacidad, en el marco de la Ley N977 de fecha 26 de septiembre de 2017, DS N3437 de 20 de diciembre de 2017 y Resolucion Ministerial N010 de fecha 10 de enero de 2018.</t>
  </si>
  <si>
    <t>De: 00099021001 Transferencia de recursos al GAM Humanata para el pago del Bono de Discapacidad, en el marco de la Ley N977 de fecha 26 de septiembre de 2017, DS N3437 de 20 de diciembre de 2017 y Resolucion Ministerial N010 de fecha 10 de enero de 2018.</t>
  </si>
  <si>
    <t>De: 00099021001 Transferencia de recursos al GAM Escoma para el pago del Bono de Discapacidad, en el marco de la Ley N977 de fecha 26 de septiembre de 2017, DS N3437 de 20 de diciembre de 2017 y Resolucion Ministerial N010 de fecha 10 de enero de 2018.</t>
  </si>
  <si>
    <t>De: 00099021001 Transferencia de recursos al GAM Santiago de Huata para el pago del Bono de Discapacidad, en el marco de la Ley N977 de fecha 26 de septiembre de 2017, DS N3437 de 20 de diciembre de 2017 y Resolucion Ministerial N010 de fecha 10 de enero de 2018.</t>
  </si>
  <si>
    <t>De: 00099021001 Transferencia de recursos al GAM Taraco para el pago del Bono de Discapacidad, en el marco de la Ley N977 de fecha 26 de septiembre de 2017, DS N3437 de 20 de diciembre de 2017 y Resolucion Ministerial N010 de fecha 10 de enero de 2018.</t>
  </si>
  <si>
    <t>De: 00099021001 Transferencia de recursos al GAM Jesus de Machaca para el pago del Bono de Discapacidad, en el marco de la Ley N977 de fecha 26 de septiembre de 2017, DS N3437 de 20 de diciembre de 2017 y Resolucion Ministerial N010 de fecha 10 de enero de 2018.</t>
  </si>
  <si>
    <t>De: 00099021001 Transferencia de recursos al GAM San Andres de Machaca para el pago del Bono de Discapacidad, en el marco de la Ley N977 de fecha 26 de septiembre de 2017, DS N3437 de 20 de diciembre de 2017 y Resolucion Ministerial N010 de fecha 10 de enero de 2018.</t>
  </si>
  <si>
    <t>De: 00099021001 Transferencia de recursos al GAM Teoponte para el pago del Bono de Discapacidad, en el marco de la Ley N977 de fecha 26 de septiembre de 2017, DS N3437 de 20 de diciembre de 2017 y Resolucion Ministerial N010 de fecha 10 de enero de 2018.</t>
  </si>
  <si>
    <t>De: 00099021001 Transferencia de recursos al GAM Mapiri para el pago del Bono de Discapacidad, en el marco de la Ley N977 de fecha 26 de septiembre de 2017, DS N3437 de 20 de diciembre de 2017 y Resolucion Ministerial N010 de fecha 10 de enero de 2018.</t>
  </si>
  <si>
    <t>De: 00099021001 Transferencia de recursos al GAM Catacora para el pago del Bono de Discapacidad, en el marco de la Ley N977 de fecha 26 de septiembre de 2017, DS N3437 de 20 de diciembre de 2017 y Resolucion Ministerial N010 de fecha 10 de enero de 2018.</t>
  </si>
  <si>
    <t>De: 00099021001 Transferencia de recursos al GAM Santiago de Machaca para el pago del Bono de Discapacidad, en el marco de la Ley N977 de fecha 26 de septiembre de 2017, DS N3437 de 20 de diciembre de 2017 y Resolucion Ministerial N010 de fecha 10 de enero de 2018, primer desembolso.</t>
  </si>
  <si>
    <t>De: 00099021001 Transferencia de recursos al GAM Chacarilla para el pago del Bono de Discapacidad, en el marco de la Ley N977 de fecha 26 de septiembre de 2017, DS N3437 de 20 de diciembre de 2017 y Resolucion Ministerial N010 de fecha 10 de enero de 2018.</t>
  </si>
  <si>
    <t>NUMERO DE LIBRETA CUT: 00291012009 ABC - OTROS RECURSOS ESPECIFICOS OPERACIÓN E18 TRANSFERENCIA DEL SISTEMA FINANCIERO POR CUENTA DE TERCEROS A LA CUT INSTRUCCION RECIBIDA DE LA ADMINISTRADORA BOLIVIANA DE CARRETERAS SG NOTA ABC GNJ SAJ AAJ 2018 0003 POR EJECUCION DE LA BOLETA DE GARANTIA NRO 35</t>
  </si>
  <si>
    <t>De: 00099021001 Transferencia de recursos al GAM Mocomoco para el pago del Bono de Discapacidad, en el marco de la Ley N 977 de fecha 26 de septiembre de 2017, DS N3437 de 20 de diciembre de 2017 y Resolucion Ministerial N010 de fecha 10 de enero de 2018.</t>
  </si>
  <si>
    <t>De: 00099021001 Transferencia de recursos al GAM Batallas para el pago del Bono de Discapacidad, en el marco de la Ley N977 de fecha 26 de septiembre de 2017, DS N3437 de 20 de diciembre de 2017 y Resolucion Ministerial N010 de fecha 10 de enero de 2018.</t>
  </si>
  <si>
    <t>De: 00099021001 Transferencia de recursos al GAM Yapacani para el pago del Bono de Discapacidad, en el marco de la Ley N977 de fecha 26 de septiembre de 2017, DS N3437 de 20 de diciembre de 2017 y Resolucion Ministerial N010 de fecha 10 de enero de 2018, primer desembolso.</t>
  </si>
  <si>
    <t>VENTA DE DIVISAS CON TRANSFERENCIA DE FONDOS A SOLICITUD DE MINISTERIO DE GOBIERNO SEGUN SOLICITUD 4221 REF: PAGO DE HABERES DE ADJUNTO A AGREGADO POLICIAL CORRESPONDIENTE AL MES DE NOVIEMBRE 2017 LIB. 00099021001 TGN-RECURSOS ORDINARIOS (3987)</t>
  </si>
  <si>
    <t>TRANSFERENCIA DEL EXTERIOR SEGUN SWIFT 01416 DE FECHA 31/01/2018 ORDENANTE: CONSULADO DE BOLIVIA ARGENTINA REF.: DEVOLUCION DE GASTOS DE FUNCIONAMIENTO Y REMESAS EXTRAORDINARIAS LIB. 00099021001 TGN-RECURSOS ORDINARIOS (3987)</t>
  </si>
  <si>
    <t>TRANSFERENCIA DEL EXTERIOR SEGUN SWIFT 01417 DE FECHA 31/01/2018 ORDENANTE: CONSULADO DE BOLIVIA ARGENTINA REF.:DEVOLUCION DE GASTOS DEL PROGRAMA DE REGULARIZACION LIB. 00099021001 TGN-RECURSOS ORDINARIOS (3987)</t>
  </si>
  <si>
    <t>TRANSFERENCIA DEL EXTERIOR SEGUN SWIFT 01419 DE FECHA 31/01/2018 ORDENANTE: EMBAJADA DE BOLIVIA EN CANADA REF.: DEVOLUCION SALDOS-GASTOS FUNCIONAMIENTO LIB. 00099021001 TGN-RECURSOS ORDINARIOS (3987)</t>
  </si>
  <si>
    <t>TRANSFERENCIA DEL EXTERIOR SEGUN SWIFT 01420 DE FECHA 31/01/2018 ORDENANTE: EMBAJADA DE BOLIVIA EN CANADA REF.: DEVOLUCION DE SALDOS-PROGRAMA DE DOCUMENTACION LIB. 00099021001 TGN-RECURSOS ORDINARIOS (3987)</t>
  </si>
  <si>
    <t>TRANSFERENCIA DEL EXTERIOR SEGUN SWIFT 01421 DE FECHA 31/01/2018 ORDENANTE: CONSULADO DE BOLIVIA EN IQUIQUE REF.: DEVOLUCION DE SALDOS-GESTION 2017 PROGRAMA DE DOCUMENTACION LIB. 00099021001 TGN-RECURSOS ORDINARIOS (3987)</t>
  </si>
  <si>
    <t>REGULARIZACION DE TRANSFERENCIA DEL EXTERIOR SEGUN SWIFT 01376 DE FECHA 31/01/2018 ORDENANTE: CONSULADO DE BOLIVIA EN MADRID, ESPAÑA LIB. 00099021001 TGN-RECURSOS ORDINARIOS (3987)</t>
  </si>
  <si>
    <t>REGULARIZACION DE TRANSFERENCIA DEL EXTERIOR SEGUN SWIFT 01350 DE FECHA 31/01/2018 ORDENANTE: EMBAJADA DE BOLIVIA EN COSTA RICA LIB. 00099021001 TGN-RECURSOS ORDINARIOS (3987)</t>
  </si>
  <si>
    <t>REGULARIZACION DE TRANSFERENCIA DEL EXTERIOR SEGUN SWIFT 01380 DE FECHA 31/01/2018 ORDENANTE: CONSULADO DE BOLIVIA EN PUNO, PERU LIB. 00099021001 TGN-RECURSOS ORDINARIOS (3987)</t>
  </si>
  <si>
    <t>REGULARIZACION DE TRANSFERENCIA DEL EXTERIOR SEGUN SWIFT 01351 DE FECHA 31/01/2018 ORDENANTE: EMBAJADA DE BOLIVIA EN SAN JOSE, COSTA RICA LIB. 00099021001 TGN-RECURSOS ORDINARIOS (3987)</t>
  </si>
  <si>
    <t>REGULARIZACION DE TRANSFERENCIA DEL EXTERIOR SEGUN SWIFT 01379 DE FECHA 31/01/2018 ORDENANTE: CONSULADO DE BOLIVIA EN PUNO, PERU LIB. 00099021001 TGN-RECURSOS ORDINARIOS (3987)</t>
  </si>
  <si>
    <t>TRANSFERENCIA DEL EXTERIOR SEGUN SWIFT 01425 DE FECHA 31/01/2018 ORDENANTE: CONSULADO DE BOLIVIA EN MADRID, ESPAÑA LIB. 00099021001 TGN-RECURSOS ORDINARIOS (3987)</t>
  </si>
  <si>
    <t>TRANSFERENCIA DEL EXTERIOR SEGUN SWIFT 01424 DE FECHA 31/01/2018 ORDENANTE: MISION PERMANENTE DE BOLIVIA, GENEVE LIB. 00099021001 TGN-RECURSOS ORDINARIOS (3987)</t>
  </si>
  <si>
    <t>TRANSFERENCIA DEL EXTERIOR SEGUN SWIFT 01446 DE FECHA 31/01/2018 ORDENANTE: MISSION PERMANENTE DE BOLIVIA EN GENEVE LIB. 00099021001 TGN-RECURSOS ORDINARIOS (3987)</t>
  </si>
  <si>
    <t>TRANSFERENCIA DEL EXTERIOR SEGUN SWIFT 01441 DE FECHA 31/01/2018 ORDENANTE: MISSION OF BOLIVIA TO THE OAS WASHINGTON DC REF.: DEVOLUCION DE DIFERENCIA PLANILLA SALARIOS DICIEMBRE 2017 LIB. 00099021001 TGN-RECURSOS ORDINARIOS (3987)</t>
  </si>
  <si>
    <t>TRANSFERENCIA DEL EXTERIOR SEGUN SWIFT 01440 DE FECHA 31/01/2018 ORDENANTE: MISION PERMANENTE DE BOLIVIA EN LA OEA LIB. 00099021001 TGN-RECURSOS ORDINARIOS (3987)</t>
  </si>
  <si>
    <t>TRANSFERENCIA DEL EXTERIOR SEGUN SWIFT 01481 DE FECHA 31/01/2018 ORDENANTE: CONSULADO GENERAL DE BOLIVIA EN WASHINGTON LIB. 00099021001 TGN-RECURSOS ORDINARIOS (3987)</t>
  </si>
  <si>
    <t>TRANSFERENCIA DEL EXTERIOR SEGUN SWIFT 01480 DE FECHA 31/01/2018 ORDENANTE: CONSULADO GENERAL DE BOLIVIA EN WASHINGTON LIB. 00099021001 TGN-RECURSOS ORDINARIOS (3987)</t>
  </si>
  <si>
    <t>TRANSFERENCIA DEL EXTERIOR SEGUN SWIFT 01479 DE FECHA 31/01/2018 ORDENANTE: CONSULADO GENERAL DE BOLIVIA EN MIAMI REF.: RECURSOS EXTRAORDINARIOS DEVOLUCION SALDOS GASTOS DE FUNCIONAMIENTO Y PROGRAMA DOCUMENTACION GESTION 2017 LIB. 00099021001 TGN-RECURSOS ORDINARIOS (3987)</t>
  </si>
  <si>
    <t>||TRANSF.DE FDOS.SG.NOTA DEL MMAYA CITE:030 RECIBIDA EN LA F. (TRAM-TSO-538) REF:TRANSF.DE FDOS.PARA LA FASE DE IMPLEMENTACION, OPERAC.Y MANTEN. PROY. APOYO EN EXPERTICIA, ESTUDIOS Y ASIST.TEC.SECTOR AGUA Y MEDIO AMBIENTE-PAERE. UTIL.ESCRIT.CANCELADOS EN EFECTIVO ABONO EN LA LIB. N° 00086018051 MMAYA-BS FORT INST. APOYO EXPERTICIA ASISTENCIA</t>
  </si>
  <si>
    <t>||REGISTRO COBRO COMISION TRANSFERENCIA AL EXTERIOR 0,10% S/USD 872.910.- REEMBOLSO GASTOS DE COMUNICACION BS220.- EMISION DE CBTE. CONTABLE BS50.- EN COMPLEMENTO A CBTE. ADJUNTO DE LA FECHA CGO. LIB. N°00513072001 YPFB OPERACIONES GNRGD REF.: PAGO CARTA DE CREDITO I-2017-025</t>
  </si>
  <si>
    <t>'COBRO DE'||UTILES DE ESCRITORIO POR EL COMPROBANTE CONTABLE NRO. 0912627 DE LA FECHA SEGÚN NOTA DEL SERVICIO NACIONAL TEXTIL, CITE' SENATEX/DGE/CAR/0306/2017 DE F. 21/07/2017. DEBITO DE LA LIBRETA 00378012002 SENATEX ADMINISTRACION CENTRAL.</t>
  </si>
  <si>
    <t>00099021001 DEP.DE CHEQ.AJENOS,RET.DE CAM.,CONCEPTO: GIRO:MELEAN CAMACHO LUIS GONZALO,DEP.: BANCO UNION S.A. , PROCEDENCIA: BANCO UNION S.A., CHEQUE: 152752, FECHA DE EMISION:02/01/2018</t>
  </si>
  <si>
    <t>00099021001 DEP.DE CHEQ.AJENOS,RET.DE CAM.,CONCEPTO: REVERSION SALDOS NO EJECUTADOS FTE 10 GASTOS 2017,DEP.: MINISTERIO DE DEFENSA , PROCEDENCIA: BANCO UNION S.A., CHEQUE: 19319, FECHA DE EMISION:29/12/2017</t>
  </si>
  <si>
    <t>00099021001 DEPOSITO DE EFECTIVO, DEPOSITANTE: JUAN CARLOS PACHECO ZEBALLOS, CONCEPTO: DEP. DUODECIMAS DE AGUINALDO, CUENTA DE DEPOSITO: CUENTA UNICA DEL TESORO</t>
  </si>
  <si>
    <t>00099021001 DEPOSITO DE EFECTIVO, DEPOSITANTE: YOLANDA LILIANA GONZALES RIOS, CONCEPTO: DEVOLUCION DE HABERES MES OCTUBRE, CUENTA DE DEPOSITO: CUENTA UNICA DEL TESORO</t>
  </si>
  <si>
    <t>00099021001 DEPOSITO DE EFECTIVO, DEPOSITANTE: YOLANDA LILIANA GONZALES RIOS, CONCEPTO: DEVOLUCION DE HABERES MES NOVIEMBRE, CUENTA DE DEPOSITO: CUENTA UNICA DEL TESORO</t>
  </si>
  <si>
    <t>00020031101 DEPOSITO DE EFECTIVO, DEPOSITANTE: DICOSE, CONCEPTO: RETENCION DE SERVICIO DE TE CORRESPONDIENTE AL MES DE NOVIEMBRE, CUENTA DE DEPOSITO: CUENTA UNICA DEL TESORO</t>
  </si>
  <si>
    <t>00020031101 DEPOSITO DE EFECTIVO, DEPOSITANTE: DICOSE, CONCEPTO: RETENCION DE SERCIO DE TE CORRESPONDIENTE AL MES DE DICIEMBRE, CUENTA DE DEPOSITO: CUENTA UNICA DEL TESORO</t>
  </si>
  <si>
    <t>00099021001 DEPOSITO DE EFECTIVO, DEPOSITANTE: FELIX TICONA LOPEZ, CONCEPTO: DEVOLUCION POR DOBLE PERCEPCION DE SALARIO, CUENTA DE DEPOSITO: CUENTA UNICA DEL TESORO</t>
  </si>
  <si>
    <t>00099021001 DEPOSITO DE EFECTIVO, DEPOSITANTE: NANO ALARCON FLORES, CONCEPTO: DEVOLUCION DE COMBUSTIBLE, CUENTA DE DEPOSITO: CUENTA UNICA DEL TESORO</t>
  </si>
  <si>
    <t>00099021001 DEPOSITO DE EFECTIVO, DEPOSITANTE: ARMADA BOLIVIANA, CONCEPTO: REVERSION - VARIOS, CUENTA DE DEPOSITO: CUENTA UNICA DEL TESORO</t>
  </si>
  <si>
    <t>00099021001 DEPOSITO DE EFECTIVO, DEPOSITANTE: JOSE LUIS VALENCIA FUENTES, CONCEPTO: DEVOLUCION DE COMBUSTIBLE, CUENTA DE DEPOSITO: CUENTA UNICA DEL TESORO</t>
  </si>
  <si>
    <t>00099021001 DEPOSITO DE EFECTIVO, DEPOSITANTE: MINISTERIO DE DEPORTES - CRISTHIAN CARDOZO HUANCA, CONCEPTO: SALDO CARRERA 10K PRESIDENTE EVO - PANDO 2017, CUENTA DE DEPOSITO: CUENTA UNICA DEL TESORO</t>
  </si>
  <si>
    <t>00099021001 DEPOSITO DE EFECTIVO, DEPOSITANTE: GREGORIA COLMENA VDA. DE SINKA, CONCEPTO: UNA DUODECIMA DEL AGUINALDO, CUENTA DE DEPOSITO: CUENTA UNICA DEL TESORO</t>
  </si>
  <si>
    <t>00099021001 DEPOSITO DE EFECTIVO, DEPOSITANTE: ADOLFO ZARATE CABELLO, CONCEPTO: REVERSION, CUENTA DE DEPOSITO: CUENTA UNICA DEL TESORO</t>
  </si>
  <si>
    <t>00047277002 DEPOSITO DE EFECTIVO, DEPOSITANTE: RONAL ANDRES CARAICA-CAPITAN GRANDE CHARAGUA, CONCEPTO: DEVOLUCION DE SALDO DE PROYECTOS DE SANTA CRUZ, CUENTA DE DEPOSITO: CUENTA UNICA DEL TESORO</t>
  </si>
  <si>
    <t>00099024113 DEP.DE CHEQ.AJENOS,RET.DE CAM.,CONCEPTO: MULTA PROY. CONST. SEDE FEDERACION DE TRABAJADORES DE EDUCACION URBANA PANDO,DEP.: MIN. DE LA PRESIDENCIA - UPRE , PROCEDENCIA: BANCO UNION S.A., CHEQUE: 507, FECHA DE EMISION:25/12/2017</t>
  </si>
  <si>
    <t>00099021001 DEP.DE CHEQ.AJENOS,RET.DE CAM.,CONCEPTO: DEVOLUCION DE SALDO BANCARIO CTA CTE 1-0000002721020,DEP.: MINISTERIO DE LA PRESIDENCIA , PROCEDENCIA: BANCO UNION S.A., CHEQUE: 1353, FECHA DE EMISION:02/01/2018</t>
  </si>
  <si>
    <t>00099021001 DEP.DE CHEQ.AJENOS,RET.DE CAM.,CONCEPTO: DEVOLUCION DE SALDO BANCARIO CTA CTE 1-0000001849302,DEP.: MINISTERIO DE LA PRESIDENCIA , PROCEDENCIA: BANCO UNION S.A., CHEQUE: 1064, FECHA DE EMISION:02/01/2018</t>
  </si>
  <si>
    <t>00099021001 DEP.DE CHEQ.AJENOS,RET.DE CAM.,CONCEPTO: DEVOLUCION DE RECURSOS,DEP.: AGENCIA NACIONAL DE HIDROCARBUROS , PROCEDENCIA: BANCO UNION S.A., CHEQUE: 4857, FECHA DE EMISION:29/12/2017</t>
  </si>
  <si>
    <t>00099021001 DEPOSITO DE EFECTIVO, DEPOSITANTE: CARLOS QUISPE, CONCEPTO: CONSUMO EXCEDENTE DE LINEA CELULAR DEL MES DE NOVIEMBRE 2017 DEL LIC CARLOS QUISPE LIMA, CUENTA DE DEPOSITO: CUENTA UNICA DEL TESORO</t>
  </si>
  <si>
    <t>00099021001 DEPOSITO DE EFECTIVO, DEPOSITANTE: DAMIANA LAURA ALANOCA, CONCEPTO: SENASIR, CUENTA DE DEPOSITO: CUENTA UNICA DEL TESORO</t>
  </si>
  <si>
    <t>00086038007 DEPOSITO DE EFECTIVO, DEPOSITANTE: SERNAP, CONCEPTO: REVERSION DE PLANILLA DEL MES DE ENERO 2017, CUENTA DE DEPOSITO: CUENTA UNICA DEL TESORO</t>
  </si>
  <si>
    <t>00099021001 DEPOSITO DE EFECTIVO, DEPOSITANTE: DARWIN SANTIAGO PALOMINO LOPEZ, CONCEPTO: DEVOLUCION DE GASTOS OPERATIVOS, CUENTA DE DEPOSITO: CUENTA UNICA DEL TESORO</t>
  </si>
  <si>
    <t>00099021001 DEPOSITO DE EFECTIVO, DEPOSITANTE: MARCIA ANGELICA TARIFA BORDA -ATT, CONCEPTO: DEVOLUCION POR DUPLICIDAD DE PAGO DE REFRIGERIO DEL MES DE NOVIEMBRE DE LA GESTION 2017, CUENTA DE DEPOSITO: CUENTA UNICA DEL TESORO</t>
  </si>
  <si>
    <t>00099021001 DEPOSITO DE EFECTIVO, DEPOSITANTE: CRISTHIAN PABLO BUSTILLOS JIMENEZ, CONCEPTO: REVERSION DE PASAJES PREVENTIVO N° 8709, CUENTA DE DEPOSITO: CUENTA UNICA DEL TESORO</t>
  </si>
  <si>
    <t>00099021001 DEPOSITO DE EFECTIVO, DEPOSITANTE: CRISTHIAN PABLO BUSTILLOS JIMENEZ, CONCEPTO: REVERSION DE PASAJES PREVENTIVO N° 8748, CUENTA DE DEPOSITO: CUENTA UNICA DEL TESORO</t>
  </si>
  <si>
    <t>00099021001 DEPOSITO DE EFECTIVO, DEPOSITANTE: BRAULIO NESTOR SARAVIA CHALCO, CONCEPTO: REVERSION DE PASAJES PREV. N° 8721, CUENTA DE DEPOSITO: CUENTA UNICA DEL TESORO</t>
  </si>
  <si>
    <t>00099021001 DEP.DE CHEQ.AJENOS,RET.DE CAM.,CONCEPTO: REVEOLUCION DE CC NO COBRADA SEPTIEMBRE 2017,DEP.: LA VITALICIA SEGUROS Y REASEGUROS DE VIDA S.A. , PROCEDENCIA: BANCO BISA S.A., CHEQUE: 45978, FECHA DE EMISION:04/01/2018</t>
  </si>
  <si>
    <t>00291012001 DEP.DE CHEQ.AJENOS,RET.DE CAM.,CONCEPTO: DEVOLUCION DE SALDO REGIONAL TARIJA,DEP.: ADMINISTRADORA BOLIVIANA DE CARRETERA , PROCEDENCIA: BANCO UNION S.A., CHEQUE: 2113, FECHA DE EMISION:26/12/2017</t>
  </si>
  <si>
    <t>00291012001 DEP.DE CHEQ.AJENOS,RET.DE CAM.,CONCEPTO: DEVOLUCION DE SALDOS REGIONAL TARIJA,DEP.: ADMINISTRADORA BOLIVIANA DE CARRETERAS , PROCEDENCIA: BANCO UNION S.A., CHEQUE: 2118, FECHA DE EMISION:26/12/2017</t>
  </si>
  <si>
    <t>00099021001 DEP.DE CHEQ.AJENOS,RET.DE CAM.,CONCEPTO: DEVOLUCION DE SALDO REGIONAL TARIJA,DEP.: ADMINISTRADORA BOLIVIANA DE CARRETERAS , PROCEDENCIA: BANCO UNION S.A., CHEQUE: 2119, FECHA DE EMISION:26/12/2017</t>
  </si>
  <si>
    <t>00291012001 DEP.DE CHEQ.AJENOS,RET.DE CAM.,CONCEPTO: DEVOLUCION DE SALDOS REGIONAL TARIJA,DEP.: ADMINISTRADORA BOLIVIANA DE CARRETERAS , PROCEDENCIA: BANCO UNION S.A., CHEQUE: 2116, FECHA DE EMISION:26/12/2017</t>
  </si>
  <si>
    <t>00291012001 DEP.DE CHEQ.AJENOS,RET.DE CAM.,CONCEPTO: DEVOLUCION DE SALDOS REGIONAL TARIJA,DEP.: ADMINISTRADORA BOLIVIANA DE CARRETERAS , PROCEDENCIA: BANCO UNION S.A., CHEQUE: 2112, FECHA DE EMISION:26/12/2017</t>
  </si>
  <si>
    <t>00291012001 DEP.DE CHEQ.AJENOS,RET.DE CAM.,CONCEPTO: DEVOLUCION DE SALDO REGIONAL TARIJA,DEP.: ADMINISTRADORA BOLIVIANA DE CARRETERAS , PROCEDENCIA: BANCO UNION S.A., CHEQUE: 2111, FECHA DE EMISION:26/12/2017</t>
  </si>
  <si>
    <t>00291012001 DEP.DE CHEQ.AJENOS,RET.DE CAM.,CONCEPTO: DEVOLUCION DE SALDOS,DEP.: ADMINISTRADORA BOLIVIANA DE CARRETERAS , PROCEDENCIA: BANCO UNION S.A., CHEQUE: 2110, FECHA DE EMISION:26/12/2017</t>
  </si>
  <si>
    <t>00291012001 DEP.DE CHEQ.AJENOS,RET.DE CAM.,CONCEPTO: DEVOLUCION DE SALDO REGIONAL TARIJA,DEP.: ADMINISTRADORA BOLIVIANA DE CARRETERAS , PROCEDENCIA: BANCO UNION S.A., CHEQUE: 2114, FECHA DE EMISION:26/12/2017</t>
  </si>
  <si>
    <t>00099021001 DEPOSITO DE EFECTIVO, DEPOSITANTE: MARIA ROSARIO VICHEVICH ZAMBRANA CI 4800568LP, CONCEPTO: DUODECIMAS DE AGUINALDO, CUENTA DE DEPOSITO: CUENTA UNICA DEL TESORO</t>
  </si>
  <si>
    <t>00099021001 DEPOSITO DE EFECTIVO, DEPOSITANTE: ABRAHAM MIRANDA LAYME-ADM SENASAG LA PAZ, CONCEPTO: DEVOL FONDOS ASIGNADOS PARA REFRIGERIO CORRESP SEPTIEMBRE 2017 DEL EX FUNCIONARIO JOSE LUIS CHOQUE C, CUENTA DE DEPOSITO: CUENTA UNICA DEL TESORO</t>
  </si>
  <si>
    <t>00099031004 DEPOSITO DE EFECTIVO, DEPOSITANTE: NACIONAL SEGUROS PATRIMONIALES Y FIANZAS S.A., CONCEPTO: PRORROGA NOCRE, CUENTA DE DEPOSITO: CUENTA UNICA DEL TESORO</t>
  </si>
  <si>
    <t>00099021001 DEPOSITO DE EFECTIVO, DEPOSITANTE: HUSCAR MARCELO TORO MALAGA, CONCEPTO: DEP. DE UNA DUODECIMA DE AGUINALDO, CUENTA DE DEPOSITO: CUENTA UNICA DEL TESORO</t>
  </si>
  <si>
    <t>00099021001 DEPOSITO DE EFECTIVO, DEPOSITANTE: MARIA ESTHER VELASQUEZ HINOJOSA, CONCEPTO: DEPÓSITO DE DOS DUODESIMAS DE AGUINALDO, CUENTA DE DEPOSITO: CUENTA UNICA DEL TESORO</t>
  </si>
  <si>
    <t>00099021001 DEPOSITO DE EFECTIVO, DEPOSITANTE: RAMIRO LUIS CALLISAYA CAUNA, CONCEPTO: REVERSION POR PASAJES PREVENTIVO N 8281/17, CUENTA DE DEPOSITO: CUENTA UNICA DEL TESORO</t>
  </si>
  <si>
    <t>00099021001 DEPOSITO DE EFECTIVO, DEPOSITANTE: JUAN CARLOS ORTEGA BAUTISTA, CONCEPTO: REVERSION POR PASAJES PREVENTIVO N 8267/17, CUENTA DE DEPOSITO: CUENTA UNICA DEL TESORO</t>
  </si>
  <si>
    <t>00099021001 DEPOSITO DE EFECTIVO, DEPOSITANTE: GREGORIO YUJRA MAMANI, CONCEPTO: DOBLE PERCEPCION, CUENTA DE DEPOSITO: CUENTA UNICA DEL TESORO</t>
  </si>
  <si>
    <t>00020031101 DEPOSITO DE EFECTIVO, DEPOSITANTE: CARLOS ERIX RUCK ARZABE, CONCEPTO: DEVOLUCION DE VIATICOS, CUENTA DE DEPOSITO: CUENTA UNICA DEL TESORO</t>
  </si>
  <si>
    <t>00030014201 DEPOSITO DE EFECTIVO, DEPOSITANTE: LINE HOUSE SERVICES SRL, CONCEPTO: DEVOLUCION EXCEDENTE PAGO C31-4264, CUENTA DE DEPOSITO: CUENTA UNICA DEL TESORO</t>
  </si>
  <si>
    <t>00099021001 DEPOSITO DE EFECTIVO, DEPOSITANTE: ASFI - GERARDO QUELCA, CONCEPTO: DEVOLUCION FONDOS POR ASIGNACION DE VIATICOS, CUENTA DE DEPOSITO: CUENTA UNICA DEL TESORO</t>
  </si>
  <si>
    <t>00086084202 DEPOSITO DE EFECTIVO, DEPOSITANTE: ALEJANDRO CARTAGENA BELLO, CONCEPTO: DEVOLUCION DE PASAJES Y VIATICOS C-31 (398), CUENTA DE DEPOSITO: CUENTA UNICA DEL TESORO</t>
  </si>
  <si>
    <t>00046057007 DEPOSITO DE EFECTIVO, DEPOSITANTE: PABLO CALIZAYA, CONCEPTO: MEJORAMIENTO ACCESO A SERVICIOS, CUENTA DE DEPOSITO: CUENTA UNICA DEL TESORO</t>
  </si>
  <si>
    <t>00016011101 DEPOSITO DE EFECTIVO, DEPOSITANTE: ARIEL JIORGE CONDE FLORES, CONCEPTO: DEVOLUCION DE SALDOS, CUENTA DE DEPOSITO: CUENTA UNICA DEL TESORO</t>
  </si>
  <si>
    <t>00015011108 DEP.DE CHEQ.AJENOS,RET.DE CAM.,CONCEPTO: DEVOLUCION DE FONDOS,DEP.: MIN GOBIERNO , PROCEDENCIA: BANCO UNION S.A., CHEQUE: 51004, FECHA DE EMISION:29/12/2017</t>
  </si>
  <si>
    <t>00086031101 DEP.DE CHEQ.AJENOS,RET.DE CAM.,CONCEPTO: DEP. POR COBRO DE MULTAS,DEP.: SERNAP - MANURIPI , PROCEDENCIA: BANCO UNION S.A., CHEQUE: 1943, FECHA DE EMISION:15/12/2017</t>
  </si>
  <si>
    <t>00086031101 DEP.DE CHEQ.AJENOS,RET.DE CAM.,CONCEPTO: DEP. POR REVERSION DE FONDOS,DEP.: SERNAP - MANURIPI , PROCEDENCIA: BANCO UNION S.A., CHEQUE: 1939, FECHA DE EMISION:15/12/2017</t>
  </si>
  <si>
    <t>00086031101 DEP.DE CHEQ.AJENOS,RET.DE CAM.,CONCEPTO: DEP. POR REVERSION DE FONDOS,DEP.: SERNAP - MANURIPI , PROCEDENCIA: BANCO UNION S.A., CHEQUE: 1940, FECHA DE EMISION:15/12/2017</t>
  </si>
  <si>
    <t>00086031101 DEP.DE CHEQ.AJENOS,RET.DE CAM.,CONCEPTO: DEP. POR REVERSION DE FONDOS,DEP.: SERNAP - MANURIPI , PROCEDENCIA: BANCO UNION S.A., CHEQUE: 1941, FECHA DE EMISION:15/12/2017</t>
  </si>
  <si>
    <t>00086031101 DEP.DE CHEQ.AJENOS,RET.DE CAM.,CONCEPTO: DEP. POR REVERSION DE FONDOS,DEP.: SERNAP - TARIQUIA , PROCEDENCIA: BANCO UNION S.A., CHEQUE: 973, FECHA DE EMISION:23/12/2017</t>
  </si>
  <si>
    <t>00086031101 DEP.DE CHEQ.AJENOS,RET.DE CAM.,CONCEPTO: DEP. POR REVERSION DE FONDOS NO UTILIZADOS,DEP.: SERNAP - TARIQUIA , PROCEDENCIA: BANCO UNION S.A., CHEQUE: 974, FECHA DE EMISION:23/12/2017</t>
  </si>
  <si>
    <t>00086031101 DEP.DE CHEQ.AJENOS,RET.DE CAM.,CONCEPTO: DEP. POR REVERSION DE FONDOS NO UTILIZADOS,DEP.: SERNAP - TARIQUIA , PROCEDENCIA: BANCO UNION S.A., CHEQUE: 975, FECHA DE EMISION:23/12/2017</t>
  </si>
  <si>
    <t>00086031101 DEP.DE CHEQ.AJENOS,RET.DE CAM.,CONCEPTO: DEP. POR REVERSION DE FONDOS,DEP.: SERNAP - TARIQUIA , PROCEDENCIA: BANCO UNION S.A., CHEQUE: 976, FECHA DE EMISION:23/12/2017</t>
  </si>
  <si>
    <t>00086038007 DEP.DE CHEQ.AJENOS,RET.DE CAM.,CONCEPTO: DEP. POR REVERSION DE FONDOS,DEP.: SERNAP - APOLOBAMBA , PROCEDENCIA: BANCO UNION S.A., CHEQUE: 1474, FECHA DE EMISION:13/12/2017</t>
  </si>
  <si>
    <t>00099021001 DEP.DE CHEQ.AJENOS,RET.DE CAM.,CONCEPTO: DEP. POR REVERSION DE FONDOS,DEP.: SERNAP - APOLOBAMBA , PROCEDENCIA: BANCO UNION S.A., CHEQUE: 1497, FECHA DE EMISION:15/12/2017</t>
  </si>
  <si>
    <t>00099021001 DEP.DE CHEQ.AJENOS,RET.DE CAM.,CONCEPTO: DEP. POR REVERSION DE FONDOS,DEP.: SERNAP - COTAPATA , PROCEDENCIA: BANCO UNION S.A., CHEQUE: 999, FECHA DE EMISION:15/12/2017</t>
  </si>
  <si>
    <t>00099021001 DEPOSITO DE EFECTIVO, DEPOSITANTE: WILLIAM MACEDA CRUZ, CONCEPTO: DOBLE PERCEPCION, CUENTA DE DEPOSITO: CUENTA UNICA DEL TESORO</t>
  </si>
  <si>
    <t>00099021001 DEPOSITO DE EFECTIVO, DEPOSITANTE: NANCY VDA. DE PINTO, CONCEPTO: DEVOLUCION SEGUN LIBRETA N°00099021001, CUENTA DE DEPOSITO: CUENTA UNICA DEL TESORO</t>
  </si>
  <si>
    <t>00099021001 DEPOSITO DE EFECTIVO, DEPOSITANTE: AIDA M. VDA. DE ROSSO, CONCEPTO: CONVENIO DE PAGO 00916, CUENTA DE DEPOSITO: CUENTA UNICA DEL TESORO</t>
  </si>
  <si>
    <t>00099021001 DEPOSITO DE EFECTIVO, DEPOSITANTE: SONIA EUGENIA AGUILERA ALCON, CONCEPTO: DOBLE PERCEPCION, CUENTA DE DEPOSITO: CUENTA UNICA DEL TESORO</t>
  </si>
  <si>
    <t>00020031101 DEPOSITO DE EFECTIVO, DEPOSITANTE: ERICK LEOPOLDO PINO AYALA, CONCEPTO: VIATICOS, CUENTA DE DEPOSITO: CUENTA UNICA DEL TESORO</t>
  </si>
  <si>
    <t>00099021001 DEPOSITO DE EFECTIVO, DEPOSITANTE: EPIFANIA CERRUTO, CONCEPTO: COBRO INDEBIDO POR PAGO DE P.R.A. EN CONFORMIDAD A LO DISPUESTO POR EL D.S. 27066 DE FECHA 06/06/03, CUENTA DE DEPOSITO: CUENTA UNICA DEL TESORO</t>
  </si>
  <si>
    <t>00016011101 DEPOSITO DE EFECTIVO, DEPOSITANTE: SUSANA MABEL POSTIGO DE SPADA, CONCEPTO: DEVOLUCION DE VIATICOS, CUENTA DE DEPOSITO: CUENTA UNICA DEL TESORO</t>
  </si>
  <si>
    <t>00015011108 DEPOSITO DE EFECTIVO, DEPOSITANTE: MAGALY ESPINOZA, CONCEPTO: EXCESO FALTANTE AGOSTO 2017, CUENTA DE DEPOSITO: CUENTA UNICA DEL TESORO</t>
  </si>
  <si>
    <t>00099021001 DEPOSITO DE EFECTIVO, DEPOSITANTE: EVE CARMEN MAMANI ROLDAN, CONCEPTO: DESCUENTOS POR DOS DIAS DE HABER, CUENTA DE DEPOSITO: CUENTA UNICA DEL TESORO</t>
  </si>
  <si>
    <t>00099021001 DEPOSITO DE EFECTIVO, DEPOSITANTE: MIN. DE DEPORTES - J. REYNALDO URIONA HIDALGO, CONCEPTO: DEVOLUCION DE SALDOS NO UTILIZADOS EN LA CARRERA PEDESTRE 10K "PRESIDENTE EVO" - TROPICO DE CBBA, CUENTA DE DEPOSITO: CUENTA UNICA DEL TESORO</t>
  </si>
  <si>
    <t>00099021001 DEPOSITO DE EFECTIVO, DEPOSITANTE: NUEMY PLATA VDA DE LOPEZ, CONCEPTO: DEVOLUCION DE BENEFICIOS DE VIUDEZ, CUENTA DE DEPOSITO: CUENTA UNICA DEL TESORO</t>
  </si>
  <si>
    <t>00099021001 DEPOSITO DE EFECTIVO, DEPOSITANTE: SR. HUGO ALRAMIRANO IBARRA CI 34568267 SCZ, CONCEPTO: CUMPLIMIENTO DE COMPROMISO DE DEVOLUCION DE DINERO, CUENTA DE DEPOSITO: CUENTA UNICA DEL TESORO</t>
  </si>
  <si>
    <t>00099021001 DEPOSITO DE EFECTIVO, DEPOSITANTE: ANDREA FRIAS BENITEZ, CONCEPTO: DEVOLUCION REFRIGERIO, CUENTA DE DEPOSITO: CUENTA UNICA DEL TESORO</t>
  </si>
  <si>
    <t>00099021001 DEP.DE CHEQ.AJENOS,RET.DE CAM.,CONCEPTO: PAGO DEVOLUCION DE BOLETOS,DEP.: VICTORIA TRAVEL , PROCEDENCIA: BANCO MERCANTIL SANTA CRUZ SA., CHEQUE: 2044, FECHA DE EMISION:05/01/2018</t>
  </si>
  <si>
    <t>00099021001 DEPOSITO DE EFECTIVO, DEPOSITANTE: LOURDES ALIAGA ZAPATA, CONCEPTO: DEVOLUCION DE COBRO INDEBIDO, CUENTA DE DEPOSITO: CUENTA UNICA DEL TESORO</t>
  </si>
  <si>
    <t>00015011108 DEPOSITO DE EFECTIVO, DEPOSITANTE: JULIO JHONATHAN COLQUE ALCON, CONCEPTO: EXCESOS, CUENTA DE DEPOSITO: CUENTA UNICA DEL TESORO</t>
  </si>
  <si>
    <t>00015011108 DEPOSITO DE EFECTIVO, DEPOSITANTE: SAMUEL VILLEGAS, CONCEPTO: EXCESOS, CUENTA DE DEPOSITO: CUENTA UNICA DEL TESORO</t>
  </si>
  <si>
    <t>00099021001 DEPOSITO DE EFECTIVO, DEPOSITANTE: MERY MAMANI ARANDA, CONCEPTO: DEVOLUCION POR COBRO DE DOBLE PERCEPCION, CUENTA DE DEPOSITO: CUENTA UNICA DEL TESORO</t>
  </si>
  <si>
    <t>00099021001 DEPOSITO DE EFECTIVO, DEPOSITANTE: LIZETH LIDIA YUJRA GABINCHA, CONCEPTO: DEVOLUCION DE REFRIGERIOS DE 4 DIA POR EL MES DE DICIEMBRE 2017, CUENTA DE DEPOSITO: CUENTA UNICA DEL TESORO</t>
  </si>
  <si>
    <t>00099021001 DEPOSITO DE EFECTIVO, DEPOSITANTE: ALBARO MENDOZA ASQUICHO, CONCEPTO: REVERCION POR CONCEPTO DE ADQUISICION DE TASAS (PEAJES) PREVENTIVO N° 7700, CUENTA DE DEPOSITO: CUENTA UNICA DEL TESORO</t>
  </si>
  <si>
    <t>00016011101 DEPOSITO DE EFECTIVO, DEPOSITANTE: MIN.DE EDUCACION - LOURDES MACHICADO URQUIZO, CONCEPTO: DEVOLUCION DE SALDO PASAJES Y VIATICOS, CUENTA DE DEPOSITO: CUENTA UNICA DEL TESORO</t>
  </si>
  <si>
    <t>00099021001 DEPOSITO DE EFECTIVO, DEPOSITANTE: RS 1 "TTE. GRAL GERMAN BUSCH", CONCEPTO: DEVOLUCION GASTOS NO EJECUTADOS POR CONCEPTO DE COMBUSTIBLE, CUENTA DE DEPOSITO: CUENTA UNICA DEL TESORO</t>
  </si>
  <si>
    <t>00020011103 DEPOSITO DE EFECTIVO, DEPOSITANTE: MINISTERIO DE DEFENSA, CONCEPTO: REVERSION ESCUDO BOL. EN PELTRE PREVENTIVO N 3028, CUENTA DE DEPOSITO: CUENTA UNICA DEL TESORO</t>
  </si>
  <si>
    <t>00099021001 DEPOSITO DE EFECTIVO, DEPOSITANTE: ERNESTO FLORES, CONCEPTO: DEVOLUCION, CUENTA DE DEPOSITO: CUENTA UNICA DEL TESORO</t>
  </si>
  <si>
    <t>00099021001 DEPOSITO DE EFECTIVO, DEPOSITANTE: MTEPS, CONCEPTO: DEVOLUCION DE SALDO DE APOYO SINDICAL GESTION 2016, CUENTA DE DEPOSITO: CUENTA UNICA DEL TESORO</t>
  </si>
  <si>
    <t>00099021001 DEPOSITO DE EFECTIVO, DEPOSITANTE: ADOLFO CHURA-ASFI, CONCEPTO: DEVOLUCION FONDOS EN AVANCE, CUENTA DE DEPOSITO: CUENTA UNICA DEL TESORO</t>
  </si>
  <si>
    <t>00099021001 DEPOSITO DE EFECTIVO, DEPOSITANTE: FRANZ RENE MONROY BARRON, CONCEPTO: DEVOLUCION POR DOBLE PERCEPCION, CUENTA DE DEPOSITO: CUENTA UNICA DEL TESORO</t>
  </si>
  <si>
    <t>00099021001 DEPOSITO DE EFECTIVO, DEPOSITANTE: M J T I, CONCEPTO: DEVOLUCION DE AGUINALDO 2017 DUODECIMA - MINISTERIO DE JUSTICIA Y TRANSPARENCIA INSTITUCIONAL, CUENTA DE DEPOSITO: CUENTA UNICA DEL TESORO</t>
  </si>
  <si>
    <t>00099021001 DEPOSITO DE EFECTIVO, DEPOSITANTE: MARIA JESUS HOYOS CASTRO, CONCEPTO: PAGO POR COBRO INDEBIDO POR SEGUNDAS NUPCIAS, CUENTA DE DEPOSITO: CUENTA UNICA DEL TESORO</t>
  </si>
  <si>
    <t>00099021001 DEPOSITO DE EFECTIVO, DEPOSITANTE: CARLOS ALBERTO DIAZ AGUILAR, CONCEPTO: DEVOLUCION POR DOBLE PERCEPCION, CUENTA DE DEPOSITO: CUENTA UNICA DEL TESORO</t>
  </si>
  <si>
    <t>00099021001 DEPOSITO DE EFECTIVO, DEPOSITANTE: ANAVELA SUSANA PEÑARANDA GOMEZ, CONCEPTO: DEP. DUODECIMA DE AGUINALDO, CUENTA DE DEPOSITO: CUENTA UNICA DEL TESORO</t>
  </si>
  <si>
    <t>00099021001 DEPOSITO DE EFECTIVO, DEPOSITANTE: JOSE LUIS BEGAZO AMPUERO, CONCEPTO: REVERSION PASAJES AL EXTERIOR PREVENTIVO 7537, CUENTA DE DEPOSITO: CUENTA UNICA DEL TESORO</t>
  </si>
  <si>
    <t>00099021001 DEPOSITO DE EFECTIVO, DEPOSITANTE: LUIS FERNANDO DELFIN ARDAYA, CONCEPTO: REVERSION PASAJES AL EXTERIOR PREVENTIVO 7357, CUENTA DE DEPOSITO: CUENTA UNICA DEL TESORO</t>
  </si>
  <si>
    <t>00015011108 DEPOSITO DE EFECTIVO, DEPOSITANTE: CARLOS APARICIO VEDIA, CONCEPTO: EXCESOS, CUENTA DE DEPOSITO: CUENTA UNICA DEL TESORO</t>
  </si>
  <si>
    <t>00015011108 DEPOSITO DE EFECTIVO, DEPOSITANTE: ADRIAN MAGUEÑO, CONCEPTO: EXCESOS, CUENTA DE DEPOSITO: CUENTA UNICA DEL TESORO</t>
  </si>
  <si>
    <t>00099021001 DEPOSITO DE EFECTIVO, DEPOSITANTE: VICTORIA CARMEN RIVAS, CONCEPTO: COBROS INDEBIDOS POR NUEVAS NUPCIAS, CUENTA DE DEPOSITO: CUENTA UNICA DEL TESORO</t>
  </si>
  <si>
    <t>00099021001 DEPOSITO DE EFECTIVO, DEPOSITANTE: SERGIO PAITA SILES, CONCEPTO: DEVOLUCION DE PASAJES, CUENTA DE DEPOSITO: CUENTA UNICA DEL TESORO</t>
  </si>
  <si>
    <t>00015011108 DEP.DE CHEQ.AJENOS,RET.DE CAM.,CONCEPTO: DEVOLUCION DE FONDOS,DEP.: MIN. GOBIERNO , PROCEDENCIA: BANCO UNION S.A., CHEQUE: 51007, FECHA DE EMISION:29/12/2017</t>
  </si>
  <si>
    <t>00099021001 DEP.DE CHEQ.AJENOS,RET.DE CAM.,CONCEPTO: REVERSION FRACCION NUAS-3053431 Y 100297641,DEP.: SEGUROS PROVIDA S.A. , PROCEDENCIA: BANCO NACIONAL DE BOLIVIA S.A., CHEQUE: 2312754, FECHA DE EMISION:09/01/2018</t>
  </si>
  <si>
    <t>00086031101 DEP.DE CHEQ.AJENOS,RET.DE CAM.,CONCEPTO: DEP. CORRESPONDIENTE A COBRO DE TURISTAS SISCO-AMBORO,DEP.: SERNAP-AMBORO , PROCEDENCIA: BANCO UNION S.A., CHEQUE: 1053, FECHA DE EMISION:31/12/2017</t>
  </si>
  <si>
    <t>00099021001 DEPOSITO DE EFECTIVO, DEPOSITANTE: MARIA ROXANA URDANIVIA MACHICADO, CONCEPTO: DUODECIMA DE AGUINALDO, CUENTA DE DEPOSITO: CUENTA UNICA DEL TESORO</t>
  </si>
  <si>
    <t>00099021001 DEPOSITO DE EFECTIVO, DEPOSITANTE: MARIA ROXANA URDANIVIA MACHICADO, CONCEPTO: DUODECIMAS DE AGUINALDO, CUENTA DE DEPOSITO: CUENTA UNICA DEL TESORO</t>
  </si>
  <si>
    <t>00099021001 DEPOSITO DE EFECTIVO, DEPOSITANTE: GLADYS JOSEFINA LARICO PAREDES, CONCEPTO: DUODECIMAS DE AGUINALDO, CUENTA DE DEPOSITO: CUENTA UNICA DEL TESORO</t>
  </si>
  <si>
    <t>00086031101 DEPOSITO DE EFECTIVO, DEPOSITANTE: SERNAP-NOEL KEMPF, CONCEPTO: DEP. POR REVERSION DE FONDOS, CUENTA DE DEPOSITO: CUENTA UNICA DEL TESORO</t>
  </si>
  <si>
    <t>00086038007 DEPOSITO DE EFECTIVO, DEPOSITANTE: SERNAP-NOEL KEMPF, CONCEPTO: DEP. POR REVERSION DE FONDOS, CUENTA DE DEPOSITO: CUENTA UNICA DEL TESORO</t>
  </si>
  <si>
    <t>00086038007 DEPOSITO DE EFECTIVO, DEPOSITANTE: IDDTIC, CONCEPTO: DEP POR DEVOLUCION DE PAGO EN DEMASIA, CUENTA DE DEPOSITO: CUENTA UNICA DEL TESORO</t>
  </si>
  <si>
    <t>00099021001 DEPOSITO DE EFECTIVO, DEPOSITANTE: NOLBERTA ALBERTO BAUTISTA, CONCEPTO: DEPOSITAR UNA DUODESIMA DE AGUINALDO, CUENTA DE DEPOSITO: CUENTA UNICA DEL TESORO</t>
  </si>
  <si>
    <t>00099021001 DEPOSITO DE EFECTIVO, DEPOSITANTE: CARLA MARIANA CABALLERO-ABEN, CONCEPTO: REVERSION C-31 N° 547, CUENTA DE DEPOSITO: CUENTA UNICA DEL TESORO</t>
  </si>
  <si>
    <t>00099021001 DEPOSITO DE EFECTIVO, DEPOSITANTE: EUFRACIA ALBERTO COLQUE, CONCEPTO: CANCELACION DE DEUDA, CUENTA DE DEPOSITO: CUENTA UNICA DEL TESORO</t>
  </si>
  <si>
    <t>00099021001 DEPOSITO DE EFECTIVO, DEPOSITANTE: ROSARIO POMA, CONCEPTO: DEVOLUCION, CUENTA DE DEPOSITO: CUENTA UNICA DEL TESORO</t>
  </si>
  <si>
    <t>00016011101 DEPOSITO DE EFECTIVO, DEPOSITANTE: ROSARIO POMA, CONCEPTO: DEVOLUCION, CUENTA DE DEPOSITO: CUENTA UNICA DEL TESORO</t>
  </si>
  <si>
    <t>00035031101 DEPOSITO DE EFECTIVO, DEPOSITANTE: LUIS ALBERTO CUELLAR MAMANI, CONCEPTO: DEVOLUCION DE REFRIGERIO, CUENTA DE DEPOSITO: CUENTA UNICA DEL TESORO</t>
  </si>
  <si>
    <t>00035031101 DEPOSITO DE EFECTIVO, DEPOSITANTE: LUIS ALBERTO CUELLAR MAMANI, CONCEPTO: DEVOLUCION E 5 DIAS DE SALARIO, CUENTA DE DEPOSITO: CUENTA UNICA DEL TESORO</t>
  </si>
  <si>
    <t>00099021001 DEPOSITO DE EFECTIVO, DEPOSITANTE: LUIS EDMUNDO ALCOREZA GUARAZ, CONCEPTO: DEVOLUCION DE AGUINALDO DE LA GESTION 2017 A LA UNIVERSIDAD PUBLICA DE EL ALTO, CUENTA DE DEPOSITO: CUENTA UNICA DEL TESORO</t>
  </si>
  <si>
    <t>00035031101 DEPOSITO DE EFECTIVO, DEPOSITANTE: LUIS ALBERTO CUELLAR MAMANI, CONCEPTO: DEVOLUCION DE APORTES PATRONALES, CUENTA DE DEPOSITO: CUENTA UNICA DEL TESORO</t>
  </si>
  <si>
    <t>00099021001 DEPOSITO DE EFECTIVO, DEPOSITANTE: MIRIAM COLQUE CHALLAPA, CONCEPTO: DEP. UNA DUODECIMA DE AGUINALDO, CUENTA DE DEPOSITO: CUENTA UNICA DEL TESORO</t>
  </si>
  <si>
    <t>00099021001 DEPOSITO DE EFECTIVO, DEPOSITANTE: LUCY MONASTERIOS QUISPE, CONCEPTO: DEVOLUCION POR ASIGNACION DE FONDOS EN AVANCE, CUENTA DE DEPOSITO: CUENTA UNICA DEL TESORO</t>
  </si>
  <si>
    <t>00099021001 DEP.DE CHEQ.AJENOS,RET.DE CAM.,CONCEPTO: DEVOLUCION DE CONSUMO ENERGIA ELECTRICA EMPRESA CONSTRUCTORA SERRANO - COMPONENTE II UNASUR,DEP.: EMPRESA CONSTRUCTORA "SERRANO" , PROCEDENCIA: BANCO UNION S.A., CHEQUE: 1159, FECHA DE EMISION:09/01/2018</t>
  </si>
  <si>
    <t>00010011101 DEP.DE CHEQ.AJENOS,RET.DE CAM.,CONCEPTO: DEP. EN DEMASIA - FONDO ROTATIVO 2017,DEP.: MINISTERIO DE RELACIONES EXTERIORES , PROCEDENCIA: BANCO UNION S.A., CHEQUE: 1160, FECHA DE EMISION:09/01/2018</t>
  </si>
  <si>
    <t>00582012001 DEP.DE CHEQ.AJENOS,RET.DE CAM.,CONCEPTO: DEVOLUCION DE FONDOS S/COMP 5501 JULIO CESAR ARANDO,DEP.: EBA , PROCEDENCIA: BANCO UNION S.A., CHEQUE: 4756, FECHA DE EMISION:28/12/2017</t>
  </si>
  <si>
    <t>00099021001 DEP.DE CHEQ.AJENOS,RET.DE CAM.,CONCEPTO: FRACCION COMPLEMENTARIA MENSUAL,DEP.: FUTURO DE BOLIVIA S.A. AFP , PROCEDENCIA: BANCO DE CREDITO DE BOLIVIA S.A., CHEQUE: 52014, FECHA DE EMISION:10/01/2018</t>
  </si>
  <si>
    <t>00099021001 DEP.DE CHEQ.AJENOS,RET.DE CAM.,CONCEPTO: COMPENSACION MENSUAL COTIZACION,DEP.: FUTURO DE BOLIVIA S.A. AFP , PROCEDENCIA: BANCO DE CREDITO DE BOLIVIA S.A., CHEQUE: 52013, FECHA DE EMISION:10/01/2018</t>
  </si>
  <si>
    <t>00086031101 DEP.DE CHEQ.AJENOS,RET.DE CAM.,CONCEPTO: MMAA SERVICIO NACIONAL DE AREAS PROTEGIDAS (5500-032550) POR CONCEPTO DE MULTA,DEP.: SERNAP - COTAPATA , PROCEDENCIA: BANCO UNION S.A., CHEQUE: 1010, FECHA DE EMISION:09/01/2018</t>
  </si>
  <si>
    <t>00099021001 DEP.DE CHEQ.AJENOS,RET.DE CAM.,CONCEPTO: DEVOLUCION PASAJES AEREOS NO ULITIZADOS BOLTUR DE AMAZONAS GESTION 2016,DEP.: MINISTERIO DE MINERIA Y METALURGIA , PROCEDENCIA: BANCO UNION S.A., CHEQUE: 3143, FECHA DE EMISION:29/12/2017</t>
  </si>
  <si>
    <t>00099021001 DEPOSITO DE EFECTIVO, DEPOSITANTE: PATRICIA CRISTINA JEMIO MALAGA, CONCEPTO: DEP DE DUODECIMAS DE AGUINALDO, CUENTA DE DEPOSITO: CUENTA UNICA DEL TESORO</t>
  </si>
  <si>
    <t>00099021001 DEPOSITO DE EFECTIVO, DEPOSITANTE: ANGEL GUTIERREZ TORREZ, CONCEPTO: DOBLE PERCEPCION, CUENTA DE DEPOSITO: CUENTA UNICA DEL TESORO</t>
  </si>
  <si>
    <t>00015011108 DEPOSITO DE EFECTIVO, DEPOSITANTE: ROCIO QUIPILDOR RAMIREZ, CONCEPTO: EXCESOS, CUENTA DE DEPOSITO: CUENTA UNICA DEL TESORO</t>
  </si>
  <si>
    <t>00099021001 DEPOSITO DE EFECTIVO, DEPOSITANTE: ELIZABETH MARILU ANTONIO DE ARANIBAR, CONCEPTO: DEPOSITÓ UNA DUODECIMA DE AGUINALDO, CUENTA DE DEPOSITO: CUENTA UNICA DEL TESORO</t>
  </si>
  <si>
    <t>00099021001 DEPOSITO DE EFECTIVO, DEPOSITANTE: HUGO DAVID NOGALES QUISPE, CONCEPTO: DEV.DE DEUDA POR DOBLE PERCEPCION DE OCTUBRE A DICIEMBRE MAS DUODECIMAS DE AGUINALDO, CUENTA DE DEPOSITO: CUENTA UNICA DEL TESORO</t>
  </si>
  <si>
    <t>00099021001 DEPOSITO DE EFECTIVO, DEPOSITANTE: HEINZ FRITZ ABRAHAM GERL MERCADO, CONCEPTO: REVERSION POR PASAJES AL INTERIOR DEL PAIS PREV 3756, CUENTA DE DEPOSITO: CUENTA UNICA DEL TESORO</t>
  </si>
  <si>
    <t>00099021001 DEPOSITO DE EFECTIVO, DEPOSITANTE: MARIA MONICA ENRIQUE DE TORREZ, CONCEPTO: DOBLE PERCEPCION, CUENTA DE DEPOSITO: CUENTA UNICA DEL TESORO</t>
  </si>
  <si>
    <t>00020031101 DEPOSITO DE EFECTIVO, DEPOSITANTE: EJERCITO DE BOLIVIA, CONCEPTO: RETENCION, CUENTA DE DEPOSITO: CUENTA UNICA DEL TESORO</t>
  </si>
  <si>
    <t>00591012001 DEPOSITO DE EFECTIVO, DEPOSITANTE: DIMELSA ZACARIAS SANDALIO, CONCEPTO: SERVICIOS BASICOS, CUENTA DE DEPOSITO: CUENTA UNICA DEL TESORO</t>
  </si>
  <si>
    <t>00512012001 DEPOSITO DE EFECTIVO, DEPOSITANTE: JENNY CLAURE - A.A.S.A.N.A., CONCEPTO: DEVOLUCION, CUENTA DE DEPOSITO: CUENTA UNICA DEL TESORO</t>
  </si>
  <si>
    <t>00099021001 DEPOSITO DE EFECTIVO, DEPOSITANTE: MINISTERIO DE GOBIERNO, CONCEPTO: DEP. DE DUODECIMA DE AGUINALDO, CUENTA DE DEPOSITO: CUENTA UNICA DEL TESORO</t>
  </si>
  <si>
    <t>00099021001 DEPOSITO DE EFECTIVO, DEPOSITANTE: HILARION COPA CRUZ, CONCEPTO: DEVOLUCION COBRO INDEBIDO, CUENTA DE DEPOSITO: CUENTA UNICA DEL TESORO</t>
  </si>
  <si>
    <t>00099021001 DEPOSITO DE EFECTIVO, DEPOSITANTE: ROSE MARY APAZA SUXO 3412620 LP, CONCEPTO: REVERSION DE BOLETA DE HABER MENSUAL, CUENTA DE DEPOSITO: CUENTA UNICA DEL TESORO</t>
  </si>
  <si>
    <t>00099021001 DEPOSITO DE EFECTIVO, DEPOSITANTE: ROSE MARY APAZA SUXO 3412620LP, CONCEPTO: REVERSION DE BOLETA DE HABER MENSUAL, CUENTA DE DEPOSITO: CUENTA UNICA DEL TESORO</t>
  </si>
  <si>
    <t>00086084202 DEPOSITO DE EFECTIVO, DEPOSITANTE: FREDDY VICTOR ARANO BARRIENTOS, CONCEPTO: DEVOLUCION DE FONDOS EN AVANCE C31-402, CUENTA DE DEPOSITO: CUENTA UNICA DEL TESORO</t>
  </si>
  <si>
    <t>00020031101 DEPOSITO DE EFECTIVO, DEPOSITANTE: ALVARO ARMANDO ALARCON ANTEZANA, CONCEPTO: REVERSION POR GASTOS NO EJECUTADOS DEL (P.M.S.) MAXAN-FANEXA, CUENTA DE DEPOSITO: CUENTA UNICA DEL TESORO</t>
  </si>
  <si>
    <t>00099021001 DEPOSITO DE EFECTIVO, DEPOSITANTE: MANUEL FERNANDO QUILLE FLORES, CONCEPTO: PAGO DE LA LUZ, CUENTA DE DEPOSITO: CUENTA UNICA DEL TESORO</t>
  </si>
  <si>
    <t>00099021001 DEPOSITO DE EFECTIVO, DEPOSITANTE: ABC - OFICINA CENTRAL, CONCEPTO: DEVOLUCION DE SALDO DE VIATICOS, CUENTA DE DEPOSITO: CUENTA UNICA DEL TESORO</t>
  </si>
  <si>
    <t>00099021001 DEPOSITO DE EFECTIVO, DEPOSITANTE: GLADYS DEL CARMEN VARGAS RAMIREZ, CONCEPTO: DEVOLUCION DOBLE PERCEPCION, CUENTA DE DEPOSITO: CUENTA UNICA DEL TESORO</t>
  </si>
  <si>
    <t>00099021001 DEPOSITO DE EFECTIVO, DEPOSITANTE: UNIDAD DE INVESTIGACIONES FINANCIERAS, CONCEPTO: DEVOLUCION POR EXCEDENTE EN USO DEL SERVICIO DE INTERNET, CUENTA DE DEPOSITO: CUENTA UNICA DEL TESORO</t>
  </si>
  <si>
    <t>00099021001 DEPOSITO DE EFECTIVO, DEPOSITANTE: HERNAN MAMANI LLOJILLA, CONCEPTO: DEVOLUCION DE HABERES OCTUBRE Y NOVIEMBRE 2017, CUENTA DE DEPOSITO: CUENTA UNICA DEL TESORO</t>
  </si>
  <si>
    <t>00132052001 DEPOSITO DE EFECTIVO, DEPOSITANTE: ISRAEL ROJAS Y ROSMERY MAMANI, CONCEPTO: REVERSION PAGO, CUENTA DE DEPOSITO: CUENTA UNICA DEL TESORO</t>
  </si>
  <si>
    <t>00099021001 DEPOSITO DE EFECTIVO, DEPOSITANTE: TERESA MORALES OLIVERA, CONCEPTO: PRE. 682/2017 DEVOLUCION DE RECURSOS NO UTILIZADOS AL 29-12-2017, CUENTA DE DEPOSITO: CUENTA UNICA DEL TESORO</t>
  </si>
  <si>
    <t>00099021001 DEPOSITO DE EFECTIVO, DEPOSITANTE: ELIODORO LUNA VILLCA, CONCEPTO: DEPOSITÓ UNA DUODECIMA DE AGUINALDO, CUENTA DE DEPOSITO: CUENTA UNICA DEL TESORO</t>
  </si>
  <si>
    <t>00099021001 DEPOSITO DE EFECTIVO, DEPOSITANTE: MARY FRANCISCA MARCA PACO, CONCEPTO: DEVOLUCION POR DOBLE PERCEPCION, CUENTA DE DEPOSITO: CUENTA UNICA DEL TESORO</t>
  </si>
  <si>
    <t>00099021001 DEPOSITO DE EFECTIVO, DEPOSITANTE: LILLY GABRIELA MONTAÑO VIAÑA, CONCEPTO: DEVOLUCION DE RECURSOS NO UTILIZADOS, CUENTA DE DEPOSITO: CUENTA UNICA DEL TESORO</t>
  </si>
  <si>
    <t>00099021001 DEPOSITO DE EFECTIVO, DEPOSITANTE: MARIO CHOQUE CONDORI, CONCEPTO: DEVOLUCION DE DOBLE PERCEPCION, CUENTA DE DEPOSITO: CUENTA UNICA DEL TESORO</t>
  </si>
  <si>
    <t>00099021001 DEPOSITO DE EFECTIVO, DEPOSITANTE: HILARION PUSARICO QUISPE, CONCEPTO: DOBLE PERCEPCION, CUENTA DE DEPOSITO: CUENTA UNICA DEL TESORO</t>
  </si>
  <si>
    <t>00099021001 DEPOSITO DE EFECTIVO, DEPOSITANTE: WILLIAM MACEDA CRUZ, CONCEPTO: DEVOLUCION SALDO SUELDO NOV/2017, CUENTA DE DEPOSITO: CUENTA UNICA DEL TESORO</t>
  </si>
  <si>
    <t>00099021001 DEPOSITO DE EFECTIVO, DEPOSITANTE: MARIA ROXANA PEREZ HIDALGO, CONCEPTO: DEVOLUCION POR DOBLE PERCEPCION, CUENTA DE DEPOSITO: CUENTA UNICA DEL TESORO</t>
  </si>
  <si>
    <t>00291012009 DEP.DE CHEQ.AJENOS,RET.DE CAM.,CONCEPTO: REVERSION DE SALDO,DEP.: ABC. REGIONAL SANTA CRUZ , PROCEDENCIA: BANCO UNION S.A., CHEQUE: 4554, FECHA DE EMISION:29/12/2017</t>
  </si>
  <si>
    <t>00291012002 DEP.DE CHEQ.AJENOS,RET.DE CAM.,CONCEPTO: PAGO DEUDA GESTIONES ANTERIORES,DEP.: EMPRESA CONSTRUCTORA PAVCO (AGUSTIN CORTÉS , PROCEDENCIA: BANCO UNION S.A., CHEQUE: 12766, FECHA DE EMISION:15/01/2018</t>
  </si>
  <si>
    <t>00099021001 DEPOSITO DE EFECTIVO, DEPOSITANTE: DIGCOIN, CONCEPTO: DEVOLUCION E FONDOS DE AVANCE DE DIGCOIN LA PAZ SR. VICENTE MANCACHI, CUENTA DE DEPOSITO: CUENTA UNICA DEL TESORO</t>
  </si>
  <si>
    <t>00099021001 DEPOSITO DE EFECTIVO, DEPOSITANTE: DIGCOIN, CONCEPTO: DEVOLUCION DE FONDOS EN AVANCE DE DIGCOIN LA PAZ DEL SR. VICENTE MANCACHI, CUENTA DE DEPOSITO: CUENTA UNICA DEL TESORO</t>
  </si>
  <si>
    <t>00099021001 DEPOSITO DE EFECTIVO, DEPOSITANTE: ANTONIO TURPO QUISPE, CONCEPTO: DEP. DOBLE PERSEPCION, CUENTA DE DEPOSITO: CUENTA UNICA DEL TESORO</t>
  </si>
  <si>
    <t>00020031101 DEPOSITO DE EFECTIVO, DEPOSITANTE: RI-27 ANTOFAGASTA, CONCEPTO: DEPOSITÓ POR RETENCION DEL 8% DE GASTOS OPERATIVOS RENTA DIGNIDAD CORRESPONDIENTE AL 3ER DESEMBOL, CUENTA DE DEPOSITO: CUENTA UNICA DEL TESORO</t>
  </si>
  <si>
    <t>00099021001 DEPOSITO DE EFECTIVO, DEPOSITANTE: KARLA LIGIA VIDAURRE DONAIRE, CONCEPTO: POR DEVOLUCION DE UNA DUODECIMA DE AGUINALDO, CUENTA DE DEPOSITO: CUENTA UNICA DEL TESORO</t>
  </si>
  <si>
    <t>00020031101 DEPOSITO DE EFECTIVO, DEPOSITANTE: JORGE PASTOR MENDIETA FERRUFINO, CONCEPTO: REVERSION POR CONCEPTO DE PASAJES PERIODO VESTIBULAR, CUENTA DE DEPOSITO: CUENTA UNICA DEL TESORO</t>
  </si>
  <si>
    <t>00020031101 DEPOSITO DE EFECTIVO, DEPOSITANTE: JORGE PASTOR MENDIETA FERRUFINO, CONCEPTO: REVERSION POR CONCEPTO DE VIATICOS PERIODO VESTIBULAR, CUENTA DE DEPOSITO: CUENTA UNICA DEL TESORO</t>
  </si>
  <si>
    <t>00099021001 DEP.DE CHEQ.AJENOS,RET.DE CAM.,CONCEPTO: RECUPERACION DIAS NO TRABAJADOS AGOSTO 2017, TRIBUNAL SUPREMO, CARLA CORTEZ,DEP.: ORGANO JUDICIAL - DAF NACIONAL , PROCEDENCIA: BANCO UNION S.A., CHEQUE: 2387, FECHA DE EMISION:09/01/2018</t>
  </si>
  <si>
    <t>00253014204 DEP.DE CHEQ.AJENOS,RET.DE CAM.,CONCEPTO: VEZA DORADO RODRIGO EDUARDO,DEP.: BANCO UNION S.A. , PROCEDENCIA: BANCO UNION S.A., CHEQUE: 150708, FECHA DE EMISION:16/01/2018</t>
  </si>
  <si>
    <t>00253014204 DEP.DE CHEQ.AJENOS,RET.DE CAM.,CONCEPTO: VEZA DORADO RODRIGO EDUARDO,DEP.: BANCO UNION S.A. , PROCEDENCIA: BANCO UNION S.A., CHEQUE: 150709, FECHA DE EMISION:16/01/2018</t>
  </si>
  <si>
    <t>00099021001 DEP.DE CHEQ.AJENOS,RET.DE CAM.,CONCEPTO: GABRIEL GOMEZ GUTIERREZ,DEP.: BANCO UNION S.A. , PROCEDENCIA: BANCO UNION S.A., CHEQUE: 150710, FECHA DE EMISION:16/01/2018</t>
  </si>
  <si>
    <t>00099021001 DEPOSITO DE EFECTIVO, DEPOSITANTE: CELSO ANTERO DELGADO JURADO, CONCEPTO: DEVOLUCION DOBLE PERCEPCION, CUENTA DE DEPOSITO: CUENTA UNICA DEL TESORO</t>
  </si>
  <si>
    <t>00015011108 DEPOSITO DE EFECTIVO, DEPOSITANTE: OSCAR FERNANDO VILLARROEL ARCE, CONCEPTO: CANCELACION POR EXCESO EN CONSUMO DE TELEFONOS CELULARES, CUENTA DE DEPOSITO: CUENTA UNICA DEL TESORO</t>
  </si>
  <si>
    <t>00020031101 DEPOSITO DE EFECTIVO, DEPOSITANTE: EDSSON HERMES ARISPE PEDRAZA, CONCEPTO: DEVOLUCION DE VIATICOS, CUENTA DE DEPOSITO: CUENTA UNICA DEL TESORO</t>
  </si>
  <si>
    <t>00099021001 DEPOSITO DE EFECTIVO, DEPOSITANTE: FREDDY BERSATTI TUDELA, CONCEPTO: GASTOS QUE NO SE ENCUENTRAN DEBIDAMENTE RESPALDADOS, CUENTA DE DEPOSITO: CUENTA UNICA DEL TESORO</t>
  </si>
  <si>
    <t>00099021001 DEPOSITO DE EFECTIVO, DEPOSITANTE: ANAHI VALLEJOS ACOSTA PNP, CONCEPTO: DEVOLUCION DE SALDOS NO EJECUTADOS, CUENTA DE DEPOSITO: CUENTA UNICA DEL TESORO</t>
  </si>
  <si>
    <t>00099021001 DEPOSITO DE EFECTIVO, DEPOSITANTE: GABRIELA MARTINEZ SALINAS PNP, CONCEPTO: DEVOLUCION DE SALDOS NO EJECUTADOS, CUENTA DE DEPOSITO: CUENTA UNICA DEL TESORO</t>
  </si>
  <si>
    <t>00099021001 DEPOSITO DE EFECTIVO, DEPOSITANTE: ARMADA BOLIVIANA- LUIS GUSTAVO CLAVIJO GUILLEN, CONCEPTO: DEVOLUCION DE PEAJES, CUENTA DE DEPOSITO: CUENTA UNICA DEL TESORO</t>
  </si>
  <si>
    <t>00099021001 DEPOSITO DE EFECTIVO, DEPOSITANTE: LUCIA ZENOBIA CALLISAYA CANCARI, CONCEPTO: DEVOLUCION DE AGUINALDO, CUENTA DE DEPOSITO: CUENTA UNICA DEL TESORO</t>
  </si>
  <si>
    <t>00099021001 DEPOSITO DE EFECTIVO, DEPOSITANTE: DAMIANA LUCRECIA LAURA ALANOCA, CONCEPTO: DEPÓSITO DE SALDO DUODECIMA DE AGUINALDO, CUENTA DE DEPOSITO: CUENTA UNICA DEL TESORO</t>
  </si>
  <si>
    <t>00099021001 DEPOSITO DE EFECTIVO, DEPOSITANTE: FABIOLA LUISA QUISPE PARISACA, CONCEPTO: DEP DE UNA DUODECIMA DE AGUINALDO DE TEODORO QUISPE CONDORI, CUENTA DE DEPOSITO: CUENTA UNICA DEL TESORO</t>
  </si>
  <si>
    <t>00099021001 DEP.DE CHEQ.AJENOS,RET.DE CAM.,CONCEPTO: DEVOLUCION POR CONCEPTO DE CAPACITACION PERSONAL MILITAR EJTO. PASAJES Y VIATICOS 2017,DEP.: EJERCITO DE BOLIVIA , PROCEDENCIA: BANCO UNION S.A., CHEQUE: 32386, FECHA DE EMISION:16/01/2018</t>
  </si>
  <si>
    <t>00099021001 DEP.DE CHEQ.AJENOS,RET.DE CAM.,CONCEPTO: DEVOLUCION POR CONCEPTO DE ALIMENTACION Y COMBUSTIBLE PARADA MILITAR ACHACACHI 2017,DEP.: EJERCITO DE BOLIVIA , PROCEDENCIA: BANCO UNION S.A., CHEQUE: 32387, FECHA DE EMISION:16/01/2018</t>
  </si>
  <si>
    <t>00593012001 DEP.DE CHEQ.AJENOS,RET.DE CAM.,CONCEPTO: VENTA DE TOP,DEP.: EMPRESA ESTATAL YACANA , PROCEDENCIA: BANCO UNION S.A., CHEQUE: 208, FECHA DE EMISION:17/01/2018</t>
  </si>
  <si>
    <t>00593012001 DEP.DE CHEQ.AJENOS,RET.DE CAM.,CONCEPTO: VENTA DE TOP,DEP.: EMPRESA ESTATAL YACANA , PROCEDENCIA: BANCO UNION S.A., CHEQUE: 207, FECHA DE EMISION:17/01/2018</t>
  </si>
  <si>
    <t>00099021001 DEP.DE CHEQ.AJENOS,RET.DE CAM.,CONCEPTO: TRIBUNAL CONSTITUCIONAL - DEL. INCAPACIDAD TEMPORAL - SUCRE,DEP.: CAJA PETROLERA DE SALUD SUCRE , PROCEDENCIA: BANCO UNION S.A., CHEQUE: 17858, FECHA DE EMISION:04/01/2018</t>
  </si>
  <si>
    <t>00099021001 DEPOSITO DE EFECTIVO, DEPOSITANTE: JUAN JIMENEZ GUTIERREZ, CONCEPTO: DEVOLUCION POR EXTRAVIO DE CREDENCIAL, CUENTA DE DEPOSITO: CUENTA UNICA DEL TESORO</t>
  </si>
  <si>
    <t>00020021102 DEPOSITO DE EFECTIVO, DEPOSITANTE: ALBERTINA JULIA LOPEZ RODRIGUEZ CI 3396533LP, CONCEPTO: DEVOLUCION DE SALDO POR PAGO DE SERVICIOS BASICOS, CUENTA DE DEPOSITO: CUENTA UNICA DEL TESORO</t>
  </si>
  <si>
    <t>00099021001 DEPOSITO DE EFECTIVO, DEPOSITANTE: SERNAP-OTUQUIS, CONCEPTO: DEP POR REVERSION DE FONDOS, CUENTA DE DEPOSITO: CUENTA UNICA DEL TESORO</t>
  </si>
  <si>
    <t>00099021001 DEPOSITO DE EFECTIVO, DEPOSITANTE: ADRIANA DANIELA CUENTAS LLANQUE INSA, CONCEPTO: REVERSION, CUENTA DE DEPOSITO: CUENTA UNICA DEL TESORO</t>
  </si>
  <si>
    <t>00099021001 DEPOSITO DE EFECTIVO, DEPOSITANTE: JOSE M. QUISBERT PAUCARA INSA, CONCEPTO: DEVOLUCION DE PASAJES, CUENTA DE DEPOSITO: CUENTA UNICA DEL TESORO</t>
  </si>
  <si>
    <t>00099021001 DEPOSITO DE EFECTIVO, DEPOSITANTE: AGENCIA NACIONAL DE HIDROCARBUROS, CONCEPTO: DEVOLUCION DE RECURSOS, CUENTA DE DEPOSITO: CUENTA UNICA DEL TESORO</t>
  </si>
  <si>
    <t>00099021001 DEPOSITO DE EFECTIVO, DEPOSITANTE: JEANETTE OLMOS SOTO, CONCEPTO: DEVOLUCION POR DOBLE APORTACION, CUENTA DE DEPOSITO: CUENTA UNICA DEL TESORO</t>
  </si>
  <si>
    <t>00020031101 DEPOSITO DE EFECTIVO, DEPOSITANTE: JESUS ALEJANDRO DELGADILLO CESPEDES, CONCEPTO: DEVOLUCION VIATICOS, CUENTA DE DEPOSITO: CUENTA UNICA DEL TESORO</t>
  </si>
  <si>
    <t>00099021001 DEPOSITO DE EFECTIVO, DEPOSITANTE: MAX NINA-INSA, CONCEPTO: REVERSION, CUENTA DE DEPOSITO: CUENTA UNICA DEL TESORO</t>
  </si>
  <si>
    <t>00099021001 DEPOSITO DE EFECTIVO, DEPOSITANTE: JHONNY QUINTANILLA-INSA, CONCEPTO: REVERSION, CUENTA DE DEPOSITO: CUENTA UNICA DEL TESORO</t>
  </si>
  <si>
    <t>00099021001 DEPOSITO DE EFECTIVO, DEPOSITANTE: FAUSTO CINCKO-INSA, CONCEPTO: REVERSION, CUENTA DE DEPOSITO: CUENTA UNICA DEL TESORO</t>
  </si>
  <si>
    <t>00099021001 DEPOSITO DE EFECTIVO, DEPOSITANTE: JHONNY CHAMBI-INSA, CONCEPTO: REVERSION, CUENTA DE DEPOSITO: CUENTA UNICA DEL TESORO</t>
  </si>
  <si>
    <t>00099021001 DEPOSITO DE EFECTIVO, DEPOSITANTE: RODOLFO HUARACHI-INSA, CONCEPTO: REVERSION, CUENTA DE DEPOSITO: CUENTA UNICA DEL TESORO</t>
  </si>
  <si>
    <t>00099021001 DEP.DE CHEQ.AJENOS,RET.DE CAM.,CONCEPTO: SANCHEZ ARIAS MERY,DEP.: BANCO UNION S.A. , PROCEDENCIA: BANCO UNION S.A., CHEQUE: 150713, FECHA DE EMISION:18/01/2018</t>
  </si>
  <si>
    <t>00099021001 DEP.DE CHEQ.AJENOS,RET.DE CAM.,CONCEPTO: VARGAS DORADO ALEX,DEP.: BANCO UNION S.A. , PROCEDENCIA: BANCO UNION S.A., CHEQUE: 150711, FECHA DE EMISION:18/01/2018</t>
  </si>
  <si>
    <t>00099021001 DEPOSITO DE EFECTIVO, DEPOSITANTE: HEINZ FRITZ ABRAHAM GERL MERCADO, CONCEPTO: REVERSION POR PASAJES AL INTERIOR DEL PAIS PREV. 3756, CUENTA DE DEPOSITO: CUENTA UNICA DEL TESORO</t>
  </si>
  <si>
    <t>00099021001 DEPOSITO DE EFECTIVO, DEPOSITANTE: FREDDY VARAS SANGUEZA, CONCEPTO: DEVOLUCION DE SUELDO, CUENTA DE DEPOSITO: CUENTA UNICA DEL TESORO</t>
  </si>
  <si>
    <t>00099021001 DEPOSITO DE EFECTIVO, DEPOSITANTE: EDWIN V. VISCARRA ALARCON, CONCEPTO: DEVOLUCION DE SALDOS NO UTILIZADOS, CUENTA DE DEPOSITO: CUENTA UNICA DEL TESORO</t>
  </si>
  <si>
    <t>00010011101 DEPOSITO DE EFECTIVO, DEPOSITANTE: SANTIAGO LOPEZ, CONCEPTO: DEP. PARA LA CARATULA, CUENTA DE DEPOSITO: CUENTA UNICA DEL TESORO</t>
  </si>
  <si>
    <t>00099021001 DEPOSITO DE EFECTIVO, DEPOSITANTE: XIMENA MACHICADO, CONCEPTO: REVERSION RENDICION DE CUENTAS AL PREV. 8836, CUENTA DE DEPOSITO: CUENTA UNICA DEL TESORO</t>
  </si>
  <si>
    <t>00222012001 DEP.DE CHEQ.AJENOS,RET.DE CAM.,CONCEPTO: PAGO INCAPACIDAD TEMPORAL DEL PERSONAL INIAF CORRESPONDIENTE MES DE NOVIEMBRE 2017,DEP.: CAJA DE SALUD DE CAMINOS YRA , PROCEDENCIA: BANCO UNION S.A., CHEQUE: 8785, FECHA DE EMISION:11/01/2018</t>
  </si>
  <si>
    <t>00020031101 DEPOSITO DE EFECTIVO, DEPOSITANTE: EJERCITO DE BOLIVIA, CONCEPTO: RETENSION, CUENTA DE DEPOSITO: CUENTA UNICA DEL TESORO</t>
  </si>
  <si>
    <t>00133012001 DEPOSITO DE EFECTIVO, DEPOSITANTE: LOTERIA NACIONAL DE B Y S, CONCEPTO: C-31 1736 DEVOLUCION VIATICOS VIAJE NO REALIZADO A ORURO DE WILTON CAMPOS, CUENTA DE DEPOSITO: CUENTA UNICA DEL TESORO</t>
  </si>
  <si>
    <t>00020031101 DEPOSITO DE EFECTIVO, DEPOSITANTE: JUAN DE DIOS GONZALES GUTIERREZ CI/4884391LP, CONCEPTO: DEPÓSITO DE DEVOLUCION, CUENTA DE DEPOSITO: CUENTA UNICA DEL TESORO</t>
  </si>
  <si>
    <t>00099021001 DEPOSITO DE EFECTIVO, DEPOSITANTE: ORLANDO LUIS ALANOCA CONDORI, CONCEPTO: DEPOSITÓ DE DUODECIMAS DE AGUINALDO, CUENTA DE DEPOSITO: CUENTA UNICA DEL TESORO</t>
  </si>
  <si>
    <t>00099021001 DEPOSITO DE EFECTIVO, DEPOSITANTE: MARIA ELENA PONCE FUENTES, CONCEPTO: DEVOLUCION DE DOBLE PERCEPCION, CUENTA DE DEPOSITO: CUENTA UNICA DEL TESORO</t>
  </si>
  <si>
    <t>00099021001 DEPOSITO DE EFECTIVO, DEPOSITANTE: NANCY ELISABETH BLANCO COAQUIRA, CONCEPTO: DEVOLUCION DE VIATICOS, CUENTA DE DEPOSITO: CUENTA UNICA DEL TESORO</t>
  </si>
  <si>
    <t>00020031101 DEPOSITO DE EFECTIVO, DEPOSITANTE: BATALLON DE PRODUCCION DEL EJERCITO, CONCEPTO: REVERSION ADQ. DE SEMILLAS, CUENTA DE DEPOSITO: CUENTA UNICA DEL TESORO</t>
  </si>
  <si>
    <t>00099021001 DEPOSITO DE EFECTIVO, DEPOSITANTE: IGNACIO FLORES CRUZ, CONCEPTO: POR CONCEPTO DE CAMBIO DE BENEFICIO, CUENTA DE DEPOSITO: CUENTA UNICA DEL TESORO</t>
  </si>
  <si>
    <t>00099021001 DEPOSITO DE EFECTIVO, DEPOSITANTE: NORAH TEREZA VDA. DE GONZALEZ, CONCEPTO: CONVENIO ENTRE EL SENASIR Y LA SRA. NORAH TEREZA VDA DE GONZALEZ, CUENTA DE DEPOSITO: CUENTA UNICA DEL TESORO</t>
  </si>
  <si>
    <t>00099021001 DEPOSITO DE EFECTIVO, DEPOSITANTE: JOSE LUIS RODRIGUEZ TORREZ, CONCEPTO: REVERSION POR PASAJES, CUENTA DE DEPOSITO: CUENTA UNICA DEL TESORO</t>
  </si>
  <si>
    <t>00099021001 DEPOSITO DE EFECTIVO, DEPOSITANTE: SANTOS BALTAZAR DIAS, CONCEPTO: DEVOLUCION DE VIATICOS, CUENTA DE DEPOSITO: CUENTA UNICA DEL TESORO</t>
  </si>
  <si>
    <t>00099021001 DEPOSITO DE EFECTIVO, DEPOSITANTE: JUSTO ERLAND HERRERA TOLA, CONCEPTO: DEVOLUCION DE VIATICOS, CUENTA DE DEPOSITO: CUENTA UNICA DEL TESORO</t>
  </si>
  <si>
    <t>00099021001 DEPOSITO DE EFECTIVO, DEPOSITANTE: LUIS ALBERTO SANCHEZ, CONCEPTO: DEVOLUCION VIATICOS Y GASTOS DE REPRESENTACION DE LUIS ALBERTO SANCHEZ N 955 C-312440 DEL 19-09-17, CUENTA DE DEPOSITO: CUENTA UNICA DEL TESORO</t>
  </si>
  <si>
    <t>00099021001 DEPOSITO DE EFECTIVO, DEPOSITANTE: ALEJANDRO QUIROGA, CONCEPTO: DEVOLUCION DE HABERES MES DICIEMBRE 2017, CUENTA DE DEPOSITO: CUENTA UNICA DEL TESORO</t>
  </si>
  <si>
    <t>00099021001 DEPOSITO DE EFECTIVO, DEPOSITANTE: CAROLYN ORDOÑEZ, CONCEPTO: DEVOLUCION DE HABERES MES DICIEMBRE 2017, CUENTA DE DEPOSITO: CUENTA UNICA DEL TESORO</t>
  </si>
  <si>
    <t>00099021001 DEPOSITO DE EFECTIVO, DEPOSITANTE: LUIS CESPEDES, CONCEPTO: DEVOLUCION DE HABERES MES DICIEMBRE 2017, CUENTA DE DEPOSITO: CUENTA UNICA DEL TESORO</t>
  </si>
  <si>
    <t>00099021001 DEPOSITO DE EFECTIVO, DEPOSITANTE: ANA AGREDA, CONCEPTO: DEVOLUCION DE HABERES MES DICIEMBRE 2017, CUENTA DE DEPOSITO: CUENTA UNICA DEL TESORO</t>
  </si>
  <si>
    <t>00099021001 DEPOSITO DE EFECTIVO, DEPOSITANTE: PAMELA MONTOYA, CONCEPTO: REVERSION, CUENTA DE DEPOSITO: CUENTA UNICA DEL TESORO</t>
  </si>
  <si>
    <t>00582012001 DEPOSITO DE EFECTIVO, DEPOSITANTE: FRANKLIN MENDIETA AGUILERA, CONCEPTO: DEVOLUCION DE FONDOS POR PAGO DE REFRIGERIOS DICIEMBRE 2017, CUENTA DE DEPOSITO: CUENTA UNICA DEL TESORO</t>
  </si>
  <si>
    <t>00099021001 DEP.DE CHEQ.AJENOS,RET.DE CAM.,CONCEPTO: MEJIA ARREDONDO SOLEDAD,DEP.: BANCO UNION S.A. , PROCEDENCIA: BANCO UNION S.A., CHEQUE: 150714, FECHA DE EMISION:23/01/2018</t>
  </si>
  <si>
    <t>00099021001 DEPOSITO DE EFECTIVO, DEPOSITANTE: SANTIAGO DELGADILLO VILLALPANDO, CONCEPTO: DEP.POR CONCEPTO DE DEV.DEL PASAJE N°9305998684218 DE TROPICAL TOURS NO UTILIZADO GESTION 2017, CUENTA DE DEPOSITO: CUENTA UNICA DEL TESORO</t>
  </si>
  <si>
    <t>00099021001 DEPOSITO DE EFECTIVO, DEPOSITANTE: SANTIAGO DELGADILLO VILLALPANDO, CONCEPTO: DEP.POR CONCEPTO DE DEV. DE PASAJE N° 4645957659655 DE TROPICAL TOURS NO UTILIZADO GESTION 2017, CUENTA DE DEPOSITO: CUENTA UNICA DEL TESORO</t>
  </si>
  <si>
    <t>00099021001 DEPOSITO DE EFECTIVO, DEPOSITANTE: SANTIAGO DELGADILLO VILLALPANDO, CONCEPTO: DEP.POR CONCEPTO DE DEV. DE PASAJE N° 9305699231246 EMITIDO TROPICAL TOURS NO UTILIZADO GESTION 2017, CUENTA DE DEPOSITO: CUENTA UNICA DEL TESORO</t>
  </si>
  <si>
    <t>00099021001 DEPOSITO DE EFECTIVO, DEPOSITANTE: SANTIAGO DELGADILLO VILLALPANDO, CONCEPTO: DEP.POR CONCEPTO DE DEV. DE PASAJE N° 9305699182557 EMITIDO TROPICAL TOURS NO UTILIZADO GESTION 2017, CUENTA DE DEPOSITO: CUENTA UNICA DEL TESORO</t>
  </si>
  <si>
    <t>00099021001 DEPOSITO DE EFECTIVO, DEPOSITANTE: SANTIAGO DELGADILLO VILLALPANDO, CONCEPTO: DEP.POR CONCEPTO DE DEV. DE PASAJE N°9304978839701 EMITIDO TROPICAL TOURS NO UTILIZADO GESTION 2017, CUENTA DE DEPOSITO: CUENTA UNICA DEL TESORO</t>
  </si>
  <si>
    <t>00099021001 DEPOSITO DE EFECTIVO, DEPOSITANTE: RENE ACARAPI GUTIERREZ, CONCEPTO: DEVOLUCION DE VIATICOS, CUENTA DE DEPOSITO: CUENTA UNICA DEL TESORO</t>
  </si>
  <si>
    <t>00099021001 DEPOSITO DE EFECTIVO, DEPOSITANTE: JORGE JAVIER LEAÑO OLIVO, CONCEPTO: DEVOLUCION DUODECIMA DE AGUINALDO, CUENTA DE DEPOSITO: CUENTA UNICA DEL TESORO</t>
  </si>
  <si>
    <t>00099021001 DEPOSITO DE EFECTIVO, DEPOSITANTE: JORGE FERNANDO BURGOS IPORRE, CONCEPTO: DEVOLUCION COSTO CURSO DE AYMARA, CUENTA DE DEPOSITO: CUENTA UNICA DEL TESORO</t>
  </si>
  <si>
    <t>00099021001 DEPOSITO DE EFECTIVO, DEPOSITANTE: OMAR EMILIO ROCHA OLIVIO, CONCEPTO: DEVOLUCION COSTO CURSO DE AYMARA, CUENTA DE DEPOSITO: CUENTA UNICA DEL TESORO</t>
  </si>
  <si>
    <t>00099021001 DEPOSITO DE EFECTIVO, DEPOSITANTE: SARA LINDA MAMANI VEGA, CONCEPTO: DEP DE DEVOLUCION, CUENTA DE DEPOSITO: CUENTA UNICA DEL TESORO</t>
  </si>
  <si>
    <t>00099021001 DEPOSITO DE EFECTIVO, DEPOSITANTE: ELEUTERIO RENJIFO CONDORI, CONCEPTO: DEPOSITÓ DOBLE PERCEPCION, CUENTA DE DEPOSITO: CUENTA UNICA DEL TESORO</t>
  </si>
  <si>
    <t>00099021001 DEPOSITO DE EFECTIVO, DEPOSITANTE: VICEMIN. DE DEFENSA SOCIAL Y SUST. CONTROLADAS, CONCEPTO: DEP. POR LICENCIA SIN GOCE DE HABERES, CUENTA DE DEPOSITO: CUENTA UNICA DEL TESORO</t>
  </si>
  <si>
    <t>00020031101 DEPOSITO DE EFECTIVO, DEPOSITANTE: REYMUNDO PEREZ MEDRANO C.I. 6504664 CBBA, CONCEPTO: DEVOLUCION DE PASAJE, CUENTA DE DEPOSITO: CUENTA UNICA DEL TESORO</t>
  </si>
  <si>
    <t>00099021001 DEPOSITO DE EFECTIVO, DEPOSITANTE: LUIS OROZCO, CONCEPTO: DEVOLUCION SALDO DE MEDIO DIA DE FECHA, CUENTA DE DEPOSITO: CUENTA UNICA DEL TESORO</t>
  </si>
  <si>
    <t>00099021001 DEPOSITO DE EFECTIVO, DEPOSITANTE: GUALBERTO FLORES PEÑA, CONCEPTO: REVERSION DE PASAJES, CUENTA DE DEPOSITO: CUENTA UNICA DEL TESORO</t>
  </si>
  <si>
    <t>00099021001 DEPOSITO DE EFECTIVO, DEPOSITANTE: RAMIRO POLO, CONCEPTO: DEVOLUCION SALDO DE 93° CARRERA INTERNACIONAL DE SAN SILVESTRE, CUENTA DE DEPOSITO: CUENTA UNICA DEL TESORO</t>
  </si>
  <si>
    <t>00099021001 DEPOSITO DE EFECTIVO, DEPOSITANTE: SERGIO DAVID CALZADA CASTELLON, CONCEPTO: REVERSION DE PASAJES, CUENTA DE DEPOSITO: CUENTA UNICA DEL TESORO</t>
  </si>
  <si>
    <t>00099021001 DEPOSITO DE EFECTIVO, DEPOSITANTE: RUBEN VICENTE QUINTEROS, CONCEPTO: DEP. POR CONCEPTO DE DEVOLUCION DE PASAJE N° 9301388973948 TROPICAL TOURS NO UTILIZADO GESTION 2017, CUENTA DE DEPOSITO: CUENTA UNICA DEL TESORO</t>
  </si>
  <si>
    <t>00099021001 DEPOSITO DE EFECTIVO, DEPOSITANTE: PAULA ESTEFANE VASQUEZ BAUER, CONCEPTO: REVERSION AL PREVENTIVO N° 842/2016 (DEVOLUCION DE PASAJES), CUENTA DE DEPOSITO: CUENTA UNICA DEL TESORO</t>
  </si>
  <si>
    <t>00099021001 DEPOSITO DE EFECTIVO, DEPOSITANTE: PAULA ESTEFANE VASQUEZ BAUER, CONCEPTO: REVERSION AL PREVENTIVO N° 621/2016 (DEVOLUCION DE PASAJES), CUENTA DE DEPOSITO: CUENTA UNICA DEL TESORO</t>
  </si>
  <si>
    <t>00099021001 DEPOSITO DE EFECTIVO, DEPOSITANTE: PAULA ESTEFANE VASQUEZ BAUER, CONCEPTO: REVERSION AL PREVENTIVO N° 1934/2017, CUENTA DE DEPOSITO: CUENTA UNICA DEL TESORO</t>
  </si>
  <si>
    <t>00099021001 DEPOSITO DE EFECTIVO, DEPOSITANTE: BAUTISTA HUALLPARA BERTHA FELICIDAD, CONCEPTO: DEVOLUCION BONO DE ANTIGUEDAD, CUENTA DE DEPOSITO: CUENTA UNICA DEL TESORO</t>
  </si>
  <si>
    <t>00099021001 DEPOSITO DE EFECTIVO, DEPOSITANTE: U.P.E.A., CONCEPTO: DEVOLUCION DE AGUINALDO, CUENTA DE DEPOSITO: CUENTA UNICA DEL TESORO</t>
  </si>
  <si>
    <t>00099021001 DEPOSITO DE EFECTIVO, DEPOSITANTE: GUSTAVO ALIAGA PALMA, CONCEPTO: DEVOLUCION CURSOS AYMARA, CUENTA DE DEPOSITO: CUENTA UNICA DEL TESORO</t>
  </si>
  <si>
    <t>00099021001 DEP.DE CHEQ.AJENOS,RET.DE CAM.,CONCEPTO: FLORES BAPTISTA EDWIN,DEP.: BANCO UNION S.A. , PROCEDENCIA: BANCO UNION S.A., CHEQUE: 150715, FECHA DE EMISION:24/01/2018</t>
  </si>
  <si>
    <t>00099021001 DEPOSITO DE EFECTIVO, DEPOSITANTE: INSA-ALVARO ELOY CASTRO NUÑEZ, CONCEPTO: DEVOLUCION DE PASAJES, CUENTA DE DEPOSITO: CUENTA UNICA DEL TESORO</t>
  </si>
  <si>
    <t>00099021001 DEPOSITO DE EFECTIVO, DEPOSITANTE: INSTITUTO DEL SEGURO AGRARIO, CONCEPTO: DEVOLUCION DE PASAJES, CUENTA DE DEPOSITO: CUENTA UNICA DEL TESORO</t>
  </si>
  <si>
    <t>00099021001 DEPOSITO DE EFECTIVO, DEPOSITANTE: VICAR MOTOR VILLARES, CONCEPTO: REVERSION AL PREVENTIVO N°2245/2017 POR DEVOLUCION DE PGO DE VICAR MOTOR VILLARES, CUENTA DE DEPOSITO: CUENTA UNICA DEL TESORO</t>
  </si>
  <si>
    <t>00099021001 DEPOSITO DE EFECTIVO, DEPOSITANTE: JUAN EMILIO ORIHUELA TRISTAN, CONCEPTO: DEVOLUCION DE PAGO, CUENTA DE DEPOSITO: CUENTA UNICA DEL TESORO</t>
  </si>
  <si>
    <t>00099021001 DEPOSITO DE EFECTIVO, DEPOSITANTE: ALVARO M. ANTONIO CABA OLIVAREZ CI/ 2377522, CONCEPTO: CITE: MEFP/VTCP/DEPOT/UAIS-CPJ/N°030/2016 REGULARIZACION :JULIO -AGOST 2017, CUENTA DE DEPOSITO: CUENTA UNICA DEL TESORO</t>
  </si>
  <si>
    <t>00291012002 DEP.DE CHEQ.AJENOS,RET.DE CAM.,CONCEPTO: PAGO DEUDA GESTIONES ANTERIORES,DEP.: EMPRESA CONSTRUCTORA MARISCAL SUCRE LTDA , PROCEDENCIA: BANCO NACIONAL DE BOLIVIA S.A., CHEQUE: 1024165, FECHA DE EMISION:25/01/2018</t>
  </si>
  <si>
    <t>00099021001 DEPOSITO DE EFECTIVO, DEPOSITANTE: SERGIO SANCHEZ, CONCEPTO: DEVOLUCION POR PAGO EN DEMASIA (DEVENGADO GESTION 2017), CUENTA DE DEPOSITO: CUENTA UNICA DEL TESORO</t>
  </si>
  <si>
    <t>00016011101 DEPOSITO DE EFECTIVO, DEPOSITANTE: MILENA PACHECO PAREDES, CONCEPTO: DEVOLUCION DE PASAJES, CUENTA DE DEPOSITO: CUENTA UNICA DEL TESORO</t>
  </si>
  <si>
    <t>00099021001 DEP.DE CHEQ.AJENOS,RET.DE CAM.,CONCEPTO: DEVOLUCION POR SUBSIDIO DE INCAPACIDAD TEMPORAL,DEP.: CAJA DE SALUD DE LA BANCA PRIVADA , PROCEDENCIA: BANCO NACIONAL DE BOLIVIA S.A., CHEQUE: 5987367, FECHA DE EMISION:11/01/2018</t>
  </si>
  <si>
    <t>00099021001 DEP.DE CHEQ.AJENOS,RET.DE CAM.,CONCEPTO: FRACCIONAMIENTO DE NOTA DE CREDITO FISCAL N°90515562,DEP.: INSUMOS BOLIVIA , PROCEDENCIA: BANCO UNION S.A., CHEQUE: 568, FECHA DE EMISION:26/01/2018</t>
  </si>
  <si>
    <t>00254014101 DEPOSITO DE EFECTIVO, DEPOSITANTE: FAUSTO CINCKO-INSA, CONCEPTO: REVERSION, CUENTA DE DEPOSITO: CUENTA UNICA DEL TESORO</t>
  </si>
  <si>
    <t>00099021001 DEPOSITO DE EFECTIVO, DEPOSITANTE: GASTON HERRERA-INSA, CONCEPTO: REVERSION, CUENTA DE DEPOSITO: CUENTA UNICA DEL TESORO</t>
  </si>
  <si>
    <t>00099021001 DEPOSITO DE EFECTIVO, DEPOSITANTE: JUAN CARLOS VIDAURRE-INSA, CONCEPTO: REVERSION, CUENTA DE DEPOSITO: CUENTA UNICA DEL TESORO</t>
  </si>
  <si>
    <t>00099021001 DEPOSITO DE EFECTIVO, DEPOSITANTE: NELSON GONZALES, CONCEPTO: REVERSION, CUENTA DE DEPOSITO: CUENTA UNICA DEL TESORO</t>
  </si>
  <si>
    <t>00099021001 DEPOSITO DE EFECTIVO, DEPOSITANTE: ALEX GOMEZ-INSA, CONCEPTO: REVERSION, CUENTA DE DEPOSITO: CUENTA UNICA DEL TESORO</t>
  </si>
  <si>
    <t>00099021001 DEPOSITO DE EFECTIVO, DEPOSITANTE: MIGUEL AMARU CHIQUIPA, CONCEPTO: PAGO POR DOBLE PERCEPCION, CUENTA DE DEPOSITO: CUENTA UNICA DEL TESORO</t>
  </si>
  <si>
    <t>00099021001 DEPOSITO DE EFECTIVO, DEPOSITANTE: ROSE MARY APAZA SUXO CI 3412620 L.P., CONCEPTO: REVERSION DE BOLETA DE PAGO DE REINTEGRO DEL MES DE ABRIL, CUENTA DE DEPOSITO: CUENTA UNICA DEL TESORO</t>
  </si>
  <si>
    <t>00099021001 DEPOSITO DE EFECTIVO, DEPOSITANTE: EDWIN BALBOA CHURA, CONCEPTO: DEVOLUCION VACACIONES, CUENTA DE DEPOSITO: CUENTA UNICA DEL TESORO</t>
  </si>
  <si>
    <t>00020031101 DEPOSITO DE EFECTIVO, DEPOSITANTE: BATALLON DE PRODUCCION DEL EJERCITO IV "V EDUARDO", CONCEPTO: REVERSION DE MATERIAL ELECTRICO Y DE CONSTRUCCION, CUENTA DE DEPOSITO: CUENTA UNICA DEL TESORO</t>
  </si>
  <si>
    <t>00099021001 DEPOSITO DE EFECTIVO, DEPOSITANTE: SANTIAGO GREGORIO ARIAS MAMANI, CONCEPTO: DEP. DOS DUODECIMAS DE AGUINALDO, CUENTA DE DEPOSITO: CUENTA UNICA DEL TESORO</t>
  </si>
  <si>
    <t>00099021001 DEPOSITO DE EFECTIVO, DEPOSITANTE: JUAN PABLO RIVERO CORTES, CONCEPTO: DEVOLUCION DE VIATICOS, CUENTA DE DEPOSITO: CUENTA UNICA DEL TESORO</t>
  </si>
  <si>
    <t>00099021001 DEPOSITO DE EFECTIVO, DEPOSITANTE: CONSTANCIA QUIRUCHI HUARAYO, CONCEPTO: DEVOLUCION PASAJE AEREO NO UTILIZADO-AMASZONAS GESTION 2016, CUENTA DE DEPOSITO: CUENTA UNICA DEL TESORO</t>
  </si>
  <si>
    <t>00030018008 DEPOSITO DE EFECTIVO, DEPOSITANTE: JAVIER SALGUERO ARAMAYO, CONCEPTO: DEVOLUCION POR PASAJES SEGUN C-31 4273, CUENTA DE DEPOSITO: CUENTA UNICA DEL TESORO</t>
  </si>
  <si>
    <t>00099021001 DEPOSITO DE EFECTIVO, DEPOSITANTE: EVANS PINTO - MINISTERIO DE DEPORTES, CONCEPTO: DEV. FONDOS EN AVANCE 3RA VERSION CAMPEONATO DE FUTBOL SUB-18 COPA ESTADO PLURINACIONAL, CUENTA DE DEPOSITO: CUENTA UNICA DEL TESORO</t>
  </si>
  <si>
    <t>00099021001 DEPOSITO DE EFECTIVO, DEPOSITANTE: RUBEN PRADO ARISPE, CONCEPTO: DEVOLUCION DE HABERES DE ACUERDO A INF. N° EX/EP13, CUENTA DE DEPOSITO: CUENTA UNICA DEL TESORO</t>
  </si>
  <si>
    <t>00099021001 DEP.DE CHEQ.AJENOS,RET.DE CAM.,CONCEPTO: QUISPE JAQUI ROMAN,DEP.: BANCO UNION S.A. , PROCEDENCIA: BANCO UNION S.A., CHEQUE: 150720, FECHA DE EMISION:29/01/2018</t>
  </si>
  <si>
    <t>00099021001 DEP.DE CHEQ.AJENOS,RET.DE CAM.,CONCEPTO: CABRAL ALVAREZ ADELITA,DEP.: BANCO UNION S.A. , PROCEDENCIA: BANCO UNION S.A., CHEQUE: 150718, FECHA DE EMISION:29/01/2018</t>
  </si>
  <si>
    <t>00099021001 DEPOSITO DE EFECTIVO, DEPOSITANTE: RENE MIGUEL TORRICO CASTILLO, CONCEPTO: REVERSION AL PREVENTIVO N° 2085/2017 (EXCESO DE CONSUMO DE TELEFONIA MOVIL NOVIEMBRE/2017), CUENTA DE DEPOSITO: CUENTA UNICA DEL TESORO</t>
  </si>
  <si>
    <t>00099021001 DEPOSITO DE EFECTIVO, DEPOSITANTE: PAUL ANTONIO COCA SUAREZ ARANA, CONCEPTO: REVERSION PASAJES PREV. 167/18 N° DE CARGO DE CUENTA, CUENTA DE DEPOSITO: CUENTA UNICA DEL TESORO</t>
  </si>
  <si>
    <t>00099021001 DEPOSITO DE EFECTIVO, DEPOSITANTE: GASPAR AVELINO GUZMAN VARGAS, CONCEPTO: DEP. DOS DUODECIMAS AGUINALDO, CUENTA DE DEPOSITO: CUENTA UNICA DEL TESORO</t>
  </si>
  <si>
    <t>00099021001 DEPOSITO DE EFECTIVO, DEPOSITANTE: JOSE E. SANDOVAL SARAVIA, CONCEPTO: DEVOLUCION DE RECURSOS NO EJECUTADOS, CUENTA DE DEPOSITO: CUENTA UNICA DEL TESORO</t>
  </si>
  <si>
    <t>00099021001 DEPOSITO DE EFECTIVO, DEPOSITANTE: EDUARDO FREDDY ECHEVERRIA VARGAS, CONCEPTO: DEVOLUCION DE SALDOS DE FONDOS EN AVANCE PREV. 964, CUENTA DE DEPOSITO: CUENTA UNICA DEL TESORO</t>
  </si>
  <si>
    <t>00099021001 DEPOSITO DE EFECTIVO, DEPOSITANTE: EDUARDO FREDDY ECHEVERRIA VARGAS, CONCEPTO: DEVOLUCION DE SALDOS DE FONDOS EN AVANCE PREV. 962, CUENTA DE DEPOSITO: CUENTA UNICA DEL TESORO</t>
  </si>
  <si>
    <t>00099021001 DEPOSITO DE EFECTIVO, DEPOSITANTE: EDUARDO FREDDY ECHEVERRIA VARGAS, CONCEPTO: DEVOLUCION DE SALDOS DE FONDOS EN AVANCE PREV 959, CUENTA DE DEPOSITO: CUENTA UNICA DEL TESORO</t>
  </si>
  <si>
    <t>00020051101 DEPOSITO DE EFECTIVO, DEPOSITANTE: JAVIER EDUARDO AYLLON VARGAS, CONCEPTO: DEP. DE REVERSION, CUENTA DE DEPOSITO: CUENTA UNICA DEL TESORO</t>
  </si>
  <si>
    <t>00344018001 DEPOSITO DE EFECTIVO, DEPOSITANTE: EDILBERTA A QUISPE CONDE, CONCEPTO: SALDO COMPRA Y ENTREGA MATERIAL ESCRITORIO Y COMBUSTIBLE NACION ARAONA DEL 15 AL 17 NOV 17, CUENTA DE DEPOSITO: CUENTA UNICA DEL TESORO</t>
  </si>
  <si>
    <t>00099021001 DEPOSITO DE EFECTIVO, DEPOSITANTE: MARIELA PEREZ SEJAS, CONCEPTO: CUMPLIMIENTO PARCIAL DE RECONOCIMIENTO DE OBLIGACION POR PAGO A LA CNS DE BS, 27016,19, CUENTA DE DEPOSITO: CUENTA UNICA DEL TESORO</t>
  </si>
  <si>
    <t>00099021001 DEPOSITO DE EFECTIVO, DEPOSITANTE: ENDE - ANDREA ELIZABET VARGAS ZEBALLOS, CONCEPTO: CUMPL. DS 3034 RENUMERACION MAX DIC717 - WILFREDO OVANDO ROJAS, CUENTA DE DEPOSITO: CUENTA UNICA DEL TESORO</t>
  </si>
  <si>
    <t>00099021004 DEPOSITO DE EFECTIVO, DEPOSITANTE: MINISTERIO DE DEPORTES, CONCEPTO: DEVOLUCION EXCEDENTE TELEFONIA CELULAR MES DE NOVIEMBRE 2017, CUENTA DE DEPOSITO: CUENTA UNICA DEL TESORO</t>
  </si>
  <si>
    <t>00593012001 DEP.DE CHEQ.AJENOS,RET.DE CAM.,CONCEPTO: VENTA DE TOP,DEP.: EMPRESA ESTATAL YACANA , PROCEDENCIA: BANCO UNION S.A., CHEQUE: 211, FECHA DE EMISION:30/01/2018</t>
  </si>
  <si>
    <t>00593012001 DEP.DE CHEQ.AJENOS,RET.DE CAM.,CONCEPTO: VENTA DE TOP,DEP.: EMPRESA ESTATAL DE YACANA , PROCEDENCIA: BANCO UNION S.A., CHEQUE: 210, FECHA DE EMISION:30/01/2018</t>
  </si>
  <si>
    <t>00099021001 DEPOSITO DE EFECTIVO, DEPOSITANTE: DAVID ALFREDO GUTIERREZ BOLIVAR, CONCEPTO: DEP. POR DOBLE PERSEPCION, CUENTA DE DEPOSITO: CUENTA UNICA DEL TESORO</t>
  </si>
  <si>
    <t>00099021001 DEPOSITO DE EFECTIVO, DEPOSITANTE: NIXON EMILIANO VARGAS MAMANI, CONCEPTO: DEVOLUCION CORRESPONDIENTE MES OCTUBRE (LEY FINANCIAL), CUENTA DE DEPOSITO: CUENTA UNICA DEL TESORO</t>
  </si>
  <si>
    <t>00099021001 DEPOSITO DE EFECTIVO, DEPOSITANTE: NIXON EMILIANO VARGAS MAMANI, CONCEPTO: DEVOLUCION CORRESPONDIENTE MES NOVIEMBRE (LEY FINANCIAL), CUENTA DE DEPOSITO: CUENTA UNICA DEL TESORO</t>
  </si>
  <si>
    <t>00099021001 DEPOSITO DE EFECTIVO, DEPOSITANTE: FELICIANO HUANCA LAURA, CONCEPTO: DEPÓSITO DE DEVOLUCION, CUENTA DE DEPOSITO: CUENTA UNICA DEL TESORO</t>
  </si>
  <si>
    <t>00099021001 DEPOSITO DE EFECTIVO, DEPOSITANTE: JHOVANA HUANCA HUANCA, CONCEPTO: DEVOLUCION DEL DESCUENTO MES AGOSTO, CUENTA DE DEPOSITO: CUENTA UNICA DEL TESORO</t>
  </si>
  <si>
    <t>00099021001 DEPOSITO DE EFECTIVO, DEPOSITANTE: JHOVANA HUANCA HUANCA, CONCEPTO: DEVOLUCION DEL DESCUENTO MES SEPTIEMBRE, CUENTA DE DEPOSITO: CUENTA UNICA DEL TESORO</t>
  </si>
  <si>
    <t>00099021001 DEPOSITO DE EFECTIVO, DEPOSITANTE: JHOVANA HUANCA HUANCA, CONCEPTO: DEVOLUCION DE SUELDO DEL MES DE AGOSTO, CUENTA DE DEPOSITO: CUENTA UNICA DEL TESORO</t>
  </si>
  <si>
    <t>00099021001 DEPOSITO DE EFECTIVO, DEPOSITANTE: JHOVANA HUANCA HUANCA, CONCEPTO: DEVOLUCION DE SUELDO DEL MES SEPTIEMBRE, CUENTA DE DEPOSITO: CUENTA UNICA DEL TESORO</t>
  </si>
  <si>
    <t>00099021001 DEPOSITO DE EFECTIVO, DEPOSITANTE: MARCO PADILLA, CONCEPTO: DEVOLUCION DE PUBLICIDAD, CUENTA DE DEPOSITO: CUENTA UNICA DEL TESORO</t>
  </si>
  <si>
    <t>00030014201 DEPOSITO DE EFECTIVO, DEPOSITANTE: NELSON MAMANI, CONCEPTO: DEVOLUCION DE C-31 4196, CUENTA DE DEPOSITO: CUENTA UNICA DEL TESORO</t>
  </si>
  <si>
    <t>00099021001 DEPOSITO DE EFECTIVO, DEPOSITANTE: LUCY ESTHER SANCHEZ HERRERA, CONCEPTO: DEVOLUCION PAGO EN DEMASIA SERVICIOS DE LIMPIEZA DICIEMBRE 2017, CUENTA DE DEPOSITO: CUENTA UNICA DEL TESORO</t>
  </si>
  <si>
    <t>00099021001 DEPOSITO DE EFECTIVO, DEPOSITANTE: MARIANELA CORITZA CALVIMONTES, CONCEPTO: DEP. DE UNA DUODECIMA DE AGUINALDO, CUENTA DE DEPOSITO: CUENTA UNICA DEL TESORO</t>
  </si>
  <si>
    <t>00287102001 DEPOSITO DE EFECTIVO, DEPOSITANTE: FPS OFICINA CENTRAL, CONCEPTO: REVERSION DE REFRIGERIOS 2017 OFICINA CENTRAL, CUENTA DE DEPOSITO: CUENTA UNICA DEL TESORO</t>
  </si>
  <si>
    <t>00099021001 DEPOSITO DE EFECTIVO, DEPOSITANTE: RODOLFO DANIEL DORADO SUBIETA-ATT, CONCEPTO: DEVOLUCION DE VIATICOS NO UTILIZADOS DEL VIAJE A UYUNI-TUPIZA-TARIJA(DAKAR 2018), CUENTA DE DEPOSITO: CUENTA UNICA DEL TESORO</t>
  </si>
  <si>
    <t>00099021001 DEPOSITO DE EFECTIVO, DEPOSITANTE: ERNESTO LENIZ QUICHU, CONCEPTO: DEVOLUCION , PAGO EN DEMASIA SERVICIO DE LIMPIEZA DICIEMBRE 2017 EDIFICIO VICTOR, CUENTA DE DEPOSITO: CUENTA UNICA DEL TESORO</t>
  </si>
  <si>
    <t>00254014101 DEPOSITO DE EFECTIVO, DEPOSITANTE: EVER MUÑOZ - INSA, CONCEPTO: REVERSION, CUENTA DE DEPOSITO: CUENTA UNICA DEL TESORO</t>
  </si>
  <si>
    <t>00254014101 DEPOSITO DE EFECTIVO, DEPOSITANTE: JORGE FERNANDO CHEVEZ BERNAL, CONCEPTO: DEVOLUCION DE VIATICOS Y PASAJES, CUENTA DE DEPOSITO: CUENTA UNICA DEL TESORO</t>
  </si>
  <si>
    <t>00099021001 DEPOSITO DE EFECTIVO, DEPOSITANTE: JORGE FERNANDO CHAVEZ BERNAL, CONCEPTO: DEVOLUCION DE PASAJES TERRESTRES, CUENTA DE DEPOSITO: CUENTA UNICA DEL TESORO</t>
  </si>
  <si>
    <t>00099021001 DEPOSITO DE EFECTIVO, DEPOSITANTE: SANDRO GUTIERREZ - MIN DE DEPORTES, CONCEPTO: DEV. FONDOS EN AVANCE CARRERA PEDESTRE 10 KM COCHABAMBA 2017, CUENTA DE DEPOSITO: CUENTA UNICA DEL TESORO</t>
  </si>
  <si>
    <t>00099021001 DEPOSITO DE EFECTIVO, DEPOSITANTE: PATRICIA PONCE CAMBEROS, CONCEPTO: DEVOLUCION SALDOS ASIGNADOS, CUENTA DE DEPOSITO: CUENTA UNICA DEL TESORO</t>
  </si>
  <si>
    <t>00099021001 DEP.DE CHEQ.AJENOS,RET.DE CAM.,CONCEPTO: REVERSION FRACCION NUA 3053431,DEP.: SEGUROS PROVIDA SA , PROCEDENCIA: BANCO NACIONAL DE BOLIVIA S.A., CHEQUE: 2312755, FECHA DE EMISION:29/01/2018</t>
  </si>
  <si>
    <t>00099021001 DEP.DE CHEQ.AJENOS,RET.DE CAM.,CONCEPTO: SEDES DEVOL. INCAPACIDAD TEMPORAL NOV/2017,DEP.: CAJA PETROLERA DE SALUD , PROCEDENCIA: BANCO UNION S.A., CHEQUE: 12667, FECHA DE EMISION:31/01/2018</t>
  </si>
  <si>
    <t>00099021001 DEP.DE CHEQ.AJENOS,RET.DE CAM.,CONCEPTO: DEVOLUCION DE RECURSOS,DEP.: AGENCIA NACIONAL DE HIDROCARBUROS , PROCEDENCIA: BANCO UNION S.A., CHEQUE: 4876, FECHA DE EMISION:26/01/2018</t>
  </si>
  <si>
    <t>00099021001 DEP.DE CHEQ.AJENOS,RET.DE CAM.,CONCEPTO: DEVOLUCION DE RECURSOS,DEP.: AGENCIA NACIONAL DE HIDROCARBUROS , PROCEDENCIA: BANCO UNION S.A., CHEQUE: 4879, FECHA DE EMISION:30/01/2018</t>
  </si>
  <si>
    <t>00099021001 DEPOSITO DE EFECTIVO, DEPOSITANTE: MIN DE DESARROLLO PRODUCT. Y ECONOMIA PLURAL, CONCEPTO: DEP. COMPLEMENTARIO A LA REVERSION DE SALARIO DE RUDY VILLARROEL SALGUEIRO, CUENTA DE DEPOSITO: CUENTA UNICA DEL TESORO</t>
  </si>
  <si>
    <t>00099021001 DEPOSITO DE EFECTIVO, DEPOSITANTE: MIN DE DESARROLLO PRODUCT. Y ECONOMIA PLURAL, CONCEPTO: DEP. COMPLEMENTARIO A LA REVERSION DEL SALARIO SIRLEY KARINE PACHECO ZEBALLOS, CUENTA DE DEPOSITO: CUENTA UNICA DEL TESORO</t>
  </si>
  <si>
    <t>00099021001 DEPOSITO DE EFECTIVO, DEPOSITANTE: JUAN MANUEL BORDA, CONCEPTO: REVERSION, CUENTA DE DEPOSITO: CUENTA UNICA DEL TESORO</t>
  </si>
  <si>
    <t>00099021001 DEPOSITO DE EFECTIVO, DEPOSITANTE: MINISTERIO DE OBRAS PUBLICAS SERVICIOS Y VIVIENDA, CONCEPTO: DEVOLUCION DE FONDOS, CUENTA DE DEPOSITO: CUENTA UNICA DEL TESORO</t>
  </si>
  <si>
    <t>AJUSTE COMPLEMENTARIO POR REVALORIZACION SALDOS DE ACTIVOS DE RESERVA Y OBLIGACIONES MONEDA EXTRANJERA (DOLARES) Saldo MO = -1002760439.62 ;Bs/Mo: 6.86000000000 ;Saldo Bs: -6878936615.80</t>
  </si>
  <si>
    <t>AJUSTE COMPLEMENTARIO POR REVALORIZACION SALDOS DE ACTIVOS DE RESERVA Y OBLIGACIONES MONEDA EXTRANJERA (DOLARES) Saldo MO = -1002030908.56 ;Bs/Mo: 6.86000000000 ;Saldo Bs: -6873932032.71</t>
  </si>
  <si>
    <t>AJUSTE COMPLEMENTARIO POR REVALORIZACION SALDOS DE ACTIVOS DE RESERVA Y OBLIGACIONES MONEDA EXTRANJERA (DOLARES) Saldo MO = -998807212.57 ;Bs/Mo: 6.86000000000 ;Saldo Bs: -6851817478.22</t>
  </si>
  <si>
    <t>RETIRO TOTAL DE RECURSOS CAPTADOS EN LA FECHA LIBRETA 00513012002</t>
  </si>
  <si>
    <t>AJUSTE COMPLEMENTARIO POR REVALORIZACION SALDOS DE ACTIVOS DE RESERVA Y OBLIGACIONES MONEDA EXTRANJERA (DOLARES) Saldo MO = -994039614.76 ;Bs/Mo: 6.86000000000 ;Saldo Bs: -6819111757.26</t>
  </si>
  <si>
    <t>AJUSTE COMPLEMENTARIO POR REVALORIZACION SALDOS DE ACTIVOS DE RESERVA Y OBLIGACIONES MONEDA EXTRANJERA (DOLARES) Saldo MO = -988764160.67 ;Bs/Mo: 6.86000000000 ;Saldo Bs: -6782922142.21</t>
  </si>
  <si>
    <t>08</t>
  </si>
  <si>
    <t>26/01/2018</t>
  </si>
  <si>
    <t>00132039201</t>
  </si>
  <si>
    <t>De: 00132039201 A:00513102001 Débito Automático a requerimiento de YPFB, con nota CITE:YPFB/PRS-GAFC-247/18 y CITE: SEDEM/GAF/18-022 del SEDEM, inf. Téc.GAFC-005 DFC 0013 URPR-08/18 de YPFB e Inf. Legal YPFB/GLC No.041DGAJ 002 ULAR 009/18</t>
  </si>
  <si>
    <t>29/01/2018</t>
  </si>
  <si>
    <t>00076011101</t>
  </si>
  <si>
    <t>De: 00076011101 A:00099021001 Débito Automático según nota CITE: MEFP/VTCP/DGCP/UF-65/2018, informe Técnico MEFP/VTCP/DGCP/UF-56/2017 de la Dir. Gral. de Crédito Público, Inf. Legal MEFP/DGAJ/UAJ/No.168/2017 de la Dir. Gral. Asuntos Jurídi</t>
  </si>
  <si>
    <t>00076014201</t>
  </si>
  <si>
    <t>De: 00076014201 A:00099021001 Débito Automático según nota CITE: MEFP/VTCP/DGCP/UF-65/2018, informe Técnico MEFP/VTCP/DGCP/UF-56/2017 de la Dir. Gral. de Crédito Público, Inf. Legal MEFP/DGAJ/UAJ/No.168/2017 de la Dir. Gral. Asuntos Jurídi</t>
  </si>
  <si>
    <t>00513102001</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</si>
  <si>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</si>
  <si>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</si>
  <si>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</si>
  <si>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</si>
  <si>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G06562320002</t>
  </si>
  <si>
    <t>G06562340002</t>
  </si>
  <si>
    <t>G06562360002</t>
  </si>
  <si>
    <t>G06562420002</t>
  </si>
  <si>
    <t>G06562480002</t>
  </si>
  <si>
    <t>G06563200002</t>
  </si>
  <si>
    <t>G06564020002</t>
  </si>
  <si>
    <t>G06568100002</t>
  </si>
  <si>
    <t>G06568140002</t>
  </si>
  <si>
    <t>G06571380002</t>
  </si>
  <si>
    <t>G06571400002</t>
  </si>
  <si>
    <t>G06571470002</t>
  </si>
  <si>
    <t>G06574180002</t>
  </si>
  <si>
    <t>G06568020004</t>
  </si>
  <si>
    <t>G06568160004</t>
  </si>
  <si>
    <t>G06568180004</t>
  </si>
  <si>
    <t>G06570290004</t>
  </si>
  <si>
    <t>G06570300004</t>
  </si>
  <si>
    <t>G06571300004</t>
  </si>
  <si>
    <t>G06571310004</t>
  </si>
  <si>
    <t>G06571320004</t>
  </si>
  <si>
    <t>G06571330004</t>
  </si>
  <si>
    <t>G06571340004</t>
  </si>
  <si>
    <t>G06571530004</t>
  </si>
  <si>
    <t>G06571540004</t>
  </si>
  <si>
    <t>G06571570004</t>
  </si>
  <si>
    <t>G06571590004</t>
  </si>
  <si>
    <t>G06579720002</t>
  </si>
  <si>
    <t>G06581790002</t>
  </si>
  <si>
    <t>G06586680002</t>
  </si>
  <si>
    <t>G06586840002</t>
  </si>
  <si>
    <t>S09128750001</t>
  </si>
  <si>
    <t>G06596840002</t>
  </si>
  <si>
    <t>G06599470002</t>
  </si>
  <si>
    <t>G06599490002</t>
  </si>
  <si>
    <t>G06599550002</t>
  </si>
  <si>
    <t>G06599570002</t>
  </si>
  <si>
    <t>G06599590002</t>
  </si>
  <si>
    <t>G06599610002</t>
  </si>
  <si>
    <t>G06600230002</t>
  </si>
  <si>
    <t>G06593760004</t>
  </si>
  <si>
    <t>G06593770007</t>
  </si>
  <si>
    <t>G06598080003</t>
  </si>
  <si>
    <t>G06600270004</t>
  </si>
  <si>
    <t>G06604300002</t>
  </si>
  <si>
    <t>G06604320002</t>
  </si>
  <si>
    <t>G06604340002</t>
  </si>
  <si>
    <t>G06610540002</t>
  </si>
  <si>
    <t>G06611950002</t>
  </si>
  <si>
    <t>G06614490002</t>
  </si>
  <si>
    <t>G06614510002</t>
  </si>
  <si>
    <t>G06614530002</t>
  </si>
  <si>
    <t>G06614570002</t>
  </si>
  <si>
    <t>Q09399160002</t>
  </si>
  <si>
    <t>S09134020001</t>
  </si>
  <si>
    <t>G06621870001</t>
  </si>
  <si>
    <t>G06621950001</t>
  </si>
  <si>
    <t>G06627300002</t>
  </si>
  <si>
    <t>Q09401080002</t>
  </si>
  <si>
    <t>S09134800002</t>
  </si>
  <si>
    <t>G06627320004</t>
  </si>
  <si>
    <t>G06627330004</t>
  </si>
  <si>
    <t>G06637110002</t>
  </si>
  <si>
    <t>G06637190002</t>
  </si>
  <si>
    <t>G06637230002</t>
  </si>
  <si>
    <t>G06637250002</t>
  </si>
  <si>
    <t>G06637320002</t>
  </si>
  <si>
    <t>G06637440002</t>
  </si>
  <si>
    <t>G06637570002</t>
  </si>
  <si>
    <t>G06637590002</t>
  </si>
  <si>
    <t>G06637760002</t>
  </si>
  <si>
    <t>G06637780002</t>
  </si>
  <si>
    <t>G06637950002</t>
  </si>
  <si>
    <t>G06641540002</t>
  </si>
  <si>
    <t>G06641720002</t>
  </si>
  <si>
    <t>G06645950002</t>
  </si>
  <si>
    <t>G06647210002</t>
  </si>
  <si>
    <t>G06647250002</t>
  </si>
  <si>
    <t>G06647270002</t>
  </si>
  <si>
    <t>Q09416590002</t>
  </si>
  <si>
    <t>Q09416620002</t>
  </si>
  <si>
    <t>S09136200002</t>
  </si>
  <si>
    <t>J03361470001</t>
  </si>
  <si>
    <t>J03361480001</t>
  </si>
  <si>
    <t>S09135860001</t>
  </si>
  <si>
    <t>S09136200003</t>
  </si>
  <si>
    <t>S09136510004</t>
  </si>
  <si>
    <t>G06651960002</t>
  </si>
  <si>
    <t>G06658350002</t>
  </si>
  <si>
    <t>J03361790002</t>
  </si>
  <si>
    <t>Q09421560002</t>
  </si>
  <si>
    <t>S09137230001</t>
  </si>
  <si>
    <t>S09137280001</t>
  </si>
  <si>
    <t>S09137330001</t>
  </si>
  <si>
    <t>S09137370003</t>
  </si>
  <si>
    <t>G06656500003</t>
  </si>
  <si>
    <t>J03361680001</t>
  </si>
  <si>
    <t>J03361690001</t>
  </si>
  <si>
    <t>J03361700001</t>
  </si>
  <si>
    <t>J03361710001</t>
  </si>
  <si>
    <t>J03361720001</t>
  </si>
  <si>
    <t>J03361730001</t>
  </si>
  <si>
    <t>J03361740001</t>
  </si>
  <si>
    <t>J03361750001</t>
  </si>
  <si>
    <t>J03361760001</t>
  </si>
  <si>
    <t>J03361770001</t>
  </si>
  <si>
    <t>J03361780001</t>
  </si>
  <si>
    <t>J03361910001</t>
  </si>
  <si>
    <t>J03361920001</t>
  </si>
  <si>
    <t>G06677480002</t>
  </si>
  <si>
    <t>G06677500002</t>
  </si>
  <si>
    <t>G06677540002</t>
  </si>
  <si>
    <t>G06677560002</t>
  </si>
  <si>
    <t>G06677580002</t>
  </si>
  <si>
    <t>G06681970002</t>
  </si>
  <si>
    <t>G06682550002</t>
  </si>
  <si>
    <t>Q09429060002</t>
  </si>
  <si>
    <t>J03362540001</t>
  </si>
  <si>
    <t>G06687750002</t>
  </si>
  <si>
    <t>G06687770002</t>
  </si>
  <si>
    <t>G06687790002</t>
  </si>
  <si>
    <t>G06687810002</t>
  </si>
  <si>
    <t>G06687830002</t>
  </si>
  <si>
    <t>G06687850002</t>
  </si>
  <si>
    <t>I00743370002</t>
  </si>
  <si>
    <t>J03363300002</t>
  </si>
  <si>
    <t>S09140270002</t>
  </si>
  <si>
    <t>G06688970004</t>
  </si>
  <si>
    <t>G06698460002</t>
  </si>
  <si>
    <t>G06703410002</t>
  </si>
  <si>
    <t>S09141890004</t>
  </si>
  <si>
    <t>J03363750001</t>
  </si>
  <si>
    <t>J03363920001</t>
  </si>
  <si>
    <t>J03363930001</t>
  </si>
  <si>
    <t>J03363940001</t>
  </si>
  <si>
    <t>S09140870001</t>
  </si>
  <si>
    <t>S09141890001</t>
  </si>
  <si>
    <t>G06713490002</t>
  </si>
  <si>
    <t>G06713510002</t>
  </si>
  <si>
    <t>G06713530002</t>
  </si>
  <si>
    <t>G06716780002</t>
  </si>
  <si>
    <t>G06716820002</t>
  </si>
  <si>
    <t>G06716840002</t>
  </si>
  <si>
    <t>S09144100002</t>
  </si>
  <si>
    <t>G06713290008</t>
  </si>
  <si>
    <t>G06722500002</t>
  </si>
  <si>
    <t>Q09452010002</t>
  </si>
  <si>
    <t>Q09452090002</t>
  </si>
  <si>
    <t>G06733450002</t>
  </si>
  <si>
    <t>G06733480002</t>
  </si>
  <si>
    <t>G06733600002</t>
  </si>
  <si>
    <t>G06733620002</t>
  </si>
  <si>
    <t>G06735860004</t>
  </si>
  <si>
    <t>G06735870004</t>
  </si>
  <si>
    <t>G06735880004</t>
  </si>
  <si>
    <t>G06735910004</t>
  </si>
  <si>
    <t>J03365000001</t>
  </si>
  <si>
    <t>G06731590003</t>
  </si>
  <si>
    <t>G06744170002</t>
  </si>
  <si>
    <t>G06744440002</t>
  </si>
  <si>
    <t>G06744460002</t>
  </si>
  <si>
    <t>G06744490002</t>
  </si>
  <si>
    <t>G06744510002</t>
  </si>
  <si>
    <t>G06744580002</t>
  </si>
  <si>
    <t>G06750370002</t>
  </si>
  <si>
    <t>G06751840002</t>
  </si>
  <si>
    <t>T03797140001</t>
  </si>
  <si>
    <t>T03797160001</t>
  </si>
  <si>
    <t>T03797180001</t>
  </si>
  <si>
    <t>T03797200001</t>
  </si>
  <si>
    <t>T03797220001</t>
  </si>
  <si>
    <t>T03797240001</t>
  </si>
  <si>
    <t>T03797260001</t>
  </si>
  <si>
    <t>T03797280001</t>
  </si>
  <si>
    <t>T03797300001</t>
  </si>
  <si>
    <t>T03797320001</t>
  </si>
  <si>
    <t>T03797340001</t>
  </si>
  <si>
    <t>T03797360001</t>
  </si>
  <si>
    <t>T03797380001</t>
  </si>
  <si>
    <t>T03797400001</t>
  </si>
  <si>
    <t>T03797420001</t>
  </si>
  <si>
    <t>T03797440001</t>
  </si>
  <si>
    <t>T03797460001</t>
  </si>
  <si>
    <t>T03797480001</t>
  </si>
  <si>
    <t>T03797500001</t>
  </si>
  <si>
    <t>T03797520001</t>
  </si>
  <si>
    <t>T03797540001</t>
  </si>
  <si>
    <t>T03797560001</t>
  </si>
  <si>
    <t>T03797580001</t>
  </si>
  <si>
    <t>T03797600001</t>
  </si>
  <si>
    <t>T03797620001</t>
  </si>
  <si>
    <t>T03797640001</t>
  </si>
  <si>
    <t>T03797660001</t>
  </si>
  <si>
    <t>T03797680001</t>
  </si>
  <si>
    <t>T03797700001</t>
  </si>
  <si>
    <t>T03797720001</t>
  </si>
  <si>
    <t>T03797740001</t>
  </si>
  <si>
    <t>T03797760001</t>
  </si>
  <si>
    <t>T03797780001</t>
  </si>
  <si>
    <t>T03797800001</t>
  </si>
  <si>
    <t>T03797820001</t>
  </si>
  <si>
    <t>T03797840001</t>
  </si>
  <si>
    <t>T03797860001</t>
  </si>
  <si>
    <t>T03797880001</t>
  </si>
  <si>
    <t>T03797900001</t>
  </si>
  <si>
    <t>T03797920001</t>
  </si>
  <si>
    <t>T03797940001</t>
  </si>
  <si>
    <t>T03797960001</t>
  </si>
  <si>
    <t>T03797980001</t>
  </si>
  <si>
    <t>T03798000001</t>
  </si>
  <si>
    <t>T03798020001</t>
  </si>
  <si>
    <t>T03798040001</t>
  </si>
  <si>
    <t>T03798060001</t>
  </si>
  <si>
    <t>T03798080001</t>
  </si>
  <si>
    <t>T03798100001</t>
  </si>
  <si>
    <t>T03798120001</t>
  </si>
  <si>
    <t>T03798140001</t>
  </si>
  <si>
    <t>T03798160001</t>
  </si>
  <si>
    <t>T03798180001</t>
  </si>
  <si>
    <t>T03798200001</t>
  </si>
  <si>
    <t>T03798220001</t>
  </si>
  <si>
    <t>T03798240001</t>
  </si>
  <si>
    <t>T03798260001</t>
  </si>
  <si>
    <t>S09149940001</t>
  </si>
  <si>
    <t>S09149980001</t>
  </si>
  <si>
    <t>S09150260004</t>
  </si>
  <si>
    <t>T03796180001</t>
  </si>
  <si>
    <t>T03796200001</t>
  </si>
  <si>
    <t>T03796220001</t>
  </si>
  <si>
    <t>T03796240001</t>
  </si>
  <si>
    <t>T03796260001</t>
  </si>
  <si>
    <t>T03796280001</t>
  </si>
  <si>
    <t>T03796300001</t>
  </si>
  <si>
    <t>T03796320001</t>
  </si>
  <si>
    <t>T03796340001</t>
  </si>
  <si>
    <t>T03796360001</t>
  </si>
  <si>
    <t>T03796380001</t>
  </si>
  <si>
    <t>T03796400001</t>
  </si>
  <si>
    <t>T03796420001</t>
  </si>
  <si>
    <t>T03796440001</t>
  </si>
  <si>
    <t>T03796460001</t>
  </si>
  <si>
    <t>T03796480001</t>
  </si>
  <si>
    <t>T03796500001</t>
  </si>
  <si>
    <t>T03796520001</t>
  </si>
  <si>
    <t>T03796540001</t>
  </si>
  <si>
    <t>T03796560001</t>
  </si>
  <si>
    <t>T03796580001</t>
  </si>
  <si>
    <t>T03796600001</t>
  </si>
  <si>
    <t>T03796620001</t>
  </si>
  <si>
    <t>T03796640001</t>
  </si>
  <si>
    <t>T03796660001</t>
  </si>
  <si>
    <t>T03796680001</t>
  </si>
  <si>
    <t>T03796700001</t>
  </si>
  <si>
    <t>T03796720001</t>
  </si>
  <si>
    <t>T03796740001</t>
  </si>
  <si>
    <t>T03796760001</t>
  </si>
  <si>
    <t>T03796780001</t>
  </si>
  <si>
    <t>T03796800001</t>
  </si>
  <si>
    <t>T03796820001</t>
  </si>
  <si>
    <t>T03796840001</t>
  </si>
  <si>
    <t>T03796860001</t>
  </si>
  <si>
    <t>T03796880001</t>
  </si>
  <si>
    <t>T03796900001</t>
  </si>
  <si>
    <t>T03796920001</t>
  </si>
  <si>
    <t>T03796940001</t>
  </si>
  <si>
    <t>T03796960001</t>
  </si>
  <si>
    <t>T03796980001</t>
  </si>
  <si>
    <t>T03797000001</t>
  </si>
  <si>
    <t>T03797020001</t>
  </si>
  <si>
    <t>T03797040001</t>
  </si>
  <si>
    <t>T03797060001</t>
  </si>
  <si>
    <t>T03797080001</t>
  </si>
  <si>
    <t>T03797100001</t>
  </si>
  <si>
    <t>T03797120001</t>
  </si>
  <si>
    <t>G06748890003</t>
  </si>
  <si>
    <t>G06750380001</t>
  </si>
  <si>
    <t>B15936410002</t>
  </si>
  <si>
    <t>B15936430002</t>
  </si>
  <si>
    <t>B15936450002</t>
  </si>
  <si>
    <t>B15936560002</t>
  </si>
  <si>
    <t>O15936820002</t>
  </si>
  <si>
    <t>O15937020002</t>
  </si>
  <si>
    <t>O15937160002</t>
  </si>
  <si>
    <t>O15937220002</t>
  </si>
  <si>
    <t>O15937400002</t>
  </si>
  <si>
    <t>O15938100002</t>
  </si>
  <si>
    <t>O15938200002</t>
  </si>
  <si>
    <t>B15939800002</t>
  </si>
  <si>
    <t>B15939840002</t>
  </si>
  <si>
    <t>B15941140002</t>
  </si>
  <si>
    <t>O15939910002</t>
  </si>
  <si>
    <t>O15940110002</t>
  </si>
  <si>
    <t>O15941060002</t>
  </si>
  <si>
    <t>O15941070002</t>
  </si>
  <si>
    <t>O15941090002</t>
  </si>
  <si>
    <t>O15941260002</t>
  </si>
  <si>
    <t>O15941580002</t>
  </si>
  <si>
    <t>O15941770002</t>
  </si>
  <si>
    <t>O15942230002</t>
  </si>
  <si>
    <t>O15942760002</t>
  </si>
  <si>
    <t>B15946120002</t>
  </si>
  <si>
    <t>O15944810002</t>
  </si>
  <si>
    <t>O15944820002</t>
  </si>
  <si>
    <t>O15944840002</t>
  </si>
  <si>
    <t>O15944860002</t>
  </si>
  <si>
    <t>O15945010002</t>
  </si>
  <si>
    <t>O15945280002</t>
  </si>
  <si>
    <t>O15945310002</t>
  </si>
  <si>
    <t>O15945820002</t>
  </si>
  <si>
    <t>O15945830002</t>
  </si>
  <si>
    <t>O15945840002</t>
  </si>
  <si>
    <t>O15946290002</t>
  </si>
  <si>
    <t>O15946350002</t>
  </si>
  <si>
    <t>O15947290002</t>
  </si>
  <si>
    <t>B15949850002</t>
  </si>
  <si>
    <t>O15949010002</t>
  </si>
  <si>
    <t>O15949020002</t>
  </si>
  <si>
    <t>O15949110002</t>
  </si>
  <si>
    <t>O15949330002</t>
  </si>
  <si>
    <t>O15949600002</t>
  </si>
  <si>
    <t>O15949620002</t>
  </si>
  <si>
    <t>O15949630002</t>
  </si>
  <si>
    <t>O15949650002</t>
  </si>
  <si>
    <t>O15949670002</t>
  </si>
  <si>
    <t>O15949680002</t>
  </si>
  <si>
    <t>O15949700002</t>
  </si>
  <si>
    <t>O15949720002</t>
  </si>
  <si>
    <t>O15950230002</t>
  </si>
  <si>
    <t>O15950380002</t>
  </si>
  <si>
    <t>O15950440002</t>
  </si>
  <si>
    <t>O15951040002</t>
  </si>
  <si>
    <t>O15951230002</t>
  </si>
  <si>
    <t>O15951600002</t>
  </si>
  <si>
    <t>O15951610002</t>
  </si>
  <si>
    <t>O15951640002</t>
  </si>
  <si>
    <t>B15954170002</t>
  </si>
  <si>
    <t>B15954190002</t>
  </si>
  <si>
    <t>B15954200002</t>
  </si>
  <si>
    <t>B15954220002</t>
  </si>
  <si>
    <t>B15954230002</t>
  </si>
  <si>
    <t>B15954280002</t>
  </si>
  <si>
    <t>O15953640002</t>
  </si>
  <si>
    <t>O15953900002</t>
  </si>
  <si>
    <t>O15953910002</t>
  </si>
  <si>
    <t>O15953930002</t>
  </si>
  <si>
    <t>O15953940002</t>
  </si>
  <si>
    <t>O15953950002</t>
  </si>
  <si>
    <t>O15953960002</t>
  </si>
  <si>
    <t>O15953970002</t>
  </si>
  <si>
    <t>O15953980002</t>
  </si>
  <si>
    <t>O15953990002</t>
  </si>
  <si>
    <t>O15954010002</t>
  </si>
  <si>
    <t>O15954030002</t>
  </si>
  <si>
    <t>O15954080002</t>
  </si>
  <si>
    <t>O15955270002</t>
  </si>
  <si>
    <t>O15955280002</t>
  </si>
  <si>
    <t>O15955290002</t>
  </si>
  <si>
    <t>O15955300002</t>
  </si>
  <si>
    <t>O15955310002</t>
  </si>
  <si>
    <t>O15955320002</t>
  </si>
  <si>
    <t>O15955330002</t>
  </si>
  <si>
    <t>O15955350002</t>
  </si>
  <si>
    <t>O15955370002</t>
  </si>
  <si>
    <t>O15955390002</t>
  </si>
  <si>
    <t>O15955400002</t>
  </si>
  <si>
    <t>O15957150002</t>
  </si>
  <si>
    <t>O15957300002</t>
  </si>
  <si>
    <t>O15957710002</t>
  </si>
  <si>
    <t>O15957870002</t>
  </si>
  <si>
    <t>O15958100002</t>
  </si>
  <si>
    <t>O15958870002</t>
  </si>
  <si>
    <t>O15958880002</t>
  </si>
  <si>
    <t>O15959160002</t>
  </si>
  <si>
    <t>O15959220002</t>
  </si>
  <si>
    <t>O15959490002</t>
  </si>
  <si>
    <t>O15959820002</t>
  </si>
  <si>
    <t>B15962060002</t>
  </si>
  <si>
    <t>B15962280002</t>
  </si>
  <si>
    <t>O15961960002</t>
  </si>
  <si>
    <t>O15962600002</t>
  </si>
  <si>
    <t>O15962810002</t>
  </si>
  <si>
    <t>O15962950002</t>
  </si>
  <si>
    <t>O15962990002</t>
  </si>
  <si>
    <t>O15963510002</t>
  </si>
  <si>
    <t>O15964060002</t>
  </si>
  <si>
    <t>O15964090002</t>
  </si>
  <si>
    <t>O15964170002</t>
  </si>
  <si>
    <t>O15965560002</t>
  </si>
  <si>
    <t>O15965680002</t>
  </si>
  <si>
    <t>O15965870002</t>
  </si>
  <si>
    <t>O15966040002</t>
  </si>
  <si>
    <t>O15966050002</t>
  </si>
  <si>
    <t>O15966080002</t>
  </si>
  <si>
    <t>O15966640002</t>
  </si>
  <si>
    <t>O15967190002</t>
  </si>
  <si>
    <t>B15969870002</t>
  </si>
  <si>
    <t>B15970140002</t>
  </si>
  <si>
    <t>B15971070002</t>
  </si>
  <si>
    <t>O15969830002</t>
  </si>
  <si>
    <t>O15970010002</t>
  </si>
  <si>
    <t>O15970060002</t>
  </si>
  <si>
    <t>O15970950002</t>
  </si>
  <si>
    <t>O15971290002</t>
  </si>
  <si>
    <t>O15971980002</t>
  </si>
  <si>
    <t>O15972200002</t>
  </si>
  <si>
    <t>O15972650002</t>
  </si>
  <si>
    <t>O15972680002</t>
  </si>
  <si>
    <t>B15974860002</t>
  </si>
  <si>
    <t>B15974890002</t>
  </si>
  <si>
    <t>B15974910002</t>
  </si>
  <si>
    <t>B15975320002</t>
  </si>
  <si>
    <t>O15975340002</t>
  </si>
  <si>
    <t>O15975610002</t>
  </si>
  <si>
    <t>O15975640002</t>
  </si>
  <si>
    <t>O15975690002</t>
  </si>
  <si>
    <t>O15975880002</t>
  </si>
  <si>
    <t>O15976900002</t>
  </si>
  <si>
    <t>O15977040002</t>
  </si>
  <si>
    <t>O15977570002</t>
  </si>
  <si>
    <t>O15978950002</t>
  </si>
  <si>
    <t>O15979140002</t>
  </si>
  <si>
    <t>O15979230002</t>
  </si>
  <si>
    <t>O15980440002</t>
  </si>
  <si>
    <t>O15980750002</t>
  </si>
  <si>
    <t>O15980930002</t>
  </si>
  <si>
    <t>O15981090002</t>
  </si>
  <si>
    <t>O15981610002</t>
  </si>
  <si>
    <t>O15981750002</t>
  </si>
  <si>
    <t>O15981850002</t>
  </si>
  <si>
    <t>O15981930002</t>
  </si>
  <si>
    <t>B15983270002</t>
  </si>
  <si>
    <t>O15983210002</t>
  </si>
  <si>
    <t>O15983240002</t>
  </si>
  <si>
    <t>O15983360002</t>
  </si>
  <si>
    <t>O15983490002</t>
  </si>
  <si>
    <t>O15983520002</t>
  </si>
  <si>
    <t>O15983560002</t>
  </si>
  <si>
    <t>O15983790002</t>
  </si>
  <si>
    <t>O15984340002</t>
  </si>
  <si>
    <t>O15984370002</t>
  </si>
  <si>
    <t>O15984760002</t>
  </si>
  <si>
    <t>O15984920002</t>
  </si>
  <si>
    <t>O15984970002</t>
  </si>
  <si>
    <t>O15985240002</t>
  </si>
  <si>
    <t>O15985250002</t>
  </si>
  <si>
    <t>O15985260002</t>
  </si>
  <si>
    <t>O15985270002</t>
  </si>
  <si>
    <t>O15985280002</t>
  </si>
  <si>
    <t>O15985290002</t>
  </si>
  <si>
    <t>O15985300002</t>
  </si>
  <si>
    <t>O15985320002</t>
  </si>
  <si>
    <t>O15985330002</t>
  </si>
  <si>
    <t>O15985350002</t>
  </si>
  <si>
    <t>O15985360002</t>
  </si>
  <si>
    <t>O15985380002</t>
  </si>
  <si>
    <t>O15985390002</t>
  </si>
  <si>
    <t>O15985450002</t>
  </si>
  <si>
    <t>O15985890002</t>
  </si>
  <si>
    <t>O15987680002</t>
  </si>
  <si>
    <t>B15990720002</t>
  </si>
  <si>
    <t>B15991100002</t>
  </si>
  <si>
    <t>O15990480002</t>
  </si>
  <si>
    <t>O15990570002</t>
  </si>
  <si>
    <t>O15990850002</t>
  </si>
  <si>
    <t>O15991120002</t>
  </si>
  <si>
    <t>O15991760002</t>
  </si>
  <si>
    <t>O15992540002</t>
  </si>
  <si>
    <t>O15992550002</t>
  </si>
  <si>
    <t>O15993150002</t>
  </si>
  <si>
    <t>B15995380002</t>
  </si>
  <si>
    <t>B15995390002</t>
  </si>
  <si>
    <t>O15994790002</t>
  </si>
  <si>
    <t>O15995320002</t>
  </si>
  <si>
    <t>O15995420002</t>
  </si>
  <si>
    <t>O15995890002</t>
  </si>
  <si>
    <t>O15996080002</t>
  </si>
  <si>
    <t>O15996150002</t>
  </si>
  <si>
    <t>O15996550002</t>
  </si>
  <si>
    <t>O15996570002</t>
  </si>
  <si>
    <t>O15996580002</t>
  </si>
  <si>
    <t>O15996590002</t>
  </si>
  <si>
    <t>O15996600002</t>
  </si>
  <si>
    <t>O15996610002</t>
  </si>
  <si>
    <t>O15996620002</t>
  </si>
  <si>
    <t>O15996660002</t>
  </si>
  <si>
    <t>O15997100002</t>
  </si>
  <si>
    <t>O15997280002</t>
  </si>
  <si>
    <t>O15997330002</t>
  </si>
  <si>
    <t>O15997520002</t>
  </si>
  <si>
    <t>B15999780002</t>
  </si>
  <si>
    <t>O15999320002</t>
  </si>
  <si>
    <t>O16000740002</t>
  </si>
  <si>
    <t>O16000780002</t>
  </si>
  <si>
    <t>O16000790002</t>
  </si>
  <si>
    <t>O16000800002</t>
  </si>
  <si>
    <t>O16000980002</t>
  </si>
  <si>
    <t>O16001530002</t>
  </si>
  <si>
    <t>O16001970002</t>
  </si>
  <si>
    <t>B16003620002</t>
  </si>
  <si>
    <t>B16003710002</t>
  </si>
  <si>
    <t>B16003920002</t>
  </si>
  <si>
    <t>O16003390002</t>
  </si>
  <si>
    <t>O16003590002</t>
  </si>
  <si>
    <t>O16004480002</t>
  </si>
  <si>
    <t>O16005370002</t>
  </si>
  <si>
    <t>O16005650002</t>
  </si>
  <si>
    <t>B16007570002</t>
  </si>
  <si>
    <t>B16007580002</t>
  </si>
  <si>
    <t>B16007600002</t>
  </si>
  <si>
    <t>B16007620002</t>
  </si>
  <si>
    <t>B16007650002</t>
  </si>
  <si>
    <t>B16007670002</t>
  </si>
  <si>
    <t>B16007700002</t>
  </si>
  <si>
    <t>B16007800002</t>
  </si>
  <si>
    <t>B16007830002</t>
  </si>
  <si>
    <t>B16007850002</t>
  </si>
  <si>
    <t>O16007550002</t>
  </si>
  <si>
    <t>O16008190002</t>
  </si>
  <si>
    <t>O16008250002</t>
  </si>
  <si>
    <t>O16008550002</t>
  </si>
  <si>
    <t>O16008890002</t>
  </si>
  <si>
    <t>O16008910002</t>
  </si>
  <si>
    <t>O16009610002</t>
  </si>
  <si>
    <t>Empresa Pública Nacional Estratégica de Yacimientos de Litio Bolivianos</t>
  </si>
  <si>
    <t>Ministerio de Energias</t>
  </si>
  <si>
    <t>TRANSFERENCIA DEL EXTERIOR SEGUN SWIFT 01505 DE FECHA 01/02/2018 ORDENANTE: CONSULADO DE BOLIVIA EN MURCIA REF.: DEVOLUCION SALDO 2017 LIB. 00099021001 TGN-RECURSOS ORDINARIOS (3987)</t>
  </si>
  <si>
    <t>TRANSFERENCIA DEL EXTERIOR SEGUN SWIFT 01506 DE FECHA 01/02/2018 ORDENANTE: CONSULADO DE BOLIVIA EN IQUIQUE CL REF.: DEVOLUCION SALDOS-GESTION 2017 GASTOS DE FUNCIONAMIENTO LIB. 00099021001 TGN-RECURSOS ORDINARIOS (3987)</t>
  </si>
  <si>
    <t>TRANSFERENCIA DEL EXTERIOR SEGUN SWIFT 01508 DE FECHA 01/02/2018 ORDENANTE: CONSULADO GENERAL DE BOLIVIA LOS ANGELES CA REF.: SALDOS GASTOS DE FUNCIONAMIENTO LIB. 00099021001 TGN-RECURSOS ORDINARIOS (3987)</t>
  </si>
  <si>
    <t>TRANSFERENCIA DEL EXTERIOR SEGUN SWIFT 01500 DE FECHA 01/02/2018 ORDENANTE: CONSULADO GENERAL DE BOLIVIA EN WASHINGTON, DC REF.: DEVOLUCION SALDOS-CUENTA EMIPAS LIB. 00099021001 TGN-RECURSOS ORDINARIOS (3987)</t>
  </si>
  <si>
    <t>TRANSFERENCIA DEL EXTERIOR SEGUN SWIFT 01551-01550 DE FECHA 01/02/2018 ORDENANTE: EMBAJADA DE BOLIVIA PAISES BAJOS REF.: DEVOLUCION DE SALDOS GASTOS DE FUNCIONAMIENTO LIB. 00099021001 TGN-RECURSOS ORDINARIOS (3987)</t>
  </si>
  <si>
    <t>TRANSFERENCIA DEL EXTERIOR SEGUN SWIFT 01569-01570 DE FECHA 01/02/2018 ORDENANTE: CONSULADO GENERAL DE BOLIVIA-BUENOS AIRES AR. LIB. 00099021001 TGN-RECURSOS ORDINARIOS (3987)</t>
  </si>
  <si>
    <t>TRANSFERENCIA DEL EXTERIOR SEGUN SWIFT 01550 DE FECHA 01/02/2018 ORDENANTE: CONSULADO DE BOLIVIA EN LA QUIACA AR REF.: PROGRAMA Y RECURSOS ADICIONALES, DEVOLUCION SALDOS NO EJECUTADOS 2017 GASTOS DE FUNCIONAMIENTO LIB. 00099021001 TGN-RECURSOS ORDINARIOS (3987)</t>
  </si>
  <si>
    <t>TRANSFERENCIA DEL EXTERIOR SEGUN SWIFT 01596 DE FECHA 02/02/2018 ORDENANTE: EMB. DE BOLIVIA REINO UNIDO GRAN BRETAÑA REF.: DEVOLUCION SALDOS PROG. DE DOCUMENTACION LIB. 00099021001 TGN-RECURSOS ORDINARIOS (3987)</t>
  </si>
  <si>
    <t>TRANSFERENCIA DEL EXTERIOR SEGUN SWIFT 01591 DE FECHA 02/02/2018 ORDENANTE: EMBAJADA DE BOLIVIA EN ALEMANIA REF.: DEV. SALDOS GASTOS DE FUNCIONAMIENTO PROG. DOC . LIB. 00099021001 TGN-RECURSOS ORDINARIOS (3987)</t>
  </si>
  <si>
    <t>TRANSFERENCIA DEL EXTERIOR SEGUN SWIFT 01593 DE FECHA 02/02/2018 ORDENANTE: CONSULADO DE BOLIVIA EN VALENCIA LIB. 00099021001 TGN-RECURSOS ORDINARIOS (3987)</t>
  </si>
  <si>
    <t>TRANSFERENCIA DEL EXTERIOR SEGUN SWIFT 01595 DE FECHA 02/02/2018 ORDENANTE: EMBAJADA DEL ESTADO PLURINACIONAL DE BOLIVIA EN MADRID LIB. 00099021001 TGN-RECURSOS ORDINARIOS (3987)</t>
  </si>
  <si>
    <t>TRANSFERENCIA DEL EXTERIOR SEGUN SWIFT 01597 DE FECHA 02/02/2018 ORDENANTE: EMBAJADA DE BOLIVIA EN LONDRES LIB. 00099021001 TGN-RECURSOS ORDINARIOS (3987)</t>
  </si>
  <si>
    <t>TRANSFERENCIA DEL EXTERIOR SEGUN SWIFT 12505,64 DE FECHA 02/02/2018 ORDENANTE: EMBAJADA DE BOLIVIA EN MOSCU-RUSIA LIB. 00099021001 TGN-RECURSOS ORDINARIOS (3987)</t>
  </si>
  <si>
    <t>VENTA DE DIVISAS CON TRANSFERENCIA DE FONDOS A SOLICITUD DE CENTRAL DE ABASTECIMIENTO Y SUMINISTROS DE SALUD-CEASS SEGUN SOLICITUD 4268 REF: TRANSFERENCIA POR CONCEPTO DE IMPORTACION DE MEDICAMENTOS Y MATERIALES A TECNO SUMA UMELISA TSH, PKU, AFP, 17OH, HC6. PSA, GLUCOMETROS Y TIRAS REACTIVAS, SEGUN LIB. 00249012001 LBP-CEASS-CENTRAL DE ABASTECIMIENTO Y SUMINISTROS DE SALUD POR DIFERENCIAL CAMBIARIO</t>
  </si>
  <si>
    <t>VENTA DE DIVISAS CON TRANSFERENCIA DE FONDOS A SOLICITUD DE MINISTERIO DE DEFENSA SEGUN SOLICITUD 4281 REF: PAGO A XS AVIATION POR ADQUISICION DE MATERIAL CONSUMIBLE DE AERONAVE PARA TRANSPORTE AEREO MILITAR LIB. 00020011103 MINISTERIO DE DEFENSA - INGRESOS VARIOS</t>
  </si>
  <si>
    <t>VENTA DE DIVISAS CON TRANSFERENCIA DE FONDOS A SOLICITUD DE MINISTERIO DE DEFENSA SEGUN SOLICITUD 4280 REF: PAGO A BAE SYSTEMS POR LA ADQUISICION DE KIT DE OPERACIONES DE ALTURA PARA AERONAVE DE TRANSPORTE AEREO MILITAR LIB. 00020011103 MINISTERIO DE DEFENSA - INGRESOS VARIOS</t>
  </si>
  <si>
    <t>VENTA DE DIVISAS CON TRANSFERENCIA DE FONDOS A SOLICITUD DE MINISTERIO DE DEFENSA SEGUN SOLICITUD 4290 REF: PAGO POR ADQUISICION DE TURBO OIL DE EMPRESA CARIBE PARA AERONAVES DE TRANSPORTE AEREO MILITAR LIB. 00020011103 MINISTERIO DE DEFENSA - INGRESOS VARIOS</t>
  </si>
  <si>
    <t>VENTA DE DIVISAS CON TRANSFERENCIA DE FONDOS A SOLICITUD DE MINISTERIO DE DEFENSA SEGUN SOLICITUD 4289 REF: PAGO POR ADQUISICION DE LLANTAS A EMPRESA CARIBE AVIATION PARA AERONAVES DE TRANSPORTE AEREO MILITAR LIB. 00020011103 MINISTERIO DE DEFENSA - INGRESOS VARIOS</t>
  </si>
  <si>
    <t>VENTA DE DIVISAS CON TRANSFERENCIA DE FONDOS A SOLICITUD DE MINISTERIO DE DEFENSA SEGUN SOLICITUD 4288 REF: PAGO POR ADQUISICION DE LLANTAS A EMPRESA CARIBE AVIATION PARA AERONAVES DE TRANSPORTE AEREO MILITAR LIB. 00020011103 MINISTERIO DE DEFENSA - INGRESOS VARIOS</t>
  </si>
  <si>
    <t>VENTA DE DIVISAS CON TRANSFERENCIA DE FONDOS A SOLICITUD DE MINISTERIO DE DEFENSA SEGUN SOLICITUD 4287 REF: PAGO A XS AVIATION POR LA ADQUISICION DE UN STARTER ASSY PARA AERONAVE DE TRANSPORTE AEREO MILITAR LIB. 00020011103 MINISTERIO DE DEFENSA - INGRESOS VARIOS</t>
  </si>
  <si>
    <t>VENTA DE DIVISAS CON TRANSFERENCIA DE FONDOS A SOLICITUD DE MINISTERIO DE DEFENSA SEGUN SOLICITUD 4286 REF: PAGO A XS AVIATION POR SERVICIO OVH PARA TRENES DE AERONAVES PARA TRANSPORTE AEREO MILITAR LIB. 00020011103 MINISTERIO DE DEFENSA - INGRESOS VARIOS</t>
  </si>
  <si>
    <t>VENTA DE DIVISAS CON TRANSFERENCIA DE FONDOS A SOLICITUD DE MINISTERIO DE DEFENSA SEGUN SOLICITUD 4285 REF: PAGO A THINK HOLDINGS POR LA QUINTA CUOTA DE LA ADQUISICION DE AERONAVE PARA TRANSPORTE AEREO MILITAR LIB. 00020011103 MINISTERIO DE DEFENSA - INGRESOS VARIOS</t>
  </si>
  <si>
    <t>VENTA DE DIVISAS CON TRANSFERENCIA DE FONDOS A SOLICITUD DE MINISTERIO DE DEFENSA SEGUN SOLICITUD 4284 REF: PAGO A THINK HOLDINGS POR LA CUARTA CUOTA DE LA ADQUISICION DE AERONAVE PARA TRANSPORTE AEREO MILITAR LIB. 00020011103 MINISTERIO DE DEFENSA - INGRESOS VARIOS</t>
  </si>
  <si>
    <t>VENTA DE DIVISAS CON TRANSFERENCIA DE FONDOS A SOLICITUD DE MINISTERIO DE DEFENSA SEGUN SOLICITUD 4279 REF: PAGO POR ADQUISICION DE LLANTAS A EMPRESA TEX AIR PARA AERONAVES DE TRANSPORTE AEREO MILITAR LIB. 00020011103 MINISTERIO DE DEFENSA - INGRESOS VARIOS</t>
  </si>
  <si>
    <t>VENTA DE DIVISAS CON TRANSFERENCIA DE FONDOS A SOLICITUD DE MINISTERIO DE DEFENSA SEGUN SOLICITUD 4278 REF: PAGO A THINKS HOLDINGS POR SERVICIOS DE ADECUACION DE AERONAVE PARA TRANSPORTE AEREO MILITAR LIB. 00020011103 MINISTERIO DE DEFENSA - INGRESOS VARIOS</t>
  </si>
  <si>
    <t>VENTA DE DIVISAS CON TRANSFERENCIA DE FONDOS A SOLICITUD DE EMPRESA PUBLICA PRODUCTIVA CARTONES DE BOLIVIA-CARTONBOL SEGUN SOLICITUD 4275 REF: TRANSFERENCIA DE RECURSOS AL BCB PARA LA EMPRESA MACARBOX POR LA COMPRA DE ELEMENTOS MECANICOS, ELECTRICOS Y CUCHILLAS SLOTTER, DEL PROCESO CB/RPCD/SE/140/20 LIB. 00576012001 CARTONBOL</t>
  </si>
  <si>
    <t>VENTA DE DIVISAS CON TRANSFERENCIA DE FONDOS A SOLICITUD DE EMPRESA PUBLICA PRODUCTIVA CARTONES DE BOLIVIA-CARTONBOL SEGUN SOLICITUD 4276 REF: TRANSFERENCIA DE RECURSOS AL BCB PARA LA EMPRESA INTERLOG CHILE POR LA COMPRA DE PAPEL WHITE TOP PRIMER LOTE, DEL PROCESO CB/RPCD/SE/003/2018, AUTORIZADO SEG LIB. 00576012001 CARTONBOL</t>
  </si>
  <si>
    <t>TRANSFERENCIA DEL EXTERIOR SEGUN SWIFT 01694 DE FECHA 05/02/2018 ORDENANTE: CONSULADO DE BOLIVIA EN SEVILLA LIB. 00099021001 TGN-RECURSOS ORDINARIOS (3987)</t>
  </si>
  <si>
    <t>TRANSFERENCIA DEL EXTERIOR SEGUN SWIFT 01695 DE FECHA 05/02/2018 ORDENANTE: CONSULADO DE BOLIVIA EN SEVILLA REF.: DEVOLUCION DE SALDOS DE PROGRAMA DOCUMENTACION GESTION 2017 LIB. 00099021001 TGN-RECURSOS ORDINARIOS (3987)</t>
  </si>
  <si>
    <t>REGULARIZACION DE TRANSFERENCIA DEL EXTERIOR SEGUN SWIFT 01507 DE FECHA 05/02/2018 ORDENANTE: CONSULADO DEL ESTADO PLURINACIONAL DE BOLIVIA SALVADOR MAZZA ARGENTINA LIB. 00099021001 TGN-RECURSOS ORDINARIOS (3987)</t>
  </si>
  <si>
    <t>REGULARIZACION DE TRANSFERENCIA DEL EXTERIOR SEGUN SWIFT 01567 DE FECHA 05/02/2018 ORDENANTE: COONSULADO GENERAL DE BOLIVIA EN SAO PAULO LIB. 00099021001 TGN-RECURSOS ORDINARIOS (3987)</t>
  </si>
  <si>
    <t>NUMERO DE LIBRETA CUT: Cuenta Unica del Tesoro OPERACIÓN E18 TRANSFERENCIA DEL SISTEMA FINANCIERO POR CUENTA DE TERCEROS A LA CUT Devolucion de aportes en exceso TGN</t>
  </si>
  <si>
    <t>'COBRO DE'||UTILES DE ESCRITORIO POR EL COMPROBANTE CONTABLE NRO. 0912874 DE LA FECHA, SEGÚN NOTA DEL SERVICIO NACIONAL TEXTIL, CITE' SENATEX/DGE/CAR/0306/2017 DE F. 21/07/2017. DEBITO DE LA LIBRETA 00378012002 SENATEX ADMINISTRACION CENTRAL.</t>
  </si>
  <si>
    <t>REGULARIZACION DE TRANSFERENCIA DEL EXTERIOR SEGUN SWIFT 01590 DE FECHA 06/02/2018 ORDENANTE: EMBAJADA DEL ESTADO PLURINACIONAL DE BOLIVIA EN MEXICO LIB. 00099021001 TGN-RECURSOS ORDINARIOS (3987)</t>
  </si>
  <si>
    <t>REGULARIZACION DE TRANSFERENCIA DEL EXTERIOR SEGUN SWIFT 01501 DE FECHA 06/02/2018 ORDENANTE: CONSULADO DEL ESTADO PLURINACIONAL DE BOLIVIA CORDOBA ARGENTINA LIB. 00099021001 TGN-RECURSOS ORDINARIOS (3987)</t>
  </si>
  <si>
    <t>REGULARIZACION DE TRANSFERENCIA DEL EXTERIOR SEGUN SWIFT 01502 DE FECHA 06/02/2018 ORDENANTE: CONSULADO DE BOLIVIA EN CORDOBA ARGENTINA LIB. 00099021001 TGN-RECURSOS ORDINARIOS (3987)</t>
  </si>
  <si>
    <t>REGULARIZACION DE TRANSFERENCIA DEL EXTERIOR SEGUN SWIFT 01504 DE FECHA 06/02/2018 ORDENANTE: EMBAJADA DE BOLIVIA EN PANAMA LIB. 00099021001 TGN-RECURSOS ORDINARIOS (3987)</t>
  </si>
  <si>
    <t>REGULARIZACION DE TRANSFERENCIA DEL EXTERIOR SEGUN SWIFT 01471 DE FECHA 06/02/2018 ORDENANTE: EMBAJADA DE BOLIVIA EN SEUL-COREA REF.: DEVOLUCION SALDO GASTOS DE FUNCIONAMIENTO 2017 LIB. 00099021001 TGN-RECURSOS ORDINARIOS (3987)</t>
  </si>
  <si>
    <t>REGULARIZACION DE TRANSFERENCIA DEL EXTERIOR SEGUN SWIFT 01732 DE FECHA 06/02/2018 ORDENANTE: CONSULADO GENERAL DE BOLIVIA EN BUENOS AIRES ARGENTINA REF.: DEVOLUCION SALDOS GASTOS DE FUNCIONAMIENTO LIB. 00099021001 TGN-RECURSOS ORDINARIOS (3987)</t>
  </si>
  <si>
    <t>TRANSFERENCIA DEL EXTERIOR SEGUN SWIFT 01812-01810 DE FECHA 06/02/2018 ORDENANTE: VICECONSULADO DEL ESTADO PLURINACIONAL DE BOLIVIA-SAN JUSTO,ARGENTINA LIB. 00099021001 TGN-RECURSOS ORDINARIOS (3987)</t>
  </si>
  <si>
    <t>TRANSFERENCIA DEL EXTERIOR SEGUN SWIFT 01824-01823 DE FECHA 06/02/2018 ORDENANTE: VICECONSULADO DEL ESTADO PLURINACINAL DE BOLIVIA-SAN JUSTO,ARGENTINA LIB. 00099021001 TGN-RECURSOS ORDINARIOS (3987)</t>
  </si>
  <si>
    <t>VENTA DE DIVISAS CON TRANSFERENCIA DE FONDOS A SOLICITUD DE MINISTERIO DE DEFENSA SEGUN SOLICITUD 4319 REF: PAGO A EMPRESA ROYAL FBO, POR SERVICIO DE APOYO PARA TRASLADO DE AERONAVE RUTA RUMANIA BOLIVIA PARA TRANSPORTE AEREO MILITAR LIB. 00020011103 MINISTERIO DE DEFENSA - INGRESOS VARIOS</t>
  </si>
  <si>
    <t>VENTA DE DIVISAS CON TRANSFERENCIA DE FONDOS A SOLICITUD DE MINISTERIO DE DEFENSA SEGUN SOLICITUD 4320 REF: PAGO DE HABERES DICIEMBRE 2017 AL PERSONAL DE LAS FF.AA. DESTINADO EN MISION DIPLOMATICA EN EL EXTERIOR LIB. 00020011103 MINISTERIO DE DEFENSA - INGRESOS VARIOS</t>
  </si>
  <si>
    <t>TRANSFERENCIA RECIBIDA DEL EXTERIOR SEGÚN MENSAJES SWIFT Nos. 01818-01808 (REM.EXT.) DE FECHA 06-02-2018 POR DESEMBOLSO DE OPEP PRÉSTAMO 1653-P WA NO.7 LIBRETA N° 00291012002 ABC-RECURSOS PROPIOS REF.: UTILES DE ESCRITORIO</t>
  </si>
  <si>
    <t>VENTA DE DIVISAS CON TRANSFERENCIA DE FONDOS A SOLICITUD DE CENTRAL DE ABASTECIMIENTO Y SUMINISTROS DE SALUD-CEASS SEGUN SOLICITUD 4269 REF: PAGO A CIMAB POR CONCEPTO DE IMPORTACIONES DE DOXORUBICINA, ERITROPOYEXINA, VINVRISTINA, FLUJOROURACILO, METOTREXATO 500MG, METOTREXATO 500MG SEGUN: HOJA DE RU LIB. 00249012001 LBP-CEASS-CENTRAL DE ABASTECIMIENTO Y SUMINISTROS DE SALUD POR DIFERENCIAL CAMBIARIO</t>
  </si>
  <si>
    <t>REGULARIZACION DE TRANSFERENCIA DEL EXTERIOR SEGUN SWIFT 01826 DE FECHA 07/02/2018 ORDENANTE: CONSULADO GENERAL DE BOLIVIA EN RIO DE JANEIRO-BRASIL LIB. 00099021001 TGN-RECURSOS ORDINARIOS (3987)</t>
  </si>
  <si>
    <t>REGULARIZACION DE TRANSFERENCIA DEL EXTERIOR SEGUN SWIFT 01418 DE FECHA 07/02/2018 ORDENANTE: VICECONSULADO DE BOLIVIA LA PLATA ARGENTINA LIB. 00099021001 TGN-RECURSOS ORDINARIOS (3987)</t>
  </si>
  <si>
    <t>REGULARIZACION DE TRANSFERENCIA DEL EXTERIOR SEGUN SWIFT 01415 DE FECHA 07/02/2018 ORDENANTE: VICECONSULADO DE BOLIVIA LA PALTA ARGENTINA LIB. 00099021001 TGN-RECURSOS ORDINARIOS (3987)</t>
  </si>
  <si>
    <t>TRANSFERENCIA DEL EXTERIOR SEGUN SWIFT 1874-1871 DE FECHA 07/02/2018 ORDENANTE: CONSULADO GENERAL DE BOLIVIA EN BUENOS AIRES LIB. 00099021001 TGN-RECURSOS ORDINARIOS (3987)</t>
  </si>
  <si>
    <t>TRANSFERENCIA DEL EXTERIOR SEGUN SWIFT NO.1889 DE FECHA 07/02/2018 ORDENANTE: EMBAJADA DEL PERU REF.: DEVOLUCION DE SALDOS GASTOS DE FUNCIONAMIENTO LIB. 00099021001 TGN-RECURSOS ORDINARIOS (3987)</t>
  </si>
  <si>
    <t>REGULARIZACION DE TRANSFERENCIA DEL EXTERIOR SEGUN SWIFT 01815 DE FECHA 08/02/2018 ORDENANTE: EMBAJADA DE BOLIVIA EN TOKYO-JAPON LIB. 00099021001 TGN-RECURSOS ORDINARIOS (3987)</t>
  </si>
  <si>
    <t>REGULARIZACION DE TRANSFERENCIA DEL EXTERIOR SEGUN SWIFT 01814 DE FECHA 08/02/2018 ORDENANTE: EMBAJADA DE BOLIVIA EN TOKYO-JAPON LIB. 00099021001 TGN-RECURSOS ORDINARIOS (3987)</t>
  </si>
  <si>
    <t>TRANSFERENCIA DEL EXTERIOR SEGUN SWIFT 01926 DE FECHA 08/02/2018 ORDENANTE: CONSULADO GENERAL DE BOLIVIA MIAMI REF.: RECAUDACIONES GESTORIA CONSULAR ENERO 2018 LIB. 00010011102 MIN.RELACIONES EXTERIORES - GESTORIA CONSULAR LEY Nº 3108</t>
  </si>
  <si>
    <t>TRANSFERENCIA DEL EXTERIOR SEGUN SWIFT 01921 DE FECHA 08/02/2018 ORDENANTE: EMBAJADA DE BOLIVIA LIMA PERU REF.: DEVOLUCION DE SALDOS GASTOS DE FUNCIONAMIENTO LIB. 00099021001 TGN-RECURSOS ORDINARIOS (3987)</t>
  </si>
  <si>
    <t>NUMERO DE LIBRETA CUT: Cuenta Unica del Tesoro OPERACIÓN E18 TRANSFERENCIA DEL SISTEMA FINANCIERO POR CUENTA DE TERCEROS A LA CUT Devolucion pagos en exceso Instituto Nacional de Salud Ocupacional</t>
  </si>
  <si>
    <t>||RETIRO DE OPERACION NO. G 0661453 DE LA FECHA POR REGISTRO DE IMPORTE EN DEMASIA LIB. 00010011102 MIN. RELACIONES EXTERIORES-GESTORIA CONSULAR LEY NO. 3108</t>
  </si>
  <si>
    <t>COBRO COSTOS DE PAPELERIA SEGUN TRANSFERENCIA DEL EXTERIOR POR ORDEN DE SEGUROS GENERALES S.A. - SEGESA LIB. 00513012003 LBP-YPFB (2011349681373)</t>
  </si>
  <si>
    <t>REGULARIZACION DE TRANSFERENCIA DEL EXTERIOR SEGUN SWIFT 01731 DE FECHA 09/02/2018 ORDENANTE: CONSULADO GENERAL DE BOLIVIA-BUENOS AIRES AR. LIB. 00099021001 TGN-RECURSOS ORDINARIOS (3987)</t>
  </si>
  <si>
    <t>NUMERO DE LIBRETA CUT: 00099021001 OPERACIÓN E18 TRANSFERENCIA DEL SISTEMA FINANCIERO POR CUENTA DE TERCEROS A LA CUT TRANSFERENCIA RECURSOS FIDEICOMISO CONCLUSION PROYECTO CONSTRUCCION PLANTA DE FUNDICION AUSMELT VINTO</t>
  </si>
  <si>
    <t>||TRANSFERENCIA A LA CUENTA UNICA DEL TESORO IMPORTE RETENIDO A WALTER ABRAHAM PEREZ ALANDIA POR REMUNERACIÓN MÁXIMA CORRESPONDIENTE AL MES DE ENERO/2018 - LIBRETA N° 00990201001, SEGÚN DOCUMENTOS ADJUNTOS Y "ROC" N° 93/2018 DEL DCR. TRANS. POR REMUNERACIÓN MÁXIMA WALTER ABRAHAM PEREZ ALANDIA - ENERO/2018 LIBRETA N° 00990201001</t>
  </si>
  <si>
    <t>VENTA DE DIVISAS CON TRANSFERENCIA DE FONDOS A SOLICITUD DE YACIMIENTOS PETROLIFEROS FISCALES BOLIVIANOS SEGUN SOLICITUD 4341 REF: PAGO A EMPRESA SANDER GEOPHYSICS LIMITED, POR CONCEPTO DE PAGO FINAL DEL PROCESO ADQUISICION INTEGRAL AEROGRAVIMETRICA AEROMAGNETOMETRICA EN LA SUBCUENCA ROBORE. LIB. 00513022001 YPFB - "OPERACIONES"</t>
  </si>
  <si>
    <t>VENTA DE DIVISAS CON TRANSFERENCIA DE FONDOS A SOLICITUD DE MINISTERIO DE GOBIERNO SEGUN SOLICITUD 4343 REF: HABERES DE ADJUNTO A AGREGADO POLICIAL EN EL EXTERIOR CORRESPONDIENTE AL MES DE DICIEMBRE 2017 SEGUN PLANILLA ADJUNTA LIB. 00099021001 TGN-RECURSOS ORDINARIOS (3987)</t>
  </si>
  <si>
    <t>REGULARIZACION DE TRANSFERENCIA DEL EXTERIOR SEGUN SWIFT 01956 DE FECHA 14/02/2018 ORDENANTE: EMBAJADA DE BOLIVIA EN QUITO-ECUADOR LIB. 00099021001 TGN-RECURSOS ORDINARIOS (3987)</t>
  </si>
  <si>
    <t>REGULARIZACION DE TRANSFERENCIA DEL EXTERIOR SEGUN SWIFT 01957 DE FECHA 14/02/2018 ORDENANTE: EMBAJADA DE BOLIVIA QUITO ECUADOR LIB. 00099021001 TGN-RECURSOS ORDINARIOS (3987)</t>
  </si>
  <si>
    <t>REGULARIZACION DE TRANSFERENCIA DEL EXTERIOR SEGUN SWIFT 01662 DE FECHA 14/02/2018 ORDENANTE: CONSULADO GENERAL DE BOLIVIA EN SAO PAULO BR. LIB. 00099021001 TGN-RECURSOS ORDINARIOS (3987)</t>
  </si>
  <si>
    <t>REGULARIZACION DE TRANSFERENCIA DEL EXTERIOR SEGUN SWIFT 01663 DE FECHA 14/02/2018 ORDENANTE: CONSULADO GENERAL DE BOLIVIA EN SAO PAULO BR. LIB. 00099021001 TGN-RECURSOS ORDINARIOS (3987)</t>
  </si>
  <si>
    <t>TRANSFERENCIA DEL EXTERIOR SEGUN SWIFT NO.2049 DE FECHA 14/02/2018 ORDENANTE: EMBASSY OF BOLIVIA REF.: DEVOLUCION SALDOS GASTOS FUNCIONAMIENTO LIB. 00099021001 TGN-RECURSOS ORDINARIOS (3987)</t>
  </si>
  <si>
    <t>REGULARIZACION DE TRANSFERENCIA DEL EXTERIOR SEGUN SWIFT 01979 DE FECHA 14/02/2018 ORDENANTE: CONSULADO DE BOLIVIA EN CALAMA CL. LIB. 00099021001 TGN-RECURSOS ORDINARIOS (3987)</t>
  </si>
  <si>
    <t>REGULARIZACION DE TRANSFERENCIA DEL EXTERIOR SEGUN SWIFT 01562 DE FECHA 14/02/2018 ORDENANTE: EMBAJADA DE BOLIVIA EN PANAMA LIB. 00099021001 TGN-RECURSOS ORDINARIOS (3987)</t>
  </si>
  <si>
    <t>REGULARIZACION DE TRANSFERENCIA DEL EXTERIOR SEGUN SWIFT 01634 DE FECHA 14/02/2018 ORDENANTE: EMBAJADA DE BOLIVIA EN ITALIA LIB. 00099021001 TGN-RECURSOS ORDINARIOS (3987)</t>
  </si>
  <si>
    <t>REGULARIZACION DE TRANSFERENCIA DEL EXTERIOR SEGUN SWIFT 01878 DE FECHA 14/02/2018 ORDENANTE: VICECONSULADO DEL ESTADO PLURINACIONAL DE BOLIVIA EN PILAR ARG. LIB. 00099021001 TGN-RECURSOS ORDINARIOS (3987)</t>
  </si>
  <si>
    <t>REGULARIZACION DE TRANSFERENCIA DEL EXTERIOR SEGUN SWIFT 01891 DE FECHA 14/02/2018 ORDENANTE: EMBAJADA DE BOLIVIA EN CAPITAL FEDERAL ARG. LIB. 00099021001 TGN-RECURSOS ORDINARIOS (3987)</t>
  </si>
  <si>
    <t>REGULARIZACION DE TRANSFERENCIA DEL EXTERIOR SEGUN SWIFT 01879 DE FECHA 14/02/2018 ORDENANTE: VICECONSULADO DEL EST. PLURINACIONAL DE BOLIVIA EN PILAR ARGENTINA REF.: SERVICIOS DEL GOBIERNO LIB. 00099021001 TGN-RECURSOS ORDINARIOS (3987)</t>
  </si>
  <si>
    <t>REGULARIZACION DE TRANSFERENCIA DEL EXTERIOR SEGUN SWIFT 02041 DE FECHA 15/02/2018 ORDENANTE: CONSULADO GENERAL DE BOLIVIA EN RIO DE JANEIRO,BR. LIB. 00099021001 TGN-RECURSOS ORDINARIOS (3987)</t>
  </si>
  <si>
    <t>TRANSFERENCIA DEL EXTERIOR SEGUN SWIFT 02145 DE FECHA 15/02/2018 ORDENANTE: CONSULADO GENERAL DE BOLIVIA GINEBRA REF.: DEVOLUCION SALDOS PROGRAMA DOCUMENTACION AL 31.12.17 LIB. 00099021001 TGN-RECURSOS ORDINARIOS (3987)</t>
  </si>
  <si>
    <t>REGULARIZACION DE TRANSFERENCIA DEL EXTERIOR SEGUN SWIFT 01890 DE FECHA 15/02/2018 ORDENANTE: EMBAJADA DE BOLIVIA,CAPITAL FEDERAL-ARGENTINA LIB. 00099021001 TGN-RECURSOS ORDINARIOS (3987)</t>
  </si>
  <si>
    <t>TRANSFERENCIA DEL EXTERIOR SEGUN SWIFT 02144 DE FECHA 15/02/2018 ORDENANTE: CONSULADO GENERAL DE BOLIVIA SANTIAGO-CHILE REF.: DEVOLUCION SALDOS NO EJECUTADOS PROGRAMA DE DOCUMENTACION LIB. 00099021001 TGN-RECURSOS ORDINARIOS (3987)</t>
  </si>
  <si>
    <t>TRANSFERENCIA DEL EXTERIOR SEGUN SWIFT 02167 DE FECHA 15/02/2018 ORDENANTE: CONSULADO DE BOLIVIA EN MADRID ESPAÑA REF.: DEVOL. SALDOS GESTION 2017 CENTRO EMISOR PASAPORTES EMIPAS LIB. 00099021001 TGN-RECURSOS ORDINARIOS (3987)</t>
  </si>
  <si>
    <t>TRANSFERENCIA DEL EXTERIOR SEGUN SWIFT 02168 DE FECHA 15/02/2018 ORDENANTE: EMBAJADA DE BOLIVIA MONTEVIDEO URUGUAY REF.: DEVOLUCION SALDOS GASTOS DE FUNCIONAMIENTO LIB. 00099021001 TGN-RECURSOS ORDINARIOS (3987)</t>
  </si>
  <si>
    <t>NUMERO DE LIBRETA CUT: 00099021001 OPERACIÓN E18 TRANSFERENCIA DEL SISTEMA FINANCIERO POR CUENTA DE TERCEROS A LA CUT TRANSFERENCIA POR PAGO ADELANTADO P.R.A. - RP ENERO 2018</t>
  </si>
  <si>
    <t>NUMERO DE LIBRETA CUT: 00099021001 OPERACIÓN E18 TRANSFERENCIA DEL SISTEMA FINANCIERO POR CUENTA DE TERCEROS A LA CUT TRANSFERENCIA POR PAGO INDEBIDO RP ENERO 2018</t>
  </si>
  <si>
    <t>||REGISTRO TRANSFERENCIA DE FONDOS DEL EXTERIOR P/EJECUCION CARTA DE CREDITO STANBY P/C WALDNER LABOREINRICHTUNGEN GMBH &amp; CO.CG A/F CORPORACION MINERA DE BOLIVIA,S/G SWIFT NO.2169 DE LA FECHA Y DOCS.ADJ. LIB.00597012001 RECURSOS PROPIOS VENTAS REF.:SBLC LBW16GA902635</t>
  </si>
  <si>
    <t>De: 00513012004 A requerimiento de Yacimientos Petroliferos Fiscales Bolivianos, con nota CITE: YPFB/DFC - N 3898 URT-1938/2017, y en virtud a la nota interna CITE: MEFP/VPCF/ DGCF/UCCF N 157/2018 de la Direccion General de Contabilidad Fiscal del Ministerio de Economia y Finanzas Publicas, en la cu</t>
  </si>
  <si>
    <t>De: 00513012004 A requerimiento de Yacimientos Petroliferos Fiscales Bolivianos, con nota CITE: DFC - N 3897 URT-1937/2017, y en virtud a la nota interna CITE: MEFP/VPCF/ DGCF/UCCF N 153/2018 de la Direccion General de Contabilidad Fiscal del Ministerio de Economia y Finanzas Publicas, en la cual so</t>
  </si>
  <si>
    <t>||REGISTRO COBRO COMISION AVISO ENMIENDA GARANTIA INTERNACIONAL BS220Y EMISION CBTE. CONTABLE BS50.- REF.: BKD2017LG00047 BCB: SB-R-2017-25 A/F MINISTERIO DE GOBIERNO CGO. LIB. N°00015011108 MINISTERIO DE GOBIERNO-OTROS INGRESOS REF.: COM. AVISO ENMIENDA SB-R-2017-25</t>
  </si>
  <si>
    <t>||REGISTRO TRANSFERENCIA DE FONDOS DEL EXTERIOR P/EJECUCION CARTA DE CREDITO STANBY P/C WALDNER LABOREINRICHTUNGEN GMBH &amp; CO.CG A/F CORPORACION MINERA DE BOLIVIA,S/G SWIFT NO.2169 DE LA FECHA Y DOCS.ADJ. LIB.00597012001 RECURSOS PROPIOS VENTAS REF.:EMIS.COMP.CONT. SBLC LBW16GA902635(BCB:SB-R-2016-45)</t>
  </si>
  <si>
    <t>||VENTA DE DIVISAS S/G NOTAS DGAF STRÍA. GRAL. Nº 572/17, DGAF STRÍA. GRAL. Nº 075/18 Y AUTORIZACION VTA DIV DEL MEFP COD 010367 4372 DEL 15/02/18, COM EMI LC 0.15% S/USD 171.750,37 POR 120 DIAS, REEM GTOS COM BS 220.- Y EMISION CBTE CONTABLE BS 50.- REF.: I-2018-03. CGO.LIB.N° 0020051101 MINDEF-ARMADA BOLIVIANA VARIOS REF.: COM EMISION LC I-2018-03</t>
  </si>
  <si>
    <t>REGULARIZACION DE TRANSFERENCIA DEL EXTERIOR SEGUN SWIFT 02128 DE FECHA 16/02/2018 ORDENANTE: CONSULADO GENERAL DE BOLIVIA EN GINEBRA LIB. 00099021001 TGN-RECURSOS ORDINARIOS (3987)</t>
  </si>
  <si>
    <t>TRANSFERENCIA DEL EXTERIOR SEGUN SWIFT 02264 DE FECHA 16/02/2018 ORDENANTE: CONSUALDO DE BOLIVIA CUZCO PERU REF.: DEVOLUCION DE SALDOS GASTOS DE FUNCIONAMIENTO PROGRAMA DOCUMENTACION LIB. 00099021001 TGN-RECURSOS ORDINARIOS (3987)</t>
  </si>
  <si>
    <t>A:00099021001 Debito Automatico segun nota CITE: MEFP/VTCP/DGCP/UF-65/2018, informe Tecnico MEFP/VTCP/DGCP/UF-56/2017 de la Dir. Gral. de Credito Publico, Inf. Legal MEFP/DGAJ/UAJ/No.168/2017 de la Dir. Gral. Asuntos Juridicos del MEFP que senala la procedencia, por concepto de incumplimiento al D.S</t>
  </si>
  <si>
    <t>NUMERO DE LIBRETA CUT: Cuenta Unica del Tesoro OPERACIÓN E18 TRANSFERENCIA DEL SISTEMA FINANCIERO POR CUENTA DE TERCEROS A LA CUT Pago correspondiente a febrero de 2018</t>
  </si>
  <si>
    <t>'COBRO DE UTILES DE ESCRITORIO POR´||BS50.- Y COBRO REEMBOLSO GASTOS DE COMUNICACION BS220.- REFERENCIA: CARTA DE CREDITO I-2017-036. CGO. LIB. N° 00132069201 - SEDEM - PROMIEL - FINPRO - CHUQUISACA REF.: LC I-2017-036</t>
  </si>
  <si>
    <t>||TRANSFERENCIA DE SALDOS DE LA CUT. PARA PAGO DE VENCIMIENTOS DE LA FECHA DE VALORES "C".</t>
  </si>
  <si>
    <t>||COMPLEMENTO A COBRO COMISIONES POR TRANSFERENCIA DE FDOS. AL EXTERIOR POR PAGO DE LC I-2016-023 LIB. 01320102003 SEDEM - ADM Y OPERACIONES PAPELBOL REF.: PAGO N°2 LC I-2016-023</t>
  </si>
  <si>
    <t>'TRANSFERENCIA'||TRANSFERENCIA RECIBIDA DEL EXTERIOR SEGÚN MENSAJES SWIFT NOS. 2267-2258 (REM.EXT.) DE FECHA 16-02-2018, VALOR 16-02-2018 AYUDA HUMANITARIA LIBRETA N° 00099021001 TGN-RECURSOS ORDINARIOS (3987) REF.: UTILES DE ESCRITORIO</t>
  </si>
  <si>
    <t>TRANSFERENCIA DE FONDOS AL EXTERIOR A SOLICITUD DE MINISTERIO DE SALUD SEGUN SOLICITUD 4377 REF: PAGO AL CONSORCIO PGI-ANTARES-CASA SOLO, FV17230090 Y FV17230091 POR CONCEPTO ENTREGA DE LOS PRODUCTOS MODULOS DE CAPACITACION INSTALACION DE EQUIPAMIENTO MEDICO Y MODULOS DE CAPACITACION EN DISENO DE LIB. 00046057007 MS-$US-BID 2822/BL-BO MEJORAMIENTO ACCESOS A SERVICIOS</t>
  </si>
  <si>
    <t>COBRO COSTOS DE PAPELERIA SEGUN TRANSFERENCIA DEL EXTERIOR POR ORDEN DE ENERGIA ARGENTINA S.A. LIB. 00513012007 YPFB - RECURSOS NACIONALIZACIÓN</t>
  </si>
  <si>
    <t>De: 00513012004 A requerimiento de Yacimientos Petroliferos Fiscales Bolivianos, con notas CITE: YPFB/DFC - Nos. 3803, 3804 y 3826 URT-1897, 1898 y 1916/2017, y en virtud a la nota interna CITE: MEFP/VPCF/ DGCF/UCCF N 156/2018 de la Direccion General de Contabilidad Fiscal del Ministerio de Economia</t>
  </si>
  <si>
    <t>De: 00513012004 A requerimiento de Yacimientos Petroliferos Fiscales Bolivianos, con notas CITE: YPFB/DFC - Nos. 3833, 3834 y 3835 URT-1923, 1924 y 1925/2017, y en virtud a la nota interna CITE: MEFP/VPCF/ DGCF/UCCF N 156/2018 de la Direccion General de Contabilidad Fiscal del Ministerio de Economia</t>
  </si>
  <si>
    <t>De: 00513012004 A requerimiento de Yacimientos Petroliferos Fiscales Bolivianos, con notas CITE: YPFB/DFC - N 3806 URT-1900/2017, y en virtud a la nota interna CITE: MEFP/VPCF/ DGCF/UCCF N 156/2018 de la Direccion General de Contabilidad Fiscal del Ministerio de Economia y Finanzas Publicas, en la c</t>
  </si>
  <si>
    <t>De: 00513012004 A requerimiento de Yacimientos Petroliferos Fiscales Bolivianos, con notas CITE: YPFB/DFC - Nos. 3888 y 3827 URT-1931 y 1917/2017, y en virtud a la nota interna CITE: MEFP/VPCF/ DGCF/UCCF N 156/2018 de la Direccion General de Contabilidad Fiscal del Ministerio de Economia y Finanzas</t>
  </si>
  <si>
    <t>De: 00513012004 A requerimiento de Yacimientos Petroliferos Fiscales Bolivianos, con nota CITE: YPFB/DFC - N 3828 y URT-1918/2017, y en virtud a la nota interna CITE: MEFP/VPCF/ DGCF/UCCF N 156/2018 de la Direccion General de Contabilidad Fiscal del Ministerio de Economia y Finanzas Publicas, en la</t>
  </si>
  <si>
    <t>De: 00513012004 A requerimiento de Yacimientos Petroliferos Fiscales Bolivianos, con notas CITE: YPFB/DFC - Nos. 3829 y 3830 URT-1919 y 1920/2017, y en virtud a la nota interna CITE: MEFP/VPCF/ DGCF/UCCF N 156/2018 de la Direccion General de Contabilidad Fiscal del Ministerio de Economia y Finanzas</t>
  </si>
  <si>
    <t>De: 00513012004 A requerimiento de Yacimientos Petroliferos Fiscales Bolivianos, con notas CITE: YPFB/DFC - Nos. 3885, 3886 y 3887 y URT-1828, 1829 y 1930/2017, y en virtud a la nota interna CITE: MEFP/VPCF/ DGCF/UCCF N 156/2018 de la Direccion General de Contabilidad Fiscal del Ministerio de Econom</t>
  </si>
  <si>
    <t>De: 00513012004 A requerimiento de Yacimientos Petroliferos Fiscales Bolivianos, con notas CITE: YPFB/DFC - Nos. 3889, 3890 y 3891 y URT-1932, 1933 y 1934/2017, y en virtud a la nota interna CITE: MEFP/VPCF/ DGCF/UCCF N 156/2018 de la Direccion General de Contabilidad Fiscal del Ministerio de Econo</t>
  </si>
  <si>
    <t>De: 00513012002 A requerimiento de Yacimientos Petroliferos Fiscales Bolivianos, con nota CITE: YPFB/DFC - N 3805 URT-1899/2017, y en virtud a la nota interna CITE: MEFP/VPCF/ DGCF/UCCF N 156/2018 de la Direccion General de Contabilidad Fiscal del Ministerio de Economia y Finanzas Publicas, en la cu</t>
  </si>
  <si>
    <t>De: 00513012004 A requerimiento de Yacimientos Petroliferos Fiscales Bolivianos, con nota CITE: YPFB/DFC-3832 y URT-1922/2017, y en virtud a la nota interna CITE: MEFP/VPCF/ DGCF/UCCF N 156/2018 de la Direccion General de Contabilidad Fiscal del Ministerio de Economia y Finanzas Publicas, en la cual</t>
  </si>
  <si>
    <t>De: 00513012004 A requerimiento de Yacimientos Petroliferos Fiscales Bolivianos, con nota CITE: YPFB/DFC - N 3836 y URT-1926/2017, y en virtud a la nota interna CITE: MEFP/VPCF/ DGCF/UCCF N 156/2018 de la Direccion General de Contabilidad Fiscal del Ministerio de Economia y Finanzas Publicas, en la</t>
  </si>
  <si>
    <t>De: 00513012002 A requerimiento de Yacimientos Petroliferos Fiscales Bolivianos, con nota CITE: DFC - N 3831 URT-1921/2017, y en virtud a la nota interna CITE: MEFP/VPCF/ DGCF/UCCF N 156/2018 de la Direccion General de Contabilidad Fiscal del Ministerio de Economia y Finanzas Publicas, en la cual so</t>
  </si>
  <si>
    <t>De: 00513012002 A requerimiento de Yacimientos Petroliferos Fiscales Bolivianos, con nota CITE: YPFB/DFC - N3892 y URT-1935/2017, y en virtud a la nota interna CITE: MEFP/VPCF/ DGCF/UCCF N 156/2018 de la Direccion General de Contabilidad Fiscal del Ministerio de Economia y Finanzas Publicas, en la c</t>
  </si>
  <si>
    <t>TRANSFERENCIA DEL EXTERIOR SEGUN SWIFT 02417 DE FECHA 20/02/2018 ORDENANTE: CONSULADO DE BOLIVIA EN BILBAO REF.: DEV. PROG. DOCUMENT. LIB. 00099021001 TGN-RECURSOS ORDINARIOS (3987)</t>
  </si>
  <si>
    <t>TRANSFERENCIA DEL EXTERIOR SEGUN SWIFT 02416 DE FECHA 20/02/2018 ORDENANTE: CONSULADO DE BOLIVIA EN BILBAO REF.: DEV. PROG. DOCUMET. LIB. 00099021001 TGN-RECURSOS ORDINARIOS (3987)</t>
  </si>
  <si>
    <t>TRANSFERENCIA DEL EXTERIOR SEGUN SWIFT 02422 DE FECHA 20/02/2018 ORDENANTE: EMBAJADA DE BOLIVIA EN DINAMARCA LIB. 00099021001 TGN-RECURSOS ORDINARIOS (3987)</t>
  </si>
  <si>
    <t>TRANSFERENCIA DEL EXTERIOR SEGUN SWIFT 02414 DE FECHA 20/02/2018 ORDENANTE: DELEGACIION BOLIVIA ANTE LA UNESCO REF.: DEVOLUCION SALDOS GASTOS DE FUNCIONAMIENTO LIB. 00099021001 TGN-RECURSOS ORDINARIOS (3987)</t>
  </si>
  <si>
    <t>TRANSFERENCIA DEL EXTERIOR SEGUN SWIFT 02423 DE FECHA 20/02/2018 ORDENANTE: EMBAJADA DE BOLIVIA EN DINAMARCA LIB. 00099021001 TGN-RECURSOS ORDINARIOS (3987)</t>
  </si>
  <si>
    <t>TRANSFERENCIA DEL EXTERIOR SEGUN SWIFT 02410-02407 DE FECHA 20/02/2018 ORDENANTE: EMB DA REP DA BOLIVIA BRASIL REF.: DEVOLUCION SALDOS GASTOS DE FUNCIONAMIENTO GESTION 2017 LIB. 00099021001 TGN-RECURSOS ORDINARIOS (3987)</t>
  </si>
  <si>
    <t>TRANSFERENCIA DEL EXTERIOR SEGUN SWIFT 02412-02409 DE FECHA 20/02/2018 ORDENANTE: CONSULADO GENERAL DE BOLIVIA EN MILAN REF.: DEVOLUCION DE SALDOS GESTION 2017 CUENTA DE PROGRAMA DE DOCUMENTACION LIB. 00099021001 TGN-RECURSOS ORDINARIOS (3987)</t>
  </si>
  <si>
    <t>NUMERO DE LIBRETA CUT: Cuenta Unica del Tesoro OPERACIÓN E18 TRANSFERENCIA DEL SISTEMA FINANCIERO POR CUENTA DE TERCEROS A LA CUT Devolucion de pagos CC no cobrados por afiliados civiles y militares correspondiente al periodo de octubre 2017</t>
  </si>
  <si>
    <t>De: 00035011106 Transferencia que efectuamos a requerimiento de la Direccion General de Asuntos Administrativos segun nota CITE: MEFP/DGAA/UF/No.57/2018 y en virtud a la nota interna CITE: MEFP/VPCF/DGCF/UCCF No.181/2018 de la Direccion General de Contabilidad Fiscal de esta cartera de Estado y de a</t>
  </si>
  <si>
    <t>REGULARIZACION DE TRANSFERENCIA DEL EXTERIOR SEGUN SWIFT 02281 DE FECHA 21/02/2018 ORDENANTE: EMBAJADA DEL ESTADO PLURINACIONAL DE BOLIVIA-MANAGUA-NICARAGUA LIB. 00099021001 TGN-RECURSOS ORDINARIOS (3987)</t>
  </si>
  <si>
    <t>TRANSFERENCIA DEL EXTERIOR SEGUN SWIFT NO.2493 DE FECHA 21/02/2018 ORDENANTE: CONSULATE GENERAL OF BOLIVIA EN LOS ANGELES REF.: DEVOLUCION DE SALDOS PROG DOCUMENTACION LIB. 00099021001 TGN-RECURSOS ORDINARIOS (3987)</t>
  </si>
  <si>
    <t>TRANSFERENCIA DEL EXTERIOR SEGUN SWIFT NO.2492 DE FECHA 21/02/2018 ORDENANTE: CONSULATE GENL OF THE PLURINATIONAL STATE OF BOLIVIA REF.: DEVOLUCION DE SALDOS REMESA ADICIONAL LIB. 00099021001 TGN-RECURSOS ORDINARIOS (3987)</t>
  </si>
  <si>
    <t>TRANSFERENCIA DEL EXTERIOR SEGUN SWIFT NO.2491 DE FECHA 21/02/2018 ORDENANTE: CONSULATE GENL OF THE PLURINATIONAL STATE OF BOLIVIA REF.: DEVOL.SALDOS PROGRAMA DOC 2017 LIB. 00099021001 TGN-RECURSOS ORDINARIOS (3987)</t>
  </si>
  <si>
    <t>TRANSFERENCIA DEL EXTERIOR SEGUN SWIFT NO.2490 DE FECHA 21/02/2018 ORDENANTE: CONSULATE GENL OF THE PLURINATIONAL STATE OF BOLIVIA REF.: DEVOL.SALDOS GASTOS DE FUNCIONAMIENTO 2017 LIB. 00099021001 TGN-RECURSOS ORDINARIOS (3987)</t>
  </si>
  <si>
    <t>TRANSFERENCIA DEL EXTERIOR SEGUN SWIFT NO.2489 DE FECHA 21/02/2018 ORDENANTE: CONSULATE GENL OF THE PLURINATIONAL STATE OF BOLIVIA REF.: DEVOL.SALDOS PROGRAMA DOC 2016 LIB. 00099021001 TGN-RECURSOS ORDINARIOS (3987)</t>
  </si>
  <si>
    <t>TRANSFERENCIA AUTOMATICA SEGUN INSTRUCCION DEL MINISTERIO DE ECONOMIA Y FINANZAS PUBLICAS LIBRETA 00291068001</t>
  </si>
  <si>
    <t>A:00099021001 A requerimiento de la Unidad de Administracion e Informacion Salarial (UAIS), con notas internas CITE: MEFP/VTCP/DGPOT/UAIS/Nos. 514 y 513/2018, en la cual solicita la reversion definitiva de las boletas de pagos solicitados por SENASIR, consignadas en los Comprobantes de Pago Nos. 715</t>
  </si>
  <si>
    <t>'TRANSFERENCIA DE FONDOS DE DPTOS.DE ENCAJE LEGAL DEL SISTEMA FINANCIERO A DPTOS.CTES.DEL SECTOR PUBLICO S/G CITE' BUN.CA/P.CORP/037||2018; DE LA FECHA (HRE-TSO-968). REEMBOLSAR GASTOS A LA CUT POR GASTOS DEL MINEDU. A SOLIC.BDP-SAM FIDEICOMISO BONO JUANCITO PINTO GEST.2017;LIBR.00099021001 TGN-RECURSOS ORDINARIOS.</t>
  </si>
  <si>
    <t>VENTA DE DIVISAS CON TRANSFERENCIA DE FONDOS A SOLICITUD DE EMPRESA PUBLICA PRODUCTIVA CARTONES DE BOLIVIA-CARTONBOL SEGUN SOLICITUD 4390 REF: TRANSFERENCIA DE RECURSOS AL BCB PARA LA EMPRESA CRIPACK, POR LA COMPRA DE TROQUELES PARA LA EMPRESA FABOCE, DEL PROCESO CB/RPCD/SE/009/2018, AUTORIZADO SEGU LIB. 00576012001 CARTONBOL</t>
  </si>
  <si>
    <t>De: 00099024113 Transferencia en cumplimiento al DS N0913 de 15/06/2011 y el Convenio Intergubernativo de Financiamiento UPRE-CIF-IG 863/2017, suscrito entre la UPRE y el GAM Cuatro Canadas, Proyecto Const. Bloque Emergencia, Laboratorio y Cocina Comedor Hospital Municipal Cuatro Canada, correspondi</t>
  </si>
  <si>
    <t>TRANSFERENCIA DEL EXTERIOR SEGUN SWIFT 02544 DE FECHA 22/02/2018 ORDENANTE: CONSULADO DE BOLIVIA ANTOFAGASTA REF.: DEVOLUCION SALDOS GASTOS DE PROGRAMA DE DOC. LIB. 00099021001 TGN-RECURSOS ORDINARIOS (3987)</t>
  </si>
  <si>
    <t>REGULARIZACION DE TRANSFERENCIA DEL EXTERIOR SEGUN SWIFT 02450 DE FECHA 22/02/2018 ORDENANTE: EMBAJADA DE BOLIVIA EN LA INDIA LIB. 00099021001 TGN-RECURSOS ORDINARIOS (3987)</t>
  </si>
  <si>
    <t>||RESPUESTA A DEBITO DEL BANQUERO SEG.SWIFT 02583 DE LA FECHA. REF.: COBRO COMISION EUR 41,22 POR TRANSF. DE EUR 640.131,33 VALOR 18/01/2018 SEG. SOLICITUD 009675 DEL MINISTERIO DE SALUD LIBRETA 00046024204 MS-5% ENTES GESTORES PROGRAMAS PREVENC.Y PROYECTOS NALES.</t>
  </si>
  <si>
    <t>De: 00513012004 Transferencia que realizamos a solicitud de Yacimientos Petroliferos Fiscales Bolivianos mediante nota CITE: YPFB/DFC-0287 URT-0122/2018 H.R. 6-3659-R y en virtud a la nota interna CITE: MEFP/VPCF/DGCF/UCCF No 208/2018 de la Direccion General de Contabilidad Fiscal, para la devolucio</t>
  </si>
  <si>
    <t>De: 00513012004 A requerimiento de Yacimientos Petroliferos Fiscales Bolivianos, con nota CITE: YPFB/DFC -0255 URT-0109/2018, en la cual solicita la devolucion de deposito erroneo, de la CUT Libreta N00513012004 a la CCF N 10000006024800, y en virtud a la nota interna CITE: MEFP/VPCF/ DGCF/UCCF N 20</t>
  </si>
  <si>
    <t>De: 00035011106 TRANSFERENCIA DE RECURSOS SEGUN PROCEDIMIENTO COTE: MEFP/VPCF/DGCF/UCCF N190/2018 A SOLICITUD DEL MINISTERIO DE ECONOMIA Y FINANZAS PUBLICAS MEDIANTE NOTA CITE: MEFP/DGAA/UF/N64/2018 PARA DEVOLVER EL DEPOSITO ERRONEO REGISTRADO CON C-21 SIP 77. H.R. 6-34245-R</t>
  </si>
  <si>
    <t>De: 00035011105 TRANSFERENCIA DE RECURSOS SEGUN PROCEDIMIENTO COTE: MEFP/VPCF/DGCF/UCCF N190/2018 A SOLICITUD DEL MINISTERIO DE ECONOMIA Y FINANZAS PUBLICAS MEDIANTE NOTA CITE: MEFP/DGAA/UF/N65/2018 PARA DEVOLVER EL DEPOSITO ERRONEO REGISTRADO CON C-21 SIP 76. H.R. 45-1957-D</t>
  </si>
  <si>
    <t>'COBRO POR´||COMISION TRANSFERENCIA AL EXTERIOR 0.10% S/USD 196.340.- REEMBOLSO GASTOS DE COMUNICACION BS220.- Y EMISION CBTE CONTABLE BS50.- EN COMPLEMENTO A CBTE S-0914077 ADJUNTO DE LA FECHA. CGO.LIB.N° 00132069201 SEDEM - PROMIEL FINPRO CHUQUISACA REF.: CGOS PAGO N°3 LC I-2017-036</t>
  </si>
  <si>
    <t>||RESPUESTA A DEBITO DEL BANQUERO SEG.SWIFT 02583 DE LA FECHA. REF.: COBRO COMISION EUR 41,22 POR TRANSF. DE EUR 640.131,33 VALOR 18/01/2018 SEG. SOLICITUD 009675 DEL MINISTERIO DE SALUD LIBRETA 00046024207 MS-INASES BECAS DE ESPECIALIDAD PROFESIONAL</t>
  </si>
  <si>
    <t>REGULARIZACION DE TRANSFERENCIA DEL EXTERIOR SEGUN SWIFT 2231 DE FECHA 23/02/2018 ORDENANTE: EMBAJADA DE BOLIVIA EN LA INDIA LIB. 00099021001 TGN-RECURSOS ORDINARIOS (3987)</t>
  </si>
  <si>
    <t>REGULARIZACION DE TRANSFERENCIA DEL EXTERIOR SEGUN SWIFT 02419 DE FECHA 23/02/2018 ORDENANTE: EMBAJADA DE BOLIVIA EN EGIPTO LIB. 00099021001 TGN-RECURSOS ORDINARIOS (3987)</t>
  </si>
  <si>
    <t>REGULARIZACION DE TRANSFERENCIA DEL EXTERIOR SEGUN SWIFT 02420 DE FECHA 23/02/2018 ORDENANTE: EMBAJADA DE BOLIVIA EN EGIPTO LIB. 00099021001 TGN-RECURSOS ORDINARIOS (3987)</t>
  </si>
  <si>
    <t>TRANSFERENCIA DEL EXTERIOR SEGUN SWIFT 02702 DE FECHA 23/02/2018 ORDENANTE: CONSULADO DE BOLIVIA EN TACNA PERU REF.: DEVOLUCION DE SALDOS GASTOS DE FUNCIONAMIENTO LIB. 00099021001 TGN-RECURSOS ORDINARIOS (3987)</t>
  </si>
  <si>
    <t>REGULARIZACION DE TRANSFERENCIA DEL EXTERIOR SEGUN SWIFT 02186 DE FECHA 23/02/2018 ORDENANTE: CONSULADO DE BOLIVIA EN ROSARIO-ARGENTINA LIB. 00099021001 TGN-RECURSOS ORDINARIOS (3987)</t>
  </si>
  <si>
    <t>REGULARIZACION DE TRANSFERENCIA DEL EXTERIOR SEGUN SWIFT 02185 DE FECHA 23/02/2018 ORDENANTE: CONSULADO DE BOLIVIA EN ROSARIO-ARGENTINA LIB. 00099021001 TGN-RECURSOS ORDINARIOS (3987)</t>
  </si>
  <si>
    <t>||TRANSF.FDOS.SG.NOTA DEL MMAYA CITE:105 RECIBIDA EN LA F.(TRAM-TSO-995) REF: TRANSF.FDOS.PARA FASE IMPLEMENTACION OPERACION Y MANTENIMIENTO DEL PROY. APOYO EN EXPERTICIA,ESTUDIOS Y ASISTENCIA TEC.AL SECTOR AGUA Y MEDIO AMBIENTE-PAERE UTIL.ESCRIT.CANCELADOS EN EFECTIVO ABONO EN LA LIBRETA N° 00086018051 MMAYA-BS FORT. INST. APOYO EXPERTICIA ASISTENCIA</t>
  </si>
  <si>
    <t>VENTA DE DIVISAS CON TRANSFERENCIA DE FONDOS A SOLICITUD DE MINISTERIO DE GOBIERNO SEGUN SOLICITUD 4407 REF: HABERES DE AGREGADOS Y ADJUNTOS A AGREGADOS POLICIALES EN EL EXTERIOR CUENTAS EXTRANJERAS LIB. 00099021001 TGN-RECURSOS ORDINARIOS (3987)</t>
  </si>
  <si>
    <t>REGULARIZACION DE TRANSFERENCIA DEL EXTERIOR SEGUN SWIFT 02421 DE FECHA 26/02/2018 ORDENANTE: CONSULADO GENERAL DE BOLIVIA EN MILAN LIB. 00099021001 TGN-RECURSOS ORDINARIOS (3987)</t>
  </si>
  <si>
    <t>REGULARIZACION DE TRANSFERENCIA DEL EXTERIOR SEGUN SWIFT 02792 DE FECHA 27/02/2018 ORDENANTE: CONSULADO GENERAL DE BOLIVIA EN SAO PAULO BR. LIB. 00099021001 TGN-RECURSOS ORDINARIOS (3987)</t>
  </si>
  <si>
    <t>REGULARIZACION DE TRANSFERENCIA DEL EXTERIOR SEGUN SWIFT 02793 DE FECHA 27/02/2018 ORDENANTE: CONSULADO GENERAL DE BOLIVIA EN SAO PAULO BR. LIB. 00099021001 TGN-RECURSOS ORDINARIOS (3987)</t>
  </si>
  <si>
    <t>REGULARIZACION DE TRANSFERENCIA DEL EXTERIOR SEGUN SWIFT 02700 DE FECHA 27/02/2018 ORDENANTE: CONSULADO GENERAL DE BOLIVIA EN SAO PAULO BR. LIB. 00099021001 TGN-RECURSOS ORDINARIOS (3987)</t>
  </si>
  <si>
    <t>REGULARIZACION DE TRANSFERENCIA DEL EXTERIOR SEGUN SWIFT 02701 DE FECHA 27/02/2018 ORDENANTE: CONSULADO GENERAL DE BOLIVIA EN SAO PAULO BR. LIB. 00099021001 TGN-RECURSOS ORDINARIOS (3987)</t>
  </si>
  <si>
    <t>VENTA DE DIVISAS CON TRANSFERENCIA DE FONDOS A SOLICITUD DE MINISTERIO DE DEFENSA SEGUN SOLICITUD 4416 REF: PAGO A THINK HOLDINGS POR LA TERCERA CUOTA DE LA ADQUISICION DE AERONAVE PARA TRANSPORTE AEREO MILITAR LIB. 00020011103 MINISTERIO DE DEFENSA - INGRESOS VARIOS</t>
  </si>
  <si>
    <t>VENTA DE DIVISAS CON TRANSFERENCIA DE FONDOS A SOLICITUD DE MINISTERIO DE DEFENSA SEGUN SOLICITUD 4415 REF: DESEMBOLSO A EMPRESA THINK HOLDINGS POR EL SEGUNDO PAGO DE AERONAVE PARA TRANSPORTE AEREO MILITAR LIB. 00020011103 MINISTERIO DE DEFENSA - INGRESOS VARIOS</t>
  </si>
  <si>
    <t>VENTA DE DIVISAS CON TRANSFERENCIA DE FONDOS A SOLICITUD DE MINISTERIO DE DEFENSA SEGUN SOLICITUD 4414 REF: PAGO A THINK HOLDINGS POR LA PRIMERA CUOTA DE LA ADQUISICION DE AERONAVE PARA TRANSPORTE AEREO MILITAR LIB. 00020011103 MINISTERIO DE DEFENSA - INGRESOS VARIOS</t>
  </si>
  <si>
    <t>VENTA DE DIVISAS CON TRANSFERENCIA DE FONDOS A SOLICITUD DE MINISTERIO DE DEFENSA SEGUN SOLICITUD 4417 REF: PAGO A THINK HOLDINGS POR LA SEGUNDA CUOTA DE LA ADQUISICION DE AERONAVE PARA TRANSPORTE AEREO MILITAR LIB. 00020011103 MINISTERIO DE DEFENSA - INGRESOS VARIOS</t>
  </si>
  <si>
    <t>De: 00513012004 A requerimiento de Yacimientos Petroliferos Fiscales Bolivianos, con nota CITE: YPFB/DFC -0166 URT-0066/2018, y en virtud a la nota interna CITE: MEFP/VPCF/ DGCF/UCCF N 219/2018 de la Direccion General de Contabilidad Fiscal del Ministerio de Economia y Finanzas Publicas, en la cual</t>
  </si>
  <si>
    <t>PROVISION DE FONDOS A SOLICITUD DE YACIMIENTOS PETROLIFEROS FISCALES BOLIVIANOS SEGUN SOLICITUD YPFB-0047-2018 REF: PAGO REGALIAS DEPT NOVIEMBRE 2017 TGN LIB. 00099021001 TGN YPFB PARTICIPACION 6% PRODUCCIÓN BRUTA DE HIDROCARBUROS BOCA DE POZO</t>
  </si>
  <si>
    <t>REGULARIZACION DE TRANSFERENCIA DEL EXTERIOR SEGUN SWIFT 02486 DE FECHA 28/02/2018 ORDENANTE: EMBAJADA DE BOLIVIA EN ASUNCION-PARAGUAY LIB. 00099021001 TGN-RECURSOS ORDINARIOS (3987)</t>
  </si>
  <si>
    <t>TRANSFERENCIA DEL EXTERIOR SEGUN SWIFT NO.2862 DE FECHA 28/02/2018 ORDENANTE: CONSULADO GENERAL DE BOLIVIA -BARCELONA REF:DEVOL.DE SALDOS GTOS DE FUNC./17 LIB. 00099021001 TGN-RECURSOS ORDINARIOS (3987)</t>
  </si>
  <si>
    <t>TRANSFERENCIA DEL EXTERIOR SEGUN SWIFT NO.2860 DE FECHA 28/02/2018 ORDENANTE: CONSULADO GENERAL DE BOLIVIA -BARCELONA REF:DEVOL.DE SALDOS PROG.2016 LIB. 00099021001 TGN-RECURSOS ORDINARIOS (3987)</t>
  </si>
  <si>
    <t>REGULARIZACION DE TRANSFERENCIA DEL EXTERIOR SEGUN SWIFT 02672 DE FECHA 28/02/2018 ORDENANTE: CONSULADO GENERAL DE BOLIVIA LIMA PERU LIB. 00099021001 TGN-RECURSOS ORDINARIOS (3987)</t>
  </si>
  <si>
    <t>REGULARIZACION DE TRANSFERENCIA DEL EXTERIOR SEGUN SWIFT 02671 DE FECHA 28/02/2018 ORDENANTE: CONSULADO GENERAL DE BOLIVIA LIMA PERU LIB. 00099021001 TGN-RECURSOS ORDINARIOS (3987)</t>
  </si>
  <si>
    <t>TRANSFERENCIA DEL EXTERIOR SEGUN SWIFT 02859 DE FECHA 28/02/2018 ORDENANTE: CONSULADO DE BOLIVIA NEW YORK REF.: DEV. OTROS INGRESOS NO ESPECIFICADOS LIB. 00099021001 TGN-RECURSOS ORDINARIOS (3987)</t>
  </si>
  <si>
    <t>TRANSFERENCIA DEL EXTERIOR SEGUN SWIFT NO.2869 DE FECHA 28/02/2018 ORDENANTE: MINISTRY OF FOREIGN AFFAIRS OF DENMARK-DONACION LIB. 00312014401 ABT-MANEJO SUSTENTABLE RECURSOS NATURALES CAMBIO CLIMATICO</t>
  </si>
  <si>
    <t>TRANSFERENCIA DEL EXTERIOR SEGUN SWIFT 02895 DE FECHA 28/02/2018 ORDENANTE: EMBAJADA DEL ESTADO PLURINACIONAL DE BOLIVIA EN WASHINGTON LIB. 00099021001 TGN-RECURSOS ORDINARIOS (3987)</t>
  </si>
  <si>
    <t>COBRO DE||ÚTILES DE ESCRITORIO POR LA ELABORACIÓN DE 3 COMPROBANTES CONTABLES DE COBRO DE CAPITAL E INTERESES REF: VENCIMIENTO EN FECHA 28.02.18 CRÉDITO AL MEFP - TELEFÉRICO DE LA LIBRETA N° 00099021001 TGN - RECURSOS ORDINARIOS M/N, COSTO ÚTILES DE ESCRITORIO</t>
  </si>
  <si>
    <t>'COBRO DE'||UTILES DE ESCRITORIO POR EL COMPROBANTE CONTABLE NRO. 0914995 DE LA FECHA SEGÚN CORREO ELECTRÓNICO DE YPFB DE F. 23/01/2018. DEBITO DE LA LIBRETA 00513022001 YPFB - OPERACIONES.</t>
  </si>
  <si>
    <t>'TRANSFERENCIA DE FONDOS||S/G. NOTA CITE: MH/VTCP/DGT/UO/OB NO.1844/2008 DE F.21-10-2008 DEL MIN.DE HACIENDA S/G. DETALLE ADJUNTO. DEBITO DE LA LIBRETA N° 00990201001, REPOSICION UTILES DE ESCRITORIO.</t>
  </si>
  <si>
    <t>TRANSFERENCIA DE FONDOS AL EXTERIOR A SOLICITUD DE TESORO GENERAL DE LA NACION SEGUN SOLICITUD 4421 REF: PAGO DE APORTE DE CAPITAL A FAVOR DEL BANCO INTERNACIONAL DE RECONSTRUCCION Y FOMENTO (BIRF), SEGUN NOTA CITE:MPD/VIPFE/DGGFE/UOF.003441/2017, D.S.N2476 DE 5/08/2015, INSTRUMENTO DE SUSCRIPCION D LIB. 00099021001 TGN-RECURSOS ORDINARIOS (3987)</t>
  </si>
  <si>
    <t>COBRO COSTOS DE PAPELERIA SEGUN TRANSFERENCIA DEL EXTERIOR POR ORDEN DE MINISTRY OF FOREIGN AFFAIRS OF DENMARK-DONACION LIB. 00312014401 ABT-MANEJO SUSTENTABLE RECURSOS NATURALES CAMBIO CLIMATICO</t>
  </si>
  <si>
    <t>De: 00099024113 Transferencia en cumplimiento al DS N0913 de 15/06/2011 y el Convenio Intergubernativo de Financiamiento UPRE-CIF-IG 070/2017, suscrito entre la UPRE y el GAM Tarija, Proyecto Construccion Centro de Salud Ambulatorio Barrio 15 de Noviembre Ciudad de Tarija, correspondiente al pago de</t>
  </si>
  <si>
    <t>00099021001 DEP.DE CHEQ.AJENOS,RET.DE CAM.,CONCEPTO: DEVOLUCION DE PASAJES AEREOS ECOJET,DEP.: MINISTERIO DE EDUCACION , PROCEDENCIA: BANCO UNION S.A., CHEQUE: 21615, FECHA DE EMISION:31/01/2018</t>
  </si>
  <si>
    <t>00099021001 DEP.DE CHEQ.AJENOS,RET.DE CAM.,CONCEPTO: DEVOLUCION PASA JES AEREOA BOA,DEP.: MINISTERIO DE EDUCACION , PROCEDENCIA: BANCO UNION S.A., CHEQUE: 21616, FECHA DE EMISION:31/01/2018</t>
  </si>
  <si>
    <t>00099021001 DEP.DE CHEQ.AJENOS,RET.DE CAM.,CONCEPTO: REVERSION COMPROBANTE C-31 PAGO BOLTUR,DEP.: MINISTERIO DE EDUCACION , PROCEDENCIA: BANCO UNION S.A., CHEQUE: 21614, FECHA DE EMISION:31/01/2018</t>
  </si>
  <si>
    <t>00099021001 DEP.DE CHEQ.AJENOS,RET.DE CAM.,CONCEPTO: ZAMORA MARQUEZ KATHIA MERCEDES,DEP.: BANCO UNION S.A. , PROCEDENCIA: BANCO UNION S.A., CHEQUE: 154414, FECHA DE EMISION:01/02/2018</t>
  </si>
  <si>
    <t>00099021001 DEPOSITO DE EFECTIVO, DEPOSITANTE: EJERCITO, CONCEPTO: REVERSION DE PASAJES, CUENTA DE DEPOSITO: CUENTA UNICA DEL TESORO</t>
  </si>
  <si>
    <t>00099021001 DEPOSITO DE EFECTIVO, DEPOSITANTE: JOSE LUIS RAMOS LARICO, CONCEPTO: REVERSION PASAJES, CUENTA DE DEPOSITO: CUENTA UNICA DEL TESORO</t>
  </si>
  <si>
    <t>00099021001 DEPOSITO DE EFECTIVO, DEPOSITANTE: IRMA MENESES VDA ALDUNATE, CONCEPTO: DEVOLUCION A SENASIR, CUENTA DE DEPOSITO: CUENTA UNICA DEL TESORO</t>
  </si>
  <si>
    <t>00099021001 DEPOSITO DE EFECTIVO, DEPOSITANTE: RAIMUNDO ANGEL FERRUFINO AEDUARDO, CONCEPTO: DEVOLUCION, CUENTA DE DEPOSITO: CUENTA UNICA DEL TESORO</t>
  </si>
  <si>
    <t>00099021001 DEPOSITO DE EFECTIVO, DEPOSITANTE: CARLOS ROLANDO ALANEZ SORIA, CONCEPTO: REVERSION PASAJES PREV. N°369/2018 N° DE CARGO DE CUENTA, CUENTA DE DEPOSITO: CUENTA UNICA DEL TESORO</t>
  </si>
  <si>
    <t>00099021001 DEPOSITO DE EFECTIVO, DEPOSITANTE: EDWIN ORTIZ VASQUEZ, CONCEPTO: REVERSION, CUENTA DE DEPOSITO: CUENTA UNICA DEL TESORO</t>
  </si>
  <si>
    <t>00099021001 DEPOSITO DE EFECTIVO, DEPOSITANTE: UNIDAD DE COORDINACION DE PROGRAMAS Y PROYECTOS, CONCEPTO: DEVOLUCION POR COMPRA DE GASOLINA PARA LOS VEHICULOS OFICIALES DE LA U.C.P.P.(C-31 - 16 ), CUENTA DE DEPOSITO: CUENTA UNICA DEL TESORO</t>
  </si>
  <si>
    <t>00130012002 DEP.DE CHEQ.AJENOS,RET.DE CAM.,CONCEPTO: PAGO INTERESES FOFIM CUOTA N° 96,DEP.: FONDO DE FINANCIAMIENTO PARA LA MINERIA-FOFIM , PROCEDENCIA: BANCO MERCANTIL SANTA CRUZ SA., CHEQUE: 7888, FECHA DE EMISION:31/01/2018</t>
  </si>
  <si>
    <t>00130012001 DEP.DE CHEQ.AJENOS,RET.DE CAM.,CONCEPTO: AMORTIZACION CAPITAL CUOTA N° 96,DEP.: FONDO DE FINANCIAMIENTO PARA LA MINERIA-FOFIM , PROCEDENCIA: BANCO MERCANTIL SANTA CRUZ SA., CHEQUE: 7887, FECHA DE EMISION:31/01/2018</t>
  </si>
  <si>
    <t>00099021001 DEP.DE CHEQ.AJENOS,RET.DE CAM.,CONCEPTO: DESCARGO DE REFACCION DE INFRAESTRUCTURA SINDICAL FDTFLP,DEP.: MTEPS , PROCEDENCIA: BANCO UNION S.A., CHEQUE: 164, FECHA DE EMISION:30/01/2018</t>
  </si>
  <si>
    <t>00099021001 DEPOSITO DE EFECTIVO, DEPOSITANTE: NANCY VDA. DE PINTO, CONCEPTO: DEVOLUCION SEGUN LIBRETA N° 00099021001, CUENTA DE DEPOSITO: CUENTA UNICA DEL TESORO</t>
  </si>
  <si>
    <t>00099021001 DEPOSITO DE EFECTIVO, DEPOSITANTE: VICEPRESIDENCIA DEL ESTADO, CONCEPTO: REVERSION AL PREV. N°2258 POR DEVOLUCION DE PAGO RESTAURANTE 7 PASOS AL PALACIO, CUENTA DE DEPOSITO: CUENTA UNICA DEL TESORO</t>
  </si>
  <si>
    <t>00099021001 DEPOSITO DE EFECTIVO, DEPOSITANTE: EMMA F. DECORMIS BALDIVIEZO, CONCEPTO: DEVOLUCIONA A SENASIR, CUENTA DE DEPOSITO: CUENTA UNICA DEL TESORO</t>
  </si>
  <si>
    <t>00580012001 DEPOSITO DE EFECTIVO, DEPOSITANTE: XIMENA ANGULO, CONCEPTO: DEVOLUCION DE FONDOS POR REFRIGERIOS CONSULTORES, CUENTA DE DEPOSITO: CUENTA UNICA DEL TESORO</t>
  </si>
  <si>
    <t>00099021001 DEPOSITO DE EFECTIVO, DEPOSITANTE: GERONIMO MAYTA ROMERO, CONCEPTO: CONVENIO DE PAGO N° 029.17, CUENTA DE DEPOSITO: CUENTA UNICA DEL TESORO</t>
  </si>
  <si>
    <t>00099021001 DEPOSITO DE EFECTIVO, DEPOSITANTE: JUAN CARLOS VISCARRA ARRATIA, CONCEPTO: DEVOLUCION DE DUODECIMAS DE AGUINALDO POR PAGO EN EXCESO DE LA GESTION 2017, CUENTA DE DEPOSITO: CUENTA UNICA DEL TESORO</t>
  </si>
  <si>
    <t>00099021001 DEPOSITO DE EFECTIVO, DEPOSITANTE: GUALY EULATE CHOQUE, CONCEPTO: PAGO DEL 20% EL SALARIO BASICO MENSUAL POR SANCION DE PROCESO ADMINISTRATIVO, CUENTA DE DEPOSITO: CUENTA UNICA DEL TESORO</t>
  </si>
  <si>
    <t>00099021001 DEP.DE CHEQ.AJENOS,RET.DE CAM.,CONCEPTO: DEVOLUCION DE CC NO COBRADA OCTUBRE 2017,DEP.: LA VITALICIA SEGUROS Y REASEGUROS DE VIDA S.A. , PROCEDENCIA: BANCO BISA S.A., CHEQUE: 46078, FECHA DE EMISION:05/02/2018</t>
  </si>
  <si>
    <t>00099021001 DEPOSITO DE EFECTIVO, DEPOSITANTE: RICHAR RIVERO MORALES, CONCEPTO: POR DEVOL DE LA RESOL ADM SUMARIO 002/2017 DEL SERVICIO DE ALIMENTACION GESTION 2014 VICEP DEL ESTAD, CUENTA DE DEPOSITO: CUENTA UNICA DEL TESORO</t>
  </si>
  <si>
    <t>00099021001 DEPOSITO DE EFECTIVO, DEPOSITANTE: AIDA M. VDA DE ROSSO, CONCEPTO: CONVENIO DE PAGO 009136, CUENTA DE DEPOSITO: CUENTA UNICA DEL TESORO</t>
  </si>
  <si>
    <t>00099021001 DEPOSITO DE EFECTIVO, DEPOSITANTE: MARTIN YAHUASI MAMANI, CONCEPTO: ACUERDO PLAN DE PAGOS SENASIR, CUENTA DE DEPOSITO: CUENTA UNICA DEL TESORO</t>
  </si>
  <si>
    <t>00099021001 DEPOSITO DE EFECTIVO, DEPOSITANTE: NELSON F. MORALES MITA, CONCEPTO: DEVOLUCION POR COBRO INDEBIDO, CUENTA DE DEPOSITO: CUENTA UNICA DEL TESORO</t>
  </si>
  <si>
    <t>00099021001 DEPOSITO DE EFECTIVO, DEPOSITANTE: LOURDES MONICA CARRASCO MEJIA, CONCEPTO: DEVOLUCION, CUENTA DE DEPOSITO: CUENTA UNICA DEL TESORO</t>
  </si>
  <si>
    <t>00099021001 DEPOSITO DE EFECTIVO, DEPOSITANTE: MARTIN ESCOBAR FLORES, CONCEPTO: DEVOLUCION - GAS DOMICILIARIO DICIEMBRE / 2017 S/G C31 - 2093/17, CUENTA DE DEPOSITO: CUENTA UNICA DEL TESORO</t>
  </si>
  <si>
    <t>00513212001 DEP.DE CHEQ.AJENOS,RET.DE CAM.,CONCEPTO: REVERSION DIFERENCIA DEVENGADOS,DEP.: YPFB , PROCEDENCIA: BANCO UNION S.A., CHEQUE: 1480, FECHA DE EMISION:31/01/2018</t>
  </si>
  <si>
    <t>00099021001 DEPOSITO DE EFECTIVO, DEPOSITANTE: PINTO CRUZ JIMENA, CONCEPTO: DEVOLUCION SUELDOS DICIEMBRE/2017, CUENTA DE DEPOSITO: CUENTA UNICA DEL TESORO</t>
  </si>
  <si>
    <t>00099021001 DEPOSITO DE EFECTIVO, DEPOSITANTE: FLORES GONZALES ANA ANGELICA, CONCEPTO: DEVOLUCION SUELDOS DICIEMBRE/2017, CUENTA DE DEPOSITO: CUENTA UNICA DEL TESORO</t>
  </si>
  <si>
    <t>00099021001 DEPOSITO DE EFECTIVO, DEPOSITANTE: MOISES CABRERA PINEDO, CONCEPTO: DEVOLUCION POR VIATICOS VIAJE A LA CIUDAD DE SANTA CRUZ, CUENTA DE DEPOSITO: CUENTA UNICA DEL TESORO</t>
  </si>
  <si>
    <t>00099021001 DEPOSITO DE EFECTIVO, DEPOSITANTE: VILMA BRACAMONTE VDA. DE ALIAGA, CONCEPTO: DEVOLUCION POR EL ABONO INDEVIDO - FALLECIMIENTO, CUENTA DE DEPOSITO: CUENTA UNICA DEL TESORO</t>
  </si>
  <si>
    <t>00099021001 DEPOSITO DE EFECTIVO, DEPOSITANTE: MIGUEL GARCIA GUARACHI, CONCEPTO: REVERSION PASAJES PREV. N° 2862/17 N° DE CARGO DE CUENTA, CUENTA DE DEPOSITO: CUENTA UNICA DEL TESORO</t>
  </si>
  <si>
    <t>00099021001 DEPOSITO DE EFECTIVO, DEPOSITANTE: REMBERTO MARTINEZ ARIAS, CONCEPTO: REVERSION PASAJES PREV. N° 2862/17 N° DE CARGO DE CUENTA, CUENTA DE DEPOSITO: CUENTA UNICA DEL TESORO</t>
  </si>
  <si>
    <t>00099021001 DEPOSITO DE EFECTIVO, DEPOSITANTE: MARTHA ADELA LLANOS VARGAS, CONCEPTO: REVERSION PASAJES PREV. N° 2862/17 N° DE CARGO DE CUENTA, CUENTA DE DEPOSITO: CUENTA UNICA DEL TESORO</t>
  </si>
  <si>
    <t>00099021001 DEPOSITO DE EFECTIVO, DEPOSITANTE: GUIDO FLORES GORRITI, CONCEPTO: REVERSION PASAJES PREV. N° 2862/17 N° DE CARGO DE CUENTA, CUENTA DE DEPOSITO: CUENTA UNICA DEL TESORO</t>
  </si>
  <si>
    <t>00099021001 DEPOSITO DE EFECTIVO, DEPOSITANTE: RICARDO ALARCON TERRAZAS, CONCEPTO: REVERSION PASAJES PREV. N° 2862/17 N° DE CARGO DE CUENTA, CUENTA DE DEPOSITO: CUENTA UNICA DEL TESORO</t>
  </si>
  <si>
    <t>00099021001 DEPOSITO DE EFECTIVO, DEPOSITANTE: RUBEN JUAN ANGULO SIÑANI, CONCEPTO: REVERSION PASAJES PREV. N° 2862/17 N° DE CARGO DE CUENTA, CUENTA DE DEPOSITO: CUENTA UNICA DEL TESORO</t>
  </si>
  <si>
    <t>00099021001 DEPOSITO DE EFECTIVO, DEPOSITANTE: ALEJANDRO CHAVEZ PANIAGUA, CONCEPTO: REVERSION PASAJES PREV. N° 2862/17 N° DE CARGO DE CUENTA, CUENTA DE DEPOSITO: CUENTA UNICA DEL TESORO</t>
  </si>
  <si>
    <t>00099021001 DEPOSITO DE EFECTIVO, DEPOSITANTE: JAIME QUEVEDO GUZMAN, CONCEPTO: REVERSION PASAJES PREV. N° 2862/17 N° DE CARGO DE CUENTA, CUENTA DE DEPOSITO: CUENTA UNICA DEL TESORO</t>
  </si>
  <si>
    <t>00580012001 DEPOSITO DE EFECTIVO, DEPOSITANTE: EVELIN PALACIOS OVANDO, CONCEPTO: DEVOLUCION 13% POR PAGO VIATICOS, CUENTA DE DEPOSITO: CUENTA UNICA DEL TESORO</t>
  </si>
  <si>
    <t>00020051101 DEPOSITO DE EFECTIVO, DEPOSITANTE: JANCO APAZA JIMMY FRANZ, CONCEPTO: DEVOLUCION DE VIATICOS, CUENTA DE DEPOSITO: CUENTA UNICA DEL TESORO</t>
  </si>
  <si>
    <t>00099021001 DEPOSITO DE EFECTIVO, DEPOSITANTE: GERMAN LOZA N., CONCEPTO: INCORRECTA DECLARACION DE OBLIGACIONES TRIBUTARIAS Y FALTA DE INFORMACION A IMPUESTOS NACIONALES, CUENTA DE DEPOSITO: CUENTA UNICA DEL TESORO</t>
  </si>
  <si>
    <t>00099021001 DEPOSITO DE EFECTIVO, DEPOSITANTE: CECILIA FLORES DE CEÑI, CONCEPTO: COBRO INDEBIDO SENASIR, CUENTA DE DEPOSITO: CUENTA UNICA DEL TESORO</t>
  </si>
  <si>
    <t>00099021001 DEPOSITO DE EFECTIVO, DEPOSITANTE: REMBERTO RIVERA GUMUCIO, CONCEPTO: DEV.DE RECURSOS GASTOS DE FUNCIONAMIENTO CONSULADO DE BOLIVIA, CUENTA DE DEPOSITO: CUENTA UNICA DEL TESORO</t>
  </si>
  <si>
    <t>00099021001 DEPOSITO DE EFECTIVO, DEPOSITANTE: REMBERTO RIVERA GUMUCIO, CONCEPTO: DEV.DE RECURSOS NO EJECUTADOS,GASTOS DE PROGRAMA DE DOCUMENTACION CONSULADO DE BOLIVIA, CUENTA DE DEPOSITO: CUENTA UNICA DEL TESORO</t>
  </si>
  <si>
    <t>00099021001 DEPOSITO DE EFECTIVO, DEPOSITANTE: REMBERTO RIVERA GUMUCIO, CONCEPTO: DEV.DE RECURSOS NO EJECUTADOS GASTOS DE PROGRAMA DE DOCUMENTACION CONSULADO DE BOLIVIA, CUENTA DE DEPOSITO: CUENTA UNICA DEL TESORO</t>
  </si>
  <si>
    <t>00287100009 DEP.DE CHEQ.AJENOS,RET.DE CAM.,CONCEPTO: DEP. DEL GAM SAN JOSE S/G INF JGCB/020/2017,DEP.: FPS-CENTRAL , PROCEDENCIA: BANCO UNION S.A., CHEQUE: 408, FECHA DE EMISION:06/02/2018</t>
  </si>
  <si>
    <t>00099021001 DEP.DE CHEQ.AJENOS,RET.DE CAM.,CONCEPTO: REV. PARCIAL C-31 N° 193/2015 GESTION 2015 DA-3,DEP.: FPS-CENTRAL , PROCEDENCIA: BANCO UNION S.A., CHEQUE: 208, FECHA DE EMISION:30/01/2018</t>
  </si>
  <si>
    <t>00287102001 DEP.DE CHEQ.AJENOS,RET.DE CAM.,CONCEPTO: REV. C-31 GESTION 2012 S/G INF CONTAB. N° 004/2017 SCZ,DEP.: FPS-CENTRAL , PROCEDENCIA: BANCO UNION S.A., CHEQUE: 410, FECHA DE EMISION:06/02/2018</t>
  </si>
  <si>
    <t>00287102007 DEP.DE CHEQ.AJENOS,RET.DE CAM.,CONCEPTO: DEP. NO IDENTIFICADOS GAM CHAYANTA S/G INF JGCB/020/2017,DEP.: FPS-CENTRAL , PROCEDENCIA: BANCO UNION S.A., CHEQUE: 168, FECHA DE EMISION:31/01/2018</t>
  </si>
  <si>
    <t>00287102001 DEP.DE CHEQ.AJENOS,RET.DE CAM.,CONCEPTO: OTROS INGRESOS S/G INF CONTAB. N° 004/2017 SCZ,DEP.: FPS-CENTRAL , PROCEDENCIA: BANCO UNION S.A., CHEQUE: 409, FECHA DE EMISION:06/02/2018</t>
  </si>
  <si>
    <t>00099021001 DEP.DE CHEQ.AJENOS,RET.DE CAM.,CONCEPTO: DESEMBOLSO DEL VALOR CAUCIONADO EN FAVOR DEL BENEFICIARIO,DEP.: CREDINFORM INTERNATIONAL S.A. , PROCEDENCIA: BANCO MERCANTIL SANTA CRUZ SA., CHEQUE: 111740, FECHA DE EMISION:05/02/2018</t>
  </si>
  <si>
    <t>00593012001 DEPOSITO DE EFECTIVO, DEPOSITANTE: CINTHIA CECILIA RENATA MICHEL SEMPERTEGUI, CONCEPTO: PAGO DE FIBRA DE ALPACA, CUENTA DE DEPOSITO: CUENTA UNICA DEL TESORO</t>
  </si>
  <si>
    <t>00099021001 DEPOSITO DE EFECTIVO, DEPOSITANTE: BARRIOS VILLA ALFONSO CI. 1253043, CONCEPTO: DEVOLUCION DE SALARIO EXCEDENTE DEL PRESIDENTE DICIEMBRE 2017, CUENTA DE DEPOSITO: CUENTA UNICA DEL TESORO</t>
  </si>
  <si>
    <t>00099021001 DEPOSITO DE EFECTIVO, DEPOSITANTE: GUERRA AROZAMEN ANTONIO CI. 1255809, CONCEPTO: DEVOLUCION DE PAGO POR EXCESO DEL SALARIO MAYOR AL DEL PRESIDENTE DICIEMBRE 2017, CUENTA DE DEPOSITO: CUENTA UNICA DEL TESORO</t>
  </si>
  <si>
    <t>00099021001 DEPOSITO DE EFECTIVO, DEPOSITANTE: GOYTIA MORALES JOSE CI. 1271669, CONCEPTO: DEVOLUCION DE PAGO EN EXCESO DEL SALARIO MAYOR AL DEL PRESIDENTE DICIEMBRE 2017, CUENTA DE DEPOSITO: CUENTA UNICA DEL TESORO</t>
  </si>
  <si>
    <t>00099021001 DEPOSITO DE EFECTIVO, DEPOSITANTE: FUERTES CALLAPINO BERNARDINO CI. 1283979, CONCEPTO: DEVOLUCION DE PAGO EN EXCESO DEL SALARIO MAYOR AL DEL PRESIDENTE DICIEMBRE 2017, CUENTA DE DEPOSITO: CUENTA UNICA DEL TESORO</t>
  </si>
  <si>
    <t>00099021001 DEPOSITO DE EFECTIVO, DEPOSITANTE: CALLE ARACENA JOSE MANUEL CI. 1284098, CONCEPTO: DEVOLUCION DE PAGO EN EXCESO DEL SALARIO MAYOR AL DEL PRESIDENTE DICIEMBRE 2017, CUENTA DE DEPOSITO: CUENTA UNICA DEL TESORO</t>
  </si>
  <si>
    <t>00099021001 DEPOSITO DE EFECTIVO, DEPOSITANTE: TIRADO ENCINAS JOSE FRANCISCO CI. 1328741, CONCEPTO: DEVOLUCION DE PAGO EN EXCESO DEL SALARIO MAYOR AL DEL PRESIDENTE DICIEMBRE 2017, CUENTA DE DEPOSITO: CUENTA UNICA DEL TESORO</t>
  </si>
  <si>
    <t>00099021001 DEPOSITO DE EFECTIVO, DEPOSITANTE: AGUIRRE HAUG ROSA CI. 1616147, CONCEPTO: DEVOLUCION DE PAGO EN EXCESO DEL SALARIO MAYOR AL DEL PRESIDENTE DICIEMBRE 2017, CUENTA DE DEPOSITO: CUENTA UNICA DEL TESORO</t>
  </si>
  <si>
    <t>00099021001 DEPOSITO DE EFECTIVO, DEPOSITANTE: MORA FERAUDI RUBEN CI. 2216655, CONCEPTO: DEVOLUCION DE PAGO EN EXCESO DEL SALARIO MAYOR AL DEL PRESIDENTE DICIEMBRE 2017, CUENTA DE DEPOSITO: CUENTA UNICA DEL TESORO</t>
  </si>
  <si>
    <t>00099021001 DEPOSITO DE EFECTIVO, DEPOSITANTE: VENEGAS RAMOS HERNAN CI. 3663639, CONCEPTO: DEVOLUCION DE PAGO EN EXCESO DEL SALARIO MAYOR AL DEL PRESIDENTE DICIEMBRE 2017, CUENTA DE DEPOSITO: CUENTA UNICA DEL TESORO</t>
  </si>
  <si>
    <t>00099021001 DEPOSITO DE EFECTIVO, DEPOSITANTE: SECKO GONZALES HUGO CI. 3682597, CONCEPTO: DEVOLUCION DE PAGO EN EXCESO DEL SALARIO MAYOR AL DEL PRESIDENTE DICIEMBRE 2017, CUENTA DE DEPOSITO: CUENTA UNICA DEL TESORO</t>
  </si>
  <si>
    <t>00099021001 DEPOSITO DE EFECTIVO, DEPOSITANTE: BRACAMONTE ALANIZ HUMBERTO CI. 5567062, CONCEPTO: DEVOLUCION DE PAGO EN EXCESO DEL SALARIO MAYOR AL DEL PRESIDENTE DICIEMBRE 2017, CUENTA DE DEPOSITO: CUENTA UNICA DEL TESORO</t>
  </si>
  <si>
    <t>00099021001 DEPOSITO DE EFECTIVO, DEPOSITANTE: BRACAMONTE ALANIZ HUMBERTO CI: 5567062, CONCEPTO: DEVOLUCION DE PAGO EN EXCESO MAYOR AL SALRIO DEL PRESIDENTE ENERO 2018, CUENTA DE DEPOSITO: CUENTA UNICA DEL TESORO</t>
  </si>
  <si>
    <t>00099021001 DEPOSITO DE EFECTIVO, DEPOSITANTE: SECKO GONZALES HUGO CI: 3682597, CONCEPTO: DEVOLUCION DE PAGO EN EXCESO MAYOR AL SALRIO DEL PRESIDENTE ENERO 2018, CUENTA DE DEPOSITO: CUENTA UNICA DEL TESORO</t>
  </si>
  <si>
    <t>00099021001 DEPOSITO DE EFECTIVO, DEPOSITANTE: VENEGAS RAMOS HERNAN CI:3663639, CONCEPTO: DEVOLUCION DE PAGO EN EXCESO MAYOR AL SALRIO DEL PRESIDENTE ENERO 2018, CUENTA DE DEPOSITO: CUENTA UNICA DEL TESORO</t>
  </si>
  <si>
    <t>00099021001 DEPOSITO DE EFECTIVO, DEPOSITANTE: MORA FERAUDI RUBEN CI: 2216655, CONCEPTO: DEVOLUCION DE PAGO EN EXCESO MAYOR AL SALRIO DEL PRESIDENTE ENERO 2018, CUENTA DE DEPOSITO: CUENTA UNICA DEL TESORO</t>
  </si>
  <si>
    <t>00099021001 DEPOSITO DE EFECTIVO, DEPOSITANTE: AGUIRRE HAUG ROSA CI:1616147, CONCEPTO: DEVOLUCION DE PAGO EN EXCESO MAYOR AL SALARIO DEL PRESIDENTE ENERO 2018, CUENTA DE DEPOSITO: CUENTA UNICA DEL TESORO</t>
  </si>
  <si>
    <t>00099021001 DEPOSITO DE EFECTIVO, DEPOSITANTE: TIRADO ENCINAS JOSE FRANCISCO CI: 1328741, CONCEPTO: DEVOLUCION DE PAGO EN EXCESO MAYOR AL SALARIO DEL PRESIDENTE ENERO 2018, CUENTA DE DEPOSITO: CUENTA UNICA DEL TESORO</t>
  </si>
  <si>
    <t>00099021001 DEPOSITO DE EFECTIVO, DEPOSITANTE: CALLE ARACENA JOSE MANUEL CI: 1284098, CONCEPTO: DEVOLUCION DE PAGO EN EXCESO MAYOR AL SALARIO DEL PRESIDENTE ENERO 2018, CUENTA DE DEPOSITO: CUENTA UNICA DEL TESORO</t>
  </si>
  <si>
    <t>00099021001 DEPOSITO DE EFECTIVO, DEPOSITANTE: FUERTES CALLAPINO BERNARDINO CI: 1283979, CONCEPTO: DEVOLUCION DE PAGO EN EXCESO MAYOR AL SALARIO DEL PRESIDENTE ENERO 2018, CUENTA DE DEPOSITO: CUENTA UNICA DEL TESORO</t>
  </si>
  <si>
    <t>00099021001 DEPOSITO DE EFECTIVO, DEPOSITANTE: GOYTIA MORALES JOSE CI: 1271669, CONCEPTO: DEVOLUCION DE PAGO EN EXCESO MAYOR AL SALARIO DEL PRESIDENTE ENERO 2018, CUENTA DE DEPOSITO: CUENTA UNICA DEL TESORO</t>
  </si>
  <si>
    <t>00099021001 DEPOSITO DE EFECTIVO, DEPOSITANTE: GUERRA AROZAMEN ANTONIO CI: 1255809, CONCEPTO: DEVOLUCION DE PAGO EN EXCESO MAYOR AL SALARIO DEL PRESIDENTE ENERO 2018, CUENTA DE DEPOSITO: CUENTA UNICA DEL TESORO</t>
  </si>
  <si>
    <t>00099021001 DEPOSITO DE EFECTIVO, DEPOSITANTE: BARRIOS VILLA ALFONSO CI: 1253043, CONCEPTO: DEVOLUCION DE PAGO EN EXCESO MAYOR AL SALARIO DEL PRESIDENTE ENERO 2018, CUENTA DE DEPOSITO: CUENTA UNICA DEL TESORO</t>
  </si>
  <si>
    <t>00099021001 DEPOSITO DE EFECTIVO, DEPOSITANTE: XIMENA PATRICIA LOZANO VARGAS ATT, CONCEPTO: REEMBOLSO DEL MONTO POR CAPACITACION NO APROBADO DEL CURSO POLITICAS PUBLICAS, CUENTA DE DEPOSITO: CUENTA UNICA DEL TESORO</t>
  </si>
  <si>
    <t>00099021001 DEPOSITO DE EFECTIVO, DEPOSITANTE: JORGE ANTONIO ERICK SAINZ CARDONA, CONCEPTO: DEVOLUCION SALARIOS, CUENTA DE DEPOSITO: CUENTA UNICA DEL TESORO</t>
  </si>
  <si>
    <t>00099021001 DEPOSITO DE EFECTIVO, DEPOSITANTE: BONIFACIA ESCOBAR VDA. DE JIMENEZ, CONCEPTO: DEVOLUCION UNA DUODECIMA DE AGUINALDO, CUENTA DE DEPOSITO: CUENTA UNICA DEL TESORO</t>
  </si>
  <si>
    <t>00099021001 DEPOSITO DE EFECTIVO, DEPOSITANTE: LAUREANA QUISPE VDA DE CANAVIRI, CONCEPTO: COBRO INDEBIDO, CUENTA DE DEPOSITO: CUENTA UNICA DEL TESORO</t>
  </si>
  <si>
    <t>00099021001 DEPOSITO DE EFECTIVO, DEPOSITANTE: FABIOLA LIA ZUBIETA TERRAZAS, CONCEPTO: DEVOLUCION DE SUELDOS OCTUBRE NOVIEMBRE Y DUODECIMAS AGUINALDO 2017, CUENTA DE DEPOSITO: CUENTA UNICA DEL TESORO</t>
  </si>
  <si>
    <t>00099021001 DEPOSITO DE EFECTIVO, DEPOSITANTE: ABENOR HERNAN ALFARO ORDOÑEZ, CONCEPTO: DEVOLUCION CURSO DE AYMARA, CUENTA DE DEPOSITO: CUENTA UNICA DEL TESORO</t>
  </si>
  <si>
    <t>00099021001 DEPOSITO DE EFECTIVO, DEPOSITANTE: MARQUEZ PINTO SEVERO ROLANDO, CONCEPTO: DEVOLUCION DE REFRIGERIO, CUENTA DE DEPOSITO: CUENTA UNICA DEL TESORO</t>
  </si>
  <si>
    <t>00020031101 DEPOSITO DE EFECTIVO, DEPOSITANTE: OMAR AUGUSTO CARMONA MALDONADO CI. 9334377 CB., CONCEPTO: DEPOSITÓ DE DEVOLUCION, CUENTA DE DEPOSITO: CUENTA UNICA DEL TESORO</t>
  </si>
  <si>
    <t>00099021001 DEPOSITO DE EFECTIVO, DEPOSITANTE: IVER HUGO RENGIFO TARIFA, CONCEPTO: DEVOLUCION DE PASAJES, CUENTA DE DEPOSITO: CUENTA UNICA DEL TESORO</t>
  </si>
  <si>
    <t>00597012001 DEP.DE CHEQ.AJENOS,RET.DE CAM.,CONCEPTO: SUELDOS,DEP.: YACIMIENTOS DE LITIO BOLIVIANOS , PROCEDENCIA: BANCO UNION S.A., CHEQUE: 60, FECHA DE EMISION:08/02/2018</t>
  </si>
  <si>
    <t>00099021001 DEP.DE CHEQ.AJENOS,RET.DE CAM.,CONCEPTO: FRACCION CC TGN CONCILIACION OCT / 2017,DEP.: NINO SUAREZ - SEGUROS PROVIDA S.A. , PROCEDENCIA: BANCO NACIONAL DE BOLIVIA S.A., CHEQUE: 4350256, FECHA DE EMISION:07/02/2018</t>
  </si>
  <si>
    <t>00132062001 DEPOSITO DE EFECTIVO, DEPOSITANTE: SAMUEL WILLAMS MALAGA ARTEAGA, CONCEPTO: REPOSICION DE GASTOS NO EJECUTADOS, CUENTA DE DEPOSITO: CUENTA UNICA DEL TESORO</t>
  </si>
  <si>
    <t>00099021001 DEPOSITO DE EFECTIVO, DEPOSITANTE: ANA MARIA FLORES DE AQUINO, CONCEPTO: PARA DEPARTAMENTO DE SENASIR, CUENTA DE DEPOSITO: CUENTA UNICA DEL TESORO</t>
  </si>
  <si>
    <t>00099021001 DEPOSITO DE EFECTIVO, DEPOSITANTE: LOURDES ALIAGA ZAPATA, CONCEPTO: DEVOLUCION DE PAGO DE RENTA, CUENTA DE DEPOSITO: CUENTA UNICA DEL TESORO</t>
  </si>
  <si>
    <t>00099021001 DEPOSITO DE EFECTIVO, DEPOSITANTE: GOBIERNO AUTONOMO MUNICIPAL DE PUCARANI, CONCEPTO: DEV.REC.POR CIERRE CONV. MINIST.MEDIO AMBIENTE Y EL G.A.M. PUCARANI, CUENTA DE DEPOSITO: CUENTA UNICA DEL TESORO</t>
  </si>
  <si>
    <t>00099021001 DEPOSITO DE EFECTIVO, DEPOSITANTE: JAVIER ALEJANDRO OSSIO CALDERON, CONCEPTO: DEVOLUCION RECURSOS SEGUN INF PGE-UAI N° 07/2017 UNIDAD AUDITORIA INTERNA, CUENTA DE DEPOSITO: CUENTA UNICA DEL TESORO</t>
  </si>
  <si>
    <t>00016011101 DEPOSITO DE EFECTIVO, DEPOSITANTE: MINISTERIO DE EDUCACION, CONCEPTO: DEVOLUCION DE MULTAS, CUENTA DE DEPOSITO: CUENTA UNICA DEL TESORO</t>
  </si>
  <si>
    <t>00099021001 DEPOSITO DE EFECTIVO, DEPOSITANTE: WALDO HUMEREZ VILLALOBOS, CONCEPTO: DEVOLUCION DE VIATICOS VIAJE SANTA CRUZ, CUENTA DE DEPOSITO: CUENTA UNICA DEL TESORO</t>
  </si>
  <si>
    <t>00099021001 DEPOSITO DE EFECTIVO, DEPOSITANTE: GRACE STEFFANI CORICO HUAYTA, CONCEPTO: DEVOLUCION VIATICOS, CUENTA DE DEPOSITO: CUENTA UNICA DEL TESORO</t>
  </si>
  <si>
    <t>00099021001 DEPOSITO DE EFECTIVO, DEPOSITANTE: JUANA PAOLA OCHOA URQUIOLA CI. 4270168 LP., CONCEPTO: DEPOSITÓ UNA DUODECIMA DE AGUINALDO, CUENTA DE DEPOSITO: CUENTA UNICA DEL TESORO</t>
  </si>
  <si>
    <t>00099021001 DEPOSITO DE EFECTIVO, DEPOSITANTE: JAVIER ANTONIO GOZALVEZ LAH, CONCEPTO: PAGO POR FALLECIMIENTO SENASIR DUODECIMAS DE AGUINALDO, CUENTA DE DEPOSITO: CUENTA UNICA DEL TESORO</t>
  </si>
  <si>
    <t>00099021001 DEPOSITO DE EFECTIVO, DEPOSITANTE: VICTORIA CARMEN RIVAS VDA DE COCHI, CONCEPTO: COBROS INDEVIDOS POR NUEVAS NUPCIAS, CUENTA DE DEPOSITO: CUENTA UNICA DEL TESORO</t>
  </si>
  <si>
    <t>00099021001 DEPOSITO DE EFECTIVO, DEPOSITANTE: OLGA PAIVA CRISPIN, CONCEPTO: CREDENCIAL INSTITUCIONAL-PGE, CUENTA DE DEPOSITO: CUENTA UNICA DEL TESORO</t>
  </si>
  <si>
    <t>00099021001 DEPOSITO DE EFECTIVO, DEPOSITANTE: EDGAR ORLANDO NAVARRO OQUENDO, CONCEPTO: DEVOLUCION POR PERCIBIR HABERES INDEVIDOS, CUENTA DE DEPOSITO: CUENTA UNICA DEL TESORO</t>
  </si>
  <si>
    <t>00099021001 DEPOSITO DE EFECTIVO, DEPOSITANTE: LIMBERT QUISPE GUTIERREZ, CONCEPTO: DANDO CUMPLIMIENTO A AUTO FINAL N° 092/17 DJFAB 07-IBA, CUENTA DE DEPOSITO: CUENTA UNICA DEL TESORO</t>
  </si>
  <si>
    <t>00099021001 DEPOSITO DE EFECTIVO, DEPOSITANTE: ROBERTO ALMENDRAS ROCHA JEMIO, CONCEPTO: DEVOLUCION VIATICOS, CUENTA DE DEPOSITO: CUENTA UNICA DEL TESORO</t>
  </si>
  <si>
    <t>00597012001 DEP.DE CHEQ.AJENOS,RET.DE CAM.,CONCEPTO: PAGO DE ENERGIA,DEP.: YACIMIENTOS DE LITIO BOLIVIANOS , PROCEDENCIA: BANCO UNION S.A., CHEQUE: 61, FECHA DE EMISION:14/02/2018</t>
  </si>
  <si>
    <t>00099021001 DEP.DE CHEQ.AJENOS,RET.DE CAM.,CONCEPTO: CARDOZO URIBE AIDEE LOURDES,DEP.: BANCO UNION S.A. , PROCEDENCIA: BANCO UNION S.A., CHEQUE: 154422, FECHA DE EMISION:15/02/2018</t>
  </si>
  <si>
    <t>00099021001 DEP.DE CHEQ.AJENOS,RET.DE CAM.,CONCEPTO: COMPENSACION MENSUAL DE COTIZACIONES,DEP.: FUTURO DE BOLIVIA S.A. AFP , PROCEDENCIA: BANCO DE CREDITO DE BOLIVIA S.A., CHEQUE: 52522, FECHA DE EMISION:15/02/2018</t>
  </si>
  <si>
    <t>00130012002 DEPOSITO DE EFECTIVO, DEPOSITANTE: LUIS FEDERICO MARTINEZ RETAMOZO, CONCEPTO: DEVOLUCION POR GASTOS DE PEAJE, CUENTA DE DEPOSITO: CUENTA UNICA DEL TESORO</t>
  </si>
  <si>
    <t>00099021001 DEPOSITO DE EFECTIVO, DEPOSITANTE: GLADYS DEL CARMEN VARGAS RAMIREZ, CONCEPTO: DEVOLUCION DEUDA, CUENTA DE DEPOSITO: CUENTA UNICA DEL TESORO</t>
  </si>
  <si>
    <t>00099021001 DEPOSITO DE EFECTIVO, DEPOSITANTE: JHONNY QUISPE ARRATIA, CONCEPTO: DEVOLUCION DE VIATICOS, CUENTA DE DEPOSITO: CUENTA UNICA DEL TESORO</t>
  </si>
  <si>
    <t>00099021001 DEPOSITO DE EFECTIVO, DEPOSITANTE: RICARDO MATEO TINTAYA ALVAREZ, CONCEPTO: DEPOSITÓ POR DEVOLUCION DE VIATICOS, CUENTA DE DEPOSITO: CUENTA UNICA DEL TESORO</t>
  </si>
  <si>
    <t>00035031101 DEPOSITO DE EFECTIVO, DEPOSITANTE: ROGELIO DAVID AGUILAR SANCHEZ DE LOZADA, CONCEPTO: DEVOLUCION CORRESPONDIENTE A UN DIA DE HABER, CUENTA DE DEPOSITO: CUENTA UNICA DEL TESORO</t>
  </si>
  <si>
    <t>00099021001 DEPOSITO DE EFECTIVO, DEPOSITANTE: EDGAR JOSE TORREZ MOSQUEIRA, CONCEPTO: DOBLE PERCEPCION, CUENTA DE DEPOSITO: CUENTA UNICA DEL TESORO</t>
  </si>
  <si>
    <t>00099021001 DEPOSITO DE EFECTIVO, DEPOSITANTE: JUAN CARLOS OCTAVIO PINTO QUINTANILLA, CONCEPTO: REPOSICION AL PREVENTIVO N° ( 1565 ) ( X CONCEPTO DE DEVOLUCION 1 DIA DE VIATICO ), CUENTA DE DEPOSITO: CUENTA UNICA DEL TESORO</t>
  </si>
  <si>
    <t>00099021001 DEPOSITO DE EFECTIVO, DEPOSITANTE: JORGE ALBERTO COSSIO ROCHA, CONCEPTO: REVERSION DE BONO DE SEGURIDAD CIUDADANA, CUENTA DE DEPOSITO: CUENTA UNICA DEL TESORO</t>
  </si>
  <si>
    <t>00099021001 DEPOSITO DE EFECTIVO, DEPOSITANTE: JORGE ALBERTO COSSIO ROCHA, CONCEPTO: REVERSION SUELDO OCTUBRE 2016, CUENTA DE DEPOSITO: CUENTA UNICA DEL TESORO</t>
  </si>
  <si>
    <t>00099021001 DEP.DE CHEQ.AJENOS,RET.DE CAM.,CONCEPTO: ROCHA REYNAGA NEIDA LILIAN,DEP.: BANCO UNION S.A. , PROCEDENCIA: BANCO UNION S.A., CHEQUE: 154424, FECHA DE EMISION:16/02/2018</t>
  </si>
  <si>
    <t>00099021001 DEP.DE CHEQ.AJENOS,RET.DE CAM.,CONCEPTO: ROCHA REYNAGA NEIDA LILIAN,DEP.: BANCO UNION S.A. , PROCEDENCIA: BANCO UNION S.A., CHEQUE: 154425, FECHA DE EMISION:16/02/2018</t>
  </si>
  <si>
    <t>00099021001 DEP.DE CHEQ.AJENOS,RET.DE CAM.,CONCEPTO: ROCHA REYNAGA NEIDA LILIAN,DEP.: BANCO UNION S.A. , PROCEDENCIA: BANCO UNION S.A., CHEQUE: 154426, FECHA DE EMISION:16/02/2018</t>
  </si>
  <si>
    <t>00099021001 DEP.DE CHEQ.AJENOS,RET.DE CAM.,CONCEPTO: DEVOLUCION DE RECURSOS AL TESORO GENERAL POR VIATICOS NO UTILIZADOS DE IVAN AJHUACHO LOPEZ,DEP.: MARIA ANGELICA TARIFA BORDA -ATT , PROCEDENCIA: BANCO UNION S.A., CHEQUE: 5302, FECHA DE EMISION:14/02/2018</t>
  </si>
  <si>
    <t>00099021001 DEPOSITO DE EFECTIVO, DEPOSITANTE: MARIA ANGELICA TARIFA BORDA -ATT, CONCEPTO: REEMBOLSO DEL MONTO POR CAPACITACION NO APROBADO DEL CURSO POLITICAS PUBLICAS CAPACITACION PAGADA, CUENTA DE DEPOSITO: CUENTA UNICA DEL TESORO</t>
  </si>
  <si>
    <t>00099021001 DEPOSITO DE EFECTIVO, DEPOSITANTE: RAMIRO POLO CRUZ - MINISTERIO DE DEPORTES, CONCEPTO: SALDO NO EJECUTADO COPA SUB 18 , 2017, CUENTA DE DEPOSITO: CUENTA UNICA DEL TESORO</t>
  </si>
  <si>
    <t>00099021001 DEPOSITO DE EFECTIVO, DEPOSITANTE: RAMIRO POLO CRUZ, CONCEPTO: DEVOLUCION DE VIATICOS, CUENTA DE DEPOSITO: CUENTA UNICA DEL TESORO</t>
  </si>
  <si>
    <t>00099021001 DEPOSITO DE EFECTIVO, DEPOSITANTE: JEANETTE OLMOS SOTO, CONCEPTO: DEVOLUCION DOBLE PERCEPCION, CUENTA DE DEPOSITO: CUENTA UNICA DEL TESORO</t>
  </si>
  <si>
    <t>00099021001 DEPOSITO DE EFECTIVO, DEPOSITANTE: ERNESTO ROSSELL A PROCURADURIA GRAL DEL ESTADO, CONCEPTO: DUPLICADO CREDENCIAL, CUENTA DE DEPOSITO: CUENTA UNICA DEL TESORO</t>
  </si>
  <si>
    <t>00020031101 DEPOSITO DE EFECTIVO, DEPOSITANTE: ORMAR AUGUSTO CARMONA MALDONADO CI 9334377 CB, CONCEPTO: DEPÓSITO DE DEVOLUCION, CUENTA DE DEPOSITO: CUENTA UNICA DEL TESORO</t>
  </si>
  <si>
    <t>00099021001 DEPOSITO DE EFECTIVO, DEPOSITANTE: FRIDA GLORIA PEREDO MARTINEZ, CONCEPTO: DEVOLUCION HABERES (DOBLE PERCEPCION), CUENTA DE DEPOSITO: CUENTA UNICA DEL TESORO</t>
  </si>
  <si>
    <t>00047274202 DEPOSITO DE EFECTIVO, DEPOSITANTE: DAVID JUVENAL CORDERO APAZA, CONCEPTO: DEVOLUCION FONDOS DE AVANCE, CUENTA DE DEPOSITO: CUENTA UNICA DEL TESORO</t>
  </si>
  <si>
    <t>00099021001 DEPOSITO DE EFECTIVO, DEPOSITANTE: ALEJANDRO ACOCHIRI VARGAS, CONCEPTO: DEVOLUCION DE DEUDA, CUENTA DE DEPOSITO: CUENTA UNICA DEL TESORO</t>
  </si>
  <si>
    <t>00020031101 DEPOSITO DE EFECTIVO, DEPOSITANTE: RS. 1 "TTE GRAL GERMAN BUSCH", CONCEPTO: ALIMENTACION RC-IVA, CUENTA DE DEPOSITO: CUENTA UNICA DEL TESORO</t>
  </si>
  <si>
    <t>00099021001 DEPOSITO DE EFECTIVO, DEPOSITANTE: GROVER LUNA MOYA, CONCEPTO: DEVOLUCION FONDOS EN AVANCE COPA ESTADO PLURINACIONAL DE BOLIVIA SUB 18, CUENTA DE DEPOSITO: CUENTA UNICA DEL TESORO</t>
  </si>
  <si>
    <t>00099021001 DEPOSITO DE EFECTIVO, DEPOSITANTE: JOBE LIBORIO ROBLES MAMANI, CONCEPTO: DEVOLUCION POR PERCEPCION INDEBIDA, CUENTA DE DEPOSITO: CUENTA UNICA DEL TESORO</t>
  </si>
  <si>
    <t>00099021001 DEPOSITO DE EFECTIVO, DEPOSITANTE: HUGO SAUL GUTIERREZ LEON, CONCEPTO: REVERSION PAGO DE SUELDOS PREVENTIVO N° 69, CUENTA DE DEPOSITO: CUENTA UNICA DEL TESORO</t>
  </si>
  <si>
    <t>00099021001 DEPOSITO DE EFECTIVO, DEPOSITANTE: ANGEL REYNALDO JAUREGUI URQUIOLA, CONCEPTO: LIQUIDACION DE DOBLE PERCEPCION, CUENTA DE DEPOSITO: CUENTA UNICA DEL TESORO</t>
  </si>
  <si>
    <t>00099021001 DEPOSITO DE EFECTIVO, DEPOSITANTE: MINISTERIO DE DEPORTES-LUIS OROZCO ROMERO, CONCEPTO: DEVOL SALDOS NO EJECUTADOS FONDOS EN AVANCE COPA ESTADO PLURINACIONAL SUB 18 3RA VERSION DIC 2017, CUENTA DE DEPOSITO: CUENTA UNICA DEL TESORO</t>
  </si>
  <si>
    <t>00099021001 DEPOSITO DE EFECTIVO, DEPOSITANTE: MIN.DE DEPORTES-JUAN MARCELO SEGURONDO TORRICO, CONCEPTO: DEVOLUCION SALDOS FONDOS EN AVANCE COPA ESTADO PLURINACIONAL DE BOLIVIA SUB 18, CUENTA DE DEPOSITO: CUENTA UNICA DEL TESORO</t>
  </si>
  <si>
    <t>00047274202 DEPOSITO DE EFECTIVO, DEPOSITANTE: DAVID JUVENAL CORDERO APAZA, CONCEPTO: DEVOLUCION DE FONDOS DE AVANCE, CUENTA DE DEPOSITO: CUENTA UNICA DEL TESORO</t>
  </si>
  <si>
    <t>00099021001 DEPOSITO DE EFECTIVO, DEPOSITANTE: HUGO EDUARDO SAENZ GARCIA, CONCEPTO: DEVOLUCION SALDO FONDOS EN AVANCE COPA ESTADO PLURINACIONAL DE BOLIVIA SUB 18, CUENTA DE DEPOSITO: CUENTA UNICA DEL TESORO</t>
  </si>
  <si>
    <t>00099021001 DEP.DE CHEQ.AJENOS,RET.DE CAM.,CONCEPTO: NAVARRO TABOADA GASTON PABLO,DEP.: BANCO UNION S.A. , PROCEDENCIA: BANCO UNION S.A., CHEQUE: 154432, FECHA DE EMISION:20/02/2018</t>
  </si>
  <si>
    <t>00099021001 DEPOSITO DE EFECTIVO, DEPOSITANTE: DIONICIO JULIAN PACHECO, CONCEPTO: DEV. DOBLE PERCEPCION DE DICIEMBRE 2017 A ENERO 2018 MAS LAS DUODECIMAS DE AGUINALDO, CUENTA DE DEPOSITO: CUENTA UNICA DEL TESORO</t>
  </si>
  <si>
    <t>00266022001 DEPOSITO DE EFECTIVO, DEPOSITANTE: HERNAN PABLO QUISPE QUISPE, CONCEPTO: DEVOLUCION DE REFRIGERIO DE 9 DIAS LABORALES DEL 22 DE JULIO AL 3 DE AGOSTO, CUENTA DE DEPOSITO: CUENTA UNICA DEL TESORO</t>
  </si>
  <si>
    <t>00020031101 DEPOSITO DE EFECTIVO, DEPOSITANTE: EJERCITO DE BOLIVIA, CONCEPTO: DIFERENCIA DE GASTOS, CUENTA DE DEPOSITO: CUENTA UNICA DEL TESORO</t>
  </si>
  <si>
    <t>00099021001 DEPOSITO DE EFECTIVO, DEPOSITANTE: ZULMA CABEZAS SALAZAR, CONCEPTO: CONCEPTO DE DEVOLUCION PAGO DE HEBERES ENERO 2018, CUENTA DE DEPOSITO: CUENTA UNICA DEL TESORO</t>
  </si>
  <si>
    <t>00099021001 DEPOSITO DE EFECTIVO, DEPOSITANTE: MARIA ADRIANA MARISCAL RAMOS, CONCEPTO: DEVOLUCION MINISTERIO DE SALUD Y DEPORTES, CUENTA DE DEPOSITO: CUENTA UNICA DEL TESORO</t>
  </si>
  <si>
    <t>00582012002 DEPOSITO DE EFECTIVO, DEPOSITANTE: ROCIO RAQUEL PAZ TAPIA, CONCEPTO: DEVOLUCION DE RECURSOS NO UTILIZADOS REFRIGERIO DICIEMBRE 2017 DISTRIBUIDORA SOPOCACHI PREV 5703, CUENTA DE DEPOSITO: CUENTA UNICA DEL TESORO</t>
  </si>
  <si>
    <t>00291012002 DEPOSITO DE EFECTIVO, DEPOSITANTE: ADMINISTRADORA BOLIVIANA DE CARRETERAS(REG ORURO), CONCEPTO: REPOSICION POR EXTRAVIO DE CREDENCIALES, CUENTA DE DEPOSITO: CUENTA UNICA DEL TESORO</t>
  </si>
  <si>
    <t>00099021001 DEPOSITO DE EFECTIVO, DEPOSITANTE: PONCIANO LEON LEON, CONCEPTO: REVERSION TOTAL PASAJES VIATICOS Y FLETES, CUENTA DE DEPOSITO: CUENTA UNICA DEL TESORO</t>
  </si>
  <si>
    <t>00099021001 DEPOSITO DE EFECTIVO, DEPOSITANTE: NORAH TEREZA BOHORQUEZ VDA DE GONZALES, CONCEPTO: PAGP POR CONVENIO ENTRE LA SRA NORAH TEREZA BOHORQUEZ VDA DE GONZALES Y EL SENASIR, CUENTA DE DEPOSITO: CUENTA UNICA DEL TESORO</t>
  </si>
  <si>
    <t>00099021001 DEPOSITO DE EFECTIVO, DEPOSITANTE: ARTURO M. ECHALAR RIVERA, CONCEPTO: REEMBOLSO DE FONDOS DE ACUERDO A INFORME OBSERVADO DE CARGOS DE CUENTA, CUENTA DE DEPOSITO: CUENTA UNICA DEL TESORO</t>
  </si>
  <si>
    <t>00099021001 DEPOSITO DE EFECTIVO, DEPOSITANTE: ENDE EMPRESA NACIONAL DE ELECTRICIDAD, CONCEPTO: CUMPL DS 3448 REMUNERACION ENERO/18-WILFREDO OVANDO ROJAS, CUENTA DE DEPOSITO: CUENTA UNICA DEL TESORO</t>
  </si>
  <si>
    <t>00099021001 DEPOSITO DE EFECTIVO, DEPOSITANTE: ROBER SEJAS BERNAL - INSA, CONCEPTO: REVERSION, CUENTA DE DEPOSITO: CUENTA UNICA DEL TESORO</t>
  </si>
  <si>
    <t>00099021001 DEPOSITO DE EFECTIVO, DEPOSITANTE: GASTON HERRERA LOZADA - INSA, CONCEPTO: REVERSION, CUENTA DE DEPOSITO: CUENTA UNICA DEL TESORO</t>
  </si>
  <si>
    <t>00099021001 DEPOSITO DE EFECTIVO, DEPOSITANTE: ALEX GOMEZ CLAROS - INSA, CONCEPTO: REVERSION, CUENTA DE DEPOSITO: CUENTA UNICA DEL TESORO</t>
  </si>
  <si>
    <t>00132062001 DEPOSITO DE EFECTIVO, DEPOSITANTE: JUAN CARLOS GUZMAN MEDINA, CONCEPTO: DEVOLUCION SALDOS DE FONDOS EN AVANCE, CUENTA DE DEPOSITO: CUENTA UNICA DEL TESORO</t>
  </si>
  <si>
    <t>00099021001 DEPOSITO DE EFECTIVO, DEPOSITANTE: IRENE BALLADARES VELASQUEZ, CONCEPTO: DEVOLUCION AL SENASIR ( COACTIVO SOCIAL ), CUENTA DE DEPOSITO: CUENTA UNICA DEL TESORO</t>
  </si>
  <si>
    <t>00099021001 DEPOSITO DE EFECTIVO, DEPOSITANTE: CODESUR, CONCEPTO: DEVOLUCION DE MONTO NO EJECUTADO POR LA COMPRA DE REFRIGERIO PARA REUNIONES CON DELEGADOS, CUENTA DE DEPOSITO: CUENTA UNICA DEL TESORO</t>
  </si>
  <si>
    <t>00099021001 DEP.DE CHEQ.AJENOS,RET.DE CAM.,CONCEPTO: GIRO: MEJIA IVONNE MARLENE JORDAN DE,DEP.: BANCO UNION S.A. , PROCEDENCIA: BANCO UNION S.A., CHEQUE: 154434, FECHA DE EMISION:22/02/2018</t>
  </si>
  <si>
    <t>00291014345 DEP.DE CHEQ.AJENOS,RET.DE CAM.,CONCEPTO: DEVOLUCION SALDO,DEP.: ADMINISTRADORA BOLIVIANA DE CARRETERAS , PROCEDENCIA: BANCO DE CREDITO DE BOLIVIA S.A., CHEQUE: 2861, FECHA DE EMISION:15/02/2018</t>
  </si>
  <si>
    <t>00099021001 DEPOSITO DE EFECTIVO, DEPOSITANTE: MARINA LOZADA VDA DE MICHEL, CONCEPTO: ABONO INDEBIDO ROMULO MICHEL HERVAS, CUENTA DE DEPOSITO: CUENTA UNICA DEL TESORO</t>
  </si>
  <si>
    <t>00099021001 DEPOSITO DE EFECTIVO, DEPOSITANTE: LUCIA HOYOS MERCADO, CONCEPTO: DEVOLUCION IMPORTE PASAJE AEREO LA PAZ-SANTA CRUZ, CUENTA DE DEPOSITO: CUENTA UNICA DEL TESORO</t>
  </si>
  <si>
    <t>00099021001 DEPOSITO DE EFECTIVO, DEPOSITANTE: DAVID BALBOA MAMANI, CONCEPTO: DEVOLUCION DOBLE PERCEPCION DEL MES FEBRERO, CUENTA DE DEPOSITO: CUENTA UNICA DEL TESORO</t>
  </si>
  <si>
    <t>00020031101 DEPOSITO DE EFECTIVO, DEPOSITANTE: BARRIENTOS LIZON DEREK MARCELO, CONCEPTO: REVERSION DE VIATICOS - FUENTE 11 TGN (C-31 SIGEP), CUENTA DE DEPOSITO: CUENTA UNICA DEL TESORO</t>
  </si>
  <si>
    <t>00099021001 DEPOSITO DE EFECTIVO, DEPOSITANTE: JAVIER JHONNY AYMAYA MAMANI, CONCEPTO: DEVOLUCION POR CONCEPTO DE PASAJES, IV CUMBRE FORO DE GAS EN SANTA CRUZ 2017, CUENTA DE DEPOSITO: CUENTA UNICA DEL TESORO</t>
  </si>
  <si>
    <t>00099021001 DEPOSITO DE EFECTIVO, DEPOSITANTE: YOLANDA LILIANA GONZALES RIOS, CONCEPTO: DEVOLUCION DE HABERES MES ENERO 2018, CUENTA DE DEPOSITO: CUENTA UNICA DEL TESORO</t>
  </si>
  <si>
    <t>00099021001 DEPOSITO DE EFECTIVO, DEPOSITANTE: YOLANDA LILIANA GONZALES RIOS, CONCEPTO: DEVOLUCION DE HABERES MES DICIEMBRE 2017, CUENTA DE DEPOSITO: CUENTA UNICA DEL TESORO</t>
  </si>
  <si>
    <t>00099021001 DEPOSITO DE EFECTIVO, DEPOSITANTE: ADALID CHOQUE LEYVA, CONCEPTO: DEVOLUCION DE TRANSPORTE TERRESTRE, CUENTA DE DEPOSITO: CUENTA UNICA DEL TESORO</t>
  </si>
  <si>
    <t>00099021001 DEP.DE CHEQ.AJENOS,RET.DE CAM.,CONCEPTO: DEVOLUCION DE RECURSOS,DEP.: AGENCIA NACIONAL DE HIDROCARBUROS , PROCEDENCIA: BANCO UNION S.A., CHEQUE: 4920, FECHA DE EMISION:21/02/2018</t>
  </si>
  <si>
    <t>00099021001 DEP.DE CHEQ.AJENOS,RET.DE CAM.,CONCEPTO: DEVOLUCION DE RECURSOS,DEP.: AGENCIA NACIONAL DE HIDROCARBUROS , PROCEDENCIA: BANCO UNION S.A., CHEQUE: 4918, FECHA DE EMISION:19/02/2018</t>
  </si>
  <si>
    <t>00020031101 DEPOSITO DE EFECTIVO, DEPOSITANTE: BAT. PROD. IV " E. VICTOR ", CONCEPTO: REVERSION POR MATERIAL, CUENTA DE DEPOSITO: CUENTA UNICA DEL TESORO</t>
  </si>
  <si>
    <t>00099021001 DEPOSITO DE EFECTIVO, DEPOSITANTE: NICOLAS ROJAS FLORES, CONCEPTO: DOBLE PERCEPCION, OCTUBRE 2017 A FEBRERO 2018 MAS DUODECIMAS DE AGUINALDO, CUENTA DE DEPOSITO: CUENTA UNICA DEL TESORO</t>
  </si>
  <si>
    <t>00099021001 DEPOSITO DE EFECTIVO, DEPOSITANTE: RIGOBERTO APAZA ALARCON, CONCEPTO: DEVOLUCION DE MONTO PARA COMBUSTIBLE, CUENTA DE DEPOSITO: CUENTA UNICA DEL TESORO</t>
  </si>
  <si>
    <t>00099021001 DEPOSITO DE EFECTIVO, DEPOSITANTE: ROSENDO MENDOZA CUSICANQUI, CONCEPTO: COMPROMISO DE DEVOLUCION DE DEUDA POR DOBLE PERCEPCION, CUENTA DE DEPOSITO: CUENTA UNICA DEL TESORO</t>
  </si>
  <si>
    <t>00020011103 DEPOSITO DE EFECTIVO, DEPOSITANTE: ROMULO MAMANI TIÑINI, CONCEPTO: REVERSION PASAJES PREV 8274 CARGO CTA, CUENTA DE DEPOSITO: CUENTA UNICA DEL TESORO</t>
  </si>
  <si>
    <t>00099021001 DEPOSITO DE EFECTIVO, DEPOSITANTE: RITA PAULINA JIMENEZ HUANCOLLO, CONCEPTO: COBRO INDEBIDO NUEVAS NUPCIAS, CUENTA DE DEPOSITO: CUENTA UNICA DEL TESORO</t>
  </si>
  <si>
    <t>00099021001 DEPOSITO DE EFECTIVO, DEPOSITANTE: ALFONSO VALENCIA CESPEDES, CONCEPTO: REVERSION, CUENTA DE DEPOSITO: CUENTA UNICA DEL TESORO</t>
  </si>
  <si>
    <t>00132062001 DEPOSITO DE EFECTIVO, DEPOSITANTE: JUAN CARLOS GUZMAN MEDINA, CONCEPTO: DEVOLUCION SALDOS DE FONDO EN AVANCE, CUENTA DE DEPOSITO: CUENTA UNICA DEL TESORO</t>
  </si>
  <si>
    <t>00099021001 DEPOSITO DE EFECTIVO, DEPOSITANTE: JESUS REYNALDO LIMA MAMANI CI. 6800126LP, CONCEPTO: REVERSION BONO AL CARGO NOVIEMBRE 2017, CUENTA DE DEPOSITO: CUENTA UNICA DEL TESORO</t>
  </si>
  <si>
    <t>00099021001 DEPOSITO DE EFECTIVO, DEPOSITANTE: LUIS MENCIAS SURCO, CONCEPTO: DEVOLUCION DE DOBLE PERCEPCION, CUENTA DE DEPOSITO: CUENTA UNICA DEL TESORO</t>
  </si>
  <si>
    <t>00035031101 DEPOSITO DE EFECTIVO, DEPOSITANTE: RENE FERNANDO GONZALEZ MICHEL, CONCEPTO: DEVOLUCION A MEDIO DIA DE HABER, CUENTA DE DEPOSITO: CUENTA UNICA DEL TESORO</t>
  </si>
  <si>
    <t>00582012001 DEPOSITO DE EFECTIVO, DEPOSITANTE: EBA-LUIS GUTIERREZ IBAÑEZ, CONCEPTO: DEVOLUCION DE RECURSOS PREV -85, CUENTA DE DEPOSITO: CUENTA UNICA DEL TESORO</t>
  </si>
  <si>
    <t>00099021001 DEP.DE CHEQ.AJENOS,RET.DE CAM.,CONCEPTO: PAGO INCAPACIDADES TEMPORALES REEMBOLSO MIN DE ECONOMIA Y FIANZAS PUBLICAS,DEP.: CAJA NACIONAL DE SALUD , PROCEDENCIA: BANCO UNION S.A., CHEQUE: 14910, FECHA DE EMISION:26/02/2018</t>
  </si>
  <si>
    <t>00099021001 DEPOSITO DE EFECTIVO, DEPOSITANTE: OSCAR VLADIMIR REYES, CONCEPTO: DEPOSITÓ REVERSION PASAJES PREVENTIVO N° 8653 / 17 N° DE CARGO DE CUENTA, CUENTA DE DEPOSITO: CUENTA UNICA DEL TESORO</t>
  </si>
  <si>
    <t>00099021001 DEPOSITO DE EFECTIVO, DEPOSITANTE: RC - 2 BALLIVIAN, CONCEPTO: RETENCION AGUA POTABLE P - 458, CUENTA DE DEPOSITO: CUENTA UNICA DEL TESORO</t>
  </si>
  <si>
    <t>00099021001 DEPOSITO DE EFECTIVO, DEPOSITANTE: ESPINOZA VACA R. ORLANDO, CONCEPTO: DEVOLUCION DE PASAJES, CUENTA DE DEPOSITO: CUENTA UNICA DEL TESORO</t>
  </si>
  <si>
    <t>00099021001 DEPOSITO DE EFECTIVO, DEPOSITANTE: OVANDO CANDIA JOSE ANTONIO, CONCEPTO: DEVOLUCION DE PASAJES, CUENTA DE DEPOSITO: CUENTA UNICA DEL TESORO</t>
  </si>
  <si>
    <t>00099021001 DEPOSITO DE EFECTIVO, DEPOSITANTE: MARTINEZ MONTOYA JUAN MANUEL, CONCEPTO: DEVOLUCION DE PASAJES, CUENTA DE DEPOSITO: CUENTA UNICA DEL TESORO</t>
  </si>
  <si>
    <t>00099021001 DEPOSITO DE EFECTIVO, DEPOSITANTE: ALDO FABIANY CAMACHO ALVIZ, CONCEPTO: DEVOLUCION DE VIATICOS, CUENTA DE DEPOSITO: CUENTA UNICA DEL TESORO</t>
  </si>
  <si>
    <t>00099021001 DEPOSITO DE EFECTIVO, DEPOSITANTE: TCNL CESAR DAVID FERNANDEZ SUAREZ, CONCEPTO: REVERSION PASAJES PREV N° 2862/17 CARGO DE CUENTA, CUENTA DE DEPOSITO: CUENTA UNICA DEL TESORO</t>
  </si>
  <si>
    <t>00099021001 DEPOSITO DE EFECTIVO, DEPOSITANTE: RUBEN PRADO ARISPE, CONCEPTO: DEVOLUCION DE HABERES DE ACUERDO A INF N° EX/EP 13, CUENTA DE DEPOSITO: CUENTA UNICA DEL TESORO</t>
  </si>
  <si>
    <t>00099021001 DEP.DE CHEQ.AJENOS,RET.DE CAM.,CONCEPTO: PERALTA CABALLERO JOSE MAURICIO ENRIQUE,DEP.: BANCO UNION S.A. , PROCEDENCIA: BANCO UNION S.A., CHEQUE: 154440, FECHA DE EMISION:27/02/2018</t>
  </si>
  <si>
    <t>00081077001 DEP.DE CHEQ.AJENOS,RET.DE CAM.,CONCEPTO: REPOSICION DE DEBITOS POR COMISIONES BANCARIAS DE LA LIBRETA 00081077001,DEP.: MINISTERIO DE OBRAS PUBLICAS SERVICIOS Y VIVIENDA , PROCEDENCIA: BANCO UNION S.A., CHEQUE: 2332, FECHA DE EMISION:26/02/2018</t>
  </si>
  <si>
    <t>00086038003 DEP.DE CHEQ.AJENOS,RET.DE CAM.,CONCEPTO: DEPOSITÓ PARA CUBRIR SUELDOS FUNDESNAP,DEP.: SERNAP -REA , PROCEDENCIA: BANCO UNION S.A., CHEQUE: 3066, FECHA DE EMISION:26/02/2018</t>
  </si>
  <si>
    <t>00099021001 DEPOSITO DE EFECTIVO, DEPOSITANTE: RODO ROJAS GUZMAN, CONCEPTO: DEP. DE UNA (DUODECIMA) DE AGUINALDO, CUENTA DE DEPOSITO: CUENTA UNICA DEL TESORO</t>
  </si>
  <si>
    <t>00593019201 DEPOSITO DE EFECTIVO, DEPOSITANTE: EMPRESA ESTATAL YACANA, CONCEPTO: DEVOLUCION PAGO EN DEMASIA AGUINALDO GESTION 2017 JERRY EYZAGUIRRE, CUENTA DE DEPOSITO: CUENTA UNICA DEL TESORO</t>
  </si>
  <si>
    <t>00099021001 DEPOSITO DE EFECTIVO, DEPOSITANTE: LUIS FERNANDO ZABALA FLORES, CONCEPTO: DEVOLUCION HABERES DIC./2017 LUIS FERNANDO ZABALA FLORES PLANILLA 207 C-31 N° 1209, CUENTA DE DEPOSITO: CUENTA UNICA DEL TESORO</t>
  </si>
  <si>
    <t>00212082001 DEPOSITO DE EFECTIVO, DEPOSITANTE: JUAN CARLOS QUISPE CHAMBI, CONCEPTO: DEVOLUCION DE GASTOS OPERATIVOS, CUENTA DE DEPOSITO: CUENTA UNICA DEL TESORO</t>
  </si>
  <si>
    <t>00221012001 DEPOSITO DE EFECTIVO, DEPOSITANTE: SENARECOM, CONCEPTO: DEVOLUCION SALDO C-31 32/18, CUENTA DE DEPOSITO: CUENTA UNICA DEL TESORO</t>
  </si>
  <si>
    <t>00593019201 DEP.DE CHEQ.AJENOS,RET.DE CAM.,CONCEPTO: REEMBOLSO POR BAJAS MEDICAS DE LA CAJA DE SALUD CORDES A LA EMP. ESTATAL YACANA,DEP.: CAJA DE SALUD CORDES , PROCEDENCIA: BANCO UNION S.A., CHEQUE: 7147, FECHA DE EMISION:22/02/2018</t>
  </si>
  <si>
    <t>00099021001 DEP.DE CHEQ.AJENOS,RET.DE CAM.,CONCEPTO: REEMBOLSO POR BAJAS MEDICAS DE LA CAJA DE SALUD CORDES A LA EMP. MIN.DE OBRAS PUBLICAS SERV.Y VIVI,DEP.: CAJA DE SALUD CORDES , PROCEDENCIA: BANCO UNION S.A., CHEQUE: 7148, FECHA DE EMISION:22/02/2018</t>
  </si>
  <si>
    <t>00099021001 DEP.DE CHEQ.AJENOS,RET.DE CAM.,CONCEPTO: REEMBOLSO POR BAJAS MEDICAS DE LA CAJA DE SALUD CORDES AL MIN.DE MEDIO AMBIENTE Y AGUA,DEP.: CAJA DE SALUD CORDES , PROCEDENCIA: BANCO UNION S.A., CHEQUE: 7146, FECHA DE EMISION:22/02/2018</t>
  </si>
  <si>
    <t>00099021001 DEP.DE CHEQ.AJENOS,RET.DE CAM.,CONCEPTO: REEMBOLSO POR BAJAS MEDICAS DE LA CAJA DE SALUD CORDES AL SERV. PARA LA PREVENCION DE TORTURA-SEPRET,DEP.: CAJA DE SALUD CORDES , PROCEDENCIA: BANCO UNION S.A., CHEQUE: 7145, FECHA DE EMISION:22/02/2018</t>
  </si>
  <si>
    <t>00099021001 DEP.DE CHEQ.AJENOS,RET.DE CAM.,CONCEPTO: REEMBOLSO POR BAJAS MEDICAS DE LA CAJA DE SALUD CORDES A LA AGENCIA BOLIVIANA DE ENERGIA NUCLEAR,DEP.: CAJA DE SALUD CORDES , PROCEDENCIA: BANCO UNION S.A., CHEQUE: 7144, FECHA DE EMISION:22/02/2018</t>
  </si>
  <si>
    <t>00099021001 DEP.DE CHEQ.AJENOS,RET.DE CAM.,CONCEPTO: REEMBOLSO BAJAS MEDICAS CAJA DE SALUD CORDES A LA AUT. DE REG.Y FISC.DE TELECOMUNICACIONES Y TRANSP.,DEP.: CAJA DE SALUD CORDES , PROCEDENCIA: BANCO UNION S.A., CHEQUE: 7156, FECHA DE EMISION:22/02/2018</t>
  </si>
  <si>
    <t>00099021001 DEP.DE CHEQ.AJENOS,RET.DE CAM.,CONCEPTO: REEMBOLSO POR BAJAS MEDICAS DE LA CAJA DE SALUD CORDES AL MINISTERIO DE DEPORTES,DEP.: CAJA DE SALUD CORDES , PROCEDENCIA: BANCO UNION S.A., CHEQUE: 7135, FECHA DE EMISION:22/02/2018</t>
  </si>
  <si>
    <t>00047277002 DEP.DE CHEQ.AJENOS,RET.DE CAM.,CONCEPTO: DEVOLUCION DE SALDO PROYECTO PRODUCCION DE MIEL A.P.G. SANTA CRUZ,DEP.: RENE GOMEZ C. - DAVID CORDERO A. , PROCEDENCIA: BANCO UNION S.A., CHEQUE: 11, FECHA DE EMISION:19/02/2018</t>
  </si>
  <si>
    <t>00047277002 DEP.DE CHEQ.AJENOS,RET.DE CAM.,CONCEPTO: DEVOLUCION DE SALDO PROYECTO DE GANADO BOVINO ÑUFLO CHAVEZ SANTA CRUZ,DEP.: ELMAR MASAY S. - DAVID CORDERO A. , PROCEDENCIA: BANCO UNION S.A., CHEQUE: 24, FECHA DE EMISION:16/02/2018</t>
  </si>
  <si>
    <t>00047277002 DEP.DE CHEQ.AJENOS,RET.DE CAM.,CONCEPTO: DEVOLUCION DE SALDO PROYECTO PRODUCCION DE GANADO BOVINO A.P.G. SANTA CRUZ,DEP.: RONAL ANDRES C. - DAVID CORDERO A. , PROCEDENCIA: BANCO UNION S.A., CHEQUE: 22, FECHA DE EMISION:16/02/2018</t>
  </si>
  <si>
    <t>00099021001 DEPOSITO DE EFECTIVO, DEPOSITANTE: MARIA JESUS HOYOS CASTRO, CONCEPTO: COBRO INDEBIDO POR SEGUNDAS NUPCIAS, CUENTA DE DEPOSITO: CUENTA UNICA DEL TESORO</t>
  </si>
  <si>
    <t>00099021001 DEPOSITO DE EFECTIVO, DEPOSITANTE: ELISEO ROJAS PINTO, CONCEPTO: DEVOLUCION 1 DIA DE REFRIGERIO, CUENTA DE DEPOSITO: CUENTA UNICA DEL TESORO</t>
  </si>
  <si>
    <t>00291012006 DEPOSITO DE EFECTIVO, DEPOSITANTE: OFICINA CENTRAL ABC, CONCEPTO: DEVOLUCION DE SALDO VIATICOS, CUENTA DE DEPOSITO: CUENTA UNICA DEL TESORO</t>
  </si>
  <si>
    <t>00099021001 DEPOSITO DE EFECTIVO, DEPOSITANTE: RENE CLEMENTE ALARCON AYALA, CONCEPTO: COMPROMISO DE DEVOLUCION DE DEUDA, CUENTA DE DEPOSITO: CUENTA UNICA DEL TESORO</t>
  </si>
  <si>
    <t>00130012002 DEPOSITO DE EFECTIVO, DEPOSITANTE: ELIZABETH GLADYS CHAVEZ VALDEZ, CONCEPTO: DEVOLUCION POR GASTOS, CUENTA DE DEPOSITO: CUENTA UNICA DEL TESORO</t>
  </si>
  <si>
    <t>00099021001 DEPOSITO DE EFECTIVO, DEPOSITANTE: MIN. DE JUSTICIA Y TRANSPARENCIA INSTITUCIONAL, CONCEPTO: DEVOLUCION REFRIGERIO ENERO 2018 DE ALBERTO PACHECO, CUENTA DE DEPOSITO: CUENTA UNICA DEL TESORO</t>
  </si>
  <si>
    <t>00099021001 DEPOSITO DE EFECTIVO, DEPOSITANTE: DAVID BERNABE CALLISAYA QUISPE, CONCEPTO: SANCION CON LA SUSP DE FUNC SIN GOCE DE HABERES DE 15 DIAS (RES. N° 034/2014 EN GRADO DE REVISION), CUENTA DE DEPOSITO: CUENTA UNICA DEL TESORO</t>
  </si>
  <si>
    <t>CONCILIADO_PARCIAL</t>
  </si>
  <si>
    <t>'TRANSFERENCIA'||RECIBIDA DEL EXTERIOR SEGUN MENSAJES SWIFT N°01602-01605 (REM. EXT.) DE FECHA 02-02-2018 POR DESEMBOLSO DE CAF PRESTAMO CFA005544 PROG. AGUA SANEAMIENTO Y DRENAJE. LIBRETA N° 00086017004 MMAYA USD VRHR CAF 5544 PROG.AGUA SANEAMIENTO Y DRENAJE</t>
  </si>
  <si>
    <t>'TRANSFERENCIA'||RECIBIDA DEL EXTERIOR SEGUN MENSAJES SWIFT N°01602-01605 (REM. EXT.) DE FECHA 02-02-2018 POR DESEMBOLSO DE CAF PRESTAMO CFA005544 PROG. AGUA SANEAMIENTO Y DRENAJE. LIBRETA N° 00086017004 MMAYA USD VRHR CAF5544 PROG.AGUA SANEAMIENTO Y DRENAJE (UTILES DE ESCRITORIO)</t>
  </si>
  <si>
    <t>AJUSTE COMPLEMENTARIO POR REVALORIZACION SALDOS DE ACTIVOS DE RESERVA Y OBLIGACIONES MONEDA EXTRANJERA (DOLARES) Saldo MO = -995481747.34 ;Bs/Mo: 6.86000000000 ;Saldo Bs: -6829004786.74</t>
  </si>
  <si>
    <t>AJUSTE COMPLEMENTARIO POR REVALORIZACION SALDOS DE ACTIVOS DE RESERVA Y OBLIGACIONES MONEDA EXTRANJERA (DOLARES) Saldo MO = -994424207.58 ;Bs/Mo: 6.86000000000 ;Saldo Bs: -6821750063.99</t>
  </si>
  <si>
    <t>AJUSTE COMPLEMENTARIO POR REVALORIZACION SALDOS DE ACTIVOS DE RESERVA Y OBLIGACIONES MONEDA EXTRANJERA (DOLARES) Saldo MO = -961721867.72 ;Bs/Mo: 6.86000000000 ;Saldo Bs: -6597412012.55</t>
  </si>
  <si>
    <t>'TRANSFERENCIA'||TRANSFERENCIA RECIBIDA DEL EXTERIOR SEGÚN MENSAJES SWIFT NOS. 2267-2258 (REM.EXT.) DE FECHA 16-02-2018, VALOR 16-02-2018 AYUDA HUMANITARIA LIBRETA N° 00099021001 TGN-RECURSOS ORDINARIOS-DOLARES (5970)</t>
  </si>
  <si>
    <t>AJUSTE COMPLEMENTARIO POR REVALORIZACION SALDOS DE ACTIVOS DE RESERVA Y OBLIGACIONES MONEDA EXTRANJERA (DOLARES) Saldo MO = -960590167.56 ;Bs/Mo: 6.86000000000 ;Saldo Bs: -6589648549.47</t>
  </si>
  <si>
    <t>AJUSTE COMPLEMENTARIO POR REVALORIZACION SALDOS DE ACTIVOS DE RESERVA Y OBLIGACIONES MONEDA EXTRANJERA (DOLARES) Saldo MO = -954959523.96 ;Bs/Mo: 6.86000000000 ;Saldo Bs: -6551022334.35</t>
  </si>
  <si>
    <t>00099037019 DEPOSITO DE EFECTIVO, DEPOSITANTE: TITO BERROCAL CASTILLO, CONCEPTO: REPOSICION UTILES DE ESCRITORIO, CUENTA DE DEPOSITO: CUENTA UNICA DEL TESORO EN DOLARES AMERICANOS</t>
  </si>
  <si>
    <t>||DEVOLUCION DE FONDOS POR EL EXIMBANK COREA POR PAGO EN DEMASIA POR VARIACIÓN CAMBIARIA DEL PRESTAMO EDCF BOL NO. 2 DEL VENCIMIENTO DE FECHA 20/02/2018 POR USD 84,32 LIBRETA NRO. 00099021001 TGN RECURSOS ORDINARIOS - DOLARES AMERICANOS</t>
  </si>
  <si>
    <t>AJUSTE COMPLEMENTARIO POR REVALORIZACION SALDOS DE ACTIVOS DE RESERVA Y OBLIGACIONES MONEDA EXTRANJERA (DOLARES) Saldo MO = -921173344.87 ;Bs/Mo: 6.86000000000 ;Saldo Bs: -6319249145.82</t>
  </si>
  <si>
    <t>NUMERO DE LIBRETACUT: 00291012001 OPERACIÓN E46 TRANSFERENCIA DEL SISTEMA FINANCIERO POR CUENTA DE TERCEROS A LA CUT EN DOLARES AMERICANOS ABONAR AL BCB CUENTA UNICA DEL TESORO EN DOLARES NRO.5970034001 LIBRETA 00291012001 CON LA DENOMINACION US ABC OTROS RECURSOS ESPECIFICOS DE ACUERDO A SOLICITUD</t>
  </si>
  <si>
    <t>00099021001 DEP.DE CHEQ.AJENOS,RET.DE CAM.,CONCEPTO: DEVOLUCION ASISTENCIA TECNICA-FONDESIF,DEP.: FUNDACION SARTAWI , PROCEDENCIA: BANCO UNION S.A., CHEQUE: 182, FECHA DE EMISION:22/02/2018</t>
  </si>
  <si>
    <t>AJUSTE COMPLEMENTARIO POR REVALORIZACION SALDOS DE ACTIVOS DE RESERVA Y OBLIGACIONES MONEDA EXTRANJERA (DOLARES) Saldo MO = -929548752.48 ;Bs/Mo: 6.86000000000 ;Saldo Bs: -6376704442.02</t>
  </si>
  <si>
    <t>AJUSTE COMPLEMENTARIO POR REVALORIZACION SALDOS DE ACTIVOS DE RESERVA Y OBLIGACIONES MONEDA EXTRANJERA (DOLARES) Saldo MO = -924361817.26 ;Bs/Mo: 6.86000000000 ;Saldo Bs: -6341122066.38</t>
  </si>
  <si>
    <t>TRANSFERENCIA DE FONDOS S/G CITE N°||FSF ADM 007/18 DEL FONDESIF RECIBIDA EN LA FECHA (TRAM-TSO-1029) REF: TRANSFERENCIA DE FONDOS POR DEVOLUCION A LA CUT DE SALDOS NO UTILIZADOS POR GASTOS DE PROTOCOLIZACION DEL TGN VII ABONO EN LA LIB. N° 00099021001 TGN RECURSOS ORDINARIOS DOLARES AMERICANOS</t>
  </si>
  <si>
    <t>9/01/2018</t>
  </si>
  <si>
    <t>16/02/2018</t>
  </si>
  <si>
    <t>De: 00153012001 A:00099021001 TRASPASO A SOLICITUD DEL OBSERVATORIO PLURINACIONAL DE CALIDAD EDUCATIVA S/G CITE: NE.:/OPCE/DE 016/2018 EN EL MARCO DE LA NOTA CITE: MEFP/VPCF/DGCF/UCCF/Nº043/2018, 6-3286-R.</t>
  </si>
  <si>
    <t>De: 00153018001 A:00099021001 TRASPASO A SOLICITUD DEL OBSERVATORIO PLURINACIONAL DE CALIDAD EDUCATIVA S/G CITE: NE.:/OPCE/DE 016/2018 EN EL MARCO DE LA NOTA CITE: MEFP/VPCF/DGCF/UCCF/Nº043/2018, HR 6-3286-R.</t>
  </si>
  <si>
    <t>21/02/2018</t>
  </si>
  <si>
    <t>De: 00225024301 A:00099021001 Traspaso de la Libreta N°00225024301 SENASBA-BS. PROGRAMA RURAL -BID 2597 a solicitud del SENASBA según Cite: SENASBA/DGE/NE/N°148/2018, en virtud al cierre del préstamo BID-2597/BL-BO"PROGRAMA DE AGUA POTABLE</t>
  </si>
  <si>
    <t>00582012001</t>
  </si>
  <si>
    <t>15/02/2018</t>
  </si>
  <si>
    <t>00099018040</t>
  </si>
  <si>
    <t>28/02/2018</t>
  </si>
  <si>
    <t>Empresa Pública Nacional Estratégica Lácteos de Bolivia</t>
  </si>
  <si>
    <t>B16012760002</t>
  </si>
  <si>
    <t>00099021001 DEP.DE CHEQ.AJENOS,RET.DE CAM.,CONCEPTO: SEDES - DEVOLUCION INCAPACIDAD TEMP. - DIC / 17,DEP.: CAJA PETROLERA DE SALUD , PROCEDENCIA: BANCO UNION S.A., CHEQUE: 12865, FECHA DE EMISION:01/03/2018</t>
  </si>
  <si>
    <t>B16012770002</t>
  </si>
  <si>
    <t>00597012001 DEP.DE CHEQ.AJENOS,RET.DE CAM.,CONCEPTO: PAGO DE SUELDOS,DEP.: YACIMIENTOS DE LITIO BOLIVIANOS , PROCEDENCIA: BANCO UNION S.A., CHEQUE: 62, FECHA DE EMISION:01/03/2018</t>
  </si>
  <si>
    <t>O16011470002</t>
  </si>
  <si>
    <t>00099021001 DEPOSITO DE EFECTIVO, DEPOSITANTE: CYNTIA GUTIERREZ VALDIVIA, CONCEPTO: PARA EL COBRO DE SUELDO DEL MAGISTERIO, CUENTA DE DEPOSITO: CUENTA UNICA DEL TESORO</t>
  </si>
  <si>
    <t>O16011490002</t>
  </si>
  <si>
    <t>00099021001 DEPOSITO DE EFECTIVO, DEPOSITANTE: AUTORIDAD DE FISCALIZACION DEL JUEGO, CONCEPTO: POR INCAPACIDAD TEMPORAL NOVIEMBRE 2017, CUENTA DE DEPOSITO: CUENTA UNICA DEL TESORO</t>
  </si>
  <si>
    <t>O16011800002</t>
  </si>
  <si>
    <t>O16011820002</t>
  </si>
  <si>
    <t>O16011910002</t>
  </si>
  <si>
    <t>00099021001 DEPOSITO DE EFECTIVO, DEPOSITANTE: MARIA DEL CARMEN CAMACHO ALDANA, CONCEPTO: DEVOLUCION POR DOBLE PERCEPCION, CUENTA DE DEPOSITO: CUENTA UNICA DEL TESORO</t>
  </si>
  <si>
    <t>O16012420002</t>
  </si>
  <si>
    <t>O16012470002</t>
  </si>
  <si>
    <t>O16012490002</t>
  </si>
  <si>
    <t>O16012860002</t>
  </si>
  <si>
    <t>00099021001 DEPOSITO DE EFECTIVO, DEPOSITANTE: RUDY ROBERTO MAMANI QUISBERT, CONCEPTO: DEVOLUCION DE AGUINALDO 2017 UPEA, CUENTA DE DEPOSITO: CUENTA UNICA DEL TESORO</t>
  </si>
  <si>
    <t>O16013110002</t>
  </si>
  <si>
    <t>O16013210002</t>
  </si>
  <si>
    <t>00225014303 DEPOSITO DE EFECTIVO, DEPOSITANTE: JEOVANA FELICIDAD ZABALA, CONCEPTO: PAGO CONSULTORIA, CUENTA DE DEPOSITO: CUENTA UNICA DEL TESORO</t>
  </si>
  <si>
    <t>B16015840002</t>
  </si>
  <si>
    <t>00287102001 DEP.DE CHEQ.AJENOS,RET.DE CAM.,CONCEPTO: REVERSION C-31 N° 21 SCZ,DEP.: F.P.S. - OFICINA CENTRAL , PROCEDENCIA: BANCO UNION S.A., CHEQUE: 768, FECHA DE EMISION:28/02/2018</t>
  </si>
  <si>
    <t>B16016260002</t>
  </si>
  <si>
    <t>00130012002 DEP.DE CHEQ.AJENOS,RET.DE CAM.,CONCEPTO: PAGO INTERES A FOFIM CUOTA N° 97,DEP.: FONDO DE FINANCIAMIENTO PARA LA MINERIA-FOFIM , PROCEDENCIA: BANCO MERCANTIL SANTA CRUZ SA., CHEQUE: 7939, FECHA DE EMISION:01/03/2018</t>
  </si>
  <si>
    <t>B16016980002</t>
  </si>
  <si>
    <t>00099021001 DEP.DE CHEQ.AJENOS,RET.DE CAM.,CONCEPTO: PAGO DE SINIESTRO,DEP.: CIA DE SEGUROS FORTALEZA S.A. , PROCEDENCIA: BANCO FORTALEZA SOCIEDAD ANONIMA (BANCO FORTALEZA S.A.), CHEQUE: 6572, FECHA DE EMISIO</t>
  </si>
  <si>
    <t>O16015590002</t>
  </si>
  <si>
    <t>00099021001 DEPOSITO DE EFECTIVO, DEPOSITANTE: LOURDES ALIAGA ZAPATA, CONCEPTO: DOBLE PERCEPCION DEL MES, CUENTA DE DEPOSITO: CUENTA UNICA DEL TESORO</t>
  </si>
  <si>
    <t>O16016090002</t>
  </si>
  <si>
    <t>00099021001 DEPOSITO DE EFECTIVO, DEPOSITANTE: NANCY VDA DE PINTO, CONCEPTO: DEVOLUCION, CUENTA DE DEPOSITO: CUENTA UNICA DEL TESORO</t>
  </si>
  <si>
    <t>O16016530002</t>
  </si>
  <si>
    <t>00099021001 DEPOSITO DE EFECTIVO, DEPOSITANTE: WALDO FLORENTINO YAPU MACHICADO, CONCEPTO: DEVOLUCION DE DEUDA, CUENTA DE DEPOSITO: CUENTA UNICA DEL TESORO</t>
  </si>
  <si>
    <t>O16017040002</t>
  </si>
  <si>
    <t>00099021001 DEPOSITO DE EFECTIVO, DEPOSITANTE: DENNIS VINO CARRILLO ATT, CONCEPTO: DEVOLUCION INACISTENCIA CURSO CENCAP, CUENTA DE DEPOSITO: CUENTA UNICA DEL TESORO</t>
  </si>
  <si>
    <t>O16017340002</t>
  </si>
  <si>
    <t>00099021001 DEPOSITO DE EFECTIVO, DEPOSITANTE: GERONIMO MAYTA ROMERO, CONCEPTO: CONVENIO DE PAGO `POR COBRO INDEVIDO N 029-17, CUENTA DE DEPOSITO: CUENTA UNICA DEL TESORO</t>
  </si>
  <si>
    <t>O16017350002</t>
  </si>
  <si>
    <t>B16021400002</t>
  </si>
  <si>
    <t>00099021001 DEP.DE CHEQ.AJENOS,RET.DE CAM.,CONCEPTO: RESTITUCION AL BCB EJECUCION DE BOLETA DE GARANTIA POR INCUMPLIMIENTO DE CONTRATO,DEP.: MINISTERIO DE GOBIERNO UELICN , PROCEDENCIA: BANCO UNION S.A., CHEQUE: 7801, FECHA DE EMISION:28/02/2018</t>
  </si>
  <si>
    <t>B16021510002</t>
  </si>
  <si>
    <t>00086031110 DEP.DE CHEQ.AJENOS,RET.DE CAM.,CONCEPTO: DEPÓSITO POR INGRESO MES FEBRERO 2018,DEP.: SERNAP- AMBORO , PROCEDENCIA: BANCO UNION S.A., CHEQUE: 1068, FECHA DE EMISION:27/02/2018</t>
  </si>
  <si>
    <t>B16021540002</t>
  </si>
  <si>
    <t>00086031110 DEP.DE CHEQ.AJENOS,RET.DE CAM.,CONCEPTO: DEPÓSITO POR INGRESOS SISCO MES ENERO 2018,DEP.: SERNAP -A MBORO , PROCEDENCIA: BANCO UNION S.A., CHEQUE: 1054, FECHA DE EMISION:06/02/2018</t>
  </si>
  <si>
    <t>B16021630002</t>
  </si>
  <si>
    <t>00086038003 DEP.DE CHEQ.AJENOS,RET.DE CAM.,CONCEPTO: DEPÓSITO POR REVERSION DE FONDOS NO UTILIZADOS GESTION 2017,DEP.: SERNAP TORO TORO , PROCEDENCIA: BANCO UNION S.A., CHEQUE: 893, FECHA DE EMISION:15/02/2018</t>
  </si>
  <si>
    <t>B16021640002</t>
  </si>
  <si>
    <t>00086038003 DEP.DE CHEQ.AJENOS,RET.DE CAM.,CONCEPTO: DEPÓSITO POR REVERSION DE FONDOS NO UTILIZADOS GESTION 2017,DEP.: SERNAP - TORO TORO , PROCEDENCIA: BANCO UNION S.A., CHEQUE: 891, FECHA DE EMISION:15/02/2018</t>
  </si>
  <si>
    <t>B16021670002</t>
  </si>
  <si>
    <t>00086038003 DEP.DE CHEQ.AJENOS,RET.DE CAM.,CONCEPTO: DEPÓSITO POR REVERSION DE FONDOS GESTION 2017,DEP.: SERNAP - TORO TORO , PROCEDENCIA: BANCO UNION S.A., CHEQUE: 892, FECHA DE EMISION:15/02/2018</t>
  </si>
  <si>
    <t>B16022030002</t>
  </si>
  <si>
    <t>00099021001 DEP.DE CHEQ.AJENOS,RET.DE CAM.,CONCEPTO: REVERSION AL PREVENTIVO N° 497/16 POR EXCESO DE TELEFONIA MOVIL,DEP.: VICEPRESIDENCIA DEL ESTADO , PROCEDENCIA: BANCO UNION S.A., CHEQUE: 14385, FECHA DE EMISION:05/03/2018</t>
  </si>
  <si>
    <t>O16020300002</t>
  </si>
  <si>
    <t>O16020350002</t>
  </si>
  <si>
    <t>O16020440002</t>
  </si>
  <si>
    <t>00099021001 DEPOSITO DE EFECTIVO, DEPOSITANTE: AIDA M. VDA DE ROSSO, CONCEPTO: CONVENIO DE PAGO 00916, CUENTA DE DEPOSITO: CUENTA UNICA DEL TESORO</t>
  </si>
  <si>
    <t>O16020910002</t>
  </si>
  <si>
    <t>O16021120002</t>
  </si>
  <si>
    <t>O16021320002</t>
  </si>
  <si>
    <t>00099021001 DEPOSITO DE EFECTIVO, DEPOSITANTE: JANNET VILLARROEL RIVERA, CONCEPTO: REVERSION REFRIGERIO PREV. 968/18, CUENTA DE DEPOSITO: CUENTA UNICA DEL TESORO</t>
  </si>
  <si>
    <t>O16021360002</t>
  </si>
  <si>
    <t>00099021001 DEPOSITO DE EFECTIVO, DEPOSITANTE: CECILIA FLORES DE CEÑI, CONCEPTO: COBRO INDEBIDO DE SENASIR DEL MES DE MARZO, CUENTA DE DEPOSITO: CUENTA UNICA DEL TESORO</t>
  </si>
  <si>
    <t>O16021380002</t>
  </si>
  <si>
    <t>00099021001 DEPOSITO DE EFECTIVO, DEPOSITANTE: ANTONIO PACORICONA QUISPE, CONCEPTO: POR DOBLE COBRO PERCEPCION FPS, CUENTA DE DEPOSITO: CUENTA UNICA DEL TESORO</t>
  </si>
  <si>
    <t>O16021450002</t>
  </si>
  <si>
    <t>O16021680002</t>
  </si>
  <si>
    <t>00086031101 DEPOSITO DE EFECTIVO, DEPOSITANTE: SERNAP - AMBORO, CONCEPTO: DEPÓSITO POR REVERSION FONDOS, CUENTA DE DEPOSITO: CUENTA UNICA DEL TESORO</t>
  </si>
  <si>
    <t>O16021710002</t>
  </si>
  <si>
    <t>00086031106 DEPOSITO DE EFECTIVO, DEPOSITANTE: JUNA CARLOS ECHEVERRIA SANABRIA, CONCEPTO: DEPÓSITO POR REVERSION DE FONDOS EN AVANCE, CUENTA DE DEPOSITO: CUENTA UNICA DEL TESORO</t>
  </si>
  <si>
    <t>O16021730002</t>
  </si>
  <si>
    <t>00086031106 DEPOSITO DE EFECTIVO, DEPOSITANTE: JUAN CARLOS ECHEVERRIA SANABRIA, CONCEPTO: DEPÓSITO POR REVERSION DE FONDOS EN AVANCE, CUENTA DE DEPOSITO: CUENTA UNICA DEL TESORO</t>
  </si>
  <si>
    <t>O16021890002</t>
  </si>
  <si>
    <t>O16022200002</t>
  </si>
  <si>
    <t>00117012001 DEPOSITO DE EFECTIVO, DEPOSITANTE: RUHT ALVAREZ PINTO, CONCEPTO: REVERSION PARCIAL C-31 = 18, CUENTA DE DEPOSITO: CUENTA UNICA DEL TESORO</t>
  </si>
  <si>
    <t>O16022800002</t>
  </si>
  <si>
    <t>00099021001 DEPOSITO DE EFECTIVO, DEPOSITANTE: CEFERINA CELIA PEREZ CHUCA, CONCEPTO: DEVOLUCION POR EL COBRO INDEBIDO, CUENTA DE DEPOSITO: CUENTA UNICA DEL TESORO</t>
  </si>
  <si>
    <t>O16022910002</t>
  </si>
  <si>
    <t>00291012002 DEPOSITO DE EFECTIVO, DEPOSITANTE: DAVID GONZALO MERCADO JUANES, CONCEPTO: DEUDA TELEFONICA, CUENTA DE DEPOSITO: CUENTA UNICA DEL TESORO</t>
  </si>
  <si>
    <t>O16023110002</t>
  </si>
  <si>
    <t>00099021001 DEPOSITO DE EFECTIVO, DEPOSITANTE: FLORA RODRIGUEZ SIRPA, CONCEPTO: DEVOLUCION COBRO INDEBIDO, CUENTA DE DEPOSITO: CUENTA UNICA DEL TESORO</t>
  </si>
  <si>
    <t>O16023360002</t>
  </si>
  <si>
    <t>O16023530002</t>
  </si>
  <si>
    <t>B16026210002</t>
  </si>
  <si>
    <t>00046181101 DEP.DE CHEQ.AJENOS,RET.DE CAM.,CONCEPTO: REVERSION DE FONDOS,DEP.: MINISTERIO DE SALUD , PROCEDENCIA: BANCO UNION S.A., CHEQUE: 12491, FECHA DE EMISION:28/02/2018</t>
  </si>
  <si>
    <t>B16026570002</t>
  </si>
  <si>
    <t>00099021001 DEP.DE CHEQ.AJENOS,RET.DE CAM.,CONCEPTO: DEVOLUCION DE CC NO COBRADA NOVIEMBRE Y AGUINALDO 2017,DEP.: LA VITALICIA SEGUROS Y REASEGUROS DE VIDA S.A. , PROCEDENCIA: BANCO BISA S.A., CHEQUE: 46177, FECHA DE EMISION:06/03/2018</t>
  </si>
  <si>
    <t>O16025010002</t>
  </si>
  <si>
    <t>00099021001 DEPOSITO DE EFECTIVO, DEPOSITANTE: RI-33 "CNL LADISLAO CABRERA", CONCEPTO: DE RETENCION DE IMPUESTOS (IUE-IT), POR CONSUMO DE AGUA POTABLE CORRESP AL MES DE ENERO DE 2018, CUENTA DE DEPOSITO: CUENTA UNICA DEL TESORO</t>
  </si>
  <si>
    <t>O16025660002</t>
  </si>
  <si>
    <t>00047297001 DEPOSITO DE EFECTIVO, DEPOSITANTE: JUAN JOSE APARICIO PORRES, CONCEPTO: DEVOLUCION DE DOS DIAS DE HABER MAR / 17, CUENTA DE DEPOSITO: CUENTA UNICA DEL TESORO</t>
  </si>
  <si>
    <t>O16025860002</t>
  </si>
  <si>
    <t>00099021001 DEPOSITO DE EFECTIVO, DEPOSITANTE: OFEP, CONCEPTO: PAGO CONSUMO DE AGUA POTABLE CORRESPONDIENTE A LOS MESES DE ENERO Y FEBRERO DE 2018, CUENTA DE DEPOSITO: CUENTA UNICA DEL TESORO</t>
  </si>
  <si>
    <t>O16026030002</t>
  </si>
  <si>
    <t>O16026540002</t>
  </si>
  <si>
    <t>00086038007 DEPOSITO DE EFECTIVO, DEPOSITANTE: LINA CARMELA CABRERA M., CONCEPTO: DEVOLUCION POR PAGO 50% PAGO DE AGUA MES FEBRERO 2018, CUENTA DE DEPOSITO: CUENTA UNICA DEL TESORO</t>
  </si>
  <si>
    <t>O16026670002</t>
  </si>
  <si>
    <t>00099021001 DEPOSITO DE EFECTIVO, DEPOSITANTE: SENDER TERRAZAS GUZMAN, CONCEPTO: DEVOLUCION DE MONTO NO EJECUTADO POR LA COMPRA DE COMBUSTIBLE PARA VIAJE A VILLA TUNARI, CUENTA DE DEPOSITO: CUENTA UNICA DEL TESORO</t>
  </si>
  <si>
    <t>O16027370002</t>
  </si>
  <si>
    <t>00099021001 DEPOSITO DE EFECTIVO, DEPOSITANTE: SEDES LA PAZ, CONCEPTO: DEVOLUCION POR DOBLE PERCEPCION DE HABERES, CUENTA DE DEPOSITO: CUENTA UNICA DEL TESORO</t>
  </si>
  <si>
    <t>O16027400002</t>
  </si>
  <si>
    <t>O16027550002</t>
  </si>
  <si>
    <t>00212014306 DEPOSITO DE EFECTIVO, DEPOSITANTE: LUIS HORACIO PLAZA CHUQUIMIA CI. 4744604 LP., CONCEPTO: DEVOLUCION DE HABERES GESTION 2017, CUENTA DE DEPOSITO: CUENTA UNICA DEL TESORO</t>
  </si>
  <si>
    <t>O16027870002</t>
  </si>
  <si>
    <t>B16030590002</t>
  </si>
  <si>
    <t>00582012002 DEP.DE CHEQ.AJENOS,RET.DE CAM.,CONCEPTO: DEVOLUCION DE RECURSOS NO ENTREGADOS,DEP.: EBA-EMPRESA BOLIVIANA DE ALMENDRA Y DERIVADOS , PROCEDENCIA: BANCO UNION S.A., CHEQUE: 4776, FECHA DE EMISION:02/03/2018</t>
  </si>
  <si>
    <t>O16029290002</t>
  </si>
  <si>
    <t>00099021001 DEPOSITO DE EFECTIVO, DEPOSITANTE: FREDDY HUMBERTO VASQUEZ SANDOVAL, CONCEPTO: DEVOLUCION DE DEUDA SENASIR, CUENTA DE DEPOSITO: CUENTA UNICA DEL TESORO</t>
  </si>
  <si>
    <t>O16029530002</t>
  </si>
  <si>
    <t>O16029760002</t>
  </si>
  <si>
    <t>00291012002 DEPOSITO DE EFECTIVO, DEPOSITANTE: SERGIO RODRIGO QUISBERT CHOQUEHUANCA, CONCEPTO: EXCESO DETALLE DE LLAMADAS, CUENTA DE DEPOSITO: CUENTA UNICA DEL TESORO</t>
  </si>
  <si>
    <t>O16030480002</t>
  </si>
  <si>
    <t>00099021001 DEPOSITO DE EFECTIVO, DEPOSITANTE: OFICINA CENTRAL ABC, CONCEPTO: DEVOLUCION DE SALDO VIATICOS, CUENTA DE DEPOSITO: CUENTA UNICA DEL TESORO</t>
  </si>
  <si>
    <t>O16030670002</t>
  </si>
  <si>
    <t>00099021001 DEPOSITO DE EFECTIVO, DEPOSITANTE: AMELIA APAZA DE APAZA, CONCEPTO: DEVOLUCION POR CONCEPTO ""SENASIR"", CUENTA DE DEPOSITO: CUENTA UNICA DEL TESORO</t>
  </si>
  <si>
    <t>O16031240002</t>
  </si>
  <si>
    <t>00081014202 DEPOSITO DE EFECTIVO, DEPOSITANTE: EDWIN TAPIA CABALLERO, CONCEPTO: DEVOLUCION DE VIATICOS NO UTILIZADOS, CUENTA DE DEPOSITO: CUENTA UNICA DEL TESORO</t>
  </si>
  <si>
    <t>O16033790002</t>
  </si>
  <si>
    <t>00117012001 DEPOSITO DE EFECTIVO, DEPOSITANTE: RUHT ALVAREZ PINTO, CONCEPTO: REVERSION PARCIAL C-31 18, CUENTA DE DEPOSITO: CUENTA UNICA DEL TESORO</t>
  </si>
  <si>
    <t>O16033870002</t>
  </si>
  <si>
    <t>00099021001 DEPOSITO DE EFECTIVO, DEPOSITANTE: CARLOS FERNANDO TAPIA CASTILLO, CONCEPTO: DEVOLUCION DEUDA, CUENTA DE DEPOSITO: CUENTA UNICA DEL TESORO</t>
  </si>
  <si>
    <t>O16034030002</t>
  </si>
  <si>
    <t>O16034120002</t>
  </si>
  <si>
    <t>00099021001 DEPOSITO DE EFECTIVO, DEPOSITANTE: MARTHA CLOTILDE ARANDA MERCADO, CONCEPTO: DEVOLUCION, CUENTA DE DEPOSITO: CUENTA UNICA DEL TESORO</t>
  </si>
  <si>
    <t>O16034390002</t>
  </si>
  <si>
    <t>O16034540002</t>
  </si>
  <si>
    <t>00512012001 DEPOSITO DE EFECTIVO, DEPOSITANTE: ANDREA RUBIN DE CELIS SORIA GALVARRO - AASANA, CONCEPTO: DEVOLUCION, CUENTA DE DEPOSITO: CUENTA UNICA DEL TESORO</t>
  </si>
  <si>
    <t>O16035230002</t>
  </si>
  <si>
    <t>B16037230002</t>
  </si>
  <si>
    <t>00046181101 DEP.DE CHEQ.AJENOS,RET.DE CAM.,CONCEPTO: REVERSION DE FONDOS,DEP.: MINISTERIO DE SALUD , PROCEDENCIA: BANCO UNION S.A., CHEQUE: 12503, FECHA DE EMISION:06/03/2018</t>
  </si>
  <si>
    <t>B16037360002</t>
  </si>
  <si>
    <t>00099021001 DEP.DE CHEQ.AJENOS,RET.DE CAM.,CONCEPTO: AYDDE MAMANI COLQUE,DEP.: BANCO UNION S.A. , PROCEDENCIA: BANCO UNION S.A., CHEQUE: 154447, FECHA DE EMISION:09/03/2018</t>
  </si>
  <si>
    <t>O16037370002</t>
  </si>
  <si>
    <t>00099021001 DEPOSITO DE EFECTIVO, DEPOSITANTE: JULIA ROSALIA TICONIPA CHEJE, CONCEPTO: DOBLE PERCEPCION, CUENTA DE DEPOSITO: CUENTA UNICA DEL TESORO</t>
  </si>
  <si>
    <t>O16037780002</t>
  </si>
  <si>
    <t>00130012002 DEPOSITO DE EFECTIVO, DEPOSITANTE: CARLOS FAUSTO ALIAGA LIMA, CONCEPTO: DEVOLUCION SUELDO PARA REGULARIZAR ENERO 2018, CUENTA DE DEPOSITO: CUENTA UNICA DEL TESORO</t>
  </si>
  <si>
    <t>O16038170002</t>
  </si>
  <si>
    <t>00099021001 DEPOSITO DE EFECTIVO, DEPOSITANTE: JAVIER ALEJANDRO OSSIO CALDERON, CONCEPTO: DEVOLUCION RECURSOS SEGUN INF DGE - UAI N° 07/2017 UNIDAD AUDITORIA INTERNA, CUENTA DE DEPOSITO: CUENTA UNICA DEL TESORO</t>
  </si>
  <si>
    <t>O16038200002</t>
  </si>
  <si>
    <t>00086031101 DEPOSITO DE EFECTIVO, DEPOSITANTE: SERNAP COTAPATA, CONCEPTO: POR INGRESOS DE SERVICIOS HIGIENICOS DEL MES DE FEBRERO DE 2018, CUENTA DE DEPOSITO: CUENTA UNICA DEL TESORO</t>
  </si>
  <si>
    <t>O16038230002</t>
  </si>
  <si>
    <t>00086031101 DEPOSITO DE EFECTIVO, DEPOSITANTE: SERNAP COTAPATA, CONCEPTO: POR INGRESOS DE SERVICIOS HIGIENICOS DEL MES DE ENERO DE 2018, CUENTA DE DEPOSITO: CUENTA UNICA DEL TESORO</t>
  </si>
  <si>
    <t>O16039270002</t>
  </si>
  <si>
    <t>00099021001 DEPOSITO DE EFECTIVO, DEPOSITANTE: SARAH RAFAEL ANTEZANA, CONCEPTO: POR COBRO INDEBIDO - MAGISTERIO, CUENTA DE DEPOSITO: CUENTA UNICA DEL TESORO</t>
  </si>
  <si>
    <t>B16040900002</t>
  </si>
  <si>
    <t>00086038003 DEP.DE CHEQ.AJENOS,RET.DE CAM.,CONCEPTO: DEP POR 1ER DESEMBOLSO PERTENECIENTE A LA FIDUCIARIA FUNDESNAP GESTION 2018,DEP.: FUNDESNAP , PROCEDENCIA: BANCO UNION S.A., CHEQUE: 920, FECHA DE EMISION:09/03/2018</t>
  </si>
  <si>
    <t>B16040940002</t>
  </si>
  <si>
    <t>00086038003 DEP.DE CHEQ.AJENOS,RET.DE CAM.,CONCEPTO: DEP POR 1ER DESEMBOLSO PERTENECIENTE A LA FIDUCIARIA FENDESNAP GESTION 2018,DEP.: FUNDESNAP , PROCEDENCIA: BANCO UNION S.A., CHEQUE: 165, FECHA DE EMISION:09/03/2018</t>
  </si>
  <si>
    <t>B16041120002</t>
  </si>
  <si>
    <t>00099021001 DEP.DE CHEQ.AJENOS,RET.DE CAM.,CONCEPTO: REVERSION DE C-31 N° 303 DA9,DEP.: FPS-CENTRAL , PROCEDENCIA: BANCO UNION S.A., CHEQUE: 158, FECHA DE EMISION:06/03/2018</t>
  </si>
  <si>
    <t>O16040280002</t>
  </si>
  <si>
    <t>O16040350002</t>
  </si>
  <si>
    <t>00070011102 DEPOSITO DE EFECTIVO, DEPOSITANTE: RENE ARTURO MIRANDA SARAVIA, CONCEPTO: DEVOLUCION PAGO EN EXCESO AGOSTO 2013, CUENTA DE DEPOSITO: CUENTA UNICA DEL TESORO</t>
  </si>
  <si>
    <t>O16040840002</t>
  </si>
  <si>
    <t>00099021001 DEPOSITO DE EFECTIVO, DEPOSITANTE: GILBERTO TOLEDO LLUPANQUI, CONCEPTO: DOBLE PERCEPCION, CUENTA DE DEPOSITO: CUENTA UNICA DEL TESORO</t>
  </si>
  <si>
    <t>O16041130002</t>
  </si>
  <si>
    <t>00099021001 DEPOSITO DE EFECTIVO, DEPOSITANTE: CATALINA CAROLINA SALAZAR MIRANDA, CONCEPTO: DOBLE PERCEPCION, CUENTA DE DEPOSITO: CUENTA UNICA DEL TESORO</t>
  </si>
  <si>
    <t>O16041880002</t>
  </si>
  <si>
    <t>00378012002 DEPOSITO DE EFECTIVO, DEPOSITANTE: PEREZ YUJRA FLORENTINO ISRAEL, CONCEPTO: DEVOLUCION PREVENTIVO N 109, CUENTA DE DEPOSITO: CUENTA UNICA DEL TESORO</t>
  </si>
  <si>
    <t>O16041940002</t>
  </si>
  <si>
    <t>00099021001 DEPOSITO DE EFECTIVO, DEPOSITANTE: PEDRO HUGO QUISPE FERNANDEZ, CONCEPTO: DEVOLUCION DE HABERES, CUENTA DE DEPOSITO: CUENTA UNICA DEL TESORO</t>
  </si>
  <si>
    <t>O16042340002</t>
  </si>
  <si>
    <t>00099021001 DEPOSITO DE EFECTIVO, DEPOSITANTE: MARIO CHOQUE CONDORI, CONCEPTO: DEVOLUCION DOBLE PERCEPCION, CUENTA DE DEPOSITO: CUENTA UNICA DEL TESORO</t>
  </si>
  <si>
    <t>O16042420002</t>
  </si>
  <si>
    <t>00099021001 DEPOSITO DE EFECTIVO, DEPOSITANTE: DAVID BALBOA MAMANI, CONCEPTO: DEVOLUCION DOBLE PERCEPCION DEL MES DE MARZO 2016, CUENTA DE DEPOSITO: CUENTA UNICA DEL TESORO</t>
  </si>
  <si>
    <t>O16042680002</t>
  </si>
  <si>
    <t>00099021001 DEPOSITO DE EFECTIVO, DEPOSITANTE: JAIME ZAMBRANA DAZA, CONCEPTO: DEP POR RETENCION DE AGUA MES ENERO 2018 DEL RA-4 "BULLAIN", CUENTA DE DEPOSITO: CUENTA UNICA DEL TESORO</t>
  </si>
  <si>
    <t>00292012001 DEPOSITO DE EFECTIVO, DEPOSITANTE: EBER MAMANI TINCUTA, CONCEPTO: CONVENIO ENTRE VIAS BOLIVIA Y FEDERACION 1RO DE MAYO, CUENTA DE DEPOSITO: CUENTA UNICA DEL TESORO</t>
  </si>
  <si>
    <t>O16042910002</t>
  </si>
  <si>
    <t>00593012001 DEPOSITO DE EFECTIVO, DEPOSITANTE: EDGAR EDUARDO MEJIA DAVILA, CONCEPTO: DEVOLUCION DINERO MANTENIMIENTO VEHICULO, CUENTA DE DEPOSITO: CUENTA UNICA DEL TESORO</t>
  </si>
  <si>
    <t>O16042960002</t>
  </si>
  <si>
    <t>00099021001 DEPOSITO DE EFECTIVO, DEPOSITANTE: JORGE ALBERTO COSSIO ROCHA, CONCEPTO: REVERCION SUELDO OCTUBRE 2016, CUENTA DE DEPOSITO: CUENTA UNICA DEL TESORO</t>
  </si>
  <si>
    <t>O16043010002</t>
  </si>
  <si>
    <t>00099021001 DEPOSITO DE EFECTIVO, DEPOSITANTE: JORGE ALBERTO COSSIO ROCHA, CONCEPTO: REVERCION DE SUELDO NOVIEMBRE 2016, CUENTA DE DEPOSITO: CUENTA UNICA DEL TESORO</t>
  </si>
  <si>
    <t>B16046380002</t>
  </si>
  <si>
    <t>00099021001 DEP.DE CHEQ.AJENOS,RET.DE CAM.,CONCEPTO: COMPENSACION MENSUAL DE COTIZACION,DEP.: FUTURO DE BOLIVIA S.A. AFP , PROCEDENCIA: BANCO DE CREDITO DE BOLIVIA S.A., CHEQUE: 52829, FECHA DE EMISION:13/03/2018</t>
  </si>
  <si>
    <t>B16046390002</t>
  </si>
  <si>
    <t>00099021001 DEP.DE CHEQ.AJENOS,RET.DE CAM.,CONCEPTO: DEVOLUCION FONDOS SENASIR CONCILIACION NOV/2017,DEP.: SEGUROS PROVIDA SA , PROCEDENCIA: BANCO NACIONAL DE BOLIVIA S.A., CHEQUE: 4350259, FECHA DE EMISION:09/03/2018</t>
  </si>
  <si>
    <t>B16046410002</t>
  </si>
  <si>
    <t>00099021001 DEP.DE CHEQ.AJENOS,RET.DE CAM.,CONCEPTO: FRACCION COMPLEMENTARIA MENSUAL,DEP.: FUTURO DE BOLIVIA S.A. AFP , PROCEDENCIA: BANCO DE CREDITO DE BOLIVIA S.A., CHEQUE: 52830, FECHA DE EMISION:13/03/2018</t>
  </si>
  <si>
    <t>B16046430002</t>
  </si>
  <si>
    <t>00099021001 DEP.DE CHEQ.AJENOS,RET.DE CAM.,CONCEPTO: DEVOLUCION FONDOS CASO PASCUALA VILLCA QUISPE,DEP.: SEGUROS PROVIDA SA , PROCEDENCIA: BANCO NACIONAL DE BOLIVIA S.A., CHEQUE: 2312756, FECHA DE EMISION:09/03/2018</t>
  </si>
  <si>
    <t>B16046720002</t>
  </si>
  <si>
    <t>00099021001 DEP.DE CHEQ.AJENOS,RET.DE CAM.,CONCEPTO: DEVOLUCION DE CC NO COBRADA NOVIEMBRE Y AGUINALDO 2017,DEP.: LA VITALICIA SEGUROS Y REASEGUROS DE VIDA S.A. , PROCEDENCIA: BANCO BISA S.A., CHEQUE: 46191, FECHA DE EMISION:13/03/2018</t>
  </si>
  <si>
    <t>O16045720002</t>
  </si>
  <si>
    <t>00099021001 DEPOSITO DE EFECTIVO, DEPOSITANTE: GLADYS DEL CARMEN VARGAS RAMIREZ, CONCEPTO: DEVOLUCION DE DEUDA, CUENTA DE DEPOSITO: CUENTA UNICA DEL TESORO</t>
  </si>
  <si>
    <t>O16045790002</t>
  </si>
  <si>
    <t>00099021001 DEPOSITO DE EFECTIVO, DEPOSITANTE: FRANKLIN ALEGRIA CRUZ, CONCEPTO: DEVOLUCION FONDOS EN AVANCE, CUENTA DE DEPOSITO: CUENTA UNICA DEL TESORO</t>
  </si>
  <si>
    <t>O16045900002</t>
  </si>
  <si>
    <t>00099021001 DEPOSITO DE EFECTIVO, DEPOSITANTE: NELLY ROSARIO ALIAGA ARANDA, CONCEPTO: DOBLE PERCEPCION, CUENTA DE DEPOSITO: CUENTA UNICA DEL TESORO</t>
  </si>
  <si>
    <t>O16046090002</t>
  </si>
  <si>
    <t>00099021001 DEPOSITO DE EFECTIVO, DEPOSITANTE: IGNACIO SIÑANI QUISPE, CONCEPTO: REVERSION COMBUSTIBLE, CUENTA DE DEPOSITO: CUENTA UNICA DEL TESORO</t>
  </si>
  <si>
    <t>O16046160002</t>
  </si>
  <si>
    <t>00099021001 DEPOSITO DE EFECTIVO, DEPOSITANTE: WALDO FLORENTINO YAPU MACHICADO, CONCEPTO: DEVOLUCION DE DEUDAD POR DOBLE PERCEPCION, CUENTA DE DEPOSITO: CUENTA UNICA DEL TESORO</t>
  </si>
  <si>
    <t>O16046230002</t>
  </si>
  <si>
    <t>00099021001 DEPOSITO DE EFECTIVO, DEPOSITANTE: ROSARIO SANCHEZ CARRILLO, CONCEPTO: DOBLE PERCEPCION, CUENTA DE DEPOSITO: CUENTA UNICA DEL TESORO</t>
  </si>
  <si>
    <t>O16046280002</t>
  </si>
  <si>
    <t>00020051101 DEPOSITO DE EFECTIVO, DEPOSITANTE: IGNACIO SIÑANI QUISPE, CONCEPTO: REVERSION TASAS, CUENTA DE DEPOSITO: CUENTA UNICA DEL TESORO</t>
  </si>
  <si>
    <t>O16046300002</t>
  </si>
  <si>
    <t>00099021001 DEPOSITO DE EFECTIVO, DEPOSITANTE: EDWIN VALERIO CHANA SILVESTRE, CONCEPTO: REVERSION COMBUSTIBLE, CUENTA DE DEPOSITO: CUENTA UNICA DEL TESORO</t>
  </si>
  <si>
    <t>O16046540002</t>
  </si>
  <si>
    <t>00099021001 DEPOSITO DE EFECTIVO, DEPOSITANTE: JESUS HENRY CALZADA JUSTO, CONCEPTO: REVERSION PASAJES PREV. N 8684/17 N CARGO DE CUENTA, CUENTA DE DEPOSITO: CUENTA UNICA DEL TESORO</t>
  </si>
  <si>
    <t>O16046650002</t>
  </si>
  <si>
    <t>00099021001 DEPOSITO DE EFECTIVO, DEPOSITANTE: POLICIA BOLIVIANA-LUIS A. CORDOVA CARDOZO, CONCEPTO: REVERSION DE HABERES ENERO 2018, CUENTA DE DEPOSITO: CUENTA UNICA DEL TESORO</t>
  </si>
  <si>
    <t>O16046710002</t>
  </si>
  <si>
    <t>00249012001 DEPOSITO DE EFECTIVO, DEPOSITANTE: CASIANO GUARACHI CONDORI, CONCEPTO: DESCARGO DE COMBUSTIBLE DE VIAJE EN COMISION COCHABAMBA SANTA CRUZ Y TRINIDAD, CUENTA DE DEPOSITO: CUENTA UNICA DEL TESORO</t>
  </si>
  <si>
    <t>O16047050002</t>
  </si>
  <si>
    <t>00020011103 DEPOSITO DE EFECTIVO, DEPOSITANTE: CARMEN GALARZA ORDOÑEZ, CONCEPTO: GASTOS POR ALIMENTACION N° PREV/171/18 FUENTE N° 11, CUENTA DE DEPOSITO: CUENTA UNICA DEL TESORO</t>
  </si>
  <si>
    <t>O16047070002</t>
  </si>
  <si>
    <t>00099021001 DEPOSITO DE EFECTIVO, DEPOSITANTE: CARMEN GALARZA ORDOÑEZ, CONCEPTO: GASTOS POR VIATICOS N° PREV169/18 FUENTE 10, CUENTA DE DEPOSITO: CUENTA UNICA DEL TESORO</t>
  </si>
  <si>
    <t>O16047540002</t>
  </si>
  <si>
    <t>00132069202 DEPOSITO DE EFECTIVO, DEPOSITANTE: SAMUEL WILLAMS MALAGA ARTEAGA, CONCEPTO: REVERSION DE GASTOS NO EFECTUADOS, CUENTA DE DEPOSITO: CUENTA UNICA DEL TESORO</t>
  </si>
  <si>
    <t>O16047650002</t>
  </si>
  <si>
    <t>00099021001 DEPOSITO DE EFECTIVO, DEPOSITANTE: JUAN GERARDO QUELCA MEDINA, CONCEPTO: REVERSION DEFINITIVA, CUENTA DE DEPOSITO: CUENTA UNICA DEL TESORO</t>
  </si>
  <si>
    <t>O16047680002</t>
  </si>
  <si>
    <t>00099021001 DEPOSITO DE EFECTIVO, DEPOSITANTE: RENE ALEJO PUCHO - MIN. DE LA PRESIEDENCIA, CONCEPTO: DEVOLUCION DE COMBUSTIBLE, CUENTA DE DEPOSITO: CUENTA UNICA DEL TESORO</t>
  </si>
  <si>
    <t>O16049990002</t>
  </si>
  <si>
    <t>00099021001 DEPOSITO DE EFECTIVO, DEPOSITANTE: MERCEDEZ ANA GOMEZ FERNANDEZ, CONCEPTO: DOBLE PERCEPCION, CUENTA DE DEPOSITO: CUENTA UNICA DEL TESORO</t>
  </si>
  <si>
    <t>O16050320002</t>
  </si>
  <si>
    <t>00099021001 DEPOSITO DE EFECTIVO, DEPOSITANTE: BLANCA PILAR CHAMBILLA LUNA, CONCEPTO: REVERSION DE BOLETA A MONTO CERO POR NO CORRESPONDER MI PAGO DE FEBRERO 2018, CUENTA DE DEPOSITO: CUENTA UNICA DEL TESORO</t>
  </si>
  <si>
    <t>O16051560002</t>
  </si>
  <si>
    <t>00099021001 DEPOSITO DE EFECTIVO, DEPOSITANTE: SEDES-FERNANDO LUIS MALDONADO TIÑINI, CONCEPTO: DEVOLUCION BONO DE FRONTERA DIC/2017, CUENTA DE DEPOSITO: CUENTA UNICA DEL TESORO</t>
  </si>
  <si>
    <t>O16051570002</t>
  </si>
  <si>
    <t>00099021001 DEPOSITO DE EFECTIVO, DEPOSITANTE: SEDES-FERNANDO LUIS MALDONADO TIÑINI, CONCEPTO: DEVOLUCION BONO FRONTERA FEBRERO 2018, CUENTA DE DEPOSITO: CUENTA UNICA DEL TESORO</t>
  </si>
  <si>
    <t>O16051580002</t>
  </si>
  <si>
    <t>00099021001 DEPOSITO DE EFECTIVO, DEPOSITANTE: SEDES-FERNANDO LUIS MALDONADO TIÑINI, CONCEPTO: DEVOLUCION BONO DE FRONTERA ENERO/2018, CUENTA DE DEPOSITO: CUENTA UNICA DEL TESORO</t>
  </si>
  <si>
    <t>O16051750002</t>
  </si>
  <si>
    <t>00344012001 DEPOSITO DE EFECTIVO, DEPOSITANTE: GLORIA HUANCA, CONCEPTO: DEVOLUCION CARGO A CUENTA, CUENTA DE DEPOSITO: CUENTA UNICA DEL TESORO</t>
  </si>
  <si>
    <t>O16052390002</t>
  </si>
  <si>
    <t>00593019201 DEPOSITO DE EFECTIVO, DEPOSITANTE: WILMER RAUL QUISPE SIES, CONCEPTO: REVERSION PREVENTIVO 411 Y 430 * 2017, CUENTA DE DEPOSITO: CUENTA UNICA DEL TESORO</t>
  </si>
  <si>
    <t>B16054070002</t>
  </si>
  <si>
    <t>00099021001 DEP.DE CHEQ.AJENOS,RET.DE CAM.,CONCEPTO: OLGA MAMANI COLQUE,DEP.: BANCO UNION S.A. , PROCEDENCIA: BANCO UNION S.A., CHEQUE: 154450, FECHA DE EMISION:15/03/2018</t>
  </si>
  <si>
    <t>B16054260002</t>
  </si>
  <si>
    <t>B16054300002</t>
  </si>
  <si>
    <t>B16054320002</t>
  </si>
  <si>
    <t>B16054410002</t>
  </si>
  <si>
    <t>00099024113 DEP.DE CHEQ.AJENOS,RET.DE CAM.,CONCEPTO: DEVOLUCION RECURSOS PROGRAMA UPRE PROY RECURSOS NO UTILIZADOS GESTIONES ANTERIORES-SAN BORJA,DEP.: GOBIERNO AUTONOMO MUNICIPAL DE SAN BORJA-BENI</t>
  </si>
  <si>
    <t>B16054820002</t>
  </si>
  <si>
    <t>00099021001 DEP.DE CHEQ.AJENOS,RET.DE CAM.,CONCEPTO: DEVOLUCION DE COTIZAC. EXCESO EMPLEADOR,DEP.: FUTURO DE BOLIVIA S.A. AFP , PROCEDENCIA: BANCO DE CREDITO DE BOLIVIA S.A., CHEQUE: 52948, FECHA DE EMISION:14/03/2018</t>
  </si>
  <si>
    <t>O16053750002</t>
  </si>
  <si>
    <t>00099021001 DEPOSITO DE EFECTIVO, DEPOSITANTE: CASTA AMANDA INOFUENTES BURGOS, CONCEPTO: DOBLE PERCEPCION, CUENTA DE DEPOSITO: CUENTA UNICA DEL TESORO</t>
  </si>
  <si>
    <t>O16053800002</t>
  </si>
  <si>
    <t>00130012002 DEPOSITO DE EFECTIVO, DEPOSITANTE: LUIS FEDERICO MARTINEZ RETAMOZO, CONCEPTO: POR CONCEPTO DEVOLUCION GASTOS DE COMBUSTIBLE Y PEAJE, CUENTA DE DEPOSITO: CUENTA UNICA DEL TESORO</t>
  </si>
  <si>
    <t>O16054590002</t>
  </si>
  <si>
    <t>00099021001 DEPOSITO DE EFECTIVO, DEPOSITANTE: EDWIN A. MACHICADO R. -UMSA PETAENG-DERECHO, CONCEPTO: DEVOLUCION EXCESO TOPE SALARIAL DIRECCION A.I. UMSA -PETAENG-DERECHO, CUENTA DE DEPOSITO: CUENTA UNICA DEL TESORO</t>
  </si>
  <si>
    <t>O16054680002</t>
  </si>
  <si>
    <t>00099021001 DEPOSITO DE EFECTIVO, DEPOSITANTE: EDIFICIO CONAVI COOPROPIETARIOS, CONCEPTO: PAGO EPSAS SALDO ABRIL 2017, CUENTA DE DEPOSITO: CUENTA UNICA DEL TESORO</t>
  </si>
  <si>
    <t>O16054690002</t>
  </si>
  <si>
    <t>00099021001 DEPOSITO DE EFECTIVO, DEPOSITANTE: COOPROPIETARIOS EDIFICIO CONAVI, CONCEPTO: PAGO EPSAS AGOSTO/2017, CUENTA DE DEPOSITO: CUENTA UNICA DEL TESORO</t>
  </si>
  <si>
    <t>O16054700002</t>
  </si>
  <si>
    <t>00099021001 DEPOSITO DE EFECTIVO, DEPOSITANTE: COOPROPIETARIOS EDIFICIO CONAVI, CONCEPTO: PAGO EPSAS DICIEMBRE/2017, CUENTA DE DEPOSITO: CUENTA UNICA DEL TESORO</t>
  </si>
  <si>
    <t>O16054720002</t>
  </si>
  <si>
    <t>00099021001 DEPOSITO DE EFECTIVO, DEPOSITANTE: COOPROPIETARIOS EDIFICIO CONAVI, CONCEPTO: PAGO EPSAS ENERO/2018, CUENTA DE DEPOSITO: CUENTA UNICA DEL TESORO</t>
  </si>
  <si>
    <t>O16054730002</t>
  </si>
  <si>
    <t>00099021001 DEPOSITO DE EFECTIVO, DEPOSITANTE: COOPROPIETARIOS EDIFICIO CONAVI, CONCEPTO: PAGO EPSAS FEBRERO/2018, CUENTA DE DEPOSITO: CUENTA UNICA DEL TESORO</t>
  </si>
  <si>
    <t>O16054750002</t>
  </si>
  <si>
    <t>00099021001 DEPOSITO DE EFECTIVO, DEPOSITANTE: HILDA MERCADO PERALTA C.I. 2374005 LP, CONCEPTO: DOBLE PERCEPCION, CUENTA DE DEPOSITO: CUENTA UNICA DEL TESORO</t>
  </si>
  <si>
    <t>O16054930002</t>
  </si>
  <si>
    <t>00580012001 DEPOSITO DE EFECTIVO, DEPOSITANTE: JORGE YAÑEZ MEJIA, CONCEPTO: DEVOLUCION DE PASAJES NO UTILIZADOS ORURO, CUENTA DE DEPOSITO: CUENTA UNICA DEL TESORO</t>
  </si>
  <si>
    <t>O16054960002</t>
  </si>
  <si>
    <t>00099021001 DEPOSITO DE EFECTIVO, DEPOSITANTE: MARIA LUISA CORDERO RODRIGUEZ, CONCEPTO: DEVOLUCION DE HABERES, CUENTA DE DEPOSITO: CUENTA UNICA DEL TESORO</t>
  </si>
  <si>
    <t>O16055510002</t>
  </si>
  <si>
    <t>00086038007 DEPOSITO DE EFECTIVO, DEPOSITANTE: WALDO CAMPERO, CONCEPTO: DEPÓSITO POR REVERSION DE FONDOS EN AVANCE, CUENTA DE DEPOSITO: CUENTA UNICA DEL TESORO</t>
  </si>
  <si>
    <t>O16055540002</t>
  </si>
  <si>
    <t>O16055720002</t>
  </si>
  <si>
    <t>00132062001 DEPOSITO DE EFECTIVO, DEPOSITANTE: JUAN CARLOS GUZMAN MEDINA, CONCEPTO: PAGO DE RETENCION DE IMPUESTOS, CUENTA DE DEPOSITO: CUENTA UNICA DEL TESORO</t>
  </si>
  <si>
    <t>O16055960002</t>
  </si>
  <si>
    <t>00513012003 DEPOSITO DE EFECTIVO, DEPOSITANTE: JOHN PANTOJA SERRANO, CONCEPTO: PLANILLA DE HABERES ENERO/2018 (DESCUENTOS), CUENTA DE DEPOSITO: CUENTA UNICA DEL TESORO</t>
  </si>
  <si>
    <t>O16055990002</t>
  </si>
  <si>
    <t>00099021001 DEPOSITO DE EFECTIVO, DEPOSITANTE: ENRIQUE BOTELLO MONTESINOS, CONCEPTO: DOBLE PERCEPCION, CUENTA DE DEPOSITO: CUENTA UNICA DEL TESORO</t>
  </si>
  <si>
    <t>O16056190002</t>
  </si>
  <si>
    <t>00099021001 DEPOSITO DE EFECTIVO, DEPOSITANTE: CARMEN VIRGINIA MERCADO FLORES CI 1081588 CH, CONCEPTO: DEVOLUCION HABERES EN DEMASIA, CUENTA DE DEPOSITO: CUENTA UNICA DEL TESORO</t>
  </si>
  <si>
    <t>O16056330002</t>
  </si>
  <si>
    <t>00099021001 DEPOSITO DE EFECTIVO, DEPOSITANTE: MIN DE DEPORTE-LIZZETTE ANDREA SAENZ GARCIA, CONCEPTO: DEVOLUCION : SALDO FONDOS EN AVANCE COPA ESTADO PLURINACIONAL DE BOLIVIA SUB 18, CUENTA DE DEPOSITO: CUENTA UNICA DEL TESORO</t>
  </si>
  <si>
    <t>B16059050002</t>
  </si>
  <si>
    <t>00046191101 DEP.DE CHEQ.AJENOS,RET.DE CAM.,CONCEPTO: REVERSION DE FONDOS,DEP.: MINISTERIO DE SALUD , PROCEDENCIA: BANCO UNION S.A., CHEQUE: 2926, FECHA DE EMISION:05/03/2018</t>
  </si>
  <si>
    <t>B16059070002</t>
  </si>
  <si>
    <t>00046191101 DEP.DE CHEQ.AJENOS,RET.DE CAM.,CONCEPTO: REVERSION DE FONDOS,DEP.: MINISTERIO DE SALUD , PROCEDENCIA: BANCO UNION S.A., CHEQUE: 2925, FECHA DE EMISION:15/03/2018</t>
  </si>
  <si>
    <t>O16057720002</t>
  </si>
  <si>
    <t>00099021001 DEPOSITO DE EFECTIVO, DEPOSITANTE: ASFI-MAX PABLO NINA PAYE, CONCEPTO: DEVOLUCION DE FONDOS ASIGNADOS, CUENTA DE DEPOSITO: CUENTA UNICA DEL TESORO</t>
  </si>
  <si>
    <t>O16057890002</t>
  </si>
  <si>
    <t>00099021001 DEPOSITO DE EFECTIVO, DEPOSITANTE: IRMA ORDOÑEZ POMA, CONCEPTO: REVERSION DE HABER, CUENTA DE DEPOSITO: CUENTA UNICA DEL TESORO</t>
  </si>
  <si>
    <t>O16058470002</t>
  </si>
  <si>
    <t>00099021001 DEPOSITO DE EFECTIVO, DEPOSITANTE: ELEUTERIO MAMANI LIMACHI, CONCEPTO: DEVOLUCION DE COBRO DE PAGO UNICO, CUENTA DE DEPOSITO: CUENTA UNICA DEL TESORO</t>
  </si>
  <si>
    <t>O16058500002</t>
  </si>
  <si>
    <t>00099021001 DEPOSITO DE EFECTIVO, DEPOSITANTE: RAMIRO FERNANDO PINILLA LIZARRAGA, CONCEPTO: D5 2242 REGULARIZACION ENERO 2017 A DICIEMBRE 2017, CUENTA DE DEPOSITO: CUENTA UNICA DEL TESORO</t>
  </si>
  <si>
    <t>O16058650002</t>
  </si>
  <si>
    <t>00099021001 DEPOSITO DE EFECTIVO, DEPOSITANTE: RODOLFO HUARACHI AJHUACHO, CONCEPTO: REVERSION POR COMBUSTIBLE, CUENTA DE DEPOSITO: CUENTA UNICA DEL TESORO</t>
  </si>
  <si>
    <t>O16059150002</t>
  </si>
  <si>
    <t>00099021001 DEPOSITO DE EFECTIVO, DEPOSITANTE: ALVARO MARCO ANTONIO CABA OLIVAREZ, CONCEPTO: CITE: MEFP/VTCP/DGPOT/UAIS-CPI/N° 030/2016 REGULARIZACION SEPTIEMBRE-OCTUBRE 2017, CUENTA DE DEPOSITO: CUENTA UNICA DEL TESORO</t>
  </si>
  <si>
    <t>O16059330002</t>
  </si>
  <si>
    <t>00099021001 DEPOSITO DE EFECTIVO, DEPOSITANTE: DINA RAMIREZ CHUI VDA. DE NINA, CONCEPTO: REVERSION HABERES AGOSTO 2015, CUENTA DE DEPOSITO: CUENTA UNICA DEL TESORO</t>
  </si>
  <si>
    <t>O16059810002</t>
  </si>
  <si>
    <t>00099021001 DEPOSITO DE EFECTIVO, DEPOSITANTE: FUNDACION BRIGADA MEDICA CUBANA, CONCEPTO: DEVOLUCION POR CONCEPTO DE GAS LICUADO CORRESPONDIENTE AL MES DE FEBRERO, CUENTA DE DEPOSITO: CUENTA UNICA DEL TESORO</t>
  </si>
  <si>
    <t>O16059830002</t>
  </si>
  <si>
    <t>00099021001 DEPOSITO DE EFECTIVO, DEPOSITANTE: FUNDACION BRIGADA MEDICA CUBANA, CONCEPTO: DEVOLUCION POR CONCEPTO DE TASAS PEAJES CORRESPONDIENTE AL MES DE FEBRERO, CUENTA DE DEPOSITO: CUENTA UNICA DEL TESORO</t>
  </si>
  <si>
    <t>O16059840002</t>
  </si>
  <si>
    <t>00099021001 DEPOSITO DE EFECTIVO, DEPOSITANTE: FUNDACION BRIGADA MEDICA CUBANA, CONCEPTO: DEVOLUCION POR CONCEPTO DE ALIMENTOS CORRESPONDIENTE AL ME DE FEBRERO, CUENTA DE DEPOSITO: CUENTA UNICA DEL TESORO</t>
  </si>
  <si>
    <t>O16059850002</t>
  </si>
  <si>
    <t>00224012006 DEPOSITO DE EFECTIVO, DEPOSITANTE: GUIDO ALVARO BALLON MORALES, CONCEPTO: DEVOLUCION DE SALDO NO UTILIZADO EN FONDOS EN AVANCE, CUENTA DE DEPOSITO: CUENTA UNICA DEL TESORO</t>
  </si>
  <si>
    <t>O16059860002</t>
  </si>
  <si>
    <t>00099021001 DEPOSITO DE EFECTIVO, DEPOSITANTE: FUNDACION BRIGADA MEDICA CUBANA, CONCEPTO: DEVOLUCION POR CONCEPTO DE COMBUSTIBLE CORRESPONDIENTE AL MES DE FEBRERO, CUENTA DE DEPOSITO: CUENTA UNICA DEL TESORO</t>
  </si>
  <si>
    <t>O16059870002</t>
  </si>
  <si>
    <t>00099021001 DEPOSITO DE EFECTIVO, DEPOSITANTE: FUNDACION BRIGADA MEDICA CUBANA, CONCEPTO: DEVOLUCION POR CONCEPTO DE COMUNICACIONES CORRESPONDIENTE AL MES DE FEBRERO, CUENTA DE DEPOSITO: CUENTA UNICA DEL TESORO</t>
  </si>
  <si>
    <t>O16060010002</t>
  </si>
  <si>
    <t>00224012002 DEPOSITO DE EFECTIVO, DEPOSITANTE: MARCO ANTONIO PINTO CALIZAYA, CONCEPTO: DEVOLUCION DE SALDO NO UTILIZADO EN PASAJES, CUENTA DE DEPOSITO: CUENTA UNICA DEL TESORO</t>
  </si>
  <si>
    <t>O16060690002</t>
  </si>
  <si>
    <t>00099021001 DEPOSITO DE EFECTIVO, DEPOSITANTE: JEANETTE OLMOS SOTO, CONCEPTO: DOBLE PERCEPCION, CUENTA DE DEPOSITO: CUENTA UNICA DEL TESORO</t>
  </si>
  <si>
    <t>B16063680002</t>
  </si>
  <si>
    <t>00046181101 DEP.DE CHEQ.AJENOS,RET.DE CAM.,CONCEPTO: PAGO DE SUELDOS,DEP.: MINISTERIO DE SALUD , PROCEDENCIA: BANCO UNION S.A., CHEQUE: 12520, FECHA DE EMISION:16/03/2018</t>
  </si>
  <si>
    <t>O16063440002</t>
  </si>
  <si>
    <t>00099021001 DEPOSITO DE EFECTIVO, DEPOSITANTE: VIAS BOLIVIA MIGUEL ADRIAN CUELLAR QUINO, CONCEPTO: DEVOLUCION POR DOBLE PERCEPCION, CUENTA DE DEPOSITO: CUENTA UNICA DEL TESORO</t>
  </si>
  <si>
    <t>O16064070002</t>
  </si>
  <si>
    <t>O16064110002</t>
  </si>
  <si>
    <t>00099021001 DEPOSITO DE EFECTIVO, DEPOSITANTE: SEDES LA PAZ FLORA SIÑANI MOLLIZACA, CONCEPTO: DEVOLUCION DE BONO DE FRONTERA, CUENTA DE DEPOSITO: CUENTA UNICA DEL TESORO</t>
  </si>
  <si>
    <t>O16064530002</t>
  </si>
  <si>
    <t>B16066830002</t>
  </si>
  <si>
    <t>00016011101 DEP.DE CHEQ.AJENOS,RET.DE CAM.,CONCEPTO: DEVOLUCION DE PASAJES AEREOS,DEP.: MINISTERIO DE EDUCACION , PROCEDENCIA: BANCO UNION S.A., CHEQUE: 21693, FECHA DE EMISION:14/03/2018</t>
  </si>
  <si>
    <t>O16066780002</t>
  </si>
  <si>
    <t>00099021001 DEPOSITO DE EFECTIVO, DEPOSITANTE: NORAH TEREZA BOHORQUEZ VDA DE GONZALES, CONCEPTO: COBRO INDEBIDO POR NUEVAS NUPCIAS, CUENTA DE DEPOSITO: CUENTA UNICA DEL TESORO</t>
  </si>
  <si>
    <t>O16066900002</t>
  </si>
  <si>
    <t>00099021001 DEPOSITO DE EFECTIVO, DEPOSITANTE: MARIA TERESA DURAN SUAREZ, CONCEPTO: DEVOLUCION POR DAÑO ECONOMICO INVOLUNTARIO, CUENTA DE DEPOSITO: CUENTA UNICA DEL TESORO</t>
  </si>
  <si>
    <t>O16067920002</t>
  </si>
  <si>
    <t>00099021001 DEPOSITO DE EFECTIVO, DEPOSITANTE: ABENOR ROBERTO ALFARO CASTILLO, CONCEPTO: DEVOLUCION POR COBRO DE DOBLE PERCEPCION MES FEBRERO, CUENTA DE DEPOSITO: CUENTA UNICA DEL TESORO</t>
  </si>
  <si>
    <t>O16068040002</t>
  </si>
  <si>
    <t>00046034201 DEPOSITO DE EFECTIVO, DEPOSITANTE: INLASA, CONCEPTO: DEVOLUCION DE SALDO C-31 N° 936, CUENTA DE DEPOSITO: CUENTA UNICA DEL TESORO</t>
  </si>
  <si>
    <t>B16070520002</t>
  </si>
  <si>
    <t>00015011108 DEP.DE CHEQ.AJENOS,RET.DE CAM.,CONCEPTO: DEVOLUCION DE FONDOS,DEP.: MIN. GOBIERNO , PROCEDENCIA: BANCO UNION S.A., CHEQUE: 51039, FECHA DE EMISION:13/03/2018</t>
  </si>
  <si>
    <t>B16070680002</t>
  </si>
  <si>
    <t>00015011108 DEP.DE CHEQ.AJENOS,RET.DE CAM.,CONCEPTO: DEVOLUCION DE FONDOS,DEP.: MIN. GOBIERNO , PROCEDENCIA: BANCO UNION S.A., CHEQUE: 51040, FECHA DE EMISION:13/03/2018</t>
  </si>
  <si>
    <t>O16070420002</t>
  </si>
  <si>
    <t>00099021001 DEPOSITO DE EFECTIVO, DEPOSITANTE: NATTY GINA HUARACHI RODRIGUEZ, CONCEPTO: DOBLE PERCEPCION, CUENTA DE DEPOSITO: CUENTA UNICA DEL TESORO</t>
  </si>
  <si>
    <t>O16070450002</t>
  </si>
  <si>
    <t>O16070750002</t>
  </si>
  <si>
    <t>00099021001 DEPOSITO DE EFECTIVO, DEPOSITANTE: CONALPEDIS, CONCEPTO: REPOSICION DE FONDOS, CUENTA DE DEPOSITO: CUENTA UNICA DEL TESORO</t>
  </si>
  <si>
    <t>O16070760002</t>
  </si>
  <si>
    <t>O16070960002</t>
  </si>
  <si>
    <t>00099021001 DEPOSITO DE EFECTIVO, DEPOSITANTE: CAROLINA VICTORIA SAAVEDRA RONCAL, CONCEPTO: DOBLE PERCEPCION, CUENTA DE DEPOSITO: CUENTA UNICA DEL TESORO</t>
  </si>
  <si>
    <t>O16071050002</t>
  </si>
  <si>
    <t>00099021001 DEPOSITO DE EFECTIVO, DEPOSITANTE: OSCAR HUGO PAUCARA QUISPE, CONCEPTO: DEVOLUCION REFRIGERIO SEGURIDAD ENERO/18, CUENTA DE DEPOSITO: CUENTA UNICA DEL TESORO</t>
  </si>
  <si>
    <t>O16071090002</t>
  </si>
  <si>
    <t>00580012001 DEPOSITO DE EFECTIVO, DEPOSITANTE: RONALD ARRAYA VELIZ, CONCEPTO: DEVOLUCION DE PASAJES NO UTILIZADOS, CUENTA DE DEPOSITO: CUENTA UNICA DEL TESORO</t>
  </si>
  <si>
    <t>O16071350002</t>
  </si>
  <si>
    <t>00099021001 DEPOSITO DE EFECTIVO, DEPOSITANTE: ASFI-ROBERTO ALEJANDRO FERNANDEZ, CONCEPTO: DEVOLUCON DE VIATICOS, CUENTA DE DEPOSITO: CUENTA UNICA DEL TESORO</t>
  </si>
  <si>
    <t>O16071890002</t>
  </si>
  <si>
    <t>00099021001 DEPOSITO DE EFECTIVO, DEPOSITANTE: OSWALDO RENE LOPEZ RAYA, CONCEPTO: CUMPLIMIENTO PARCIAL DE RECONOCIMIENTO DE OBLIGACION A LA CNS BS.27,016,19 ( 2DA CUOTA ), CUENTA DE DEPOSITO: CUENTA UNICA DEL TESORO</t>
  </si>
  <si>
    <t>O16072090002</t>
  </si>
  <si>
    <t>00099021001 DEPOSITO DE EFECTIVO, DEPOSITANTE: SOCORRO MARAÑON CABRERA DE REQUE, CONCEPTO: DEVOLUCION DE DUODECIMAS DE AGUINALDO, CUENTA DE DEPOSITO: CUENTA UNICA DEL TESORO</t>
  </si>
  <si>
    <t>O16072630002</t>
  </si>
  <si>
    <t>00099021001 DEPOSITO DE EFECTIVO, DEPOSITANTE: EDILBERTO ARUQUIPA ALARCON, CONCEPTO: REVERSION CONSUMO DE AGUA DEL MES DE ENERO DEL 2018, CUENTA DE DEPOSITO: CUENTA UNICA DEL TESORO</t>
  </si>
  <si>
    <t>B16073890002</t>
  </si>
  <si>
    <t>00099021001 DEP.DE CHEQ.AJENOS,RET.DE CAM.,CONCEPTO: PAGO INCAPACIDADES TEMPORALES (REEMBOLSO) MINISTERIO DE ECONOMIA FINANZAS PUBLICAS,DEP.: CAJA NACIONAL DE SALUD , PROCEDENCIA: BANCO UNION S.A., CHEQUE: 15092, FECHA DE EMISION:22/03/2018</t>
  </si>
  <si>
    <t>B16074140002</t>
  </si>
  <si>
    <t>00099021001 DEP.DE CHEQ.AJENOS,RET.DE CAM.,CONCEPTO: PELAGIA MARTINEZ CHUCA,DEP.: BANCO UNION S.A. , PROCEDENCIA: BANCO UNION S.A., CHEQUE: 154456, FECHA DE EMISION:22/03/2018</t>
  </si>
  <si>
    <t>B16074160002</t>
  </si>
  <si>
    <t>00099021001 DEP.DE CHEQ.AJENOS,RET.DE CAM.,CONCEPTO: ACOSTA CALLEJO WILMA,DEP.: BANCO UNION S.A. , PROCEDENCIA: BANCO UNION S.A., CHEQUE: 154457, FECHA DE EMISION:22/03/2018</t>
  </si>
  <si>
    <t>O16074390002</t>
  </si>
  <si>
    <t>00099021001 DEPOSITO DE EFECTIVO, DEPOSITANTE: FERMIN CIPRIANO QUISPE MAMANI, CONCEPTO: DOBLE PERCEPCION, CUENTA DE DEPOSITO: CUENTA UNICA DEL TESORO</t>
  </si>
  <si>
    <t>O16074810002</t>
  </si>
  <si>
    <t>00099021001 DEPOSITO DE EFECTIVO, DEPOSITANTE: SUSY JANNETTE MOYA HOYOS, CONCEPTO: HABERES: NOVIEMBRE,DICIEMBRE-2017 ENERO,FEBRERO-2018, CUENTA DE DEPOSITO: CUENTA UNICA DEL TESORO</t>
  </si>
  <si>
    <t>00292012001 DEPOSITO DE EFECTIVO, DEPOSITANTE: EBER MAMANI TINCUTA, CONCEPTO: CONVENIO ENTRE VIAS BOLIVIA Y FEDERACION 1 RO MAYO, CUENTA DE DEPOSITO: CUENTA UNICA DEL TESORO</t>
  </si>
  <si>
    <t>O16074950002</t>
  </si>
  <si>
    <t>O16074970002</t>
  </si>
  <si>
    <t>O16074980002</t>
  </si>
  <si>
    <t>O16074990002</t>
  </si>
  <si>
    <t>O16075010002</t>
  </si>
  <si>
    <t>O16075030002</t>
  </si>
  <si>
    <t>O16075040002</t>
  </si>
  <si>
    <t>O16075050002</t>
  </si>
  <si>
    <t>O16075070002</t>
  </si>
  <si>
    <t>O16075080002</t>
  </si>
  <si>
    <t>B16077520002</t>
  </si>
  <si>
    <t>00587012009 DEP.DE CHEQ.AJENOS,RET.DE CAM.,CONCEPTO: DEVOLUCION DE FONDOS,DEP.: BISMARCK CHINO , PROCEDENCIA: BANCO UNION S.A., CHEQUE: 1125, FECHA DE EMISION:21/03/2018</t>
  </si>
  <si>
    <t>B16077830002</t>
  </si>
  <si>
    <t>00582012001 DEP.DE CHEQ.AJENOS,RET.DE CAM.,CONCEPTO: PAGO INCAPACIDAD TEMPORAL DEL PERSONAL EBA SEDEM CORRESPONDIENTE MESES ENERO Y FEBRERO 2017,DEP.: CAJA DE SALUD DE CAMINOS Y R.A. , PROCEDENCIA: BANCO UNION S.A., CHEQUE: 8941, FECHA DE EMISION:06/03/2018</t>
  </si>
  <si>
    <t>B16077850002</t>
  </si>
  <si>
    <t>00340012003 DEP.DE CHEQ.AJENOS,RET.DE CAM.,CONCEPTO: PAGO INCAPACIDAD TEMPORAL DEL PERSONAL SEGIP CORRESPONDIENTE MES ENERO 2018,DEP.: CAJA DE SALUD DE CAMINOS Y R.A. , PROCEDENCIA: BANCO UNION S.A., CHEQUE: 8961, FECHA DE EMISION:14/03/2018</t>
  </si>
  <si>
    <t>B16077870002</t>
  </si>
  <si>
    <t>00340012003 DEP.DE CHEQ.AJENOS,RET.DE CAM.,CONCEPTO: PAGO INCAPACIDAD TEMPORAL PERSONAL SEGIP CORRESPONDIENTE MES NOVIEMBRE 2017,DEP.: CAJA DE SALUD DE CAMINOS Y R.A. , PROCEDENCIA: BANCO UNION S.A., CHEQUE: 8967, FECHA DE EMISION:14/03/2018</t>
  </si>
  <si>
    <t>B16078230002</t>
  </si>
  <si>
    <t>00099021001 DEP.DE CHEQ.AJENOS,RET.DE CAM.,CONCEPTO: REVERSION FRACCION CC TGN NUA 1432424,DEP.: SEGUROS PROVIDA S.A. , PROCEDENCIA: BANCO NACIONAL DE BOLIVIA S.A., CHEQUE: 2312757, FECHA DE EMISION:21/03/2018</t>
  </si>
  <si>
    <t>O16077570002</t>
  </si>
  <si>
    <t>00099021001 DEPOSITO DE EFECTIVO, DEPOSITANTE: PAULINA RAMOS CALLISAYA, CONCEPTO: DEVOLUCION DE BONO DE FRONTERA ENERO, CUENTA DE DEPOSITO: CUENTA UNICA DEL TESORO</t>
  </si>
  <si>
    <t>O16077580002</t>
  </si>
  <si>
    <t>00099021001 DEPOSITO DE EFECTIVO, DEPOSITANTE: PAULINA RAMOS CALLISAYA, CONCEPTO: DEVOLUCION DE BONO DE FRONTERA FEBRERO, CUENTA DE DEPOSITO: CUENTA UNICA DEL TESORO</t>
  </si>
  <si>
    <t>O16077600002</t>
  </si>
  <si>
    <t>00099021001 DEPOSITO DE EFECTIVO, DEPOSITANTE: ENDE-RUBEN VARGAS, CONCEPTO: CUMPL. DS. 3034 REMUNERACION MAX. FEB/18 WILFREDO OVANDO ROJAS, CUENTA DE DEPOSITO: CUENTA UNICA DEL TESORO</t>
  </si>
  <si>
    <t>O16077640002</t>
  </si>
  <si>
    <t>00587012009 DEPOSITO DE EFECTIVO, DEPOSITANTE: BISMARCK CHINO, CONCEPTO: DEVOLUCION DE FONDOS, CUENTA DE DEPOSITO: CUENTA UNICA DEL TESORO</t>
  </si>
  <si>
    <t>O16077950002</t>
  </si>
  <si>
    <t>00099021001 DEPOSITO DE EFECTIVO, DEPOSITANTE: MILENCA BERNARDINA PINTO FLORES, CONCEPTO: SALDO DE FONDOS EN AVANCE, CUENTA DE DEPOSITO: CUENTA UNICA DEL TESORO</t>
  </si>
  <si>
    <t>O16079050002</t>
  </si>
  <si>
    <t>00020041101 DEPOSITO DE EFECTIVO, DEPOSITANTE: VIVIANA CAMBARA FLORES, CONCEPTO: REVERSION PAGO RENUMERACIONES CONSULTORES DE LINEA PREV. N° 373, CUENTA DE DEPOSITO: CUENTA UNICA DEL TESORO</t>
  </si>
  <si>
    <t>O16079550002</t>
  </si>
  <si>
    <t>00212082001 DEPOSITO DE EFECTIVO, DEPOSITANTE: INRA-DDLP-ALCIDES ROBERTO TARQUINO CHOQUE, CONCEPTO: DEVOLUCION DE VIATICOS C-3 N° 159/2018, CUENTA DE DEPOSITO: CUENTA UNICA DEL TESORO</t>
  </si>
  <si>
    <t>B16081670002</t>
  </si>
  <si>
    <t>00099021001 DEP.DE CHEQ.AJENOS,RET.DE CAM.,CONCEPTO: DEVOLUCION SALDOS NO EJECUTADOS POR RESOLUCION DE CONTRATO MD-CE12/16,DEP.: MINISTERIO DE DEFENSA , PROCEDENCIA: BANCO UNION S.A., CHEQUE: 19421, FECHA DE EMISION:16/03/2018</t>
  </si>
  <si>
    <t>B16081700002</t>
  </si>
  <si>
    <t>00099021001 DEP.DE CHEQ.AJENOS,RET.DE CAM.,CONCEPTO: REVERSION DE RECUSRSOS NO EJECUTADOS FUENTE 10 GESTIONES PASADAS (ALIMENTACION),DEP.: MINISTERIO DE DEFENSA , PROCEDENCIA: BANCO UNION S.A., CHEQUE: 127, FECHA DE EMISION:14/03/2018</t>
  </si>
  <si>
    <t>B16081730002</t>
  </si>
  <si>
    <t>00099021001 DEP.DE CHEQ.AJENOS,RET.DE CAM.,CONCEPTO: REVERSION DE RECURSOS NO EJECUTADOS FUENTE 10 SOCORROS GESTIONES PASADAS,DEP.: MINISTERIO DE DEFENSA , PROCEDENCIA: BANCO UNION S.A., CHEQUE: 99, FECHA DE EMISION:14/03/2018</t>
  </si>
  <si>
    <t>B16081760002</t>
  </si>
  <si>
    <t>00099021001 DEP.DE CHEQ.AJENOS,RET.DE CAM.,CONCEPTO: REVERSION DE RECURSOS NO EJECUTADOS SOCORROS FUENTE 10 GESTIONES PASADAS,DEP.: MINISTERIO DE DEFENSA , PROCEDENCIA: BANCO UNION S.A., CHEQUE: 100, FECHA DE EMISION:14/03/2018</t>
  </si>
  <si>
    <t>B16081800002</t>
  </si>
  <si>
    <t>00099021001 DEP.DE CHEQ.AJENOS,RET.DE CAM.,CONCEPTO: REVERSION DE RECURSOS NO EJECUTADOS ALIMENTACION FUENTE 10 GESTIONES PASADAS,DEP.: MINISTERIO DE DEFENSA , PROCEDENCIA: BANCO UNION S.A., CHEQUE: 126, FECHA DE EMISION:14/03/2018</t>
  </si>
  <si>
    <t>B16081840002</t>
  </si>
  <si>
    <t>00099021001 DEP.DE CHEQ.AJENOS,RET.DE CAM.,CONCEPTO: REVERSION DE RECURSOS NO EJECUTADOS ALIMENTACION FUENTE 10 GESTIONES PASADAS,DEP.: MINISTERIO DE DEFENSA , PROCEDENCIA: BANCO UNION S.A., CHEQUE: 125, FECHA DE EMISION:14/03/2018</t>
  </si>
  <si>
    <t>B16081890002</t>
  </si>
  <si>
    <t>00099021001 DEP.DE CHEQ.AJENOS,RET.DE CAM.,CONCEPTO: REVERSION DE RECURSOS NO EJECUTADOS SOCORROS FUENTE 10 GESTIONES PASADAS,DEP.: MINISTERIO DE DEFENSA , PROCEDENCIA: BANCO UNION S.A., CHEQUE: 98, FECHA DE EMISION:14/03/2018</t>
  </si>
  <si>
    <t>O16081470002</t>
  </si>
  <si>
    <t>00099021001 DEPOSITO DE EFECTIVO, DEPOSITANTE: E.M. VILOCO, CONCEPTO: DEVOLUCION, CUENTA DE DEPOSITO: CUENTA UNICA DEL TESORO</t>
  </si>
  <si>
    <t>O16082040002</t>
  </si>
  <si>
    <t>00099021001 DEPOSITO DE EFECTIVO, DEPOSITANTE: MERCEDES AMPARO BOZO ABASTO, CONCEPTO: DEVOLUCION DE RENTA SENASIR DE FALLECIDO JOSE ANTONIO BOZO MEDINA, CUENTA DE DEPOSITO: CUENTA UNICA DEL TESORO</t>
  </si>
  <si>
    <t>O16082820002</t>
  </si>
  <si>
    <t>00291012002 DEPOSITO DE EFECTIVO, DEPOSITANTE: ADMINISTRADORA BOLIVIANA DE CARRETERAS, CONCEPTO: REPOSICION CREDENCIAL INSTITUCIONAL, CUENTA DE DEPOSITO: CUENTA UNICA DEL TESORO</t>
  </si>
  <si>
    <t>O16082960002</t>
  </si>
  <si>
    <t>00099021001 DEPOSITO DE EFECTIVO, DEPOSITANTE: JACINTA MAMANI CANAVIRI-PROFESORA, CONCEPTO: DEVOLUCION DE SUELDO (MES DE ABRIL 2017), CUENTA DE DEPOSITO: CUENTA UNICA DEL TESORO</t>
  </si>
  <si>
    <t>O16083830002</t>
  </si>
  <si>
    <t>00086084202 DEPOSITO DE EFECTIVO, DEPOSITANTE: UNIDAD DESCONCENTRADA SUSTENTAR, CONCEPTO: DEVOLUCION DE GASTOS EN COMBUSTIBLE Y LUBRICATES Y OTROS ALQUILERES C-31 -17 / 2018, CUENTA DE DEPOSITO: CUENTA UNICA DEL TESORO</t>
  </si>
  <si>
    <t>O16083850002</t>
  </si>
  <si>
    <t>00086084202 DEPOSITO DE EFECTIVO, DEPOSITANTE: UNIDAD DESCONCENTRADA SUSTENTAR, CONCEPTO: DEVOLUCION DE GASTOS EN COMBUSTIBLE Y LUBRICANTES C-31 - 3 /2018, CUENTA DE DEPOSITO: CUENTA UNICA DEL TESORO</t>
  </si>
  <si>
    <t>O16083880002</t>
  </si>
  <si>
    <t>00099021001 DEPOSITO DE EFECTIVO, DEPOSITANTE: TATIANA TANIA CUELLAR GAVINCHA, CONCEPTO: REVERSION DE BOLETA MENSUAL DEL MES DE NOVIEMBRE DEL AÑO 2014, CUENTA DE DEPOSITO: CUENTA UNICA DEL TESORO</t>
  </si>
  <si>
    <t>O16083890002</t>
  </si>
  <si>
    <t>00020011103 DEPOSITO DE EFECTIVO, DEPOSITANTE: REGISTRO INTERNACIONAL BOLIVIANO DE BUQUES, CONCEPTO: REVERSION PASAJES A RURENABAQUE SEGUN PREV. 85161, CUENTA DE DEPOSITO: CUENTA UNICA DEL TESORO</t>
  </si>
  <si>
    <t>O16084000002</t>
  </si>
  <si>
    <t>00099021001 DEPOSITO DE EFECTIVO, DEPOSITANTE: GILBERTA CABANA CHIRINOS, CONCEPTO: DEVOLUCION DE HABERES FEBRERO, CUENTA DE DEPOSITO: CUENTA UNICA DEL TESORO</t>
  </si>
  <si>
    <t>O16084290002</t>
  </si>
  <si>
    <t>00099021001 DEPOSITO DE EFECTIVO, DEPOSITANTE: CELESTINA APAZA DE HINOJOSA, CONCEPTO: UNA DUODECIMA DE AGUINALDO, CUENTA DE DEPOSITO: CUENTA UNICA DEL TESORO</t>
  </si>
  <si>
    <t>O16084490002</t>
  </si>
  <si>
    <t>00099021001 DEPOSITO DE EFECTIVO, DEPOSITANTE: GRACIELA JUDITH GUTIERREZ TAPIA VDA. DE DEHEZA, CONCEPTO: DEVOLUCION POR COBROS INDEBIDAMENTE PERCIBIDOS, CUENTA DE DEPOSITO: CUENTA UNICA DEL TESORO</t>
  </si>
  <si>
    <t>B16085910002</t>
  </si>
  <si>
    <t>00099021001 DEP.DE CHEQ.AJENOS,RET.DE CAM.,CONCEPTO: DEVOLUCION DE RECURSOS CAJA PETROLERA DE SALUD,DEP.: ADEMAF MONICA VARGAS RUIZ , PROCEDENCIA: BANCO UNION S.A., CHEQUE: 1236, FECHA DE EMISION:26/03/2018</t>
  </si>
  <si>
    <t>B16086000002</t>
  </si>
  <si>
    <t>00513082001 DEP.DE CHEQ.AJENOS,RET.DE CAM.,CONCEPTO: REPOSICION PASE DE INGRESO,DEP.: YPFB REDES DE GAS LA PAZ , PROCEDENCIA: BANCO UNION S.A., CHEQUE: 846, FECHA DE EMISION:26/03/2018</t>
  </si>
  <si>
    <t>B16086010002</t>
  </si>
  <si>
    <t>00513082001 DEP.DE CHEQ.AJENOS,RET.DE CAM.,CONCEPTO: REPOSICION PASE DE INGRESO,DEP.: YPFB REDES DE GAS LA PAZ , PROCEDENCIA: BANCO UNION S.A., CHEQUE: 847, FECHA DE EMISION:26/03/2018</t>
  </si>
  <si>
    <t>B16086030002</t>
  </si>
  <si>
    <t>00513082001 DEP.DE CHEQ.AJENOS,RET.DE CAM.,CONCEPTO: REPOSICION PASE DE INGRESO,DEP.: YPFB REDES DE GAS LA PAZ , PROCEDENCIA: BANCO UNION S.A., CHEQUE: 848, FECHA DE EMISION:26/03/2018</t>
  </si>
  <si>
    <t>B16086270002</t>
  </si>
  <si>
    <t>00099021001 DEP.DE CHEQ.AJENOS,RET.DE CAM.,CONCEPTO: DEVOLUCION DEL IMPORTE NO UTILIZADO AL BCB-CUT,DEP.: MINISTERIO DE GOBIERNO-UELICN , PROCEDENCIA: BANCO UNION S.A., CHEQUE: 7814, FECHA DE EMISION:21/03/2018</t>
  </si>
  <si>
    <t>B16086300002</t>
  </si>
  <si>
    <t>00099021001 DEP.DE CHEQ.AJENOS,RET.DE CAM.,CONCEPTO: IMPORTE NO UTILIZADO AL BCB-CUT,DEP.: MINISTERIO DE GOBIERNO-UELICN , PROCEDENCIA: BANCO UNION S.A., CHEQUE: 7813, FECHA DE EMISION:21/03/2018</t>
  </si>
  <si>
    <t>B16086560002</t>
  </si>
  <si>
    <t>00593012001 DEP.DE CHEQ.AJENOS,RET.DE CAM.,CONCEPTO: VENTA DE TOPS , HILOS Y TELAS,DEP.: EMPRESA ESTATAL YACANA , PROCEDENCIA: BANCO UNION S.A., CHEQUE: 217, FECHA DE EMISION:23/03/2018</t>
  </si>
  <si>
    <t>B16086590002</t>
  </si>
  <si>
    <t>00593012001 DEP.DE CHEQ.AJENOS,RET.DE CAM.,CONCEPTO: VENTA DE TOPS, HILOS Y TELAS,DEP.: EMPRESA ESTATAL YACANA , PROCEDENCIA: BANCO UNION S.A., CHEQUE: 215, FECHA DE EMISION:23/03/2018</t>
  </si>
  <si>
    <t>B16086620002</t>
  </si>
  <si>
    <t>00593012001 DEP.DE CHEQ.AJENOS,RET.DE CAM.,CONCEPTO: VENTA DE TOPS, HILOS Y TELAS,DEP.: EMPRESA ESTATAL YACANA , PROCEDENCIA: BANCO UNION S.A., CHEQUE: 218, FECHA DE EMISION:23/03/2018</t>
  </si>
  <si>
    <t>B16087230002</t>
  </si>
  <si>
    <t>00081011101 DEP.DE CHEQ.AJENOS,RET.DE CAM.,CONCEPTO: MIN OBRAS PUBLICAS - DEVOL. INCAPACIDAD TEMPORAL-ENERO /2018,DEP.: CAJA PETROLERA DE SALUD , PROCEDENCIA: BANCO UNION S.A., CHEQUE: 13059, FECHA DE EMISION:26/03/2018</t>
  </si>
  <si>
    <t>O16086470002</t>
  </si>
  <si>
    <t>00099021001 DEPOSITO DE EFECTIVO, DEPOSITANTE: ARMADA BOLIVIANA, CONCEPTO: REVERSION POR CONCEPTO DE COMBUSTIBLES LUBRICANTES Y DERIVADOS PARA CONSUMO, CUENTA DE DEPOSITO: CUENTA UNICA DEL TESORO</t>
  </si>
  <si>
    <t>O16086730002</t>
  </si>
  <si>
    <t>00099021001 DEPOSITO DE EFECTIVO, DEPOSITANTE: ARMING QUISPE MORALES, CONCEPTO: DEVOLUCION DE BONOS, CUENTA DE DEPOSITO: CUENTA UNICA DEL TESORO</t>
  </si>
  <si>
    <t>O16087520002</t>
  </si>
  <si>
    <t>00513012007 DEPOSITO DE EFECTIVO, DEPOSITANTE: YPFB PETROANDINA SAM, CONCEPTO: APORTES DE CAPITAL DEL SOCIO, CUENTA DE DEPOSITO: CUENTA UNICA DEL TESORO</t>
  </si>
  <si>
    <t>O16087740002</t>
  </si>
  <si>
    <t>00212082001 DEPOSITO DE EFECTIVO, DEPOSITANTE: INRA LA PAZ, CONCEPTO: DEVOLUCION DE GASTOS OPERATIVOS C-31 N° 158/2017, CUENTA DE DEPOSITO: CUENTA UNICA DEL TESORO</t>
  </si>
  <si>
    <t>O16088050002</t>
  </si>
  <si>
    <t>00099021001 DEPOSITO DE EFECTIVO, DEPOSITANTE: MARIA FLORES HINOJOSA, CONCEPTO: REVERSION DE HABER, CUENTA DE DEPOSITO: CUENTA UNICA DEL TESORO</t>
  </si>
  <si>
    <t>O16088710002</t>
  </si>
  <si>
    <t>00212082001 DEPOSITO DE EFECTIVO, DEPOSITANTE: JUAN MAMANI COCASADA, CONCEPTO: DEVOLUCION DE GASTOS OPERATIVOS, CUENTA DE DEPOSITO: CUENTA UNICA DEL TESORO</t>
  </si>
  <si>
    <t>B16090930002</t>
  </si>
  <si>
    <t>00221012001 DEP.DE CHEQ.AJENOS,RET.DE CAM.,CONCEPTO: DEVOLUCION A C-31 N° 7/18,DEP.: SENARECOM , PROCEDENCIA: BANCO UNION S.A., CHEQUE: 1295, FECHA DE EMISION:28/03/2018</t>
  </si>
  <si>
    <t>O16090110002</t>
  </si>
  <si>
    <t>00130012002 DEPOSITO DE EFECTIVO, DEPOSITANTE: LUIS FEDERICO MARTINEZ RETAMOZO, CONCEPTO: DEVOLUCION POR CONCEPTO DE PEAJES, CUENTA DE DEPOSITO: CUENTA UNICA DEL TESORO</t>
  </si>
  <si>
    <t>O16090200002</t>
  </si>
  <si>
    <t>00099021001 DEPOSITO DE EFECTIVO, DEPOSITANTE: CARLA A. MONTAÑO RIVERA, CONCEPTO: DEVOLUCION DE FONDOS, CUENTA DE DEPOSITO: CUENTA UNICA DEL TESORO</t>
  </si>
  <si>
    <t>O16090250002</t>
  </si>
  <si>
    <t>O16090270002</t>
  </si>
  <si>
    <t>O16090280002</t>
  </si>
  <si>
    <t>00099021001 DEPOSITO DE EFECTIVO, DEPOSITANTE: SENASIR GERLAN CHOQUE BLANCO, CONCEPTO: DEVOLUCION DOS DUODECIMAS DE AGUINALDO, CUENTA DE DEPOSITO: CUENTA UNICA DEL TESORO</t>
  </si>
  <si>
    <t>O16090310002</t>
  </si>
  <si>
    <t>00086018043 DEPOSITO DE EFECTIVO, DEPOSITANTE: CARLA A. MONTAÑO RIVERA, CONCEPTO: DEVOLUCION DE FONDOS, CUENTA DE DEPOSITO: CUENTA UNICA DEL TESORO</t>
  </si>
  <si>
    <t>O16090610002</t>
  </si>
  <si>
    <t>00099021001 DEPOSITO DE EFECTIVO, DEPOSITANTE: RUDDY WILBERT QUISPE FLORES CI 6059517 LP EJERCITO, CONCEPTO: DEVOLUCION DE VIATICOS, CUENTA DE DEPOSITO: CUENTA UNICA DEL TESORO</t>
  </si>
  <si>
    <t>O16090630002</t>
  </si>
  <si>
    <t>00099021001 DEPOSITO DE EFECTIVO, DEPOSITANTE: SIMON BARRIONUEVO CANAVIRI CI 6045960 LP EJERCITO, CONCEPTO: DEVOLUCION DE VIATICOS, CUENTA DE DEPOSITO: CUENTA UNICA DEL TESORO</t>
  </si>
  <si>
    <t>O16090650002</t>
  </si>
  <si>
    <t>00099021001 DEPOSITO DE EFECTIVO, DEPOSITANTE: LUIS FERNANDO LOMA ARAGONES, CONCEPTO: DEPOSITÓ POR DEVOLUCION DE FONDOS SEA, CUENTA DE DEPOSITO: CUENTA UNICA DEL TESORO</t>
  </si>
  <si>
    <t>O16091650002</t>
  </si>
  <si>
    <t>00099021001 DEPOSITO DE EFECTIVO, DEPOSITANTE: RENE MARTINEZ - MINISTERIO DE DEPORTES, CONCEPTO: DEVOLUCION CAMPAMENTO CHINA, CUENTA DE DEPOSITO: CUENTA UNICA DEL TESORO</t>
  </si>
  <si>
    <t>O16091770002</t>
  </si>
  <si>
    <t>00099021001 DEPOSITO DE EFECTIVO, DEPOSITANTE: JUAN ACHO COLQUE, CONCEPTO: DEVOLCION DE SUELDO, CUENTA DE DEPOSITO: CUENTA UNICA DEL TESORO</t>
  </si>
  <si>
    <t>O16091780002</t>
  </si>
  <si>
    <t>00099021001 DEPOSITO DE EFECTIVO, DEPOSITANTE: CONALPEDIS, CONCEPTO: DIFERENCIA EN PLANILLAS DEL MES DE AGOSTO GESTION 2017, CUENTA DE DEPOSITO: CUENTA UNICA DEL TESORO</t>
  </si>
  <si>
    <t>O16091950002</t>
  </si>
  <si>
    <t>00099021001 DEPOSITO DE EFECTIVO, DEPOSITANTE: ROSARIO SEMPERTEGUI MENA, CONCEPTO: DOBLE PERCEPCION (DEVOLUCION), CUENTA DE DEPOSITO: CUENTA UNICA DEL TESORO</t>
  </si>
  <si>
    <t>O16092030002</t>
  </si>
  <si>
    <t>00099021001 DEPOSITO DE EFECTIVO, DEPOSITANTE: WILFREDO MIGUEL MAMANI YUJRA, CONCEPTO: REVERSION DE PAGO DE SUELDO DEL MES DE FEBRERO POR PERCEPCION INDEBIDA, CUENTA DE DEPOSITO: CUENTA UNICA DEL TESORO</t>
  </si>
  <si>
    <t>O16092170002</t>
  </si>
  <si>
    <t>00234014202 DEPOSITO DE EFECTIVO, DEPOSITANTE: NANCY ARANO YUCRA, CONCEPTO: DEV. AL C-31 N° 279 PARTIDA 31110 REFRIGERIOS, CUENTA DE DEPOSITO: CUENTA UNICA DEL TESORO</t>
  </si>
  <si>
    <t>O16092370002</t>
  </si>
  <si>
    <t>O16092390002</t>
  </si>
  <si>
    <t>00513012003 DEPOSITO DE EFECTIVO, DEPOSITANTE: LINE HOUSE SERVICES SRL, CONCEPTO: DEVOLUCION PAGO DOBLE YPFB MES DICIEMBRE 2017, CUENTA DE DEPOSITO: CUENTA UNICA DEL TESORO</t>
  </si>
  <si>
    <t>B16094050002</t>
  </si>
  <si>
    <t>00130012002 DEP.DE CHEQ.AJENOS,RET.DE CAM.,CONCEPTO: PAGO INTERES A FOFIM CUOTA N° 98,DEP.: COMERMIN R.L. , PROCEDENCIA: BANCO MERCANTIL SANTA CRUZ SA., CHEQUE: 8000, FECHA DE EMISION:28/03/2018</t>
  </si>
  <si>
    <t>O16093800002</t>
  </si>
  <si>
    <t>00099021001 DEPOSITO DE EFECTIVO, DEPOSITANTE: IVAN PABLO ALTAMIRANO MENDOZA, CONCEPTO: DEVOLUCION DE HABER, CUENTA DE DEPOSITO: CUENTA UNICA DEL TESORO</t>
  </si>
  <si>
    <t>O16093810002</t>
  </si>
  <si>
    <t>O16094780002</t>
  </si>
  <si>
    <t>00099021001 DEPOSITO DE EFECTIVO, DEPOSITANTE: MARIA JESUS HOYOS CASTRO, CONCEPTO: COBRO POR SEGUNDAS NUPCIAS, CUENTA DE DEPOSITO: CUENTA UNICA DEL TESORO</t>
  </si>
  <si>
    <t>O16094940002</t>
  </si>
  <si>
    <t>00099021001 DEPOSITO DE EFECTIVO, DEPOSITANTE: JOSE LUIS QUISBERT POMA, CONCEPTO: DEP DE FONDOS POR CONSUMO DE GAS CONCESIONARIA MPD, MES OCTUBRE/2017, CUENTA DE DEPOSITO: CUENTA UNICA DEL TESORO</t>
  </si>
  <si>
    <t>O16094960002</t>
  </si>
  <si>
    <t>00099021001 DEPOSITO DE EFECTIVO, DEPOSITANTE: JOSE LUIS QUISBERT POMA, CONCEPTO: DEP DE FONDOS POR CONSUMO DE GAS CONSESIONARIA MPD CORRESPONDIENTE MES NOVIEMBRE/2017, CUENTA DE DEPOSITO: CUENTA UNICA DEL TESORO</t>
  </si>
  <si>
    <t>O16094970002</t>
  </si>
  <si>
    <t>00099021001 DEPOSITO DE EFECTIVO, DEPOSITANTE: JOSE LUIS QUISBERT POMA, CONCEPTO: DEP DE FONDOS POR CONSUMO DE GAS CONCESIONARIA MPD MES DICIEMBRE/2017, CUENTA DE DEPOSITO: CUENTA UNICA DEL TESORO</t>
  </si>
  <si>
    <t>O16095510002</t>
  </si>
  <si>
    <t>00099021001 DEPOSITO DE EFECTIVO, DEPOSITANTE: TERESA ROSARIO CARTAGENA ALIAGA, CONCEPTO: DEVOLUCION POR DOBLE PERCEPCION, CUENTA DE DEPOSITO: CUENTA UNICA DEL TESORO</t>
  </si>
  <si>
    <t>G06757870002</t>
  </si>
  <si>
    <t>TRANSFERENCIA DEL EXTERIOR SEGUN SWIFT NO.2924 DE FECHA 01/03/2018 ORDENANTE: PERMANENT MSSN OF BOLIVIA-NEW YORK REF:DEVOLUCION SALDOS LIB. 00099021001 TGN-RECURSOS ORDINARIOS (3987)</t>
  </si>
  <si>
    <t>G06763580002</t>
  </si>
  <si>
    <t>TRANSFERENCIA DEL EXTERIOR SEGUN SWIFT 02960 DE FECHA 01/03/2018 ORDENANTE: CONSULADO GENL DE BOLIVIA EN HOUSTON REF.: DEV. SALDOS GASTOS DE FUNCIONAMIENTO LIB. 00099021001 TGN-RECURSOS ORDINARIOS (3987)</t>
  </si>
  <si>
    <t>G06764900002</t>
  </si>
  <si>
    <t>REGULARIZACION DE TRANSFERENCIA DEL EXTERIOR SEGUN SWIFT 02675 DE FECHA 01/03/2018 ORDENANTE: CONSULADO DE BOLIVIA EN SALTA-ARGENTINA REF.: DEVOLUCION SALDOS NO EJECUTADOS CORRESP. A LA RECAUDACION DECRETO SUPREMO 741 GESTION 2017 LIB. 00099021001 TGN-RECURSOS ORDINARIOS (3987)</t>
  </si>
  <si>
    <t>Q09466290002</t>
  </si>
  <si>
    <t>NUMERO DE LIBRETA CUT: 00513052001 OPERACIÓN E18 TRANSFERENCIA DEL SISTEMA FINANCIERO POR CUENTA DE TERCEROS A LA CUT A SOL.IMATHIA CONSTRUCION SL SUC BOLIVIA</t>
  </si>
  <si>
    <t>Q09469090002</t>
  </si>
  <si>
    <t>S09151200002</t>
  </si>
  <si>
    <t>||TRANSFERENCIA DE FONDOS S/G. FORMULARIO, CITE' BUN133/18 DE LA FECHA (HRE-TSO-1051). DEVOLUCIÓN DE SALDO NO EJECUTADO POR FINALIZACIÓN DE VIGENCIA DE CONVENIO N°84 SUSCRITO ENTRE EL MMAYA, GAD DE SANTA CRUZ Y SEARPI. CONST. DE MEDIDAS NO ESTRUCTURALES EN RIOS. A SOLICITUD DE SEARPI ; LIBR.00086014302 MMAYA-BS CAF EMERGENCIAS RIO GRANDE 2; BUN.</t>
  </si>
  <si>
    <t>G06757800003</t>
  </si>
  <si>
    <t>TRANSFERENCIA DE FONDOS AL EXTERIOR A SOLICITUD DE TESORO GENERAL DE LA NACION SEGUN SOLICITUD 4441 REF: PAGO POR LA RECEPCION DE 15 QUINCE MIL PIEZAS DE LIBRETAS DE PASAPORTES DE LECTURA MECANICA LPLM A LA EMPRESA IN INTERNATIONAL IMPRIMERIE NATIONALE LIB. 00099021001 TGN-RECURSOS ORDINARIOS (3987)</t>
  </si>
  <si>
    <t>S09151740002</t>
  </si>
  <si>
    <t>||TRANSFERENCIA DE FONDOS S/G. FORMULARIO CITE: BUN135/17 DE LA FECHA.(HRE-TSO-1072), A FAVOR DE MIN.MEDIO AMBIENTE Y AGUA, DEVOLUCION DE RECURSOS PARA EJECUCION DEL PROYECTO DE IMPLEMENTACION SISTEMA DE MONITOREO DEL AGUA CUENCA RIO GUADALQUIVIR DPTO.TARIJA. A SOLICITUD OFICINA TECNICA NACIONAL RIO PILCOMAYO,LIBRETA00099021001 TGN-RECURSOS ORDINARIOS;BUN.</t>
  </si>
  <si>
    <t>G06775210001</t>
  </si>
  <si>
    <t>G06780000002</t>
  </si>
  <si>
    <t>REGULARIZACION DE TRANSFERENCIA DEL EXTERIOR SEGUN SWIFT 02805 DE FECHA 05/03/2018 ORDENANTE: EMBAJADA DE BOLIVIA ASUNCION PARAGUAY REF.: DEVOLUCION SALDO DE GASTOS DE FUNCIONAMIENTO GESTION 2017 A FECHA 31 DE DICIEMBRE Y SALDO DE LA REMESA ADICIONAL SEGUN NOTA GM-DGAA-UFI LIB. 00099021001 TGN-RECURSOS ORDINARIOS (3987)</t>
  </si>
  <si>
    <t>G06780060002</t>
  </si>
  <si>
    <t>REGULARIZACION DE TRANSFERENCIA DEL EXTERIOR SEGUN SWIFT 02545 DE FECHA 05/03/2018 ORDENANTE: EMBAJADA DE BOLIVIA EN FRANCIA REF:: DEVOLUCION DE SALDOS DE GASTOS DE FUNCIONAMIENTO GESTION 2017 LIB. 00099021001 TGN-RECURSOS ORDINARIOS (3987)</t>
  </si>
  <si>
    <t>G06785750002</t>
  </si>
  <si>
    <t>REGULARIZACION DE TRANSFERENCIA DEL EXTERIOR SEGUN SWIFT 02673 DE FECHA 05/03/2018 ORDENANTE: CONSULADO GERAL DA BOLIVIA BR/SAO PAULO LIB. 00099021001 TGN-RECURSOS ORDINARIOS (3987)</t>
  </si>
  <si>
    <t>G06779990001</t>
  </si>
  <si>
    <t>COBRO COSTOS DE PAPELERIA POR REGULARIZACION DE TRANSFERENCIA DEL EXTERIOR POR ORDEN DE PETROLEOS PARAGUAYOS (PETROPAR) REF.: OPE 0/381519 LIB. 00513062001 YPFB-OPERACIONES PLANTA DE SEPARACION DE LIQUIDOS RIO GRANDE</t>
  </si>
  <si>
    <t>G06798010002</t>
  </si>
  <si>
    <t>REGULARIZACION DE TRANSFERENCIA DEL EXTERIOR SEGUN SWIFT NO.3069 DE FECHA 06/03/2018 ORDENANTE: CONSULADO DE BOLIVIA EN ARICA REF:DEVOLUCION SALDOS NO EJECUTADOS GASTOS DE FUNCIONAMIENTO. LIB. 00099021001 TGN-RECURSOS ORDINARIOS (3987)</t>
  </si>
  <si>
    <t>G06792200003</t>
  </si>
  <si>
    <t>PROVISION DE FONDOS A SOLICITUD DE YACIMIENTOS PETROLIFEROS FISCALES BOLIVIANOS SEGUN SOLICITUD YPFB-0054-2018 REF: PAGO SERV DE TRANSPORTE DE GN ENERO 2018 A YPFB TRANSPORTE LIB. 00513012007 YPFB - RECURSOS NACIONALIZACIÓN</t>
  </si>
  <si>
    <t>G06792250003</t>
  </si>
  <si>
    <t>PROVISION DE FONDOS A SOLICITUD DE YACIMIENTOS PETROLIFEROS FISCALES BOLIVIANOS SEGUN SOLICITUD YPFB-0052-2018 REF: PAGO SERV FIRME DE TRANS DE GN ENERO 18 A YPFB TRANSIERRA SA LIB. 00513012007 YPFB - RECURSOS NACIONALIZACIÓN</t>
  </si>
  <si>
    <t>G06793660001</t>
  </si>
  <si>
    <t>COBRO COSTOS DE PAPELERIA SEGUN TRANSFERENCIA DEL EXTERIOR POR ORDEN DE HERCO COMBUSTIBLE S.A. REF.CONTRATO CONDENSADO DE GAS LIB. 00513062001 YPFB-OPERACIONES PLANTA DE SEPARACION DE LIQUIDOS RIO GRANDE</t>
  </si>
  <si>
    <t>De: 00099024113 Transferencia en cumplimiento al DS N0913 de 15/06/2011 y el Convenio Intergubernativo de Financiamiento UPRE-CIF-IG/470/2016, suscrito entre la UPRE y el GAM Cobija, Proyecto Const. U.E. Tecnico Humanistico Alberto Ovando Candia - Barrio 27 de Junio, correspondiente al pago de la pl</t>
  </si>
  <si>
    <t>S09153360001</t>
  </si>
  <si>
    <t>'COBRO DE'||UTILES DE ESCRITORIO POR EL COMPROBANTE CONTABLE NRO. 0915334 DE LA FECHA, S/G. CORREO ELECTRÓNICO DE YPFB DE F. 23/01/2018. DEBITO DE LA LIBRETA 00513022001 YPFB - OPERACIONES.</t>
  </si>
  <si>
    <t>COBRO COSTOS DE PAPELERIA SEGUN TRANSFERENCIA DEL EXTERIOR POR ORDEN DE CONSULADO DE BOLIVIA EN CALAMA LIB. 00340012003 RECAUDACION EXTRANJERIA - C.I. -L.C.</t>
  </si>
  <si>
    <t>G06808410004</t>
  </si>
  <si>
    <t>VENTA DE DIVISAS CON TRANSFERENCIA DE FONDOS A SOLICITUD DE MINISTERIO DE DEFENSA SEGUN SOLICITUD 4470 REF: PAGO A BAE SYSTEMS POR ACTUALIZACION DE TIPO DE CAMBIO EN LA COMPRA DE KIT DE ALTURA DE LA AERONAVE PARA TRANSPORTE AEREO MILITAR LIB. 00020011103 MINISTERIO DE DEFENSA - INGRESOS VARIOS</t>
  </si>
  <si>
    <t>G06808420004</t>
  </si>
  <si>
    <t>VENTA DE DIVISAS CON TRANSFERENCIA DE FONDOS A SOLICITUD DE MINISTERIO DE DEFENSA SEGUN SOLICITUD 4471 REF: PAGO A THINK HOLDINGS POR LA SEXTA CUOTA DE LA ADQUISICION DE AERONAVE PARA TRANSPORTE AEREO MILITAR LIB. 00020011103 MINISTERIO DE DEFENSA - INGRESOS VARIOS</t>
  </si>
  <si>
    <t>G06808430004</t>
  </si>
  <si>
    <t>VENTA DE DIVISAS CON TRANSFERENCIA DE FONDOS A SOLICITUD DE MINISTERIO DE DEFENSA SEGUN SOLICITUD 4472 REF: PAGO A THINK HOLDINGS POR LA SEPTIMA CUOTA DE LA ADQUISICION DE AERONAVE PARA TRANSPORTE AEREO MILITAR LIB. 00020011103 MINISTERIO DE DEFENSA - INGRESOS VARIOS</t>
  </si>
  <si>
    <t>G06811960001</t>
  </si>
  <si>
    <t>COBRO COSTOS DE PAPELERIA SEGUN TRANSFERENCIA DEL EXTERIOR POR ORDEN DE CORPORACION PETROLERA S.A. REF.: PAGO SEGUN PRE FACTURA DE FECHA 07-03-2018 LIB. 00513062001 YPFB-OPERACIONES PLANTA DE SEPARACION DE LIQUIDOS RIO GRANDE</t>
  </si>
  <si>
    <t>Q09496640002</t>
  </si>
  <si>
    <t>NUMERO DE LIBRETA CUT: 00099021001 OPERACIÓN E18 TRANSFERENCIA DEL SISTEMA FINANCIERO POR CUENTA DE TERCEROS A LA CUT TRANSFERENCIA DE FONDOS POR PAGO INDEBIDO - RP FEBRERO 2018</t>
  </si>
  <si>
    <t>Q09496650002</t>
  </si>
  <si>
    <t>NUMERO DE LIBRETA CUT: 00099021001 OPERACIÓN E18 TRANSFERENCIA DEL SISTEMA FINANCIERO POR CUENTA DE TERCEROS A LA CUT TRANSFERENCIA DE FONDOS POR PAGO ADELANTADO P.R.A. - RP FEBRERO 2018</t>
  </si>
  <si>
    <t>G06816060004</t>
  </si>
  <si>
    <t>VENTA DE DIVISAS CON TRANSFERENCIA DE FONDOS A SOLICITUD DE EMPRESA PUBLICA PRODUCTIVA CARTONES DE BOLIVIA-CARTONBOL SEGUN SOLICITUD 4476 REF: TRANSFERENCIA DE RECURSOS AL BCB, PARA LA EMPRESA TOOLS CORRUGATED S.L. POR LA ADQUISICION DE TROQUELES ROTATIVOS - JABA 9 PARA LABORATORIOS COFAR, CORRESPO LIB. 00576012001 CARTONBOL POR DIFERENCIAL CAMBIARIO</t>
  </si>
  <si>
    <t>G06816060005</t>
  </si>
  <si>
    <t>VENTA DE DIVISAS CON TRANSFERENCIA DE FONDOS A SOLICITUD DE EMPRESA PUBLICA PRODUCTIVA CARTONES DE BOLIVIA-CARTONBOL SEGUN SOLICITUD 4476 REF: TRANSFERENCIA DE RECURSOS AL BCB, PARA LA EMPRESA TOOLS CORRUGATED S.L. POR LA ADQUISICION DE TROQUELES ROTATIVOS - JABA 9 PARA LABORATORIOS COFAR, CORRESPO LIB. 00576012001 CARTONBOL</t>
  </si>
  <si>
    <t>G06823390001</t>
  </si>
  <si>
    <t>COBRO COSTOS DE PAPELERIA SEGUN TRANSFERENCIA DEL EXTERIOR POR ORDEN DE GAS CORONA S.A.E.C.A. (ASUNCION PARAGUAY) REF.: ANTICIPO SEGUN CONTRATO YPFB DLG LIB. 00513062001 YPFB-OPERACIONES PLANTA DE SEPARACION DE LIQUIDOS RIO GRANDE</t>
  </si>
  <si>
    <t>De: 00099024113 Transferencia en cumplimiento al DS N0913 de 15/06/2011 y el Convenio Intergubernativo de Financiamiento UPRE-CIF-IG 084/2017, suscrito entre la UPRE y el GAM Tarija, Proyecto Construccion Unidad Educ. Urb. Los Laureles de la Ciudad de Tarija, correspondiente al pago de la planilla N</t>
  </si>
  <si>
    <t>De: 00099024113 Transferencia en cumplimiento al DS N0913 de 15/06/2011 y el Convenio Intergubernativo de Financiamiento UPRE-CIF-IG 189/2017, suscrito entre la UPRE y el GAM San Joaquin, Proyecto Const. Unidad Educativa Cap. Horacio Vasquez Sanchez Municipio de San Joaquin, correspondiente al pago</t>
  </si>
  <si>
    <t>G06832180002</t>
  </si>
  <si>
    <t>REGULARIZACION DE TRANSFERENCIA DEL EXTERIOR SEGUN SWIFT NO.3119 DE FECHA 09/03/2018 ORDENANTE: CONSULADO DE BOLIVIA EN ARICA-CHILE REF:DEVOLUCION SALDOS GASTOS DE FUNCIONAMIENTO GESTION 2017 LIB. 00099021001 TGN-RECURSOS ORDINARIOS (3987)</t>
  </si>
  <si>
    <t>J03368730002</t>
  </si>
  <si>
    <t>A:00099021001 DEVOLUCION DE RECURSOS POR PAGO DE SESION DE DERECHOS DE TELEVISION, RADIO INTERNET, COMERCIALIZACION MARKETING Y LICENCIA DE LOS XI JUEGOS SUDAMERICANOS COCHABAMBA 2018. C-31 N 316 GESTION 2016, DE ACUERDO A DOCUMENTACION ADJUNTA.</t>
  </si>
  <si>
    <t>J03369110002</t>
  </si>
  <si>
    <t>A:00099021001 Transferencia que efectuamos a requerimiento de la Unidad de Administracion e Informacion Salarial segun nota CITE: MEFP/VTCP/DGPOT/UAIS/No.1279/2018, por concepto de reversion definitiva correspondiente al Instituto Nacional de Estadistica, Ministerio de Obras Publicas y al Ministerio</t>
  </si>
  <si>
    <t>Q09500840002</t>
  </si>
  <si>
    <t>Q09500850002</t>
  </si>
  <si>
    <t>NUMERO DE LIBRETA CUT: Cuenta Unica del Tesoro OPERACIÓN E18 TRANSFERENCIA DEL SISTEMA FINANCIERO POR CUENTA DE TERCEROS A LA CUT Pago correspondiente a Febrero 2018</t>
  </si>
  <si>
    <t>S09155030002</t>
  </si>
  <si>
    <t>||TRANSFERENCIA A LA CUENTA UNICA DEL TESORO IMPORTES RETENIDOS A WALTER ABRAHAM PEREZ ALANDIA Y JULIO HUMEREZ QUIROZ POR REMUNERACION MAXIMA CORRESPONDIENTE AL MES DE FEBRERO/2018 - LIBRETA N° 00990201001, SEGUN DOCUMENTOS ADJUNTOS Y "ROC" N° 0196/2018 DEL DCR. TRANS. POR REMUNERACION MAXIMA DE WALTER ABRAHAM PEREZ ALANDIA - FEBRERO/2018 LIBRETA N° 00990201001</t>
  </si>
  <si>
    <t>S09155030003</t>
  </si>
  <si>
    <t>||TRANSFERENCIA A LA CUENTA UNICA DEL TESORO IMPORTES RETENIDOS A WALTER ABRAHAM PEREZ ALANDIA Y JULIO HUMEREZ QUIROZ POR REMUNERACION MAXIMA CORRESPONDIENTE AL MES DE FEBRERO/2018 - LIBRETA N° 00990201001, SEGUN DOCUMENTOS ADJUNTOS Y "ROC" N° 0196/2018 DEL DCR. TRANSFERENCIA POR REMUNERACION MAXIMA DE JULIO HUMEREZ QUIROZ - FEBRERO/2018 LIBRETA N° 00990201001</t>
  </si>
  <si>
    <t>S09155260001</t>
  </si>
  <si>
    <t>'COBRO DE'||UTILES DE ESCRITORIO POR EL COMPROBANTE CONTABLE NRO. 0915525 DE LA FECHA, SEGÚN CORREO ELECTRÓNICO DE YPFB DE F. 23/01/2018. DEBITO DE LA LIBRETA 00513022001 YPFB - OPERACIONES.</t>
  </si>
  <si>
    <t>G06827150001</t>
  </si>
  <si>
    <t>COBRO COSTOS DE PAPELERIA SEGUN TRANSFERENCIA DEL EXTERIOR POR ORDEN DE HERCO COMBUSTIBLES SA REF.: CONTRATO CONDENSADO DE GAS N. LIB. 00513062001 YPFB-OPERACIONES PLANTA DE SEPARACION DE LIQUIDOS RIO GRANDE</t>
  </si>
  <si>
    <t>G06827180001</t>
  </si>
  <si>
    <t>COBRO COSTOS DE PAPELERIA POR REGULARIZACION DE TRANSFERENCIA DEL EXTERIOR POR ORDEN DE GAS TOTAL S.A. LIB. 00513062001 YPFB-OPERACIONES PLANTA DE SEPARACION DE LIQUIDOS RIO GRANDE</t>
  </si>
  <si>
    <t>G06827220001</t>
  </si>
  <si>
    <t>COBRO COSTOS DE PAPELERIA POR REGULARIZACION DE TRANSFERENCIA DEL EXTERIOR POR ORDEN DE CORP.PARAGUAYA DISTRIBUID.DE DERIVADOS DE PETROLEO S.A. LIB. 00513062001 YPFB-OPERACIONES PLANTA DE SEPARACION DE LIQUIDOS RIO GRANDE</t>
  </si>
  <si>
    <t>G06827240001</t>
  </si>
  <si>
    <t>G06827260001</t>
  </si>
  <si>
    <t>COBRO COSTOS DE PAPELERIA POR REGULARIZACION DE TRANSFERENCIA DEL EXTERIOR POR ORDEN DE YPF EXPLORACION Y PRODUCCION DE HIDROCARBUROS DE BOLIVIA S.A. LIB. 00513062001 YPFB-OPERACIONES PLANTA DE SEPARACION DE LIQUIDOS RIO GRANDE</t>
  </si>
  <si>
    <t>G06827280001</t>
  </si>
  <si>
    <t>COBRO COSTOS DE PAPELERIA POR REGULARIZACION DE TRANSFERENCIA DEL EXTERIOR POR ORDEN DE COMPANHIA MATOGROSSENSE DE GAS LIB. 00513012007 YPFB - RECURSOS NACIONALIZACIÓN</t>
  </si>
  <si>
    <t>G06828640001</t>
  </si>
  <si>
    <t>COBRO COSTOS DE PAPELERIA POR REGULARIZACION DE TRANSFERENCIA DEL EXTERIOR POR ORDEN DE BG BOLIVIA CORPORATION LIB. 00513012003 LBP-YPFB (2011349681373)</t>
  </si>
  <si>
    <t>G06830980004</t>
  </si>
  <si>
    <t>VENTA DE DIVISAS CON TRANSFERENCIA DE FONDOS A SOLICITUD DE MINISTERIO DE DEFENSA SEGUN SOLICITUD 4492 REF: PAGO A THINK HOLDINGS POR CONTRATACION DE 2 PILOTOS POR TRASLADO DE AERONAVE PARA TRANSPORTE AEREO MILITAR LIB. 00020011103 MINISTERIO DE DEFENSA - INGRESOS VARIOS</t>
  </si>
  <si>
    <t>G06831060004</t>
  </si>
  <si>
    <t>VENTA DE DIVISAS CON TRANSFERENCIA DE FONDOS A SOLICITUD DE YACIMIENTOS PETROLIFEROS FISCALES BOLIVIANOS SEGUN SOLICITUD 4503 REF: DECIMO SEGUNDO PAGO A EMPRESA BEICIP FRANLAB POR EL SERVICIO DE CONSULTORIA EN ASESORAMIENTO TECNICO ECONOMICO EN EXPLORACION. LIB. 00513022001 YPFB - "OPERACIONES"</t>
  </si>
  <si>
    <t>G06840930002</t>
  </si>
  <si>
    <t>REGULARIZACION DE TRANSFERENCIA DEL EXTERIOR SEGUN SWIFT NO.3240 DE FECHA 12/03/2018 ORDENANTE: CONSULADO GERAL DA BOLIVIA SAO PAULO-BRASIL REF:GASTOS PROGRAMA DE DOCUMENTACION LIB. 00099021001 TGN-RECURSOS ORDINARIOS (3987)</t>
  </si>
  <si>
    <t>J03369820001</t>
  </si>
  <si>
    <t>De: 00290014102 DEVOLUCION DE RECURSOS DEL SERVICIO DE IMPUESTOS NACIONALES DE LA GESTION 2017 S/G NOTASIN/GAF/DRF/NOT/0474/2018 E INFORME MEFP/VTCP/DGPOT/UPCFTGN N16/2018. (H.R. 6-7020-R)</t>
  </si>
  <si>
    <t>S09156490001</t>
  </si>
  <si>
    <t>||COMISION TRANSFERENCIA DE FONDOS AL EXT. 0,10% S/USD 109.200.- REEMB. GASTOS DE COMUNICACION BS220.- Y EMISION CBTE. CONTABLE BS50.- EN COMPLEMENTO A CBTE. ADJUNTO DE LA FECHA GCO. LIB. N°00513012004 LBP-YPFB UNICOMERCIAL REF: COM. PAGO N°7 LC I-2016-032</t>
  </si>
  <si>
    <t>S09158310003</t>
  </si>
  <si>
    <t>'TRANSFERENCIA DE FONDOS S/G CITE Nº' MEFP/VTCP/DGAFT/||UOIET/TES/N° 1565/18 DE LA FECHA, DEL MIN.DE ECONOMIA Y FINANZAS PUBLICAS.(HRE-TSO-1395),A LOS GOB.AUT.MCPALES Y GAIOC DE CHARAGUA IYAMBAE BENEFICIARIOS DE PATENTES PETROLERAS CORRESPONDIENTE A LA GESTION/2017 LEY N°3058. DEBITO DE LA LIBRETAN° 00990201001, REPOSICION UTILES DE ESCRITORIO.</t>
  </si>
  <si>
    <t>G06845360001</t>
  </si>
  <si>
    <t>COBRO COSTOS DE PAPELERIA POR REGULARIZACION DE TRANSFERENCIA DEL EXTERIOR POR ORDEN DE LIMA GAS S.A. LIB. 00513062001 YPFB-OPERACIONES PLANTA DE SEPARACION DE LIQUIDOS RIO GRANDE</t>
  </si>
  <si>
    <t>G06845460001</t>
  </si>
  <si>
    <t>COBRO COSTOS DE PAPELERIA SEGUN TRANSFERENCIA DEL EXTERIOR POR ORDEN DE PETROLEO BRASILEIRO S.A. PETROBRAS LIB. 00513012007 YPFB - RECURSOS NACIONALIZACIÓN</t>
  </si>
  <si>
    <t>G06845520001</t>
  </si>
  <si>
    <t>COBRO COSTOS DE PAPELERIA SEGUN TRANSFERENCIA DEL EXTERIOR POR ORDEN DE PETROLEO BRASILEIRO S.A PETROBRAS LIB. 00513012007 YPFB - RECURSOS NACIONALIZACIÓN</t>
  </si>
  <si>
    <t>G06856260002</t>
  </si>
  <si>
    <t>REGULARIZACION DE TRANSFERENCIA DEL EXTERIOR SEGUN SWIFT 03121 DE FECHA 13/03/2018 ORDENANTE: EMBAJADA DE BOLIVIA EN ESTOCOLMO -SUECIA REF.: DEVOLUCION SALDOS PROGRAMA DE DOCUMENTACION LIB. 00099021001 TGN-RECURSOS ORDINARIOS (3987)</t>
  </si>
  <si>
    <t>G06851630001</t>
  </si>
  <si>
    <t>COBRO COSTOS DE PAPELERIA SEGUN TRANSFERENCIA DEL EXTERIOR POR ORDEN DE HERCO COMBUSTIBLES SA (LIMA PERU) REF.: CONTRATO CONDENSADO DE GAS LIB. 00513062001 YPFB-OPERACIONES PLANTA DE SEPARACION DE LIQUIDOS RIO GRANDE</t>
  </si>
  <si>
    <t>G06856220001</t>
  </si>
  <si>
    <t>PAGO A PDVSA PRÉSTAMO SA137065 VCTO. 13-03-2018 POR CUENTA DE YPFB , NTI. 010537 VALOR 13-03-2018 CAPITAL USD 16.899,71 INTERESES USD 3.717,94 CTA. 00513012004 LBP-YPFB-UNICOMERCIAL (4030005415/1-2188907)</t>
  </si>
  <si>
    <t>G06856220004</t>
  </si>
  <si>
    <t>PAGO A PDVSA PRÉSTAMO SA137065 VCTO. 13-03-2018 POR CUENTA DE YPFB , NTI. 010537 VALOR 13-03-2018 CAPITAL USD 16.899,71 INTERESES USD 3.717,94 CTA. 00513012004 LBP-YPFB-UNICOMERCIAL (4030005415/1-2188907) REF.: COMISIONES BANCARIAS</t>
  </si>
  <si>
    <t>G06856240004</t>
  </si>
  <si>
    <t>VENTA DE DIVISAS CON TRANSFERENCIA DE FONDOS A SOLICITUD DE YACIMIENTOS PETROLIFEROS FISCALES BOLIVIANOS SEGUN SOLICITUD 4513 REF: PAGO A OIL TEST INTERNACIONAL DE CHILE FACTURA DE EXPORACION N 49 POR INSPECCION DE CANTIDAD Y CALIDAD DE CRUDO RECONSTITUIDO MES ENERO 2018 SEGUN DOCUMENTACION ADJUNTA LIB. 00513012007 YPFB - RECURSOS NACIONALIZACIÓN</t>
  </si>
  <si>
    <t>G06857420001</t>
  </si>
  <si>
    <t>COBRO COSTOS DE PAPELERIA SEGUN TRANSFERENCIA DEL EXTERIOR POR ORDEN DE CORPORACION PETROLERA S.A. (ASUNCION PARAGUAY) REF.: PAGO SEGUN FACTURA NRO.35 LIB. 00513062001 YPFB-OPERACIONES PLANTA DE SEPARACION DE LIQUIDOS RIO GRANDE</t>
  </si>
  <si>
    <t>G06859130001</t>
  </si>
  <si>
    <t>COBRO COSTOS DE PAPELERIA SEGUN TRANSFERENCIA DEL EXTERIOR POR ORDEN DE AMBAR ENERGIA LTDA LIB. 00513012007 YPFB - RECURSOS NACIONALIZACIÓN</t>
  </si>
  <si>
    <t>G06859150001</t>
  </si>
  <si>
    <t>G06859170001</t>
  </si>
  <si>
    <t>S09159260001</t>
  </si>
  <si>
    <t>'COBRO DE'||UTILES DE ESCRITORIO POR EL COMPROBANTE CONTABLE NRO. 0915921 DE LA FECHA, EN ATENCIÓN A CORREO ELECTRÓNICO DE YPFB DE F. 23/01/2018. DEBITO DE LA LIBRETA 00513022001 YPFB - OPERACIONES; COBRO UTILES DE ESCRITORIO.</t>
  </si>
  <si>
    <t>G06871250002</t>
  </si>
  <si>
    <t>REGULARIZACION DE TRANSFERENCIA DEL EXTERIOR SEGUN SWIFT 03120 DE FECHA 14/03/2018 ORDENANTE: REPRESENTACION PERMANENTE DE BOLIVIA ANTE LA ORG. DE NACIONES UNIDAS EN ROMA LIB. 00099021001 TGN-RECURSOS ORDINARIOS (3987)</t>
  </si>
  <si>
    <t>G06864750004</t>
  </si>
  <si>
    <t>VENTA DE DIVISAS A SOLICITUD DE YACIMIENTOS PETROLIFEROS FISCALES BOLIVIANOS SEGUN SOLICITUD 4540 REF: PAGO A LA EMPRESA SAMSUNG ENGINEERING BOLIVIA S.A. CORRESPONDIENTE AL CERTIFICADO 15 DE LA TERCERA ADENDA DEL CONTRATO DLG 0304, REFERIDO AL PAQUETE DE DISENO DE PROCESO - PDP FRONT END ENGINEER LIB. 00513052001 YPFB_GERENCIA NACIONAL DE PLANTAS DE SEPARACIÓN</t>
  </si>
  <si>
    <t>G06864830001</t>
  </si>
  <si>
    <t>COBRO COSTOS DE PAPELERIA SEGUN TRANSFERENCIA DEL EXTERIOR POR ORDEN DE GAS CORONA S.A.E.C.A. REF.: ANTICIPO SEGUN CONTRATO YPFB DLG LIB. 00513062001 YPFB-OPERACIONES PLANTA DE SEPARACION DE LIQUIDOS RIO GRANDE</t>
  </si>
  <si>
    <t>G06867950004</t>
  </si>
  <si>
    <t>VENTA DE DIVISAS CON TRANSFERENCIA DE FONDOS A SOLICITUD DE MINISTERIO DE DEFENSA SEGUN SOLICITUD 4523 REF: PAGO A EMPRESA CARIBE AVIATION POR ADQUISCION DE UN MOTOR PARA AERONAVE DE TRANSPORTE AEREO MILITAR LIB. 00020011103 MINISTERIO DE DEFENSA - INGRESOS VARIOS</t>
  </si>
  <si>
    <t>G06867960004</t>
  </si>
  <si>
    <t>VENTA DE DIVISAS CON TRANSFERENCIA DE FONDOS A SOLICITUD DE MINISTERIO DE DEFENSA SEGUN SOLICITUD 4522 REF: PAGO A EMPRESA THINK HOLDINGS POR SERVICIO DE ADECUACION PARA VUELO FERRY DE TRASLADO DE AERONAVE PARA TRANSPORTE AEREO MILITAR LIB. 00020011103 MINISTERIO DE DEFENSA - INGRESOS VARIOS</t>
  </si>
  <si>
    <t>G06867970004</t>
  </si>
  <si>
    <t>VENTA DE DIVISAS CON TRANSFERENCIA DE FONDOS A SOLICITUD DE MINISTERIO DE DEFENSA SEGUN SOLICITUD 4521 REF: PAGO A EMPRESA SKY SYSTEMS POR ADQUISICION DE MATERIAL CONSUMIBLE SERVICIO C DE AERONAVE PARA TRANSPORTE AEREO MILITAR LIB. 00020011103 MINISTERIO DE DEFENSA - INGRESOS VARIOS</t>
  </si>
  <si>
    <t>G06868680004</t>
  </si>
  <si>
    <t>VENTA DE DIVISAS CON TRANSFERENCIA DE FONDOS A SOLICITUD DE MINISTERIO DE DEFENSA SEGUN SOLICITUD 4524 REF: PAGO EMPRESA THINK HOLDINGS POR EL SERVICO DE ALQUILER DE CONTAINER TRANSPORTE Y PARQUEO DE AERONAVE PARA TRANSPORTE AEREO MILITAR LIB. 00020011103 MINISTERIO DE DEFENSA - INGRESOS VARIOS</t>
  </si>
  <si>
    <t>S09160310001</t>
  </si>
  <si>
    <t>'COBRO DE'||UTILES DE ESCRITORIO POR EL COMPROBANTE CONTABLE NRO. 0916029 DE LA FECHA, SEGÚN NOTA DE SENATEX, CITE' SENATEX/DGE/CAR/0306/2017 DE F. 21/07/2017. DEBITO DE LA LIBRETA 00378012002 SENATEX ADMINISTRACION CENTRAL.</t>
  </si>
  <si>
    <t>G06873730003</t>
  </si>
  <si>
    <t>TRANSFERENCIA RECIBIDA DEL EXTERIOR SEGÚN MENSAJES SWIFT Nos. 3702-3701 (REM.EXT.) DE FECHA 15-03-2018 POR DESEMBOLSO DE CAF PRÉSTAMO CFA009277 CONST.CARR.SAN BORJA-S.IGNACIO LIBRETA N° 00291012002 ABC-RECURSOS PROPIOS REF.: UTILES DE ESCRITORIO</t>
  </si>
  <si>
    <t>G06874310003</t>
  </si>
  <si>
    <t>PROVISION DE FONDOS A SOLICITUD DE YACIMIENTOS PETROLIFEROS FISCALES BOLIVIANOS SEGUN SOLICITUD YPFB-0063-2018 REF: PAGO RETRIBUCION AL TITULAR NOV 2017 SHELL BOLIVIA LIB. 00513012007 YPFB - RECURSOS NACIONALIZACIÓN</t>
  </si>
  <si>
    <t>G06874350003</t>
  </si>
  <si>
    <t>PROVISION DE FONDOS A SOLICITUD DE YACIMIENTOS PETROLIFEROS FISCALES BOLIVIANOS SEGUN SOLICITUD YPFB-0056-2018 REF: PAGO RETRIBUCION AL TITULAR NOV 2017 MATPETROL LIB. 00513012007 YPFB - RECURSOS NACIONALIZACIÓN</t>
  </si>
  <si>
    <t>G06874410003</t>
  </si>
  <si>
    <t>PROVISION DE FONDOS A SOLICITUD DE YACIMIENTOS PETROLIFEROS FISCALES BOLIVIANOS SEGUN SOLICITUD YPFB-0065-2018 REF: PAGO RETRIBUCION AL TITULAR NOV 2017 PLUSPETROL LIB. 00513012007 YPFB - RECURSOS NACIONALIZACIÓN</t>
  </si>
  <si>
    <t>G06879510008</t>
  </si>
  <si>
    <t>VENTA DE DIVISAS CON TRANSFERENCIA DE FONDOS A SOLICITUD DE MINISTERIO DE GOBIERNO SEGUN SOLICITUD 4547 REF: HABERES DE AGREGADOS Y ADJUNTOS A AGREGADOS POLICIALES EN EL EXTERIOR CUENTAS EXTRANJERAS LIB. 00099021001 TGN-RECURSOS ORDINARIOS (3987)</t>
  </si>
  <si>
    <t>G06879550004</t>
  </si>
  <si>
    <t>VENTA DE DIVISAS CON TRANSFERENCIA DE FONDOS A SOLICITUD DE YACIMIENTOS PETROLIFEROS FISCALES BOLIVIANOS SEGUN SOLICITUD 4546 REF: TRANSFERENCIA DE FONDOS AL EXTERIOR REPRESENTACIONES ARGENTINA CON EL FIN DE CUBRIR GASTOS ADMINISTRATIVOS Y OPERATIVOS CORRESPONDIENTE AL PRIMER TRIMESTRE DE LA GESTION LIB. 00513012003 LBP-YPFB (2011349681373)</t>
  </si>
  <si>
    <t>De: 00099024113 Transferencia en cumplimiento al DS N0913 de 15/06/2011 y el Convenio Intergubernativo de Financiamiento UPRE-CIF-IG 761/2017, suscrito entre la UPRE y el GAM de Mizque proyecto Construccion Cancha de Futbol con Cesped Sintetico en la Unidad Educativa Betta Raqaypampa (Mizque), corre</t>
  </si>
  <si>
    <t>G06892050004</t>
  </si>
  <si>
    <t>VENTA DE DIVISAS CON TRANSFERENCIA DE FONDOS A SOLICITUD DE SERVICIO NACIONAL TEXTIL-SENATEX SEGUN SOLICITUD 4559 REF: REPOSICION DE USD 63,78 A YKK DO BRASIL LTDA, SEGUN DESCUENTOS EFECTUADOS POR CONCEPTO DE COMISIONES BANCARIAS RELACIONADAS A LA SOLICITUD DE PAGO SP18-001, DE LA ORDEN DE COMPRA OC LIB. 00378012002 SENATEX - ADMINISTRACION CENTRAL</t>
  </si>
  <si>
    <t>G06894340004</t>
  </si>
  <si>
    <t>VENTA DE DIVISAS CON TRANSFERENCIA DE FONDOS A SOLICITUD DE CENTRAL DE ABASTECIMIENTO Y SUMINISTROS DE SALUD-CEASS SEGUN SOLICITUD 4519 REF: PAGO AL PROVEEDOR COMBIOMED POR IMPORTACION DE INSTRUMENTAL MEDICO SEGUN HOJA DE RUTA N 3179, NOTA INTERNA 3179, INFORME LEGAL CEASS/UAJ/IMPO/N 02/2017, RESOL LIB. 00249012001 LBP-CEASS-CENTRAL DE ABASTECIMIENTO Y SUMINISTROS DE SALUD POR DIFERENCIAL CAMBIARIO</t>
  </si>
  <si>
    <t>G06894340005</t>
  </si>
  <si>
    <t>VENTA DE DIVISAS CON TRANSFERENCIA DE FONDOS A SOLICITUD DE CENTRAL DE ABASTECIMIENTO Y SUMINISTROS DE SALUD-CEASS SEGUN SOLICITUD 4519 REF: PAGO AL PROVEEDOR COMBIOMED POR IMPORTACION DE INSTRUMENTAL MEDICO SEGUN HOJA DE RUTA N 3179, NOTA INTERNA 3179, INFORME LEGAL CEASS/UAJ/IMPO/N 02/2017, RESOL LIB. 00249012001 LBP-CEASS-CENTRAL DE ABASTECIMIENTO Y SUMINISTROS DE SALUD</t>
  </si>
  <si>
    <t>S09161010001</t>
  </si>
  <si>
    <t>'COBRO DE UTILES DE ESCRITORIO POR´||BS50.-Y REEMB.GSTS.COMUNICACION BS220.-EMISION CARTA DE CREDITO I-2018-05 P/C AGENCIA BOLIVIANA DE ENERGIA NUCLEAR A/F JOINT-STOCK COMPANY 'STATE SPECIALIZED DESIGN INSTITUTE',S/G NOTA ABEN/DGE/NE/Nº181/2018,15/03/18. LIB.00099021001 REF.:SWIFT Y EMIS.COMP.CONTABLE-EMISION LC I-2018-05</t>
  </si>
  <si>
    <t>G06886930004</t>
  </si>
  <si>
    <t>VENTA DE DIVISAS A SOLICITUD DE YACIMIENTOS PETROLIFEROS FISCALES BOLIVIANOS SEGUN SOLICITUD 4548 REF: PAGO A SAMSUNG ENGINEERING BOLIVIA SA PARA SERVICIO DE OPERACION Y MANTENIMIENTO ASISTIDO AMPLIADO POR LA PLANTA DE AMONIACO Y UREA CERTIFICADO 1 DE LA SEXTA ADENDA OCTUBRE 2017 CONTRATO DLG 0304 LIB. 00513062001 YPFB-OPERACIONES PLANTA DE SEPARACION DE LIQUIDOS RIO GRANDE</t>
  </si>
  <si>
    <t>Q09533550002</t>
  </si>
  <si>
    <t>NUMERO DE LIBRETA CUT: Cuenta Unica del Tesoro OPERACIÓN E18 TRANSFERENCIA DEL SISTEMA FINANCIERO POR CUENTA DE TERCEROS A LA CUT Devolucion de pagos CC no cobrados por afiliados civiles y militares correspondiente a periodo de Noviembre 2017</t>
  </si>
  <si>
    <t>G06900140001</t>
  </si>
  <si>
    <t>COBRO COSTOS DE PAPELERIA SEGUN TRANSFERENCIA DEL EXTERIOR POR ORDEN DE HERCO COMBUSTIBLES SA LIB. 00513062001 YPFB-OPERACIONES PLANTA DE SEPARACION DE LIQUIDOS RIO GRANDE</t>
  </si>
  <si>
    <t>G06905300004</t>
  </si>
  <si>
    <t>VENTA DE DIVISAS CON TRANSFERENCIA DE FONDOS A SOLICITUD DE MINISTERIO DE DEFENSA SEGUN SOLICITUD 4560 REF: PAGO A EMPRESA SKY SYSTEMS POR LA ADQUISCION DE REPUESTOS PARA MOTOR DE AERONAVE DE TRANSPORTE AEREO MILITAR LIB. 00020011103 MINISTERIO DE DEFENSA - INGRESOS VARIOS</t>
  </si>
  <si>
    <t>G06905310004</t>
  </si>
  <si>
    <t>VENTA DE DIVISAS CON TRANSFERENCIA DE FONDOS A SOLICITUD DE COMITE ORG.DE LOS XI JUEGOS SURAMERICANOS CBBA 2018 CODESUR SEGUN SOLICITUD 4565 REF: SEGUNDO PAGO A ODESUR DEL 50 PORCIENTO POR DERECHOS DE TELEVISION RADIO E INTERNET (ARTICULO 42), DERECHOS DE COMERCIALIZACION, MARKETING Y LICENCIAMIENTO LIB. 00099021001 TGN-RECURSOS ORDINARIOS (3987)</t>
  </si>
  <si>
    <t>G06905320004</t>
  </si>
  <si>
    <t>VENTA DE DIVISAS CON TRANSFERENCIA DE FONDOS A SOLICITUD DE COMITE ORG.DE LOS XI JUEGOS SURAMERICANOS CBBA 2018 CODESUR SEGUN SOLICITUD 4561 REF: PAGO A ODESUR DEL 50 POR CIENTO CORRESPONDIENTE POR DERECHOS DE TELEVISION RADIO E INTERNET (ART. 42) , DERECHOS DE COMERCIALIZACION, MARKETING Y LICENCIA LIB. 00099021001 TGN-RECURSOS ORDINARIOS (3987)</t>
  </si>
  <si>
    <t>J03372480001</t>
  </si>
  <si>
    <t>De: 00513012004 A requerimiento de Yacimientos Petroliferos Fiscales Bolivianos, con nota Cite: YPFB/DFC-0256 URT-0110/2018, en la cual solicita la devolucion de deposito erroneo, de la CUT Libreta N00513012004 LBP-YPFB-UNICOMERCIAL a la CCF N10000006024800 Y.P.F.B. CTA. LOCAL COCHABAMBA, y en virtu</t>
  </si>
  <si>
    <t>G06910990002</t>
  </si>
  <si>
    <t>REGULARIZACION DE TRANSFERENCIA DEL EXTERIOR SEGUN SWIFT 03836 DE FECHA 20/03/2018 ORDENANTE: CONSULADO DE BOLIVIA EN MENDOZA-ARGENTINA LIB. 00099021001 TGN-RECURSOS ORDINARIOS (3987)</t>
  </si>
  <si>
    <t>Q09535400002</t>
  </si>
  <si>
    <t>NUMERO DE LIBRETA CUT: 00523012001 OPERACIÓN E18 TRANSFERENCIA DEL SISTEMA FINANCIERO POR CUENTA DE TERCEROS A LA CUT EMPRESA DE CORREOS DE BOLIVIA NÚMERO DE LIBRETA 00523012001</t>
  </si>
  <si>
    <t>G06911040001</t>
  </si>
  <si>
    <t>COBRO COSTOS DE PAPELERIA POR REGULARIZACION DE TRANSFERENCIA DEL EXTERIOR POR ORDEN DE PETROLEOS PARAGUAYOS (PETROPAR) REF.: OPE 0/384188 LIB. 00513062001 YPFB-OPERACIONES PLANTA DE SEPARACION DE LIQUIDOS RIO GRANDE</t>
  </si>
  <si>
    <t>G06911080001</t>
  </si>
  <si>
    <t>COBRO COSTOS DE PAPELERIA SEGUN TRANSFERENCIA DEL EXTERIOR POR ORDEN DE LLAMA GAS S.A. REF.: 550 1454974 LIB. 00513062001 YPFB-OPERACIONES PLANTA DE SEPARACION DE LIQUIDOS RIO GRANDE</t>
  </si>
  <si>
    <t>G06913020004</t>
  </si>
  <si>
    <t>VENTA DE DIVISAS CON TRANSFERENCIA DE FONDOS A SOLICITUD DE YACIMIENTOS PETROLIFEROS FISCALES BOLIVIANOS SEGUN SOLICITUD 4568 REF: PAGO A LA EMPRESA SANDER GEOPHYSICS LIMITED POR CONCEPTO DEL TERCER PAGO DEL PROCESO ADQUISICION INTEGRAL AEROGRAVIMETRICA AEREOMAGNETOMETRICA EN LA CUENCA DEL ALTIPLA LIB. 00513022001 YPFB - "OPERACIONES"</t>
  </si>
  <si>
    <t>G06915350001</t>
  </si>
  <si>
    <t>G06915390001</t>
  </si>
  <si>
    <t>COBRO COSTOS DE PAPELERIA SEGUN TRANSFERENCIA DEL EXTERIOR POR ORDEN DE ENERGIA ARGENTINA SA REF.: PAGO DIFERIDO EXA-GJ A-080-18 LIB. 00513012007 YPFB - RECURSOS NACIONALIZACIÓN</t>
  </si>
  <si>
    <t>S09163100001</t>
  </si>
  <si>
    <t>||TRANSFERENCIA DE FONDOS S/G. NOTA CITE: MEFP/VTCP/DGCP/UF-192/2017 DE LA FECHA, DEL MIN.DE ECONOMIA Y FINANZAS PUBLICAS.(HRE-TSO-1454), DEBITO AUTOMATICO A LA EMPRESA LACTEOSBOL EN FAVOR DEL FIDEICOMISO FINPRO. DEBITO DE LA LIBRETA 00574012001 LACTEOSBOL.</t>
  </si>
  <si>
    <t>S09163110001</t>
  </si>
  <si>
    <t>'COBRO DE'||UTILES DE ESCRITORIO S/G. NOTA CITE: MEFP/VTCP/DGCP/UF-192/2017 DE LA FECHA, DEL MIN.DE ECONOMIA Y FINANZAS PUBLICAS.(HRE-TSO-1454), DEBITO AUTOMATICO A LA EMPRESA LACTEOSBOL EN FAVOR DEL FIDEICOMISO FINPRO.(COMPLEMENTO AL COMPROBANTE N°.0916310 DE LA FECHA). DEBITO DE LA LIBRETA 00574012001 LACTEOSBOL, REPOSICION UTILES DE ESCRITORIO</t>
  </si>
  <si>
    <t>G06926850002</t>
  </si>
  <si>
    <t>REGULARIZACION DE TRANSFERENCIA DEL EXTERIOR SEGUN SWIFT 03242 DE FECHA 21/03/2018 ORDENANTE: CONSUALDO GERAL DA BOLIVIA BR/ SAO PAULO LIB. 00099021001 TGN-RECURSOS ORDINARIOS (3987)</t>
  </si>
  <si>
    <t>S09163500001</t>
  </si>
  <si>
    <t>||COMPLEMENTO A NUESTRO COMPROBANTE CONTABLE N° G 0692433 DE LA FECHA POR PAGO AL EXIMBANK CHINA, PTMO. GCL 2004(08)118, POR CUENTA DE YPFB, COBRO COMISIONES DEL BANQUERO USD 10.- LIBRETA N°00513012002 LBP-YPFB- VENTA GAS NAT.UNRC LP CP (2011349951300)</t>
  </si>
  <si>
    <t>S09163500004</t>
  </si>
  <si>
    <t>||COMPLEMENTO A NUESTRO COMPROBANTE CONTABLE N° G 0692433 DE LA FECHA POR PAGO AL EXIMBANK CHINA, PTMO. GCL 2004(08)118, POR CUENTA DE YPFB, COBRO COMISIONES DEL BANQUERO USD 10.- LIBRETA N°00513012002 LBP-YPFB- VENTA GAS NAT.UNRC LP CP (2011349951300),REF.:UTILES DE ESCRITORIO</t>
  </si>
  <si>
    <t>S09163930001</t>
  </si>
  <si>
    <t>||COMPLEMENTO A NUESTRO COMPROBANTE CONTABLE N° G 0692436 DE LA FECHA POR PAGO AL EXIMBANK CHINA, PTMO. GCL 2011(17)367, POR CUENTA DE YPFB, COBRO COMISIONES DEL BANQUERO USD 10.- CTA. N°00513012007 YPFB-RECURSOS NACIONALIZACION</t>
  </si>
  <si>
    <t>S09163930004</t>
  </si>
  <si>
    <t>||COMPLEMENTO A NUESTRO COMPROBANTE CONTABLE N° G 0692436 DE LA FECHA POR PAGO AL EXIMBANK CHINA, PTMO. GCL 2011(17)367, POR CUENTA DE YPFB, COBRO COMISIONES DEL BANQUERO USD 10.- CTA. N°00513012007 YPFB-RECURSOS NACIONALIZACION, REF.:UTILES DE ESCRITORIO</t>
  </si>
  <si>
    <t>G06919870001</t>
  </si>
  <si>
    <t>COBRO COSTOS DE PAPELERIA SEGUN TRANSFERENCIA DEL EXTERIOR POR ORDEN DE CORP.PARAGUAYA DISTRIBUIDORA DE DERIVADOS DE PETROLEO S.A. LIB. 00513062001 YPFB-OPERACIONES PLANTA DE SEPARACION DE LIQUIDOS RIO GRANDE</t>
  </si>
  <si>
    <t>G06924330001</t>
  </si>
  <si>
    <t>PAGO A EXIMBANK CHINA POPUL PRÉSTAMO GCL 2004 (08) 118 VCTO. 21-03-2018 POR CUENTA DE YPFB , NTI. 010559 VALOR 21-03-2018 CAPITAL RMY 6.620.579,87 INTERESES RMY 1.065.177,74 CTA. 00513012002 LBP-YPFB-VENTA GAS NAT.UNRC LP CP (2011349951300)</t>
  </si>
  <si>
    <t>G06924330004</t>
  </si>
  <si>
    <t>PAGO A EXIMBANK CHINA POPUL PRÉSTAMO GCL 2004 (08) 118 VCTO. 21-03-2018 POR CUENTA DE YPFB , NTI. 010559 VALOR 21-03-2018 CAPITAL RMY 6.620.579,87 INTERESES RMY 1.065.177,74 CTA. 00513012002 LBP-YPFB-VENTA GAS NAT.UNRC LP CP (2011349951300) REF.: COMISIONES BANCARIAS</t>
  </si>
  <si>
    <t>G06924360001</t>
  </si>
  <si>
    <t>PAGO A EXIMBANK CHINA POPUL PRÉSTAMO GCL (2011) 17 (367) VCTO. 21-03-2018 POR CUENTA DE YPFB , NTI. 010564 VALOR 21-03-2018 CAPITAL RMY 12.447.146,49 INTERESES RMY 3.629.726,22 CTA. 00513012007 YPFB-RECURSOS NACIONALIZACION</t>
  </si>
  <si>
    <t>G06924360004</t>
  </si>
  <si>
    <t>PAGO A EXIMBANK CHINA POPUL PRÉSTAMO GCL (2011) 17 (367) VCTO. 21-03-2018 POR CUENTA DE YPFB , NTI. 010564 VALOR 21-03-2018 CAPITAL RMY 12.447.146,49 INTERESES RMY 3.629.726,22 CTA. 00513012007 YPFB-RECURSOS NACIONALIZACION REF.: COMISIONES BANCARIAS</t>
  </si>
  <si>
    <t>G06927710001</t>
  </si>
  <si>
    <t>COBRO COSTOS DE PAPELERIA SEGUN TRANSFERENCIA DEL EXTERIOR POR ORDEN DE ENERGIA ARGENTINA SA REF.: PAGO EXA GJA 08018 LIB. 00513012007 YPFB - RECURSOS NACIONALIZACIÓN</t>
  </si>
  <si>
    <t>G06927730001</t>
  </si>
  <si>
    <t>COBRO COSTOS DE PAPELERIA SEGUN TRANSFERENCIA DEL EXTERIOR POR ORDEN DE ENERGIA ARGENTINA S.A. - ENARSA LIB. 00513012007 YPFB - RECURSOS NACIONALIZACIÓN</t>
  </si>
  <si>
    <t>G06927750001</t>
  </si>
  <si>
    <t>COBRO COSTOS DE PAPELERIA SEGUN TRANSFERENCIA DEL EXTERIOR POR ORDEN DE ENERGIA ARGENTINA SA REF.: B06-PAGO DIFERIDO EXA-GJ A-080-18 LIB. 00513012007 YPFB - RECURSOS NACIONALIZACIÓN</t>
  </si>
  <si>
    <t>G06927770001</t>
  </si>
  <si>
    <t>G06932880001</t>
  </si>
  <si>
    <t>COBRO COSTOS DE PAPELERIA POR REGULARIZACION DE TRANSFERENCIA DEL EXTERIOR POR ORDEN DE GAS TOTAL S.A. REF:ANTICIPO DE IMPORTACION DE GLP MES DE ABRIL 2018 LIB. 00513062001 YPFB-OPERACIONES PLANTA DE SEPARACION DE LIQUIDOS RIO GRANDE</t>
  </si>
  <si>
    <t>G06932900001</t>
  </si>
  <si>
    <t>COBRO COSTOS DE PAPELERIA SEGUN TRANSFERENCIA DEL EXTERIOR POR ORDEN DE HERCO COMBUSTIBLES SA REF.: CONTRATO DE CONDENSADO DE GAS DESP 07-18 LIB. 00513062001 YPFB-OPERACIONES PLANTA DE SEPARACION DE LIQUIDOS RIO GRANDE</t>
  </si>
  <si>
    <t>S09164680001</t>
  </si>
  <si>
    <t>'COBRO DE'||UTILES DE ESCRITORIO POR EL COMPROBANTE CONTABLE NRO. 0916467 DE LA FECHA EN ATENCIÓN A CORREO ELECTRÓNICO DE YPFB DE F. 23/01/2018. DEBITO DE LA LIBRETA 00513022001 YPFB - OPERACIONES.</t>
  </si>
  <si>
    <t>G06931570003</t>
  </si>
  <si>
    <t>PROVISION DE FONDOS A SOLICITUD DE YACIMIENTOS PETROLIFEROS FISCALES BOLIVIANOS SEGUN SOLICITUD YPFB-0076-2018 REF: PAGO SERV DE TRANS FIRME INTERRUMPIBLE DE GN MI FEB 18 A GOB LIB. 00513012007 YPFB - RECURSOS NACIONALIZACIÓN</t>
  </si>
  <si>
    <t>G06948740002</t>
  </si>
  <si>
    <t>TRANSFERENCIA DEL EXTERIOR SEGUN SWIFT 04104-04112 DE FECHA 23/03/2018 ORDENANTE: EMBAJADA DE BOLIVIA EN CARACAS VE. LIB. 00099021001 TGN-RECURSOS ORDINARIOS (3987)</t>
  </si>
  <si>
    <t>L00043680003</t>
  </si>
  <si>
    <t>REGULARIZACION DE NUESTRO COMPROBANTE N°003281 DEL 22 DE MARZO DE 2018 POR RETORNO DE FONDOS DEL BANK OF AMERICA Y REVERSION DEL COMPROBANTE N°G0685622 DEL 13-03-2018, PAGO PRESTAMO PDVSA DEL PRESTAMO SA137065 VENCIMIENTO 13-03-2018 CTA.00513012004 LPB-YPFB UNICOMERCIAL (4030005415/1-2188907)</t>
  </si>
  <si>
    <t>L00043680004</t>
  </si>
  <si>
    <t>G06946260003</t>
  </si>
  <si>
    <t>TRANSFERENCIA RECIBIDA DEL EXTERIOR SEGÚN MENSAJES SWIFT Nos. 4075-4074 (REM.EXT.) DE FECHA 23-03-2018 POR DESEMBOLSO DE CAF PRÉSTAMO CFA009272 PROY.CARR.DOBLE VÍA SC-WARNES SOLICITUD DE DESEMBOLSO NRO. 12 LIBRETA N° 00291012002 ABC-RECURSOS PROPIOS REF.: UTILES DE ESCRITORIO</t>
  </si>
  <si>
    <t>G06947370001</t>
  </si>
  <si>
    <t>G06949440001</t>
  </si>
  <si>
    <t>COBRO COSTOS DE PAPELERIA SEGUN TRANSFERENCIA DEL EXTERIOR POR ORDEN DE LLAMA GAS S.A. REF.: 550 1456491 LIB. 00513062001 YPFB-OPERACIONES PLANTA DE SEPARACION DE LIQUIDOS RIO GRANDE</t>
  </si>
  <si>
    <t>G06949590001</t>
  </si>
  <si>
    <t>G06955180003</t>
  </si>
  <si>
    <t>PROVISION DE FONDOS A SOLICITUD DE YACIMIENTOS PETROLIFEROS FISCALES BOLIVIANOS SEGUN SOLICITUD YPFB-0077-2018 REF: PAGO SERVICIO INTERRUMPIBLE DE TRANSPORTE DE GN MI FEB 18 A GTB LIB. 00513012007 YPFB - RECURSOS NACIONALIZACIÓN</t>
  </si>
  <si>
    <t>G06956530001</t>
  </si>
  <si>
    <t>COBRO COSTOS DE PAPELERIA SEGUN TRANSFERENCIA DEL EXTERIOR POR ORDEN DE HERCO COMBUSTIBLES S.A. LIB. 00513062001 YPFB-OPERACIONES PLANTA DE SEPARACION DE LIQUIDOS RIO GRANDE</t>
  </si>
  <si>
    <t>G06959560004</t>
  </si>
  <si>
    <t>VENTA DE DIVISAS CON TRANSFERENCIA DE FONDOS A SOLICITUD DE YACIMIENTOS PETROLIFEROS FISCALES BOLIVIANOS SEGUN SOLICITUD 4605 REF: PAGO A VITOL SA POR EL SUMINISTRO DE DIESEL OIL MEDIANTE BUQUE SEXTO EMBARQUE DEL LOTE 3 MES DE MARZO 2018 SEGUN PROFORMA INVOICE PI 18020155 Y DEMAS DOCUMENTACION DE RE LIB. 00513012004 LBP-YPFB-UNICOMERCIAL (4030005415/1-2188907)</t>
  </si>
  <si>
    <t>G06959580004</t>
  </si>
  <si>
    <t>VENTA DE DIVISAS CON TRANSFERENCIA DE FONDOS A SOLICITUD DE MINISTERIO DE DEFENSA SEGUN SOLICITUD 4604 REF: PAGO A EMPRESA AIR PARTS POR ADQUISICION DE LLANTAS DE TREN PRINCIPAL GESTION 2015 DE AERONAVE PARA TRANSPORTE AEREO MILITAR LIB. 00020011103 MINISTERIO DE DEFENSA - INGRESOS VARIOS</t>
  </si>
  <si>
    <t>G06959670004</t>
  </si>
  <si>
    <t>VENTA DE DIVISAS CON TRANSFERENCIA DE FONDOS A SOLICITUD DE YACIMIENTOS PETROLIFEROS FISCALES BOLIVIANOS SEGUN SOLICITUD 4606 REF: PAGO A COMPANIA DE PETROLEOS DE CHILE COPEC SA POR SUMINISTRO DE PRODUCTO FACTURAS FINALES CARGAS DEL 01 AL 31 DE ENERO DE 2018 SEGUN DEMAS DOCUMENTACION DE RESPALDO ADJ LIB. 00513012004 LBP-YPFB-UNICOMERCIAL (4030005415/1-2188907)</t>
  </si>
  <si>
    <t>J03374640001</t>
  </si>
  <si>
    <t>De: 00513012004 Transferencia que realizamos a solicitud de Yacimientos Petroliferos Fiscales Bolivianos mediante nota CITE: YPFB/DFC/0449 URT-0203/2018 y en virtud a la nota CITE: MEFP/VPCF/DGCF/UCCF No. 327/2018 de la Direccion General de Contabilidad Fiscal, para la devolucion del deposito errone</t>
  </si>
  <si>
    <t>G06971310004</t>
  </si>
  <si>
    <t>VENTA DE DIVISAS CON TRANSFERENCIA DE FONDOS A SOLICITUD DE MINISTERIO DE DEFENSA SEGUN SOLICITUD 4607 REF: PAGO A EMPRESA THINK HOLDINGS POR ADQUISICION DE REPUESTOS DE AERONAVE PARA TRANSPORTE AEREO MILITAR LIB. 00020011103 MINISTERIO DE DEFENSA - INGRESOS VARIOS</t>
  </si>
  <si>
    <t>G06971330004</t>
  </si>
  <si>
    <t>VENTA DE DIVISAS CON TRANSFERENCIA DE FONDOS A SOLICITUD DE YACIMIENTOS DE LITIO BOLIVIANOS SEGUN SOLICITUD 4611 REF: ENTREGA FINAL DEL DISENO DE INGENIERIA FINAL DE LA PLANTA INDUSTRIAL LI2CO3 A KUTEC LIB. 00597019202 YLB-DES. INT. SALMUERA SALAR DE UYUNI PLANTA INDUSTRIAL</t>
  </si>
  <si>
    <t>G06972520001</t>
  </si>
  <si>
    <t>COBRO COSTOS DE PAPELERIA SEGUN TRANSFERENCIA DEL EXTERIOR POR ORDEN DE PUMA ENERGY PARAGUAY S.A. LIB. 00513062001 YPFB-OPERACIONES PLANTA DE SEPARACION DE LIQUIDOS RIO GRANDE</t>
  </si>
  <si>
    <t>G06980670002</t>
  </si>
  <si>
    <t>TRANSFERENCIA DEL EXTERIOR SEGUN SWIFT 04295 DE FECHA 28/03/2018 ORDENANTE: CONSULADO DE BOLIVIA EN VALENCIA REF.: DEVOLUCION DE SALDOS DE GASTOS DE FUNCIONAMIENTO GESTION 2017 LIB. 00099021001 TGN-RECURSOS ORDINARIOS (3987)</t>
  </si>
  <si>
    <t>G06978440001</t>
  </si>
  <si>
    <t>COBRO COSTOS DE PAPELERIA SEGUN TRANSFERENCIA DEL EXTERIOR POR ORDEN DE GAS CORONA S.A.E.C.A. LIB. 00513062001 YPFB-OPERACIONES PLANTA DE SEPARACION DE LIQUIDOS RIO GRANDE</t>
  </si>
  <si>
    <t>G06978460001</t>
  </si>
  <si>
    <t>G06978510003</t>
  </si>
  <si>
    <t>PROVISION DE FONDOS A SOLICITUD DE YACIMIENTOS PETROLIFEROS FISCALES BOLIVIANOS SEGUN SOLICITUD YPFB-0081-2018 REF: PAGO SERV INTERRUMPIBLE PARA TRANSPORTE DE GN Y SERVICIO FIRME DE TRANSPORTE DE GN FEB 18 YPFB TRANSIERRA SA LIB. 00513012007 YPFB - RECURSOS NACIONALIZACIÓN</t>
  </si>
  <si>
    <t>G06978640003</t>
  </si>
  <si>
    <t>PROVISION DE FONDOS A SOLICITUD DE YACIMIENTOS PETROLIFEROS FISCALES BOLIVIANOS SEGUN SOLICITUD YPFB-0082-2018 REF: PAGO IDH DICIEMBRE 2017 LIB. 00513012007 YPFB - RECURSOS NACIONALIZACIÓN</t>
  </si>
  <si>
    <t>G06980040003</t>
  </si>
  <si>
    <t>PROVISION DE FONDOS A SOLICITUD DE YACIMIENTOS PETROLIFEROS FISCALES BOLIVIANOS SEGUN SOLICITUD YPFB-0089-2018 REF: PAGO REGALIAS DICIEMBRE 2017 TGN LIB. 00099021001 TGN YPFB PARTICIPACION 6% PRODUCCIÓN BRUTA DE HIDROCARBUROS BOCA DE POZO</t>
  </si>
  <si>
    <t>G06982010004</t>
  </si>
  <si>
    <t>VENTA DE DIVISAS CON TRANSFERENCIA DE FONDOS A SOLICITUD DE EMPRESA PUBLICA PRODUCTIVA CARTONES DE BOLIVIA-CARTONBOL SEGUN SOLICITUD 4616 REF: TRANSFERENCIA DE RECURSOS AL EXTERIOR AL BCB, PARA LA EMPRESA PG PAPER COMPANY LTD POR LA ADQUISICION DE PAPEL TESTLINER Y FLUTING (ONDA) PARA LA PRODUCCION LIB. 00576012001 CARTONBOL</t>
  </si>
  <si>
    <t>G06985220001</t>
  </si>
  <si>
    <t>COBRO COSTOS DE PAPELERIA SEGUN TRANSFERENCIA DEL EXTERIOR POR ORDEN DE AMARILLA GAS S.A. LIB. 00513062001 YPFB-OPERACIONES PLANTA DE SEPARACION DE LIQUIDOS RIO GRANDE</t>
  </si>
  <si>
    <t>G06985240001</t>
  </si>
  <si>
    <t>S09171450001</t>
  </si>
  <si>
    <t>||COMISION TRANSFERENCIA FDOS.AL EXTERIOR 0,10% S/USD1.232.000.-,REEMB.GSTS.COMUNICACION BS220.-Y EMISION COMP.CONTABLE BS50.-REF.:PAGO 1 LC I-2017-032 P/C Y.P.F.B. A/F KOSAN CRISPLANT A/S,EN COMPL.A COMP.917144,28/03/18. LIB.00513012004 LBP-YPFB-UNICOMERCIAL REF.:COMISIONES PAGO 1 LC I-2017-032</t>
  </si>
  <si>
    <t>S09172930001</t>
  </si>
  <si>
    <t>'COBRO DE'||UTILES DE ESCRITORIO S/G. NOTA CITE: SENATEX/DGE/CAR/0306/2017 DE F.21-07-2017, DE SENATEX (HRE-TGL-10945). DEBITO DE LA LIBRETA N° 00378012002 - SENATEX. (COMPLEMENTO AL COMPROBANTE N°0917292 DE LA FECHA).</t>
  </si>
  <si>
    <t>G06992170002</t>
  </si>
  <si>
    <t>TRANSFERENCIA DEL EXTERIOR SEGUN SWIFT 04374 DE FECHA 29/03/2018 ORDENANTE: EMBAJADA DE BOLIVIA PAISES BAJOS-LA HAYA REF.: GESTORIA CONSULAR RECAUDACION FEBRERO 2018 LIB. 00010011102 MIN.RELACIONES EXTERIORES - GESTORIA CONSULAR LEY Nº 3108</t>
  </si>
  <si>
    <t>T03808870001</t>
  </si>
  <si>
    <t>T03808890001</t>
  </si>
  <si>
    <t>T03808910001</t>
  </si>
  <si>
    <t>T03808930001</t>
  </si>
  <si>
    <t>T03808950001</t>
  </si>
  <si>
    <t>T03808970001</t>
  </si>
  <si>
    <t>T03808990001</t>
  </si>
  <si>
    <t>T03809010001</t>
  </si>
  <si>
    <t>T03809030001</t>
  </si>
  <si>
    <t>T03809050001</t>
  </si>
  <si>
    <t>T03809070001</t>
  </si>
  <si>
    <t>T03809090001</t>
  </si>
  <si>
    <t>T03809110001</t>
  </si>
  <si>
    <t>T03809130001</t>
  </si>
  <si>
    <t>T03809150001</t>
  </si>
  <si>
    <t>T03809170001</t>
  </si>
  <si>
    <t>T03809190001</t>
  </si>
  <si>
    <t>T03809210001</t>
  </si>
  <si>
    <t>T03807580001</t>
  </si>
  <si>
    <t>T03807600001</t>
  </si>
  <si>
    <t>T03807620001</t>
  </si>
  <si>
    <t>T03807640001</t>
  </si>
  <si>
    <t>T03807660001</t>
  </si>
  <si>
    <t>T03807680001</t>
  </si>
  <si>
    <t>T03807700001</t>
  </si>
  <si>
    <t>T03807720001</t>
  </si>
  <si>
    <t>T03807740001</t>
  </si>
  <si>
    <t>T03807760001</t>
  </si>
  <si>
    <t>T03807780001</t>
  </si>
  <si>
    <t>T03807800001</t>
  </si>
  <si>
    <t>T03807820001</t>
  </si>
  <si>
    <t>T03807840001</t>
  </si>
  <si>
    <t>T03807860001</t>
  </si>
  <si>
    <t>T03807880001</t>
  </si>
  <si>
    <t>T03807900001</t>
  </si>
  <si>
    <t>T03807920001</t>
  </si>
  <si>
    <t>T03807940001</t>
  </si>
  <si>
    <t>T03807960001</t>
  </si>
  <si>
    <t>T03807980001</t>
  </si>
  <si>
    <t>T03808000001</t>
  </si>
  <si>
    <t>T03808020001</t>
  </si>
  <si>
    <t>T03808040001</t>
  </si>
  <si>
    <t>T03808060001</t>
  </si>
  <si>
    <t>T03808080001</t>
  </si>
  <si>
    <t>T03808100001</t>
  </si>
  <si>
    <t>T03808120001</t>
  </si>
  <si>
    <t>T03808140001</t>
  </si>
  <si>
    <t>T03808160001</t>
  </si>
  <si>
    <t>T03808180001</t>
  </si>
  <si>
    <t>T03808200001</t>
  </si>
  <si>
    <t>T03808220001</t>
  </si>
  <si>
    <t>T03808240001</t>
  </si>
  <si>
    <t>T03808260001</t>
  </si>
  <si>
    <t>T03808280001</t>
  </si>
  <si>
    <t>T03808300001</t>
  </si>
  <si>
    <t>T03808320001</t>
  </si>
  <si>
    <t>T03808340001</t>
  </si>
  <si>
    <t>T03808360001</t>
  </si>
  <si>
    <t>T03808380001</t>
  </si>
  <si>
    <t>T03808400001</t>
  </si>
  <si>
    <t>T03808420001</t>
  </si>
  <si>
    <t>T03808450001</t>
  </si>
  <si>
    <t>T03808470001</t>
  </si>
  <si>
    <t>T03808490001</t>
  </si>
  <si>
    <t>T03808510001</t>
  </si>
  <si>
    <t>T03808530001</t>
  </si>
  <si>
    <t>T03808550001</t>
  </si>
  <si>
    <t>T03808570001</t>
  </si>
  <si>
    <t>T03808590001</t>
  </si>
  <si>
    <t>T03808610001</t>
  </si>
  <si>
    <t>T03808630001</t>
  </si>
  <si>
    <t>T03808650001</t>
  </si>
  <si>
    <t>T03808670001</t>
  </si>
  <si>
    <t>T03808690001</t>
  </si>
  <si>
    <t>T03808710001</t>
  </si>
  <si>
    <t>T03808730001</t>
  </si>
  <si>
    <t>T03808750001</t>
  </si>
  <si>
    <t>T03808770001</t>
  </si>
  <si>
    <t>T03808790001</t>
  </si>
  <si>
    <t>T03808810001</t>
  </si>
  <si>
    <t>T03808830001</t>
  </si>
  <si>
    <t>T03808850001</t>
  </si>
  <si>
    <t>S09173840001</t>
  </si>
  <si>
    <t>||REGISTRO COBRO COMISION AVISO ENMIENDA CARTA DE CREDITO STANDBY BS220.-Y EMISION COMP.CONTABLE BS50.-REF.:SGAX321-201401 (BCB:SB-R-2017-04) A/F Y.P.F.B. LIB.00513012007 YPFB-RECURSOS NACIONALIZACION REF.:COMISIONES AVISO SBLC SGAX321-201401</t>
  </si>
  <si>
    <t>S09174030001</t>
  </si>
  <si>
    <t>'COBRO DE'||UTILES DE ESCRITORIO POR EL COMPROBANTE CONTABLE NRO. 0917389 DE LA FECHA, S/G. CORREO ELECTRÓNICO DE YPFB DE F. 23/01/2018. DEBITO DE LA LIBRETA 00513022001 YPFB - OPERACIONES.</t>
  </si>
  <si>
    <t>S09174720004</t>
  </si>
  <si>
    <t>T03807120001</t>
  </si>
  <si>
    <t>T03807140001</t>
  </si>
  <si>
    <t>T03807160001</t>
  </si>
  <si>
    <t>T03807180001</t>
  </si>
  <si>
    <t>T03807200001</t>
  </si>
  <si>
    <t>T03807220001</t>
  </si>
  <si>
    <t>T03807240001</t>
  </si>
  <si>
    <t>T03807260001</t>
  </si>
  <si>
    <t>T03807280001</t>
  </si>
  <si>
    <t>T03807300001</t>
  </si>
  <si>
    <t>T03807320001</t>
  </si>
  <si>
    <t>T03807340001</t>
  </si>
  <si>
    <t>T03807360001</t>
  </si>
  <si>
    <t>T03807380001</t>
  </si>
  <si>
    <t>T03807400001</t>
  </si>
  <si>
    <t>T03807420001</t>
  </si>
  <si>
    <t>T03807440001</t>
  </si>
  <si>
    <t>T03807460001</t>
  </si>
  <si>
    <t>T03807480001</t>
  </si>
  <si>
    <t>T03807500001</t>
  </si>
  <si>
    <t>T03807520001</t>
  </si>
  <si>
    <t>T03807540001</t>
  </si>
  <si>
    <t>T03807560001</t>
  </si>
  <si>
    <t>G06992110001</t>
  </si>
  <si>
    <t>G06992140001</t>
  </si>
  <si>
    <t>G06992160001</t>
  </si>
  <si>
    <t>G06993600003</t>
  </si>
  <si>
    <t>TRANSFERENCIA DE FONDOS AL EXTERIOR A SOLICITUD DE AGENCIA BOLIVIANA DE ENERGIA SEGUN SOLICITUD 4629 REF: PAGO ANTICIPO INVAP POR SERVICIOS ESPECIALIZADOS EN EL EXTRANJERO PROYECTO DE RED DE CENTROS DE MEDICINA Y RADIO TERAPIA EN EL ESTADO PLURINACIONAL DE BOLIVIA, DE ACUERDO A DOCUMENTACION ADJUNAT LIB. 00099021001 TGN-RECURSOS ORDINARIOS (3987)</t>
  </si>
  <si>
    <t>G06993670004</t>
  </si>
  <si>
    <t>VENTA DE DIVISAS CON TRANSFERENCIA DE FONDOS A SOLICITUD DE YACIMIENTOS PETROLIFEROS FISCALES BOLIVIANOS SEGUN SOLICITUD 4638 REF: PAGO A OIL TEST INTERNACIONAL DE CHILE OTI POR SERVICIOS DE INSPECCION DE CANTIDAD Y CALIDAD CORRESPONDIENTE DEL 13 AL 15 DE ENERO DE 2018 SEGUN FACTURA EXPORT INVOICE N LIB. 00513012004 LBP-YPFB-UNICOMERCIAL (4030005415/1-2188907)</t>
  </si>
  <si>
    <t>AJUSTE COMPLEMENTARIO POR REVALORIZACION SALDOS DE ACTIVOS DE RESERVA Y OBLIGACIONES MONEDA EXTRANJERA (DOLARES) Saldo MO = -1002398401.25 ;Bs/Mo: 6.86000000000 ;Saldo Bs: -6876453032.57</t>
  </si>
  <si>
    <t>00046057006 DEPOSITO DE EFECTIVO, DEPOSITANTE: MIGUEL ANGEL VELEZ RAMOS, CONCEPTO: DEP. DEVOLUCION COMISIONES BANCARIAS PARA MIN SALUD-IMPLEMENTACION PMASSEA BID 3151, CUENTA DE DEPOSITO: CUENTA UNICA DEL TESORO EN DOLARES AMERICANOS</t>
  </si>
  <si>
    <t>RETIRO TOTAL DE RECURSOS CAPTADOS EN LA FECHA LIBRETA 00573012001</t>
  </si>
  <si>
    <t>AJUSTE COMPLEMENTARIO POR REVALORIZACION SALDOS DE ACTIVOS DE RESERVA Y OBLIGACIONES MONEDA EXTRANJERA (DOLARES) Saldo MO = -980177751.53 ;Bs/Mo: 6.86000000000 ;Saldo Bs: -6724019375.48</t>
  </si>
  <si>
    <t>AJUSTE COMPLEMENTARIO POR REVALORIZACION SALDOS DE ACTIVOS DE RESERVA Y OBLIGACIONES MONEDA EXTRANJERA (DOLARES) Saldo MO = -980714025.10 ;Bs/Mo: 6.86000000000 ;Saldo Bs: -6727698212.18</t>
  </si>
  <si>
    <t>AJUSTE COMPLEMENTARIO POR REVALORIZACION SALDOS DE ACTIVOS DE RESERVA Y OBLIGACIONES MONEDA EXTRANJERA (DOLARES) Saldo MO = -1054250590.86 ;Bs/Mo: 6.86000000000 ;Saldo Bs: -7232159053.29</t>
  </si>
  <si>
    <t>AJUSTE COMPLEMENTARIO POR REVALORIZACION SALDOS DE ACTIVOS DE RESERVA Y OBLIGACIONES MONEDA EXTRANJERA (DOLARES) Saldo MO = -1054822615.00 ;Bs/Mo: 6.86000000000 ;Saldo Bs: -7236083138.88</t>
  </si>
  <si>
    <t>AJUSTE COMPLEMENTARIO POR REVALORIZACION SALDOS DE ACTIVOS DE RESERVA Y OBLIGACIONES MONEDA EXTRANJERA (DOLARES) Saldo MO = -1022008475.40 ;Bs/Mo: 6.86000000000 ;Saldo Bs: -7010978141.25</t>
  </si>
  <si>
    <t>AJUSTE COMPLEMENTARIO POR REVALORIZACION SALDOS DE ACTIVOS DE RESERVA Y OBLIGACIONES MONEDA EXTRANJERA (DOLARES) Saldo MO = -1004518874.26 ;Bs/Mo: 6.86000000000 ;Saldo Bs: -6890999477.41</t>
  </si>
  <si>
    <t>||COMPLEMENTO A NUESTROS COMPROBANTES CONTABLES N° G0692432, G0692435, G0692439, G0692441 Y G0692442 DE LA FECHA POR PAGOS AL EXIMBANK CHINA, PTMOS. GCL 2004(04)114A, 2007(13)184, 2009(43)294, 2011(41)391 Y 2016(29)599 POR CUENTA DEL TGN, COBRO COMISIONES DEL BANQUERO USD 10.- POR CADA PTMO. LIBRETA N°00099021001 "TGN RECURSOS ORDINARIOS-DOLARES AMERICANOS (5970)"</t>
  </si>
  <si>
    <t>AJUSTE COMPLEMENTARIO POR REVALORIZACION SALDOS DE ACTIVOS DE RESERVA Y OBLIGACIONES MONEDA EXTRANJERA (DOLARES) Saldo MO = -1025525439.15 ;Bs/Mo: 6.86000000000 ;Saldo Bs: -7035104512.56</t>
  </si>
  <si>
    <t>'TRANSFERENCIA'||RECIBIDA DEL EXTERIOR POR DESEMBOLSO DEL BID REF.: GRT-WE-11830-BO REQ.:0060 OPS0201811970A LIB.00086058001 MMAYA US PROGAGUA PERIURBANO ESPAÑA REF.:UTILES DE ESCRITORIO</t>
  </si>
  <si>
    <t>AJUSTE COMPLEMENTARIO POR REVALORIZACION SALDOS DE ACTIVOS DE RESERVA Y OBLIGACIONES MONEDA EXTRANJERA (DOLARES) Saldo MO = -1015682931.04 ;Bs/Mo: 6.86000000000 ;Saldo Bs: -6967584906.94</t>
  </si>
  <si>
    <t>AJUSTE COMPLEMENTARIO POR REVALORIZACION SALDOS DE ACTIVOS DE RESERVA Y OBLIGACIONES MONEDA EXTRANJERA (DOLARES) Saldo MO = -976578703.39 ;Bs/Mo: 6.86000000000 ;Saldo Bs: -6699329905.25</t>
  </si>
  <si>
    <t>||REGULARIZACION DE NUESTRO COMPROBANTE S-916221 DEL 19/03/2018 POR COBRO DE COMISIONES EFECTUADO POR EL BANK OF TOKIO-MITSUBISHI UFJ. POR EL DESEMBOLSO DE FECHA 19/03/2018 DEL PTMO. BV-P5, SEGUN NOTA MEFP/VTCP/DGCP/UODP-313/2018 DEL 29/03/2018 LIB. 00099021001 TGN RECURSOS ORDINARIOS - DOLARES AMERICANOS</t>
  </si>
  <si>
    <t>7/03/2018</t>
  </si>
  <si>
    <t>983</t>
  </si>
  <si>
    <t>De: 00099018038 A:00253018008 TRASPASO DE RECURSOS A SOLICITUD DEL MINISTERIO DE PLANIFICACIÓN DEL DESARROLLO S/G NOTA CITE:MPD/VIPFE/DGGFE/UAP-000413/2018 DESEMBOLSO UAP/006/2018 - CIF UAP/ESP/1277/2016.HR 6-6534-R.</t>
  </si>
  <si>
    <t>28/03/2018</t>
  </si>
  <si>
    <t>1259</t>
  </si>
  <si>
    <t>De: 00099021001 A:00287100050 DEVOLUCIÓN DE RECURSOS AL FPS POR ERROR DE APROPIACIÓN DE REGISTROS C-31 FONDOS EN CUSTODIA A LA LIBRETA DE RROO TGN SEGÚN REGISTROS DEL FPS C-31 SIP 66, 88 Y 1090 GESTIÓN 2015, Y CONA Nº 549 DE LA DGCF, GESTI</t>
  </si>
  <si>
    <t>1269</t>
  </si>
  <si>
    <t>De: 00099021001 A:00572012001 DEVOLUCIÓN DE RECURSOS A SOLICITUD DE EMAPA S/G NOTA CITE: EMAPA/UAP/RRHH/Nº308/2017 Y PROCEDIMIENTO MEFP/VPCF/DGCF/UCCF Nº 233/2018 Y MEFP/VTCP/DGPOT/UAIS/Nº1440/2018. HR 6-38710-R.</t>
  </si>
  <si>
    <t>29/03/2018</t>
  </si>
  <si>
    <t>1276</t>
  </si>
  <si>
    <t>00099018003</t>
  </si>
  <si>
    <t>De: 00099018003 A:00291038002 TRANSFERENCIA A SOLICITUD DEL MINISTERIO DE PLANIFICACIÓN DEL DESARROLLO MEDIANTE NOTA CITE: MPD/VIPFE/DGGFE/UAP-000624/2018 PARA EL DESEMBOLSO UAP/009/2018 CIF UAP/JAP/1278/2016 PROYECTO "CONSTRUCCION DE PUEN</t>
  </si>
  <si>
    <t>00253018008</t>
  </si>
  <si>
    <t>00572012001</t>
  </si>
  <si>
    <t>00287100050</t>
  </si>
  <si>
    <t>00291038002</t>
  </si>
  <si>
    <t>6/03/2018</t>
  </si>
  <si>
    <t>975</t>
  </si>
  <si>
    <t>De: 00099021001 A:00016011001 TRASPASO DE RECURSOS A SOLICITUD DEL MINISTERIO DE EDUCACIÓN S/G NOTA CITE:DGAA/UF/CONT. Nº 0021/18 POR ERROR DE APROPIACIÓN DE LIBRETA 00016011001 GESTIÓN 2017.HR. 6-5950-R.</t>
  </si>
  <si>
    <t>04</t>
  </si>
  <si>
    <t>15/03/2018</t>
  </si>
  <si>
    <t>1117</t>
  </si>
  <si>
    <t>00066047001</t>
  </si>
  <si>
    <t>De: 00066047001 A:00099021001 TRASPASO A SOL. DE LA DGCP MEDIANTE NOTA CITE: MEFP/VTCP/DGCP/UODP-262/2018 Y NOTA MINISTERIO DE PLANIFICACIÓN DEL DESARROLLO CITE: MPD/VIPFE/DGPP/UP-000178/2018, EN CUMPLIMIENTO A LO ESTABLECIDO EN LA DISPOSI</t>
  </si>
  <si>
    <t>00016011001</t>
  </si>
  <si>
    <t>Correos - Liquidación</t>
  </si>
  <si>
    <t>00660012002</t>
  </si>
  <si>
    <t>00222012001</t>
  </si>
  <si>
    <t>00099018025</t>
  </si>
  <si>
    <t>00016018010</t>
  </si>
  <si>
    <t>00016018007</t>
  </si>
  <si>
    <t>00046088005</t>
  </si>
  <si>
    <t>00046088006</t>
  </si>
  <si>
    <t>00046088007</t>
  </si>
  <si>
    <t>00046088004</t>
  </si>
  <si>
    <t>De: 00099018025 A:00016018010 TRASPASO A SOLICITUD DEL MINISTERIO DE PLANIFICACIÓN DEL DESARROLLO S/G NOTA CITE MPD/VIPFE/DGGFE/UAP-000619/2018; DESEMBOLSO UAP/011/2018 - CIF UAP/ESP/1274/2015. HR.6-9334-R.</t>
  </si>
  <si>
    <t>De: 00099018025 A:00016018007 TRASPASO A SOLICITUD DEL MINISTERIO DE PLANIFICACION DEL DESARROLLO S/G NOTA CITE MPD/VIPFE/DGGFE/UAP-000627/2018; DESEMBOLSO UAP/012/2018 - CIF UAP/ESP/1273/2013. HR.6-9338-R.</t>
  </si>
  <si>
    <t>De: 00099018025 A:00016018010 TRASPASO A SOLICITUD DEL MINISTERIO DE PLANIFICACION DEL DESARROLLO S/G NOTA CITE MPD/VIPFE/DGGFE/UAP-000614/2018; DESEMBOLSO UAP/008/2018 - CIF UAP/ESP/1274/2015. HR.6-9337-R.</t>
  </si>
  <si>
    <t>De: 00099018025 A:00016018010 TRASPASO DE RECURSOS A SOLICITUD DEL MINISTERIO DE PLANIFICACIÓN DEL DESARROLLO S/G NOTA CITE:MPD/VIPFE/DGGFE/UAP-000618/2018, DESEMBOLSO UAP/010/2018 - CIF UAP/ESP/1274/2015.HR 6-9335-R.</t>
  </si>
  <si>
    <t>De: 00099018025 A:00016018010 TRASPASO DE RECURSOS A SOLICITUD DEL MINISTERIO DE PLANIFICACION DEL DESARROLLO S/G NOTA CITE:MPD/VIPFE/DGGFE/UAP-000612/2018, DESEMBOLSO UAP/007/2018 - CIF UAP/ESP/1274/2015.HR 6-9336-R.</t>
  </si>
  <si>
    <t>De: 00099018040 A:00046088005 TRANSFERENCIA A SOLICITUD DEL MINISTERIO DE PLANIFICACIÓN DEL DESARROLLO MEDIANTE NOTA CITE: MPD/VIPFE/DGGFE/UAP-000659/2018 PARA EL DESEMBOLSO UAP/015/2018 “INVESTIGACION DE LA PREECLAMPSIA EN LA ALTURA E HIP</t>
  </si>
  <si>
    <t>De: 00099018040 A:00046088006 TRANSFERENCIA A SOLICITUD DEL MINISTERIO DE PLANIFICACIÓN DEL DESARROLLO MEDIANTE NOTA CITE: MPD/VIPFE/DGGFE/UAP-000669/2018 PARA EL DESEMBOLSO UAP/016/2018 “FORTALECIMIENTO DE LA RED DE LABORATORIOS PARA EL D</t>
  </si>
  <si>
    <t>De: 00099018040 A:00046088007 TRASPASO A SOLICITUD DEL MINISTERIO DE PLANIFICACIÓN DEL DESARROLLO S/G NOTA CITE MPD/VIPFE/DGGFE/UAP-000635/2018 DESEMBOLSO UAP/014/2018, ESTUDIO DE DISEÑO TÉCNICO DE PREINVERSIÓN: CONSTRUCCIÓN Y EQUIPAMIENTO</t>
  </si>
  <si>
    <t>De: 00099018040 A:00046088004 TRASPASO DE RECURSOS A SOLICITUD DEL MINISTERIO DE PLANIFICACIÓN EL DESARROLLO S/G NOTA CITE: MPD/VIPFE/DGGFE/UAP-000798/2018 DESEMBOLSO UAP/017/2018 - INVESTIGACIÓN DE LOS EFECTOS DE LA RADIACION ULTRAVIOLETA</t>
  </si>
  <si>
    <t>B16097060002</t>
  </si>
  <si>
    <t>B16097080002</t>
  </si>
  <si>
    <t>B16123080002</t>
  </si>
  <si>
    <t>B16098020002</t>
  </si>
  <si>
    <t>B16161110002</t>
  </si>
  <si>
    <t>B16127830002</t>
  </si>
  <si>
    <t>B16157080002</t>
  </si>
  <si>
    <t>B16136410002</t>
  </si>
  <si>
    <t>O16099720002</t>
  </si>
  <si>
    <t>B16165660002</t>
  </si>
  <si>
    <t>B16102340002</t>
  </si>
  <si>
    <t>B16102360002</t>
  </si>
  <si>
    <t>B16102380002</t>
  </si>
  <si>
    <t>B16106930002</t>
  </si>
  <si>
    <t>B16141360002</t>
  </si>
  <si>
    <t>O16102890002</t>
  </si>
  <si>
    <t>B16119520002</t>
  </si>
  <si>
    <t>B16173520002</t>
  </si>
  <si>
    <t>B16097570002</t>
  </si>
  <si>
    <t>O16103270002</t>
  </si>
  <si>
    <t>B16127870002</t>
  </si>
  <si>
    <t>O16103750002</t>
  </si>
  <si>
    <t>O16104070002</t>
  </si>
  <si>
    <t>O16104380002</t>
  </si>
  <si>
    <t>O16104390002</t>
  </si>
  <si>
    <t>B16132460002</t>
  </si>
  <si>
    <t>B16149010002</t>
  </si>
  <si>
    <t>B16105950002</t>
  </si>
  <si>
    <t>B16106260002</t>
  </si>
  <si>
    <t>B16106890002</t>
  </si>
  <si>
    <t>B16105980002</t>
  </si>
  <si>
    <t>B16105990002</t>
  </si>
  <si>
    <t>B16114650002</t>
  </si>
  <si>
    <t>B16169280002</t>
  </si>
  <si>
    <t>O16106350002</t>
  </si>
  <si>
    <t>O16106760002</t>
  </si>
  <si>
    <t>O16106900002</t>
  </si>
  <si>
    <t>B16114330002</t>
  </si>
  <si>
    <t>B16123350002</t>
  </si>
  <si>
    <t>B16141450002</t>
  </si>
  <si>
    <t>B16140700002</t>
  </si>
  <si>
    <t>B16109940002</t>
  </si>
  <si>
    <t>O16181420002</t>
  </si>
  <si>
    <t>O16161910002</t>
  </si>
  <si>
    <t>O16110240002</t>
  </si>
  <si>
    <t>O16114550002</t>
  </si>
  <si>
    <t>O16110860002</t>
  </si>
  <si>
    <t>O16109970002</t>
  </si>
  <si>
    <t>O16116130002</t>
  </si>
  <si>
    <t>O16156450002</t>
  </si>
  <si>
    <t>O16111420002</t>
  </si>
  <si>
    <t>O16112010002</t>
  </si>
  <si>
    <t>O16158780002</t>
  </si>
  <si>
    <t>O16165330002</t>
  </si>
  <si>
    <t>O16103240002</t>
  </si>
  <si>
    <t>O16115110002</t>
  </si>
  <si>
    <t>O16114400002</t>
  </si>
  <si>
    <t>O16120330002</t>
  </si>
  <si>
    <t>O16098840002</t>
  </si>
  <si>
    <t>O16114640002</t>
  </si>
  <si>
    <t>O16106460002</t>
  </si>
  <si>
    <t>O16176370002</t>
  </si>
  <si>
    <t>O16114500002</t>
  </si>
  <si>
    <t>O16114520002</t>
  </si>
  <si>
    <t>O16131690002</t>
  </si>
  <si>
    <t>O16122780002</t>
  </si>
  <si>
    <t>O16165590002</t>
  </si>
  <si>
    <t>O16156910002</t>
  </si>
  <si>
    <t>O16106630002</t>
  </si>
  <si>
    <t>O16110510002</t>
  </si>
  <si>
    <t>O16161670002</t>
  </si>
  <si>
    <t>O16115240002</t>
  </si>
  <si>
    <t>O16176080002</t>
  </si>
  <si>
    <t>O16119050002</t>
  </si>
  <si>
    <t>O16119040002</t>
  </si>
  <si>
    <t>O16158890002</t>
  </si>
  <si>
    <t>O16116460002</t>
  </si>
  <si>
    <t>O16116480002</t>
  </si>
  <si>
    <t>O16116720002</t>
  </si>
  <si>
    <t>O16116980002</t>
  </si>
  <si>
    <t>O16116990002</t>
  </si>
  <si>
    <t>O16117000002</t>
  </si>
  <si>
    <t>O16117010002</t>
  </si>
  <si>
    <t>O16117020002</t>
  </si>
  <si>
    <t>O16118500002</t>
  </si>
  <si>
    <t>O16120020002</t>
  </si>
  <si>
    <t>O16176730002</t>
  </si>
  <si>
    <t>O16112300002</t>
  </si>
  <si>
    <t>O16122540002</t>
  </si>
  <si>
    <t>O16125380002</t>
  </si>
  <si>
    <t>O16128240002</t>
  </si>
  <si>
    <t>O16166390002</t>
  </si>
  <si>
    <t>O16099400002</t>
  </si>
  <si>
    <t>O16124820002</t>
  </si>
  <si>
    <t>O16129550002</t>
  </si>
  <si>
    <t>O16123830002</t>
  </si>
  <si>
    <t>O16129530002</t>
  </si>
  <si>
    <t>O16141650002</t>
  </si>
  <si>
    <t>O16165170002</t>
  </si>
  <si>
    <t>O16178040002</t>
  </si>
  <si>
    <t>O16149460002</t>
  </si>
  <si>
    <t>O16152240002</t>
  </si>
  <si>
    <t>O16124280002</t>
  </si>
  <si>
    <t>O16124590002</t>
  </si>
  <si>
    <t>O16145910002</t>
  </si>
  <si>
    <t>O16124930002</t>
  </si>
  <si>
    <t>O16105830002</t>
  </si>
  <si>
    <t>O16099180002</t>
  </si>
  <si>
    <t>O16133260002</t>
  </si>
  <si>
    <t>O16109990002</t>
  </si>
  <si>
    <t>O16177990002</t>
  </si>
  <si>
    <t>B16127420002</t>
  </si>
  <si>
    <t>B16127450002</t>
  </si>
  <si>
    <t>B16127470002</t>
  </si>
  <si>
    <t>B16127500002</t>
  </si>
  <si>
    <t>B16127520002</t>
  </si>
  <si>
    <t>B16127550002</t>
  </si>
  <si>
    <t>B16127580002</t>
  </si>
  <si>
    <t>B16127610002</t>
  </si>
  <si>
    <t>B16127650002</t>
  </si>
  <si>
    <t>B16127670002</t>
  </si>
  <si>
    <t>O16099410002</t>
  </si>
  <si>
    <t>O16114480002</t>
  </si>
  <si>
    <t>O16153910002</t>
  </si>
  <si>
    <t>O16153800002</t>
  </si>
  <si>
    <t>O16153770002</t>
  </si>
  <si>
    <t>O16153830002</t>
  </si>
  <si>
    <t>O16153810002</t>
  </si>
  <si>
    <t>O16153790002</t>
  </si>
  <si>
    <t>O16153870002</t>
  </si>
  <si>
    <t>O16127800002</t>
  </si>
  <si>
    <t>O16128340002</t>
  </si>
  <si>
    <t>O16129360002</t>
  </si>
  <si>
    <t>O16101890002</t>
  </si>
  <si>
    <t>O16103170002</t>
  </si>
  <si>
    <t>O16173230002</t>
  </si>
  <si>
    <t>O16140600002</t>
  </si>
  <si>
    <t>O16133070002</t>
  </si>
  <si>
    <t>O16114460002</t>
  </si>
  <si>
    <t>O16109720002</t>
  </si>
  <si>
    <t>B16131730002</t>
  </si>
  <si>
    <t>B16131770002</t>
  </si>
  <si>
    <t>O16114440002</t>
  </si>
  <si>
    <t>O16166620002</t>
  </si>
  <si>
    <t>O16106150002</t>
  </si>
  <si>
    <t>O16132050002</t>
  </si>
  <si>
    <t>O16161220002</t>
  </si>
  <si>
    <t>O16101900002</t>
  </si>
  <si>
    <t>O16133030002</t>
  </si>
  <si>
    <t>O16133290002</t>
  </si>
  <si>
    <t>O16172730002</t>
  </si>
  <si>
    <t>O16103070002</t>
  </si>
  <si>
    <t>O16133160002</t>
  </si>
  <si>
    <t>O16149340002</t>
  </si>
  <si>
    <t>O16110370002</t>
  </si>
  <si>
    <t>O16106910002</t>
  </si>
  <si>
    <t>O16134090002</t>
  </si>
  <si>
    <t>B16136010002</t>
  </si>
  <si>
    <t>B16136780002</t>
  </si>
  <si>
    <t>O16135540002</t>
  </si>
  <si>
    <t>O16102630002</t>
  </si>
  <si>
    <t>O16141560002</t>
  </si>
  <si>
    <t>O16103490002</t>
  </si>
  <si>
    <t>O16127890002</t>
  </si>
  <si>
    <t>O16137140002</t>
  </si>
  <si>
    <t>O16122740002</t>
  </si>
  <si>
    <t>O16153730002</t>
  </si>
  <si>
    <t>O16120170002</t>
  </si>
  <si>
    <t>O16098680002</t>
  </si>
  <si>
    <t>O16107920002</t>
  </si>
  <si>
    <t>O16162020002</t>
  </si>
  <si>
    <t>O16107460002</t>
  </si>
  <si>
    <t>O16174330002</t>
  </si>
  <si>
    <t>O16123000002</t>
  </si>
  <si>
    <t>O16129060002</t>
  </si>
  <si>
    <t>O16145740002</t>
  </si>
  <si>
    <t>O16140410002</t>
  </si>
  <si>
    <t>O16125180002</t>
  </si>
  <si>
    <t>O16100140002</t>
  </si>
  <si>
    <t>O16155770002</t>
  </si>
  <si>
    <t>O16142610002</t>
  </si>
  <si>
    <t>O16142340002</t>
  </si>
  <si>
    <t>O16142730002</t>
  </si>
  <si>
    <t>O16142770002</t>
  </si>
  <si>
    <t>O16142280002</t>
  </si>
  <si>
    <t>O16144540002</t>
  </si>
  <si>
    <t>O16144690002</t>
  </si>
  <si>
    <t>O16162730002</t>
  </si>
  <si>
    <t>O16115130002</t>
  </si>
  <si>
    <t>O16145290002</t>
  </si>
  <si>
    <t>O16105850002</t>
  </si>
  <si>
    <t>O16114170002</t>
  </si>
  <si>
    <t>O16110430002</t>
  </si>
  <si>
    <t>O16146080002</t>
  </si>
  <si>
    <t>O16146180002</t>
  </si>
  <si>
    <t>O16165340002</t>
  </si>
  <si>
    <t>O16114770002</t>
  </si>
  <si>
    <t>B16148810002</t>
  </si>
  <si>
    <t>B16148840002</t>
  </si>
  <si>
    <t>B16148870002</t>
  </si>
  <si>
    <t>O16137110002</t>
  </si>
  <si>
    <t>O16119320002</t>
  </si>
  <si>
    <t>B16149020002</t>
  </si>
  <si>
    <t>O16116740002</t>
  </si>
  <si>
    <t>O16148650002</t>
  </si>
  <si>
    <t>O16110680002</t>
  </si>
  <si>
    <t>O16128300002</t>
  </si>
  <si>
    <t>O16149390002</t>
  </si>
  <si>
    <t>O16149410002</t>
  </si>
  <si>
    <t>O16132470002</t>
  </si>
  <si>
    <t>O16150200002</t>
  </si>
  <si>
    <t>B16151780002</t>
  </si>
  <si>
    <t>O16174010002</t>
  </si>
  <si>
    <t>O16098870002</t>
  </si>
  <si>
    <t>O16161820002</t>
  </si>
  <si>
    <t>O16146390002</t>
  </si>
  <si>
    <t>O16169160002</t>
  </si>
  <si>
    <t>O16114740002</t>
  </si>
  <si>
    <t>O16110330002</t>
  </si>
  <si>
    <t>O16153200002</t>
  </si>
  <si>
    <t>O16153430002</t>
  </si>
  <si>
    <t>O16144910002</t>
  </si>
  <si>
    <t>O16176310002</t>
  </si>
  <si>
    <t>B16156420002</t>
  </si>
  <si>
    <t>B16156440002</t>
  </si>
  <si>
    <t>B16156460002</t>
  </si>
  <si>
    <t>B16156480002</t>
  </si>
  <si>
    <t>B16156490002</t>
  </si>
  <si>
    <t>B16156520002</t>
  </si>
  <si>
    <t>B16156550002</t>
  </si>
  <si>
    <t>B16156640002</t>
  </si>
  <si>
    <t>B16156900002</t>
  </si>
  <si>
    <t>B16156920002</t>
  </si>
  <si>
    <t>B16157070002</t>
  </si>
  <si>
    <t>O16161990002</t>
  </si>
  <si>
    <t>O16156680002</t>
  </si>
  <si>
    <t>O16156710002</t>
  </si>
  <si>
    <t>O16157010002</t>
  </si>
  <si>
    <t>O16103730002</t>
  </si>
  <si>
    <t>O16114580002</t>
  </si>
  <si>
    <t>O16110000002</t>
  </si>
  <si>
    <t>B16161010002</t>
  </si>
  <si>
    <t>B16161030002</t>
  </si>
  <si>
    <t>O16098860002</t>
  </si>
  <si>
    <t>B16161470002</t>
  </si>
  <si>
    <t>B16161540002</t>
  </si>
  <si>
    <t>B16161840002</t>
  </si>
  <si>
    <t>B16161860002</t>
  </si>
  <si>
    <t>O16160680002</t>
  </si>
  <si>
    <t>O16156430002</t>
  </si>
  <si>
    <t>O16105840002</t>
  </si>
  <si>
    <t>O16161240002</t>
  </si>
  <si>
    <t>O16110920002</t>
  </si>
  <si>
    <t>O16114670002</t>
  </si>
  <si>
    <t>O16098260002</t>
  </si>
  <si>
    <t>O16102590002</t>
  </si>
  <si>
    <t>O16177270002</t>
  </si>
  <si>
    <t>O16162120002</t>
  </si>
  <si>
    <t>O16149450002</t>
  </si>
  <si>
    <t>O16135640002</t>
  </si>
  <si>
    <t>O16145810002</t>
  </si>
  <si>
    <t>O16098340002</t>
  </si>
  <si>
    <t>B16165480002</t>
  </si>
  <si>
    <t>O16097900002</t>
  </si>
  <si>
    <t>O16180950002</t>
  </si>
  <si>
    <t>O16167210002</t>
  </si>
  <si>
    <t>O16167240002</t>
  </si>
  <si>
    <t>O16167260002</t>
  </si>
  <si>
    <t>O16167290002</t>
  </si>
  <si>
    <t>O16167310002</t>
  </si>
  <si>
    <t>O16167330002</t>
  </si>
  <si>
    <t>O16118410002</t>
  </si>
  <si>
    <t>O16148590002</t>
  </si>
  <si>
    <t>O16166890002</t>
  </si>
  <si>
    <t>O16167160002</t>
  </si>
  <si>
    <t>O16140280002</t>
  </si>
  <si>
    <t>O16110800002</t>
  </si>
  <si>
    <t>O16116450002</t>
  </si>
  <si>
    <t>O16120550002</t>
  </si>
  <si>
    <t>O16106200002</t>
  </si>
  <si>
    <t>O16123030002</t>
  </si>
  <si>
    <t>O16131430002</t>
  </si>
  <si>
    <t>O16167230002</t>
  </si>
  <si>
    <t>O16167250002</t>
  </si>
  <si>
    <t>O16167280002</t>
  </si>
  <si>
    <t>O16167500002</t>
  </si>
  <si>
    <t>O16167530002</t>
  </si>
  <si>
    <t>O16167300002</t>
  </si>
  <si>
    <t>O16167320002</t>
  </si>
  <si>
    <t>O16167340002</t>
  </si>
  <si>
    <t>O16165430002</t>
  </si>
  <si>
    <t>O16114610002</t>
  </si>
  <si>
    <t>O16103280002</t>
  </si>
  <si>
    <t>O16128710002</t>
  </si>
  <si>
    <t>O16115340002</t>
  </si>
  <si>
    <t>O16137100002</t>
  </si>
  <si>
    <t>O16170840002</t>
  </si>
  <si>
    <t>O16153650002</t>
  </si>
  <si>
    <t>O16171320002</t>
  </si>
  <si>
    <t>O16114510002</t>
  </si>
  <si>
    <t>O16115330002</t>
  </si>
  <si>
    <t>O16114600002</t>
  </si>
  <si>
    <t>O16165780002</t>
  </si>
  <si>
    <t>O16123840002</t>
  </si>
  <si>
    <t>O16100130002</t>
  </si>
  <si>
    <t>O16178490002</t>
  </si>
  <si>
    <t>O16167360002</t>
  </si>
  <si>
    <t>O16162510002</t>
  </si>
  <si>
    <t>O16173860002</t>
  </si>
  <si>
    <t>O16173910002</t>
  </si>
  <si>
    <t>O16173930002</t>
  </si>
  <si>
    <t>O16116030002</t>
  </si>
  <si>
    <t>O16140650002</t>
  </si>
  <si>
    <t>O16103440002</t>
  </si>
  <si>
    <t>O16174540002</t>
  </si>
  <si>
    <t>B16176690002</t>
  </si>
  <si>
    <t>B16177000002</t>
  </si>
  <si>
    <t>O16176150002</t>
  </si>
  <si>
    <t>O16111030002</t>
  </si>
  <si>
    <t>O16111010002</t>
  </si>
  <si>
    <t>O16111020002</t>
  </si>
  <si>
    <t>O16115140002</t>
  </si>
  <si>
    <t>O16124060002</t>
  </si>
  <si>
    <t>O16123990002</t>
  </si>
  <si>
    <t>O16124090002</t>
  </si>
  <si>
    <t>O16123970002</t>
  </si>
  <si>
    <t>O16124080002</t>
  </si>
  <si>
    <t>O16124010002</t>
  </si>
  <si>
    <t>O16124020002</t>
  </si>
  <si>
    <t>O16178100002</t>
  </si>
  <si>
    <t>O16124070002</t>
  </si>
  <si>
    <t>O16124040002</t>
  </si>
  <si>
    <t>O16178500002</t>
  </si>
  <si>
    <t>O16179120002</t>
  </si>
  <si>
    <t>B16180770002</t>
  </si>
  <si>
    <t>O16124120002</t>
  </si>
  <si>
    <t>O16124130002</t>
  </si>
  <si>
    <t>O16180310002</t>
  </si>
  <si>
    <t>O16124140002</t>
  </si>
  <si>
    <t>O16111520002</t>
  </si>
  <si>
    <t>O16165130002</t>
  </si>
  <si>
    <t>O16107010002</t>
  </si>
  <si>
    <t>O16170630002</t>
  </si>
  <si>
    <t>O16119350002</t>
  </si>
  <si>
    <t>J03377200002</t>
  </si>
  <si>
    <t>S09175600001</t>
  </si>
  <si>
    <t>G07007650004</t>
  </si>
  <si>
    <t>G07007730004</t>
  </si>
  <si>
    <t>S09176480004</t>
  </si>
  <si>
    <t>G07013470003</t>
  </si>
  <si>
    <t>G07014530003</t>
  </si>
  <si>
    <t>G07014580003</t>
  </si>
  <si>
    <t>G07014610003</t>
  </si>
  <si>
    <t>G07016010001</t>
  </si>
  <si>
    <t>G07016030001</t>
  </si>
  <si>
    <t>G07019180004</t>
  </si>
  <si>
    <t>G07022210001</t>
  </si>
  <si>
    <t>G07023530004</t>
  </si>
  <si>
    <t>G07023530005</t>
  </si>
  <si>
    <t>G07026990001</t>
  </si>
  <si>
    <t>G07028420004</t>
  </si>
  <si>
    <t>G07031740004</t>
  </si>
  <si>
    <t>G07033030001</t>
  </si>
  <si>
    <t>G07033050001</t>
  </si>
  <si>
    <t>G07039290001</t>
  </si>
  <si>
    <t>G07039370001</t>
  </si>
  <si>
    <t>G07044210004</t>
  </si>
  <si>
    <t>G07044250005</t>
  </si>
  <si>
    <t>G07044260004</t>
  </si>
  <si>
    <t>G07044270004</t>
  </si>
  <si>
    <t>G07044280004</t>
  </si>
  <si>
    <t>G07047510001</t>
  </si>
  <si>
    <t>G07047530001</t>
  </si>
  <si>
    <t>G07047620001</t>
  </si>
  <si>
    <t>S09179760002</t>
  </si>
  <si>
    <t>S09179760003</t>
  </si>
  <si>
    <t>S09179890001</t>
  </si>
  <si>
    <t>G07050600001</t>
  </si>
  <si>
    <t>G07050620001</t>
  </si>
  <si>
    <t>G07050700001</t>
  </si>
  <si>
    <t>G07050820004</t>
  </si>
  <si>
    <t>G07050820005</t>
  </si>
  <si>
    <t>G07050860004</t>
  </si>
  <si>
    <t>G07050870004</t>
  </si>
  <si>
    <t>G07050900001</t>
  </si>
  <si>
    <t>G07050920001</t>
  </si>
  <si>
    <t>G07050940001</t>
  </si>
  <si>
    <t>G07050960001</t>
  </si>
  <si>
    <t>G07050980001</t>
  </si>
  <si>
    <t>G07055170001</t>
  </si>
  <si>
    <t>G07057800001</t>
  </si>
  <si>
    <t>G07057900001</t>
  </si>
  <si>
    <t>G07057920001</t>
  </si>
  <si>
    <t>G07057940001</t>
  </si>
  <si>
    <t>J03380200002</t>
  </si>
  <si>
    <t>J03380210002</t>
  </si>
  <si>
    <t>S09182250002</t>
  </si>
  <si>
    <t>G07064300001</t>
  </si>
  <si>
    <t>G07064320001</t>
  </si>
  <si>
    <t>G07065770001</t>
  </si>
  <si>
    <t>G07065810001</t>
  </si>
  <si>
    <t>G07068870004</t>
  </si>
  <si>
    <t>G07068880004</t>
  </si>
  <si>
    <t>G07068920022</t>
  </si>
  <si>
    <t>G07068940004</t>
  </si>
  <si>
    <t>G07071730001</t>
  </si>
  <si>
    <t>G07071750001</t>
  </si>
  <si>
    <t>G07071800001</t>
  </si>
  <si>
    <t>Q09616090002</t>
  </si>
  <si>
    <t>Q09616100002</t>
  </si>
  <si>
    <t>S09183170001</t>
  </si>
  <si>
    <t>G07074610069</t>
  </si>
  <si>
    <t>G07075820004</t>
  </si>
  <si>
    <t>G07075820005</t>
  </si>
  <si>
    <t>G07077120001</t>
  </si>
  <si>
    <t>G07077140001</t>
  </si>
  <si>
    <t>G07081020001</t>
  </si>
  <si>
    <t>G07082170003</t>
  </si>
  <si>
    <t>G07082190001</t>
  </si>
  <si>
    <t>G07082250003</t>
  </si>
  <si>
    <t>Q09620330002</t>
  </si>
  <si>
    <t>S09185940001</t>
  </si>
  <si>
    <t>G07088570001</t>
  </si>
  <si>
    <t>G07088590001</t>
  </si>
  <si>
    <t>G07088610001</t>
  </si>
  <si>
    <t>G07088630001</t>
  </si>
  <si>
    <t>G07088650001</t>
  </si>
  <si>
    <t>G07089980004</t>
  </si>
  <si>
    <t>G07094160005</t>
  </si>
  <si>
    <t>G07094180003</t>
  </si>
  <si>
    <t>G07094200004</t>
  </si>
  <si>
    <t>G07094230008</t>
  </si>
  <si>
    <t>G07094290001</t>
  </si>
  <si>
    <t>G07095580001</t>
  </si>
  <si>
    <t>G07096390001</t>
  </si>
  <si>
    <t>J03381860002</t>
  </si>
  <si>
    <t>Q09625760002</t>
  </si>
  <si>
    <t>Q09625770002</t>
  </si>
  <si>
    <t>Q09625800002</t>
  </si>
  <si>
    <t>Q09625810002</t>
  </si>
  <si>
    <t>Q09625820002</t>
  </si>
  <si>
    <t>G07099910001</t>
  </si>
  <si>
    <t>G07101100001</t>
  </si>
  <si>
    <t>G07101120001</t>
  </si>
  <si>
    <t>G07101140001</t>
  </si>
  <si>
    <t>G07104210004</t>
  </si>
  <si>
    <t>G07104220004</t>
  </si>
  <si>
    <t>G07104230004</t>
  </si>
  <si>
    <t>G07104240004</t>
  </si>
  <si>
    <t>G07105420001</t>
  </si>
  <si>
    <t>G07105440001</t>
  </si>
  <si>
    <t>G07105460001</t>
  </si>
  <si>
    <t>G07105480001</t>
  </si>
  <si>
    <t>G07105520004</t>
  </si>
  <si>
    <t>G07106870003</t>
  </si>
  <si>
    <t>G07106880003</t>
  </si>
  <si>
    <t>G07107130001</t>
  </si>
  <si>
    <t>G07107150001</t>
  </si>
  <si>
    <t>G07107790003</t>
  </si>
  <si>
    <t>S09186770001</t>
  </si>
  <si>
    <t>G07109610001</t>
  </si>
  <si>
    <t>G07110870004</t>
  </si>
  <si>
    <t>G07111030001</t>
  </si>
  <si>
    <t>G07111070001</t>
  </si>
  <si>
    <t>G07112370004</t>
  </si>
  <si>
    <t>G07112450004</t>
  </si>
  <si>
    <t>G07117540001</t>
  </si>
  <si>
    <t>G07117730001</t>
  </si>
  <si>
    <t>G07119040001</t>
  </si>
  <si>
    <t>G07119060001</t>
  </si>
  <si>
    <t>G07119970001</t>
  </si>
  <si>
    <t>G07119990001</t>
  </si>
  <si>
    <t>S09188700001</t>
  </si>
  <si>
    <t>S09188700003</t>
  </si>
  <si>
    <t>S09188750001</t>
  </si>
  <si>
    <t>G07125860004</t>
  </si>
  <si>
    <t>G07125880004</t>
  </si>
  <si>
    <t>G07128930004</t>
  </si>
  <si>
    <t>G07128990004</t>
  </si>
  <si>
    <t>G07129010005</t>
  </si>
  <si>
    <t>G07129030004</t>
  </si>
  <si>
    <t>G07130160001</t>
  </si>
  <si>
    <t>G07130180001</t>
  </si>
  <si>
    <t>G07131560001</t>
  </si>
  <si>
    <t>J03383610002</t>
  </si>
  <si>
    <t>J03383720002</t>
  </si>
  <si>
    <t>J03383730002</t>
  </si>
  <si>
    <t>S09188880002</t>
  </si>
  <si>
    <t>S09189590002</t>
  </si>
  <si>
    <t>S09188970001</t>
  </si>
  <si>
    <t>G07133500043</t>
  </si>
  <si>
    <t>G07133510038</t>
  </si>
  <si>
    <t>G07135870003</t>
  </si>
  <si>
    <t>G07137280001</t>
  </si>
  <si>
    <t>G07137300001</t>
  </si>
  <si>
    <t>G07140410003</t>
  </si>
  <si>
    <t>G07140420004</t>
  </si>
  <si>
    <t>G07140430005</t>
  </si>
  <si>
    <t>G07140450003</t>
  </si>
  <si>
    <t>J03383650001</t>
  </si>
  <si>
    <t>J03383660001</t>
  </si>
  <si>
    <t>J03383670001</t>
  </si>
  <si>
    <t>G07148900001</t>
  </si>
  <si>
    <t>G07148920001</t>
  </si>
  <si>
    <t>G07151850004</t>
  </si>
  <si>
    <t>G07151890003</t>
  </si>
  <si>
    <t>G07151900004</t>
  </si>
  <si>
    <t>G07155640001</t>
  </si>
  <si>
    <t>J03385090002</t>
  </si>
  <si>
    <t>J03385300002</t>
  </si>
  <si>
    <t>J03385260001</t>
  </si>
  <si>
    <t>J03385270001</t>
  </si>
  <si>
    <t>J03385280001</t>
  </si>
  <si>
    <t>G07160440001</t>
  </si>
  <si>
    <t>G07163430003</t>
  </si>
  <si>
    <t>G07164530003</t>
  </si>
  <si>
    <t>G07164540003</t>
  </si>
  <si>
    <t>G07164690001</t>
  </si>
  <si>
    <t>G07166170001</t>
  </si>
  <si>
    <t>G07166200001</t>
  </si>
  <si>
    <t>J03385570002</t>
  </si>
  <si>
    <t>Q09656890002</t>
  </si>
  <si>
    <t>Q09656910002</t>
  </si>
  <si>
    <t>S09193180001</t>
  </si>
  <si>
    <t>G07171970001</t>
  </si>
  <si>
    <t>G07172050001</t>
  </si>
  <si>
    <t>G07175200004</t>
  </si>
  <si>
    <t>G07176400004</t>
  </si>
  <si>
    <t>G07177660001</t>
  </si>
  <si>
    <t>G07177780001</t>
  </si>
  <si>
    <t>G07177820001</t>
  </si>
  <si>
    <t>G07177840001</t>
  </si>
  <si>
    <t>G07182570002</t>
  </si>
  <si>
    <t>G07182600002</t>
  </si>
  <si>
    <t>S09194710002</t>
  </si>
  <si>
    <t>G07182560001</t>
  </si>
  <si>
    <t>G07182580001</t>
  </si>
  <si>
    <t>G07182620004</t>
  </si>
  <si>
    <t>G07183890003</t>
  </si>
  <si>
    <t>G07188240003</t>
  </si>
  <si>
    <t>G07188250003</t>
  </si>
  <si>
    <t>G07188260003</t>
  </si>
  <si>
    <t>G07188280004</t>
  </si>
  <si>
    <t>Q09665650002</t>
  </si>
  <si>
    <t>J03386940001</t>
  </si>
  <si>
    <t>J03386950001</t>
  </si>
  <si>
    <t>S09195610001</t>
  </si>
  <si>
    <t>S09196830001</t>
  </si>
  <si>
    <t>G07193710003</t>
  </si>
  <si>
    <t>G07193770001</t>
  </si>
  <si>
    <t>G07194970001</t>
  </si>
  <si>
    <t>G07196250003</t>
  </si>
  <si>
    <t>G07196270003</t>
  </si>
  <si>
    <t>G07200570001</t>
  </si>
  <si>
    <t>J03387310002</t>
  </si>
  <si>
    <t>J03387340002</t>
  </si>
  <si>
    <t>G07209500001</t>
  </si>
  <si>
    <t>G07209580001</t>
  </si>
  <si>
    <t>G07209620001</t>
  </si>
  <si>
    <t>G07211590004</t>
  </si>
  <si>
    <t>G07212750001</t>
  </si>
  <si>
    <t>J03387320001</t>
  </si>
  <si>
    <t>Q09676200002</t>
  </si>
  <si>
    <t>J03388510002</t>
  </si>
  <si>
    <t>J03388520002</t>
  </si>
  <si>
    <t>J03389200002</t>
  </si>
  <si>
    <t>J03389220002</t>
  </si>
  <si>
    <t>Q09681240002</t>
  </si>
  <si>
    <t>S09201820001</t>
  </si>
  <si>
    <t>S09202480001</t>
  </si>
  <si>
    <t>G07228930003</t>
  </si>
  <si>
    <t>G07229050003</t>
  </si>
  <si>
    <t>G07229100004</t>
  </si>
  <si>
    <t>G07229170004</t>
  </si>
  <si>
    <t>G07229230003</t>
  </si>
  <si>
    <t>G07229260004</t>
  </si>
  <si>
    <t>G07229310003</t>
  </si>
  <si>
    <t>G07230200004</t>
  </si>
  <si>
    <t>G07232640004</t>
  </si>
  <si>
    <t>G07232960001</t>
  </si>
  <si>
    <t>G07238410001</t>
  </si>
  <si>
    <t>J03389780002</t>
  </si>
  <si>
    <t>J03389790002</t>
  </si>
  <si>
    <t>J03389800002</t>
  </si>
  <si>
    <t>J03389960002</t>
  </si>
  <si>
    <t>Q09691820002</t>
  </si>
  <si>
    <t>T03819100001</t>
  </si>
  <si>
    <t>T03819120001</t>
  </si>
  <si>
    <t>T03819140001</t>
  </si>
  <si>
    <t>T03819160001</t>
  </si>
  <si>
    <t>T03819180001</t>
  </si>
  <si>
    <t>T03819200001</t>
  </si>
  <si>
    <t>T03819220001</t>
  </si>
  <si>
    <t>T03819240001</t>
  </si>
  <si>
    <t>T03819260001</t>
  </si>
  <si>
    <t>T03819280001</t>
  </si>
  <si>
    <t>T03819300001</t>
  </si>
  <si>
    <t>T03819320001</t>
  </si>
  <si>
    <t>T03819340001</t>
  </si>
  <si>
    <t>T03819360001</t>
  </si>
  <si>
    <t>T03819380001</t>
  </si>
  <si>
    <t>T03819400001</t>
  </si>
  <si>
    <t>T03819420001</t>
  </si>
  <si>
    <t>T03819440001</t>
  </si>
  <si>
    <t>T03819460001</t>
  </si>
  <si>
    <t>T03819480001</t>
  </si>
  <si>
    <t>T03819500001</t>
  </si>
  <si>
    <t>T03819520001</t>
  </si>
  <si>
    <t>T03819540001</t>
  </si>
  <si>
    <t>T03819560001</t>
  </si>
  <si>
    <t>T03819580001</t>
  </si>
  <si>
    <t>T03819600001</t>
  </si>
  <si>
    <t>T03819620001</t>
  </si>
  <si>
    <t>T03819640001</t>
  </si>
  <si>
    <t>T03819660001</t>
  </si>
  <si>
    <t>T03819680001</t>
  </si>
  <si>
    <t>T03819700001</t>
  </si>
  <si>
    <t>T03819720001</t>
  </si>
  <si>
    <t>T03819740001</t>
  </si>
  <si>
    <t>T03819760001</t>
  </si>
  <si>
    <t>T03819780001</t>
  </si>
  <si>
    <t>T03819800001</t>
  </si>
  <si>
    <t>T03819820001</t>
  </si>
  <si>
    <t>T03819840001</t>
  </si>
  <si>
    <t>T03819860001</t>
  </si>
  <si>
    <t>T03819880001</t>
  </si>
  <si>
    <t>T03819910001</t>
  </si>
  <si>
    <t>T03819930001</t>
  </si>
  <si>
    <t>T03819950001</t>
  </si>
  <si>
    <t>T03819970001</t>
  </si>
  <si>
    <t>T03819990001</t>
  </si>
  <si>
    <t>T03820010001</t>
  </si>
  <si>
    <t>T03820030001</t>
  </si>
  <si>
    <t>T03820050001</t>
  </si>
  <si>
    <t>T03820070001</t>
  </si>
  <si>
    <t>T03820090001</t>
  </si>
  <si>
    <t>T03820110001</t>
  </si>
  <si>
    <t>T03820130001</t>
  </si>
  <si>
    <t>T03820150001</t>
  </si>
  <si>
    <t>T03820170001</t>
  </si>
  <si>
    <t>S09202960001</t>
  </si>
  <si>
    <t>S09204460001</t>
  </si>
  <si>
    <t>S09204640004</t>
  </si>
  <si>
    <t>T03818080001</t>
  </si>
  <si>
    <t>T03818100001</t>
  </si>
  <si>
    <t>T03818120001</t>
  </si>
  <si>
    <t>T03818140001</t>
  </si>
  <si>
    <t>T03818160001</t>
  </si>
  <si>
    <t>T03818180001</t>
  </si>
  <si>
    <t>T03818200001</t>
  </si>
  <si>
    <t>T03818220001</t>
  </si>
  <si>
    <t>T03818240001</t>
  </si>
  <si>
    <t>T03818260001</t>
  </si>
  <si>
    <t>T03818280001</t>
  </si>
  <si>
    <t>T03818300001</t>
  </si>
  <si>
    <t>T03818320001</t>
  </si>
  <si>
    <t>T03818340001</t>
  </si>
  <si>
    <t>T03818360001</t>
  </si>
  <si>
    <t>T03818380001</t>
  </si>
  <si>
    <t>T03818400001</t>
  </si>
  <si>
    <t>T03818420001</t>
  </si>
  <si>
    <t>T03818440001</t>
  </si>
  <si>
    <t>T03818460001</t>
  </si>
  <si>
    <t>T03818480001</t>
  </si>
  <si>
    <t>T03818500001</t>
  </si>
  <si>
    <t>T03818520001</t>
  </si>
  <si>
    <t>T03818540001</t>
  </si>
  <si>
    <t>T03818560001</t>
  </si>
  <si>
    <t>T03818580001</t>
  </si>
  <si>
    <t>T03818600001</t>
  </si>
  <si>
    <t>T03818620001</t>
  </si>
  <si>
    <t>T03818640001</t>
  </si>
  <si>
    <t>T03818660001</t>
  </si>
  <si>
    <t>T03818680001</t>
  </si>
  <si>
    <t>T03818700001</t>
  </si>
  <si>
    <t>T03818720001</t>
  </si>
  <si>
    <t>T03818740001</t>
  </si>
  <si>
    <t>T03818760001</t>
  </si>
  <si>
    <t>T03818780001</t>
  </si>
  <si>
    <t>T03818800001</t>
  </si>
  <si>
    <t>T03818820001</t>
  </si>
  <si>
    <t>T03818840001</t>
  </si>
  <si>
    <t>T03818860001</t>
  </si>
  <si>
    <t>T03818880001</t>
  </si>
  <si>
    <t>T03818900001</t>
  </si>
  <si>
    <t>T03818920001</t>
  </si>
  <si>
    <t>T03818940001</t>
  </si>
  <si>
    <t>T03818960001</t>
  </si>
  <si>
    <t>T03818980001</t>
  </si>
  <si>
    <t>T03819000001</t>
  </si>
  <si>
    <t>T03819020001</t>
  </si>
  <si>
    <t>T03819040001</t>
  </si>
  <si>
    <t>T03819060001</t>
  </si>
  <si>
    <t>T03819080001</t>
  </si>
  <si>
    <t>G07242900003</t>
  </si>
  <si>
    <t>G07242950003</t>
  </si>
  <si>
    <t>G07243120003</t>
  </si>
  <si>
    <t>G07244650003</t>
  </si>
  <si>
    <t>G07244660003</t>
  </si>
  <si>
    <t>G07248070004</t>
  </si>
  <si>
    <t>G07248080004</t>
  </si>
  <si>
    <t>G07248150004</t>
  </si>
  <si>
    <t>J03389620001</t>
  </si>
  <si>
    <t>00099021001 DEP.DE CHEQ.AJENOS,RET.DE NO_CONCILIADO CAM.,CONCEPTO: PAGO INCAPACIDADES TEMPORALES (REEMBOLSO) MINISTERIO DE ECONOMIA FINANZAS PUBLICAS,DEP.: CAJA NACIONAL DE SALUD , PROCEDENCIA: BANCO UNION S.A., CHEQUE: 15058, FECHA DE EMISION:15/03/2018</t>
  </si>
  <si>
    <t>00099021001 DEP.DE CHEQ.AJENOS,RET.DE NO_CONCILIADO CAM.,CONCEPTO: PAGO INCAPACIDADES TEMPORALES (REEMBOLSO) MINISTERIO DE ECONOMIA FINANZAS PUBLICAS,DEP.: CAJA NACIONAL DE SALUD , PROCEDENCIA: BANCO UNION S.A., CHEQUE: 15060, FECHA DE EMISION:15/03/2018</t>
  </si>
  <si>
    <t>00099021001 DEP.DE CHEQ.AJENOS,RET.DE NO_CONCILIADO CAM.,CONCEPTO: PAGO INCAPACIDADES TEMPORALES (REEMBOLSO) MINISTERIO DE ECONOMIA FINANZAS PUBLICAS,DEP.: CAJA NACIONAL DE SALUD , PROCEDENCIA: BANCO UNION S.A., CHEQUE: 15059, FECHA DE EMISION:15/03/2018</t>
  </si>
  <si>
    <t>00526012001 DEP.DE CHEQ.AJENOS,RET.DE CAM.,CONCEPTO: PAGO P/ DEVOLUCION DE PASAJE A LA AGENCIA DE VIAJE BOLTUR TKT 289030059982,DEP.: TRANSPORTE AEREO MILITAR , PROCEDENCIA: BANCO UNION S.A., CHEQUE: 19240, FECHA DE EMISION:15/03/2018</t>
  </si>
  <si>
    <t>00526012001 DEP.DE CHEQ.AJENOS,RET.DE CAM.,CONCEPTO: PAGO DEVOLUCION DE PASAJE A LOS SRES. FABIOLA ROLLANO, HORACIO PAZ TKT 2890300120859 -2890300120860,DEP.: TRANSPORTE AEREO MILITAR</t>
  </si>
  <si>
    <t>00099021001 DEP.DE CHEQ.AJENOS,RET.DE CAM.,CONCEPTO: BARBERY MONTERO JOHNNY,DEP.: BANCO UNION S.A. , PROCEDENCIA: BANCO UNION S.A., CHEQUE: 154466, FECHA DE EMISION:10/04/2018</t>
  </si>
  <si>
    <t>00015011108 DEP.DE CHEQ.AJENOS,RET.DE CAM.,CONCEPTO: DEVOLUCION DE FONDOS,DEP.: MIN. GOBIERNO , PROCEDENCIA: BANCO UNION S.A., CHEQUE: 51048, FECHA DE EMISION:28/03/2018</t>
  </si>
  <si>
    <t>00099021001 DEP.DE CHEQ.AJENOS,RET.DE CAM.,CONCEPTO: COMPENSACION MENSUAL DE COTIZACION,DEP.: FUTURO DE BOLIVIA S.A AFP , PROCEDENCIA: BANCO DE CREDITO DE BOLIVIA S.A., CHEQUE: 53429, FECHA DE EMISION:23/04/2018</t>
  </si>
  <si>
    <t>00099021001 DEP.DE CHEQ.AJENOS,RET.DE CAM.,CONCEPTO: COMPENSACION MENSUAL DE COTIZACION,DEP.: FUTURO DE BOLIVIA S.A. AFP , PROCEDENCIA: BANCO DE CREDITO DE BOLIVIA S.A., CHEQUE: 53287, FECHA DE EMISION:11/04/2018</t>
  </si>
  <si>
    <t>00099021001 DEP.DE CHEQ.AJENOS,RET.DE CAM.,CONCEPTO: DEP FONDOS TGN POR CIERRE TRIMESTRAL (ENERO-MARZO/2018),DEP.: MMAYA/SERNAP/PNANMI MADIDI , PROCEDENCIA: BANCO UNION S.A., CHEQUE: 1452, FECHA DE EMISION:13/04/2018</t>
  </si>
  <si>
    <t>00099021001 DEP.DE CHEQ.AJENOS,RET.DE CAM.,CONCEPTO: DEVOLUCION COBROS INDEBIDOS GRUPO N° 13 COMPROBANTE N° 65 DE FECHA 3-04-18,DEP.: SENASIR , PROCEDENCIA: BANCO UNION S.A., CHEQUE: 7869, FECHA DE EMISION:03/04/2018</t>
  </si>
  <si>
    <t>00016071101 DEPOSITO DE EFECTIVO, DEPOSITANTE: MARIA EUGENIA ASINA VALDA, CONCEPTO: DEVOLUCION DE SALDO POR FONDOS EN AVANCE, CUENTA DE DEPOSITO: CUENTA UNICA DEL TESORO</t>
  </si>
  <si>
    <t>00099021001 DEP.DE CHEQ.AJENOS,RET.DE CAM.,CONCEPTO: DEVOLUCION DE BOA PASAJE NO UTILIZADO POR SERGIO CUSICANQUI,DEP.: BOLIVIANA DE AVIACION " BOA " , PROCEDENCIA: BANCO UNION S.A., CHEQUE: 6199, FECHA DE EMISION:23/04/2018</t>
  </si>
  <si>
    <t>00099021001 DEP.DE CHEQ.AJENOS,RET.DE CAM.,CONCEPTO: TRANSFERENCIA DE RECURSOS (MORATO ROJAS MARIA EUGENIA),DEP.: MINISTERIO DE EDUCACION , PROCEDENCIA: BANCO UNION S.A., CHEQUE: 22122, FECHA DE EMISION:02/04/2018</t>
  </si>
  <si>
    <t>00099021001 DEP.DE CHEQ.AJENOS,RET.DE CAM.,CONCEPTO: TRANSFERENCIA DE RECURSOS (SANABRIA OSINA MARIA CRISTINA),DEP.: MINISTERIO DE EDUCACION , PROCEDENCIA: BANCO UNION S.A., CHEQUE: 22121, FECHA DE EMISION:02/04/2018</t>
  </si>
  <si>
    <t>00099021001 DEP.DE CHEQ.AJENOS,RET.DE CAM.,CONCEPTO: TRANSFERENCIA DE RECURSOS (ALBA SUAREZ MARIA ROSA),DEP.: MINISTERIO DE EDUCACION , PROCEDENCIA: BANCO UNION S.A., CHEQUE: 22120, FECHA DE EMISION:02/04/2018</t>
  </si>
  <si>
    <t>00099021001 DEP.DE CHEQ.AJENOS,RET.DE CAM.,CONCEPTO: DEVOLUCION DE CC NO COBRADA DICIEMBRE 2017,DEP.: LA VITALICIA SEGUROS Y REASEGUROS DE VIDA S.A. , PROCEDENCIA: BANCO BISA S.A., CHEQUE: 46274, FECHA DE EMISION:04/04/2018</t>
  </si>
  <si>
    <t>00099021001 DEP.DE CHEQ.AJENOS,RET.DE CAM.,CONCEPTO: DEVOLUCION PASAJES NACIONALES GESTION 2015 S/G NOTA PGE / DGAA N° 014/18,DEP.: BOA - BOLIVIANA DE AVIACION , PROCEDENCIA: BANCO UNION S.A., CHEQUE: 8833, FECHA DE EMISION:13/04/2018</t>
  </si>
  <si>
    <t>00591012001 DEPOSITO DE EFECTIVO, DEPOSITANTE: TELEFERICOS DOPPELMAYR BOLIVIA S.A., CONCEPTO: DEVOLUCION PAGO EPSAS POR DAÑOS OCASIONADOS EN LOS MESES DICIEMBRE/2017 ENERO/2018, CUENTA DE DEPOSITO: CUENTA UNICA DEL TESORO</t>
  </si>
  <si>
    <t>00099021001 DEP.DE CHEQ.AJENOS,RET.DE CAM.,CONCEPTO: DEVOLUCION PRIMA,DEP.: CREDINFORM INTERNATIONAL S.A. , PROCEDENCIA: BANCO MERCANTIL SANTA CRUZ SA., CHEQUE: 112728, FECHA DE EMISION:02/04/2018</t>
  </si>
  <si>
    <t>00099021001 DEP.DE CHEQ.AJENOS,RET.DE CAM.,CONCEPTO: DEVOLUCION SALDOS NO EJECUTADOS,DEP.: MIN.DE EDU.-PROGRAMA NAL DE POSTALFABETIZACION , PROCEDENCIA: BANCO UNION S.A., CHEQUE: 5614, FECHA DE EMISION:26/04/2018</t>
  </si>
  <si>
    <t>00099021001 DEP.DE CHEQ.AJENOS,RET.DE CAM.,CONCEPTO: ELIZABETH FLORES ORTEGA,DEP.: BANCO UNION S.A. , PROCEDENCIA: BANCO UNION S.A., CHEQUE: 154461, FECHA DE EMISION:02/04/2018</t>
  </si>
  <si>
    <t>00212082001 DEPOSITO DE EFECTIVO, DEPOSITANTE: ADALBERTO VELARDE CARASANI, CONCEPTO: DEVOLUCION DE FONDOS EN AVANCE, CUENTA DE DEPOSITO: CUENTA UNICA DEL TESORO</t>
  </si>
  <si>
    <t>00099021001 DEP.DE CHEQ.AJENOS,RET.DE CAM.,CONCEPTO: FRACCION COMPLEMENTARIA MENSUAL,DEP.: FUTURO DE BOLIVIA S.A. AFP , PROCEDENCIA: BANCO DE CREDITO DE BOLIVIA S.A., CHEQUE: 53288, FECHA DE EMISION:11/04/2018</t>
  </si>
  <si>
    <t>00212082001 DEPOSITO DE EFECTIVO, DEPOSITANTE: INRA-TOMAS BARRA MAYTA, CONCEPTO: DEVOLUCION DE GASTOS OPERATIVOS, CUENTA DE DEPOSITO: CUENTA UNICA DEL TESORO</t>
  </si>
  <si>
    <t>00373024105 DEPOSITO DE EFECTIVO, DEPOSITANTE: PRODUCCION DE PAPA COMUNIDAD PAMPA LUPIARA CH., CONCEPTO: DEVOLUCION DE INTERESES, CUENTA DE DEPOSITO: CUENTA UNICA DEL TESORO</t>
  </si>
  <si>
    <t>00373024105 DEPOSITO DE EFECTIVO, DEPOSITANTE: GONZALO L. CALLE PAXIPATTY, CONCEPTO: DEVOLUCION DE INTERESES GENERADAS DEL EXTRACTO BANCARIO, CUENTA DE DEPOSITO: CUENTA UNICA DEL TESORO</t>
  </si>
  <si>
    <t>00373024105 DEPOSITO DE EFECTIVO, DEPOSITANTE: GONZALO LUIS CALLE PAXIPATTY, CONCEPTO: DEVOLUCION DE RECURSOS NO EJECUTADOS, CUENTA DE DEPOSITO: CUENTA UNICA DEL TESORO</t>
  </si>
  <si>
    <t>00099021001 DEP.DE CHEQ.AJENOS,RET.DE CAM.,CONCEPTO: PAGO AL MINISTERIO DE ECONOMIA Y FINANZAS PUBLICAS POR DEVOLUCION DE NOTA DE CREDITO FISCAL AZUCAR,DEP.: INSUMOS BOLIVIA , PROCEDENCIA: BANCO UNION S.A., CHEQUE: 572, FECHA DE EMISION:12/04/2018</t>
  </si>
  <si>
    <t>00099021001 DEP.DE CHEQ.AJENOS,RET.DE CAM.,CONCEPTO: PAGO DEVOLUCION DE PASAJE A LA AGENCIA DE VIAJE BOLTUR TKT 2890300173417,2890300173409,DEP.: TRANSPORTE AEREO MILITAR , PROCEDENCIA: BANCO UNION S.A., CHEQUE: 19353, FECHA DE EMISION:09/04/2018</t>
  </si>
  <si>
    <t>00099021001 DEP.DE CHEQ.AJENOS,RET.DE CAM.,CONCEPTO: PAGO INCAPACIDADES TEMPORALES REEMBOLSO MINISTERIO DE ECONOMIA Y FINANZAS PUBLICAS,DEP.: CAJA NACIONAL DE SALUD , PROCEDENCIA: BANCO UNION S.A., CHEQUE: 15183, FECHA DE EMISION:04/04/2018</t>
  </si>
  <si>
    <t>00099021001 DEP.DE CHEQ.AJENOS,RET.DE CAM.,CONCEPTO: DEVOLUCION A LA CUT POR MULTA RETRAZO EN LA ENTREGA,DEP.: MINISTERIO DE GOBIERNO - UELICN , PROCEDENCIA: BANCO UNION S.A., CHEQUE: 7817, FECHA DE EMISION:28/03/2018</t>
  </si>
  <si>
    <t>00597012001 DEP.DE CHEQ.AJENOS,RET.DE CAM.,CONCEPTO: RECURSOS PROPIOS VENTAS YLB,DEP.: YACIMIENTOS DE LITIO BOLIVIANOS , PROCEDENCIA: BANCO UNION S.A., CHEQUE: 65, FECHA DE EMISION:02/04/2018</t>
  </si>
  <si>
    <t>00099021001 DEP.DE CHEQ.AJENOS,RET.DE CAM.,CONCEPTO: PAGO INCAPACIDADES TEMPORALES REEMBOLSO MINISTERIO DE ECONOMIA Y FINANZAS PUBLICAS,DEP.: CAJA NACIONAL DE SALUD , PROCEDENCIA: BANCO UNION S.A., CHEQUE: 15184, FECHA DE EMISION:04/04/2018</t>
  </si>
  <si>
    <t>00099021001 DEP.DE CHEQ.AJENOS,RET.DE CAM.,CONCEPTO: PAGO INCAPACIDADES TEMPORALES REEMBOLSO MINISTERIO DE ECONOMIA Y FINANZAS PUBLICAS,DEP.: CAJA NACIONAL DE SALUD , PROCEDENCIA: BANCO UNION S.A., CHEQUE: 15185, FECHA DE EMISION:04/04/2018</t>
  </si>
  <si>
    <t>00099021001 DEP.DE CHEQ.AJENOS,RET.DE CAM.,CONCEPTO: PAGO POR ENFERMEDAD COMUN, CORRESPONDIENTE AL MES DE FEBRERO DE 2018,DEP.: CAJA DE SALUD DE LA BANCA PRIVADA , PROCEDENCIA: BANCO NACIONAL DE BOLIVIA S.A., CHEQUE: 6895075, FECHA DE EMISION:26/03/2018</t>
  </si>
  <si>
    <t>00099021001 DEP.DE CHEQ.AJENOS,RET.DE CAM.,CONCEPTO: POR PAGO DE SINIESTRO ANH,DEP.: CIA DE SEGUROS Y REASEGUROS FORTALEZA S.A. , PROCEDENCIA: BANCO FORTALEZA SOCIEDAD ANONIMA (BANCO FORTALEZA S.A.), CHEQUE: 7090, FECHA DE EMISIO</t>
  </si>
  <si>
    <t>00373024101 DEPOSITO DE EFECTIVO, DEPOSITANTE: JAIME MOLLO CHAVEZ, CONCEPTO: DEVOLUCION DE FONDOS EN AVANCE, CUENTA DE DEPOSITO: CUENTA UNICA DEL TESORO</t>
  </si>
  <si>
    <t>00206012001 DEPOSITO DE EFECTIVO, DEPOSITANTE: TANIA TABORGA VARGAS C.I. 7580964, CONCEPTO: DEVOLUCION DE HABERES DICIEMBRE 2017, CUENTA DE DEPOSITO: CUENTA UNICA DEL TESORO</t>
  </si>
  <si>
    <t>00212082001 DEPOSITO DE EFECTIVO, DEPOSITANTE: TEODORA VENTURA COYO, CONCEPTO: DEVOLUCION DE GASTOS OPERATIVOS, CUENTA DE DEPOSITO: CUENTA UNICA DEL TESORO</t>
  </si>
  <si>
    <t>00099021001 DEP.DE CHEQ.AJENOS,RET.DE CAM.,CONCEPTO: REEMBOLSO DE BAJAS MEDICAS POR INCAPACIDAD TEMPORAL,DEP.: MINISTERIO DE SALUD , PROCEDENCIA: BANCO UNION S.A., CHEQUE: 26723, FECHA DE EMISION:23/03/2018</t>
  </si>
  <si>
    <t>00099021001 DEP.DE CHEQ.AJENOS,RET.DE CAM.,CONCEPTO: REVERSION FRACCION DICIEMBRE NUAS 26805960,19587156 Y 12299431,DEP.: SEGUROS PROVIDA SA , PROCEDENCIA: BANCO NACIONAL DE BOLIVIA S.A., CHEQUE: 4350264, FECHA DE EMISION:09/04/2018</t>
  </si>
  <si>
    <t>00099021001 DEP.DE CHEQ.AJENOS,RET.DE CAM.,CONCEPTO: TRIBUNAL CONSTITUCIONAL PLURINACIONAL - DEVOLUCION INCAPACIDAD TEMPORAL ENERO/2018,DEP.: CAJA PETROLERA DE SALUD , PROCEDENCIA: BANCO UNION S.A., CHEQUE: 18166, FECHA DE EMISION:04/04/2018</t>
  </si>
  <si>
    <t>00099021001 DEP.DE CHEQ.AJENOS,RET.DE CAM.,CONCEPTO: WILLY GONZALO CABEZAS IGLESIAS,DEP.: BANCO UNION S.A. , PROCEDENCIA: BANCO UNION S.A., CHEQUE: 154470, FECHA DE EMISION:16/04/2018</t>
  </si>
  <si>
    <t>00099021001 DEP.DE CHEQ.AJENOS,RET.DE CAM.,CONCEPTO: DEVOLUCION DE RECURSOS PROYECTO CONSTRUCCION VIA FERREA MONTERO BULO BULO,DEP.: MINISTERIO DE OBRAS PUBLICAS SERVICIOS Y VIVIENDA , PROCEDENCIA: BANCO UNION S.A., CHEQUE: 2342, FECHA DE EMISION:03/04/2018</t>
  </si>
  <si>
    <t>00099021001 DEPOSITO DE EFECTIVO, DEPOSITANTE: ( ABC ) OFICINA CENTRAL, CONCEPTO: DEVOLUCION DE SALDO DE VIATICOS, CUENTA DE DEPOSITO: CUENTA UNICA DEL TESORO</t>
  </si>
  <si>
    <t>00099021001 DEPOSITO DE EFECTIVO, DEPOSITANTE: ABRAHAM ALARCON CALZADA, CONCEPTO: DEVOLUCION, CUENTA DE DEPOSITO: CUENTA UNICA DEL TESORO</t>
  </si>
  <si>
    <t>00020031101 DEPOSITO DE EFECTIVO, DEPOSITANTE: FROILAN MARIN ALANOCA CI 4796736 LP, CONCEPTO: REVERSION POR CONCEPTO DE VIATICOS PERIODO VESTIBULAR, CUENTA DE DEPOSITO: CUENTA UNICA DEL TESORO</t>
  </si>
  <si>
    <t>00099021001 DEPOSITO DE EFECTIVO, DEPOSITANTE: AGUIRRE HAUG ROSA CI 1616147, CONCEPTO: DEVOLUCION DE SALARIO EXCEDENTE AL DEL PRESIDENTE MARZO 2018, CUENTA DE DEPOSITO: CUENTA UNICA DEL TESORO</t>
  </si>
  <si>
    <t>00212082001 DEPOSITO DE EFECTIVO, DEPOSITANTE: INRA-DEMETRIO SANCHEZ VARGAS, CONCEPTO: DEVOLUCION DE VIATICOS, CUENTA DE DEPOSITO: CUENTA UNICA DEL TESORO</t>
  </si>
  <si>
    <t>00099021001 DEPOSITO DE EFECTIVO, DEPOSITANTE: AMELIA APAZA DE APAZA, CONCEPTO: DEVOLUCION POR CONCEPTO " SENASIR ", CUENTA DE DEPOSITO: CUENTA UNICA DEL TESORO</t>
  </si>
  <si>
    <t>00099021001 DEPOSITO DE EFECTIVO, DEPOSITANTE: AMERICA GONZALES HERRERA, CONCEPTO: DEVOLUCION RENTA, CUENTA DE DEPOSITO: CUENTA UNICA DEL TESORO</t>
  </si>
  <si>
    <t>00373024105 DEPOSITO DE EFECTIVO, DEPOSITANTE: PROYECTO APOYO Y FORTALECIMIENTO DE LA GESTION, CONCEPTO: DEVOLUCION DE SALDOS NO EJECUTADOS, CUENTA DE DEPOSITO: CUENTA UNICA DEL TESORO</t>
  </si>
  <si>
    <t>00212014305 DEPOSITO DE EFECTIVO, DEPOSITANTE: LUIS HORACIO PLATA CHUQUIMIA 4744604 LP, CONCEPTO: DEVOLUCION DE HABERES GESTION 2017, CUENTA DE DEPOSITO: CUENTA UNICA DEL TESORO</t>
  </si>
  <si>
    <t>00099021001 DEPOSITO DE EFECTIVO, DEPOSITANTE: ARTEAGA LOAYZA RAUL ANTONIO, CONCEPTO: REVERSION DE HABERES MARZO 2018 PREV. 2067 N PLANILLA 2340 DE ARTEAGA LOAYZA RAUL ANTONIO, CUENTA DE DEPOSITO: CUENTA UNICA DEL TESORO</t>
  </si>
  <si>
    <t>00099021001 DEPOSITO DE EFECTIVO, DEPOSITANTE: ARTEAGA LOAYZA RAUL ANTONIO, CONCEPTO: REVERSION DE HABERES MARZO 2018 PREV. 2067 N° PLANILLAS 2340 DE ARTEAGA LOAYZA RAUL ANTONIO, CUENTA DE DEPOSITO: CUENTA UNICA DEL TESORO</t>
  </si>
  <si>
    <t>00099021001 DEPOSITO DE EFECTIVO, DEPOSITANTE: ASUNTA ELIZABETH PARI MUÑOZ, CONCEPTO: DOBLE PERCEPCION, CUENTA DE DEPOSITO: CUENTA UNICA DEL TESORO</t>
  </si>
  <si>
    <t>00099021001 DEPOSITO DE EFECTIVO, DEPOSITANTE: AURELIO CHUQUIMIA - INSA, CONCEPTO: REVERSION, CUENTA DE DEPOSITO: CUENTA UNICA DEL TESORO</t>
  </si>
  <si>
    <t>00099021001 DEPOSITO DE EFECTIVO, DEPOSITANTE: BARRIOS VILLA ALFONSO CI 1253043, CONCEPTO: DEVOLUCION DE SALARIO EXCEDENTE AL DEL PRESIDENTE MARZO 2018, CUENTA DE DEPOSITO: CUENTA UNICA DEL TESORO</t>
  </si>
  <si>
    <t>00099021001 DEPOSITO DE EFECTIVO, DEPOSITANTE: BASILIA HORTENCIA CABRERA COLQUE, CONCEPTO: REVERSION TOTAL, CUENTA DE DEPOSITO: CUENTA UNICA DEL TESORO</t>
  </si>
  <si>
    <t>00099021001 DEPOSITO DE EFECTIVO, DEPOSITANTE: BORIS MARCELO VALENZUELA SAIRE, CONCEPTO: DEVOLUCION DEL 13% DE VIATICOS, CUENTA DE DEPOSITO: CUENTA UNICA DEL TESORO</t>
  </si>
  <si>
    <t>00099021001 DEPOSITO DE EFECTIVO, DEPOSITANTE: BRACAMONTE ALANIZ HUMBERTO CI 5567062, CONCEPTO: DEVOLUCION DE SALARIO EXCEDENTE AL DEL PRESIDENTE MARZO 2018, CUENTA DE DEPOSITO: CUENTA UNICA DEL TESORO</t>
  </si>
  <si>
    <t>00099021001 DEPOSITO DE EFECTIVO, DEPOSITANTE: CALLE ARACENA JOSE MANUEL CI 1284098, CONCEPTO: DEVOLUCION DE SALARIO EXCEDENTE AL DEL PRESIDENTE MARZO 2018, CUENTA DE DEPOSITO: CUENTA UNICA DEL TESORO</t>
  </si>
  <si>
    <t>00099021001 DEPOSITO DE EFECTIVO, DEPOSITANTE: CAMARGO BARRIONUEVO HERNAN CI 1394844, CONCEPTO: DEVOLUCION DE SALARIO EXCEDENTE AL DEL PRESIDENTE MARZO 2018, CUENTA DE DEPOSITO: CUENTA UNICA DEL TESORO</t>
  </si>
  <si>
    <t>00099021001 DEPOSITO DE EFECTIVO, DEPOSITANTE: CAP. INF. JORGE LUIS MERCADO MERIDA, CONCEPTO: DEVOLUCION DE PASAJES CAP. INF. JORGE LUIS MERCADO MERIDA, CUENTA DE DEPOSITO: CUENTA UNICA DEL TESORO</t>
  </si>
  <si>
    <t>00099021001 DEPOSITO DE EFECTIVO, DEPOSITANTE: CARLA MELISA LOPEZ ROSSE LOAIZA, CONCEPTO: DEVOLUCION DE AGUINALDO EN DEMASIA POR RENUNCIA, CUENTA DE DEPOSITO: CUENTA UNICA DEL TESORO</t>
  </si>
  <si>
    <t>00099021001 DEPOSITO DE EFECTIVO, DEPOSITANTE: CARLA MONTAÑO RIVERA, CONCEPTO: DEVOLUCION DE FONDOS, CUENTA DE DEPOSITO: CUENTA UNICA DEL TESORO</t>
  </si>
  <si>
    <t>00099021001 DEPOSITO DE EFECTIVO, DEPOSITANTE: CARMEN EDUBIGES SURCO GUACHALLA, CONCEPTO: DOBLE PERCEPCION, CUENTA DE DEPOSITO: CUENTA UNICA DEL TESORO</t>
  </si>
  <si>
    <t>00099021001 DEPOSITO DE EFECTIVO, DEPOSITANTE: CATALINA GUTIERREZ MAMANI, CONCEPTO: DEVOLUCION SENASIR, CUENTA DE DEPOSITO: CUENTA UNICA DEL TESORO</t>
  </si>
  <si>
    <t>00099021001 DEPOSITO DE EFECTIVO, DEPOSITANTE: CECILIA FLORES DE CEÑI, CONCEPTO: COBRO INDEBIDO DE SENASIR DEL MES DE ABRIL, CUENTA DE DEPOSITO: CUENTA UNICA DEL TESORO</t>
  </si>
  <si>
    <t>00099021001 DEPOSITO DE EFECTIVO, DEPOSITANTE: CELIA PELAEZ AGUILAR, CONCEPTO: REVERSION DE BOLETA NO CORRESPONDE EL PAGO, CUENTA DE DEPOSITO: CUENTA UNICA DEL TESORO</t>
  </si>
  <si>
    <t>00020051101 DEPOSITO DE EFECTIVO, DEPOSITANTE: AREA NAVAL 3 BERMEJO, CONCEPTO: REVERSION SERVICIOS BASICOS COMUNICACIONES, CUENTA DE DEPOSITO: CUENTA UNICA DEL TESORO</t>
  </si>
  <si>
    <t>00099021001 DEPOSITO DE EFECTIVO, DEPOSITANTE: CENTRO INTERNACIONAL DE LA QUINUA, CONCEPTO: DEVOLUCION DE RECURSOS POR REVERSION, CUENTA DE DEPOSITO: CUENTA UNICA DEL TESORO</t>
  </si>
  <si>
    <t>00099021001 DEPOSITO DE EFECTIVO, DEPOSITANTE: CIRO GERMAN ALAVIA MARIN, CONCEPTO: DEVOLUCION POR REMUNEERACION MAXIMA PERMITIDA EN EL SECTOR PUBLICO AGOSTO 2017, CUENTA DE DEPOSITO: CUENTA UNICA DEL TESORO</t>
  </si>
  <si>
    <t>00099021001 DEPOSITO DE EFECTIVO, DEPOSITANTE: CIRO GERMAN ALAVIA MARIN, CONCEPTO: DEVOLUCION POR REMUNERACION MAXIMA PERMITIDA EN EL SECTOR PUBLICO SEPTIEMBRE 2017, CUENTA DE DEPOSITO: CUENTA UNICA DEL TESORO</t>
  </si>
  <si>
    <t>00099021001 DEPOSITO DE EFECTIVO, DEPOSITANTE: CONSTANTINO PATZI MEDINA, CONCEPTO: COMPROMISO DEVOLUCION DE DEUDA, CUENTA DE DEPOSITO: CUENTA UNICA DEL TESORO</t>
  </si>
  <si>
    <t>00086031101 DEPOSITO DE EFECTIVO, DEPOSITANTE: ROLANDO CESPEDES PAREDES, CONCEPTO: DEVOLUCION, CUENTA DE DEPOSITO: CUENTA UNICA DEL TESORO</t>
  </si>
  <si>
    <t>00086031101 DEPOSITO DE EFECTIVO, DEPOSITANTE: ROLANDO CESPEDES PAREDES, CONCEPTO: COSTAS, CUENTA DE DEPOSITO: CUENTA UNICA DEL TESORO</t>
  </si>
  <si>
    <t>00597019202 DEPOSITO DE EFECTIVO, DEPOSITANTE: CHINA CAMC ENGINEERING CO.LTD BOLIVIA BRANCH, CONCEPTO: COMISION EMISION LC I-2018-06-3,598,76/REEMB.GTOS DE COMUNICACION-220/EMISION DE COMP.CONTABLE-50, CUENTA DE DEPOSITO: CUENTA UNICA DEL TESORO</t>
  </si>
  <si>
    <t>00291012002 DEPOSITO DE EFECTIVO, DEPOSITANTE: ADM BOLIVIANA DE CARRETERAS, CONCEPTO: DEVOLUCION DE LLAMADAS, CUENTA DE DEPOSITO: CUENTA UNICA DEL TESORO</t>
  </si>
  <si>
    <t>00130012002 DEPOSITO DE EFECTIVO, DEPOSITANTE: LUIS FEDERICO MARTINEZ RETAMOZO, CONCEPTO: DEVOLUCION POR CONCEPTO COMPRA DE GASOLINA, CUENTA DE DEPOSITO: CUENTA UNICA DEL TESORO</t>
  </si>
  <si>
    <t>00099021001 DEPOSITO DE EFECTIVO, DEPOSITANTE: DINA S, SALAZAR RECAMO, CONCEPTO: DEVOLUCION AL SENASIR, CUENTA DE DEPOSITO: CUENTA UNICA DEL TESORO</t>
  </si>
  <si>
    <t>00099021001 DEPOSITO DE EFECTIVO, DEPOSITANTE: DINA SUSANA SALAZAR RECAMO, CONCEPTO: DEVOLUCION AL SENASIR, CUENTA DE DEPOSITO: CUENTA UNICA DEL TESORO</t>
  </si>
  <si>
    <t>00099021001 DEPOSITO DE EFECTIVO, DEPOSITANTE: DIONICIA ORTEGA ORUÑO, CONCEPTO: DOBLE PERCEPCION, CUENTA DE DEPOSITO: CUENTA UNICA DEL TESORO</t>
  </si>
  <si>
    <t>00099021001 DEPOSITO DE EFECTIVO, DEPOSITANTE: DULIA SOLANO GARRO, CONCEPTO: DEVOLUCION DE PASAJES, CUENTA DE DEPOSITO: CUENTA UNICA DEL TESORO</t>
  </si>
  <si>
    <t>00099021001 DEPOSITO DE EFECTIVO, DEPOSITANTE: EDGAR FERNANDO MARTINEZ RUEDA, CONCEPTO: DEVOLUCION DE SALDO NO UTILIZADO EN PASAJES, CUENTA DE DEPOSITO: CUENTA UNICA DEL TESORO</t>
  </si>
  <si>
    <t>00099021001 DEPOSITO DE EFECTIVO, DEPOSITANTE: EDMUNDO PACHECO ROQUE, CONCEPTO: REVERSION DE HABERES DE MES DE AGOSTO 2017, CUENTA DE DEPOSITO: CUENTA UNICA DEL TESORO</t>
  </si>
  <si>
    <t>00099021001 DEPOSITO DE EFECTIVO, DEPOSITANTE: MINISTERIO DE DEFENSA, CONCEPTO: REVERSION PASAJES PREV. N° P-9007/17 N° DE CARGO DE CUENTA, CUENTA DE DEPOSITO: CUENTA UNICA DEL TESORO</t>
  </si>
  <si>
    <t>00099021001 DEPOSITO DE EFECTIVO, DEPOSITANTE: EDMUNDO PACHECO ROQUE, CONCEPTO: REVERSION DE HABERES DE MES DE JULIO 2017, CUENTA DE DEPOSITO: CUENTA UNICA DEL TESORO</t>
  </si>
  <si>
    <t>00099021001 DEPOSITO DE EFECTIVO, DEPOSITANTE: EINAR ERIC SOLIZ FLORES, CONCEPTO: DEVOLUCION DE PASAJES, CUENTA DE DEPOSITO: CUENTA UNICA DEL TESORO</t>
  </si>
  <si>
    <t>00099021001 DEPOSITO DE EFECTIVO, DEPOSITANTE: ELENA NINA MAMANI, CONCEPTO: DEVOLUCION POR DOBLE PERCEPCION, CUENTA DE DEPOSITO: CUENTA UNICA DEL TESORO</t>
  </si>
  <si>
    <t>00099021001 DEPOSITO DE EFECTIVO, DEPOSITANTE: ELVIRA COCA VEIZAGA, CONCEPTO: DOBLE PERCEPCION, CUENTA DE DEPOSITO: CUENTA UNICA DEL TESORO</t>
  </si>
  <si>
    <t>00099021001 DEPOSITO DE EFECTIVO, DEPOSITANTE: ENDE (EMPRESA NACIONAL DE ELECTRICIDAD), CONCEPTO: CUMPL DS 3430 REMUNERACION MAX MARZO/2018 WILFREDO OVANDO ROJAS, CUENTA DE DEPOSITO: CUENTA UNICA DEL TESORO</t>
  </si>
  <si>
    <t>00099021001 DEPOSITO DE EFECTIVO, DEPOSITANTE: ERNESTO PEREYRA VILLEGAS, CONCEPTO: DOBLE PERSEPCION, CUENTA DE DEPOSITO: CUENTA UNICA DEL TESORO</t>
  </si>
  <si>
    <t>00133012001 DEPOSITO DE EFECTIVO, DEPOSITANTE: LOTERIA NACIONAL DE B Y S, CONCEPTO: V.C. SALDO PAGO DE PREMIOS MINILOTERIA 2018, CUENTA DE DEPOSITO: CUENTA UNICA DEL TESORO</t>
  </si>
  <si>
    <t>00099021001 DEPOSITO DE EFECTIVO, DEPOSITANTE: FATIMA CABALLERO R., CONCEPTO: DOBLE PERCEPCION DEVOLUCION, CUENTA DE DEPOSITO: CUENTA UNICA DEL TESORO</t>
  </si>
  <si>
    <t>00099021001 DEPOSITO DE EFECTIVO, DEPOSITANTE: FAUSTINO QUISPE GUTIERREZ, CONCEPTO: DEVOLUCION DE HABERES, CUENTA DE DEPOSITO: CUENTA UNICA DEL TESORO</t>
  </si>
  <si>
    <t>00099021001 DEPOSITO DE EFECTIVO, DEPOSITANTE: FELIPE PAÑUNI ALI, CONCEPTO: DEVOLUCION DE HABERES DE MES FEBRERO, CUENTA DE DEPOSITO: CUENTA UNICA DEL TESORO</t>
  </si>
  <si>
    <t>00099021001 DEPOSITO DE EFECTIVO, DEPOSITANTE: FLAVIA ARACELLY VEGA QUINTANA, CONCEPTO: DEVOLUCION DE HABERES, CUENTA DE DEPOSITO: CUENTA UNICA DEL TESORO</t>
  </si>
  <si>
    <t>00099021001 DEPOSITO DE EFECTIVO, DEPOSITANTE: FLORENCIO PAREDES QUISPE, CONCEPTO: DOBLE PERCEPCION, CUENTA DE DEPOSITO: CUENTA UNICA DEL TESORO</t>
  </si>
  <si>
    <t>00010011101 DEP.DE CHEQ.AJENOS,RET.DE CAM.,CONCEPTO: REEMBOLSO DE SUBSIDIO DE INCAPACIDAD TEMPORAL ENERO 2018,DEP.: CAJA BANCARIA ESTATAL DE SALUD , PROCEDENCIA: BANCO UNION S.A., CHEQUE: 26603, FECHA DE EMISION:13/03/2018</t>
  </si>
  <si>
    <t>00099021001 DEP.DE CHEQ.AJENOS,RET.DE CAM.,CONCEPTO: REVERSION SALDOS NO EJECUTADOS GESTIONES PASADAS,DEP.: MINISTERIO DE DEFENSA , PROCEDENCIA: BANCO UNION S.A., CHEQUE: 102, FECHA DE EMISION:03/04/2018</t>
  </si>
  <si>
    <t>00099021001 DEP.DE CHEQ.AJENOS,RET.DE CAM.,CONCEPTO: REVERSION SALDOS NO EJECUTADOS GESTIONES PASADAS,DEP.: MINISTERIO DE DEFENSA , PROCEDENCIA: BANCO UNION S.A., CHEQUE: 129, FECHA DE EMISION:03/04/2018</t>
  </si>
  <si>
    <t>00099021001 DEP.DE CHEQ.AJENOS,RET.DE CAM.,CONCEPTO: REVERSION SALDOS NO EJECUTADOS GESTIONES PASADAS,DEP.: MINISTERIO DE DEFENSA , PROCEDENCIA: BANCO UNION S.A., CHEQUE: 130, FECHA DE EMISION:03/04/2018</t>
  </si>
  <si>
    <t>00099021001 DEP.DE CHEQ.AJENOS,RET.DE CAM.,CONCEPTO: REVERSION SALDOS NO EJECUTADOS GESTIONES PASADAS,DEP.: MINISTERIO DE DEFENSA , PROCEDENCIA: BANCO UNION S.A., CHEQUE: 101, FECHA DE EMISION:29/03/2018</t>
  </si>
  <si>
    <t>00099021001 DEP.DE CHEQ.AJENOS,RET.DE CAM.,CONCEPTO: REVERSION SALDOS NO EJECUTADOS GESTIONES PASADAS,DEP.: MINISTERIO DE DEFENSA , PROCEDENCIA: BANCO UNION S.A., CHEQUE: 52, FECHA DE EMISION:03/04/2018</t>
  </si>
  <si>
    <t>00099021001 DEP.DE CHEQ.AJENOS,RET.DE CAM.,CONCEPTO: REVERSION SALDOS NO EJECUTADOS GESTIONES PASADAS,DEP.: MINISTERIO DE DEFENSA , PROCEDENCIA: BANCO UNION S.A., CHEQUE: 19423, FECHA DE EMISION:29/03/2018</t>
  </si>
  <si>
    <t>00099021001 DEP.DE CHEQ.AJENOS,RET.DE CAM.,CONCEPTO: REVERSION HABERES DEVUELTOS POR PERSONAL DE LAS FF.AA.,DEP.: MINISTERIO DE DEFENSA , PROCEDENCIA: BANCO UNION S.A., CHEQUE: 9678, FECHA DE EMISION:10/04/2018</t>
  </si>
  <si>
    <t>00020011103 DEP.DE CHEQ.AJENOS,RET.DE CAM.,CONCEPTO: REVERSION VIATICOS GESTIONES PASADAS,DEP.: MINISTERIO DE DEFENSA , PROCEDENCIA: BANCO UNION S.A., CHEQUE: 15738, FECHA DE EMISION:29/03/2018</t>
  </si>
  <si>
    <t>00099021001 DEP.DE CHEQ.AJENOS,RET.DE CAM.,CONCEPTO: REVERSION SALDOS NO EJECUTADOS GASTOS GESTIONES PASADAS,DEP.: MINISTERIO DE DEFENSA , PROCEDENCIA: BANCO UNION S.A., CHEQUE: 19428, FECHA DE EMISION:03/04/2018</t>
  </si>
  <si>
    <t>00099021001 DEPOSITO DE EFECTIVO, DEPOSITANTE: FRANKLIN ALEGRIA, CONCEPTO: DEVOLUCION POR COMBUSTIBLE, CUENTA DE DEPOSITO: CUENTA UNICA DEL TESORO</t>
  </si>
  <si>
    <t>00099021001 DEPOSITO DE EFECTIVO, DEPOSITANTE: FUERTES CALLAPINO BERNARDINO CI 1283979, CONCEPTO: DEVOLUCION DE SALARIO EXCEDENTE AL DEL PRESIDENTE MARZO 2018, CUENTA DE DEPOSITO: CUENTA UNICA DEL TESORO</t>
  </si>
  <si>
    <t>00099021001 DEPOSITO DE EFECTIVO, DEPOSITANTE: FUNDACION BRIGADA MEDICA CUBANA, CONCEPTO: DEVOL POR CONCEPTO DE MANTENIMIENTO Y REPARACION DE VEHICULOS CORRESPONDIENTE AL MES DE MARZO/18, CUENTA DE DEPOSITO: CUENTA UNICA DEL TESORO</t>
  </si>
  <si>
    <t>00099021001 DEPOSITO DE EFECTIVO, DEPOSITANTE: FUNDACION BRIGADA MEDICA CUBANA, CONCEPTO: DEVOLUCION POR CONCEPTO DE ALIMENTO CORRESPONDIENTE AL MES DE MARZO/2018, CUENTA DE DEPOSITO: CUENTA UNICA DEL TESORO</t>
  </si>
  <si>
    <t>00099021001 DEPOSITO DE EFECTIVO, DEPOSITANTE: FUNDACION BRIGADA MEDICA CUBANA, CONCEPTO: DEVOLUCION POR CONCEPTO DE COMBUSTIBLE CORRESPONDIENTE AL MES DE MARZO/18, CUENTA DE DEPOSITO: CUENTA UNICA DEL TESORO</t>
  </si>
  <si>
    <t>00099021001 DEPOSITO DE EFECTIVO, DEPOSITANTE: FUNDACION BRIGADA MEDICA CUBANA, CONCEPTO: DEVOLUCION POR CONCEPTO DE COMUNICACIONES (ENCOMIENDA) CORRESPONDIENTE AL MES DE MARZO/18, CUENTA DE DEPOSITO: CUENTA UNICA DEL TESORO</t>
  </si>
  <si>
    <t>00099021001 DEPOSITO DE EFECTIVO, DEPOSITANTE: FUNDACION BRIGADA MEDICA CUBANA, CONCEPTO: DEVOLUCION POR CONCEPTO DE GAS LICUADO CORRESPONDIENTE AL MES DE MARZO /18, CUENTA DE DEPOSITO: CUENTA UNICA DEL TESORO</t>
  </si>
  <si>
    <t>00099021001 DEPOSITO DE EFECTIVO, DEPOSITANTE: FUNDACION BRIGADA MEDICA CUBANA, CONCEPTO: DEVOLUCION POR CONCEPTO DE VIATICO CORRESPONDIENTE AL CITE 0090, CUENTA DE DEPOSITO: CUENTA UNICA DEL TESORO</t>
  </si>
  <si>
    <t>00099021001 DEPOSITO DE EFECTIVO, DEPOSITANTE: FUNDACION BRIGADA MEDICA CUBANA, CONCEPTO: DEVOLUCION POR CONCEPTO TASAS (PEAJE) CORRESPONDIENTE AL MES DE MARZO/18, CUENTA DE DEPOSITO: CUENTA UNICA DEL TESORO</t>
  </si>
  <si>
    <t>00099021001 DEPOSITO DE EFECTIVO, DEPOSITANTE: GENNY PAULINA MARQUEZ TORRICO, CONCEPTO: DOBLE PERCEPCION, CUENTA DE DEPOSITO: CUENTA UNICA DEL TESORO</t>
  </si>
  <si>
    <t>00086038007 DEPOSITO DE EFECTIVO, DEPOSITANTE: SERNAP-JUAN CARLOS ECHEVERRIA S., CONCEPTO: DEP POR REVERSION DE FONDOS NO UTILIZADOS, CUENTA DE DEPOSITO: CUENTA UNICA DEL TESORO</t>
  </si>
  <si>
    <t>00020011103 DEPOSITO DE EFECTIVO, DEPOSITANTE: MINISTERIO DE DEFENSA, CONCEPTO: REVERSION PASAJES PREV. N P-9007/17, CUENTA DE DEPOSITO: CUENTA UNICA DEL TESORO</t>
  </si>
  <si>
    <t>00099021001 DEPOSITO DE EFECTIVO, DEPOSITANTE: GIOVANNA TITO CARDENAS, CONCEPTO: REVERSION DE HABERES, CUENTA DE DEPOSITO: CUENTA UNICA DEL TESORO</t>
  </si>
  <si>
    <t>00099021001 DEPOSITO DE EFECTIVO, DEPOSITANTE: GOB. AUTONOMO MUNICIPAL DE CHULUMANI, CONCEPTO: DEVOLUCION DE SALDOS NO EJECUTADOS PROYECTO " CONSTRUCCION AULAS UNIDAD EDUCATIVA YARIJA", CUENTA DE DEPOSITO: CUENTA UNICA DEL TESORO</t>
  </si>
  <si>
    <t>00099021001 DEPOSITO DE EFECTIVO, DEPOSITANTE: GONZALO PABLO LOBATON CAMACHO, CONCEPTO: DEVOLUCION PASAJES, CUENTA DE DEPOSITO: CUENTA UNICA DEL TESORO</t>
  </si>
  <si>
    <t>00099021001 DEPOSITO DE EFECTIVO, DEPOSITANTE: GOYTIA MORALES JOSE CI 1271669, CONCEPTO: DEVOLUCION DE SALARIO EXCEDENTE AL DEL PRESIDENTE MARZO 2018, CUENTA DE DEPOSITO: CUENTA UNICA DEL TESORO</t>
  </si>
  <si>
    <t>00099021001 DEPOSITO DE EFECTIVO, DEPOSITANTE: GRACIELA JUDITH GUTIERREZ TAPIA VDA DE DEHEZA, CONCEPTO: DEVOLUCION DE COBROS INDEBIDAMENTE PERCIBIDOS, CUENTA DE DEPOSITO: CUENTA UNICA DEL TESORO</t>
  </si>
  <si>
    <t>00086031101 DEP.DE CHEQ.AJENOS,RET.DE CAM.,CONCEPTO: DEP POR REVERSION DE FONDOS NO UTILIZADOS,DEP.: SERNAP-IÑAO , PROCEDENCIA: BANCO UNION S.A., CHEQUE: 795, FECHA DE EMISION:28/03/2018</t>
  </si>
  <si>
    <t>00086031101 DEP.DE CHEQ.AJENOS,RET.DE CAM.,CONCEPTO: DEP POR REVERSION DE FONDOS NO UTILIZADOS,DEP.: SERNAP-IÑAO , PROCEDENCIA: BANCO UNION S.A., CHEQUE: 794, FECHA DE EMISION:28/03/2018</t>
  </si>
  <si>
    <t>00099021001 DEPOSITO DE EFECTIVO, DEPOSITANTE: GUERRA AROZAMEN ANTONIO CI 1255809, CONCEPTO: DEVOLUCION DE SALARIO EXCEDENTE AL DEL PRESIDENTE MARZO 2018, CUENTA DE DEPOSITO: CUENTA UNICA DEL TESORO</t>
  </si>
  <si>
    <t>00099021001 DEPOSITO DE EFECTIVO, DEPOSITANTE: GUERY GERMAN CHACON RODRIGUEZ, CONCEPTO: DEVOLUCION DE UN (1) DIA DE HABER, CUENTA DE DEPOSITO: CUENTA UNICA DEL TESORO</t>
  </si>
  <si>
    <t>00099021001 DEPOSITO DE EFECTIVO, DEPOSITANTE: GUIDO SIMON CRESPO VALLEJOS, CONCEPTO: DEVOLUCION PRA, CUENTA DE DEPOSITO: CUENTA UNICA DEL TESORO</t>
  </si>
  <si>
    <t>00016011101 DEPOSITO DE EFECTIVO, DEPOSITANTE: DELIA RIVERA DAVALOS, CONCEPTO: DEVOLUCION DE VIATICOS, CUENTA DE DEPOSITO: CUENTA UNICA DEL TESORO</t>
  </si>
  <si>
    <t>00099021001 DEPOSITO DE EFECTIVO, DEPOSITANTE: GUMERCINDA LUNA - MAGISTERIO URBANO, CONCEPTO: DEVOLUCION POR DOBLE PERCEPCION, CUENTA DE DEPOSITO: CUENTA UNICA DEL TESORO</t>
  </si>
  <si>
    <t>00212082001 DEPOSITO DE EFECTIVO, DEPOSITANTE: INRA LA PAZ, CONCEPTO: DEVOLUCION PREVENTIVO 702 C31, CUENTA DE DEPOSITO: CUENTA UNICA DEL TESORO</t>
  </si>
  <si>
    <t>00099021001 DEPOSITO DE EFECTIVO, DEPOSITANTE: HECTOR ALFREDO LAURA AJNO, CONCEPTO: DEVOLUCION DE SUELDO, CUENTA DE DEPOSITO: CUENTA UNICA DEL TESORO</t>
  </si>
  <si>
    <t>00099021001 DEPOSITO DE EFECTIVO, DEPOSITANTE: HERNAN J. MARCONI RODRIGUEZ, CONCEPTO: DEVOLUCION POR DOBLE PERCEPCION, CUENTA DE DEPOSITO: CUENTA UNICA DEL TESORO</t>
  </si>
  <si>
    <t>00099021001 DEPOSITO DE EFECTIVO, DEPOSITANTE: HERNAN MAMANI APAZA, CONCEPTO: REVERSION DE BOLETA DE HABER MENSUAL, CUENTA DE DEPOSITO: CUENTA UNICA DEL TESORO</t>
  </si>
  <si>
    <t>00099021001 DEPOSITO DE EFECTIVO, DEPOSITANTE: HERNANDO MARTIN CHARCAS CUENTAS CI:6906340LP, CONCEPTO: DEVOLUCION DE VIATICOS, CUENTA DE DEPOSITO: CUENTA UNICA DEL TESORO</t>
  </si>
  <si>
    <t>00099021001 DEPOSITO DE EFECTIVO, DEPOSITANTE: HILARION KAPA VILLCA, CONCEPTO: DEVOLUCION DE DEUDA, CUENTA DE DEPOSITO: CUENTA UNICA DEL TESORO</t>
  </si>
  <si>
    <t>00099021001 DEPOSITO DE EFECTIVO, DEPOSITANTE: HILDA MERCADO PERALTA, CONCEPTO: DOBLE PERCEPCION, CUENTA DE DEPOSITO: CUENTA UNICA DEL TESORO</t>
  </si>
  <si>
    <t>00373024105 DEPOSITO DE EFECTIVO, DEPOSITANTE: JANNETH ESTELA POMA CHOQUEHUANCA, CONCEPTO: DEVOLUCION PROYECTO FONDO DE DESARROLLO INDIGENA, CUENTA DE DEPOSITO: CUENTA UNICA DEL TESORO</t>
  </si>
  <si>
    <t>00340012003 DEP.DE CHEQ.AJENOS,RET.DE CAM.,CONCEPTO: CRUZ AREVALO GABRIELA,DEP.: BANCO UNION S.A. , PROCEDENCIA: BANCO UNION S.A., CHEQUE: 154469, FECHA DE EMISION:13/04/2018</t>
  </si>
  <si>
    <t>00130012002 DEP.DE CHEQ.AJENOS,RET.DE CAM.,CONCEPTO: PAGO INCAPACIDAD TEMPORAL DEL PERSONAL FOFIM CORRESPONDIENTE MES MARZO 2018,DEP.: CAJA DE SALUD DE CAMINOS Y R.A. , PROCEDENCIA: BANCO UNION S.A., CHEQUE: 9070, FECHA DE EMISION:09/04/2018</t>
  </si>
  <si>
    <t>00020031101 DEPOSITO DE EFECTIVO, DEPOSITANTE: SERGIO FERNANDEZ CHOQUE, CONCEPTO: REVERSION, CUENTA DE DEPOSITO: CUENTA UNICA DEL TESORO</t>
  </si>
  <si>
    <t>00099021001 DEPOSITO DE EFECTIVO, DEPOSITANTE: IRMA MORALES DIAZ, CONCEPTO: DEVOLUCION DOBLE PERCEPCION - MAGISTERIO, CUENTA DE DEPOSITO: CUENTA UNICA DEL TESORO</t>
  </si>
  <si>
    <t>00130012002 DEPOSITO DE EFECTIVO, DEPOSITANTE: ORLANDO CLAURE MOLINA, CONCEPTO: DEVOLUCION POR GASTOS DE VIATICO, CUENTA DE DEPOSITO: CUENTA UNICA DEL TESORO</t>
  </si>
  <si>
    <t>00099021001 DEPOSITO DE EFECTIVO, DEPOSITANTE: JOHN MENESES ESCOBAR, CONCEPTO: REVERSION DE RECURSOS PREVENTIVO 232 GESTION 2017, CUENTA DE DEPOSITO: CUENTA UNICA DEL TESORO</t>
  </si>
  <si>
    <t>00099021001 DEPOSITO DE EFECTIVO, DEPOSITANTE: JOHSELIN ALANOCA NIGAÑEZ CONALPEDIS, CONCEPTO: POR REPOSICION DE FONDOS, CUENTA DE DEPOSITO: CUENTA UNICA DEL TESORO</t>
  </si>
  <si>
    <t>00099021001 DEPOSITO DE EFECTIVO, DEPOSITANTE: JORGE CONDE CHOQUE C.I. 2316406 LP, CONCEPTO: REVERSION PARCIAL, CUENTA DE DEPOSITO: CUENTA UNICA DEL TESORO</t>
  </si>
  <si>
    <t>00099021001 DEPOSITO DE EFECTIVO, DEPOSITANTE: JORGE ROGELIO SANTANDER ESTRADA - UMSA, CONCEPTO: REGULARIZACION POR TOPE SALARIAL SEPT 2017- OCT 2017- NOV 2017- DIC 2017, CUENTA DE DEPOSITO: CUENTA UNICA DEL TESORO</t>
  </si>
  <si>
    <t>00099021001 DEPOSITO DE EFECTIVO, DEPOSITANTE: JOSE LIRAUZE ORTIZ, CONCEPTO: DEVOLUCION DEUDA, CUENTA DE DEPOSITO: CUENTA UNICA DEL TESORO</t>
  </si>
  <si>
    <t>00099021001 DEPOSITO DE EFECTIVO, DEPOSITANTE: JOSE LUIS MONZON M, CONCEPTO: DEVOLUCION DE FONDOS EN AVANCE PARA REFRIGERIOS TALLERES SUCRE ABRIL/2018, CUENTA DE DEPOSITO: CUENTA UNICA DEL TESORO</t>
  </si>
  <si>
    <t>00099021001 DEPOSITO DE EFECTIVO, DEPOSITANTE: JOSE RAMIREZ SALCEDO, CONCEPTO: DEVOLUCION DE DOBLE PERCEPCION, CUENTA DE DEPOSITO: CUENTA UNICA DEL TESORO</t>
  </si>
  <si>
    <t>00099021001 DEPOSITO DE EFECTIVO, DEPOSITANTE: JUAN ACHO COLQUE, CONCEPTO: DEVOLUCION DE SUELDO, CUENTA DE DEPOSITO: CUENTA UNICA DEL TESORO</t>
  </si>
  <si>
    <t>00099021001 DEPOSITO DE EFECTIVO, DEPOSITANTE: JUAN ARI MAMANI, CONCEPTO: DEVOLUCION DE PAGO UNICO SEGUN D.S. 822, CUENTA DE DEPOSITO: CUENTA UNICA DEL TESORO</t>
  </si>
  <si>
    <t>00344012001 DEPOSITO DE EFECTIVO, DEPOSITANTE: IPELC - VICTOR CUIZARA ATANACIO, CONCEPTO: DEVOLUCION DE RECURSOS VALORACION ILC Y EIIP, CUENTA DE DEPOSITO: CUENTA UNICA DEL TESORO</t>
  </si>
  <si>
    <t>00099021001 DEPOSITO DE EFECTIVO, DEPOSITANTE: JUAN CARLOS FERNANDEZ COLQUE, CONCEPTO: DEVOLUCION POR TOPE SALARIAL DE LOS MESES DE AGOSTO A NOVIEMBRE DE 2017, CUENTA DE DEPOSITO: CUENTA UNICA DEL TESORO</t>
  </si>
  <si>
    <t>00099021001 DEPOSITO DE EFECTIVO, DEPOSITANTE: JUAN CRUZ PINTO, CONCEPTO: DEVOLUCION TOTAL CAMBIO DE DESTINO, CUENTA DE DEPOSITO: CUENTA UNICA DEL TESORO</t>
  </si>
  <si>
    <t>00099021001 DEPOSITO DE EFECTIVO, DEPOSITANTE: JUAN PABLO CHAIN BALDIVIEZO, CONCEPTO: DEVOLUCION GASTOS OBSERVADOS, CUENTA DE DEPOSITO: CUENTA UNICA DEL TESORO</t>
  </si>
  <si>
    <t>00373024105 DEPOSITO DE EFECTIVO, DEPOSITANTE: COMUNIDAD JANKO MARCA Y SANTA ROSA, CONCEPTO: DEV DE FONDOS PREOYECTO "APOYO A LA PRODUCCION DE FORRAJE EN 10 COMUNIDADES DE CORO CORO LP", CUENTA DE DEPOSITO: CUENTA UNICA DEL TESORO</t>
  </si>
  <si>
    <t>00099021001 DEPOSITO DE EFECTIVO, DEPOSITANTE: JULIA PATRICIA URQUIZU MASS, CONCEPTO: REVERSION RECURSOS NO UTILIZADOS COMUNICACIONES N PREVENTIVO 5033, CUENTA DE DEPOSITO: CUENTA UNICA DEL TESORO</t>
  </si>
  <si>
    <t>00020011103 DEPOSITO DE EFECTIVO, DEPOSITANTE: VICTORIO RONNIE TERAN RIOJA, CONCEPTO: RETENCION, CUENTA DE DEPOSITO: CUENTA UNICA DEL TESORO</t>
  </si>
  <si>
    <t>00129012001 DEPOSITO DE EFECTIVO, DEPOSITANTE: DEBBIE CARMEN MORALES HUARACHI, CONCEPTO: DEVOLUCION, CUENTA DE DEPOSITO: CUENTA UNICA DEL TESORO</t>
  </si>
  <si>
    <t>00099021001 DEPOSITO DE EFECTIVO, DEPOSITANTE: JULIA PATRICIA URQUIZU MASS, CONCEPTO: REVERSION RECURSOS NO UTILIZADOS COMUNICACIONES N PREVENTIVO 8996, CUENTA DE DEPOSITO: CUENTA UNICA DEL TESORO</t>
  </si>
  <si>
    <t>00130012002 DEPOSITO DE EFECTIVO, DEPOSITANTE: JUAN R. GUERREROS ROQUE, CONCEPTO: DEVOLUION POR GASTOS DE VIATICOS GASOLINA Y PEAJES, CUENTA DE DEPOSITO: CUENTA UNICA DEL TESORO</t>
  </si>
  <si>
    <t>00047261101 DEPOSITO DE EFECTIVO, DEPOSITANTE: JOSE LUIS MAMANI LEON, CONCEPTO: DEVOLUCION DE FONDOS NO UTILIZADOS DEL PREVENTIVO 66 GESTION 2018, CUENTA DE DEPOSITO: CUENTA UNICA DEL TESORO</t>
  </si>
  <si>
    <t>00099021001 DEPOSITO DE EFECTIVO, DEPOSITANTE: LANDELINO RAFAEL BANDEIRA ARZE, CONCEPTO: DEVOLUCION DOS DIAS HABERES DE MARZO DE 2018, CUENTA DE DEPOSITO: CUENTA UNICA DEL TESORO</t>
  </si>
  <si>
    <t>00099021001 DEPOSITO DE EFECTIVO, DEPOSITANTE: LOLA LOURDES KOSLKA SEQUEIROS LORDEMANN, CONCEPTO: DEVOLUCION DE VIATICOS, CUENTA DE DEPOSITO: CUENTA UNICA DEL TESORO</t>
  </si>
  <si>
    <t>00099021001 DEPOSITO DE EFECTIVO, DEPOSITANTE: LOURDES ALIAGA ZAPATA, CONCEPTO: DOBLE PERCEPCION DEL MES DE ABRIL 2018, CUENTA DE DEPOSITO: CUENTA UNICA DEL TESORO</t>
  </si>
  <si>
    <t>00046034201 DEPOSITO DE EFECTIVO, DEPOSITANTE: CARMEN ARISPE QUISPE, CONCEPTO: DEVOLUCION SALDO C-31 # 139, CUENTA DE DEPOSITO: CUENTA UNICA DEL TESORO</t>
  </si>
  <si>
    <t>00513012003 DEPOSITO DE EFECTIVO, DEPOSITANTE: LBP-YPFB (2011349681373), CONCEPTO: APORTE SINDICAL Y.P.F.B., CUENTA DE DEPOSITO: CUENTA UNICA DEL TESORO</t>
  </si>
  <si>
    <t>00099021001 DEPOSITO DE EFECTIVO, DEPOSITANTE: LOURDES PEREZ LAURA, CONCEPTO: DOBLE PERCEPCION, CUENTA DE DEPOSITO: CUENTA UNICA DEL TESORO</t>
  </si>
  <si>
    <t>00099021001 DEPOSITO DE EFECTIVO, DEPOSITANTE: LUCRECIA VELARDE VDA. DE FLORES, CONCEPTO: PARA DEPARTAMENTO DE SENASIR, CUENTA DE DEPOSITO: CUENTA UNICA DEL TESORO</t>
  </si>
  <si>
    <t>00287102012 DEP.DE CHEQ.AJENOS,RET.DE CAM.,CONCEPTO: PAGO DE LA FACTURA N° 147 POR EL MINISTERIO DE DEPORTES PROY. "VILLA DEPORTIVA SURAMERICANA",DEP.: FPS / SUPERVISION / CENTRAL , PROCEDENCIA: BANCO UNION S.A., CHEQUE: 780, FECHA DE EMISION:05/04/2018</t>
  </si>
  <si>
    <t>00287102012 DEP.DE CHEQ.AJENOS,RET.DE CAM.,CONCEPTO: PAGO FACTURA N° 99 POR EL MDRYT PROY."MERCADO CAMPESINO ZONAL 16 DE JULIO SAN FELIPE DE SEQUE",DEP.: FPS / SUPERVISION / CENTRAL , PROCEDENCIA: BANCO UNION S.A., CHEQUE: 782, FECHA DE EMISION:05/04/2018</t>
  </si>
  <si>
    <t>00287102012 DEP.DE CHEQ.AJENOS,RET.DE CAM.,CONCEPTO: PAGO DE LA FACTURA N° 100 POR EL MDRYT PROY."MERCADO CAMPESINO ZONAL NUEVA JERUSALEM",DEP.: FPS / SUPERVISION / CENTRAL , PROCEDENCIA: BANCO UNION S.A., CHEQUE: 783, FECHA DE EMISION:05/04/2018</t>
  </si>
  <si>
    <t>00099021001 DEPOSITO DE EFECTIVO, DEPOSITANTE: LUIS ENRIQUE CAPELLA CORDERO, CONCEPTO: DEVOLUCION DE SUELDO MES DE ENERO 2018, CUENTA DE DEPOSITO: CUENTA UNICA DEL TESORO</t>
  </si>
  <si>
    <t>00099021001 DEPOSITO DE EFECTIVO, DEPOSITANTE: LUIS FERNANDO ARTEAGA ORTIZ, CONCEPTO: DEVOLUCION DE IMPRENTA,FOTOCOPIADO; PREV N° 8271/17 N° CARGO CTA 8271.1, CUENTA DE DEPOSITO: CUENTA UNICA DEL TESORO</t>
  </si>
  <si>
    <t>00526012001 DEP.DE CHEQ.AJENOS,RET.DE CAM.,CONCEPTO: DEP SALDOS NO UTILIZ - VIATICOS BTV P/REVERSION C-31 DESCONT VIA RRHH FEB/18 SR. PIÑACOBO,DEP.: BOLIVIA TV , PROCEDENCIA: BANCO UNION S.A., CHEQUE: 16166, FECHA DE EMISION:18/04/2018</t>
  </si>
  <si>
    <t>00099021001 DEPOSITO DE EFECTIVO, DEPOSITANTE: LUIS FERNANDO ARTEAGA ORTIZ, CONCEPTO: DEVOLUCION DE REFRIGERIO PREV. N 5955/17 N DE CARGO DE CUENTA 2017-5955,1, CUENTA DE DEPOSITO: CUENTA UNICA DEL TESORO</t>
  </si>
  <si>
    <t>00016011101 DEPOSITO DE EFECTIVO, DEPOSITANTE: JUAN CARLOS ESCOBAR, CONCEPTO: DEVOLUCION DE PASAJE Y VIATICOS, CUENTA DE DEPOSITO: CUENTA UNICA DEL TESORO</t>
  </si>
  <si>
    <t>00099021001 DEPOSITO DE EFECTIVO, DEPOSITANTE: MAGISTERIO-EDUARDO MALDONADO GALLARDO, CONCEPTO: DEVOLUCION SENASIR, CUENTA DE DEPOSITO: CUENTA UNICA DEL TESORO</t>
  </si>
  <si>
    <t>00099021001 DEPOSITO DE EFECTIVO, DEPOSITANTE: MARCELA BEATRIZ AYALA AVILA C.I. 2835114 SC., CONCEPTO: REVERSION ALIMENTACION PREVENTIVO N° 8234, CUENTA DE DEPOSITO: CUENTA UNICA DEL TESORO</t>
  </si>
  <si>
    <t>00041011101 DEPOSITO DE EFECTIVO, DEPOSITANTE: MDPYEP-NELSON ALBERTO ARUQUIPA ARCE, CONCEPTO: DEVOLUCION DE FONDOS EN AVANCE, CUENTA DE DEPOSITO: CUENTA UNICA DEL TESORO</t>
  </si>
  <si>
    <t>00129012001 DEPOSITO DE EFECTIVO, DEPOSITANTE: JUAN CARLOS VILLALPANDO CONDORI, CONCEPTO: DEVOLUCION DE RECURSOS, CUENTA DE DEPOSITO: CUENTA UNICA DEL TESORO</t>
  </si>
  <si>
    <t>00099021001 DEPOSITO DE EFECTIVO, DEPOSITANTE: MARCELINA HUANCA LLUSCO, CONCEPTO: DOBLE PERCEPCION, CUENTA DE DEPOSITO: CUENTA UNICA DEL TESORO</t>
  </si>
  <si>
    <t>00047261101 DEPOSITO DE EFECTIVO, DEPOSITANTE: PAOLA SANDOVAL MERCADO, CONCEPTO: DEVOLUCION DE SALDOS NO UTILIZADOS POR FONDOS DE AVANCE C-31/52 IPDPACU, CUENTA DE DEPOSITO: CUENTA UNICA DEL TESORO</t>
  </si>
  <si>
    <t>00099021001 DEP.DE CHEQ.AJENOS,RET.DE CAM.,CONCEPTO: DEV. RECURSOS POR EXTRAVIO DE CREDENCIALES (YESELI GUTIERREZ, ISRAEL VASQUEZ, DANIELA ZABALA),DEP.: CAMARA DE SENADORES , PROCEDENCIA: BANCO UNION S.A., CHEQUE: 6888, FECHA DE EMISION:19/04/2018</t>
  </si>
  <si>
    <t>00099021001 DEPOSITO DE EFECTIVO, DEPOSITANTE: MARCO ANTONIO CHOQUEHUANCA MARIN, CONCEPTO: DEVOLUCION DE VIATICOS, CUENTA DE DEPOSITO: CUENTA UNICA DEL TESORO</t>
  </si>
  <si>
    <t>00099021001 DEPOSITO DE EFECTIVO, DEPOSITANTE: MARCO TAMAYO ARNEZ, CONCEPTO: DEVOLUCION DEL 13% DE VIATICOS, CUENTA DE DEPOSITO: CUENTA UNICA DEL TESORO</t>
  </si>
  <si>
    <t>00099021001 DEPOSITO DE EFECTIVO, DEPOSITANTE: MARIA CALLE LIPA, CONCEPTO: DOBLE PERCEPCION, CUENTA DE DEPOSITO: CUENTA UNICA DEL TESORO</t>
  </si>
  <si>
    <t>00099021001 DEPOSITO DE EFECTIVO, DEPOSITANTE: MARIANA ALEJANDRA ROJAS GUARACHI, CONCEPTO: DEVOLUCION VIATICO VIAJE TAMBO QUEMADO 29/03/2018, CUENTA DE DEPOSITO: CUENTA UNICA DEL TESORO</t>
  </si>
  <si>
    <t>00099021001 DEPOSITO DE EFECTIVO, DEPOSITANTE: MARTIN YAHUASI MAMANI, CONCEPTO: PLAN DE PAGOS ACUERDO SENASIR, CUENTA DE DEPOSITO: CUENTA UNICA DEL TESORO</t>
  </si>
  <si>
    <t>00010011102 DEPOSITO DE EFECTIVO, DEPOSITANTE: ELISHEBA CAROLINA AUZA SAUNERO, CONCEPTO: REPOSICION CERTIF VALORADOS DEL SERECI ANULADOS SECCION CONSULAR DE BOLIVIA EN FRANCIA (2013-2014), CUENTA DE DEPOSITO: CUENTA UNICA DEL TESORO</t>
  </si>
  <si>
    <t>00020031101 DEPOSITO DE EFECTIVO, DEPOSITANTE: DICOSE, CONCEPTO: REVERSION DE FONDOS, CUENTA DE DEPOSITO: CUENTA UNICA DEL TESORO</t>
  </si>
  <si>
    <t>00099021001 DEPOSITO DE EFECTIVO, DEPOSITANTE: MIGUEL ANGEL PEDREGAL PARDO, CONCEPTO: DEVOLUCION DE DEUDA, CUENTA DE DEPOSITO: CUENTA UNICA DEL TESORO</t>
  </si>
  <si>
    <t>00099021001 DEPOSITO DE EFECTIVO, DEPOSITANTE: MINISTERIO DE ECONOMIA Y FINANZAS PUBLICA, CONCEPTO: DEVOLUCION DE FONDOS DE AVANCE, CUENTA DE DEPOSITO: CUENTA UNICA DEL TESORO</t>
  </si>
  <si>
    <t>00132022002 DEPOSITO DE EFECTIVO, DEPOSITANTE: MARIA ZULEMA CALLIZAYA MEDINA, CONCEPTO: DEVOLUCION DE FONDOS EN AVANCE, CUENTA DE DEPOSITO: CUENTA UNICA DEL TESORO</t>
  </si>
  <si>
    <t>00035031101 DEP.DE CHEQ.AJENOS,RET.DE CAM.,CONCEPTO: ARRENDAMIENTO ESPACIO PARQUEO CAMPO FERIAL A OSCAR GALLARDO POR EL MES DE ABRIL 2018,DEP.: MEFP-UCPP , PROCEDENCIA: BANCO UNION S.A., CHEQUE: 1247, FECHA DE EMISION:19/04/2018</t>
  </si>
  <si>
    <t>00035031101 DEP.DE CHEQ.AJENOS,RET.DE CAM.,CONCEPTO: ARRENDAMIENTO ESPACIO PARQUEO CAMPO FERIAL A ALEX ROJAS POR EL MES DE ABRIL 2018,DEP.: MEFP-UCPP , PROCEDENCIA: BANCO UNION S.A., CHEQUE: 1248, FECHA DE EMISION:19/04/2018</t>
  </si>
  <si>
    <t>00035031101 DEP.DE CHEQ.AJENOS,RET.DE CAM.,CONCEPTO: ARRENDAMIENTO PISO 6 BLOQUE AMARILLO Y PLAZA AKAPANA EVENTO ETC 2 EDUCATION TRAINING,DEP.: MEFP-UCPP , PROCEDENCIA: BANCO UNION S.A., CHEQUE: 1249, FECHA DE EMISION:19/04/2018</t>
  </si>
  <si>
    <t>00035031101 DEP.DE CHEQ.AJENOS,RET.DE CAM.,CONCEPTO: INGRESOS PARQUEO CAMPO FERIAL CHUQUIAGO MARKA POR EL MES DE MARZO 2018,DEP.: MEFP-UCPP , PROCEDENCIA: BANCO UNION S.A., CHEQUE: 1250, FECHA DE EMISION:19/04/2018</t>
  </si>
  <si>
    <t>00015011108 DEP.DE CHEQ.AJENOS,RET.DE CAM.,CONCEPTO: DEVOLUCION DE FONDOS,DEP.: MIN GOBIERNO , PROCEDENCIA: BANCO UNION S.A., CHEQUE: 51065, FECHA DE EMISION:17/04/2018</t>
  </si>
  <si>
    <t>00035031101 DEP.DE CHEQ.AJENOS,RET.DE CAM.,CONCEPTO: INGRESOS FERIA VACACION FELIZ EN EL CHUQUIAGO CONVENIO UCPP N° 01/2018 CON KRONOPIOS,DEP.: MEFP-UCPP , PROCEDENCIA: BANCO UNION S.A., CHEQUE: 1242, FECHA DE EMISION:11/04/2018</t>
  </si>
  <si>
    <t>00015011108 DEP.DE CHEQ.AJENOS,RET.DE CAM.,CONCEPTO: DEVOLUCION DE FONDOS,DEP.: MIN GOBIERNO , PROCEDENCIA: BANCO UNION S.A., CHEQUE: 51061, FECHA DE EMISION:16/04/2018</t>
  </si>
  <si>
    <t>00015011108 DEP.DE CHEQ.AJENOS,RET.DE CAM.,CONCEPTO: DEVOLUCION DE FONDOS,DEP.: MIN GOBIERNO , PROCEDENCIA: BANCO UNION S.A., CHEQUE: 51060, FECHA DE EMISION:13/04/2018</t>
  </si>
  <si>
    <t>00222012001 DEP.DE CHEQ.AJENOS,RET.DE CAM.,CONCEPTO: PAGO INCAPACIDAD TEMPORAL DEL PERSONAL INIAF CORRESPONDIENTE MES ENERO 2018,DEP.: CAJA DE SALUD DE CAMINOS Y R.A. , PROCEDENCIA: BANCO UNION S.A., CHEQUE: 9092, FECHA DE EMISION:17/04/2018</t>
  </si>
  <si>
    <t>00222012001 DEP.DE CHEQ.AJENOS,RET.DE CAM.,CONCEPTO: PAGO INCAPACIDAD TEMPORAL DEL PERSONAL INIAF CORRESPONDIENTE MES DICIEMBRE 2017,DEP.: CAJA DE SALUD DE CAMINOS Y R.A. , PROCEDENCIA: BANCO UNION S.A., CHEQUE: 9093, FECHA DE EMISION:17/04/2018</t>
  </si>
  <si>
    <t>00086031108 DEP.DE CHEQ.AJENOS,RET.DE CAM.,CONCEPTO: DEP FONDOS SISCO POR CIERRE TRIMESTRAL (ENERO-MARZO/2018),DEP.: MMAYA/SERNAP/PNANMI MADIDI , PROCEDENCIA: BANCO UNION S.A., CHEQUE: 1451, FECHA DE EMISION:13/04/2018</t>
  </si>
  <si>
    <t>00099021001 DEPOSITO DE EFECTIVO, DEPOSITANTE: MINISTERIO DE SALUD-FELICIA CHOQUE RESINI, CONCEPTO: REVERSION DE PAGO, CUENTA DE DEPOSITO: CUENTA UNICA DEL TESORO</t>
  </si>
  <si>
    <t>00373024105 DEPOSITO DE EFECTIVO, DEPOSITANTE: CONSTRUCCION DE ESTABLOS E IMPLEMENTACION, CONCEPTO: DEVOLUCION DE RECURSOS NO EJECUTADOS, CUENTA DE DEPOSITO: CUENTA UNICA DEL TESORO</t>
  </si>
  <si>
    <t>00155012001 DEPOSITO DE EFECTIVO, DEPOSITANTE: BLANCA ISABEL ALARCON YAMPASI, CONCEPTO: DEVOLUCION DE LA NO PRESENTACION DE FACTURA SABSA, CUENTA DE DEPOSITO: CUENTA UNICA DEL TESORO</t>
  </si>
  <si>
    <t>00130012002 DEPOSITO DE EFECTIVO, DEPOSITANTE: MOISES LUIS CORTES TORRES, CONCEPTO: DEVOLUCION POR CONCEPTO DE VIATICOS, CUENTA DE DEPOSITO: CUENTA UNICA DEL TESORO</t>
  </si>
  <si>
    <t>00099021001 DEPOSITO DE EFECTIVO, DEPOSITANTE: MIRNA JHANETH FLORES PEREZ, CONCEPTO: COBRO POR DOBLE PERCEPCION PERIODOS MAYO A DICIEMBRE 2017, CUENTA DE DEPOSITO: CUENTA UNICA DEL TESORO</t>
  </si>
  <si>
    <t>00099021001 DEPOSITO DE EFECTIVO, DEPOSITANTE: MORA FERAUDI RUBEN CI 2216655, CONCEPTO: DEVOLUCION DE SALARIO EXCEDENTE AL DEL PRESIDENTE MARZO 2018, CUENTA DE DEPOSITO: CUENTA UNICA DEL TESORO</t>
  </si>
  <si>
    <t>00099024113 DEP.DE CHEQ.AJENOS,RET.DE CAM.,CONCEPTO: MULTA PROY CONSTRUCCION U.E. ELSENA-MUNICIPIO EL SENA,DEP.: MINISTERIO DE LA PRESIDENCIA - UPRE , PROCEDENCIA: BANCO UNION S.A., CHEQUE: 558, FECHA DE EMISION:17/04/2018</t>
  </si>
  <si>
    <t>00099024113 DEP.DE CHEQ.AJENOS,RET.DE CAM.,CONCEPTO: MULTA PROY CONSTRUCCION AMPLIACION U.E. JESUS DE NAZARETH NIVEL SECUNDARIA MUNICIPIO DE ORURO,DEP.: MINISTERIO DE LA PRESIDENCIA-UPRE</t>
  </si>
  <si>
    <t>00099021001 DEPOSITO DE EFECTIVO, DEPOSITANTE: NELSON EDDY PATIÑO COCA, CONCEPTO: DEVOLUCION DEL 13% DE VIATICOS, CUENTA DE DEPOSITO: CUENTA UNICA DEL TESORO</t>
  </si>
  <si>
    <t>00099021001 DEP.DE CHEQ.AJENOS,RET.DE CAM.,CONCEPTO: AUT.FISC.EMPRESAS-DEVOL.INCAPACIDAD TEMPORAL - FEB. / 2018,DEP.: CAJA PETROLERA DE SALUD , PROCEDENCIA: BANCO UNION S.A., CHEQUE: 13234, FECHA DE EMISION:23/04/2018</t>
  </si>
  <si>
    <t>00081011101 DEP.DE CHEQ.AJENOS,RET.DE CAM.,CONCEPTO: MIN.OBRAS PUBLICAS - DEVOL.INCAPACIDAD TEMP.- FEB / 2018,DEP.: CAJA PETROLERA DE SALUD , PROCEDENCIA: BANCO UNION S.A., CHEQUE: 13236, FECHA DE EMISION:23/04/2018</t>
  </si>
  <si>
    <t>00099021001 DEP.DE CHEQ.AJENOS,RET.DE CAM.,CONCEPTO: DEV.DE BOLETO AEREO NACIONAL AEROLINEA ECOGET,CORRESPONDIENTE A LA GESTION 2017,DEP.: CAMARA DE SENADORES , PROCEDENCIA: BANCO UNION S.A., CHEQUE: 6897, FECHA DE EMISION:23/04/2018</t>
  </si>
  <si>
    <t>00513212001 DEP.DE CHEQ.AJENOS,RET.DE CAM.,CONCEPTO: REVERSION DE RECURSOS,DEP.: YPFB , PROCEDENCIA: BANCO UNION S.A., CHEQUE: 1560, FECHA DE EMISION:20/04/2018</t>
  </si>
  <si>
    <t>00130012002 DEPOSITO DE EFECTIVO, DEPOSITANTE: LUIS FEDERICO MARTINEZ RETAMOZO, CONCEPTO: DEPÓSITO POR GASTOS DE PASAJE, CUENTA DE DEPOSITO: CUENTA UNICA DEL TESORO</t>
  </si>
  <si>
    <t>00099021001 DEPOSITO DE EFECTIVO, DEPOSITANTE: NORAH TEREZA BOHORQUEZ VDA. DE GONZALES, CONCEPTO: COBRO INDEBIDO POR NUEVAS NUPCIAS, CUENTA DE DEPOSITO: CUENTA UNICA DEL TESORO</t>
  </si>
  <si>
    <t>00099021001 DEPOSITO DE EFECTIVO, DEPOSITANTE: NORKA MARIA CRISTINA TAPIA VILLARREAL, CONCEPTO: DOBLE PERCEPCION, CUENTA DE DEPOSITO: CUENTA UNICA DEL TESORO</t>
  </si>
  <si>
    <t>00086011102 DEPOSITO DE EFECTIVO, DEPOSITANTE: TRANS. DE HIDRICARBUROS DEL ORIENTE THOR S.A., CONCEPTO: MULTAS POR CONTRAVENCIONES A LA LEY DE MEDIO AMBIENTE, CUENTA DE DEPOSITO: CUENTA UNICA DEL TESORO</t>
  </si>
  <si>
    <t>00099021001 DEPOSITO DE EFECTIVO, DEPOSITANTE: OPORTO GAMBOA MARCO RAUL CI 1317561, CONCEPTO: DEVOLUCION DE SALARIO EXCEDENTE AL DEL PRESIDENTE SEPTIEMBRE A DICIEMBRE 2017, CUENTA DE DEPOSITO: CUENTA UNICA DEL TESORO</t>
  </si>
  <si>
    <t>00099021001 DEPOSITO DE EFECTIVO, DEPOSITANTE: OSCAR DEMETRIO QUINTANA HUAYLLUCO, CONCEPTO: DEVOLUCION DE DEUDA - DOBLE PERCEPCION, CUENTA DE DEPOSITO: CUENTA UNICA DEL TESORO</t>
  </si>
  <si>
    <t>00099021001 DEPOSITO DE EFECTIVO, DEPOSITANTE: OSCAR NIGOEVIC HEREDIA, CONCEPTO: DEVOLUCION DEMASIA HABERES MAXIMA RENUMERACION SECTOR PUBLICO, CUENTA DE DEPOSITO: CUENTA UNICA DEL TESORO</t>
  </si>
  <si>
    <t>00099021001 DEPOSITO DE EFECTIVO, DEPOSITANTE: OSMAR ROLANDO ORELLANA ZURITA, CONCEPTO: DEVOLUCION DE PASAJE, CUENTA DE DEPOSITO: CUENTA UNICA DEL TESORO</t>
  </si>
  <si>
    <t>00373024105 DEPOSITO DE EFECTIVO, DEPOSITANTE: LUISA VICTORIA SALLUCO DE MOLLO, CONCEPTO: DEVOLUCION DE DINEROS RECIBIDOS DEL FONDO INDIGENA PARA PROYECTOS PRODUCTIVOS, CUENTA DE DEPOSITO: CUENTA UNICA DEL TESORO</t>
  </si>
  <si>
    <t>00099021001 DEPOSITO DE EFECTIVO, DEPOSITANTE: OSWALDO RENE LOPEZ RAYA, CONCEPTO: CUMPLIMIENTO PARCIAL DE RECONOCIMIENTO DE OBLIGACION A LA CNS BS: 27016,20 (3RA CUOTA), CUENTA DE DEPOSITO: CUENTA UNICA DEL TESORO</t>
  </si>
  <si>
    <t>00099021001 DEPOSITO DE EFECTIVO, DEPOSITANTE: POLICIA BOLIVIANA, CONCEPTO: DEVOLUCION DE SERVICIOS BASICOS TARIJA, CUENTA DE DEPOSITO: CUENTA UNICA DEL TESORO</t>
  </si>
  <si>
    <t>00099021001 DEPOSITO DE EFECTIVO, DEPOSITANTE: PONCIANO CONDORI SIÑANI, CONCEPTO: DEVOLUCION DE HABERES, CUENTA DE DEPOSITO: CUENTA UNICA DEL TESORO</t>
  </si>
  <si>
    <t>00015011108 DEP.DE CHEQ.AJENOS,RET.DE CAM.,CONCEPTO: DEVOLUCION DE FONDOS,DEP.: MIN.GOBIERNO , PROCEDENCIA: BANCO UNION S.A., CHEQUE: 51070, FECHA DE EMISION:19/04/2018</t>
  </si>
  <si>
    <t>00099021001 DEPOSITO DE EFECTIVO, DEPOSITANTE: RAMIRO ANDRES COLQUEHUANCA GUTIERREZ, CONCEPTO: DEVOLUCION DE VIATICOS, CUENTA DE DEPOSITO: CUENTA UNICA DEL TESORO</t>
  </si>
  <si>
    <t>00099021001 DEPOSITO DE EFECTIVO, DEPOSITANTE: RAMIRO JOAQUIN CHOQUE CHOQUE, CONCEPTO: DEVOLUCION EXCEDENTE DE HORAS, CUENTA DE DEPOSITO: CUENTA UNICA DEL TESORO</t>
  </si>
  <si>
    <t>00099021001 DEPOSITO DE EFECTIVO, DEPOSITANTE: RENE ALEJO PUCHO, CONCEPTO: DEVOLUCION DE COMBUSTIBLE, CUENTA DE DEPOSITO: CUENTA UNICA DEL TESORO</t>
  </si>
  <si>
    <t>00086084202 DEPOSITO DE EFECTIVO, DEPOSITANTE: JOAQUIN COIMBAA DRIAS UNIDAD DESCON. SUST., CONCEPTO: DEVOLUCION DE FONDOS EN AVANCE, CUENTA DE DEPOSITO: CUENTA UNICA DEL TESORO</t>
  </si>
  <si>
    <t>00099021001 DEPOSITO DE EFECTIVO, DEPOSITANTE: MINISTERIO DE EDUCACION ESPERANZA SUAREZ SOTO, CONCEPTO: DEVOLUCION DE VIATICOS, CUENTA DE DEPOSITO: CUENTA UNICA DEL TESORO</t>
  </si>
  <si>
    <t>00099021001 DEPOSITO DE EFECTIVO, DEPOSITANTE: RICHARD GERMAN CANAVIRI PACO, CONCEPTO: DEVOLUCION DE PERCEPCION DE DOBLE AGUINALDO, CUENTA DE DEPOSITO: CUENTA UNICA DEL TESORO</t>
  </si>
  <si>
    <t>00099021001 DEPOSITO DE EFECTIVO, DEPOSITANTE: ROBERTO MARCHANT ALFARO, CONCEPTO: DOBLE PERCEPCION, CUENTA DE DEPOSITO: CUENTA UNICA DEL TESORO</t>
  </si>
  <si>
    <t>00099021001 DEPOSITO DE EFECTIVO, DEPOSITANTE: RUBEN CONDORI CHAMBI - C.I. 7078750 LP., CONCEPTO: REVERSION DE HABER MENSUAL, CUENTA DE DEPOSITO: CUENTA UNICA DEL TESORO</t>
  </si>
  <si>
    <t>00099021001 DEPOSITO DE EFECTIVO, DEPOSITANTE: RUBEN PRADO ARISPE, CONCEPTO: DEVOLUCION DE HABERES DE ACUERDO A INF. N° EX/EP 13, CUENTA DE DEPOSITO: CUENTA UNICA DEL TESORO</t>
  </si>
  <si>
    <t>00099021001 DEPOSITO DE EFECTIVO, DEPOSITANTE: RUPERTO CHURATA MAMANI, CONCEPTO: COBRO INDEVIDO CON INCUMPLIMIENTO DE CONVENIO, CUENTA DE DEPOSITO: CUENTA UNICA DEL TESORO</t>
  </si>
  <si>
    <t>00099021001 DEPOSITO DE EFECTIVO, DEPOSITANTE: RUTH MARISEL HINOJOSA CORI, CONCEPTO: DEVOLUCION DE FONDO AVANCE ( SALDO ), CUENTA DE DEPOSITO: CUENTA UNICA DEL TESORO</t>
  </si>
  <si>
    <t>00099021001 DEPOSITO DE EFECTIVO, DEPOSITANTE: RUTH MARISEL HINOJOSA CORI, CONCEPTO: SALDO FONDO EN AVANCE, CUENTA DE DEPOSITO: CUENTA UNICA DEL TESORO</t>
  </si>
  <si>
    <t>00099021001 DEPOSITO DE EFECTIVO, DEPOSITANTE: SABINA MARTINA HUASCO OROSCO, CONCEPTO: DEVOLUCION EXCEDENTE DE HORAS, CUENTA DE DEPOSITO: CUENTA UNICA DEL TESORO</t>
  </si>
  <si>
    <t>00086011102 DEPOSITO DE EFECTIVO, DEPOSITANTE: BOLIVIA TRUCK SERVICE LTDA, CONCEPTO: PAGO MULTA ADMINISTRATIVA RESOLUCION ADM VMABCCGDF N 11/18, CUENTA DE DEPOSITO: CUENTA UNICA DEL TESORO</t>
  </si>
  <si>
    <t>00016071101 DEPOSITO DE EFECTIVO, DEPOSITANTE: LIZETH GUTIERREZ APARICIO, CONCEPTO: PASAJES CAPACITACION Y VIATICOS DEVOLUCION FONDOS EN AVANCE, CUENTA DE DEPOSITO: CUENTA UNICA DEL TESORO</t>
  </si>
  <si>
    <t>00099021001 DEPOSITO DE EFECTIVO, DEPOSITANTE: SANTOS RAMON VELASCO MAMANI, CONCEPTO: DOBLE PERCEPCION, CUENTA DE DEPOSITO: CUENTA UNICA DEL TESORO</t>
  </si>
  <si>
    <t>00099021001 DEPOSITO DE EFECTIVO, DEPOSITANTE: SECKO GONZALES HUGO CI 3682597, CONCEPTO: DEVOLUCION DE SALARIO EXCEDENTE AL DEL PRESIDENTE MARZO 2018, CUENTA DE DEPOSITO: CUENTA UNICA DEL TESORO</t>
  </si>
  <si>
    <t>00099021001 DEPOSITO DE EFECTIVO, DEPOSITANTE: SEDEGES -ORURO, CONCEPTO: DEPOSITÓ EN EFECTIVO POR CONCEPTO DE PAGO EN DEMASIA DE SUELDO DEL EXFUNCIONARIO JAVIER F. VILLCA V, CUENTA DE DEPOSITO: CUENTA UNICA DEL TESORO</t>
  </si>
  <si>
    <t>00099021001 DEPOSITO DE EFECTIVO, DEPOSITANTE: SEDES LA PAZ, CONCEPTO: DEVOLUCION DE BONO FRONTERA, CUENTA DE DEPOSITO: CUENTA UNICA DEL TESORO</t>
  </si>
  <si>
    <t>00099021001 DEPOSITO DE EFECTIVO, DEPOSITANTE: SEMAPE - SANTA CRUZ, CONCEPTO: DEVOLUCION DE RECURSOS NO UTILIZADOS - FONDOS EN AVANCE, CUENTA DE DEPOSITO: CUENTA UNICA DEL TESORO</t>
  </si>
  <si>
    <t>00099021001 DEPOSITO DE EFECTIVO, DEPOSITANTE: SERGIO ORLANDO CHAVEZ GARCIA, CONCEPTO: DEVOLUCION DE VIATICOS NO UTILIZADOS DE FECHA 7/4/18, CUENTA DE DEPOSITO: CUENTA UNICA DEL TESORO</t>
  </si>
  <si>
    <t>00086011102 DEPOSITO DE EFECTIVO, DEPOSITANTE: STMA SRL JOSE ANTONIO MOLINA GUZMAN, CONCEPTO: MULTAS POR CONTRAVERSIONES AL LEY DE MEDIO AMBIENTE, CUENTA DE DEPOSITO: CUENTA UNICA DEL TESORO</t>
  </si>
  <si>
    <t>00099021001 DEPOSITO DE EFECTIVO, DEPOSITANTE: SILVANO TORREZ, CONCEPTO: DEVOLUCION PASAJES, CUENTA DE DEPOSITO: CUENTA UNICA DEL TESORO</t>
  </si>
  <si>
    <t>00015011108 DEPOSITO DE EFECTIVO, DEPOSITANTE: NINFA ISABEL CHOQUECALLATA GUARACHI, CONCEPTO: DEPOSITÓ REMANENTE FONDOS EN AVANCE - NINFA ISABEL CHOQUECALLATA, CUENTA DE DEPOSITO: CUENTA UNICA DEL TESORO</t>
  </si>
  <si>
    <t>00099021001 DEPOSITO DE EFECTIVO, DEPOSITANTE: TIRADO ENCINAS JOSE FRANCISCO CI 1328741, CONCEPTO: DEVOLUCION DE SALARIO EXCEDENTE AL DEL PRESIDENTE MARZO 2018, CUENTA DE DEPOSITO: CUENTA UNICA DEL TESORO</t>
  </si>
  <si>
    <t>00099021001 DEPOSITO DE EFECTIVO, DEPOSITANTE: TRINIDAD ROSARIO ZABALA OCHOA, CONCEPTO: CUENTAS POR PAGAR-PASAJES SIN UTILIZAR - GESTION 2002, CUENTA DE DEPOSITO: CUENTA UNICA DEL TESORO</t>
  </si>
  <si>
    <t>00099021001 DEPOSITO DE EFECTIVO, DEPOSITANTE: VENEGAS RAMOS HERNAN CI 3663639, CONCEPTO: DEVOLUCION DE SALARIO EXCEDENTE AL DEL PRESIDENTE MARZO 2018, CUENTA DE DEPOSITO: CUENTA UNICA DEL TESORO</t>
  </si>
  <si>
    <t>00099021001 DEPOSITO DE EFECTIVO, DEPOSITANTE: VIAS BOLIVIA-LUIS MENCIAS SURCO, CONCEPTO: DEVOLUCION DE DOBLE PERCEPCION, CUENTA DE DEPOSITO: CUENTA UNICA DEL TESORO</t>
  </si>
  <si>
    <t>00099021001 DEPOSITO DE EFECTIVO, DEPOSITANTE: VICENTE SOTO CARRASCO, CONCEPTO: DEVOLUCION DE DOBLE PERCEPCION, CUENTA DE DEPOSITO: CUENTA UNICA DEL TESORO</t>
  </si>
  <si>
    <t>00099021001 DEPOSITO DE EFECTIVO, DEPOSITANTE: VICTOR ANDRES COCA ZAMBRANA, CONCEPTO: DEVOLUCION TOTAL CAMBIO DE DESTINO, CUENTA DE DEPOSITO: CUENTA UNICA DEL TESORO</t>
  </si>
  <si>
    <t>00099021001 DEPOSITO DE EFECTIVO, DEPOSITANTE: VICTOR HUGO NAVARRO MICHEL, CONCEPTO: DEVOLUCION POR DOBLE PERCEPCION, CUENTA DE DEPOSITO: CUENTA UNICA DEL TESORO</t>
  </si>
  <si>
    <t>00099021001 DEPOSITO DE EFECTIVO, DEPOSITANTE: VICTOR JESUS GUARACHI POMIER, CONCEPTO: DEVOLUCION FONDOS EN AVANCE, CUENTA DE DEPOSITO: CUENTA UNICA DEL TESORO</t>
  </si>
  <si>
    <t>00099021001 DEPOSITO DE EFECTIVO, DEPOSITANTE: VICTOR MENDOZA QUISPE, CONCEPTO: DOBLE PERCEPCION, CUENTA DE DEPOSITO: CUENTA UNICA DEL TESORO</t>
  </si>
  <si>
    <t>00010011102 DEPOSITO DE EFECTIVO, DEPOSITANTE: MARIANA ASTORGA ESPINOZA, CONCEPTO: VALORADOS SERECI GESTORIA 2013-2015 MINISTERIO DE RELACIONES EXTERIORES GESTORIA CONSULAR LEY N 310, CUENTA DE DEPOSITO: CUENTA UNICA DEL TESORO</t>
  </si>
  <si>
    <t>00373024105 DEPOSITO DE EFECTIVO, DEPOSITANTE: MACARIO FLORES ARTEAGA, CONCEPTO: DEVOLUCION DE SALDOS DEL PROYECTO CONSTRUCCION DE ESTABLOS COMUNIDAD DE GUARAYA DEL MUN TIAHUANACU, CUENTA DE DEPOSITO: CUENTA UNICA DEL TESORO</t>
  </si>
  <si>
    <t>00373024105 DEPOSITO DE EFECTIVO, DEPOSITANTE: AMALIA ROMERO RUIZ, CONCEPTO: DEVOLUCION PROYECTO DE VACAS HOTEN DE SELLA MENDEZ DEL MUNICIPIO DE SAN LORENZO DEP DE TARIJA, CUENTA DE DEPOSITO: CUENTA UNICA DEL TESORO</t>
  </si>
  <si>
    <t>00099021001 DEPOSITO DE EFECTIVO, DEPOSITANTE: VICTORIA CARMEN RIVAS VDA DE COCHI, CONCEPTO: COBRO INDEVIDO POR NUEVAS NUPCIAS, CUENTA DE DEPOSITO: CUENTA UNICA DEL TESORO</t>
  </si>
  <si>
    <t>00099021001 DEPOSITO DE EFECTIVO, DEPOSITANTE: VICTORIO RONNIE TERAN RIOJA, CONCEPTO: REVERSION, CUENTA DE DEPOSITO: CUENTA UNICA DEL TESORO</t>
  </si>
  <si>
    <t>00047261101 DEPOSITO DE EFECTIVO, DEPOSITANTE: MDRYT-IPD PACU, CONCEPTO: DEVOLUCION FONDOS EN AVANCE, CUENTA DE DEPOSITO: CUENTA UNICA DEL TESORO</t>
  </si>
  <si>
    <t>00015011108 DEP.DE CHEQ.AJENOS,RET.DE CAM.,CONCEPTO: DEVOLUCION DE FONDOS,DEP.: MIN. GOBIERNO , PROCEDENCIA: BANCO UNION S.A., CHEQUE: 51074, FECHA DE EMISION:23/04/2018</t>
  </si>
  <si>
    <t>00513212001 DEP.DE CHEQ.AJENOS,RET.DE CAM.,CONCEPTO: REVERSION DE RECURSOS,DEP.: YPFB , PROCEDENCIA: BANCO UNION S.A., CHEQUE: 1563, FECHA DE EMISION:26/04/2018</t>
  </si>
  <si>
    <t>00020031101 DEPOSITO DE EFECTIVO, DEPOSITANTE: BEATRIZ BETTY CALLE GUTIERREZ, CONCEPTO: REVERSION POR GASTO NO EJECUTADO POR ALIMENTACION Y OTROS SIMILARES, CUENTA DE DEPOSITO: CUENTA UNICA DEL TESORO</t>
  </si>
  <si>
    <t>00099021001 DEPOSITO DE EFECTIVO, DEPOSITANTE: WALTER PABLO LA SERNA MENA, CONCEPTO: DEVOLUCION DE HABERES MARZO 2010, CUENTA DE DEPOSITO: CUENTA UNICA DEL TESORO</t>
  </si>
  <si>
    <t>00099021001 DEPOSITO DE EFECTIVO, DEPOSITANTE: WALTER PABLO LA SERNA MENA, CONCEPTO: DEVOLUCION DE HABERES NOVIEMBRE 2009, CUENTA DE DEPOSITO: CUENTA UNICA DEL TESORO</t>
  </si>
  <si>
    <t>00099021001 DEPOSITO DE EFECTIVO, DEPOSITANTE: WALTER PABLO LA SERNA MENA, CONCEPTO: DEVOLUCION DE HABERES OCTUBRE 2009, CUENTA DE DEPOSITO: CUENTA UNICA DEL TESORO</t>
  </si>
  <si>
    <t>00099021001 DEPOSITO DE EFECTIVO, DEPOSITANTE: WALTER VILLARROEL CHUQUIMIA, CONCEPTO: DEVOLUCION POR COBRO INDEBIDO, CUENTA DE DEPOSITO: CUENTA UNICA DEL TESORO</t>
  </si>
  <si>
    <t>00099021001 DEPOSITO DE EFECTIVO, DEPOSITANTE: WENDY CABRERA AGUILAR, CONCEPTO: DEVOLUCION DE INGRESOS POR EXCEDER TECHO SALARIAL ABRIL 2017, CUENTA DE DEPOSITO: CUENTA UNICA DEL TESORO</t>
  </si>
  <si>
    <t>00099021001 DEPOSITO DE EFECTIVO, DEPOSITANTE: WENDY CABRERA AGUILAR, CONCEPTO: DEVOLUCION DE INGRESOS POR EXCEDER TECHO SALARIAL AGOSTO 2017, CUENTA DE DEPOSITO: CUENTA UNICA DEL TESORO</t>
  </si>
  <si>
    <t>00099021001 DEPOSITO DE EFECTIVO, DEPOSITANTE: WENDY CABRERA AGUILAR, CONCEPTO: DEVOLUCION DE INGRESOS POR EXCEDER TECHO SALARIAL DICIEMBRE 2017, CUENTA DE DEPOSITO: CUENTA UNICA DEL TESORO</t>
  </si>
  <si>
    <t>00099021001 DEPOSITO DE EFECTIVO, DEPOSITANTE: WENDY CABRERA AGUILAR, CONCEPTO: DEVOLUCION DE INGRESOS POR EXCEDER TECHO SALARIAL ENERO 2017, CUENTA DE DEPOSITO: CUENTA UNICA DEL TESORO</t>
  </si>
  <si>
    <t>00099021001 DEPOSITO DE EFECTIVO, DEPOSITANTE: WENDY CABRERA AGUILAR, CONCEPTO: DEVOLUCION DE INGRESOS POR EXCEDER TECHO SALARIAL FEBRERO 2017, CUENTA DE DEPOSITO: CUENTA UNICA DEL TESORO</t>
  </si>
  <si>
    <t>00099021001 DEPOSITO DE EFECTIVO, DEPOSITANTE: WENDY CABRERA AGUILAR, CONCEPTO: DEVOLUCION DE INGRESOS POR EXCEDER TECHO SALARIAL JULIO 2017, CUENTA DE DEPOSITO: CUENTA UNICA DEL TESORO</t>
  </si>
  <si>
    <t>00099021001 DEPOSITO DE EFECTIVO, DEPOSITANTE: WENDY CABRERA AGUILAR, CONCEPTO: DEVOLUCION DE INGRESOS POR EXCEDER TECHO SALARIAL JUNIO 2017, CUENTA DE DEPOSITO: CUENTA UNICA DEL TESORO</t>
  </si>
  <si>
    <t>00010011102 DEPOSITO DE EFECTIVO, DEPOSITANTE: CONSULADO DE BOLIVIA EN CUSCO , PERU, CONCEPTO: DEP. VALORADOS ANULADOS EXTRAVIADOS CONSULADO DE BOLIVIA EN CUSCO, CUENTA DE DEPOSITO: CUENTA UNICA DEL TESORO</t>
  </si>
  <si>
    <t>00099021001 DEPOSITO DE EFECTIVO, DEPOSITANTE: WENDY CABRERA AGUILAR, CONCEPTO: DEVOLUCION DE INGRESOS POR EXCEDER TECHO SALARIAL MARZO 2017, CUENTA DE DEPOSITO: CUENTA UNICA DEL TESORO</t>
  </si>
  <si>
    <t>00099021001 DEPOSITO DE EFECTIVO, DEPOSITANTE: WENDY CABRERA AGUILAR, CONCEPTO: DEVOLUCION DE INGRESOS POR EXCEDER TECHO SALARIAL MAYO 2017, CUENTA DE DEPOSITO: CUENTA UNICA DEL TESORO</t>
  </si>
  <si>
    <t>00222018015 DEPOSITO DE EFECTIVO, DEPOSITANTE: JORGE RUBEN CALDERON OROPEZA, CONCEPTO: REVERSION C-31 851, CUENTA DE DEPOSITO: CUENTA UNICA DEL TESORO</t>
  </si>
  <si>
    <t>00378012002 DEPOSITO DE EFECTIVO, DEPOSITANTE: SENATEX - PACHECO SORUCO RAQUEL MARIA, CONCEPTO: DEVOLUCION AL C-31 N° 182 POR SALDO NO EJECUTADO, CUENTA DE DEPOSITO: CUENTA UNICA DEL TESORO</t>
  </si>
  <si>
    <t>00130012002 DEP.DE CHEQ.AJENOS,RET.DE CAM.,CONCEPTO: PAGO INTERES A FOFIM CUOTA N 99,DEP.: COMERMIN RL , PROCEDENCIA: BANCO MERCANTIL SANTA CRUZ SA., CHEQUE: 8053, FECHA DE EMISION:27/04/2018</t>
  </si>
  <si>
    <t>00099021001 DEPOSITO DE EFECTIVO, DEPOSITANTE: WENDY CABRERA AGUILAR, CONCEPTO: DEVOLUCION DE INGRESOS POR EXCEDER TECHO SALARIAL NOVIEMBRE 2017, CUENTA DE DEPOSITO: CUENTA UNICA DEL TESORO</t>
  </si>
  <si>
    <t>00099021001 DEPOSITO DE EFECTIVO, DEPOSITANTE: WENDY CABRERA AGUILAR, CONCEPTO: DEVOLUCION DE INGRESOS POR EXCEDER TECHO SALARIAL OCTUBRE 2017, CUENTA DE DEPOSITO: CUENTA UNICA DEL TESORO</t>
  </si>
  <si>
    <t>00373024105 DEPOSITO DE EFECTIVO, DEPOSITANTE: PRIMA MOLLO OLAZO, CONCEPTO: DEVOLUCION DE GASTOS SOBRANTE DE PROYECTO, CUENTA DE DEPOSITO: CUENTA UNICA DEL TESORO</t>
  </si>
  <si>
    <t>00099021001 DEPOSITO DE EFECTIVO, DEPOSITANTE: WENDY CABRERA AGUILAR, CONCEPTO: DEVOLUCION DE INGRESOS POR EXCEDER TECHO SALARIAL SEPTIEMBRE 2017, CUENTA DE DEPOSITO: CUENTA UNICA DEL TESORO</t>
  </si>
  <si>
    <t>00099021001 DEPOSITO DE EFECTIVO, DEPOSITANTE: XIMENA ANA MARIA CENTELLAS ROJAS, CONCEPTO: DEVOLUCION DE PASAJES Y VIATICOS DE 2009 SRA.XIMENA ANA MARIA CENTELLAS ROJAS, CUENTA DE DEPOSITO: CUENTA UNICA DEL TESORO</t>
  </si>
  <si>
    <t>00099021001 DEPOSITO DE EFECTIVO, DEPOSITANTE: YOLANDA DOLORES MAZUELOS POOL, CONCEPTO: DEVOLUCION DE DEUDA ( DOBLE PERCEPCION ), CUENTA DE DEPOSITO: CUENTA UNICA DEL TESORO</t>
  </si>
  <si>
    <t>00099021001 DEPOSITO DE EFECTIVO, DEPOSITANTE: YOLANDA TOVAR UGARTE, CONCEPTO: DEVOLUCION DE HABERES MES DE MARZO, CUENTA DE DEPOSITO: CUENTA UNICA DEL TESORO</t>
  </si>
  <si>
    <t>00099021001 DEPOSITO DE EFECTIVO, DEPOSITANTE: YOSELIN AVERANGA LADINO CI. 7676683 SC., CONCEPTO: DEVOLUCION DE HABERES, CUENTA DE DEPOSITO: CUENTA UNICA DEL TESORO</t>
  </si>
  <si>
    <t>00099021001 DEPOSITO DE EFECTIVO, DEPOSITANTE: YOVANA FUENTES CASTRO, CONCEPTO: PERCEPCION INDEBIDA DE HABERES, CUENTA DE DEPOSITO: CUENTA UNICA DEL TESORO</t>
  </si>
  <si>
    <t>A:00041014101 Debito Automatico por contraparte del GAM Pampa Grande, correspondiente al Convenio Intergubernativo suscrito entre el Ministerio de Desarrollo Productivo y Economia Plural y el GAM Pampa Grande, programa Revolucion Tecnologica en Educacion.</t>
  </si>
  <si>
    <t>||REG.COBRO PARCIAL COMIS.EMIS.L/C 0,05% S/USD167.115.200.-POR 290 DIAS(CORRESP.GESTION 2018),REEMB.GSTS.COM.BS220.-Y EMIS. COMP.CONTABLE BS50.-,S/G NOTA ABEN/DGE/NE Nº0218/2018,02/04/18 REF.: I-2018-05 P/C ABEN A/F JOINT-STOCK COMPANY 'STATE SPECIALIZED DESIGN INSTITUTE'. LIB.00099021001 TGN RECURSOS ORDINARIOS REF.:COMISION EMISION LC I-2018-05 (GESTION 2018)</t>
  </si>
  <si>
    <t>VENTA DE DIVISAS A SOLICITUD DE YACIMIENTOS PETROLIFEROS FISCALES BOLIVIANOS SEGUN SOLICITUD 4654 REF: PAGO A SAMSUNG ENGINEERING BOLIVIA SA POR EL SERVICIO OPERACION Y MANTENIMIENTO ASISTIDO AMPLIADO PLANTA DE AMONIACO Y UREA SEXTA ADENDA NOVIEMBRE 2017 LIB. 00513062001 YPFB-OPERACIONES PLANTA DE SEPARACION DE LIQUIDOS RIO GRANDE</t>
  </si>
  <si>
    <t>VENTA DE DIVISAS CON TRANSFERENCIA DE FONDOS A SOLICITUD DE ADMINISTRACION DE SERVICIOS PORTUARIOS BOLIVIA SEGUN SOLICITUD 4653 REF: H.R. 1004 - ENVIO DE RECURSOS AL PUERTO DE ARICA POR PAGO DE LIMPIEZA DE LAS OFICINAS DEL PUERTO DE ARICA, CORRESPONDIENTE A FEBRERO/2018 SEGUN ORDEN DE PAGO ASP-B/DAF LIB. 00594012001 ASP-B FONDO DE OPERACIONES</t>
  </si>
  <si>
    <t>De: 00099024113 Transferencia en cumplimiento al DS N0913 de 15/06/2011 y el Convenio Intergubernativo de Financiamiento UPRE-CIF-IG 794/2017, suscrito entre la UPRE y el GAM San Carlos, Proyecto Construccion 12 Aulas Unidad Educativa Balfred Paz Barba Distrito Santa Fe, correspondiente al pago de l</t>
  </si>
  <si>
    <t>De: 00099024113 Transferencia en cumplimiento al DS N0913 de 15/06/2011 y el Convenio Intergubernativo de Financiamiento UPRE-CIF-IG 689/2017, suscrito entre la UPRE y el GAM Omereque, Proyecto Const. Tinglado y Graderias Unidad Educativa San Carlos - Omereque, correspondiente al pago de la planilla</t>
  </si>
  <si>
    <t>De: 00099024113 Transferencia en cumplimiento al DS N0913 de 15/06/2011 y el Convenio Intergubernativo de Financiamiento UPRE-CIF-IG/493/2016, suscrito entre la UPRE y el GAM de Mairana proyecto Construccion Modulo Educativo U.E. Santiago Bartolome Nunez Pimentel - Mairana, correspondiente al pago d</t>
  </si>
  <si>
    <t>||VENTA DE DIVISAS S/G NOTAS YLB-GEE:0105/2018, 232/2018 Y 306/2018 Y ASIGNACION DE DIVISAS EFECTUADA POR EL MEFP CON CÓDIGO 011206 4610 DE 27-03-18 REF.: EMISION DE CARTA DE CREDITO 0,15% S/USD3.934.497,96 POR 32 DIAS, REEMB. GTOS DE COMUNICACION Y EMIS. CBTE. CONT. BS50. CTA. 00597019202 SALMUERA SALAR DE UYUNI PLANTA INDUSTRIAL REF.: COM. EMISION LC I-2018-06</t>
  </si>
  <si>
    <t>PROVISION DE FONDOS A SOLICITUD DE YACIMIENTOS PETROLIFEROS FISCALES BOLIVIANOS SEGUN SOLICITUD YPFB-0092-2018 REF: PAGO SERV DE TRANSPORTE DE GN FEB 18 A YPFB TRANSPORTE SA LIB. 00513012007 YPFB - RECURSOS NACIONALIZACIÓN</t>
  </si>
  <si>
    <t>PROVISION DE FONDOS A SOLICITUD DE YACIMIENTOS PETROLIFEROS FISCALES BOLIVIANOS SEGUN SOLICITUD YPFB-0093-2018 REF: PAGO SERV DE TRANS DE GN MI FEB 18 YPFB CHACO SA LIB. 00513012007 YPFB - RECURSOS NACIONALIZACIÓN</t>
  </si>
  <si>
    <t>PROVISION DE FONDOS A SOLICITUD DE YACIMIENTOS PETROLIFEROS FISCALES BOLIVIANOS SEGUN SOLICITUD YPFB-0096-2018 REF: PAGO SERV TRANSPORTE DE GN ENE 18 YPFB TRANSPORTE SA LIB. 00513012007 YPFB - RECURSOS NACIONALIZACIÓN</t>
  </si>
  <si>
    <t>PROVISION DE FONDOS A SOLICITUD DE YACIMIENTOS PETROLIFEROS FISCALES BOLIVIANOS SEGUN SOLICITUD YPFB-0095-2018 REF: PAGO SERV TRANSPORTE DE GN FEB 18 YPFB TRANSPORTE SA LIB. 00513012007 YPFB - RECURSOS NACIONALIZACIÓN</t>
  </si>
  <si>
    <t>COBRO COSTOS DE PAPELERIA SEGUN TRANSFERENCIA DEL EXTERIOR POR ORDEN DE SECCION CONSULAR EMBAJADA EN ITALIA REF.: GESTORIA CONSULAR LIB. 00010011102 MIN.RELACIONES EXTERIORES - GESTORIA CONSULAR LEY Nº 3108</t>
  </si>
  <si>
    <t>COBRO COSTOS DE PAPELERIA SEGUN TRANSFERENCIA DEL EXTERIOR POR ORDEN DE SECCION CONSULAR EMBAJADA DE BOLIVIA EN TOKYO JAPON LIB. 00010011102 MIN.RELACIONES EXTERIORES - GESTORIA CONSULAR LEY Nº 3108</t>
  </si>
  <si>
    <t>VENTA DE DIVISAS CON TRANSFERENCIA DE FONDOS A SOLICITUD DE ADMINISTRACION DE SERVICIOS PORTUARIOS BOLIVIA SEGUN SOLICITUD 4664 REF: H.R. 1007 - PAGO AL SENOR JOSE LUIS FERNANDEZ CASTILLO POR ALQUILER DE OFICINAS EN EL PUERTO DE ILO CORRESPONDIENTE A MARZO SEGUN ORDEN DE PAGO ASP-B/DAF-UAD/OP-143/20 LIB. 00594012001 ASP-B FONDO DE OPERACIONES</t>
  </si>
  <si>
    <t>COBRO COSTOS DE PAPELERIA SEGUN TRANSFERENCIA DEL EXTERIOR POR ORDEN DE CORPORACION PETROLERA S.A. LIB. 00513062001 YPFB-OPERACIONES PLANTA DE SEPARACION DE LIQUIDOS RIO GRANDE</t>
  </si>
  <si>
    <t>VENTA DE DIVISAS CON TRANSFERENCIA DE FONDOS A SOLICITUD DE AUTORIDAD DE REG.Y FISCALIZ.DE TELECOMUNICACIONES Y TRANSP. SEGUN SOLICITUD 4614 REF: PAGO DE CUOTA DE AMORTIZACION DE LA DEUDA POR CONTRIBUCIONES Y CUOTA ANUAL 2018 A LA UNION INTERNACIONAL DE TELECOMUNICACIONES UIT, EN CUMPLIMIENTO A NUME LIB. 00099021001 TGN-RECURSOS ORDINARIOS (3987) POR DIFERENCIAL CAMBIARIO</t>
  </si>
  <si>
    <t>VENTA DE DIVISAS CON TRANSFERENCIA DE FONDOS A SOLICITUD DE AUTORIDAD DE REG.Y FISCALIZ.DE TELECOMUNICACIONES Y TRANSP. SEGUN SOLICITUD 4614 REF: PAGO DE CUOTA DE AMORTIZACION DE LA DEUDA POR CONTRIBUCIONES Y CUOTA ANUAL 2018 A LA UNION INTERNACIONAL DE TELECOMUNICACIONES UIT, EN CUMPLIMIENTO A NUME LIB. 00099021001 TGN-RECURSOS ORDINARIOS (3987)</t>
  </si>
  <si>
    <t>De: 00099024113 Transferencia en cumplimiento al DS N0913 de 15/06/2011 y el Convenio Intergubernativo de Financiamiento UPRE-CIF-IG 1037/2017, suscrito entre la UPRE y el GAM San Javier, Proyecto Const. Plaza Principal 3 de Diciembre Comunidad San Javier, Municipio de San Javier, correspondiente al</t>
  </si>
  <si>
    <t>De: 00099024113 Transferencia en cumplimiento al DS N0913 de 15/06/2011 y el Convenio Intergubernativo de Financiamiento UPRE-CIF-IG 790/2017, suscrito entre la UPRE y el GAM San Juan, Proyecto Const. de Un Tinglado y Una Graderia Lateral Barrio Samaritano (San Juan), correspondiente al pago de la p</t>
  </si>
  <si>
    <t>De: 00099024113 Transferencia en cumplimiento al DS N0913 de 15/06/2011 y el Convenio Intergubernativo de Financiamiento UPRE-CIF-IG 791/2017, suscrito entre la UPRE y el GAM San Juan, Proyecto Const. de Un Tinglado y Una Graderia Lateral Unidad Educativa Chapaco (San Juan), correspondiente al pago</t>
  </si>
  <si>
    <t>COBRO COSTOS DE PAPELERIA SEGUN TRANSFERENCIA DEL EXTERIOR POR ORDEN DE HERCO COMBUSTIBLES S.A. REF.: CONTRATO DE CONDENSADO DE GAS 10-18 LIB. 00513062001 YPFB-OPERACIONES PLANTA DE SEPARACION DE LIQUIDOS RIO GRANDE</t>
  </si>
  <si>
    <t>VENTA DE DIVISAS A SOLICITUD DE YACIMIENTOS PETROLIFEROS FISCALES BOLIVIANOS SEGUN SOLICITUD 4683 REF: PAGO A SAMSUNG ENGINEERING SA POR EL SERVICIO DE OPERACION Y MANTENIMIENTO ASISTIDO PARA LA PLANTA DE AMONIACO Y UREA QUINTA ADENDA OCTUBRE 2017 LIB. 00513062001 YPFB-OPERACIONES PLANTA DE SEPARACION DE LIQUIDOS RIO GRANDE</t>
  </si>
  <si>
    <t>VENTA DE DIVISAS CON TRANSFERENCIA DE FONDOS A SOLICITUD DE MINISTERIO DE DEFENSA SEGUN SOLICITUD 4672 REF: UMB02712 - 114000 DIR. GENERAL DE LOGISTICA - ADQUISICION DE IMPLEMENTOS PARA EL PERSONAL DE CUADROS DE LAS FF.AA. DEL ESTADO - ANEXOS: INF.80-OF.85-INVENTARIOS 1-00207707-INF.5-INVOICE GA 315 LIB. 00020011103 MINISTERIO DE DEFENSA - INGRESOS VARIOS</t>
  </si>
  <si>
    <t>COBRO COSTOS DE PAPELERIA SEGUN TRANSFERENCIA DEL EXTERIOR POR ORDEN DE CONSULADO GENERAL DE BOLIVIA EN GINEBRA-SUIZA REF.: GESTORIA CONSULAR MARZO LIB. 00010011102 MIN.RELACIONES EXTERIORES - GESTORIA CONSULAR LEY Nº 3108</t>
  </si>
  <si>
    <t>COBRO COSTOS DE PAPELERIA SEGUN TRANSFERENCIA DEL EXTERIOR POR ORDEN DE EMBAJADA DE BOLIVIA EN OTTAWA -CANADA REF.: RECAUDACION DE DICIEMBRE 2017, ENERO - MARZO/2018 GESTORIA CONSULAR LIB. 00010011102 MIN.RELACIONES EXTERIORES - GESTORIA CONSULAR LEY Nº 3108</t>
  </si>
  <si>
    <t>De: 00099024113 Transferencia en cumplimiento al DS N0913 de 15/06/2011 y el Convenio Intergubernativo de Financiamiento UPRE-CIF-IG 782/2017, suscrito entre la UPRE y el GAM Ascension de Guarayos, Proyecto Const. Aulas Unidad Educativa Esteban Gebhard Guarayos, correspondiente al pago de la planill</t>
  </si>
  <si>
    <t>COBRO COSTOS DE PAPELERIA SEGUN TRANSFERENCIA DEL EXTERIOR POR ORDEN DE CONSULADO DE LA REPUBLICA DE BOLIVIA EN VIEDMA REF.: GESTORIA CONSULAR MARZO LIB. 00010011102 MIN.RELACIONES EXTERIORES - GESTORIA CONSULAR LEY Nº 3108</t>
  </si>
  <si>
    <t>COBRO COSTOS DE PAPELERIA SEGUN TRANSFERENCIA DEL EXTERIOR POR ORDEN DE CONSULADO DEL ESTADO PLURINACIONAL COMODORO RIVADAVIA-ARGENTINA REF.GESTORIA CONSULAR MARZO 2018 LIB. 00010011102 MIN.RELACIONES EXTERIORES - GESTORIA CONSULAR LEY Nº 3108</t>
  </si>
  <si>
    <t>VENTA DE DIVISAS CON TRANSFERENCIA DE FONDOS A SOLICITUD DE ADMINISTRACION DE SERVICIOS PORTUARIOS BOLIVIA SEGUN SOLICITUD 4694 REF: H.R. 375 - PAGO DE FACTURAS AL TPA POR SERVICIO DE FAENAS EN EL PUERTO DE ARICA CORRESPONDIENTE A LA PRIMERA QUINCENA DE MARZO/2018, SEGUN COMUNICACION INTERNA ASP-B/D LIB. 00594012001 ASP-B FONDO DE OPERACIONES</t>
  </si>
  <si>
    <t>VENTA DE DIVISAS CON TRANSFERENCIA DE FONDOS A SOLICITUD DE MINISTERIO DE RELACIONES EXTERIORES SEGUN SOLICITUD 4697 REF: REMESA ADICIONAL A FAVOR DE LAS EMBAJADAS EN ECUADOR Y VATICANO PARA CUBRIR GASTOS DE PASAJES Y VIATICOS POR ALMUERZO TRABAJO EN LA HAYA SEGUN NOTAS 43 Y27. LIB. 00099021001 TGN-RECURSOS ORDINARIOS (3987)</t>
  </si>
  <si>
    <t>VENTA DE DIVISAS CON TRANSFERENCIA DE FONDOS A SOLICITUD DE ADMINISTRACION DE SERVICIOS PORTUARIOS BOLIVIA SEGUN SOLICITUD 4691 REF: H.R. 365 - 366 - 368 - PAGO DE FACTURAS AL TPA POR SERVICIOS DE EXPORTACIONES PRIMERA QUINCENA DE MARZO/2018, PESAJE VGN Y MANIPULEO DE TUBERIAS, SEGUN COMUNICACION IN LIB. 00594012001 ASP-B FONDO DE OPERACIONES</t>
  </si>
  <si>
    <t>VENTA DE DIVISAS CON TRANSFERENCIA DE FONDOS A SOLICITUD DE ADMINISTRACION DE SERVICIOS PORTUARIOS BOLIVIA SEGUN SOLICITUD 4693 REF: H.R. 237 - PAGO A CUENTA DE FACTURAS DEL TPA POR SERVICIO DE CARGA FIO - HOOK EN EL PUERTO DE ARICA, SEGUN COMUNICACION INTERNA ASP-B/DOP-UAP/CI-149/2018 Y DEMAS DOCUM LIB. 00594012001 ASP-B FONDO DE OPERACIONES</t>
  </si>
  <si>
    <t>VENTA DE DIVISAS CON TRANSFERENCIA DE FONDOS A SOLICITUD DE ADMINISTRACION DE SERVICIOS PORTUARIOS BOLIVIA SEGUN SOLICITUD 4692 REF: H.R. 344-326-390-389 - PAGO DE FACTURAS AL TPA POR SERVICIOS DE: REFRIGERACION DE CONTENEDORES Y CARGA FREE OUT, SEGUN COMUNICACION INTERNA ASP-B/DOP-UAP/CI-152-151-14 LIB. 00594012001 ASP-B FONDO DE OPERACIONES</t>
  </si>
  <si>
    <t>COBRO COSTOS DE PAPELERIA SEGUN TRANSFERENCIA DEL EXTERIOR POR ORDEN DE CONSULADO GENERAL DE BOLIVIA HOUSTON REF.: REC. GESTORIA MARZO 2018 LIB. 00010011102 MIN.RELACIONES EXTERIORES - GESTORIA CONSULAR LEY Nº 3108</t>
  </si>
  <si>
    <t>COBRO COSTOS DE PAPELERIA SEGUN TRANSFERENCIA DEL EXTERIOR POR ORDEN DE CONSULADO DE BOLIVIA-JUJUY-ARGENTINA REF:GESTORIA CONSULAR LIB. 00010011102 MIN.RELACIONES EXTERIORES - GESTORIA CONSULAR LEY Nº 3108</t>
  </si>
  <si>
    <t>||TRANSFERENCIA ALA CUENTA UNICA DEL TESORO IMPORTES RETENIDOS A WALTER ABRAHAM PEREZ ALANDIA Y JULIO HUMEREZ QUIROZ POR REMUNERACION MAXIMA CORRESPONDIENTE AL MES DE MARZO/2018 - LIBRETA N° 00990201001, SEGUN DOCUMENTOS Y "ROC" N° 0349/2018 DEL DCR. TRANS. POR REMUNERACION MAXIMA DE WALTER ABRAHAM PEREZ ALANDIA - MARZO/2018 LIBRETA N° 00990201001</t>
  </si>
  <si>
    <t>||TRANSFERENCIA ALA CUENTA UNICA DEL TESORO IMPORTES RETENIDOS A WALTER ABRAHAM PEREZ ALANDIA Y JULIO HUMEREZ QUIROZ POR REMUNERACION MAXIMA CORRESPONDIENTE AL MES DE MARZO/2018 - LIBRETA N° 00990201001, SEGUN DOCUMENTOS Y "ROC" N° 0349/2018 DEL DCR. TRANSFERENCIA POR REMUNERACION MAXIMA DE JULIO HUMEREZ QUIROZ - MARZO/2018 LIBRETA N° 00990201001</t>
  </si>
  <si>
    <t>De: 00099024113 Transferencia en cumplimiento al DS N0913 de 15/06/2011 y el Convenio Intergubernativo de Financiamiento UPRE-CIF-IG 784/2017, suscrito entre la UPRE y el GAM Saipina, Proyecto Const. Tinglado Metalico Unidad Educativa Olga Talamas (Saipina), correspondiente al pago de la planilla N</t>
  </si>
  <si>
    <t>'COBRO DE'||UTILES DE ESCRITORIO POR EL COMPROBANTE CONTABLE NRO. 0917987 DE LA FECHA, S/G. CORREO ELECTRÓNICO DE YPFB DE F. 23/01/2018. DEBITO DE LA LIBRETA 00513022001 YPFB - OPERACIONES.</t>
  </si>
  <si>
    <t>COBRO COSTOS DE PAPELERIA POR REGULARIZACION DE TRANSFERENCIA DEL EXTERIOR POR ORDEN DE EMBAJADA DE BOLIVIA EN PANAMA LIB. 00010011102 MIN.RELACIONES EXTERIORES - GESTORIA CONSULAR LEY Nº 3108</t>
  </si>
  <si>
    <t>COBRO COSTOS DE PAPELERIA SEGUN TRANSFERENCIA DEL EXTERIOR POR ORDEN DE CONSULADO DE BOLIVIA EN MURCIA REF.: GESTORIA CONSULAR MARZO 2018 LIB. 00010011102 MIN.RELACIONES EXTERIORES - GESTORIA CONSULAR LEY Nº 3108</t>
  </si>
  <si>
    <t>VENTA DE DIVISAS CON TRANSFERENCIA DE FONDOS A SOLICITUD DE CENTRAL DE ABASTECIMIENTO Y SUMINISTROS DE SALUD-CEASS SEGUN SOLICITUD 4684 REF: PAGO AL PROVEEDOR COMBIOMED POR IMPORTACION DE INSTRUMENTAL MEDICO SEGUN HOJA DE RUTA N 918, INFORME LEGAL CEASS/UAJ/IMPO/N 02/2017, RESOLUCION ADMINISTRATIVA LIB. 00249012001 LBP-CEASS-CENTRAL DE ABASTECIMIENTO Y SUMINISTROS DE SALUD POR DIFERENCIAL CAMBIARIO</t>
  </si>
  <si>
    <t>VENTA DE DIVISAS CON TRANSFERENCIA DE FONDOS A SOLICITUD DE CENTRAL DE ABASTECIMIENTO Y SUMINISTROS DE SALUD-CEASS SEGUN SOLICITUD 4684 REF: PAGO AL PROVEEDOR COMBIOMED POR IMPORTACION DE INSTRUMENTAL MEDICO SEGUN HOJA DE RUTA N 918, INFORME LEGAL CEASS/UAJ/IMPO/N 02/2017, RESOLUCION ADMINISTRATIVA LIB. 00249012001 LBP-CEASS-CENTRAL DE ABASTECIMIENTO Y SUMINISTROS DE SALUD</t>
  </si>
  <si>
    <t>VENTA DE DIVISAS CON TRANSFERENCIA DE FONDOS A SOLICITUD DE AUTORIDAD DE REG.Y FISCALIZ.DE TELECOMUNICACIONES Y TRANSP. SEGUN SOLICITUD 4702 REF: TRANSFERENCIA DE FONDOS A LA UNION POSTAL DE LAS AMERICAS, ESPANA Y PORTUGAL - UPAEP, CORRESPONDIENTE AL PLAN DE AMORTIZACION ANUAL POR CONCEPTO DE CUOTAS LIB. 00099021001 TGN-RECURSOS ORDINARIOS (3987)</t>
  </si>
  <si>
    <t>VENTA DE DIVISAS CON TRANSFERENCIA DE FONDOS A SOLICITUD DE YACIMIENTOS PETROLIFEROS FISCALES BOLIVIANOS SEGUN SOLICITUD 4706 REF: PRE PAGO A VITOL SA SEGUN PROFORMA INVOICE N PI 1803091 DE FECHA 09 DE MARZO DE 2018 POR SUMINISTRO DE DIESEL OIL MEDIANTE BUQUE SEPTIMO EMBARQUE DEL LOTE 3 PARA EL MES LIB. 00513012004 LBP-YPFB-UNICOMERCIAL (4030005415/1-2188907)</t>
  </si>
  <si>
    <t>COBRO COSTOS DE PAPELERIA SEGUN TRANSFERENCIA DEL EXTERIOR POR ORDEN DE CONSULADO DE BOLIVIA EN CALAMA REF.: GESTORIA CONSULAR MES MARZO 2018 LIB. 00010011102 MIN.RELACIONES EXTERIORES - GESTORIA CONSULAR LEY Nº 3108</t>
  </si>
  <si>
    <t>COBRO COSTOS DE PAPELERIA SEGUN TRANSFERENCIA DEL EXTERIOR POR ORDEN DE CONSUALDO GERAL DA BOLIVIA RIO DE JANEIRO BRAZIL LIB. 00010011102 MIN.RELACIONES EXTERIORES - GESTORIA CONSULAR LEY Nº 3108</t>
  </si>
  <si>
    <t>COBRO COSTOS DE PAPELERIA POR REGULARIZACION DE TRANSFERENCIA DEL EXTERIOR POR ORDEN DE VICECONSULADO DE BOLIVIA LA PLATA ARGENTINA LIB. 00010011102 MIN.RELACIONES EXTERIORES - GESTORIA CONSULAR LEY Nº 3108</t>
  </si>
  <si>
    <t>COBRO COSTOS DE PAPELERIA SEGUN TRANSFERENCIA DEL EXTERIOR POR ORDEN DE EMBAJADA DE BOLIVIA MEXICO REF.: MARZO 2018 LIB. 00010011102 MIN.RELACIONES EXTERIORES - GESTORIA CONSULAR LEY Nº 3108</t>
  </si>
  <si>
    <t>COBRO COSTOS DE PAPELERIA SEGUN TRANSFERENCIA DEL EXTERIOR POR ORDEN DE CONSULADO GENERAL DE BOLIVIA LIMA PERU LIB. 00010011102 MIN.RELACIONES EXTERIORES - GESTORIA CONSULAR LEY Nº 3108</t>
  </si>
  <si>
    <t>COBRO COSTOS DE PAPELERIA SEGUN TRANSFERENCIA DEL EXTERIOR POR ORDEN DE CONSULADO DE BOLIVIA ANTOFAGASTA CL REF.: RECAUDACIONES DE GESTORIA CONSULAR LIB. 00010011102 MIN.RELACIONES EXTERIORES - GESTORIA CONSULAR LEY Nº 3108</t>
  </si>
  <si>
    <t>A:00513010001 Transferencia que efectuamos a requerimiento de Y.P.F.B.,segun notas CITE:DFC-3641 y 3763 URT1807,1881/17,DFC-0730 URT-0382/18 y en virtud al informe Tecnico YPFB/DCOM-040/17 e Inf. Legal YPFB/GLC-048/DLGAJC-08/ULGD-06/18, por devolucion de recursos debido al cierre de varias cuentas c</t>
  </si>
  <si>
    <t>A:00513012004 Transferencia que efectuamos a requerimiento de Y.P.F.B.,segun notas CITE:DFC-3641 y 3763 URT1807,1881/17,DFC-0730 URT-0382/18 y en virtud al informe Tecnico YPFB/DCOM-040/17 e Inf. Legal YPFB/GLC-048/DLGAJC-08/ULGD-06/18, por devolucion de recursos debido al cierre de varias cuentas c</t>
  </si>
  <si>
    <t>||TRANSFERENCIA DE FONDOS S/G. FORMULARIO, CITE' BUN/206/18 DE LA FECHA. (HRE-TSO-1910). DEVOLUCION DE SALDOS DE RECURSOS OTORGADOS POR EL TGN, PROY. CONST. SISTEMA DE MICRORIEGO FAMILIAR COMUNIDAD SICOYA A, SICOYA B, COLLANA ALTA PASORAPA. A SOLICITUD DEL G.A.M. DE SAN PEDRO DE BUENA VISTA; LIBRETA 00099021001; BUN.</t>
  </si>
  <si>
    <t>COBRO COSTOS DE PAPELERIA SEGUN TRANSFERENCIA DEL EXTERIOR POR ORDEN DE CONSULADO GENERAL DE BOLIVIA BOGOTA-COLOMBIA REF:GESTORIA CONSULAR MARZO 2018 LIB. 00010011102 MIN.RELACIONES EXTERIORES - GESTORIA CONSULAR LEY Nº 3108</t>
  </si>
  <si>
    <t>COBRO COSTOS DE PAPELERIA POR REGULARIZACION DE TRANSFERENCIA DEL EXTERIOR POR ORDEN DE CONSULADO DE BOLIVIA EN MENDOZA-ARGENTINA REF:GESTORIA CONSULAR FEBRERO-MARZO 2018 LIB. 00010011102 MIN.RELACIONES EXTERIORES - GESTORIA CONSULAR LEY Nº 3108</t>
  </si>
  <si>
    <t>COBRO COSTOS DE PAPELERIA SEGUN TRANSFERENCIA DEL EXTERIOR POR ORDEN DE BOLIVIAN CONSULATE LONDON GB REF.: GESTORIA CONSULAR MARZO 2018 LIB. 00010011102 MIN.RELACIONES EXTERIORES - GESTORIA CONSULAR LEY Nº 3108</t>
  </si>
  <si>
    <t>COBRO COSTOS DE PAPELERIA SEGUN TRANSFERENCIA DEL EXTERIOR POR ORDEN DE CONSULADO DE BOLIVIA EN SEVILLA REF.: RECAUDACION GESTORIA CONSULAR MARZO 2018 LIB. 00010011102 MIN.RELACIONES EXTERIORES - GESTORIA CONSULAR LEY Nº 3108</t>
  </si>
  <si>
    <t>VENTA DE DIVISAS CON TRANSFERENCIA DE FONDOS A SOLICITUD DE MINISTERIO DE RELACIONES EXTERIORES SEGUN SOLICITUD 4709 REF: PAGO DE HABERES Y COSTO DE VIDA DEL SERVICIO DIPLOMATICO CONSULAR Y AGREGADOS COMERCIALES AUXILIARES II CORRESPONDIENTE AL MES DE MARZO 2018 SEGUN PLANILLA DE RRHH N 031802. LIB. 00010011102 MIN.RELACIONES EXTERIORES - GESTORIA CONSULAR LEY Nº 3108</t>
  </si>
  <si>
    <t>VENTA DE DIVISAS CON TRANSFERENCIA DE FONDOS A SOLICITUD DE MINISTERIO DE RELACIONES EXTERIORES SEGUN SOLICITUD 4711 REF: PAGO DE HABERES Y COSTO DE VIDA AL PERSONAL DE EMIPAS MADRID CORRESPONDIENTE AL MES DE MARZO 2018 SEGUN PLANILLA DE RRHH N 031803. LIB. 00099021001 TGN-RECURSOS ORDINARIOS (3987)</t>
  </si>
  <si>
    <t>VENTA DE DIVISAS CON TRANSFERENCIA DE FONDOS A SOLICITUD DE MINISTERIO DE RELACIONES EXTERIORES SEGUN SOLICITUD 4712 REF: PAGO DE COSTO DE VIDA DEL PERSONAL SERVICIO DIPLOMATICO CONSULAR Y AGREGADOS COMERCIALES DEL MES DE MARZO 2018 SEGUN PLANILLA MIXTA DE RRHH N 031806. LIB. 00099021001 TGN-RECURSOS ORDINARIOS (3987)</t>
  </si>
  <si>
    <t>VENTA DE DIVISAS CON TRANSFERENCIA DE FONDOS A SOLICITUD DE MINISTERIO DE RELACIONES EXTERIORES SEGUN SOLICITUD 4719 REF: PAGO DE HABERES Y COSTO DE VIDA AL PERSONAL DE EMIPAS WASHINGTON CORRESPONDIENTE AL MES DE MARZO 2018 SEGUN PLANILLA DE RRHH N 031804. LIB. 00010011102 MIN.RELACIONES EXTERIORES - GESTORIA CONSULAR LEY Nº 3108</t>
  </si>
  <si>
    <t>COBRO COSTOS DE PAPELERIA SEGUN TRANSFERENCIA DEL EXTERIOR POR ORDEN DE CONSULADO GENERAL DE BOLIVIA LOS ANGELES CA REF.: GESTORIA CONSULAR LIB. 00010011102 MIN.RELACIONES EXTERIORES - GESTORIA CONSULAR LEY Nº 3108</t>
  </si>
  <si>
    <t>COBRO COSTOS DE PAPELERIA SEGUN TRANSFERENCIA DEL EXTERIOR POR ORDEN DE EMBASSY OF THE PLURINATIONAL-MOSCOW REF:GESTORIA CONSULAR ACUMULADA FEB 2018 LIB. 00010011102 MIN.RELACIONES EXTERIORES - GESTORIA CONSULAR LEY Nº 3108</t>
  </si>
  <si>
    <t>COBRO COSTOS DE PAPELERIA SEGUN TRANSFERENCIA DEL EXTERIOR POR ORDEN DE PETROLEOS PARAGUAYOS (PETROPAR) REF.: OPE 0/387295 LIB. 00513062001 YPFB-OPERACIONES PLANTA DE SEPARACION DE LIQUIDOS RIO GRANDE</t>
  </si>
  <si>
    <t>NUMERO DE LIBRETA CUT: 00099021001 OPERACIÓN E18 TRANSFERENCIA DEL SISTEMA FINANCIERO POR CUENTA DE TERCEROS A LA CUT TRANSFERENCIA POR PAGO INDEBIDO -RP MARZO 2018</t>
  </si>
  <si>
    <t>NUMERO DE LIBRETA CUT: 00099021001 OPERACIÓN E18 TRANSFERENCIA DEL SISTEMA FINANCIERO POR CUENTA DE TERCEROS A LA CUT TRANSFERENCIA POR PAGO ADELANTADO PRA -RP MARZO 2018</t>
  </si>
  <si>
    <t>||REGISTRO COBRO COMISION NOTIFICACION ENMIENDA BS220.- Y EMISION CBTE. CONTABLE BS50.- CARTA DE CREDITO STANDBY 40GA-G43418-4DGN (BCB: SB-R-2016-070) LIB. 00513012007 YPFB - RECURSOS DE NACIONALIZACION REF.: COM. AVISO ENMIENDA SBLC 40GA-G43418-DGN</t>
  </si>
  <si>
    <t>VENTA DE DIVISAS CON TRANSFERENCIA DE FONDOS A SOLICITUD DE MINISTERIO DE RELACIONES EXTERIORES SEGUN SOLICITUD 4710 REF: PAGO DE HABERES Y COSTO DE VIDA DEL SERVICIO DIPLOMATICO CONSULAR Y AGREGADOS COMERCIALES CORRESPONDIENTE AL MES DE MARZO 2018 SEGUN PLANILLA DE RRHH N 031801. LIB. 00099021001 TGN-RECURSOS ORDINARIOS (3987)</t>
  </si>
  <si>
    <t>VENTA DE DIVISAS CON TRANSFERENCIA DE FONDOS A SOLICITUD DE MINISTERIO DE DEFENSA SEGUN SOLICITUD 4708 REF: PAGO A EMPRESA JESTSTREAM PARA CAPACITACION DE CURSO DE SIMULADOR DE VUELO PARA AERONAVE DE TRANSPORTE AEREO MILITAR EQUIVALENTES 126.715,73 USD LIB. 00020011103 MINISTERIO DE DEFENSA - INGRESOS VARIOS POR DIFERENCIAL CAMBIARIO</t>
  </si>
  <si>
    <t>VENTA DE DIVISAS CON TRANSFERENCIA DE FONDOS A SOLICITUD DE MINISTERIO DE DEFENSA SEGUN SOLICITUD 4708 REF: PAGO A EMPRESA JESTSTREAM PARA CAPACITACION DE CURSO DE SIMULADOR DE VUELO PARA AERONAVE DE TRANSPORTE AEREO MILITAR EQUIVALENTES 126.715,73 USD LIB. 00020011103 MINISTERIO DE DEFENSA - INGRESOS VARIOS</t>
  </si>
  <si>
    <t>COBRO COSTOS DE PAPELERIA POR REGULARIZACION DE TRANSFERENCIA DEL EXTERIOR POR ORDEN DE CONSULADO GERAL DA BOLIVIA CORUMBA-BRASIL REF:GESTORIA CONSULAR FEBRERO Y MARZO-2018 LIB. 00010011102 MIN.RELACIONES EXTERIORES - GESTORIA CONSULAR LEY Nº 3108</t>
  </si>
  <si>
    <t>COBRO COSTOS DE PAPELERIA SEGUN TRANSFERENCIA DEL EXTERIOR POR ORDEN DE CONSULADO GENERAL DE BOLIVIE EN MILAN REF.: RECUADACION GESTORIA CONSULAR MARZO 2018 LIB. 00010011102 MIN.RELACIONES EXTERIORES - GESTORIA CONSULAR LEY Nº 3108</t>
  </si>
  <si>
    <t>COBRO COSTOS DE PAPELERIA SEGUN TRANSFERENCIA DEL EXTERIOR POR ORDEN DE CONSULADO GERAL DA BOLIVIA SAO PAULO-BRASIL REF:GESTORIA CONSULAR MES DE MARZO LIB. 00010011102 MIN.RELACIONES EXTERIORES - GESTORIA CONSULAR LEY Nº 3108</t>
  </si>
  <si>
    <t>TRANSFERENCIA RECIBIDA DEL EXTERIOR SEGÚN MENSAJES SWIFT Nos. 4864-4851 (REM.EXT.) DE FECHA 10-04-2018 POR DESEMBOLSO DE CAF PRÉSTAMO CFA007860 CARRETERA CHACAPUCO RAVELO SOLICITUD DE DESEMBOLSO NRO. 44 LIBRETA N° 00291012002 ABC-RECURSOS PROPIOS REF.: UTILES DE ESCRITORIO</t>
  </si>
  <si>
    <t>COBRO COSTOS DE PAPELERIA POR REGULARIZACION DE TRANSFERENCIA DEL EXTERIOR POR ORDEN DE CONSULADO GENERAL DE BOLIVIA BUENOS AIRES-ARGENTINA REF:GESTORIA MARZO 2018 LIB. 00010011102 MIN.RELACIONES EXTERIORES - GESTORIA CONSULAR LEY Nº 3108</t>
  </si>
  <si>
    <t>TRANSFERENCIA RECIBIDA DEL EXTERIOR SEGÚN MENSAJES SWIFT Nos. 04929-04919 (REM.EXT.) DE FECHA 10-04-2018 POR DESEMBOLSO DE OPEP PRÉSTAMO 1653-P WA NO. 8 OFID LOAN 1653P THIRD LIBRETA N° 00291012002 ABC-RECURSOS PROPIOS REF.: UTILES DE ESCRITORIO</t>
  </si>
  <si>
    <t>NUMERO DE LIBRETA CUT: 00099021001 OPERACIÓN E18 TRANSFERENCIA DEL SISTEMA FINANCIERO POR CUENTA DE TERCEROS A LA CUT Pago correspondiente a Marzo 2018 Libreta 00099021001 TGN Recursos Ordinarios</t>
  </si>
  <si>
    <t>||COBRO DE COMISIONES BCB POR ADMINISTRACION DEL FIDEICOMISO DEL 01/01/2018 AL 31/03/2018, SEGUN CONT.FINDEICOMISO SANO N°402/2014 DEL 18/12/2014 Y NOTA YPFB/GAFC 0797 - DFC 0857- URT 0448/2018 DEL 09/04/2018 EQUIV. USD5.588,92 LIBRETA N° 00513012007 YPFB-RECURSOS NACIONALIZACION</t>
  </si>
  <si>
    <t>COBRO COSTOS DE PAPELERIA SEGUN TRANSFERENCIA DEL EXTERIOR POR ORDEN DE CONSULAT GENERAL BOLIVIE (FRANCIA PARIS) REF.: RECAUDACIONES MARZO 2018 GESTORIA CONSULAR LIB. 00010011102 MIN.RELACIONES EXTERIORES - GESTORIA CONSULAR LEY Nº 3108</t>
  </si>
  <si>
    <t>COBRO COSTOS DE PAPELERIA SEGUN TRANSFERENCIA DEL EXTERIOR POR ORDEN DE CONSULADO DE BOLIVIA EN IQUIQUE REF.: RECAUDACION GESTION CONSULAR MARZO 2018 LIB. 00010011102 MIN.RELACIONES EXTERIORES - GESTORIA CONSULAR LEY Nº 3108</t>
  </si>
  <si>
    <t>COBRO COSTOS DE PAPELERIA POR REGULARIZACION DE TRANSFERENCIA DEL EXTERIOR POR ORDEN DE CONSULADO DE BOLIVIA EN SALTA-ARGENTINA REF.: RECAUDACIONES CONSULARES DICIEMBRE 2017 LIB. 00010011102 MIN.RELACIONES EXTERIORES - GESTORIA CONSULAR LEY Nº 3108</t>
  </si>
  <si>
    <t>COBRO COSTOS DE PAPELERIA SEGUN TRANSFERENCIA DEL EXTERIOR POR ORDEN DE PUMA ENERGY PARAGUAY S.A. REF.: OPE 0/387643 LIB. 00513062001 YPFB-OPERACIONES PLANTA DE SEPARACION DE LIQUIDOS RIO GRANDE</t>
  </si>
  <si>
    <t>VENTA DE DIVISAS A SOLICITUD DE YACIMIENTOS PETROLIFEROS FISCALES BOLIVIANOS SEGUN SOLICITUD 4741 REF: PAGO A SAMSUNG ENGINEERING SA POR SERVICIO DE OPERACION Y MANTENIMIENTO ASISTIDO PARA LA PLANTA DE AMONIACO UREA QUINTA ADENDA NOVIEMBRE 2017 LIB. 00513062001 YPFB-OPERACIONES PLANTA DE SEPARACION DE LIQUIDOS RIO GRANDE</t>
  </si>
  <si>
    <t>VENTA DE DIVISAS CON TRANSFERENCIA DE FONDOS A SOLICITUD DE MINISTERIO DE RELACIONES EXTERIORES SEGUN SOLICITUD 4732 REF: REMESAS ADICIONALES A FAVOR DE LA MISION PERMANENTE ANTE LA ONU PARA CUBRIR PASAJES Y VIATICOS POR VIAJE AL HAYA Y PARA LA EMBAJADA EN PERU PARA COMPRA DE RADIADOR SEGUN INFORME LIB. 00099021001 TGN-RECURSOS ORDINARIOS (3987)</t>
  </si>
  <si>
    <t>TRANSFERENCIA DE FONDOS AL EXTERIOR A SOLICITUD DE TESORO GENERAL DE LA NACION SEGUN SOLICITUD 4739 REF: PAGO DEL SEGUNDO LOTE DE 55 MIL PIEZAS DE LIBRETAS DE PASAPORTE DE LECTURA MECANICA A LA EMPRESA IN IMPRIMERIE NATIONALE LIB. 00099021001 TGN-RECURSOS ORDINARIOS (3987)</t>
  </si>
  <si>
    <t>VENTA DE DIVISAS CON TRANSFERENCIA DE FONDOS A SOLICITUD DE ADMINISTRACION DE SERVICIOS PORTUARIOS BOLIVIA SEGUN SOLICITUD 4743 REF: H.R. 593 - 592 - ENVIO DE RECURSOS AL PUERTO DE ARICA PARA GASTOS DE FUNCIONAMIENTO Y GATE OUT CORRESPONDIENTE A LA REPOSICION DE FEBRERO Y MARZO/2018 SEGUN COMUNICACI LIB. 00594012001 ASP-B FONDO DE OPERACIONES</t>
  </si>
  <si>
    <t>VENTA DE DIVISAS CON TRANSFERENCIA DE FONDOS A SOLICITUD DE MINISTERIO DE GOBIERNO SEGUN SOLICITUD 4731 REF: HABERES DE AGREGADOS Y ADJUNTOS A AGREGADOS POLICIALES EN EL EXTERIOR CORRESPONDIENTE AL MES DE MARZO 2018 CUENTAS EXTRANJERAS LIB. 00099021001 TGN-RECURSOS ORDINARIOS (3987)</t>
  </si>
  <si>
    <t>COBRO COSTOS DE PAPELERIA SEGUN TRANSFERENCIA DEL EXTERIOR POR ORDEN DE EMBAJADA DE BOLIVIA QUITO-ECUADOR REF:RECAUDACION GESTORIA MARZO 2018 LIB. 00010011102 MIN.RELACIONES EXTERIORES - GESTORIA CONSULAR LEY Nº 3108</t>
  </si>
  <si>
    <t>COBRO COSTOS DE PAPELERIA SEGUN TRANSFERENCIA DEL EXTERIOR POR ORDEN DE CONSULADO DE BOLIVIA EN MADRID REF.: RECAUDACIONES GESTORIA CONSULAR MARZO 2018 LIB. 00010011102 MIN.RELACIONES EXTERIORES - GESTORIA CONSULAR LEY Nº 3108</t>
  </si>
  <si>
    <t>COBRO COSTOS DE PAPELERIA SEGUN TRANSFERENCIA DEL EXTERIOR POR ORDEN DE CORPORACION PETROLERA S.A. REF.FACTURA NRO.79 LIB. 00513062001 YPFB-OPERACIONES PLANTA DE SEPARACION DE LIQUIDOS RIO GRANDE</t>
  </si>
  <si>
    <t>A:00373024105 DESEMBOLSO DE RECURSOS AL FONDO DE DESARROLLO INDIGENA PARA 4 PROGRAMAS Y/O PROYECTOS DE LOS GOBIERNOS AUTONOMOS MUNICIPALES DE LOS DEPARTAMENTOS DE CHUQUISACA Y ORURO S/G NOTA CITE: FDI/DGE/EXT/N 151/2018 E INFORME MEFP/VTCP/DGPOT/UPCFTGN/INF/N33/2018. (H.R. 6-9169-R)</t>
  </si>
  <si>
    <t>NUMERO DE LIBRETA CUT: 00099021001 OPERACIÓN E18 TRANSFERENCIA DEL SISTEMA FINANCIERO POR CUENTA DE TERCEROS A LA CUT A SOLICITUD DEL MEFP SEGUN NOTA CITE MEFP VTCP DGPOT UAIS CPI NO 0418006 BUN 18</t>
  </si>
  <si>
    <t>NUMERO DE LIBRETA CUT: 00099021001 OPERACIÓN E18 TRANSFERENCIA DEL SISTEMA FINANCIERO POR CUENTA DE TERCEROS A LA CUT A SOLICITUD DEL MEFP SEGUN NOTA CITE MEFP VTCP DGPOT UAIS CPI NO 0418005 BUN 18</t>
  </si>
  <si>
    <t>NUMERO DE LIBRETA CUT: 00099021001 OPERACIÓN E18 TRANSFERENCIA DEL SISTEMA FINANCIERO POR CUENTA DE TERCEROS A LA CUT A SOLICITUD DEL MEFP SEGUN NOTA CITE MEFP VTCP DGPOT UAIS CPI NO 0418004 BUN 18</t>
  </si>
  <si>
    <t>NUMERO DE LIBRETA CUT: 00099021001 OPERACIÓN E18 TRANSFERENCIA DEL SISTEMA FINANCIERO POR CUENTA DE TERCEROS A LA CUT A SOLICITUD DEL MEFP SEGUN NOTA CITE MEFP VTCP DGPOT UAIS CPI NO 0418003 BUN 18</t>
  </si>
  <si>
    <t>NUMERO DE LIBRETA CUT: 00099021001 OPERACIÓN E18 TRANSFERENCIA DEL SISTEMA FINANCIERO POR CUENTA DE TERCEROS A LA CUT A SOLICITUD DEL MEFP SEGUN NOTA CITE MEFP VTCP DGPOT UAIS CPI NO 0418002 BUN 18</t>
  </si>
  <si>
    <t>COBRO COSTOS DE PAPELERIA SEGUN TRANSFERENCIA DEL EXTERIOR POR ORDEN DE CONSULADO GENERAL DE BOLIVIA EN ARICA-CHILE GESTORIA CONSULAR FEB 2018 LIB. 00010011102 MIN.RELACIONES EXTERIORES - GESTORIA CONSULAR LEY Nº 3108</t>
  </si>
  <si>
    <t>COBRO COSTOS DE PAPELERIA SEGUN TRANSFERENCIA DEL EXTERIOR POR ORDEN DE EMBAJADA DE BOLIVIA EN SUECIA REF.: GESTORIA CONSULAR LIB. 00010011102 MIN.RELACIONES EXTERIORES - GESTORIA CONSULAR LEY Nº 3108</t>
  </si>
  <si>
    <t>COBRO COSTOS DE PAPELERIA SEGUN TRANSFERENCIA DEL EXTERIOR POR ORDEN DE CONSULADO DE BOLIVIA EN VALENCIA REF.: RECAUDACION CONSULAR MARZO 2018 LIB. 00010011102 MIN.RELACIONES EXTERIORES - GESTORIA CONSULAR LEY Nº 3108</t>
  </si>
  <si>
    <t>COBRO COSTOS DE PAPELERIA SEGUN TRANSFERENCIA DEL EXTERIOR POR ORDEN DE CONSULATE GENL OF THE PLURINATIONAL STATE OF BOLIVIA REF.: GESTORIA CONSULAR LIB. 00010011102 MIN.RELACIONES EXTERIORES - GESTORIA CONSULAR LEY Nº 3108</t>
  </si>
  <si>
    <t>VENTA DE DIVISAS CON TRANSFERENCIA DE FONDOS A SOLICITUD DE MINISTERIO DE DEFENSA SEGUN SOLICITUD 4746 REF: PAGO A EMPRESA CARIBE AVIATION POR ADQUISICION DE LLANTAS NLG Y MLG DE AERONAVES PARA TRANSPORTE AEREO MILITAR LIB. 00020011103 MINISTERIO DE DEFENSA - INGRESOS VARIOS</t>
  </si>
  <si>
    <t>VENTA DE DIVISAS CON TRANSFERENCIA DE FONDOS A SOLICITUD DE MINISTERIO DE DEFENSA SEGUN SOLICITUD 4745 REF: PAGO A EMPRESA THINK HOLDINGS POR LA OCTAVA CUOTA DE LA ADQUISICION DE AERONAVE PARA TRANSPORTE AEREO MILITAR LIB. 00020011103 MINISTERIO DE DEFENSA - INGRESOS VARIOS</t>
  </si>
  <si>
    <t>VENTA DE DIVISAS CON TRANSFERENCIA DE FONDOS A SOLICITUD DE MINISTERIO DE RELACIONES EXTERIORES SEGUN SOLICITUD 4740 REF: COMPRA DE PASAPORTES EN BLANCO 5500 PARA LOS CENTRO EMISOR DE PASAPORTES EN MADRID Y EN WASHINGTON SEGUN NOTA NI 20. LIB. 00010011102 MIN.RELACIONES EXTERIORES - GESTORIA CONSULAR LEY Nº 3108</t>
  </si>
  <si>
    <t>VENTA DE DIVISAS CON TRANSFERENCIA DE FONDOS A SOLICITUD DE MINISTERIO DE DEFENSA SEGUN SOLICITUD 4744 REF: PAGO A EMPRESA CARIBE AVIATION POR ADQUISICION DE MATERIAL ELECTRICO Y REPUESTOS PARA AERONAVE DE TRANSPORTE AEREO MILITAR LIB. 00020011103 MINISTERIO DE DEFENSA - INGRESOS VARIOS</t>
  </si>
  <si>
    <t>COBRO COSTOS DE PAPELERIA SEGUN TRANSFERENCIA DEL EXTERIOR POR ORDEN DE CONSULADO DE BOLIVIA-MONTEVIDEO URUGUAY REF.GESTORIA CONSULAR NOV-2017 A MARZO 2018 LIB. 00010011102 MIN.RELACIONES EXTERIORES - GESTORIA CONSULAR LEY Nº 3108</t>
  </si>
  <si>
    <t>COBRO COSTOS DE PAPELERIA SEGUN TRANSFERENCIA DEL EXTERIOR POR ORDEN DE CORPORACION PARAGUAYA DISTRIBUIDORA DE DERIVADOS DE PETROLEO S.A. REF.: PAGO A PROVEEDORES LIB. 00513062001 YPFB-OPERACIONES PLANTA DE SEPARACION DE LIQUIDOS RIO GRANDE</t>
  </si>
  <si>
    <t>VENTA DE DIVISAS A SOLICITUD DE YACIMIENTOS PETROLIFEROS FISCALES BOLIVIANOS SEGUN SOLICITUD 4754 REF: PAGO A SAMSUNG ENGINEERING SA POR SERVICIO DE OPERACION Y MANTENIMIENTO ASISTIDO DE AMONIACO UREA QUINTA ADENDA DICIEMBRE 2017 LIB. 00513062001 YPFB-OPERACIONES PLANTA DE SEPARACION DE LIQUIDOS RIO GRANDE</t>
  </si>
  <si>
    <t>TRANSFERENCIA RECIBIDA DEL EXTERIOR SEGÚN MENSAJES SWIFT Nos. 05125-05113 (REM.EXT.) DE FECHA 12-04-2018 POR DESEMBOLSO DE BID PRÉSTAMO 2786/BL-BO REQ 0025 OPS0201814725A LIBRETA N° 00291012002 ABC-RECURSOS PROPIOS REF.: UTILES DE ESCRITORIO</t>
  </si>
  <si>
    <t>TRANSFERENCIA RECIBIDA DEL EXTERIOR SEGÚN MENSAJES SWIFT Nos. 05126-05114 (REM.EXT.) DE FECHA 12-04-2018 POR DESEMBOLSO DE BID PRÉSTAMO 2786/BL-BO REQ 0025 OPS0201814725A LIBRETA N° 00291012002 ABC-RECURSOS PROPIOS REF.: UTILES DE ESCRITORIO</t>
  </si>
  <si>
    <t>COBRO COSTOS DE PAPELERIA SEGUN TRANSFERENCIA DEL EXTERIOR POR ORDEN DE CONSULADO GERAL DA BOLIVIA BR/SAO PAULO LIB. 00010011102 MIN.RELACIONES EXTERIORES - GESTORIA CONSULAR LEY Nº 3108</t>
  </si>
  <si>
    <t>TRANSFERENCIA RECIBIDA DEL EXTERIOR SEGÚN MENSAJES SWIFT Nos. 05124-05112 (REM.EXT.) DE FECHA 12-04-2018 POR DESEMBOLSO DE CAF PRÉSTAMO CFA008239 CARRETERA PADILLA-EL SALTO LIBRETA N° 00291012002 ABC-RECURSOS PROPIOS REF.: UTILES DE ESCRITORIO</t>
  </si>
  <si>
    <t>||COMISION TRANSFERENCIA FDOS.AL EXTERIOR 0,10% S/USD103.050,22.-,REEMB.GSTS.COMUNICACION BS220.-Y EMISION COMP.CONTABLE BS50.-REF.:PAGO 1 LC I-2018-03 P/C ARMADA BOLIVIANA A/F ZODIAC MILPRO INTERNATIONAL,EN COMPL.A COMP.918676,13/04/18. LIB.0020051101 MINDEF-ARMADA BOLIVIANA VARIOS REF.:COMISIONES PAGO 1 LC I-2018-03</t>
  </si>
  <si>
    <t>COBRO COSTOS DE PAPELERIA POR REGULARIZACION DE TRANSFERENCIA DEL EXTERIOR POR ORDEN DE CONSULADO GENERAL DE BOLIVIA REF.: RECAUDACIONES GESTORIA CONSULAR MES DE MARZO 2018 LIB. 00010011102 MIN.RELACIONES EXTERIORES - GESTORIA CONSULAR LEY Nº 3108</t>
  </si>
  <si>
    <t>VENTA DE DIVISAS CON TRANSFERENCIA DE FONDOS A SOLICITUD DE YACIMIENTOS PETROLIFEROS FISCALES BOLIVIANOS SEGUN SOLICITUD 4752 REF: PAGO A COMPANIA DE PETROLEOS DE CHILE COPEC SA POR SUMINISTRO DE PRODUCTO FACTURAS FINALES CARGAS DEL 01 AL 28 DE FEBRERO DE 2018 SEGUN FACTURAS N 14078 AL 14087 Y DOCUM LIB. 00513012004 LBP-YPFB-UNICOMERCIAL (4030005415/1-2188907)</t>
  </si>
  <si>
    <t>COBRO COSTOS DE PAPELERIA SEGUN TRANSFERENCIA DEL EXTERIOR POR ORDEN DE CONSULADO DE BOLIVIA EN BILBAO REF.: GESTORIA CONSULAR LIB. 00010011102 MIN.RELACIONES EXTERIORES - GESTORIA CONSULAR LEY Nº 3108</t>
  </si>
  <si>
    <t>VENTA DE DIVISAS A SOLICITUD DE YACIMIENTOS PETROLIFEROS FISCALES BOLIVIANOS SEGUN SOLICITUD 4761 REF: PAGO A SAMSUNG ENGINEERING SA POR SERVICIO DE OPERACION Y MATENIMIENTO ASISTIDO AMPLIADO PARA LA PLANTA AMONIACO UREA SEXTA ADENDA DICIEMBRE 2017 LIB. 00513062001 YPFB-OPERACIONES PLANTA DE SEPARACION DE LIQUIDOS RIO GRANDE</t>
  </si>
  <si>
    <t>VENTA DE DIVISAS CON TRANSFERENCIA DE FONDOS A SOLICITUD DE YACIMIENTOS PETROLIFEROS FISCALES BOLIVIANOS SEGUN SOLICITUD 4762 REF: PRE PAGO A PETROLEOS DEL PERU PETROPERU SA POR EL SUMINISTRO DE DIESEL OIL MES DE MARZO DE 2018 DE ACUERDO A PROFORMA DE 26 DE FEBRERO DE 2018 SEGUN DOCUMENTACION ADJUNT LIB. 00513012004 LBP-YPFB-UNICOMERCIAL (4030005415/1-2188907)</t>
  </si>
  <si>
    <t>COBRO COSTOS DE PAPELERIA SEGUN TRANSFERENCIA DEL EXTERIOR POR ORDEN DE ENERGIA ARGENTINA S.A. REF.: B06-PAGO DIFERIDO IMPO. EXA-GJA-081-18 LIB. 00513012007 YPFB - RECURSOS NACIONALIZACIÓN</t>
  </si>
  <si>
    <t>||PAGO A PDVSA PRESTAMO SA137065 VCTO.13-03-2018 POR CUENTA DE YPFB, SEGUN NOTAS DE YPFB DFC-0900 URT-0467/2018 DEL 11-04-2018 Y DFC-0912 URT-0477/2018 DEL 13-04-2018, CAPITAL USD 16.899,71 INTERESES USD 3.717,94 CTA.00513012004 LBP-YPFB-UNICOMERCIAL (4030005415/1-2188907)</t>
  </si>
  <si>
    <t>||PAGO A PDVSA PRESTAMO SA137065 VCTO.13-03-2018 POR CUENTA DE YPFB, SEGUN NOTAS DE YPFB DFC-0900 URT-0467/2018 DEL 11-04-2018 Y DFC-0912 URT-0477/2018 DEL 13-04-2018, CAPITAL USD 16.899,71 INTERESES USD 3.717,94 CTA.00513012004 LBP-YPFB-UNICOMERCIAL (4030005415/1-2188907) REF.: COMISIONES BANCARIAS</t>
  </si>
  <si>
    <t>'COBRO DE'||UTILES DE ESCRITORIO POR EL COMPROBANTE CONTABLE NRO. 0918873, S/G. CORREO ELECTRÓNICO DE YPFB DE F. 23/01/2018. DEBITO DE LA LIBRETA 00513022001 YPFB - OPERACIONES.</t>
  </si>
  <si>
    <t>VENTA DE DIVISAS A SOLICITUD DE YACIMIENTOS PETROLIFEROS FISCALES BOLIVIANOS SEGUN SOLICITUD 4786 REF: PAGO A SAMSUNG ENGINEERING SA POR EL SERVICIO OPERACION Y MATENIMIENTO ASISTIDO AMPLIADO PARA LA PLANTA DE AMONIACO UREA SEXTA ADENDA ENERO 2018 LIB. 00513062001 YPFB-OPERACIONES PLANTA DE SEPARACION DE LIQUIDOS RIO GRANDE</t>
  </si>
  <si>
    <t>VENTA DE DIVISAS A SOLICITUD DE YACIMIENTOS PETROLIFEROS FISCALES BOLIVIANOS SEGUN SOLICITUD 4787 REF: PAGO A SAMSUNG ENGINEERING SA POR SERVICIO DE OPERACION Y MANTENIMIENTO ASISTIDO DE LA PLANTA DE AMONIACO UREA QUINTA ADENDA ENERO 2018 LIB. 00513062001 YPFB-OPERACIONES PLANTA DE SEPARACION DE LIQUIDOS RIO GRANDE</t>
  </si>
  <si>
    <t>VENTA DE DIVISAS CON TRANSFERENCIA DE FONDOS A SOLICITUD DE MINISTERIO DE RELACIONES EXTERIORES SEGUN SOLICITUD 4781 REF: REMISION DE RECURSOS DEL 2DO TRIMESTRE A FAVOR DE CENTRO EMISOR DE DOCUMENTACION MADRID EMIPAS MADRID SEGUN DETALLE ADJUNTO. LIB. 00099021001 TGN-RECURSOS ORDINARIOS (3987)</t>
  </si>
  <si>
    <t>VENTA DE DIVISAS CON TRANSFERENCIA DE FONDOS A SOLICITUD DE MINISTERIO DE RELACIONES EXTERIORES SEGUN SOLICITUD 4780 REF: REMISION DE RECURSOS DEL 2DO TRIMESTRE A FAVOR DE CENTRO EMISOR DE DOCUMENTACION WASHINGTON SEGUN DETALLE ADJUNTO. LIB. 00010011102 MIN.RELACIONES EXTERIORES - GESTORIA CONSULAR LEY Nº 3108</t>
  </si>
  <si>
    <t>VENTA DE DIVISAS CON TRANSFERENCIA DE FONDOS A SOLICITUD DE MINISTERIO DE RELACIONES EXTERIORES SEGUN SOLICITUD 4778 REF: REMESAS ADICIONALES A FAVOR DE LA EMBOLIVIA PERU PARA ALQUILER DE TOLDO Y PARA EMBOLIVIA BELGICA POR VIATICOS POR VIAJE AL HAYA SEGUN NOTAS PE 445 Y BR 243. LIB. 00099021001 TGN-RECURSOS ORDINARIOS (3987)</t>
  </si>
  <si>
    <t>VENTA DE DIVISAS CON TRANSFERENCIA DE FONDOS A SOLICITUD DE YACIMIENTOS PETROLIFEROS FISCALES BOLIVIANOS SEGUN SOLICITUD 4783 REF: PAGO POR CONCILIACION A FAVOR DE TRAFIGURA PTE LTD POR EL SUMINISTRO DE INSUMOS Y ADITIVOS Y DIESEL OIL CONTRATO FIRMADO EL 30 DE DICIEMBRE DE 2016 SEGUN DOCUMENTACION A LIB. 00513012004 LBP-YPFB-UNICOMERCIAL (4030005415/1-2188907)</t>
  </si>
  <si>
    <t>COBRO COSTOS DE PAPELERIA SEGUN TRANSFERENCIA DEL EXTERIOR POR ORDEN DE PETROLEOS PARAGUAYOS (PETROPAR) REF.: OPE 0/388663 LIB. 00513062001 YPFB-OPERACIONES PLANTA DE SEPARACION DE LIQUIDOS RIO GRANDE</t>
  </si>
  <si>
    <t>De: 00099024113 Transferencia en cumplimiento al DS N0913 de 15/06/2011 y el Convenio Intergubernativo de Financiamiento UPRE-CIF-IG/420/2016, suscrito entre la UPRE y el GAM Potosi, Proyecto Construccion Centro de Educacion Tecnico Alternativa Huayna Capac D-20, correspondiente al pago de la planil</t>
  </si>
  <si>
    <t>A:00099021001 A requerimiento de la Unidad de Administracion e Informacion Salarial (UAIS), con notas internas CITE: MEFP/VTCP/DGPOT/UAIS/Nos. 1732, 1997 y 1996/2018, en las cuales solicita la reversion definitiva de las boletas de pago de SENASIR, consignadas en los Comprobantes de Pago Nos. 71609,</t>
  </si>
  <si>
    <t>A:00099021001 El concepto de la mencionada operacion corresponde a la transferencia de capital al TGN, por el mes de Marzo de 2018 del Fideicomiso Programa de Reconversion Productiva y Comercial TGN 9.</t>
  </si>
  <si>
    <t>A:00099021001 El concepto de la mencionada operacion corresponde a la transferencia de capital por el mes de Marzo/2018, de Cooperativa Sudamerica al TGN.</t>
  </si>
  <si>
    <t>||REGULARIZACIÓN DE NUESTRA OPERACIÓN NRO. 0918876 DE F. 16/04/2018 EN ATENCIÓN A CORREO ELECTRÓNICO DE LA AGENCIA BOLIVIANA ESPACIAL. (SECTOR PÚBLICO). ABONO A LA LIBR.00585012002 VENTA DE SERVICIOS COMUNICACIÓN-ABE;P/CTA.MANUEL ANTONIO TURGA SORACIPA.</t>
  </si>
  <si>
    <t>||TRANSFERENCIA DE FONDOS S/G FORMULARIO CITE: BUN/221/18 DE LA FECHA (HRE-TSO-2025). A SOLICITUD DEL MEFP, CIERRE DE CUENTAS; BUN.</t>
  </si>
  <si>
    <t>'COBRO DE'||UTILES DE ESCRITORIO POR EL COMPROBANTE CONTABLE NRO 0918894 DE LA FECHA, SEGÚN NOTA DEL SERVICION NACIONAL TEXTIL, CITE' SENATEX/DGE/CAR/0306/2017 DE F. 21/07/17. DEBITO DE LA LIBRETA 00378012002 SENATEX ADMINISTRACION CENTRAL.</t>
  </si>
  <si>
    <t>VENTA DE DIVISAS CON TRANSFERENCIA DE FONDOS A SOLICITUD DE MINISTERIO DE RELACIONES EXTERIORES SEGUN SOLICITUD 4777 REF: REMISION DE GASTOS DE FUNCIONAMIENTO DEL 2DO TRIMESTRE A FAVOR DE CONSULADOS SEGUN INFORME 29 Y DETALLE ADJUNTO. LIB. 00099021001 TGN-RECURSOS ORDINARIOS (3987)</t>
  </si>
  <si>
    <t>VENTA DE DIVISAS CON TRANSFERENCIA DE FONDOS A SOLICITUD DE MINISTERIO DE RELACIONES EXTERIORES SEGUN SOLICITUD 4779 REF: REMISION DE GASTOS DE FUNCIONAMIENTO DEL 2DO TRIMESTRE A FAVOR DE EMBAJADAS SEGUN INFORME 28 Y DETALLE ADJUNTO. LIB. 00099021001 TGN-RECURSOS ORDINARIOS (3987)</t>
  </si>
  <si>
    <t>TRANSFERENCIA RECIBIDA DEL EXTERIOR SEGÚN MENSAJES SWIFT Nos. 05321-05320 (REM.EXT.) DE FECHA 17-04-2018 POR DESEMBOLSO DE CAF PRÉSTAMO CFA009272 PROY.CARR.DOBLE VÍA SC-WARNES LIBRETA N° 00291012002 ABC-RECURSOS PROPIOS REF.: UTILES DE ESCRITORIO</t>
  </si>
  <si>
    <t>COBRO COSTOS DE PAPELERIA SEGUN TRANSFERENCIA DEL EXTERIOR POR ORDEN DE CONSULADO GENERAL DE BOLIVIA EN WASHINGTON D.C. REF.: RECAUDACIONES CORRESPONDIENTES AL MES DE MARZO 2018 LIB. 00010011102 MIN.RELACIONES EXTERIORES - GESTORIA CONSULAR LEY Nº 3108</t>
  </si>
  <si>
    <t>TRANSFERENCIA DE FONDOS AL EXTERIOR A SOLICITUD DE MINISTERIO DE SALUD SEGUN SOLICITUD 4790 REF: PAGO A ENGEST POR EL MODULO DE CAPACITACION EN SUPRVISION DE OBRAS PLAN TRASFERENCIA CONOCIMIENTO DE ACUERDO AL REGLAMENTO OPERATIVO DEL PROGRAMA RESOLUCI0N MINISTERIAL 875 LIB. 00046057007 MS-$US-BID 2822/BL-BO MEJORAMIENTO ACCESOS A SERVICIOS</t>
  </si>
  <si>
    <t>VENTA DE DIVISAS CON TRANSFERENCIA DE FONDOS A SOLICITUD DE ADMINISTRACION DE SERVICIOS PORTUARIOS BOLIVIA SEGUN SOLICITUD 4791 REF: H.R.707 - PAGO A LA EMPRESA MERCOSOFT CONSULTORES S.R.L., POR SERVICIO DE PUBLICIDAD PARA LA ASP-B EN LA REVISTA TODOLOGISTICA COMERCIO EXTERIOR, SEGUN ORDEN DE COMPR LIB. 00594012001 ASP-B FONDO DE OPERACIONES</t>
  </si>
  <si>
    <t>VENTA DE DIVISAS CON TRANSFERENCIA DE FONDOS A SOLICITUD DE ADMINISTRACION DE SERVICIOS PORTUARIOS BOLIVIA SEGUN SOLICITUD 4792 REF: H.R. 996 - 1195 - 1193 PAGO A LAS EMPRESAS NAVIERAS ATI Y TRAMARSA POR DESCARGA DE PRODUCTOS Y MANIPULEO DE CARGA Y CONTENEDORES LLENOS EN EL PUERTO DE MATARANI, SEG LIB. 00594012001 ASP-B FONDO DE OPERACIONES</t>
  </si>
  <si>
    <t>TRANSFERENCIA DE FONDOS AL EXTERIOR A SOLICITUD DE MINISTERIO DE SALUD SEGUN SOLICITUD 4789 REF: PAGO COMPLEMENTARIO A ENGEST POR LA SUPERVISION DE LA CONSTRUCCION DEL HOSPITAL DEL NORTE DE ACUERDO A REGLAMENTO OPERATIVO DEL PROGRAMA Y RESOLUCION MINISTERIAL 875 LIB. 00046057007 MS-$US-BID 2822/BL-BO MEJORAMIENTO ACCESOS A SERVICIOS</t>
  </si>
  <si>
    <t>De: 00340012001 Transferencia que realizamos a solicitud del Servicio General de Identificacion Personal mediante nota CITE: SEGIP/DNAF/251/2018 para la devolucion de los depositos erroneos efectuado por varios funcionarios y en virtud a la nota interna CITE:MEFP/VPCF/DGCF/UCCF No 387/2018 de la Dir</t>
  </si>
  <si>
    <t>De: 00340012002 Transferencia que realizamos a solicitud del Servicio General de Identificacion Personal mediante nota CITE: SEGIP/DNAF/251/2018 para la devolucion de los depositos erroneos efectuado por varios ciudadanos y en virtud a la nota interna CITE:MEFP/VPCF/DGCF/UCCF No 387/2018 de la Direc</t>
  </si>
  <si>
    <t>De: 00340012003 Transferencia que realizamos a solicitud del Servicio General de Identificacion Personal mediante nota CITE: SEGIP/DNAF/251/2018 para la devolucion de los depositos erroneos efectuado por varios ciudadanos y en virtud a la nota interna CITE:MEFP/VPCF/DGCF/UCCF No 387/2018 de la Direc</t>
  </si>
  <si>
    <t>COBRO COSTOS DE PAPELERIA SEGUN TRANSFERENCIA DEL EXTERIOR POR ORDEN DE HERCO COMBUSTIBLES SA REF.: CONTRATO CONDENSADO DE GAS LIB. 00513062001 YPFB-OPERACIONES PLANTA DE SEPARACION DE LIQUIDOS RIO GRANDE</t>
  </si>
  <si>
    <t>VENTA DE DIVISAS CON TRANSFERENCIA DE FONDOS A SOLICITUD DE ADMINISTRACION DE SERVICIOS PORTUARIOS BOLIVIA SEGUN SOLICITUD 4800 REF: H.R. 1157 - ENVIO DE RECURSOS A JORGE DAVILA ZEBALLOS SUPERVISOR GESTION DEL SERVICIO DEL PUERTO DE ANTOFAGASTA, PARA GASTOS DE FUNCIONAMIENTO POR SERVICIOS BASICOS CO LIB. 00594012001 ASP-B FONDO DE OPERACIONES</t>
  </si>
  <si>
    <t>TRANSFERENCIA DE FONDOS AL EXTERIOR A SOLICITUD DE ADMINISTRADORA BOLIVIANA DE CARRETERAS SEGUN SOLICITUD 4796 REF: TRANSFERENCIA DE RECURSOS CERTIFICADO 1 2 3 Y 4 CONSORCIO BARIMONT SERVINGCI ESTUDIOS TESA PROYECTO CARRETERA OKINAWA CRUCE RF 09 LOS TRONCOS CUENTA BENEFICIARIO 50 27 182223 56 BANCO LIB. 00291012009 BS - ABC - OTROS RECURSOS ESPECIFICOS</t>
  </si>
  <si>
    <t>VENTA DE DIVISAS CON TRANSFERENCIA DE FONDOS A SOLICITUD DE EMPRESA PUBLICA PRODUCTIVA CARTONES DE BOLIVIA-CARTONBOL SEGUN SOLICITUD 4802 REF: TRANSFERENCIA DE RECURSOS AL BCB PARA PAGO AL EXTERIOR, EMPRESA PG PAPER COMPANY LTD. POR LA ADQUISICION DE PAPEL KRAFT LINER, SEGUNDO LOTE, PARA LA PRODUCCI LIB. 00576012001 CARTONBOL</t>
  </si>
  <si>
    <t>COBRO COSTOS DE PAPELERIA SEGUN TRANSFERENCIA DEL EXTERIOR POR ORDEN DE COMPANHIA MATOGROSSENSE DE GAS LIB. 00513012007 YPFB - RECURSOS NACIONALIZACIÓN</t>
  </si>
  <si>
    <t>A:00373024101 TRANSFERENCIA DE RECURSOS PARA GASTOS DE FUNCIONAMIENTO DEL FDI CORRESPONDIENTE AL MES DE MARZO DE 2018, S/G INFORME MEFP/VTCP/DGPOT/UPCFTGN/N40/2018. (H.R. 389-68-D)</t>
  </si>
  <si>
    <t>A:00373024104 TRANSFERENCIA DE RECURSOS AL FDI A FAVOR DE LAS UNIBOL CORRESPONDIENTE AL MES DE MARZO DE 2018, S/G INFORME MEFP/VTCP/DGPOT/UPCFTGN/N41/2018. (H.R.389-69-D)</t>
  </si>
  <si>
    <t>De: 00513012004 A requerimiento de Yacimientos Petroliferos Fiscales Bolivianos, con nota Cite: YPFB/DFC-0671 URT-0343/2018 en la cual solicita la devolucion de deposito erroneo, de la CUT Libreta N00513012004 LBP-YPFB-UNICOMERCIAL a la CCF N10000006024800 Y.P.F.B. CTA. LOCAL, y en virtud de la nota</t>
  </si>
  <si>
    <t>De: 00513012004 A requerimiento de Yacimientos Petroliferos Fiscales Bolivianos, con nota Cite: YPFB/DFC-0673 URT-0345/2018, en la cual solicita la devolucion de deposito erroneo, de la CUT Libreta N00513012004 LBP-YPFB-UNICOMERCIAL a la CCF N10000006024800 Y.P.F.B. CTA. LOCAL, y en virtud de la not</t>
  </si>
  <si>
    <t>De: 00513012004 A requerimiento de Yacimientos Petroliferos Fiscales Bolivianos, con nota Cite: YPFB/DFC-0672 URT-0344/2018, en la cual solicita la devolucion de deposito erroneo, de la CUT Libreta N00513012004 LBP-YPFB-UNICOMERCIAL a la CCF N10000006024800 Y.P.F.B. CTA. LOCAL, y en virtud de la not</t>
  </si>
  <si>
    <t>COBRO COSTOS DE PAPELERIA SEGUN TRANSFERENCIA DEL EXTERIOR POR ORDEN DE EMBAJADA DEL ESTADO PLURINACIONAL DE BOLIVIA EN BERLIN ALEMANIA REF.: GESTORIA CONSULAR - MARZO 2018 LIB. 00010011102 MIN.RELACIONES EXTERIORES - GESTORIA CONSULAR LEY Nº 3108</t>
  </si>
  <si>
    <t>TRANSFERENCIA DE FONDOS AL EXTERIOR A SOLICITUD DE TESORO GENERAL DE LA NACION SEGUN SOLICITUD 4807 REF: PAGO A LA COMUNIDAD ANDINA DE NACIONES (CAN), POR CONCEPTO DE MEMBRESIA POR USD314.400,00, SEGUN SOLICITUD VRE-DGRM-CS-42/2018. LIB. 00099021001 TGN-RECURSOS ORDINARIOS (3987)</t>
  </si>
  <si>
    <t>TRANSFERENCIA DE FONDOS AL EXTERIOR A SOLICITUD DE TESORO GENERAL DE LA NACION SEGUN SOLICITUD 4806 REF: PAGO AL TRIBUNAL DE JUSTICIA DE LA COMUNIDAD ANDINA DE NACIONES (TJCAN), POR CONCEPTO DE MEMBRESIA POR USD64.386,68, SEGUN SOLICITUD VRE-DGRM-CS-46/2018. LIB. 00099021001 TGN-RECURSOS ORDINARIOS (3987)</t>
  </si>
  <si>
    <t>TRANSFERENCIA DE FONDOS AL EXTERIOR A SOLICITUD DE TESORO GENERAL DE LA NACION SEGUN SOLICITUD 4805 REF: PAGO AL PROGRAMA IBERMEDIA (IBERMEDIA), POR CONCEPTO DE MEMBRESIA POR USD150.000,00, SEGUN SOLICITUD VRE-DGRM-CS-41/2018. LIB. 00099021001 TGN-RECURSOS ORDINARIOS (3987)</t>
  </si>
  <si>
    <t>COBRO COSTOS DE PAPELERIA SEGUN TRANSFERENCIA DEL EXTERIOR POR ORDEN DE CONSULADO GENERAL DE BOLIVIA EN BARCELONA LIB. 00010011102 MIN.RELACIONES EXTERIORES - GESTORIA CONSULAR LEY Nº 3108</t>
  </si>
  <si>
    <t>De: 00099024113 Transferencia en cumplimiento al DS N0913 de 15/06/2011 y el Convenio Intergubernativo de Financiamiento UPRE-CIF-IG 077/2017, suscrito entre la UPRE y el GAM Potosi Proyecto Const. Bloques: Administrativo, Aulas, Talleres y Campo Deportivo Unidad Educativa Jesus de Nazareth D 12, co</t>
  </si>
  <si>
    <t>De: 00099024113 Transferencia en cumplimiento al DS N0913 de 15/06/2011 y el Convenio Intergubernativo de Financiamiento UPRE-CIF-IG 598/2017, suscrito entre la UPRE y el GAM Villamontes, Proyecto Construccion Puentes Vehiculares Villa Montes Calle Villa Nueva y Cochabamba, correspondiente al pago d</t>
  </si>
  <si>
    <t>NUMERO DE LIBRETA CUT: 00099021001 OPERACIÓN E18 TRANSFERENCIA DEL SISTEMA FINANCIERO POR CUENTA DE TERCEROS A LA CUT Devolucion de pagos CC no cobrados por afiliados civiles y militares diciembre 2017, Libreta Nro 00099021001 TGN recursos ordinarios</t>
  </si>
  <si>
    <t>NUMERO DE LIBRETA CUT: 00099021001 OPERACIÓN E18 TRANSFERENCIA DEL SISTEMA FINANCIERO POR CUENTA DE TERCEROS A LA CUT Devolucion al TGN pago de FC Libreta Nro 00099021001 TGN- Recursos Ordinarios</t>
  </si>
  <si>
    <t>'COBRO DE'||UTILES DE ESCRITORIO POR EL COMPROBANTE CONTABLE NRO. 0919315 DE LA FECHA. SEGÚN CORREO ELECTRÓNICO DE YPFB DE F. 23/01/2018. DEBITO DE LA LIBRETA 00513022001 YPFB - OPERACIONES</t>
  </si>
  <si>
    <t>COBRO COSTOS DE PAPELERIA SEGUN TRANSFERENCIA DEL EXTERIOR POR ORDEN DE CONSULADO GENERAL DE BOLIVIA BARCELONA ESPAÑA REF.: GESTORIA CONSULAR LIB. 00010011102 MIN.RELACIONES EXTERIORES - GESTORIA CONSULAR LEY Nº 3108</t>
  </si>
  <si>
    <t>VENTA DE DIVISAS CON TRANSFERENCIA DE FONDOS A SOLICITUD DE YACIMIENTOS PETROLIFEROS FISCALES BOLIVIANOS SEGUN SOLICITUD 4816 REF: PAGO A OIL TEST INTERNACIONAL DE ARGENTINA SA POR SERVICIO DE INSPECCION DE CANTIDAD Y CALIDAD SEGUN ORDEN DE PAGO 191 INFORME TECNICO UPCA 136 Y DOCUMENTACION ADJUNTA LIB. 00513012004 LBP-YPFB-UNICOMERCIAL (4030005415/1-2188907)</t>
  </si>
  <si>
    <t>VENTA DE DIVISAS CON TRANSFERENCIA DE FONDOS A SOLICITUD DE MINISTERIO DE RELACIONES EXTERIORES SEGUN SOLICITUD 4813 REF: REMESA ADICIONAL A FAVOR DE LA REPRESENTACION PERMANENTE ANTE LAS NACIONES UNIDAS ONU PARA CUBRIR GASTOS DE ALIMENTACION PARA LAS ORGANIZACIONES SOCIALES QUE PARTICIPEN FORO PERM LIB. 00099021001 TGN-RECURSOS ORDINARIOS (3987)</t>
  </si>
  <si>
    <t>COBRO COSTOS DE PAPELERIA SEGUN TRANSFERENCIA DEL EXTERIOR POR ORDEN DE GAS TOTAL S.A. REF.: ANTICIPO DE IMPORTACION DE GLP ABRIL 2018 LIB. 00513062001 YPFB-OPERACIONES PLANTA DE SEPARACION DE LIQUIDOS RIO GRANDE</t>
  </si>
  <si>
    <t>COBRO COSTOS DE PAPELERIA SEGUN TRANSFERENCIA DEL EXTERIOR POR ORDEN DE AMARILLA GAS S.A. BS.AS. LIB. 00513062001 YPFB-OPERACIONES PLANTA DE SEPARACION DE LIQUIDOS RIO GRANDE</t>
  </si>
  <si>
    <t>COBRO COSTOS DE PAPELERIA SEGUN TRANSFERENCIA DEL EXTERIOR POR ORDEN DE CONSULADO GENERAL DE BOLIVIA EN MIAMI FL REF.: RECAUDACIONES DE GESTORIA CONSUALR FEBRERO 2018 LIB. 00010011102 MIN.RELACIONES EXTERIORES - GESTORIA CONSULAR LEY Nº 3108</t>
  </si>
  <si>
    <t>TRANSFERENCIA DEL EXTERIOR SEGUN SWIFT 05631 DE FECHA 23/04/2018 ORDENANTE: CONSULADO GENERAL DE BOLIVIA - BARCELONA LIB. 00099021001 TGN-RECURSOS ORDINARIOS (3987)</t>
  </si>
  <si>
    <t>TRANSFERENCIA DEL EXTERIOR SEGUN SWIFT NOS.5629-5626 DE FECHA 23/04/2018 ORDENANTE: CONSULADO GENERAL DE BOLIVIA-BUENOS AIRES ARGENTINA REF:SERVICVIOS DE GOBIERNO LIB. 00340012005 SEGIP - RECAUDACION EXTERIOR - CEDULAS DE IDENTIDAD</t>
  </si>
  <si>
    <t>||TRANSFERENCIA DE FONDOS S/G. FORMULARIO, CITE' BUN235/18 DE LA FECHA. (HRE-TSO-2084). SALDOS DE RECURSOS NO EJECUTADOS EN LOS PROYECTOS FINANCIADOS A TRAVÉS DEL FONDO NACIONAL DE DESARROLLO INTEGRAL Y PARA SU POSTERIOR REPROGRAMACIÓN. A SOLICITUD DEL G.A.M. DE PUERTO VILLARROEL; LIBRETA 00099021001 TGN RECURSOS ORDINARIOS; BUN.</t>
  </si>
  <si>
    <t>COBRO COSTOS DE PAPELERIA POR REGULARIZACION DE TRANSFERENCIA DEL EXTERIOR POR ORDEN DE BG BOLIVIA CORPORATION LIB. 00513012007 YPFB - RECURSOS NACIONALIZACIÓN</t>
  </si>
  <si>
    <t>COBRO COSTOS DE PAPELERIA SEGUN TRANSFERENCIA DEL EXTERIOR POR ORDEN DE CONSULADO GENERAL DE BOLIVIA - BARCELONA LIB. 00099021001 TGN-RECURSOS ORDINARIOS (3987)</t>
  </si>
  <si>
    <t>TRANSFERENCIA DE FONDOS AL EXTERIOR A SOLICITUD DE ADMINISTRADORA BOLIVIANA DE CARRETERAS SEGUN SOLICITUD 4824 REF: TRANSFERENCIA DE RECURSOS AL EXTERIOR PAGO A LA CAMARA DE COMERCIO DE ESPANA POR CONCEPTO DE GASTOS DE SALA DE AUDIENCIA RESECTO AL ARBITRAJE STAMPA PROCESO TRADECO VS ABC CUENTA ES47 LIB. 00291012009 BS - ABC - OTROS RECURSOS ESPECIFICOS</t>
  </si>
  <si>
    <t>PROVISION DE FONDOS A SOLICITUD DE YACIMIENTOS PETROLIFEROS FISCALES BOLIVIANOS SEGUN SOLICITUD YPFB-0097-2018 REF: PAGO SERVICIO TRANS FIRME E INTERRUMPIBLE GN MI MARZO 18 A GOB LIB. 00513012007 YPFB - RECURSOS NACIONALIZACIÓN</t>
  </si>
  <si>
    <t>TRANSFERENCIA DE FONDOS AL EXTERIOR A SOLICITUD DE TESORO GENERAL DE LA NACION SEGUN SOLICITUD 4831 REF: PAGO A LA ORGANIZACION DE ESTADOS AMERICANOS (OEA), POR CONCEPTO DE MEMBRESIA POR USD58.744,00, SEGUN SOLICITUD VRE-DGRM-CS-45/2018. LIB. 00099021001 TGN-RECURSOS ORDINARIOS (3987)</t>
  </si>
  <si>
    <t>TRANSFERENCIA DE FONDOS AL EXTERIOR A SOLICITUD DE TESORO GENERAL DE LA NACION SEGUN SOLICITUD 4832 REF: PAGO A LA UNION DE NACIONES SUDAMERICANAS (UNASUR), POR CONCEPTO DE MEMBRESIA POR USD124.293,00, SEGUN SOLICITUD VRE-DGRM-CS-43/2018. LIB. 00099021001 TGN-RECURSOS ORDINARIOS (3987)</t>
  </si>
  <si>
    <t>TRANSFERENCIA DE FONDOS AL EXTERIOR A SOLICITUD DE TESORO GENERAL DE LA NACION SEGUN SOLICITUD 4833 REF: PAGO AL ORGANISMO ANDINO DE SALUD DEL CONVENIO HIPOLITO UNANUE (ORAS/CONHU), POR CONCEPTO DE MEMBRESIA POR USD183.266,00, SEGUN SOLICITUD VRE-DGRM-CS-40/2018. LIB. 00099021001 TGN-RECURSOS ORDINARIOS (3987)</t>
  </si>
  <si>
    <t>VENTA DE DIVISAS CON TRANSFERENCIA DE FONDOS A SOLICITUD DE ADMINISTRACION DE SERVICIOS PORTUARIOS BOLIVIA SEGUN SOLICITUD 4828 REF: H.R. 1229 - ENVIO DE RECURSOS AL PUERTO DE ARICA PARA GASTOS DE GATE OUT POR REPOSICION A LA REMESA DE MARZO/2018, SEGUN COMUNICACION INTERNA ASP-B/DOP-UAP/CI-193/2018 LIB. 00594012001 ASP-B FONDO DE OPERACIONES</t>
  </si>
  <si>
    <t>NUMERO DE LIBRETA CUT: 00099021001 OPERACIÓN E18 TRANSFERENCIA DEL SISTEMA FINANCIERO POR CUENTA DE TERCEROS A LA CUT A SOLICITUD DE FERROVIARIA ORIENTAL</t>
  </si>
  <si>
    <t>De: 00016011101 Devolucion de recursos no ejecutados del Bachiller Destacado de las gestiones 2015 y 2016</t>
  </si>
  <si>
    <t>De: 00661014201 Devolucion de recursos por pasajes pagados no utilizados gestion 2015, 2016 y 2017, por parte de los ex funcionarios del Tribunal Constitucional Plurinacional, a la fuente 41-111, por aspectos de control interno emergente de auditoria especial de pasajes y viaticos de la gestion 2015</t>
  </si>
  <si>
    <t>||REGISTRO COBRO COMISION AVISO ENMIENDA CARTA DE CREDITO STANDBY BS220.-Y EMISION COMP.CONTABLE BS50.-REF.:40LI-G80326-PJEH (BCB:SB-R-2018-05) A/F Y.P.F.B.,S/G SWIFT 5718,24/04/18. LIB.00513012007 YPFB-RECURSOS NACIONALIZACION REF.:COMISIONES AVISO SBLC 40LI-G80326-PJEH</t>
  </si>
  <si>
    <t>'COBRO DE'||UTILES DE ESCRITORIO POR EL COMPROBANTE CONTABLE NRO. 0919681 DE LA FECHA. S/G. CORREO ELECTRÓNICO DE YACIMIENTOS PETROLIFEROS FISCALES BOLIVIANOS DE F. 23/01/2018. DEBITO DE LA LIBRETA 00513022001 YPFB - OPERACIONES; COBRO UTILES DE ESCRITORIO.</t>
  </si>
  <si>
    <t>PROVISION DE FONDOS A SOLICITUD DE YACIMIENTOS PETROLIFEROS FISCALES BOLIVIANOS SEGUN SOLICITUD YPFB-0098-2018 REF: PAGO SERV INTERRUMPIBLE DE TRANS GN MI MARZO 18 A GTB LIB. 00513012007 YPFB - RECURSOS NACIONALIZACIÓN</t>
  </si>
  <si>
    <t>COBRO COSTOS DE PAPELERIA POR REGULARIZACION DE TRANSFERENCIA DEL EXTERIOR POR ORDEN DE LIMA GAS S.A. LIB. 00513012007 YPFB - RECURSOS NACIONALIZACIÓN</t>
  </si>
  <si>
    <t>COBRO COSTOS DE PAPELERIA SEGUN TRANSFERENCIA DEL EXTERIOR POR ORDEN DE HERCO COMBUSTIBLES S.A. REF.: CONTRATO CONDENSADO DE GAS DE SP 15-18 LIB. 00513062001 YPFB-OPERACIONES PLANTA DE SEPARACION DE LIQUIDOS RIO GRANDE</t>
  </si>
  <si>
    <t>TRANSFERENCIA RECIBIDA DEL EXTERIOR SEGÚN MENSAJES SWIFT Nos. 05697-05689 (REM.EXT.) DE FECHA 24-04-2018 POR DESEMBOLSO DE CAF PRÉSTAMO CFA008604 Carr.Epizana-Comarapa-El torno LIBRETA N° 00291012002 ABC-RECURSOS PROPIOS REF.: UTILES DE ESCRITORIO</t>
  </si>
  <si>
    <t>TRANSFERENCIA RECIBIDA DEL EXTERIOR SEGÚN MENSAJES SWIFT Nos. 5698-5690 (REM.EXT.) DE FECHA 24-04-2018 POR DESEMBOLSO DE CAF PRÉSTAMO CFA009277 CONST.CARR.SAN BORJA-S.IGNACIO LIBRETA N° 00291012002 ABC-RECURSOS PROPIOS REF.: UTILES DE ESCRITORIO</t>
  </si>
  <si>
    <t>COBRO COSTOS DE PAPELERIA SEGUN TRANSFERENCIA DEL EXTERIOR POR ORDEN DE VICECONSULADO DEL ESTADO PLURINACIONAL DE BOLIVIA ARGENTINA LIB. 00010011102 MIN.RELACIONES EXTERIORES - GESTORIA CONSULAR LEY Nº 3108</t>
  </si>
  <si>
    <t>De: 00099024113 Transferencia en cumplimiento al DS N0913 de 15/06/2011 y el Convenio Intergubernativo de Financiamiento UPRE-CIF-IG 722/2017, suscrito entre la UPRE y el GAM Mizque, Proyecto Const. Cancha Multiple y Graderias en la Unidad Educativa San Pedro (Mizque), correspondiente al pago de la</t>
  </si>
  <si>
    <t>A:00373024105 DESEMBOLSO DE RECURSOS AL FONDO DE DESARROLLO INDIGENA PARA 3 PROGRAMAS Y/O PROYECTOS DEL GOBIERNO AUTONOMO MUNICIPAL DE CHUQUISACA S/G NOTA CITE: FDI/DGE/EXT/N 167/2018 E INFORME MEFP/VTCP/DGPOT/UPCFTGN/INF/N43/2018. (H.R. 6-10853-R)</t>
  </si>
  <si>
    <t>De: 00099024113 Transferencia en cumplimiento al DS N0913 de 15/06/2011 y el Convenio Intergubernativo de Financiamiento UPRE-CIF-IG 721/2017, suscrito entre la UPRE y el GAM de Mizque proyecto Const. Cancha Multiple, Graderias y Tinglado en la Unidad Educativa Thola Pampa (Tin Tin Mizque), corresp</t>
  </si>
  <si>
    <t>De: 00099024113 Transferencia en cumplimiento al DS N0913 de 15/06/2011 y el Convenio Intergubernativo de Financiamiento UPRE-CIF-IG 779/2017, suscrito entre la UPRE y el GAM de El Torno proyecto Construccion 4 Aulas Unidad Educativa Alberto Rivera Tapia La Angostura El Torno, correspondiente al pa</t>
  </si>
  <si>
    <t>COBRO COSTOS DE PAPELERIA POR REGULARIZACION DE TRANSFERENCIA DEL EXTERIOR POR ORDEN DE LLAMA GAS S.A. LIB. 00513062001 YPFB-OPERACIONES PLANTA DE SEPARACION DE LIQUIDOS RIO GRANDE</t>
  </si>
  <si>
    <t>COBRO COSTOS DE PAPELERIA SEGUN TRANSFERENCIA DEL EXTERIOR POR ORDEN DE HERCO COMBUSTIBLES S.A. REF.: CONTRATO CONDENSADO DE GAS DE SP 16/17-18 LIB. 00513062001 YPFB-OPERACIONES PLANTA DE SEPARACION DE LIQUIDOS RIO GRANDE</t>
  </si>
  <si>
    <t>VENTA DE DIVISAS CON TRANSFERENCIA DE FONDOS A SOLICITUD DE MINISTERIO DE RELACIONES EXTERIORES SEGUN SOLICITUD 4841 REF: PAGO DE HABERES Y COSTO DE VIDA DEL SERVICIO DIPLOMATICO CON DISCAPACIDAD CORRESPONDIENTE AL MES DE MARZO 2018 SEGUN PLANILLA DE RRHH N 031807. LIB. 00099021001 TGN-RECURSOS ORDINARIOS (3987)</t>
  </si>
  <si>
    <t>De: 00099024113 Transferencia en cumplimiento al DS N0913 de 15/06/2011 y el Convenio Intergubernativo de Financiamiento UPRE-CIF-IG 044/2017, suscrito entre la UPRE y el GAM Shinahota, Proyecto Construccion 6 Aulas, Area Administrativa, Bateria de Banos y Graderias U.E. Puerto Aroma, correspondient</t>
  </si>
  <si>
    <t>De: 00041031107 Transferencia que efectuamos a solicitud del Instituto Boliviano de Metrologia mediante nota CITE: IBMETRO-DAF-CE-0351/2018 y en virtud a la nota CITE:MEFP/VPCF/DGCF/UCCF No 393/2018 de la Direccion General de Contabilidad Fiscal para la devolucion del deposito erroneo efectuado por</t>
  </si>
  <si>
    <t>NUMERO DE LIBRETA CUT: 05130102011 OPERACIÓN E18 TRANSFERENCIA DEL SISTEMA FINANCIERO POR CUENTA DE TERCEROS A LA CUT PAGO DE DIVIDENDOS A YPFB A SOLICITUD DE YPFB TRANSPORTE</t>
  </si>
  <si>
    <t>A:00373024105 TRANSFERENCIA DE RECURSOS A SOLICITUD DEL FDI SG NOTA FDI/DGE/EXT/N177/2018 E INFORME MEFP/VTCP/DGPOT/UPCFTGN N46/2018 HR: 6-11815-R.</t>
  </si>
  <si>
    <t>A:00373024105 TRANSFERENCIA DE RECURSOS A SOLICITUD DEL FDI SG NOTA FDI/DGE/EXT/N172 Y 174/2018 E INFORME MEFP/VTCP/DGPOT/UPCFTGN N45/2018 HR: 6-11564-R; 6-11815-R.</t>
  </si>
  <si>
    <t>A:00099021001 TRANSFERENCIA DE RECUPERACIONES SEGUN NOTA INTERNA GEF-LIN-MCM-0313-NOT/18 PARA PAGO DE INTERESES DE ACUERDO A CONTRARO DE FIDEICOMISO (PROGRAMA APOYO A LA EJECUCION DE LA INVERSION PUBLICA), CORRESPONDIENTE AL GAD ORURO.</t>
  </si>
  <si>
    <t>A:00099021001 TRANSFERENCIA DE RECUPERACIONES SEGUN NOTA INTERNA GEF-LIN-MCM-0313-NOT/18 PARA PAGO DE INTERESES DE ACUERDO A CONTRARO DE FIDEICOMISO (PROGRAMA APOYO A LA EJECUCION DE LA INVERSION PUBLICA), CORRESPONDIENTE AL GAM VILLA TUNARI.</t>
  </si>
  <si>
    <t>NUMERO DE LIBRETA CUT: 00513012008 OPERACIÓN E18 TRANSFERENCIA DEL SISTEMA FINANCIERO POR CUENTA DE TERCEROS A LA CUT TRANSFERENCIA PAGO DE DIVIDENDOS GESTION 2017 SOLICITUD YPFB TRANSIERRA SA</t>
  </si>
  <si>
    <t>||COMISION TRANSFERENCIA FDOS.AL EXTERIOR 0,10% S/USD109.200.-,REEMB.GSTS.COMUNICACION BS220.-Y EMISION COMP.CONTABLE BS50.-REF.:PAGO 8 LC I-2016-032 P/C Y.P.F.B. A/F KOSAN CRISPLANT A/S,EN COMPL.A COMP.920181,27/04/18. LIB.00513012004 LBP-YPFB UNICOMERCIAL REF.:COMISIONES PAGO 8 LC I-2016-032</t>
  </si>
  <si>
    <t>'COBRO DE'||UTILES DE ESCRITORIO POR EL COMPROBANTE CONTABLE NRO. 0920238 DE LA FECHA, SEGÚN CORREO ELECTRÓNICO DE YPFB DE F. 23/01/2018. DEBITO DE LA LIBRETA 00513022001 YPFB - OPERACIONES.</t>
  </si>
  <si>
    <t>PROVISION DE FONDOS A SOLICITUD DE YACIMIENTOS PETROLIFEROS FISCALES BOLIVIANOS SEGUN SOLICITUD YPFB-0110-2018 REF: PAGO IDH ENERO 2018 LIB. 00513012007 YPFB - RECURSOS NACIONALIZACIÓN</t>
  </si>
  <si>
    <t>PROVISION DE FONDOS A SOLICITUD DE YACIMIENTOS PETROLIFEROS FISCALES BOLIVIANOS SEGUN SOLICITUD YPFB-0100-2018 REF: PAGO RT DICIEMBRE 2017 A MATPETROL LIB. 00513012007 YPFB - RECURSOS NACIONALIZACIÓN</t>
  </si>
  <si>
    <t>VENTA DE DIVISAS CON TRANSFERENCIA DE FONDOS A SOLICITUD DE ADMINISTRACION DE SERVICIOS PORTUARIOS BOLIVIA SEGUN SOLICITUD 4852 REF: H.R. 1274 - PAGO AL SENOR ALEJANDRO NICOLAS TARA URQUIETA - SERVICIOS E.I.R.L. POR EL SERVICIO DE LIMPIEZA EN LAS OFICINAS DEL LA ASP-B EN EL PUERTO DE ARICA CORRESPO LIB. 00594012001 ASP-B FONDO DE OPERACIONES</t>
  </si>
  <si>
    <t>VENTA DE DIVISAS CON TRANSFERENCIA DE FONDOS A SOLICITUD DE ADMINISTRACION DE SERVICIOS PORTUARIOS BOLIVIA SEGUN SOLICITUD 4854 REF: H.R. 342 - ENVIO DE RECURSOS AL PUERTO DE ARICA PAGO TOTAL PARA GASTOS DE FUNCIONAMIENTO APERTURA DE FONDOS GESTION 2018, SEGUN COMUNICACION INTERNA ASP-B/DOP-UAP/CI-4 LIB. 00594012001 ASP-B FONDO DE OPERACIONES</t>
  </si>
  <si>
    <t>PROVISION DE FONDOS A SOLICITUD DE YACIMIENTOS PETROLIFEROS FISCALES BOLIVIANOS SEGUN SOLICITUD YPFB-0107-2018 REF: PAGO RT DICIEMBRE 2017 A SHELL BOLIVIA LIB. 00513012007 YPFB - RECURSOS NACIONALIZACIÓN</t>
  </si>
  <si>
    <t>VENTA DE DIVISAS CON TRANSFERENCIA DE FONDOS A SOLICITUD DE EMPRESA PUBLICA PRODUCTIVA CARTONES DE BOLIVIA-CARTONBOL SEGUN SOLICITUD 4851 REF: TRANSFERENCIA DE RECURSOS AL EXTERIOR AL BCB, PARA LA EMPRESA INTERLOG CHILE POR LA ADQUISICION DE PAPEL KRAFTLINER VIRGEN, PARA LA PRODUCCION DE CAJAS DE CA LIB. 00576012001 CARTONBOL</t>
  </si>
  <si>
    <t>PROVISION DE FONDOS A SOLICITUD DE YACIMIENTOS PETROLIFEROS FISCALES BOLIVIANOS SEGUN SOLICITUD YPFB-0109-2018 REF: PAGO RT DICIEMBRE 2017 A PLUSPETROL LIB. 00513012007 YPFB - RECURSOS NACIONALIZACIÓN</t>
  </si>
  <si>
    <t>VENTA DE DIVISAS CON TRANSFERENCIA DE FONDOS A SOLICITUD DE YACIMIENTOS PETROLIFEROS FISCALES BOLIVIANOS SEGUN SOLICITUD 4858 REF: PRE PAGO A TRAFIGURA PTE LTD POR EL SUMINISTRO SUR DE DIESEL OIL Y GASOLINA CORRESPONDIENTE A ABRIL 2018 SEGUN INFORME TECNICO DE CONFORMIDAD DE PAGO UPCA 315 LIB. 00513012004 LBP-YPFB-UNICOMERCIAL (4030005415/1-2188907)</t>
  </si>
  <si>
    <t>VENTA DE DIVISAS CON TRANSFERENCIA DE FONDOS A SOLICITUD DE ADMINISTRACION DE SERVICIOS PORTUARIOS BOLIVIA SEGUN SOLICITUD 4853 REF: H.R. 455-441-442 - PAGO DE FACTURAS AL TPA POR SERVICIOS DE REFRIGERACION DE CONTENEDORES, EXPORTACIONES MARZO EN EL PUERTO DE ARICA , SEGUN COMUNICACION INTERNA ASP- LIB. 00594012001 ASP-B FONDO DE OPERACIONES</t>
  </si>
  <si>
    <t>A:00212102001 A requerimiento de la Unidad de Administracion e Informacion Salarial (UAIS), con nota interna CITE: MEFP/VTCP/DGPOT/UAIS/N 2379/2018, en la cual solicita la reversion definitiva de las boletas consignadas en el Comprobante de Pago N 18738, INRA. H.R. 6-9570-R/1798.</t>
  </si>
  <si>
    <t>A:00099021001 A requerimiento de la Unidad de Administracion e Informacion Salarial (UAIS), con nota interna CITE: MEFP/VTCP/DGPOT/UAIS/N 2379/2018, en la cual solicita la reversion definitiva de las boletas consignadas en el Comprobante de Pago N 18738, H.R. 6-9570-R/1798.</t>
  </si>
  <si>
    <t>A:00292012001 A requerimiento de la Unidad de Administracion e Informacion Salarial (UAIS), con nota interna CITE: MEFP/VTCP/DGPOT/UAIS/N 2379/2018, en la cual solicita la reversion definitiva de las boletas consignadas en el Comprobante de Pago N 18738, VIAS BOLIVIA H.R. 6-9570-R/1798.</t>
  </si>
  <si>
    <t>A:00373024105 DESEMBOLSO DE RECURSOS AL FONDO DE DESARROLLO INDIGENA PARA PROGRAMAS Y/O PROYECTOS DE LOS GOBIERNOS AUTONOMOS MUNICIPALES DEL DEPARTAMENTO DE LA PAZ S/G NOTA FDI/DGE/EXT/N180/2018 E INFORME MEFP/VTCP/DGPOT/UPCFTGN/INF/N47/2018. HR. 6-11976-R.</t>
  </si>
  <si>
    <t>NUMERO DE LIBRETA CUT: 00099021001 OPERACIÓN E18 TRANSFERENCIA DEL SISTEMA FINANCIERO POR CUENTA DE TERCEROS A LA CUT Devolucion al TGN pago del FC Libreta Nro 00099021001 TGN Recursos Ordinarios</t>
  </si>
  <si>
    <t>||COMISION POR TRANSFERENCIA DE FDOS. AL EXT. 0,10% S/USD 3.541.048,16, REEMB. GASTOS DE COMUNICACION BS220.- Y EMISION DE CBTE. CONTABLE BS50.- REF.: PAGO N°1 LC I-2018-06 P/C YACIMIENTOS DE LITIO BOLIVIANOS A/F DE CHINA CAMC ENGINEERING CO. LTD EN COMPLEMENTO A CBTE ADJ. N°00597019202 YLB-DES INT. SALMUERA SALAR DE UYUNI PLANTA INDUSTRIAL</t>
  </si>
  <si>
    <t>'COBRO DE'||UTILES DE ESCRITORIO POR EL COMPROBANTE CONTABLE NRO. 0920439 DE LA FECHA. S/G. CORREO ELECTRÓNICO DE YPFB DE F. 23/01/2018. DEBITO DE LA LIBRETA 00513022001 YPFB - OPERACIONES.</t>
  </si>
  <si>
    <t>TRANSFERENCIA DE FONDOS||S/G. NOTA CITE: MH/VTCP/DGT/UO/OB NO.1844/2008 DE F.21-10-2008 DEL MIN.DE HACIENDA S/G. DETALLE ADJUNTO. DEBITO DE LA LIBRETA NO.00099021001, REPOSICION UTILES DE ESCRITORIO.</t>
  </si>
  <si>
    <t>PROVISION DE FONDOS A SOLICITUD DE YACIMIENTOS PETROLIFEROS FISCALES BOLIVIANOS SEGUN SOLICITUD YPFB-0123-2018 REF: PAGO SER TRANS GN INTERRUMPIBLE Y FIRME MARZO 18 YPFB TRANSIERRA SA LIB. 00513012007 YPFB - RECURSOS NACIONALIZACIÓN</t>
  </si>
  <si>
    <t>PROVISION DE FONDOS A SOLICITUD DE YACIMIENTOS PETROLIFEROS FISCALES BOLIVIANOS SEGUN SOLICITUD YPFB-0125-2018 REF: PAGO SERV TRANS GN MI FIRME INTERRUMPIBLE Y ME MAR 18 YPFB TRANSPORTE SA LIB. 00513012007 YPFB - RECURSOS NACIONALIZACIÓN</t>
  </si>
  <si>
    <t>PROVISION DE FONDOS A SOLICITUD DE YACIMIENTOS PETROLIFEROS FISCALES BOLIVIANOS SEGUN SOLICITUD YPFB-0132-2018 REF: PAGO REGALIAS TGN ENERO 18 LIB. 00099021001 TGN YPFB PARTICIPACION 6% PRODUCCIÓN BRUTA DE HIDROCARBUROS BOCA DE POZO</t>
  </si>
  <si>
    <t>TRANSFERENCIA RECIBIDA DEL EXTERIOR SEGÚN MENSAJES SWIFT Nos. 05968-05960 (REM.EXT.) DE FECHA 30-04-2018 POR DESEMBOLSO DE BID PRÉSTAMO 3540/BL-BO REQ 0004 OPS0201817476A LIBRETA N° 00291012002 ABC-RECURSOS PROPIOS REF.: UTILES DE ESCRITORIO</t>
  </si>
  <si>
    <t>TRANSFERENCIA RECIBIDA DEL EXTERIOR SEGÚN MENSAJES SWIFT Nos. 05967-05959 (REM.EXT.) DE FECHA 30-04-2018 POR DESEMBOLSO DE BID PRÉSTAMO 3540/BL-BO REQ 0004 OPS0201817476A LIBRETA N° 00291012002 ABC-RECURSOS PROPIOS REF.: UTILES DE ESCRITORIO</t>
  </si>
  <si>
    <t>VENTA DE DIVISAS CON TRANSFERENCIA DE FONDOS A SOLICITUD DE YACIMIENTOS PETROLIFEROS FISCALES BOLIVIANOS SEGUN SOLICITUD 4876 REF: TRANSFERENCIA DE FONDOS PARA GASTOS ADMINISTRATIVOS Y DE OPERACION A REPRESENTACIONES YPFB BRASIL 1ER TRIMESTRE 2018 SEGUN ORDEN DE PAGO YPFB GLC 0309 DUER 041 2018 NOTA LIB. 00513012004 LBP-YPFB-UNICOMERCIAL (4030005415/1-2188907)</t>
  </si>
  <si>
    <t>VENTA DE DIVISAS CON TRANSFERENCIA DE FONDOS A SOLICITUD DE CONSEJO NACIONAL DEL CINE CONACINE SEGUN SOLICITUD 4874 REF: PARA REGISTRAR EL PAGO DE TRANSFERENCIA INTERNACIONAL POR MEMBRESIA A LA SECRETARIA EJECUTIVA DE LA CINEMATOGRAFIA IBEROAMERICA (SECI) DE LA CONFERENCIA DE AUTORIDADES CINEMATOGRA LIB. 00099021001 TGN-RECURSOS ORDINARIOS (3987)</t>
  </si>
  <si>
    <t>VENTA DE DIVISAS CON TRANSFERENCIA DE FONDOS A SOLICITUD DE MINISTERIO DE RELACIONES EXTERIORES SEGUN SOLICITUD 4872 REF: PAGO DE HABERES Y COSTO DE VIDA A FAVOR DE ENRIQUE PEDRO DEL RIO BRAVO EX PRIMER SECRETARIO DE LA EMBAJADA EN LA INDIA CORRESPONDIENTE AL MES DE MARZO 2018 SEGUN PLANILLA DE RR LIB. 00099021001 TGN-RECURSOS ORDINARIOS (3987)</t>
  </si>
  <si>
    <t>De: 00513012004 A requerimiento de Yacimientos Petroliferos Fiscales Bolivianos, con nota CITE: YPFB/DFC - N 0843 URT-0445/2018, y en virtud a la nota interna CITE: MEFP/VPCF/ DGCF/UCCF N 422/2018 de la Direccion General de Contabilidad Fiscal del Ministerio de Economia y Finanzas Publicas, en la cu</t>
  </si>
  <si>
    <t>AJUSTE COMPLEMENTARIO POR REVALORIZACION SALDOS DE ACTIVOS DE RESERVA Y OBLIGACIONES MONEDA EXTRANJERA (DOLARES) Saldo MO = -975642651.85 ;Bs/Mo: 6.86000000000 ;Saldo Bs: -6692908591.70</t>
  </si>
  <si>
    <t>||DEVOLUCION DE IMPORTE S/G NOTA DGAA DIR.FINN.SECC.TSRA NO.160/18 MIN.DEFENSA -FUERZA AEREA BOLIVIANA , EN COMPLEMENTO A COMPROBANTE S-917631 DE LA FECHA REF:TRANSF. DE FONDOS A/F THALES AIR SYSTEMS SAS EQUIV. EUR 14,986,676,88 (MENOS COMISION POR TRANSFERENCIA) LIB.00099021001 TGN-RECURSOS ORDINARIOS.</t>
  </si>
  <si>
    <t>AJUSTE COMPLEMENTARIO POR REVALORIZACION SALDOS DE ACTIVOS DE RESERVA Y OBLIGACIONES MONEDA EXTRANJERA (DOLARES) Saldo MO = -1042659691.44 ;Bs/Mo: 6.86000000000 ;Saldo Bs: -7152645483.26</t>
  </si>
  <si>
    <t>AJUSTE COMPLEMENTARIO POR REVALORIZACION SALDOS DE ACTIVOS DE RESERVA Y OBLIGACIONES MONEDA EXTRANJERA (DOLARES) Saldo MO = -1041266804.02 ;Bs/Mo: 6.86000000000 ;Saldo Bs: -7143090275.57</t>
  </si>
  <si>
    <t>'TRANSFERENCIA'||RECIBIDA DEL EXTERIOR SEGÚN MENSAJE SWIFT 04867 (REM.EXT.) DE LA FECHA POR DESEMBOLSO DE AFD, PRÉSTAMO CBO-1006-01-F CONSTRUCCION PLANTA SOLAR FOTOVOLTAICA ORURO LIB. 00514017005 ENDE-USD-PROY.CONST.PLANTA SOLAR ORURO (UTILES DE ESCRITORIO)</t>
  </si>
  <si>
    <t>AJUSTE COMPLEMENTARIO POR REVALORIZACION SALDOS DE ACTIVOS DE RESERVA Y OBLIGACIONES MONEDA EXTRANJERA (DOLARES) Saldo MO = -1067781948.27 ;Bs/Mo: 6.86000000000 ;Saldo Bs: -7324984165.14</t>
  </si>
  <si>
    <t>AJUSTE COMPLEMENTARIO POR REVALORIZACION SALDOS DE ACTIVOS DE RESERVA Y OBLIGACIONES MONEDA EXTRANJERA (DOLARES) Saldo MO = -1064682192.64 ;Bs/Mo: 6.86000000000 ;Saldo Bs: -7303719841.50</t>
  </si>
  <si>
    <t>AJUSTE COMPLEMENTARIO POR REVALORIZACION SALDOS DE ACTIVOS DE RESERVA Y OBLIGACIONES MONEDA EXTRANJERA (DOLARES) Saldo MO = -1076208357.41 ;Bs/Mo: 6.86000000000 ;Saldo Bs: -7382789331.84</t>
  </si>
  <si>
    <t>AJUSTE COMPLEMENTARIO POR REVALORIZACION SALDOS DE ACTIVOS DE RESERVA Y OBLIGACIONES MONEDA EXTRANJERA (DOLARES) Saldo MO = -1071491208.09 ;Bs/Mo: 6.86000000000 ;Saldo Bs: -7350429687.51</t>
  </si>
  <si>
    <t>AJUSTE COMPLEMENTARIO POR REVALORIZACION SALDOS DE ACTIVOS DE RESERVA Y OBLIGACIONES MONEDA EXTRANJERA (DOLARES) Saldo MO = -1063302319.41 ;Bs/Mo: 6.86000000000 ;Saldo Bs: -7294253911.17</t>
  </si>
  <si>
    <t>'TRANSFERENCIA'||RECIBIDA DEL EXTERIOR POR DESEMBOLSO DEL BID REF.: ATN-FM-15060-BO REQ.0009 OPS0201814941A LIB.00086048002 MMAYA-US. ACTUAL.DE LA ESTRATEGIA DE BIODIVERSIDAD (REM.EXT) S/G SWIFT 05485 DE HOY</t>
  </si>
  <si>
    <t>AJUSTE COMPLEMENTARIO POR REVALORIZACION SALDOS DE ACTIVOS DE RESERVA Y OBLIGACIONES MONEDA EXTRANJERA (DOLARES) Saldo MO = -1064005412.29 ;Bs/Mo: 6.86000000000 ;Saldo Bs: -7299077128.32</t>
  </si>
  <si>
    <t>TRANSFERENCIA RECIBIDA DEL EXTERIOR SEGÚN MENSAJES SWIFT Nos. 5490-5487 (REM.EXT.) DE FECHA 18-04-2018 POR DESEMBOLSO DE CAF PRÉSTAMO CFA009787 PROGRAMA MIAGUA IV FASE 2 LIBRETA N° 00086077003 MMAYA-USD PROGRAMA MIAGUA IV FASE CFA 9787 REF.: UTILES DE ESCRITORIO</t>
  </si>
  <si>
    <t>'TRANSFERENCIA'||RECIBIDA DEL EXTERIOR POR DESEMBOLSO DEL BID REF.: ATN-FM-15060-BO REQ.0009 OPS0201814941A LIBRETA N° 00086048002 MMAYA-US. ACTUAL.DE LA ESTRATEGIA DE BIODIVERSIDAD REF.:UTILES DE ESCRITORIO</t>
  </si>
  <si>
    <t>REGULARIZACION DE TRANSFERENCIA DEL EXTERIOR SEGUN SWIFT NOS.5229-5224 DE FECHA 19/04/2018 ORDENANTE: UNITED NATIONS INDUSTRIAL LIB. 00086018017 MMAYA-$US-ONUDI-PLAN IMP.ESTOCOLMO COP´S</t>
  </si>
  <si>
    <t>AJUSTE COMPLEMENTARIO POR REVALORIZACION SALDOS DE ACTIVOS DE RESERVA Y OBLIGACIONES MONEDA EXTRANJERA (DOLARES) Saldo MO = -1064083836.08 ;Bs/Mo: 6.86000000000 ;Saldo Bs: -7299615115.53</t>
  </si>
  <si>
    <t>AJUSTE COMPLEMENTARIO POR REVALORIZACION SALDOS DE ACTIVOS DE RESERVA Y OBLIGACIONES MONEDA EXTRANJERA (DOLARES) Saldo MO = -1043402097.10 ;Bs/Mo: 6.86000000000 ;Saldo Bs: -7157738386.10</t>
  </si>
  <si>
    <t>TRANSFERENCIA DE FONDOS AL EXTERIOR A SOLICITUD DE ADMINISTRADORA BOLIVIANA DE CARRETERAS SEGUN SOLICITUD 4824 REF: TRANSFERENCIA DE RECURSOS AL EXTERIOR PAGO A LA CAMARA DE COMERCIO DE ESPANA POR CONCEPTO DE GASTOS DE SALA DE AUDIENCIA RESECTO AL ARBITRAJE STAMPA PROCESO TRADECO VS ABC CUENTA ES47 LIB. 00291012001 ABC-CNC-PEAJE POR DIFERENCIAL CAMBIARIO</t>
  </si>
  <si>
    <t>AJUSTE COMPLEMENTARIO POR REVALORIZACION SALDOS DE ACTIVOS DE RESERVA Y OBLIGACIONES MONEDA EXTRANJERA (DOLARES) Saldo MO = -1055978862.07 ;Bs/Mo: 6.86000000000 ;Saldo Bs: -7244014993.77</t>
  </si>
  <si>
    <t>00291012001 DEP.DE CHEQ.AJENOS,RET.DE CAM.,CONCEPTO: ALQUILER DE UN SITIO,DEP.: NUEVATEL PCS DE BOLIVIA S.A. , PROCEDENCIA: BANCO BISA S.A., CHEQUE: 66846, FECHA DE EMISION:13/04/2018</t>
  </si>
  <si>
    <t>AJUSTE COMPLEMENTARIO POR REVALORIZACION SALDOS DE ACTIVOS DE RESERVA Y OBLIGACIONES MONEDA EXTRANJERA (DOLARES) Saldo MO = -1050505506.45 ;Bs/Mo: 6.86000000000 ;Saldo Bs: -7206467774.26</t>
  </si>
  <si>
    <t>||REGULARIZACION COMPROBANTE TRANSITORIO G-0719162 DE FECHA 23/04/2018. REF.: TRANSF. DEL EXTERIOR A FAVOR DE YACIMIENTOS DE LITIO BOLIVIANOS SEG. NOTA YLB-GEE:399/2018 DE LA FECHA. LIBRETA 00099021001 TGN-RECURSOS ORDINARIOS</t>
  </si>
  <si>
    <t>'COBRO DE UTILES DE ESCRITORIO POR´||COMPLEMENTO AL COMPROBANTE G-0920254 DE LA FECHA LIBRETA00099021001 TGN-RECURSOS ORDINARIOS. REF.: UTILES DE ESCRITORIO</t>
  </si>
  <si>
    <t>AJUSTE COMPLEMENTARIO POR REVALORIZACION SALDOS DE ACTIVOS DE RESERVA Y OBLIGACIONES MONEDA EXTRANJERA (DOLARES) Saldo MO = -1035454845.56 ;Bs/Mo: 6.86000000000 ;Saldo Bs: -7103220240.56</t>
  </si>
  <si>
    <t>AJUSTE COMPLEMENTARIO POR REVALORIZACION SALDOS DE ACTIVOS DE RESERVA Y OBLIGACIONES MONEDA EXTRANJERA (DOLARES) Saldo MO = -1054741510.47 ;Bs/Mo: 6.86000000000 ;Saldo Bs: -7235526761.83</t>
  </si>
  <si>
    <t xml:space="preserve"> Empresa Pública "Editorial del Estado Plurinacional de Bolivia"</t>
  </si>
  <si>
    <t>O16184360002</t>
  </si>
  <si>
    <t>O16184620002</t>
  </si>
  <si>
    <t>O16186180002</t>
  </si>
  <si>
    <t>O16186370002</t>
  </si>
  <si>
    <t>O16186740002</t>
  </si>
  <si>
    <t>O16186770002</t>
  </si>
  <si>
    <t>O16186810002</t>
  </si>
  <si>
    <t>O16185110002</t>
  </si>
  <si>
    <t>O16185150002</t>
  </si>
  <si>
    <t>O16185160002</t>
  </si>
  <si>
    <t>O16185170002</t>
  </si>
  <si>
    <t>O16185180002</t>
  </si>
  <si>
    <t>O16185230002</t>
  </si>
  <si>
    <t>O16185300002</t>
  </si>
  <si>
    <t>O16185640002</t>
  </si>
  <si>
    <t>O16185830002</t>
  </si>
  <si>
    <t>O16185850002</t>
  </si>
  <si>
    <t>O16185870002</t>
  </si>
  <si>
    <t>B16184880002</t>
  </si>
  <si>
    <t>J03391050002</t>
  </si>
  <si>
    <t>J03391070002</t>
  </si>
  <si>
    <t>J03391090002</t>
  </si>
  <si>
    <t>J03391110002</t>
  </si>
  <si>
    <t>J03391130002</t>
  </si>
  <si>
    <t>J03391150002</t>
  </si>
  <si>
    <t>J03391170002</t>
  </si>
  <si>
    <t>J03391190002</t>
  </si>
  <si>
    <t>J03391210002</t>
  </si>
  <si>
    <t>J03391230002</t>
  </si>
  <si>
    <t>J03391250002</t>
  </si>
  <si>
    <t>J03391270002</t>
  </si>
  <si>
    <t>J03391290002</t>
  </si>
  <si>
    <t>J03390960001</t>
  </si>
  <si>
    <t>J03390970001</t>
  </si>
  <si>
    <t>J03390980001</t>
  </si>
  <si>
    <t>G07257000004</t>
  </si>
  <si>
    <t>G07257100004</t>
  </si>
  <si>
    <t>G07257100005</t>
  </si>
  <si>
    <t>O16190170002</t>
  </si>
  <si>
    <t>O16190160002</t>
  </si>
  <si>
    <t>O16190130002</t>
  </si>
  <si>
    <t>O16189980002</t>
  </si>
  <si>
    <t>O16189680002</t>
  </si>
  <si>
    <t>O16189660002</t>
  </si>
  <si>
    <t>O16189600002</t>
  </si>
  <si>
    <t>O16190310002</t>
  </si>
  <si>
    <t>O16190550002</t>
  </si>
  <si>
    <t>O16188230002</t>
  </si>
  <si>
    <t>O16188630002</t>
  </si>
  <si>
    <t>O16188650002</t>
  </si>
  <si>
    <t>O16189270002</t>
  </si>
  <si>
    <t>O16191390002</t>
  </si>
  <si>
    <t>O16191440002</t>
  </si>
  <si>
    <t>O16191490002</t>
  </si>
  <si>
    <t>O16190630002</t>
  </si>
  <si>
    <t>O16190670002</t>
  </si>
  <si>
    <t>O16190720002</t>
  </si>
  <si>
    <t>O16190790002</t>
  </si>
  <si>
    <t>O16190950002</t>
  </si>
  <si>
    <t>B16189150002</t>
  </si>
  <si>
    <t>B16189690002</t>
  </si>
  <si>
    <t>B16188790002</t>
  </si>
  <si>
    <t>B16188850002</t>
  </si>
  <si>
    <t>B16188880002</t>
  </si>
  <si>
    <t>B16188910002</t>
  </si>
  <si>
    <t>B16188950002</t>
  </si>
  <si>
    <t>B16188970002</t>
  </si>
  <si>
    <t>B16189000002</t>
  </si>
  <si>
    <t>J03392030002</t>
  </si>
  <si>
    <t>J03392040002</t>
  </si>
  <si>
    <t>J03392050002</t>
  </si>
  <si>
    <t>G07266360004</t>
  </si>
  <si>
    <t>G07269280001</t>
  </si>
  <si>
    <t>G07269340001</t>
  </si>
  <si>
    <t>G07269360001</t>
  </si>
  <si>
    <t>G07273900001</t>
  </si>
  <si>
    <t>O16195030002</t>
  </si>
  <si>
    <t>O16195130002</t>
  </si>
  <si>
    <t>O16195180002</t>
  </si>
  <si>
    <t>O16195200002</t>
  </si>
  <si>
    <t>O16195220002</t>
  </si>
  <si>
    <t>O16195230002</t>
  </si>
  <si>
    <t>O16195240002</t>
  </si>
  <si>
    <t>O16195450002</t>
  </si>
  <si>
    <t>O16195680002</t>
  </si>
  <si>
    <t>O16195880002</t>
  </si>
  <si>
    <t>O16194010002</t>
  </si>
  <si>
    <t>O16194590002</t>
  </si>
  <si>
    <t>O16194650002</t>
  </si>
  <si>
    <t>O16194720002</t>
  </si>
  <si>
    <t>O16195930002</t>
  </si>
  <si>
    <t>O16195960002</t>
  </si>
  <si>
    <t>O16195970002</t>
  </si>
  <si>
    <t>O16196820002</t>
  </si>
  <si>
    <t>O16196950002</t>
  </si>
  <si>
    <t>B16193620002</t>
  </si>
  <si>
    <t>B16193630002</t>
  </si>
  <si>
    <t>B16194510002</t>
  </si>
  <si>
    <t>B16194800002</t>
  </si>
  <si>
    <t>B16194820002</t>
  </si>
  <si>
    <t>B16194830002</t>
  </si>
  <si>
    <t>B16194850002</t>
  </si>
  <si>
    <t>O16193440002</t>
  </si>
  <si>
    <t>O16193530002</t>
  </si>
  <si>
    <t>O16193560002</t>
  </si>
  <si>
    <t>O16193600002</t>
  </si>
  <si>
    <t>O16193640002</t>
  </si>
  <si>
    <t>O16193650002</t>
  </si>
  <si>
    <t>O16193660002</t>
  </si>
  <si>
    <t>O16193400002</t>
  </si>
  <si>
    <t>O16193280002</t>
  </si>
  <si>
    <t>G07281080001</t>
  </si>
  <si>
    <t>G07281040001</t>
  </si>
  <si>
    <t>G07281200001</t>
  </si>
  <si>
    <t>G07287110001</t>
  </si>
  <si>
    <t>G07288220001</t>
  </si>
  <si>
    <t>G07288290001</t>
  </si>
  <si>
    <t>G07288270001</t>
  </si>
  <si>
    <t>O16199690002</t>
  </si>
  <si>
    <t>O16199940002</t>
  </si>
  <si>
    <t>O16200180002</t>
  </si>
  <si>
    <t>O16200190002</t>
  </si>
  <si>
    <t>O16198810002</t>
  </si>
  <si>
    <t>O16198900002</t>
  </si>
  <si>
    <t>O16199080002</t>
  </si>
  <si>
    <t>O16199100002</t>
  </si>
  <si>
    <t>O16199270002</t>
  </si>
  <si>
    <t>O16199280002</t>
  </si>
  <si>
    <t>O16199360002</t>
  </si>
  <si>
    <t>O16199620002</t>
  </si>
  <si>
    <t>O16200550002</t>
  </si>
  <si>
    <t>O16200570002</t>
  </si>
  <si>
    <t>O16200700002</t>
  </si>
  <si>
    <t>B16198530002</t>
  </si>
  <si>
    <t>B16198550002</t>
  </si>
  <si>
    <t>B16198640002</t>
  </si>
  <si>
    <t>B16198880002</t>
  </si>
  <si>
    <t>B16199250002</t>
  </si>
  <si>
    <t>B16199320002</t>
  </si>
  <si>
    <t>B16199340002</t>
  </si>
  <si>
    <t>O16198240002</t>
  </si>
  <si>
    <t>O16198290002</t>
  </si>
  <si>
    <t>O16198320002</t>
  </si>
  <si>
    <t>O16198340002</t>
  </si>
  <si>
    <t>O16198360002</t>
  </si>
  <si>
    <t>O16198370002</t>
  </si>
  <si>
    <t>O16198380002</t>
  </si>
  <si>
    <t>O16198470002</t>
  </si>
  <si>
    <t>O16198590002</t>
  </si>
  <si>
    <t>O16198670002</t>
  </si>
  <si>
    <t>G07293500003</t>
  </si>
  <si>
    <t>J03392960002</t>
  </si>
  <si>
    <t>G07297940002</t>
  </si>
  <si>
    <t>O16204960002</t>
  </si>
  <si>
    <t>O16205150002</t>
  </si>
  <si>
    <t>O16205440002</t>
  </si>
  <si>
    <t>O16205450002</t>
  </si>
  <si>
    <t>O16205470002</t>
  </si>
  <si>
    <t>O16203900002</t>
  </si>
  <si>
    <t>O16204730002</t>
  </si>
  <si>
    <t>O16205480002</t>
  </si>
  <si>
    <t>O16205490002</t>
  </si>
  <si>
    <t>O16205500002</t>
  </si>
  <si>
    <t>O16205510002</t>
  </si>
  <si>
    <t>O16205520002</t>
  </si>
  <si>
    <t>O16205530002</t>
  </si>
  <si>
    <t>O16205550002</t>
  </si>
  <si>
    <t>O16205740002</t>
  </si>
  <si>
    <t>B16204080002</t>
  </si>
  <si>
    <t>B16204130002</t>
  </si>
  <si>
    <t>B16202650002</t>
  </si>
  <si>
    <t>B16202980002</t>
  </si>
  <si>
    <t>B16203010002</t>
  </si>
  <si>
    <t>B16203090002</t>
  </si>
  <si>
    <t>B16203100002</t>
  </si>
  <si>
    <t>O16202950002</t>
  </si>
  <si>
    <t>O16202960002</t>
  </si>
  <si>
    <t>O16202970002</t>
  </si>
  <si>
    <t>O16202990002</t>
  </si>
  <si>
    <t>O16203000002</t>
  </si>
  <si>
    <t>O16203030002</t>
  </si>
  <si>
    <t>O16203060002</t>
  </si>
  <si>
    <t>O16203080002</t>
  </si>
  <si>
    <t>O16203160002</t>
  </si>
  <si>
    <t>O16203200002</t>
  </si>
  <si>
    <t>O16203210002</t>
  </si>
  <si>
    <t>O16203360002</t>
  </si>
  <si>
    <t>O16203380002</t>
  </si>
  <si>
    <t>O16203400002</t>
  </si>
  <si>
    <t>O16203410002</t>
  </si>
  <si>
    <t>O16202750002</t>
  </si>
  <si>
    <t>O16202710002</t>
  </si>
  <si>
    <t>O16202700002</t>
  </si>
  <si>
    <t>O16202580002</t>
  </si>
  <si>
    <t>G07306240001</t>
  </si>
  <si>
    <t>G07306320001</t>
  </si>
  <si>
    <t>G07309440004</t>
  </si>
  <si>
    <t>G07309490004</t>
  </si>
  <si>
    <t>G07312890004</t>
  </si>
  <si>
    <t>J03393550002</t>
  </si>
  <si>
    <t>G07312820001</t>
  </si>
  <si>
    <t>G07312840001</t>
  </si>
  <si>
    <t>S09209970001</t>
  </si>
  <si>
    <t>G07312860001</t>
  </si>
  <si>
    <t>G07312880001</t>
  </si>
  <si>
    <t>G07312890005</t>
  </si>
  <si>
    <t>G07313760001</t>
  </si>
  <si>
    <t>O16208490002</t>
  </si>
  <si>
    <t>O16208440002</t>
  </si>
  <si>
    <t>O16208390002</t>
  </si>
  <si>
    <t>O16208790002</t>
  </si>
  <si>
    <t>O16207380002</t>
  </si>
  <si>
    <t>O16210010002</t>
  </si>
  <si>
    <t>O16210030002</t>
  </si>
  <si>
    <t>O16210060002</t>
  </si>
  <si>
    <t>O16210150002</t>
  </si>
  <si>
    <t>O16209380002</t>
  </si>
  <si>
    <t>O16209390002</t>
  </si>
  <si>
    <t>O16209430002</t>
  </si>
  <si>
    <t>B16208190002</t>
  </si>
  <si>
    <t>B16208200002</t>
  </si>
  <si>
    <t>B16208240002</t>
  </si>
  <si>
    <t>B16208260002</t>
  </si>
  <si>
    <t>B16208280002</t>
  </si>
  <si>
    <t>B16208300002</t>
  </si>
  <si>
    <t>B16208330002</t>
  </si>
  <si>
    <t>B16208510002</t>
  </si>
  <si>
    <t>B16208530002</t>
  </si>
  <si>
    <t>B16207270002</t>
  </si>
  <si>
    <t>B16207400002</t>
  </si>
  <si>
    <t>B16207530002</t>
  </si>
  <si>
    <t>B16207770002</t>
  </si>
  <si>
    <t>B16207840002</t>
  </si>
  <si>
    <t>B16207890002</t>
  </si>
  <si>
    <t>B16207940002</t>
  </si>
  <si>
    <t>J03393660002</t>
  </si>
  <si>
    <t>G07321960008</t>
  </si>
  <si>
    <t>J03393780002</t>
  </si>
  <si>
    <t>G07321970004</t>
  </si>
  <si>
    <t>G07322120001</t>
  </si>
  <si>
    <t>S09210880001</t>
  </si>
  <si>
    <t>S09210870001</t>
  </si>
  <si>
    <t>O16212940002</t>
  </si>
  <si>
    <t>O16212790002</t>
  </si>
  <si>
    <t>O16212770002</t>
  </si>
  <si>
    <t>O16212760002</t>
  </si>
  <si>
    <t>O16213250002</t>
  </si>
  <si>
    <t>O16213260002</t>
  </si>
  <si>
    <t>O16213310002</t>
  </si>
  <si>
    <t>O16213400002</t>
  </si>
  <si>
    <t>O16213420002</t>
  </si>
  <si>
    <t>O16213450002</t>
  </si>
  <si>
    <t>O16213470002</t>
  </si>
  <si>
    <t>O16211850002</t>
  </si>
  <si>
    <t>O16211950002</t>
  </si>
  <si>
    <t>O16211970002</t>
  </si>
  <si>
    <t>O16212300002</t>
  </si>
  <si>
    <t>O16212490002</t>
  </si>
  <si>
    <t>O16212580002</t>
  </si>
  <si>
    <t>O16212620002</t>
  </si>
  <si>
    <t>O16212630002</t>
  </si>
  <si>
    <t>O16213910002</t>
  </si>
  <si>
    <t>O16213950002</t>
  </si>
  <si>
    <t>O16214100002</t>
  </si>
  <si>
    <t>O16213500002</t>
  </si>
  <si>
    <t>O16213510002</t>
  </si>
  <si>
    <t>O16213520002</t>
  </si>
  <si>
    <t>O16213560002</t>
  </si>
  <si>
    <t>O16213570002</t>
  </si>
  <si>
    <t>O16213580002</t>
  </si>
  <si>
    <t>O16213600002</t>
  </si>
  <si>
    <t>O16213630002</t>
  </si>
  <si>
    <t>O16213640002</t>
  </si>
  <si>
    <t>O16213670002</t>
  </si>
  <si>
    <t>O16213680002</t>
  </si>
  <si>
    <t>O16213710002</t>
  </si>
  <si>
    <t>O16213730002</t>
  </si>
  <si>
    <t>O16213740002</t>
  </si>
  <si>
    <t>O16213750002</t>
  </si>
  <si>
    <t>O16213760002</t>
  </si>
  <si>
    <t>O16213770002</t>
  </si>
  <si>
    <t>O16213780002</t>
  </si>
  <si>
    <t>O16213790002</t>
  </si>
  <si>
    <t>O16213820002</t>
  </si>
  <si>
    <t>B16212930002</t>
  </si>
  <si>
    <t>O16211660002</t>
  </si>
  <si>
    <t>O16211680002</t>
  </si>
  <si>
    <t>J03394210002</t>
  </si>
  <si>
    <t>G07328610001</t>
  </si>
  <si>
    <t>G07329770001</t>
  </si>
  <si>
    <t>G07328590001</t>
  </si>
  <si>
    <t>J03394300002</t>
  </si>
  <si>
    <t>S09212590002</t>
  </si>
  <si>
    <t>S09212590003</t>
  </si>
  <si>
    <t>J03394570001</t>
  </si>
  <si>
    <t>J03394580001</t>
  </si>
  <si>
    <t>J03394590001</t>
  </si>
  <si>
    <t>J03394600001</t>
  </si>
  <si>
    <t>J03394610001</t>
  </si>
  <si>
    <t>J03394620001</t>
  </si>
  <si>
    <t>J03394630001</t>
  </si>
  <si>
    <t>J03394640001</t>
  </si>
  <si>
    <t>J03394650001</t>
  </si>
  <si>
    <t>J03394660001</t>
  </si>
  <si>
    <t>J03394670001</t>
  </si>
  <si>
    <t>J03394680001</t>
  </si>
  <si>
    <t>J03394690001</t>
  </si>
  <si>
    <t>J03394700001</t>
  </si>
  <si>
    <t>J03394710001</t>
  </si>
  <si>
    <t>J03394720001</t>
  </si>
  <si>
    <t>J03394730001</t>
  </si>
  <si>
    <t>J03394740001</t>
  </si>
  <si>
    <t>J03394750001</t>
  </si>
  <si>
    <t>J03394760001</t>
  </si>
  <si>
    <t>J03394770001</t>
  </si>
  <si>
    <t>J03394780001</t>
  </si>
  <si>
    <t>J03394790001</t>
  </si>
  <si>
    <t>J03394800001</t>
  </si>
  <si>
    <t>J03394810001</t>
  </si>
  <si>
    <t>J03394820001</t>
  </si>
  <si>
    <t>J03394830001</t>
  </si>
  <si>
    <t>J03394840001</t>
  </si>
  <si>
    <t>J03394850001</t>
  </si>
  <si>
    <t>J03394860001</t>
  </si>
  <si>
    <t>J03394870001</t>
  </si>
  <si>
    <t>J03394880001</t>
  </si>
  <si>
    <t>J03394890001</t>
  </si>
  <si>
    <t>J03394900001</t>
  </si>
  <si>
    <t>J03394910001</t>
  </si>
  <si>
    <t>J03394920001</t>
  </si>
  <si>
    <t>J03394930001</t>
  </si>
  <si>
    <t>J03394940001</t>
  </si>
  <si>
    <t>J03394950001</t>
  </si>
  <si>
    <t>J03394960001</t>
  </si>
  <si>
    <t>J03394980001</t>
  </si>
  <si>
    <t>J03394990001</t>
  </si>
  <si>
    <t>J03395000001</t>
  </si>
  <si>
    <t>J03395010001</t>
  </si>
  <si>
    <t>J03395020001</t>
  </si>
  <si>
    <t>J03395030001</t>
  </si>
  <si>
    <t>J03395040001</t>
  </si>
  <si>
    <t>J03395050001</t>
  </si>
  <si>
    <t>S09212870001</t>
  </si>
  <si>
    <t>O16216940002</t>
  </si>
  <si>
    <t>O16217050002</t>
  </si>
  <si>
    <t>O16217060002</t>
  </si>
  <si>
    <t>O16217220002</t>
  </si>
  <si>
    <t>O16217250002</t>
  </si>
  <si>
    <t>O16217270002</t>
  </si>
  <si>
    <t>O16217290002</t>
  </si>
  <si>
    <t>O16217310002</t>
  </si>
  <si>
    <t>O16217320002</t>
  </si>
  <si>
    <t>O16217360002</t>
  </si>
  <si>
    <t>O16215500002</t>
  </si>
  <si>
    <t>O16215760002</t>
  </si>
  <si>
    <t>O16216200002</t>
  </si>
  <si>
    <t>O16216390002</t>
  </si>
  <si>
    <t>O16218280002</t>
  </si>
  <si>
    <t>O16218430002</t>
  </si>
  <si>
    <t>O16218440002</t>
  </si>
  <si>
    <t>O16217520002</t>
  </si>
  <si>
    <t>O16217530002</t>
  </si>
  <si>
    <t>O16217670002</t>
  </si>
  <si>
    <t>O16217940002</t>
  </si>
  <si>
    <t>O16217950002</t>
  </si>
  <si>
    <t>O16217980002</t>
  </si>
  <si>
    <t>O16217990002</t>
  </si>
  <si>
    <t>J03395310001</t>
  </si>
  <si>
    <t>G07339860004</t>
  </si>
  <si>
    <t>G07342470001</t>
  </si>
  <si>
    <t>G07343630004</t>
  </si>
  <si>
    <t>J03395370001</t>
  </si>
  <si>
    <t>J03395380001</t>
  </si>
  <si>
    <t>J03395390001</t>
  </si>
  <si>
    <t>J03395400001</t>
  </si>
  <si>
    <t>J03395410001</t>
  </si>
  <si>
    <t>J03395420001</t>
  </si>
  <si>
    <t>J03395430001</t>
  </si>
  <si>
    <t>J03395440001</t>
  </si>
  <si>
    <t>J03395450001</t>
  </si>
  <si>
    <t>J03395460001</t>
  </si>
  <si>
    <t>J03395470001</t>
  </si>
  <si>
    <t>J03395480001</t>
  </si>
  <si>
    <t>J03395490001</t>
  </si>
  <si>
    <t>J03395500001</t>
  </si>
  <si>
    <t>J03395510001</t>
  </si>
  <si>
    <t>J03395520001</t>
  </si>
  <si>
    <t>J03395530001</t>
  </si>
  <si>
    <t>Q09735100002</t>
  </si>
  <si>
    <t>J03395690001</t>
  </si>
  <si>
    <t>J03395700001</t>
  </si>
  <si>
    <t>J03395710001</t>
  </si>
  <si>
    <t>J03395730001</t>
  </si>
  <si>
    <t>J03395740001</t>
  </si>
  <si>
    <t>J03395750001</t>
  </si>
  <si>
    <t>Q09736030002</t>
  </si>
  <si>
    <t>Q09736040002</t>
  </si>
  <si>
    <t>J03395850001</t>
  </si>
  <si>
    <t>O16221280002</t>
  </si>
  <si>
    <t>O16221320002</t>
  </si>
  <si>
    <t>O16221540002</t>
  </si>
  <si>
    <t>O16221230002</t>
  </si>
  <si>
    <t>O16220930002</t>
  </si>
  <si>
    <t>O16220850002</t>
  </si>
  <si>
    <t>O16220090002</t>
  </si>
  <si>
    <t>O16220050002</t>
  </si>
  <si>
    <t>O16222210002</t>
  </si>
  <si>
    <t>O16222190002</t>
  </si>
  <si>
    <t>O16222180002</t>
  </si>
  <si>
    <t>O16222090002</t>
  </si>
  <si>
    <t>O16222040002</t>
  </si>
  <si>
    <t>O16222030002</t>
  </si>
  <si>
    <t>B16220600002</t>
  </si>
  <si>
    <t>B16220590002</t>
  </si>
  <si>
    <t>B16220550002</t>
  </si>
  <si>
    <t>B16220370002</t>
  </si>
  <si>
    <t>B16220350002</t>
  </si>
  <si>
    <t>B16220310002</t>
  </si>
  <si>
    <t>B16220110002</t>
  </si>
  <si>
    <t>B16219480002</t>
  </si>
  <si>
    <t>O16219770002</t>
  </si>
  <si>
    <t>O16219580002</t>
  </si>
  <si>
    <t>O16219550002</t>
  </si>
  <si>
    <t>O16219470002</t>
  </si>
  <si>
    <t>O16219460002</t>
  </si>
  <si>
    <t>J03396040001</t>
  </si>
  <si>
    <t>J03396050001</t>
  </si>
  <si>
    <t>Q09742980002</t>
  </si>
  <si>
    <t>G07361250001</t>
  </si>
  <si>
    <t>S09216200001</t>
  </si>
  <si>
    <t>O16227560002</t>
  </si>
  <si>
    <t>O16227460002</t>
  </si>
  <si>
    <t>O16227680002</t>
  </si>
  <si>
    <t>O16226930002</t>
  </si>
  <si>
    <t>O16228060002</t>
  </si>
  <si>
    <t>O16228070002</t>
  </si>
  <si>
    <t>O16228100002</t>
  </si>
  <si>
    <t>B16226120002</t>
  </si>
  <si>
    <t>O16226350002</t>
  </si>
  <si>
    <t>O16226430002</t>
  </si>
  <si>
    <t>O16226490002</t>
  </si>
  <si>
    <t>O16225760002</t>
  </si>
  <si>
    <t>O16225700002</t>
  </si>
  <si>
    <t>O16225640002</t>
  </si>
  <si>
    <t>O16225580002</t>
  </si>
  <si>
    <t>G07364830001</t>
  </si>
  <si>
    <t>G07369050004</t>
  </si>
  <si>
    <t>G07370310002</t>
  </si>
  <si>
    <t>G07370380003</t>
  </si>
  <si>
    <t>S09217590002</t>
  </si>
  <si>
    <t>O16231770002</t>
  </si>
  <si>
    <t>O16231780002</t>
  </si>
  <si>
    <t>O16232420002</t>
  </si>
  <si>
    <t>O16232450002</t>
  </si>
  <si>
    <t>O16232620002</t>
  </si>
  <si>
    <t>O16232750002</t>
  </si>
  <si>
    <t>O16231300002</t>
  </si>
  <si>
    <t>O16231310002</t>
  </si>
  <si>
    <t>O16231460002</t>
  </si>
  <si>
    <t>O16231530002</t>
  </si>
  <si>
    <t>B16231370002</t>
  </si>
  <si>
    <t>O16230230002</t>
  </si>
  <si>
    <t>O16230250002</t>
  </si>
  <si>
    <t>O16230280002</t>
  </si>
  <si>
    <t>O16230810002</t>
  </si>
  <si>
    <t>G07375080004</t>
  </si>
  <si>
    <t>G07378260001</t>
  </si>
  <si>
    <t>G07381450004</t>
  </si>
  <si>
    <t>G07381470004</t>
  </si>
  <si>
    <t>J03397320001</t>
  </si>
  <si>
    <t>J03397310001</t>
  </si>
  <si>
    <t>J03397300001</t>
  </si>
  <si>
    <t>J03397290001</t>
  </si>
  <si>
    <t>J03397280001</t>
  </si>
  <si>
    <t>J03397270001</t>
  </si>
  <si>
    <t>J03397260001</t>
  </si>
  <si>
    <t>G07381490004</t>
  </si>
  <si>
    <t>G07381500004</t>
  </si>
  <si>
    <t>G07382720004</t>
  </si>
  <si>
    <t>J03397160001</t>
  </si>
  <si>
    <t>J03397170001</t>
  </si>
  <si>
    <t>J03397180001</t>
  </si>
  <si>
    <t>J03397190001</t>
  </si>
  <si>
    <t>J03397200001</t>
  </si>
  <si>
    <t>J03397210001</t>
  </si>
  <si>
    <t>J03397220001</t>
  </si>
  <si>
    <t>J03397230001</t>
  </si>
  <si>
    <t>J03397240001</t>
  </si>
  <si>
    <t>J03397250001</t>
  </si>
  <si>
    <t>S09218280002</t>
  </si>
  <si>
    <t>G07384900002</t>
  </si>
  <si>
    <t>S09219180001</t>
  </si>
  <si>
    <t>S09218960002</t>
  </si>
  <si>
    <t>S09218960003</t>
  </si>
  <si>
    <t>O16235040002</t>
  </si>
  <si>
    <t>O16234960002</t>
  </si>
  <si>
    <t>O16235260002</t>
  </si>
  <si>
    <t>O16235390002</t>
  </si>
  <si>
    <t>O16235400002</t>
  </si>
  <si>
    <t>O16235410002</t>
  </si>
  <si>
    <t>O16235440002</t>
  </si>
  <si>
    <t>O16235450002</t>
  </si>
  <si>
    <t>O16234430002</t>
  </si>
  <si>
    <t>O16234560002</t>
  </si>
  <si>
    <t>O16234790002</t>
  </si>
  <si>
    <t>O16236270002</t>
  </si>
  <si>
    <t>O16236510002</t>
  </si>
  <si>
    <t>O16235680002</t>
  </si>
  <si>
    <t>O16235690002</t>
  </si>
  <si>
    <t>O16235920002</t>
  </si>
  <si>
    <t>O16235930002</t>
  </si>
  <si>
    <t>O16236050002</t>
  </si>
  <si>
    <t>B16235360002</t>
  </si>
  <si>
    <t>B16234330002</t>
  </si>
  <si>
    <t>B16234590002</t>
  </si>
  <si>
    <t>B16234630002</t>
  </si>
  <si>
    <t>B16235200002</t>
  </si>
  <si>
    <t>J03397660001</t>
  </si>
  <si>
    <t>J03397670001</t>
  </si>
  <si>
    <t>J03397680001</t>
  </si>
  <si>
    <t>J03397690001</t>
  </si>
  <si>
    <t>J03397700001</t>
  </si>
  <si>
    <t>J03397710001</t>
  </si>
  <si>
    <t>J03397720001</t>
  </si>
  <si>
    <t>J03397730001</t>
  </si>
  <si>
    <t>J03397740001</t>
  </si>
  <si>
    <t>J03397750001</t>
  </si>
  <si>
    <t>J03397760001</t>
  </si>
  <si>
    <t>J03397770001</t>
  </si>
  <si>
    <t>J03397780001</t>
  </si>
  <si>
    <t>J03397790001</t>
  </si>
  <si>
    <t>J03397800001</t>
  </si>
  <si>
    <t>J03397810001</t>
  </si>
  <si>
    <t>J03397820001</t>
  </si>
  <si>
    <t>J03397830001</t>
  </si>
  <si>
    <t>J03397840001</t>
  </si>
  <si>
    <t>J03397850001</t>
  </si>
  <si>
    <t>J03397860001</t>
  </si>
  <si>
    <t>J03397870001</t>
  </si>
  <si>
    <t>J03397880001</t>
  </si>
  <si>
    <t>J03397890001</t>
  </si>
  <si>
    <t>J03397900001</t>
  </si>
  <si>
    <t>J03397910001</t>
  </si>
  <si>
    <t>J03397920001</t>
  </si>
  <si>
    <t>J03397930001</t>
  </si>
  <si>
    <t>J03397940001</t>
  </si>
  <si>
    <t>J03397950001</t>
  </si>
  <si>
    <t>J03397960001</t>
  </si>
  <si>
    <t>J03397970001</t>
  </si>
  <si>
    <t>J03397980001</t>
  </si>
  <si>
    <t>J03397990001</t>
  </si>
  <si>
    <t>J03398000001</t>
  </si>
  <si>
    <t>J03398010001</t>
  </si>
  <si>
    <t>J03398020001</t>
  </si>
  <si>
    <t>J03398030001</t>
  </si>
  <si>
    <t>J03398090001</t>
  </si>
  <si>
    <t>J03398070001</t>
  </si>
  <si>
    <t>J03398060001</t>
  </si>
  <si>
    <t>J03398050001</t>
  </si>
  <si>
    <t>J03398040001</t>
  </si>
  <si>
    <t>J03398100001</t>
  </si>
  <si>
    <t>J03398110001</t>
  </si>
  <si>
    <t>J03398120001</t>
  </si>
  <si>
    <t>J03398080001</t>
  </si>
  <si>
    <t>Q09758570002</t>
  </si>
  <si>
    <t>J03398250001</t>
  </si>
  <si>
    <t>J03398240001</t>
  </si>
  <si>
    <t>G07394020003</t>
  </si>
  <si>
    <t>G07392880004</t>
  </si>
  <si>
    <t>G07394110003</t>
  </si>
  <si>
    <t>G07394130001</t>
  </si>
  <si>
    <t>G07396380001</t>
  </si>
  <si>
    <t>O16239730002</t>
  </si>
  <si>
    <t>O16239650002</t>
  </si>
  <si>
    <t>O16239400002</t>
  </si>
  <si>
    <t>O16238370002</t>
  </si>
  <si>
    <t>O16238580002</t>
  </si>
  <si>
    <t>O16238940002</t>
  </si>
  <si>
    <t>O16239040002</t>
  </si>
  <si>
    <t>O16239070002</t>
  </si>
  <si>
    <t>O16239210002</t>
  </si>
  <si>
    <t>O16240400002</t>
  </si>
  <si>
    <t>O16240480002</t>
  </si>
  <si>
    <t>O16240540002</t>
  </si>
  <si>
    <t>B16239010002</t>
  </si>
  <si>
    <t>J03398670001</t>
  </si>
  <si>
    <t>J03398680001</t>
  </si>
  <si>
    <t>J03399110001</t>
  </si>
  <si>
    <t>J03399100001</t>
  </si>
  <si>
    <t>J03399090001</t>
  </si>
  <si>
    <t>J03399080001</t>
  </si>
  <si>
    <t>J03399070001</t>
  </si>
  <si>
    <t>J03399060001</t>
  </si>
  <si>
    <t>J03399050001</t>
  </si>
  <si>
    <t>J03399040001</t>
  </si>
  <si>
    <t>J03398690001</t>
  </si>
  <si>
    <t>J03398700001</t>
  </si>
  <si>
    <t>J03398710001</t>
  </si>
  <si>
    <t>J03398720001</t>
  </si>
  <si>
    <t>J03398730001</t>
  </si>
  <si>
    <t>J03398740001</t>
  </si>
  <si>
    <t>J03398750001</t>
  </si>
  <si>
    <t>J03398760001</t>
  </si>
  <si>
    <t>J03398770001</t>
  </si>
  <si>
    <t>J03398780001</t>
  </si>
  <si>
    <t>J03398790001</t>
  </si>
  <si>
    <t>J03398800001</t>
  </si>
  <si>
    <t>J03398810001</t>
  </si>
  <si>
    <t>J03398820001</t>
  </si>
  <si>
    <t>J03398830001</t>
  </si>
  <si>
    <t>J03398840001</t>
  </si>
  <si>
    <t>J03398850001</t>
  </si>
  <si>
    <t>J03398860001</t>
  </si>
  <si>
    <t>J03398870001</t>
  </si>
  <si>
    <t>J03398880001</t>
  </si>
  <si>
    <t>J03398890001</t>
  </si>
  <si>
    <t>J03398900001</t>
  </si>
  <si>
    <t>J03398910001</t>
  </si>
  <si>
    <t>J03398920001</t>
  </si>
  <si>
    <t>J03398930001</t>
  </si>
  <si>
    <t>J03398940001</t>
  </si>
  <si>
    <t>J03398950001</t>
  </si>
  <si>
    <t>J03398960001</t>
  </si>
  <si>
    <t>J03398970001</t>
  </si>
  <si>
    <t>J03398980001</t>
  </si>
  <si>
    <t>J03398990001</t>
  </si>
  <si>
    <t>J03399000001</t>
  </si>
  <si>
    <t>J03399010001</t>
  </si>
  <si>
    <t>J03399020001</t>
  </si>
  <si>
    <t>J03399030001</t>
  </si>
  <si>
    <t>J03399120001</t>
  </si>
  <si>
    <t>J03399130001</t>
  </si>
  <si>
    <t>J03399170001</t>
  </si>
  <si>
    <t>J03399160001</t>
  </si>
  <si>
    <t>J03399150001</t>
  </si>
  <si>
    <t>J03399140001</t>
  </si>
  <si>
    <t>G07400730001</t>
  </si>
  <si>
    <t>G07400910002</t>
  </si>
  <si>
    <t>G07400920001</t>
  </si>
  <si>
    <t>G07403990004</t>
  </si>
  <si>
    <t>G07403940004</t>
  </si>
  <si>
    <t>G07403960004</t>
  </si>
  <si>
    <t>G07404010004</t>
  </si>
  <si>
    <t>G07404060004</t>
  </si>
  <si>
    <t>G07404070004</t>
  </si>
  <si>
    <t>G07405290001</t>
  </si>
  <si>
    <t>J03399600001</t>
  </si>
  <si>
    <t>Q09763890002</t>
  </si>
  <si>
    <t>G07405350001</t>
  </si>
  <si>
    <t>G07405400001</t>
  </si>
  <si>
    <t>G07405960001</t>
  </si>
  <si>
    <t>S09220700002</t>
  </si>
  <si>
    <t>G07407300001</t>
  </si>
  <si>
    <t>J03399790001</t>
  </si>
  <si>
    <t>J03399740001</t>
  </si>
  <si>
    <t>G07407320001</t>
  </si>
  <si>
    <t>G07407340001</t>
  </si>
  <si>
    <t>G07407360001</t>
  </si>
  <si>
    <t>O16244180002</t>
  </si>
  <si>
    <t>O16244190002</t>
  </si>
  <si>
    <t>O16242820002</t>
  </si>
  <si>
    <t>O16243150002</t>
  </si>
  <si>
    <t>O16243160002</t>
  </si>
  <si>
    <t>O16243240002</t>
  </si>
  <si>
    <t>O16244880002</t>
  </si>
  <si>
    <t>O16245000002</t>
  </si>
  <si>
    <t>O16245160002</t>
  </si>
  <si>
    <t>O16245270002</t>
  </si>
  <si>
    <t>O16244510002</t>
  </si>
  <si>
    <t>B16243140002</t>
  </si>
  <si>
    <t>B16243350002</t>
  </si>
  <si>
    <t>B16243400002</t>
  </si>
  <si>
    <t>B16243430002</t>
  </si>
  <si>
    <t>B16243760002</t>
  </si>
  <si>
    <t>B16242900002</t>
  </si>
  <si>
    <t>B16242980002</t>
  </si>
  <si>
    <t>B16243010002</t>
  </si>
  <si>
    <t>B16243030002</t>
  </si>
  <si>
    <t>O16242420002</t>
  </si>
  <si>
    <t>B16244060002</t>
  </si>
  <si>
    <t>B16244140002</t>
  </si>
  <si>
    <t>J03399870002</t>
  </si>
  <si>
    <t>J03399880002</t>
  </si>
  <si>
    <t>J03399890002</t>
  </si>
  <si>
    <t>S09220950001</t>
  </si>
  <si>
    <t>G07414260004</t>
  </si>
  <si>
    <t>G07417240004</t>
  </si>
  <si>
    <t>G07417260004</t>
  </si>
  <si>
    <t>Q09769820002</t>
  </si>
  <si>
    <t>O16248820002</t>
  </si>
  <si>
    <t>O16248790002</t>
  </si>
  <si>
    <t>O16248770002</t>
  </si>
  <si>
    <t>O16248740002</t>
  </si>
  <si>
    <t>O16248840002</t>
  </si>
  <si>
    <t>O16248860002</t>
  </si>
  <si>
    <t>O16248880002</t>
  </si>
  <si>
    <t>O16248940002</t>
  </si>
  <si>
    <t>O16248970002</t>
  </si>
  <si>
    <t>O16248990002</t>
  </si>
  <si>
    <t>O16249000002</t>
  </si>
  <si>
    <t>O16249010002</t>
  </si>
  <si>
    <t>O16249030002</t>
  </si>
  <si>
    <t>O16247890002</t>
  </si>
  <si>
    <t>O16248170002</t>
  </si>
  <si>
    <t>O16248390002</t>
  </si>
  <si>
    <t>O16248550002</t>
  </si>
  <si>
    <t>O16248640002</t>
  </si>
  <si>
    <t>O16248650002</t>
  </si>
  <si>
    <t>O16249040002</t>
  </si>
  <si>
    <t>O16249060002</t>
  </si>
  <si>
    <t>B16247960002</t>
  </si>
  <si>
    <t>B16247970002</t>
  </si>
  <si>
    <t>B16247990002</t>
  </si>
  <si>
    <t>B16248030002</t>
  </si>
  <si>
    <t>B16248040002</t>
  </si>
  <si>
    <t>B16248050002</t>
  </si>
  <si>
    <t>B16248080002</t>
  </si>
  <si>
    <t>B16247150002</t>
  </si>
  <si>
    <t>B16247940002</t>
  </si>
  <si>
    <t>O16247040002</t>
  </si>
  <si>
    <t>B16248250002</t>
  </si>
  <si>
    <t>B16248270002</t>
  </si>
  <si>
    <t>B16248280002</t>
  </si>
  <si>
    <t>B16248300002</t>
  </si>
  <si>
    <t>B16248340002</t>
  </si>
  <si>
    <t>B16248320002</t>
  </si>
  <si>
    <t>G07421850001</t>
  </si>
  <si>
    <t>G07427380001</t>
  </si>
  <si>
    <t>S09223040001</t>
  </si>
  <si>
    <t>J03400750001</t>
  </si>
  <si>
    <t>J03400740001</t>
  </si>
  <si>
    <t>J03400730001</t>
  </si>
  <si>
    <t>Q09775470002</t>
  </si>
  <si>
    <t>O16252190002</t>
  </si>
  <si>
    <t>O16252580002</t>
  </si>
  <si>
    <t>O16252900002</t>
  </si>
  <si>
    <t>O16252090002</t>
  </si>
  <si>
    <t>O16252020002</t>
  </si>
  <si>
    <t>O16251730002</t>
  </si>
  <si>
    <t>O16251690002</t>
  </si>
  <si>
    <t>O16253190002</t>
  </si>
  <si>
    <t>O16253180002</t>
  </si>
  <si>
    <t>B16252280002</t>
  </si>
  <si>
    <t>B16252070002</t>
  </si>
  <si>
    <t>B16251380002</t>
  </si>
  <si>
    <t>B16251350002</t>
  </si>
  <si>
    <t>B16251340002</t>
  </si>
  <si>
    <t>O16251280002</t>
  </si>
  <si>
    <t>O16251230002</t>
  </si>
  <si>
    <t>G07435110001</t>
  </si>
  <si>
    <t>J03400980001</t>
  </si>
  <si>
    <t>J03400990001</t>
  </si>
  <si>
    <t>J03401000001</t>
  </si>
  <si>
    <t>J03401010001</t>
  </si>
  <si>
    <t>J03401020001</t>
  </si>
  <si>
    <t>J03401030001</t>
  </si>
  <si>
    <t>J03401040001</t>
  </si>
  <si>
    <t>J03401050001</t>
  </si>
  <si>
    <t>J03401060001</t>
  </si>
  <si>
    <t>J03401070001</t>
  </si>
  <si>
    <t>J03401080001</t>
  </si>
  <si>
    <t>Q09779230002</t>
  </si>
  <si>
    <t>S09223650003</t>
  </si>
  <si>
    <t>S09223650001</t>
  </si>
  <si>
    <t>S09223760003</t>
  </si>
  <si>
    <t>O16257610002</t>
  </si>
  <si>
    <t>O16255340002</t>
  </si>
  <si>
    <t>O16255420002</t>
  </si>
  <si>
    <t>O16256110002</t>
  </si>
  <si>
    <t>O16257570002</t>
  </si>
  <si>
    <t>O16257560002</t>
  </si>
  <si>
    <t>O16256820002</t>
  </si>
  <si>
    <t>B16256060002</t>
  </si>
  <si>
    <t>B16256090002</t>
  </si>
  <si>
    <t>B16256140002</t>
  </si>
  <si>
    <t>B16256180002</t>
  </si>
  <si>
    <t>B16256200002</t>
  </si>
  <si>
    <t>B16256470002</t>
  </si>
  <si>
    <t>B16256420002</t>
  </si>
  <si>
    <t>B16256370002</t>
  </si>
  <si>
    <t>B16256330002</t>
  </si>
  <si>
    <t>B16256260002</t>
  </si>
  <si>
    <t>B16256240002</t>
  </si>
  <si>
    <t>G07443300003</t>
  </si>
  <si>
    <t>G07443330003</t>
  </si>
  <si>
    <t>G07443360003</t>
  </si>
  <si>
    <t>J03401640001</t>
  </si>
  <si>
    <t>J03401630001</t>
  </si>
  <si>
    <t>J03401620001</t>
  </si>
  <si>
    <t>J03401610001</t>
  </si>
  <si>
    <t>J03401600001</t>
  </si>
  <si>
    <t>J03401590001</t>
  </si>
  <si>
    <t>J03401580001</t>
  </si>
  <si>
    <t>J03401570001</t>
  </si>
  <si>
    <t>J03401560001</t>
  </si>
  <si>
    <t>J03401550001</t>
  </si>
  <si>
    <t>S09224810001</t>
  </si>
  <si>
    <t>J03401690001</t>
  </si>
  <si>
    <t>J03401700001</t>
  </si>
  <si>
    <t>J03401710001</t>
  </si>
  <si>
    <t>J03401720001</t>
  </si>
  <si>
    <t>J03401730001</t>
  </si>
  <si>
    <t>J03401740001</t>
  </si>
  <si>
    <t>J03401750001</t>
  </si>
  <si>
    <t>J03401760001</t>
  </si>
  <si>
    <t>J03401770001</t>
  </si>
  <si>
    <t>J03401780001</t>
  </si>
  <si>
    <t>J03401790001</t>
  </si>
  <si>
    <t>J03401800001</t>
  </si>
  <si>
    <t>J03401810001</t>
  </si>
  <si>
    <t>J03401820001</t>
  </si>
  <si>
    <t>J03401830001</t>
  </si>
  <si>
    <t>J03401840001</t>
  </si>
  <si>
    <t>J03401850001</t>
  </si>
  <si>
    <t>J03401860001</t>
  </si>
  <si>
    <t>J03401870001</t>
  </si>
  <si>
    <t>J03401880001</t>
  </si>
  <si>
    <t>J03401890001</t>
  </si>
  <si>
    <t>J03401900001</t>
  </si>
  <si>
    <t>J03401910001</t>
  </si>
  <si>
    <t>J03401920001</t>
  </si>
  <si>
    <t>J03401930001</t>
  </si>
  <si>
    <t>J03401940001</t>
  </si>
  <si>
    <t>J03401950001</t>
  </si>
  <si>
    <t>J03401960001</t>
  </si>
  <si>
    <t>J03401970001</t>
  </si>
  <si>
    <t>J03401980001</t>
  </si>
  <si>
    <t>J03401990001</t>
  </si>
  <si>
    <t>J03402000001</t>
  </si>
  <si>
    <t>J03402010001</t>
  </si>
  <si>
    <t>J03402020001</t>
  </si>
  <si>
    <t>J03402030001</t>
  </si>
  <si>
    <t>J03402040001</t>
  </si>
  <si>
    <t>J03402050001</t>
  </si>
  <si>
    <t>J03402060001</t>
  </si>
  <si>
    <t>J03402070001</t>
  </si>
  <si>
    <t>J03402080001</t>
  </si>
  <si>
    <t>J03402090001</t>
  </si>
  <si>
    <t>J03402100001</t>
  </si>
  <si>
    <t>J03402110001</t>
  </si>
  <si>
    <t>J03402120001</t>
  </si>
  <si>
    <t>J03402130001</t>
  </si>
  <si>
    <t>J03402140001</t>
  </si>
  <si>
    <t>J03402150001</t>
  </si>
  <si>
    <t>J03402160001</t>
  </si>
  <si>
    <t>J03402170001</t>
  </si>
  <si>
    <t>J03402180001</t>
  </si>
  <si>
    <t>J03402190001</t>
  </si>
  <si>
    <t>J03402200001</t>
  </si>
  <si>
    <t>J03402280001</t>
  </si>
  <si>
    <t>J03402270001</t>
  </si>
  <si>
    <t>J03402260001</t>
  </si>
  <si>
    <t>J03402250001</t>
  </si>
  <si>
    <t>G07447650001</t>
  </si>
  <si>
    <t>G07448810001</t>
  </si>
  <si>
    <t>G07448830001</t>
  </si>
  <si>
    <t>J03402210001</t>
  </si>
  <si>
    <t>J03402220001</t>
  </si>
  <si>
    <t>J03402230001</t>
  </si>
  <si>
    <t>J03402240001</t>
  </si>
  <si>
    <t>J03402350001</t>
  </si>
  <si>
    <t>J03402360001</t>
  </si>
  <si>
    <t>J03402480001</t>
  </si>
  <si>
    <t>J03402470001</t>
  </si>
  <si>
    <t>J03402460001</t>
  </si>
  <si>
    <t>J03402450001</t>
  </si>
  <si>
    <t>J03402440001</t>
  </si>
  <si>
    <t>J03402430001</t>
  </si>
  <si>
    <t>J03402370001</t>
  </si>
  <si>
    <t>J03402380001</t>
  </si>
  <si>
    <t>J03402390001</t>
  </si>
  <si>
    <t>J03402400001</t>
  </si>
  <si>
    <t>J03402410001</t>
  </si>
  <si>
    <t>J03402420001</t>
  </si>
  <si>
    <t>G07450650004</t>
  </si>
  <si>
    <t>G07451830003</t>
  </si>
  <si>
    <t>S09225520002</t>
  </si>
  <si>
    <t>J03403250001</t>
  </si>
  <si>
    <t>J03403260001</t>
  </si>
  <si>
    <t>J03403270001</t>
  </si>
  <si>
    <t>J03403280001</t>
  </si>
  <si>
    <t>G07453970001</t>
  </si>
  <si>
    <t>G07454060001</t>
  </si>
  <si>
    <t>J03402690001</t>
  </si>
  <si>
    <t>J03402700001</t>
  </si>
  <si>
    <t>J03402710001</t>
  </si>
  <si>
    <t>J03402720001</t>
  </si>
  <si>
    <t>J03402730001</t>
  </si>
  <si>
    <t>J03402740001</t>
  </si>
  <si>
    <t>J03402750001</t>
  </si>
  <si>
    <t>J03402760001</t>
  </si>
  <si>
    <t>J03402770001</t>
  </si>
  <si>
    <t>J03402780001</t>
  </si>
  <si>
    <t>J03402790001</t>
  </si>
  <si>
    <t>J03402800001</t>
  </si>
  <si>
    <t>J03402810001</t>
  </si>
  <si>
    <t>J03402820001</t>
  </si>
  <si>
    <t>J03402830001</t>
  </si>
  <si>
    <t>J03402840001</t>
  </si>
  <si>
    <t>J03402850001</t>
  </si>
  <si>
    <t>J03402860001</t>
  </si>
  <si>
    <t>J03402870001</t>
  </si>
  <si>
    <t>J03402880001</t>
  </si>
  <si>
    <t>J03402890001</t>
  </si>
  <si>
    <t>J03402900001</t>
  </si>
  <si>
    <t>J03402910001</t>
  </si>
  <si>
    <t>J03402920001</t>
  </si>
  <si>
    <t>J03402930001</t>
  </si>
  <si>
    <t>J03402940001</t>
  </si>
  <si>
    <t>J03402950001</t>
  </si>
  <si>
    <t>J03402960001</t>
  </si>
  <si>
    <t>J03402970001</t>
  </si>
  <si>
    <t>J03402980001</t>
  </si>
  <si>
    <t>J03402990001</t>
  </si>
  <si>
    <t>J03403000001</t>
  </si>
  <si>
    <t>J03403010001</t>
  </si>
  <si>
    <t>J03403020001</t>
  </si>
  <si>
    <t>J03403030001</t>
  </si>
  <si>
    <t>J03403040001</t>
  </si>
  <si>
    <t>J03403050001</t>
  </si>
  <si>
    <t>J03403060001</t>
  </si>
  <si>
    <t>J03403070001</t>
  </si>
  <si>
    <t>J03403080001</t>
  </si>
  <si>
    <t>J03403090001</t>
  </si>
  <si>
    <t>J03403100001</t>
  </si>
  <si>
    <t>J03403110001</t>
  </si>
  <si>
    <t>J03403120001</t>
  </si>
  <si>
    <t>J03403130001</t>
  </si>
  <si>
    <t>J03403140001</t>
  </si>
  <si>
    <t>J03403150001</t>
  </si>
  <si>
    <t>J03403160001</t>
  </si>
  <si>
    <t>J03403170001</t>
  </si>
  <si>
    <t>J03403180001</t>
  </si>
  <si>
    <t>J03403190001</t>
  </si>
  <si>
    <t>J03403200001</t>
  </si>
  <si>
    <t>J03403210001</t>
  </si>
  <si>
    <t>J03403220001</t>
  </si>
  <si>
    <t>J03403230001</t>
  </si>
  <si>
    <t>J03403240001</t>
  </si>
  <si>
    <t>O16259920002</t>
  </si>
  <si>
    <t>O16259930002</t>
  </si>
  <si>
    <t>O16259980002</t>
  </si>
  <si>
    <t>O16260400002</t>
  </si>
  <si>
    <t>O16260630002</t>
  </si>
  <si>
    <t>O16259230002</t>
  </si>
  <si>
    <t>O16262070002</t>
  </si>
  <si>
    <t>O16260970002</t>
  </si>
  <si>
    <t>O16261040002</t>
  </si>
  <si>
    <t>O16261440002</t>
  </si>
  <si>
    <t>O16261490002</t>
  </si>
  <si>
    <t>O16261940002</t>
  </si>
  <si>
    <t>B16260200002</t>
  </si>
  <si>
    <t>B16260320002</t>
  </si>
  <si>
    <t>B16259520002</t>
  </si>
  <si>
    <t>B16259550002</t>
  </si>
  <si>
    <t>B16259570002</t>
  </si>
  <si>
    <t>B16259750002</t>
  </si>
  <si>
    <t>B16259910002</t>
  </si>
  <si>
    <t>J03403360001</t>
  </si>
  <si>
    <t>J03403510002</t>
  </si>
  <si>
    <t>J03403540002</t>
  </si>
  <si>
    <t>G07460080001</t>
  </si>
  <si>
    <t>J03403780001</t>
  </si>
  <si>
    <t>J03403770001</t>
  </si>
  <si>
    <t>J03403760001</t>
  </si>
  <si>
    <t>J03403750001</t>
  </si>
  <si>
    <t>J03403740001</t>
  </si>
  <si>
    <t>J03403730001</t>
  </si>
  <si>
    <t>J03403720001</t>
  </si>
  <si>
    <t>J03403710001</t>
  </si>
  <si>
    <t>J03403700001</t>
  </si>
  <si>
    <t>G07461970003</t>
  </si>
  <si>
    <t>J03403980001</t>
  </si>
  <si>
    <t>J03403990001</t>
  </si>
  <si>
    <t>J03404000001</t>
  </si>
  <si>
    <t>J03404010001</t>
  </si>
  <si>
    <t>J03404020001</t>
  </si>
  <si>
    <t>J03404030001</t>
  </si>
  <si>
    <t>J03404040001</t>
  </si>
  <si>
    <t>J03404060001</t>
  </si>
  <si>
    <t>J03404070001</t>
  </si>
  <si>
    <t>J03404080001</t>
  </si>
  <si>
    <t>J03404090001</t>
  </si>
  <si>
    <t>J03404100001</t>
  </si>
  <si>
    <t>J03404110001</t>
  </si>
  <si>
    <t>J03404120001</t>
  </si>
  <si>
    <t>J03404130001</t>
  </si>
  <si>
    <t>J03404140001</t>
  </si>
  <si>
    <t>S09227400002</t>
  </si>
  <si>
    <t>S09227580001</t>
  </si>
  <si>
    <t>O16264640002</t>
  </si>
  <si>
    <t>O16264290002</t>
  </si>
  <si>
    <t>O16264270002</t>
  </si>
  <si>
    <t>O16264250002</t>
  </si>
  <si>
    <t>O16263930002</t>
  </si>
  <si>
    <t>O16263850002</t>
  </si>
  <si>
    <t>O16265430002</t>
  </si>
  <si>
    <t>O16265110002</t>
  </si>
  <si>
    <t>O16264950002</t>
  </si>
  <si>
    <t>B16264110002</t>
  </si>
  <si>
    <t>B16264100002</t>
  </si>
  <si>
    <t>B16264020002</t>
  </si>
  <si>
    <t>B16263970002</t>
  </si>
  <si>
    <t>O16263670002</t>
  </si>
  <si>
    <t>O16263640002</t>
  </si>
  <si>
    <t>O16263240002</t>
  </si>
  <si>
    <t>O16263270002</t>
  </si>
  <si>
    <t>O16263390002</t>
  </si>
  <si>
    <t>O16263410002</t>
  </si>
  <si>
    <t>G07470140003</t>
  </si>
  <si>
    <t>S09228270001</t>
  </si>
  <si>
    <t>G07472550003</t>
  </si>
  <si>
    <t>S09228560001</t>
  </si>
  <si>
    <t>S09228560003</t>
  </si>
  <si>
    <t>O16269900002</t>
  </si>
  <si>
    <t>B16268030002</t>
  </si>
  <si>
    <t>B16267780002</t>
  </si>
  <si>
    <t>B16267760002</t>
  </si>
  <si>
    <t>B16268660002</t>
  </si>
  <si>
    <t>B16268650002</t>
  </si>
  <si>
    <t>O16268540002</t>
  </si>
  <si>
    <t>O16268430002</t>
  </si>
  <si>
    <t>O16268390002</t>
  </si>
  <si>
    <t>O16268340002</t>
  </si>
  <si>
    <t>O16267910002</t>
  </si>
  <si>
    <t>O16269420002</t>
  </si>
  <si>
    <t>O16269390002</t>
  </si>
  <si>
    <t>O16269300002</t>
  </si>
  <si>
    <t>O16269280002</t>
  </si>
  <si>
    <t>O16269080002</t>
  </si>
  <si>
    <t>O16268890002</t>
  </si>
  <si>
    <t>O16268870002</t>
  </si>
  <si>
    <t>O16267720002</t>
  </si>
  <si>
    <t>O16267650002</t>
  </si>
  <si>
    <t>O16267630002</t>
  </si>
  <si>
    <t>O16267340002</t>
  </si>
  <si>
    <t>O16267380002</t>
  </si>
  <si>
    <t>O16267440002</t>
  </si>
  <si>
    <t>J03404920001</t>
  </si>
  <si>
    <t>J03404910001</t>
  </si>
  <si>
    <t>J03404900001</t>
  </si>
  <si>
    <t>J03404890001</t>
  </si>
  <si>
    <t>J03404880001</t>
  </si>
  <si>
    <t>J03404870001</t>
  </si>
  <si>
    <t>J03404790001</t>
  </si>
  <si>
    <t>J03404800001</t>
  </si>
  <si>
    <t>J03404810001</t>
  </si>
  <si>
    <t>J03404820001</t>
  </si>
  <si>
    <t>J03404830001</t>
  </si>
  <si>
    <t>J03404840001</t>
  </si>
  <si>
    <t>G07480110004</t>
  </si>
  <si>
    <t>G07481450003</t>
  </si>
  <si>
    <t>Q09797320002</t>
  </si>
  <si>
    <t>Q09797360002</t>
  </si>
  <si>
    <t>Q09797330002</t>
  </si>
  <si>
    <t>J03405050001</t>
  </si>
  <si>
    <t>G07484520001</t>
  </si>
  <si>
    <t>J03405200002</t>
  </si>
  <si>
    <t>Q09799900002</t>
  </si>
  <si>
    <t>G07485510003</t>
  </si>
  <si>
    <t>G07485530004</t>
  </si>
  <si>
    <t>G07485580003</t>
  </si>
  <si>
    <t>G07485590003</t>
  </si>
  <si>
    <t>G07485600003</t>
  </si>
  <si>
    <t>G07485610003</t>
  </si>
  <si>
    <t>T03828190001</t>
  </si>
  <si>
    <t>T03828210001</t>
  </si>
  <si>
    <t>T03828230001</t>
  </si>
  <si>
    <t>T03828250001</t>
  </si>
  <si>
    <t>T03828270001</t>
  </si>
  <si>
    <t>T03828290001</t>
  </si>
  <si>
    <t>T03828310001</t>
  </si>
  <si>
    <t>T03828330001</t>
  </si>
  <si>
    <t>T03828350001</t>
  </si>
  <si>
    <t>T03828370001</t>
  </si>
  <si>
    <t>T03828390001</t>
  </si>
  <si>
    <t>T03828410001</t>
  </si>
  <si>
    <t>T03828430001</t>
  </si>
  <si>
    <t>T03828450001</t>
  </si>
  <si>
    <t>T03828470001</t>
  </si>
  <si>
    <t>T03828490001</t>
  </si>
  <si>
    <t>T03828510001</t>
  </si>
  <si>
    <t>T03828530001</t>
  </si>
  <si>
    <t>T03828550001</t>
  </si>
  <si>
    <t>T03828570001</t>
  </si>
  <si>
    <t>T03828590001</t>
  </si>
  <si>
    <t>T03828610001</t>
  </si>
  <si>
    <t>T03828630001</t>
  </si>
  <si>
    <t>T03828650001</t>
  </si>
  <si>
    <t>T03828670001</t>
  </si>
  <si>
    <t>T03828690001</t>
  </si>
  <si>
    <t>T03828710001</t>
  </si>
  <si>
    <t>T03828730001</t>
  </si>
  <si>
    <t>T03828750001</t>
  </si>
  <si>
    <t>T03828770001</t>
  </si>
  <si>
    <t>T03828790001</t>
  </si>
  <si>
    <t>T03828810001</t>
  </si>
  <si>
    <t>T03828830001</t>
  </si>
  <si>
    <t>T03828850001</t>
  </si>
  <si>
    <t>T03828870001</t>
  </si>
  <si>
    <t>T03828890001</t>
  </si>
  <si>
    <t>T03828910001</t>
  </si>
  <si>
    <t>T03828930001</t>
  </si>
  <si>
    <t>T03828950001</t>
  </si>
  <si>
    <t>T03828970001</t>
  </si>
  <si>
    <t>T03828990001</t>
  </si>
  <si>
    <t>T03829010001</t>
  </si>
  <si>
    <t>T03829030001</t>
  </si>
  <si>
    <t>T03829050001</t>
  </si>
  <si>
    <t>T03829070001</t>
  </si>
  <si>
    <t>T03829090001</t>
  </si>
  <si>
    <t>T03829110001</t>
  </si>
  <si>
    <t>T03829130001</t>
  </si>
  <si>
    <t>T03829150001</t>
  </si>
  <si>
    <t>T03829170001</t>
  </si>
  <si>
    <t>T03829190001</t>
  </si>
  <si>
    <t>T03829210001</t>
  </si>
  <si>
    <t>T03829230001</t>
  </si>
  <si>
    <t>T03829250001</t>
  </si>
  <si>
    <t>T03829270001</t>
  </si>
  <si>
    <t>T03829290001</t>
  </si>
  <si>
    <t>T03829310001</t>
  </si>
  <si>
    <t>T03829330001</t>
  </si>
  <si>
    <t>T03829350001</t>
  </si>
  <si>
    <t>T03829370001</t>
  </si>
  <si>
    <t>T03829390001</t>
  </si>
  <si>
    <t>T03829410001</t>
  </si>
  <si>
    <t>T03829430001</t>
  </si>
  <si>
    <t>T03829450001</t>
  </si>
  <si>
    <t>T03829470001</t>
  </si>
  <si>
    <t>T03829490001</t>
  </si>
  <si>
    <t>T03829510001</t>
  </si>
  <si>
    <t>T03829530001</t>
  </si>
  <si>
    <t>T03829550001</t>
  </si>
  <si>
    <t>T03829570001</t>
  </si>
  <si>
    <t>T03829590001</t>
  </si>
  <si>
    <t>T03829610001</t>
  </si>
  <si>
    <t>T03829630001</t>
  </si>
  <si>
    <t>T03829650001</t>
  </si>
  <si>
    <t>T03829670001</t>
  </si>
  <si>
    <t>T03829690001</t>
  </si>
  <si>
    <t>T03829710001</t>
  </si>
  <si>
    <t>T03829730001</t>
  </si>
  <si>
    <t>T03829750001</t>
  </si>
  <si>
    <t>T03829770001</t>
  </si>
  <si>
    <t>T03829790001</t>
  </si>
  <si>
    <t>T03829810001</t>
  </si>
  <si>
    <t>T03829830001</t>
  </si>
  <si>
    <t>T03829850001</t>
  </si>
  <si>
    <t>T03829870001</t>
  </si>
  <si>
    <t>T03829890001</t>
  </si>
  <si>
    <t>T03829910001</t>
  </si>
  <si>
    <t>T03829930001</t>
  </si>
  <si>
    <t>T03829950001</t>
  </si>
  <si>
    <t>T03829970001</t>
  </si>
  <si>
    <t>T03829990001</t>
  </si>
  <si>
    <t>T03830010001</t>
  </si>
  <si>
    <t>T03830030001</t>
  </si>
  <si>
    <t>T03830050001</t>
  </si>
  <si>
    <t>T03830070001</t>
  </si>
  <si>
    <t>T03830090001</t>
  </si>
  <si>
    <t>T03830110001</t>
  </si>
  <si>
    <t>T03830130001</t>
  </si>
  <si>
    <t>T03830150001</t>
  </si>
  <si>
    <t>T03830170001</t>
  </si>
  <si>
    <t>T03830190001</t>
  </si>
  <si>
    <t>T03830210001</t>
  </si>
  <si>
    <t>T03830230001</t>
  </si>
  <si>
    <t>T03830250001</t>
  </si>
  <si>
    <t>T03830270001</t>
  </si>
  <si>
    <t>S09231540004</t>
  </si>
  <si>
    <t>O16273430002</t>
  </si>
  <si>
    <t>O16273450002</t>
  </si>
  <si>
    <t>O16273460002</t>
  </si>
  <si>
    <t>O16273540002</t>
  </si>
  <si>
    <t>O16273690002</t>
  </si>
  <si>
    <t>O16273720002</t>
  </si>
  <si>
    <t>O16273950002</t>
  </si>
  <si>
    <t>O16272230002</t>
  </si>
  <si>
    <t>O16272790002</t>
  </si>
  <si>
    <t>O16272940002</t>
  </si>
  <si>
    <t>O16272970002</t>
  </si>
  <si>
    <t>B16272800002</t>
  </si>
  <si>
    <t>B16272670002</t>
  </si>
  <si>
    <t>B16271960002</t>
  </si>
  <si>
    <t>B16272210002</t>
  </si>
  <si>
    <t>B16272460002</t>
  </si>
  <si>
    <t>B16272550002</t>
  </si>
  <si>
    <t>B16272600002</t>
  </si>
  <si>
    <t>B16272620002</t>
  </si>
  <si>
    <t>B16272630002</t>
  </si>
  <si>
    <t>B16272640002</t>
  </si>
  <si>
    <t>O16271880002</t>
  </si>
  <si>
    <t>O16271890002</t>
  </si>
  <si>
    <t>O16272040002</t>
  </si>
  <si>
    <t>O16272070002</t>
  </si>
  <si>
    <t>O16272130002</t>
  </si>
  <si>
    <t>G07491340003</t>
  </si>
  <si>
    <t>G07491310003</t>
  </si>
  <si>
    <t>G07491410003</t>
  </si>
  <si>
    <t>J03405680002</t>
  </si>
  <si>
    <t>J03405670002</t>
  </si>
  <si>
    <t>J03405660002</t>
  </si>
  <si>
    <t>J03405650002</t>
  </si>
  <si>
    <t>J03405640002</t>
  </si>
  <si>
    <t>J03405620002</t>
  </si>
  <si>
    <t>Q09806080002</t>
  </si>
  <si>
    <t>G07498290004</t>
  </si>
  <si>
    <t>G07499600003</t>
  </si>
  <si>
    <t>Q09808970002</t>
  </si>
  <si>
    <t>G07499830001</t>
  </si>
  <si>
    <t>G07501300001</t>
  </si>
  <si>
    <t>S09233190001</t>
  </si>
  <si>
    <t>S09233190004</t>
  </si>
  <si>
    <t>Q09809930002</t>
  </si>
  <si>
    <t>S09233810002</t>
  </si>
  <si>
    <t>00224012002 DEPOSITO DE EFECTIVO, DEPOSITANTE: MARIA TERESA VARGAS CAMPOS, CONCEPTO: DEVOLUCION DE SALDO NO UTILIZADO EN PASAJES, CUENTA DE DEPOSITO: CUENTA UNICA DEL TESORO</t>
  </si>
  <si>
    <t>00373024105 DEPOSITO DE EFECTIVO, DEPOSITANTE: LUCIANO  PRECIO ROMERO, CONCEPTO: DEVOLUCION DE INTERESES DEL PROYECTO CON  CODIGO  CSUT 01-01-70171, CUENTA DE DEPOSITO: CUENTA UNICA DEL TESORO</t>
  </si>
  <si>
    <t>00099021001 DEPOSITO DE EFECTIVO, DEPOSITANTE: WALDO HUMEREZ VILLALOBOS, CONCEPTO: DEVOLUCION VIATICOS VIAJE A ORURO, CUENTA DE DEPOSITO: CUENTA UNICA DEL TESORO</t>
  </si>
  <si>
    <t>00041031107 DEPOSITO DE EFECTIVO, DEPOSITANTE: VICTOR EDUARDO VELIZ MENAR, CONCEPTO: DEVOLUCION DE PASAJES, CUENTA DE DEPOSITO: CUENTA UNICA DEL TESORO</t>
  </si>
  <si>
    <t>00592012001 DEPOSITO DE EFECTIVO, DEPOSITANTE: ANA WENDY MAMANI YUJRA, CONCEPTO: ND 1639 63 FONADIN GESTION 2017, CUENTA DE DEPOSITO: CUENTA UNICA DEL TESORO</t>
  </si>
  <si>
    <t>00592012001 DEPOSITO DE EFECTIVO, DEPOSITANTE: ANA WENDY MAMANI YUJRA, CONCEPTO: ND147664,147662,153350,156006,161548, 155513 MDRYT GESTION 2017, CUENTA DE DEPOSITO: CUENTA UNICA DEL TESORO</t>
  </si>
  <si>
    <t>00099021001 DEPOSITO DE EFECTIVO, DEPOSITANTE: LUIS FERNANDO CRUZ JEREZ, CONCEPTO: DOBLE PERCEPCION MAYO/2016, CUENTA DE DEPOSITO: CUENTA UNICA DEL TESORO</t>
  </si>
  <si>
    <t>00099021001 DEPOSITO DE EFECTIVO, DEPOSITANTE: JUAN EMILIO ORIHUELA TRISTAN, CONCEPTO: DEVOLUCION DE DOBLE PERCEPCION, CUENTA DE DEPOSITO: CUENTA UNICA DEL TESORO</t>
  </si>
  <si>
    <t>00373024105 DEPOSITO DE EFECTIVO, DEPOSITANTE: FONDO DESARROLLO INDIGENA F.D.I., CONCEPTO: DEVOLUCION DE SALDOS NO EJECUTADOS DEL PROYECTO CODIGO-CNMC-01-07-20211, CUENTA DE DEPOSITO: CUENTA UNICA DEL TESORO</t>
  </si>
  <si>
    <t>00099021001 DEPOSITO DE EFECTIVO, DEPOSITANTE: MIN DE DEPORTES  FRANCISCO GARCIA ANGELO, CONCEPTO: DEVOLUCION SALDOS NO UTILIZADOS PAGO DE ALMACENAJE POR CONCEPTO DE DONACION DE  CHINA, CUENTA DE DEPOSITO: CUENTA UNICA DEL TESORO</t>
  </si>
  <si>
    <t>00099021001 DEPOSITO DE EFECTIVO, DEPOSITANTE: ALVARO MARCO ANTONIO CABA OLIVAREZ C.I. 2377522 LP, CONCEPTO: CITE: MEFP/VTCP/DGPOT/UAIS-CPI/N° 030/2016 REGULARIZACION NOVIEMBRE-DICIEMBRE 2017, CUENTA DE DEPOSITO: CUENTA UNICA DEL TESORO</t>
  </si>
  <si>
    <t>00099021001 DEPOSITO DE EFECTIVO, DEPOSITANTE: YOLANDA LILIANA GONZALES RIOS, CONCEPTO: DEVOLUCION DE HABERES MES MARZO, CUENTA DE DEPOSITO: CUENTA UNICA DEL TESORO</t>
  </si>
  <si>
    <t>00099021001 DEPOSITO DE EFECTIVO, DEPOSITANTE: YOLANDA LILIANA GONZALES RIOS, CONCEPTO: DEVOLUCION DE HABERES MES ABRIL, CUENTA DE DEPOSITO: CUENTA UNICA DEL TESORO</t>
  </si>
  <si>
    <t>00099021001 DEP.DE CHEQ.AJENOS,RET.DE CAM.,CONCEPTO: DESEMBOLSO POR BAJAS MEDICAS DE LA CAJA DE SALUD CORDES AL MINISTERIO DE MEDIO AMBIENTE Y AGUA,DEP.: CAJA DE SALUD CORDES , PROCEDENCIA: BANCO UNION S.A., CHEQUE: 7796, FECHA DE EMISION:25/04/2018</t>
  </si>
  <si>
    <t>A:00099021001 TRANSFERENCIA DE RECUPERACIONES SEGUN NOTA INTERNA GEF-LIN-MCM-0313-NOT/18 PARA PAGO DE INTERESES DE ACUERDO A CONTRARO DE FIDEICOMISO (PROGRAMA APOYO A LA EJECUCION DE LA INVERSION PUBLICA), CORRESPONDIENTE AL GAM VILLA TUNARI</t>
  </si>
  <si>
    <t>A:00099021001 TRANSFERENCIA DE RECUPERACIONES SEGUN NOTA INTERNA GEF-LIN-MCM-0313-NOT/18 PARA PAGO DE INTERESES DE ACUERDO A CONTRARO DE FIDEICOMISO (PROGRAMA APOYO A LA EJECUCION DE LA INVERSION PUBLICA), CORRESPONDIENTE AL GAM SACABA</t>
  </si>
  <si>
    <t>A:00099021001 TRANSFERENCIA DE RECUPERACIONES SEGUN NOTA INTERNA GEF-LIN-MCM-0313-NOT/18 PARA PAGO DE INTERESES DE ACUERDO A CONTRARO DE FIDEICOMISO (PROGRAMA APOYO A LA EJECUCION DE LA INVERSION PUBLICA), CORRESPONDIENTE AL GAM COBIJA</t>
  </si>
  <si>
    <t>A:00099021001 TRANSFERENCIA DE RECUPERACIONES SEGUN NOTA INTERNA GEF-LIN-MCM-0313-NOT/18 PARA PAGO DE INTERESES DE ACUERDO A CONTRARO DE FIDEICOMISO (PROGRAMA APOYO A LA EJECUCION DE LA INVERSION PUBLICA), CORRESPONDIENTE AL GAM VILLAMONTES</t>
  </si>
  <si>
    <t>A:00099021001 TRANSFERENCIA DE RECUPERACIONES SEGUN NOTA INTERNA GEF-LIN-MCM-0313-NOT/18 PARA PAGO DE INTERESES DE ACUERDO A CONTRARO DE FIDEICOMISO (PROGRAMA APOYO A LA EJECUCION DE LA INVERSION PUBLICA), CORRESPONDIENTE AL GAM BERMEJO</t>
  </si>
  <si>
    <t>A:00099021001 TRANSFERENCIA DE RECUPERACIONES SEGUN NOTA INTERNA GEF-LIN-MCM-0313-NOT/18 PARA PAGO DE INTERESES DE ACUERDO A CONTRARO DE FIDEICOMISO (PROGRAMA APOYO A LA EJECUCION DE LA INVERSION PUBLICA), CORRESPONDIENTE AL GAM PUCARANI</t>
  </si>
  <si>
    <t>A:00099021001 TRANSFERENCIA DE RECUPERACIONES SEGUN NOTA INTERNA GEF-LIN-MCM-0313-NOT/18 PARA PAGO DE INTERESES DE ACUERDO A CONTRARO DE FIDEICOMISO (PROGRAMA APOYO A LA EJECUCION DE LA INVERSION PUBLICA), CORRESPONDIENTE AL GAD CHUQUISACA</t>
  </si>
  <si>
    <t>A:00099021001 TRANSFERENCIA DE RECUPERACIONES SEGUN NOTA INTERNA GEF-LIN-MCM-0313-NOT/18 PARA PAGO DE INTERESES DE ACUERDO A CONTRARO DE FIDEICOMISO (PROGRAMA APOYO A LA EJECUCION DE LA INVERSION PUBLICA), CORRESPONDIENTE AL GAM FERNANDEZ ALONZO</t>
  </si>
  <si>
    <t>A:00099021001 TRANSFERENCIA DE RECUPERACIONES SEGUN NOTA INTERNA GEF-LIN-MCM-0313-NOT/18 PARA PAGO DE INTERESES DE ACUERDO A CONTRARO DE FIDEICOMISO (PROGRAMA APOYO A LA EJECUCION DE LA INVERSION PUBLICA), CORRESPONDIENTE AL GAM RIBERALTA</t>
  </si>
  <si>
    <t>A:00099021001 TRANSFERENCIA DE RECUPERACIONES SEGUN NOTA INTERNA GEF-LIN-MCM-0313-NOT/18 PARA PAGO DE INTERESES DE ACUERDO A CONTRARO DE FIDEICOMISO (PROGRAMA APOYO A LA EJECUCION DE LA INVERSION PUBLICA), CORRESPONDIENTE AL GAD TARIJA</t>
  </si>
  <si>
    <t>A:00099021001 TRANSFERENCIA DE RECUPERACIONES SEGUN NOTA INTERNA GEF-LIN-MCM-0313-NOT/18 PARA PAGO DE INTERESES DE ACUERDO A CONTRARO DE FIDEICOMISO (PROGRAMA APOYO A LA EJECUCION DE LA INVERSION PUBLICA), CORRESPONDIENTE AL GAM YACUIBA</t>
  </si>
  <si>
    <t>A:00099021001 TRANSFERENCIA DE RECUPERACIONES SEGUN NOTA INTERNA GEF-LIN-MCM-0313-NOT/18 PARA PAGO DE INTERESES DE ACUERDO A CONTRARO DE FIDEICOMISO (PROGRAMA APOYO A LA EJECUCION DE LA INVERSION PUBLICA), CORRESPONDIENTE AL GAM SANTA CRUZ</t>
  </si>
  <si>
    <t>De: 00099024113 Transferencia en cumplimiento al DS N0913 de 15/06/2011 y el Convenio Intergubernativo de Financiamiento UPRE-CIF-IG 041/2017, suscrito entre la UPRE y el GAM de Shinahota proyecto Construccion 12 Aulas, Area Administrativa Bateria de Banos y Graderias U.E. German Busch B, correspond</t>
  </si>
  <si>
    <t>De: 00513012004 A requerimiento de Yacimientos Petroliferos Fiscales Bolivianos, con nota CITE: YPFB/DFC - N 0799 URT-0421/2018 y en virtud a la nota CITE: MEFP/VPCF/DGCF/UCCF N 423/2018 de la Direccion General de Contabilidad Fiscal del Ministerio de Economia y Finanzas Publicas, en la cual solicit</t>
  </si>
  <si>
    <t>De: 00513012004 A requerimiento de Yacimientos Petroliferos Fiscales Bolivianos, con notas CITE: YPFB/DFC - N 0798 URT-0420/2018, y en virtud a la nota interna CITE: MEFP/VPCF/ DGCF/UCCF N 423/2018 de la Direccion General de Contabilidad Fiscal del Ministerio de Economia y Finanzas Publicas, en la c</t>
  </si>
  <si>
    <t>De: 00513012004 A requerimiento de Yacimientos Petroliferos Fiscales Bolivianos, con nota CITE: YPFB/DFC - N 0797 URT-0419/2018, y en virtud a la nota interna CITE: MEFP/VPCF/ DGCF/UCCF N 423/2018 de la Direccion General de Contabilidad Fiscal del Ministerio de Economia y Finanzas Publicas, en la c</t>
  </si>
  <si>
    <t>VENTA DE DIVISAS A SOLICITUD DE YACIMIENTOS PETROLIFEROS FISCALES BOLIVIANOS SEGUN SOLICITUD 4888 REF: PAGO A SAMSUNG ENGINEERING SA POR SERVICIO DE OPERACION Y MATENIMIENTO ASISTIDO AMPLIADO PARA LA PLANTA AMONIACO UREA SEXTA ADENDA FEBRERO 2018 LIB. 00513062001 YPFB-OPERACIONES PLANTA DE SEPARACION DE LIQUIDOS RIO GRANDE</t>
  </si>
  <si>
    <t>VENTA DE DIVISAS CON TRANSFERENCIA DE FONDOS A SOLICITUD DE DIRECCION ESTRATEGICA DE REIVINDICACION MARITIMA DIREMAR SEGUN SOLICITUD 4879 REF: PAGO A CONSULTORA POR PRODUCTO ASESORA GIMENA GONZALES POR ASISTENCIA EN MATERIAL DE DERECHO INTERNACIONAL PUBLICO SOLICITADO CON INFORME CONJUNTO IC DIREMAR LIB. 00099021001 TGN-RECURSOS ORDINARIOS (3987) POR DIFERENCIAL CAMBIARIO</t>
  </si>
  <si>
    <t>VENTA DE DIVISAS CON TRANSFERENCIA DE FONDOS A SOLICITUD DE DIRECCION ESTRATEGICA DE REIVINDICACION MARITIMA DIREMAR SEGUN SOLICITUD 4879 REF: PAGO A CONSULTORA POR PRODUCTO ASESORA GIMENA GONZALES POR ASISTENCIA EN MATERIAL DE DERECHO INTERNACIONAL PUBLICO SOLICITADO CON INFORME CONJUNTO IC DIREMAR LIB. 00099021001 TGN-RECURSOS ORDINARIOS (3987)</t>
  </si>
  <si>
    <t>De: 00099024113 Transferencia en cumplimiento al DS N0913 de 15/06/2011 y el Convenio Intergubernativo de Financiamiento UPRE-CIF-IG 121/2017, suscrito entre la UPRE y el GAM Tiraque, Proyecto Construccion Unidad Educativa Modelo Evo Morales Ayma, correspondiente al pago de la planilla N2, segun la</t>
  </si>
  <si>
    <t>00099021001 DEPOSITO DE EFECTIVO, DEPOSITANTE: IRMA MENESES VDA. ALDUNATE, CONCEPTO: DEVOLUCION A SENASIR, CUENTA DE DEPOSITO: CUENTA UNICA DEL TESORO</t>
  </si>
  <si>
    <t>00099021001 DEPOSITO DE EFECTIVO, DEPOSITANTE: FIDEL ANGEL AGUILERA MONTECINOS, CONCEPTO: DOBLE PERCEPCION, CUENTA DE DEPOSITO: CUENTA UNICA DEL TESORO</t>
  </si>
  <si>
    <t>00099021001 DEPOSITO DE EFECTIVO, DEPOSITANTE: UMSA- IRSEN GIMENA HUANCA DE AGUILAR, CONCEPTO: DEV. EXCESO DE HABERES PERCIBIDOS EN EL SECTOR PUBLICO S/OBSERVACION DEL MEFP, CUENTA DE DEPOSITO: CUENTA UNICA DEL TESORO</t>
  </si>
  <si>
    <t>00020031101 DEPOSITO DE EFECTIVO, DEPOSITANTE: MINDEF EJTO DE BOLIVIA INGRESOS VARIOS, CONCEPTO: REVERSION MONTO NO UTILIZADO COMPRA PASAJES VIA TERRESTRE, CUENTA DE DEPOSITO: CUENTA UNICA DEL TESORO</t>
  </si>
  <si>
    <t>00155012001 DEPOSITO DE EFECTIVO, DEPOSITANTE: DIRECCION DEL NOTARIADO PLURINACIONAL, CONCEPTO: DEVOLUCION DE  FONDOS EN AVANCE, CUENTA DE DEPOSITO: CUENTA UNICA DEL TESORO</t>
  </si>
  <si>
    <t>00086018043 DEPOSITO DE EFECTIVO, DEPOSITANTE: TORCUATOS, CONCEPTO: DEVOLUCION DE FONDOS AUDIT.EXT, CUENTA DE DEPOSITO: CUENTA UNICA DEL TESORO</t>
  </si>
  <si>
    <t>00099021001 DEPOSITO DE EFECTIVO, DEPOSITANTE: RUITER S.DEL CASTILLO RODRIGUEZ - VICEPRESIDENCIA, CONCEPTO: DEVOLUCION DE VIATICOS, CUENTA DE DEPOSITO: CUENTA UNICA DEL TESORO</t>
  </si>
  <si>
    <t>00099021001 DEPOSITO DE EFECTIVO, DEPOSITANTE: NIXON EMILIANO VARGAS MAMANI, CONCEPTO: DEVOLUCION POR LEY FINANCIAL CORRESPONDIENTE AL MES DE MARZO, CUENTA DE DEPOSITO: CUENTA UNICA DEL TESORO</t>
  </si>
  <si>
    <t>00099021001 DEPOSITO DE EFECTIVO, DEPOSITANTE: VANESSA TORRICOS DIAZ, CONCEPTO: REVERSION PARTIDA 256 FOTOCOPIAS PREV. 8264/17 N CARGO DE CUENTA, CUENTA DE DEPOSITO: CUENTA UNICA DEL TESORO</t>
  </si>
  <si>
    <t>00035011105 DEPOSITO DE EFECTIVO, DEPOSITANTE: MARCO ANTONIO ROSALES HUAMPO, CONCEPTO: DEVOLUCION PASAJE TERRESTRE, CUENTA DE DEPOSITO: CUENTA UNICA DEL TESORO</t>
  </si>
  <si>
    <t>00099021001 DEPOSITO DE EFECTIVO, DEPOSITANTE: DAVID ANTEQUERA FRIAS, CONCEPTO: SALDO FONDOS EN AVANCE PARA SERVICIOS Y DOTACION DE MATERIAL, CUENTA DE DEPOSITO: CUENTA UNICA DEL TESORO</t>
  </si>
  <si>
    <t>00099021001 DEPOSITO DE EFECTIVO, DEPOSITANTE: NANCY VDA. DE PINTO, CONCEPTO: DEVOLUCION SEGUN LIBRETA 00099021001, CUENTA DE DEPOSITO: CUENTA UNICA DEL TESORO</t>
  </si>
  <si>
    <t>00020031101 DEPOSITO DE EFECTIVO, DEPOSITANTE: MARCELO ANTONIO VARGAS RIVERO C.I. 3130638 CBBA, CONCEPTO: REVERSION, CUENTA DE DEPOSITO: CUENTA UNICA DEL TESORO</t>
  </si>
  <si>
    <t>00099021001 DEPOSITO DE EFECTIVO, DEPOSITANTE: LOURDES ALIAGA ZAPATA, CONCEPTO: DOBLE PERCEPCION DEL MES DE MAYO 2018, CUENTA DE DEPOSITO: CUENTA UNICA DEL TESORO</t>
  </si>
  <si>
    <t>00099021001 DEPOSITO DE EFECTIVO, DEPOSITANTE: LUCILA G.GUTIERREZ CLAVIJO, CONCEPTO: DEVOLUCION DE DEUDA, CUENTA DE DEPOSITO: CUENTA UNICA DEL TESORO</t>
  </si>
  <si>
    <t>00291012008 DEPOSITO DE EFECTIVO, DEPOSITANTE: KEYSTONE GROUP OU, CONCEPTO: SOLICITUD DE ENSAYO DE LABORATORIO - CARACTERIZACION DEL ASFALTO MODIFICADO CON POLIMERO, CUENTA DE DEPOSITO: CUENTA UNICA DEL TESORO</t>
  </si>
  <si>
    <t>00099021001 DEPOSITO DE EFECTIVO, DEPOSITANTE: BLANCA MATIENZO PORTUGAL, CONCEPTO: DEVOLUCION POR DOBLE PERCEPCION, CUENTA DE DEPOSITO: CUENTA UNICA DEL TESORO</t>
  </si>
  <si>
    <t>00099021001 DEPOSITO DE EFECTIVO, DEPOSITANTE: WILSON GONZALO FLORES QUISPE, CONCEPTO: DEVOLUCION DE PASAJES, CUENTA DE DEPOSITO: CUENTA UNICA DEL TESORO</t>
  </si>
  <si>
    <t>00373024105 DEPOSITO DE EFECTIVO, DEPOSITANTE: VITA SAUCEDO COAQUIRA, CONCEPTO: DEVOLUCION DE SALDO NO EJECUTADO, CUENTA DE DEPOSITO: CUENTA UNICA DEL TESORO</t>
  </si>
  <si>
    <t>00099021001 DEPOSITO DE EFECTIVO, DEPOSITANTE: MARIO CHAVEZ CONDORI, CONCEPTO: DEVOLUCION POR DOBLE PERCEPCION, CUENTA DE DEPOSITO: CUENTA UNICA DEL TESORO</t>
  </si>
  <si>
    <t>00099021001 DEP.DE CHEQ.AJENOS,RET.DE CAM.,CONCEPTO: MARTINEZ FLORES JHOVANNA LESLY,DEP.: BANCO UNION S.A. , PROCEDENCIA: BANCO UNION S.A., CHEQUE: 154477, FECHA DE EMISION:03/05/2018</t>
  </si>
  <si>
    <t>00099021001 DEP.DE CHEQ.AJENOS,RET.DE CAM.,CONCEPTO: DEVOLUCION DE RECURSOS,DEP.: AGENCIA NACIONAL DE HIDROCARBUROS , PROCEDENCIA: BANCO UNION S.A., CHEQUE: 5028, FECHA DE EMISION:30/04/2018</t>
  </si>
  <si>
    <t>00099021001 DEP.DE CHEQ.AJENOS,RET.DE CAM.,CONCEPTO: REVERSION SALDOS NO EJECUTADOS GASTOS VARIOS FUENTE 10,DEP.: MINISTERIO DE DEFENSA , PROCEDENCIA: BANCO UNION S.A., CHEQUE: 19447, FECHA DE EMISION:25/04/2018</t>
  </si>
  <si>
    <t>00099021001 DEP.DE CHEQ.AJENOS,RET.DE CAM.,CONCEPTO: REVERSION SALDOS NO EJECUTADOS GEST PASADAS ALIMENTACION FUENTE 10,DEP.: MINISTERIO DE DEFENSA , PROCEDENCIA: BANCO UNION S.A., CHEQUE: 19453, FECHA DE EMISION:30/04/2018</t>
  </si>
  <si>
    <t>00099021001 DEP.DE CHEQ.AJENOS,RET.DE CAM.,CONCEPTO: DEVOLUCION A LA CUT DEP EN CUSTODIA PAGO ASMAIN,DEP.: MINISTERIO DE DEFENSA , PROCEDENCIA: BANCO UNION S.A., CHEQUE: 15743, FECHA DE EMISION:30/04/2018</t>
  </si>
  <si>
    <t>00099021001 DEP.DE CHEQ.AJENOS,RET.DE CAM.,CONCEPTO: REVERSION SALDOS NO EJECUTADOS GEST PASADAS SOCORROS FUENTE 10,DEP.: MINISTERIO DE DEFENSA , PROCEDENCIA: BANCO UNION S.A., CHEQUE: 105, FECHA DE EMISION:30/04/2018</t>
  </si>
  <si>
    <t>00099021001 DEP.DE CHEQ.AJENOS,RET.DE CAM.,CONCEPTO: REVERSION SALDOS NO EJECUTADOS GEST PASADAS ALIMENTACION FUENTE 10,DEP.: MINISTERIO DE DEFENSA , PROCEDENCIA: BANCO UNION S.A., CHEQUE: 133, FECHA DE EMISION:30/04/2018</t>
  </si>
  <si>
    <t>00099021001 DEP.DE CHEQ.AJENOS,RET.DE CAM.,CONCEPTO: REVERSION SALDOS NO EJECUTADOS ALIMENTACION FUENTE 10,DEP.: MINISTERIO DE DEFENSA , PROCEDENCIA: BANCO UNION S.A., CHEQUE: 132, FECHA DE EMISION:25/04/2018</t>
  </si>
  <si>
    <t>00099021001 DEP.DE CHEQ.AJENOS,RET.DE CAM.,CONCEPTO: REVERSION SALDOS NO EJECUTADOS SOCORROS FUENTE 10,DEP.: MINISTERIO DE DEFENSA , PROCEDENCIA: BANCO UNION S.A., CHEQUE: 104, FECHA DE EMISION:25/04/2018</t>
  </si>
  <si>
    <t>A:00099021001 Debito automatico por incumplimiento del GAM El Alto, correspondiente al Convenio Interinstitucional de Financiamiento UPRE-CIF-0907/2013 de fecha 16 de agosto de 2013, suscrito entre la Unidad de Proyectos Especiales y el GAM El Alto, proyecto Construccion de 4 Aulas Unidad Educativa</t>
  </si>
  <si>
    <t>A:00099021001 Debito automatico por incumplimiento del GAM El Alto, correspondiente al Convenio Interinstitucional de Financiamiento UPRE-CIF 0277/13 de fecha 08 de abril de 2013, suscrito entre la Unidad de Proyectos Especiales y el GAM El Alto, proyecto Construccion Coliseo Cerrado Anexo Tahuantin</t>
  </si>
  <si>
    <t>A:00099021001 Debito automatico por incumplimiento del GAM Postrer Valle, correspondiente al Convenio Intergubernativo de Financiamiento UPRE-CIF-IG/035/2016 de fecha 08 de enero de 2016, suscrito entre la Unidad de Proyectos Especiales y el GAM Postrer Valle, proyecto Construccion Unidad Educativa</t>
  </si>
  <si>
    <t>De: 00099024113 Transferencia en cumplimiento al DS N0913 de 15/06/2011 y el Convenio Intergubernativo de Financiamiento UPRE-CIF-IG 071/2017, suscrito entre la UPRE y el GAM Villamontes, Proyecto Construccion Unidad Educativa Nivel Inicial Colorados de Bolivia, correspondiente al pago de la planill</t>
  </si>
  <si>
    <t>VENTA DE DIVISAS CON TRANSFERENCIA DE FONDOS A SOLICITUD DE SERVICIO DESARROLLO EMPRESAS PUBLICAS PRODUCTIVAS - LACTEOSBOL SEGUN SOLICITUD 4889 REF: PAGO PARCIAL A EMPRESA ADIPACK SRL EN EL MARCO DEL PROCESO DE COMPRA CORRESP A LA GESTION 2017 ( NO DEVENGADO) DE REPUESTOS PARA HOMOGENEIZADOR Y ENVAS LIB. 00574012001 LACTEOSBOL (4010681126)</t>
  </si>
  <si>
    <t>COBRO COSTOS DE PAPELERIA SEGUN TRANSFERENCIA DEL EXTERIOR POR ORDEN DE HERCO COMBUSTIBLES SA REF.: CONTRATO DE CONDENSADO DE GAS 18/18 LIB. 00513062001 YPFB-OPERACIONES PLANTA DE SEPARACION DE LIQUIDOS RIO GRANDE</t>
  </si>
  <si>
    <t>COBRO COSTOS DE PAPELERIA SEGUN TRANSFERENCIA DEL EXTERIOR POR ORDEN DE MINISTERIO DE RELACIONES EXTERIORES DE DINAMARCA REF.: DESEMBOLSO I/2018 DIGEMIG929780 LIB. 00015018003 MIN.GOB.DINAMARCA-PP (EDAJ)-DIGEMIG</t>
  </si>
  <si>
    <t>De: 00099024113 Transferencia en cumplimiento al DS N0913 de 15/06/2011 y el Convenio Intergubernativo de Financiamiento UPRE-CIF-IG 077/2017, suscrito entre la UPRE y el GAM Potosi, Proyecto Const. Bloques: Administrativo, Aulas, Talleres y Campo Deportivo Unidad Educativa Jesus de Nazareth D 12, c</t>
  </si>
  <si>
    <t>00099021001 DEPOSITO DE EFECTIVO, DEPOSITANTE: BRIGIDA BETTY ZARATE PONGO, CONCEPTO: REVERSION TOTAL DE HABERES - MARZO 2018, CUENTA DE DEPOSITO: CUENTA UNICA DEL TESORO</t>
  </si>
  <si>
    <t>00099021001 DEPOSITO DE EFECTIVO, DEPOSITANTE: LORENZO MARIO PAUCARA LARUTA, CONCEPTO: DEVOLUCION DE DEUDA, CUENTA DE DEPOSITO: CUENTA UNICA DEL TESORO</t>
  </si>
  <si>
    <t>00099021001 DEPOSITO DE EFECTIVO, DEPOSITANTE: BARRIOS VILLA ALFONSO CI 1253043, CONCEPTO: DEVOLUCION DE SALARIO EXCEDENTE AL DEL PRESIDENTE MES ABRIL 2018, CUENTA DE DEPOSITO: CUENTA UNICA DEL TESORO</t>
  </si>
  <si>
    <t>00099021001 DEPOSITO DE EFECTIVO, DEPOSITANTE: GOYTIA MORALES JOSE CI 1271669, CONCEPTO: DEVOLUCION DE SALARIO EXCEDENTE AL DEL PRESIDENTE MES ABRIL 2018, CUENTA DE DEPOSITO: CUENTA UNICA DEL TESORO</t>
  </si>
  <si>
    <t>00099021001 DEPOSITO DE EFECTIVO, DEPOSITANTE: FUERTES CALLAPINO BERNARDINO CI 1283979, CONCEPTO: DEVOLUCION DE SALARIO EXCEDENTE AL DEL PRESIDENTE MES ABRIL 2018, CUENTA DE DEPOSITO: CUENTA UNICA DEL TESORO</t>
  </si>
  <si>
    <t>00099021001 DEPOSITO DE EFECTIVO, DEPOSITANTE: AGUIRRE HAUG ROSA CI 1616147, CONCEPTO: DEVOLUCION DE SALARIO EXCEDENTE AL DEL PRESIDENTE MES ABRIL 2018, CUENTA DE DEPOSITO: CUENTA UNICA DEL TESORO</t>
  </si>
  <si>
    <t>00099021001 DEPOSITO DE EFECTIVO, DEPOSITANTE: SECKO GONZALES HUGO CI 3682597, CONCEPTO: DEVOLUCION DE SALARIO EXCEDENTE AL DEL PRESIDENTE MES ABRIL 2018, CUENTA DE DEPOSITO: CUENTA UNICA DEL TESORO</t>
  </si>
  <si>
    <t>00099021001 DEPOSITO DE EFECTIVO, DEPOSITANTE: FANNY EMA GUTIERREZ, CONCEPTO: DOBLE PERCEPCION, CUENTA DE DEPOSITO: CUENTA UNICA DEL TESORO</t>
  </si>
  <si>
    <t>00099021001 DEPOSITO DE EFECTIVO, DEPOSITANTE: ROSMERY TERRAZAS, CONCEPTO: DEVOLUCION DE REFRIGERIO, CUENTA DE DEPOSITO: CUENTA UNICA DEL TESORO</t>
  </si>
  <si>
    <t>00099021001 DEPOSITO DE EFECTIVO, DEPOSITANTE: GUIDO CRESPO VALLEJOS, CONCEPTO: DEVOLUCION PRA, CUENTA DE DEPOSITO: CUENTA UNICA DEL TESORO</t>
  </si>
  <si>
    <t>00099021001 DEPOSITO DE EFECTIVO, DEPOSITANTE: NATALIA ESTELA CHUQUIMIA GUZMAN, CONCEPTO: DEVOLUCION COBRO INDEBIDO SENASIR, CUENTA DE DEPOSITO: CUENTA UNICA DEL TESORO</t>
  </si>
  <si>
    <t>00099021001 DEPOSITO DE EFECTIVO, DEPOSITANTE: OSWLADO JAVIER SANCHEZ BALLIVIAN, CONCEPTO: DOBLE PERCEPCION, CUENTA DE DEPOSITO: CUENTA UNICA DEL TESORO</t>
  </si>
  <si>
    <t>00099021001 DEPOSITO DE EFECTIVO, DEPOSITANTE: ADEMAF-CARLOS ERNESTO MOLDIZ CASTILLO, CONCEPTO: DEVOLUCION DE FONDOS CUENTAS POR COBRAR, CUENTA DE DEPOSITO: CUENTA UNICA DEL TESORO</t>
  </si>
  <si>
    <t>00099021001 DEPOSITO DE EFECTIVO, DEPOSITANTE: PAOLA VALERIA MIRANDA URIBE MDCYT, CONCEPTO: DEVOLUCION DE VIATICOS, CUENTA DE DEPOSITO: CUENTA UNICA DEL TESORO</t>
  </si>
  <si>
    <t>00099021001 DEP.DE CHEQ.AJENOS,RET.DE CAM.,CONCEPTO: DEVOLUCION PASAJES,DEP.: BOA  OFICINA REGIONAL LA PAZ , PROCEDENCIA: BANCO UNION S.A., CHEQUE: 8788, FECHA DE EMISION:06/04/2018</t>
  </si>
  <si>
    <t>00099021001 DEP.DE CHEQ.AJENOS,RET.DE CAM.,CONCEPTO: DEVOLUCION DE PASAJES,DEP.: BOA  OFICINA REGIONAL LA PAZ , PROCEDENCIA: BANCO UNION S.A., CHEQUE: 8811, FECHA DE EMISION:11/04/2018</t>
  </si>
  <si>
    <t>00099021001 DEP.DE CHEQ.AJENOS,RET.DE CAM.,CONCEPTO: DEVOLUCION DEP. EFECTUADOS ALA CTA ACREEDORES POR CONCEPTO COBRO INDEBIDOS CPTE 88 03-05-18,DEP.: SENASIR , PROCEDENCIA: BANCO UNION S.A., CHEQUE: 7907, FECHA DE EMISION:03/05/2018</t>
  </si>
  <si>
    <t>00099021001 DEP.DE CHEQ.AJENOS,RET.DE CAM.,CONCEPTO: TRIBUNAL CONSTITUCIONAL - DEVOL.INCAPACIDAD TEMP.-FEB/2018,DEP.: CAJA PETROLERA DE SALUD , PROCEDENCIA: BANCO UNION S.A., CHEQUE: 18251, FECHA DE EMISION:25/04/2018</t>
  </si>
  <si>
    <t>00099021001 DEP.DE CHEQ.AJENOS,RET.DE CAM.,CONCEPTO: SEDEGES - DEVOL. INCAPACIDAD TEMPORAL - FEB./2018,DEP.: CAJA PETROLERA DE SALUD , PROCEDENCIA: BANCO UNION S.A., CHEQUE: 13253, FECHA DE EMISION:04/05/2018</t>
  </si>
  <si>
    <t>00597019202 DEP.DE CHEQ.AJENOS,RET.DE CAM.,CONCEPTO: Y.L.B. - DEVOL. INCAPACIDAD TEMP. ENERO / 2018,DEP.: CAJA PETROLERA DE SALUD , PROCEDENCIA: BANCO UNION S.A., CHEQUE: 13252, FECHA DE EMISION:04/05/2018</t>
  </si>
  <si>
    <t>00597019202 DEP.DE CHEQ.AJENOS,RET.DE CAM.,CONCEPTO: Y.L.B. - DEVOL. INCAPACIDAD TEMP. - FEB./2018,DEP.: CAJA PETROLERA DE SALUD , PROCEDENCIA: BANCO UNION S.A., CHEQUE: 13251, FECHA DE EMISION:04/05/2018</t>
  </si>
  <si>
    <t>00099021001 DEPOSITO DE EFECTIVO, DEPOSITANTE: GUILLERMO KUQUIMIYA TADAYOSHI, CONCEPTO: DEVOLUCION DE SALDO NO UTILIZADO EN PASAJES, CUENTA DE DEPOSITO: CUENTA UNICA DEL TESORO</t>
  </si>
  <si>
    <t>00099021001 DEPOSITO DE EFECTIVO, DEPOSITANTE: EDUARDO MALDONADO GALLARDO, CONCEPTO: DEVOLUCION DE APORTE, CUENTA DE DEPOSITO: CUENTA UNICA DEL TESORO</t>
  </si>
  <si>
    <t>00099021001 DEPOSITO DE EFECTIVO, DEPOSITANTE: MARTIN YAHUASI MAMANI, CONCEPTO: PLAN DE PAGO SENASIR, CUENTA DE DEPOSITO: CUENTA UNICA DEL TESORO</t>
  </si>
  <si>
    <t>00099021001 DEPOSITO DE EFECTIVO, DEPOSITANTE: RUPERTO CHURATA MAMANI, CONCEPTO: DEVOLUCION DE VIATICOS, CUENTA DE DEPOSITO: CUENTA UNICA DEL TESORO</t>
  </si>
  <si>
    <t>00099021001 DEPOSITO DE EFECTIVO, DEPOSITANTE: FLORA RODRIGUEZ SIRPA, CONCEPTO: DEVOLUCION POR COBRO INDEBIDO, CUENTA DE DEPOSITO: CUENTA UNICA DEL TESORO</t>
  </si>
  <si>
    <t>00099021001 DEPOSITO DE EFECTIVO, DEPOSITANTE: ORLANDO RAMIRO FERRER MORON, CONCEPTO: DEVOLUCION POR DOBLE PERCEPCION, CUENTA DE DEPOSITO: CUENTA UNICA DEL TESORO</t>
  </si>
  <si>
    <t>00099021001 DEPOSITO DE EFECTIVO, DEPOSITANTE: LUIS OPORTO ORDOÑEZ, CONCEPTO: DEVOLUCION DE VIATICOS, CUENTA DE DEPOSITO: CUENTA UNICA DEL TESORO</t>
  </si>
  <si>
    <t>00099021001 DEPOSITO DE EFECTIVO, DEPOSITANTE: DORYS CAMACHO GUACOPE, CONCEPTO: DOBLE PERCEPCION, CUENTA DE DEPOSITO: CUENTA UNICA DEL TESORO</t>
  </si>
  <si>
    <t>COBRO COSTOS DE PAPELERIA SEGUN TRANSFERENCIA DEL EXTERIOR POR ORDEN DE CORPORACION PETROLERA S.A. REF:FACTURA NO.109 LIB. 00513062001 YPFB-OPERACIONES PLANTA DE SEPARACION DE LIQUIDOS RIO GRANDE</t>
  </si>
  <si>
    <t>COBRO COSTOS DE PAPELERIA POR REGULARIZACION DE TRANSFERENCIA DEL EXTERIOR POR ORDEN DE PUMA ENERGY PARAGUAY S.A. REF.: OPE 0/391760 LIB. 00513062001 YPFB-OPERACIONES PLANTA DE SEPARACION DE LIQUIDOS RIO GRANDE</t>
  </si>
  <si>
    <t>COBRO COSTOS DE PAPELERIA SEGUN TRANSFERENCIA DEL EXTERIOR POR ORDEN DE AMARILLA GAS S.A. (ARGENTINA) REF.: 818-549075000 PAYMENT OF MARCHANDISES LIB. 00513062001 YPFB-OPERACIONES PLANTA DE SEPARACION DE LIQUIDOS RIO GRANDE</t>
  </si>
  <si>
    <t>COBRO COSTOS DE PAPELERIA SEGUN TRANSFERENCIA DEL EXTERIOR POR ORDEN DE GAS TOTAL S.A. REF.: PAGO POR ANTICIPO DE GLP MES DE MAYO 2018 LIB. 00513062001 YPFB-OPERACIONES PLANTA DE SEPARACION DE LIQUIDOS RIO GRANDE</t>
  </si>
  <si>
    <t>00099021001 DEPOSITO DE EFECTIVO, DEPOSITANTE: GERMAN GUILLERMO LABRAÑA GRUNDY, CONCEPTO: DEVOLUCION DE SALDO NO UTILIZADO EN FONDOS EN AVANCE, CUENTA DE DEPOSITO: CUENTA UNICA DEL TESORO</t>
  </si>
  <si>
    <t>00099021001 DEPOSITO DE EFECTIVO, DEPOSITANTE: LAUREANA QUISPE VIUDA DE CANAVIRI, CONCEPTO: COBRO INDEBIDO, CUENTA DE DEPOSITO: CUENTA UNICA DEL TESORO</t>
  </si>
  <si>
    <t>00373024105 DEPOSITO DE EFECTIVO, DEPOSITANTE: NATIVIDAD NIERVA DE FLORES, CONCEPTO: DEVOLUCION DE SALDOS NO EJECUTADOS DEL PROYECTO, CUENTA DE DEPOSITO: CUENTA UNICA DEL TESORO</t>
  </si>
  <si>
    <t>00099021001 DEPOSITO DE EFECTIVO, DEPOSITANTE: DANITZA MOLINA VIAÑA, CONCEPTO: DOBLE PERCEPCION, CUENTA DE DEPOSITO: CUENTA UNICA DEL TESORO</t>
  </si>
  <si>
    <t>00099021001 DEPOSITO DE EFECTIVO, DEPOSITANTE: MARIA EUGENIA VENTURA QUISPE, CONCEPTO: REVERSION DE BOLETA DE HABER, CUENTA DE DEPOSITO: CUENTA UNICA DEL TESORO</t>
  </si>
  <si>
    <t>00099021001 DEPOSITO DE EFECTIVO, DEPOSITANTE: ELOINA CALLEJAS DE BURGOA, CONCEPTO: DEVOLUCION DOBLE PERCEPCION, CUENTA DE DEPOSITO: CUENTA UNICA DEL TESORO</t>
  </si>
  <si>
    <t>00099021001 DEPOSITO DE EFECTIVO, DEPOSITANTE: HUMBERTO PAYE ANCALLE, CONCEPTO: DEVOLUCION DE SUELDO RECURSOS ORDINARIOS, CUENTA DE DEPOSITO: CUENTA UNICA DEL TESORO</t>
  </si>
  <si>
    <t>00373024105 DEPOSITO DE EFECTIVO, DEPOSITANTE: CONST.DE ESTABLOS EN LA COMUNIDAD SURIRI-TIWANAKU, CONCEPTO: DEVOLUCION, CUENTA DE DEPOSITO: CUENTA UNICA DEL TESORO</t>
  </si>
  <si>
    <t>00099021001 DEPOSITO DE EFECTIVO, DEPOSITANTE: ENRIQUE RAUL CALDERON VILLCA, CONCEPTO: DEVOLUCION DE HABER FEBRERO 2017, CUENTA DE DEPOSITO: CUENTA UNICA DEL TESORO</t>
  </si>
  <si>
    <t>00099021001 DEPOSITO DE EFECTIVO, DEPOSITANTE: ELBA CECILIA COLLAO BEDREGAL, CONCEPTO: DEVOLUCION DE HABERES, CUENTA DE DEPOSITO: CUENTA UNICA DEL TESORO</t>
  </si>
  <si>
    <t>00099021001 DEPOSITO DE EFECTIVO, DEPOSITANTE: EYNAR HUMBERTO FLORES GUZMAN - MTCYT, CONCEPTO: DEVOLUCION DE SUELDOS, CUENTA DE DEPOSITO: CUENTA UNICA DEL TESORO</t>
  </si>
  <si>
    <t>00099021001 DEPOSITO DE EFECTIVO, DEPOSITANTE: CLAUDIA MACHICADO LARICO, CONCEPTO: PAGO DE CONSUMO DE PRODUCTO DEL PROGRAMA JUANA AZURDUY, CUENTA DE DEPOSITO: CUENTA UNICA DEL TESORO</t>
  </si>
  <si>
    <t>00099021001 DEPOSITO DE EFECTIVO, DEPOSITANTE: MAGNO CHARCAS MITA, CONCEPTO: DEVOLUCION DE VIATICOS, CUENTA DE DEPOSITO: CUENTA UNICA DEL TESORO</t>
  </si>
  <si>
    <t>00099021001 DEPOSITO DE EFECTIVO, DEPOSITANTE: ERICK ARIEL ARCE JIMENEZ, CONCEPTO: DEVOLUCION DE VIATICOS, CUENTA DE DEPOSITO: CUENTA UNICA DEL TESORO</t>
  </si>
  <si>
    <t>00099021001 DEPOSITO DE EFECTIVO, DEPOSITANTE: DAMASO VILLANUEVA TARQUI, CONCEPTO: DEVOLUCION POR DOBLE PERCEPCION CONPENSACION DE COTIZACIONES SENASIR, CUENTA DE DEPOSITO: CUENTA UNICA DEL TESORO</t>
  </si>
  <si>
    <t>00099024113 DEP.DE CHEQ.AJENOS,RET.DE CAM.,CONCEPTO: MULTA PROY. CONSTRUCCION COMPLEJO RAQUET BALL LOS PINOS-GAD POTOSI,DEP.: MINISTERIO DE LA PRESIDENCIA , PROCEDENCIA: BANCO UNION S.A., CHEQUE: 590, FECHA DE EMISION:30/04/2018</t>
  </si>
  <si>
    <t>00099024113 DEP.DE CHEQ.AJENOS,RET.DE CAM.,CONCEPTO: MULTA PROY.CONSTRUCCION COMPLEJO DEPORTIVO-EVO MORALES AYMA DISTRITO EL ALTO,DEP.: MINISTERIO DE LA PRESIDENCIA , PROCEDENCIA: BANCO UNION S.A., CHEQUE: 591, FECHA DE EMISION:30/04/2018</t>
  </si>
  <si>
    <t>00010011101 DEP.DE CHEQ.AJENOS,RET.DE CAM.,CONCEPTO: REEMBOLSO DE SUBSIDIO DE INCAPACIDAD TEMPORAL FEBRERO 2018,DEP.: CAJA BANCARIA ESTATAL DE SALUD , PROCEDENCIA: BANCO UNION S.A., CHEQUE: 27015, FECHA DE EMISION:10/04/2018</t>
  </si>
  <si>
    <t>00015021101 DEP.DE CHEQ.AJENOS,RET.DE CAM.,CONCEPTO: REVERSION POR GASTOS DE OPERACION,DEP.: POLICIA BOLIVIANA , PROCEDENCIA: BANCO UNION S.A., CHEQUE: 3869, FECHA DE EMISION:24/04/2018</t>
  </si>
  <si>
    <t>00099021001 DEP.DE CHEQ.AJENOS,RET.DE CAM.,CONCEPTO: DEVOLUCION DE CC NO COBRADA ENERO 2018,DEP.: LA VITALICIA SEGUROS Y REASEGUROS DE VIDA S.A. , PROCEDENCIA: BANCO BISA S.A., CHEQUE: 46376, FECHA DE EMISION:04/05/2018</t>
  </si>
  <si>
    <t>00099021001 DEP.DE CHEQ.AJENOS,RET.DE CAM.,CONCEPTO: DEVOLUCION DE SALDOS RECURSOS TGN DE ODESUR GESTION 2017,DEP.: GOBIERNO DEPARTAMENTAL DE COCHABAMBA , PROCEDENCIA: BANCO UNION S.A., CHEQUE: 110829, FECHA DE EMISION:26/04/2018</t>
  </si>
  <si>
    <t>00099021001 DEP.DE CHEQ.AJENOS,RET.DE CAM.,CONCEPTO: DEVOLUCION SALDOS NO UTILIZADOS PROY.CONST. PAVIMENTO PTO. SAN FRANCISCO 14 DE SEPTIEMBRE(FASE II),DEP.: SERVICIO DEPARTAMENTAL DE CAMINOS</t>
  </si>
  <si>
    <t>00099021001 DEPOSITO DE EFECTIVO, DEPOSITANTE: JEANETTE OLMOS SOTO, CONCEPTO: DEVOLUCION, CUENTA DE DEPOSITO: CUENTA UNICA DEL TESORO</t>
  </si>
  <si>
    <t>00099021001 DEPOSITO DE EFECTIVO, DEPOSITANTE: BENEDICTO HUAYNOCA QUISBERT, CONCEPTO: DEVOLUCION DE PASAJES TERRESTRES NO UTILIZADOS, CUENTA DE DEPOSITO: CUENTA UNICA DEL TESORO</t>
  </si>
  <si>
    <t>00099021001 DEPOSITO DE EFECTIVO, DEPOSITANTE: TERESA PATRICIA LAMADRID AGUILAR, CONCEPTO: DEVOLUCION DE PASAJES TERRESTRES NO UTILIZADOS, CUENTA DE DEPOSITO: CUENTA UNICA DEL TESORO</t>
  </si>
  <si>
    <t>00099021001 DEPOSITO DE EFECTIVO, DEPOSITANTE: JOSE EDGAR BORDA QUEVEDO, CONCEPTO: DEVOLUCION SENASIR, CUENTA DE DEPOSITO: CUENTA UNICA DEL TESORO</t>
  </si>
  <si>
    <t>00132062002 DEPOSITO DE EFECTIVO, DEPOSITANTE: ROSENDO VARGAS, CONCEPTO: DEVOLUCION SOLADO FONDOS EN AVANCE, CUENTA DE DEPOSITO: CUENTA UNICA DEL TESORO</t>
  </si>
  <si>
    <t>00099021001 DEPOSITO DE EFECTIVO, DEPOSITANTE: CECILIA FLORES DE CEÑI, CONCEPTO: DEVOLUCION DE VIATICOS, CUENTA DE DEPOSITO: CUENTA UNICA DEL TESORO</t>
  </si>
  <si>
    <t>00099021001 DEPOSITO DE EFECTIVO, DEPOSITANTE: TANIA ELIZABETH QUINTANILLA DE NOYA, CONCEPTO: DEVOLUCION - BONO FRONTERA CORRESPONDIENTE MES-ENERO/18, CUENTA DE DEPOSITO: CUENTA UNICA DEL TESORO</t>
  </si>
  <si>
    <t>PROVISION DE FONDOS A SOLICITUD DE YACIMIENTOS PETROLIFEROS FISCALES BOLIVIANOS SEGUN SOLICITUD YPFB-0135-2018 REF: PAGO SERV INTERRUMPIBLE DE TGN MI MARZO 18 YPFB CHACO LIB. 00513012007 YPFB - RECURSOS NACIONALIZACIÓN</t>
  </si>
  <si>
    <t>TRANSFERENCIA DE FONDOS A SOLICITUD DE COMITE ORG.DE LOS XI JUEGOS SURAMERICANOS CBBA 2018 CODESUR SEGUN SOLICITUD 4916 REF: PRIMER PAGO DEL CINCUENTA POR CIENTO SEGUN CONTRATO A LA EMPRESA INFORMACION DE NEGOCIOS Y PROCESOS IMPORTADORA LTDA POR CONCEPTO DE ADQUISICION DE UN SISTEMA INFORMATICO DE G LIB. 00099021001 TGN-RECURSOS ORDINARIOS (3987)</t>
  </si>
  <si>
    <t>00099021001 DEPOSITO DE EFECTIVO, DEPOSITANTE: GUSTAVO CHOQUE VELASQUEZ, CONCEPTO: DEVOLUCION DE RENTA, CUENTA DE DEPOSITO: CUENTA UNICA DEL TESORO</t>
  </si>
  <si>
    <t>00099021001 DEPOSITO DE EFECTIVO, DEPOSITANTE: JOSE LIRAUZE ORTIZ - C.I. 2046957 LP, CONCEPTO: DEVOLUCION DEUDA, CUENTA DE DEPOSITO: CUENTA UNICA DEL TESORO</t>
  </si>
  <si>
    <t>00099021001 DEPOSITO DE EFECTIVO, DEPOSITANTE: OMAR SARSURI CALLEJAS, CONCEPTO: DEVOLUCION DE SUELDO MES ABRIL 2017 N° COMP. 902181/ABRIL/17, CUENTA DE DEPOSITO: CUENTA UNICA DEL TESORO</t>
  </si>
  <si>
    <t>00099021001 DEPOSITO DE EFECTIVO, DEPOSITANTE: OMAR SARSURI CALLEJAS, CONCEPTO: DEVOLUCION DE SUELDO MES MAYO 2017 N° DE COMP. 902191/MAYO/17, CUENTA DE DEPOSITO: CUENTA UNICA DEL TESORO</t>
  </si>
  <si>
    <t>00099021001 DEPOSITO DE EFECTIVO, DEPOSITANTE: OMAR SARSURI CALLEJAS, CONCEPTO: DEVOLUCION DE SUELDO MES JUNIO 2017 N° DE COMP. 902201/JUNIO/17, CUENTA DE DEPOSITO: CUENTA UNICA DEL TESORO</t>
  </si>
  <si>
    <t>00099021001 DEPOSITO DE EFECTIVO, DEPOSITANTE: JAVIER FERNANDO MONCADA CEVALLOS, CONCEPTO: DEVOLUCION PASAJES Y VIATICOS G-2008 (JAVIER FERNANDO MONCADA CEVALLOS), CUENTA DE DEPOSITO: CUENTA UNICA DEL TESORO</t>
  </si>
  <si>
    <t>00099021001 DEPOSITO DE EFECTIVO, DEPOSITANTE: ARISTIDES PANTOJA CUELLAR, CONCEPTO: DEVOLUCION POR DOBLE PERCEPCION, CUENTA DE DEPOSITO: CUENTA UNICA DEL TESORO</t>
  </si>
  <si>
    <t>00099021001 DEPOSITO DE EFECTIVO, DEPOSITANTE: OMAR SARSURI CALLEJAS, CONCEPTO: DEVOLUCION DE SUELDO MES JULIO 2017 N° DE COMP. 902205/JULIO/17, CUENTA DE DEPOSITO: CUENTA UNICA DEL TESORO</t>
  </si>
  <si>
    <t>00099021001 DEPOSITO DE EFECTIVO, DEPOSITANTE: OMAR SARSURI CALLEJAS, CONCEPTO: DEVOLUCION DE SUELDO MES AGOSTO 2017 N° DE COMP. 902211/AGOSTO/17, CUENTA DE DEPOSITO: CUENTA UNICA DEL TESORO</t>
  </si>
  <si>
    <t>00099021001 DEPOSITO DE EFECTIVO, DEPOSITANTE: OMAR SARSURI CALLEJAS, CONCEPTO: DEVOLUCION DE SUELDO MES SEPTIEMBRE 2017 N°DE COMP. 902215/SEPTIEMBRE/17, CUENTA DE DEPOSITO: CUENTA UNICA DEL TESORO</t>
  </si>
  <si>
    <t>00099021001 DEPOSITO DE EFECTIVO, DEPOSITANTE: OMAR SARSURI CALLEJAS, CONCEPTO: DEVOLUCION DE SUELDO OCTUBRE 2017 N°DE COMP. 902221/OCTUBRE/17, CUENTA DE DEPOSITO: CUENTA UNICA DEL TESORO</t>
  </si>
  <si>
    <t>00099021001 DEPOSITO DE EFECTIVO, DEPOSITANTE: OMAR SARSURI CALLEJAS, CONCEPTO: DEVOLUCION DE SUELDO MES NOVIEMBRE 2017 N°DE COMP.902225/NOVIEMBRE/17, CUENTA DE DEPOSITO: CUENTA UNICA DEL TESORO</t>
  </si>
  <si>
    <t>00099021001 DEPOSITO DE EFECTIVO, DEPOSITANTE: OMAR SARSURI CALLEJAS, CONCEPTO: DEVOLUCION SUELDO MES DE DICIEMBRE 2017 N° DE COMP. 902231/DICIEMBRE/17, CUENTA DE DEPOSITO: CUENTA UNICA DEL TESORO</t>
  </si>
  <si>
    <t>00099021001 DEPOSITO DE EFECTIVO, DEPOSITANTE: OMAR SARSURI CALLEJAS, CONCEPTO: DEVOLUCION DE SUELDO MES ENERO 2018 N° DE COMP. 902151/ENERO/18, CUENTA DE DEPOSITO: CUENTA UNICA DEL TESORO</t>
  </si>
  <si>
    <t>00099021001 DEPOSITO DE EFECTIVO, DEPOSITANTE: JUAN CARLOS RAMOS ALANOCA, CONCEPTO: DEVOLUCION DOBLE PERCEPCION, CUENTA DE DEPOSITO: CUENTA UNICA DEL TESORO</t>
  </si>
  <si>
    <t>00513212001 DEP.DE CHEQ.AJENOS,RET.DE CAM.,CONCEPTO: REVERSION,DEP.: YPFB , PROCEDENCIA: BANCO UNION S.A., CHEQUE: 1588, FECHA DE EMISION:07/05/2018</t>
  </si>
  <si>
    <t>00035011105 DEP.DE CHEQ.AJENOS,RET.DE CAM.,CONCEPTO: REEMBOLSO DE SUBSIDIOS POR INCAPACIDAD TEMPORAL CAJA BANCARIA ESTATAL DE SALUD ENERO/2018,DEP.: CBES , PROCEDENCIA: BANCO UNION S.A., CHEQUE: 26602, FECHA DE EMISION:25/04/2018</t>
  </si>
  <si>
    <t>00099021001 DEP.DE CHEQ.AJENOS,RET.DE CAM.,CONCEPTO: REEMBOLSO DE BAJAS MEDICAS POR INCAPACIDAD TEMPORAL,DEP.: MINISTERIO DE SALUD , PROCEDENCIA: BANCO UNION S.A., CHEQUE: 27197, FECHA DE EMISION:20/04/2018</t>
  </si>
  <si>
    <t>00099021001 DEP.DE CHEQ.AJENOS,RET.DE CAM.,CONCEPTO: PAGO INCAPACIDADES TEMPORALES (REEMBOLSO) MINISTERIO DE ECONOMIA FINANZAS PUBLICAS,DEP.: CAJA NACIONAL DE SALUD , PROCEDENCIA: BANCO UNION S.A., CHEQUE: 15444, FECHA DE EMISION:03/05/2018</t>
  </si>
  <si>
    <t>00099021001 DEP.DE CHEQ.AJENOS,RET.DE CAM.,CONCEPTO: PAGO INCAPACIDADES TEMPORALES (REEMBOLSO) MINISTERIO DE ECONOMIA FINANZAS PUBLICAS,DEP.: CAJA NACIONAL DE SALUD , PROCEDENCIA: BANCO UNION S.A., CHEQUE: 15445, FECHA DE EMISION:03/05/2018</t>
  </si>
  <si>
    <t>00099021001 DEP.DE CHEQ.AJENOS,RET.DE CAM.,CONCEPTO: SANDOVAL GALVIS MARIA LENY,DEP.: BANCO UNION S.A. , PROCEDENCIA: BANCO UNION S.A., CHEQUE: 154481, FECHA DE EMISION:08/05/2018</t>
  </si>
  <si>
    <t>00099021001 DEP.DE CHEQ.AJENOS,RET.DE CAM.,CONCEPTO: CARO MAREÑO JOSE,DEP.: BANCO UNION S.A. , PROCEDENCIA: BANCO UNION S.A., CHEQUE: 154480, FECHA DE EMISION:08/05/2018</t>
  </si>
  <si>
    <t>00099021001 DEPOSITO DE EFECTIVO, DEPOSITANTE: MARTHA LUCIA GUTIERREZ DE MARCA, CONCEPTO: DEVOLUCION DE COBRO INDEBIDO POR NUEVAS NUPCIAS, CUENTA DE DEPOSITO: CUENTA UNICA DEL TESORO</t>
  </si>
  <si>
    <t>00099021001 DEPOSITO DE EFECTIVO, DEPOSITANTE: OLGA QUISPE RAMIREZ, CONCEPTO: DEVOLUCION EXCEDENTE DE HORAS, CUENTA DE DEPOSITO: CUENTA UNICA DEL TESORO</t>
  </si>
  <si>
    <t>00099021001 DEPOSITO DE EFECTIVO, DEPOSITANTE: SANDRA  YOUSSETTE SIACAR BACARREZA, CONCEPTO: DEVOLUCION HABERES POR LEY FINANCIAL MARZO - JUNIO 2017 AGOSTO - NOVIEMBRE 2017, CUENTA DE DEPOSITO: CUENTA UNICA DEL TESORO</t>
  </si>
  <si>
    <t>00099021001 DEPOSITO DE EFECTIVO, DEPOSITANTE: SERGIO AMADOR CHOQUEHUANCA YUJRA, CONCEPTO: DEVOLUCION DE PASAJES, CUENTA DE DEPOSITO: CUENTA UNICA DEL TESORO</t>
  </si>
  <si>
    <t>00099021001 DEPOSITO DE EFECTIVO, DEPOSITANTE: WILLIANS EMERSON RODRIGUEZ TORRICO, CONCEPTO: DEVOLUCION DE PASAJES, CUENTA DE DEPOSITO: CUENTA UNICA DEL TESORO</t>
  </si>
  <si>
    <t>00592012001 DEPOSITO DE EFECTIVO, DEPOSITANTE: ANA WENDY MAMANI YUJRA, CONCEPTO: ND 163906 FONDO NACIONAL DE INV PRODUCTIVO Y SOCIAL GEST. 2017, CUENTA DE DEPOSITO: CUENTA UNICA DEL TESORO</t>
  </si>
  <si>
    <t>00592012001 DEPOSITO DE EFECTIVO, DEPOSITANTE: ANA WENDY MAMANI YUJRA, CONCEPTO: ND 111054 MMAYA SUSTENTAR GESTION 2017, CUENTA DE DEPOSITO: CUENTA UNICA DEL TESORO</t>
  </si>
  <si>
    <t>00592012001 DEPOSITO DE EFECTIVO, DEPOSITANTE: ANA WENDY MAMANI YUJRA, CONCEPTO: ND 113708/113715 INE GESTION 2017, CUENTA DE DEPOSITO: CUENTA UNICA DEL TESORO</t>
  </si>
  <si>
    <t>00592012001 DEPOSITO DE EFECTIVO, DEPOSITANTE: PAOLA CATACORA, CONCEPTO: ND 155260 GESTION 2017, CUENTA DE DEPOSITO: CUENTA UNICA DEL TESORO</t>
  </si>
  <si>
    <t>00099021001 DEPOSITO DE EFECTIVO, DEPOSITANTE: HUGO CHUQUIMIA BARRIENTOS, CONCEPTO: DEVOLUCION DOBLE PERCEPCION-MARZO Y ABRIL 2018 SENASIR, CUENTA DE DEPOSITO: CUENTA UNICA DEL TESORO</t>
  </si>
  <si>
    <t>00099021001 DEPOSITO DE EFECTIVO, DEPOSITANTE: VICKY ARUQUIPA GONGORA, CONCEPTO: PERCEPCION INDEBIDA, CUENTA DE DEPOSITO: CUENTA UNICA DEL TESORO</t>
  </si>
  <si>
    <t>00086084202 DEPOSITO DE EFECTIVO, DEPOSITANTE: JUAN DAVID ADUVIRI LIMACHI, CONCEPTO: DEVOLUCION DE FONDOS EN AVANCE, CUENTA DE DEPOSITO: CUENTA UNICA DEL TESORO</t>
  </si>
  <si>
    <t>COBRO COSTOS DE PAPELERIA POR REGULARIZACION DE TRANSFERENCIA DEL EXTERIOR POR ORDEN DE YPF EXPLORACION Y PRODUCCION DE HIDROCARBUROS DE BOLIVIA S.A. LIB. 00513012007 YPFB - RECURSOS NACIONALIZACIÓN</t>
  </si>
  <si>
    <t>VENTA DE DIVISAS CON TRANSFERENCIA DE FONDOS A SOLICITUD DE MINISTERIO DE SALUD SEGUN SOLICITUD 4932 REF: PAGO A LA OFICINA SANITARIA PANAMERICANA, POR LA COMPRA DE MEDICAMENTOS PARA EL PROGRAMA LEISHMANIASIS, CITIBANK, 111 WALL STREET, NEW YORK, NY 10043, CUENTA 3615-9769 SWIFT CITIUS33 ABA 021000 LIB. 00046024204 MS - 5% ENTES GESTORES PROGRAMAS PREVENC. Y PROYECTOS NALES.</t>
  </si>
  <si>
    <t>VENTA DE DIVISAS CON TRANSFERENCIA DE FONDOS A SOLICITUD DE MINISTERIO DE SALUD SEGUN SOLICITUD 4931 REF: PAGO A LA OFICINA SANITARIA PANAMERICANA, POR LA COMPRA DE VACUNAS E INSUMOS PARA EL PROGRAMA AMPLIADO DE INMUNIZACIONES (PAI) CITYBANK, 111WALL STREET, NEW YORK , NY 10043, CUENTA 3615-9769 SWI LIB. 00046024204 MS - 5% ENTES GESTORES PROGRAMAS PREVENC. Y PROYECTOS NALES.</t>
  </si>
  <si>
    <t>VENTA DE DIVISAS CON TRANSFERENCIA DE FONDOS A SOLICITUD DE DIRECCION ESTRATEGICA DE REIVINDICACION MARITIMA DIREMAR SEGUN SOLICITUD 4884 REF: PAYMENT CORRESPONDING TO THE FEES OF COUNSEL FRANCESCO SINDICO FOR PERFORMANCE OF COUNSELLING SERVICES IN PUBLIC INTERNATIONAL LAW REQUESTED THROUGH REPORTS LIB. 00099021001 TGN-RECURSOS ORDINARIOS (3987) POR DIFERENCIAL CAMBIARIO</t>
  </si>
  <si>
    <t>A:00373024105 DESEMBOLSO DE RECURSOS AL FONDO DE DESARROLLO INDIGENA PARA PROGRAMAS Y/O PROYECTOS DE LOS GOBIERNOS AUTONOMOS MUNICIPALES DEL DEPARTAMENTO DE CHUQUISACA, COCHABAMBA, ORURO, SANTA CRUZ Y PANDO S/G NOTA FDI/DGE/EXT/N278/2018 E INFORME MEFP/VTCP/DGPOT/UPCFTGN/INF/N49/2018. HR. 6-13409-R.</t>
  </si>
  <si>
    <t>COBRO COSTOS DE PAPELERIA SEGUN TRANSFERENCIA DEL EXTERIOR POR ORDEN DE PETROLEO BRASILEIRO SA - PETROBRAS LIB. 00513012007 YPFB - RECURSOS NACIONALIZACIÓN</t>
  </si>
  <si>
    <t>COBRO COSTOS DE PAPELERIA SEGUN TRANSFERENCIA DEL EXTERIOR POR ORDEN DE PETROLEO BRASILEIRO SA PETROBRAS LIB. 00513012007 YPFB - RECURSOS NACIONALIZACIÓN</t>
  </si>
  <si>
    <t>'COBRO DE'||UTILES DE ESCRITORIO POR EL COMPROBANTE CONTABLE NRO. 0920996 DE LA FECHA S/G. CORREO ELECTRÓNICO DE YPFB DE F. 23/01/2018. DEBITO DE LA LIBRETA 00513022001 YPFB - OPERACIONES.</t>
  </si>
  <si>
    <t>VENTA DE DIVISAS CON TRANSFERENCIA DE FONDOS A SOLICITUD DE DIRECCION ESTRATEGICA DE REIVINDICACION MARITIMA DIREMAR SEGUN SOLICITUD 4884 REF: PAYMENT CORRESPONDING TO THE FEES OF COUNSEL FRANCESCO SINDICO FOR PERFORMANCE OF COUNSELLING SERVICES IN PUBLIC INTERNATIONAL LAW REQUESTED THROUGH REPORTS LIB. 00099021001 TGN-RECURSOS ORDINARIOS (3987)</t>
  </si>
  <si>
    <t>COBRO COSTOS DE PAPELERIA SEGUN TRANSFERENCIA DEL EXTERIOR POR ORDEN DE PETROLEO BRASILEIRO SA PETROBRAS REF:INV.EXB-GAS-226/18 LIB. 00513012007 YPFB - RECURSOS NACIONALIZACIÓN</t>
  </si>
  <si>
    <t>00099021001 DEPOSITO DE EFECTIVO, DEPOSITANTE: RADIO BATALLON TOPATER, CONCEPTO: REVERSION POR PAGO DE SERVICIO BASICO ( TELEFONIA ) DEL MES DE OCTUBRE/17, CUENTA DE DEPOSITO: CUENTA UNICA DEL TESORO</t>
  </si>
  <si>
    <t>00099021001 DEPOSITO DE EFECTIVO, DEPOSITANTE: JAQUELINE DE LA BARRA BARRIENTOS, CONCEPTO: DEVOLUCION DEL PAGO DE HABERES - MARZO, CUENTA DE DEPOSITO: CUENTA UNICA DEL TESORO</t>
  </si>
  <si>
    <t>00099021001 DEPOSITO DE EFECTIVO, DEPOSITANTE: MINISTERIO DE EDUCACION-REYNALDO CARPIO, CONCEPTO: DEVOLUCION, CUENTA DE DEPOSITO: CUENTA UNICA DEL TESORO</t>
  </si>
  <si>
    <t>00373024105 DEPOSITO DE EFECTIVO, DEPOSITANTE: MEJ DE PROD LECHERA MUN. TIRAQUE CNMC-1-03-20280, CONCEPTO: DEVOLUCION DE SALDOS NO EJECUTADOS DEL PROYECTO, CUENTA DE DEPOSITO: CUENTA UNICA DEL TESORO</t>
  </si>
  <si>
    <t>00373024101 DEPOSITO DE EFECTIVO, DEPOSITANTE: BASILIA MENESES OROS, CONCEPTO: DEVOLUCION DE VIATICOS GESTION 2015, CUENTA DE DEPOSITO: CUENTA UNICA DEL TESORO</t>
  </si>
  <si>
    <t>00592012001 DEPOSITO DE EFECTIVO, DEPOSITANTE: ANA WENDY MAMANI YUJRA, CONCEPTO: RECIBO DE CAJA 29979 MINISTERIO DE SALUD GEST. 2017, CUENTA DE DEPOSITO: CUENTA UNICA DEL TESORO</t>
  </si>
  <si>
    <t>00099021001 DEPOSITO DE EFECTIVO, DEPOSITANTE: BLANCA MONICA ZAMBRANA SANTOS, CONCEPTO: DEVOLUCION DE BONO AL CARGO 00099021001, CUENTA DE DEPOSITO: CUENTA UNICA DEL TESORO</t>
  </si>
  <si>
    <t>00592012001 DEPOSITO DE EFECTIVO, DEPOSITANTE: GRISEL LAZARTE, CONCEPTO: ND 149720 GESTION 2017, CUENTA DE DEPOSITO: CUENTA UNICA DEL TESORO</t>
  </si>
  <si>
    <t>00099021001 DEPOSITO DE EFECTIVO, DEPOSITANTE: IRENE BALLADARES VELASQUEZ, CONCEPTO: DEVOLUCION AL SENASIR ( COACTIVO SOCIAL), CUENTA DE DEPOSITO: CUENTA UNICA DEL TESORO</t>
  </si>
  <si>
    <t>00099021001 DEPOSITO DE EFECTIVO, DEPOSITANTE: OLGA MARTINEZ URIONA, CONCEPTO: HABERES PERCIBIDOS INDEBIDAMENTE, CUENTA DE DEPOSITO: CUENTA UNICA DEL TESORO</t>
  </si>
  <si>
    <t>00373024105 DEPOSITO DE EFECTIVO, DEPOSITANTE: CNMCIOB-BS, CONCEPTO: DEVOLUCION DE RECURSOS PROYECTO "APOYO A FORTALECIMIENTO DE LA GESTION DE PROYECTOS ", CUENTA DE DEPOSITO: CUENTA UNICA DEL TESORO</t>
  </si>
  <si>
    <t>00016011101 DEPOSITO DE EFECTIVO, DEPOSITANTE: NOEMY CARLO MORALES, CONCEPTO: DEVOLUCION CARGO A CUENTA, CUENTA DE DEPOSITO: CUENTA UNICA DEL TESORO</t>
  </si>
  <si>
    <t>00287102012 DEP.DE CHEQ.AJENOS,RET.DE CAM.,CONCEPTO: PAGO DE LA FACTURA N° 176 POR EL MIN DE LA PRESIDENCIA PROY "CASA GRANDE DEL PUEBLO" C/25,DEP.: FPS/SUPERVISION/CENTRAL , PROCEDENCIA: BANCO UNION S.A., CHEQUE: 793, FECHA DE EMISION:08/05/2018</t>
  </si>
  <si>
    <t>00287102012 DEP.DE CHEQ.AJENOS,RET.DE CAM.,CONCEPTO: PAGO DE LA FACTURA N° 150 POR LA AISEM PROY HOSPITAL DE 3ER NIVEL DE MONTERO FASE INVERSION,DEP.: FPS/SUPERVISION/CENTRAL , PROCEDENCIA: BANCO UNION S.A., CHEQUE: 792, FECHA DE EMISION:08/05/2018</t>
  </si>
  <si>
    <t>00287102012 DEP.DE CHEQ.AJENOS,RET.DE CAM.,CONCEPTO: PAGO FAC N° 148 POR EL MIN DE CULTURAS Y TURISMO PROY CENTRO CULTURAL LA SOMBRERIA DE SUCRE FASE I,DEP.: FPS/SUPERVISION/CENTRAL , PROCEDENCIA: BANCO UNION S.A., CHEQUE: 791, FECHA DE EMISION:08/05/2018</t>
  </si>
  <si>
    <t>00287102012 DEP.DE CHEQ.AJENOS,RET.DE CAM.,CONCEPTO: PAGO DE LA FACTURA N°179 POR EL MDRYT PROY MERCADO CAMPESINO ZONAL NUEVA JERUSALEN,DEP.: FPS/SUPERVISION/CENTRAL , PROCEDENCIA: BANCO UNION S.A., CHEQUE: 797, FECHA DE EMISION:08/05/2018</t>
  </si>
  <si>
    <t>00287102012 DEP.DE CHEQ.AJENOS,RET.DE CAM.,CONCEPTO: PAGO DE LA FACTURA N° 98 POR EL MDRYT PROY MERCADO CAMPESINO ZONAL JUAN CRUZ COOPERATIVA,DEP.: FPS/SUPERVISION/CENTRAL , PROCEDENCIA: BANCO UNION S.A., CHEQUE: 794, FECHA DE EMISION:08/05/2018</t>
  </si>
  <si>
    <t>00287102012 DEP.DE CHEQ.AJENOS,RET.DE CAM.,CONCEPTO: PAGO DE LA FACTURA N° 178 POR EL MDRYT PROY MERCADO CAMPESINO ZONAL 16 DE JULIO SAN FELIPE DE SEQUE,DEP.: FPS/SUPERVISION/CENTRAL , PROCEDENCIA: BANCO UNION S.A., CHEQUE: 795, FECHA DE EMISION:08/05/2018</t>
  </si>
  <si>
    <t>00287102012 DEP.DE CHEQ.AJENOS,RET.DE CAM.,CONCEPTO: PAGO DE LA FACTURA N° 100 POR EL MDRYT PROY MERCADO CAMPESINO ZONAL NUEVA JERUSALEN,DEP.: FPS/SUPERVISION/CENTRAL , PROCEDENCIA: BANCO UNION S.A., CHEQUE: 796, FECHA DE EMISION:08/05/2018</t>
  </si>
  <si>
    <t>00592012001 DEP.DE CHEQ.AJENOS,RET.DE CAM.,CONCEPTO: PAGO DEVOLUCION DE PASAJE AL SR.ELIAS BISMARK.TKT 2890300059998,DEP.: TRANSPORTE AEREO MILITAR , PROCEDENCIA: BANCO UNION S.A., CHEQUE: 19230, FECHA DE EMISION:14/04/2018</t>
  </si>
  <si>
    <t>00099021001 DEP.DE CHEQ.AJENOS,RET.DE CAM.,CONCEPTO: PAGO POR DEVOLUCION DE PASAJE A AGENCIA DE VIAJE TARCO TOUR TKT.2890300096176,DEP.: TRANSPORTE AEREO MILITAR , PROCEDENCIA: BANCO UNION S.A., CHEQUE: 19572, FECHA DE EMISION:07/05/2018</t>
  </si>
  <si>
    <t>00287104320 DEP.DE CHEQ.AJENOS,RET.DE CAM.,CONCEPTO: DEVOLUCION DE ANTICIPO OTORGADO DEL PROYECTO FPS-03-5049, C-FPS-03-5641,DEP.: FPS-CENTRAL , PROCEDENCIA: BANCO UNION S.A., CHEQUE: 209, FECHA DE EMISION:07/05/2018</t>
  </si>
  <si>
    <t>00046024204 DEP.DE CHEQ.AJENOS,RET.DE CAM.,CONCEPTO: REVERSION DE FONDOS,DEP.: MINISTERIO DE SALUD , PROCEDENCIA: BANCO UNION S.A., CHEQUE: 8831, FECHA DE EMISION:13/04/2018</t>
  </si>
  <si>
    <t>00099021001 DEP.DE CHEQ.AJENOS,RET.DE CAM.,CONCEPTO: MARCELO RICHARD QUISPE CHUMACERO,DEP.: BANCO UNION S.A. , PROCEDENCIA: BANCO UNION S.A., CHEQUE: 154482, FECHA DE EMISION:09/05/2018</t>
  </si>
  <si>
    <t>00099021001 DEP.DE CHEQ.AJENOS,RET.DE CAM.,CONCEPTO: REVERSION FRACION CC TGN,DEP.: SEGUROS PROVIDA S.A , PROCEDENCIA: BANCO NACIONAL DE BOLIVIA S.A., CHEQUE: 2312758, FECHA DE EMISION:08/05/2018</t>
  </si>
  <si>
    <t>00099021001 DEP.DE CHEQ.AJENOS,RET.DE CAM.,CONCEPTO: DEVOLUCION DE RECURSOS,DEP.: AGENCIA NACIONAL DE HIDROCARBUROS , PROCEDENCIA: BANCO UNION S.A., CHEQUE: 5032, FECHA DE EMISION:08/05/2018</t>
  </si>
  <si>
    <t>00099021001 DEP.DE CHEQ.AJENOS,RET.DE CAM.,CONCEPTO: DEVOLUCION POR PAGOS EN DEMASIA PROY SANTA BARBARA-CARANAVI,DEP.: ASOCIACION ACCIDENTAL EUROESTUDIOS-ESSING , PROCEDENCIA: BANCO BISA S.A., CHEQUE: 1474, FECHA DE EMISION:08/05/2018</t>
  </si>
  <si>
    <t>00099021001 DEP.DE CHEQ.AJENOS,RET.DE CAM.,CONCEPTO: DEPÓSITO POR REVERSION DE FONDOS,DEP.: SERNAP  - EBB , PROCEDENCIA: BANCO UNION S.A., CHEQUE: 758, FECHA DE EMISION:16/04/2018</t>
  </si>
  <si>
    <t>A:00373024105 DESEMBOLSO DE RECURSOS AL FONDO DE DESARROLLO INDIGENA PARA PROGRAMAS Y/O PROYECTOS DE LOS GOBIERNOS AUTONOMOS MUNICIPALES DEL DEPARTAMENTO DE PANDO S/G NOTA FDI/DGE/EXT/N282/2018 E INFORME MEFP/VTCP/DGPOT/UPCFTGN/INF/N49/2018. HR. 6-13537-R.</t>
  </si>
  <si>
    <t>VENTA DE DIVISAS CON TRANSFERENCIA DE FONDOS A SOLICITUD DE MINISTERIO DE GOBIERNO SEGUN SOLICITUD 4940 REF: HABERES AGREGADOS Y ADJUNTOS DE LA POLICIA BOLIVIANA EN EL EXTERIOR DEL PAIS ABONO A CUENTAS EN EL EXTERIOR CORRESPONDIENTE A ABRIL 2018 SEGUN PLANILLA ADJUNTA LIB. 00099021001 TGN-RECURSOS ORDINARIOS (3987)</t>
  </si>
  <si>
    <t>A:00099021001 TRANSFERENCIA A SOLICITUD DE IMPUESTOS NACIONALES S/G NOTA CITE: SIN/GAF/DRF/NOT/00922/2018 PARA DAR CUMPLIMIENTO A INSTRUCCION JUDICIAL MEDIANTE RESOLUCION N 494/2017.HR 6-13384-R</t>
  </si>
  <si>
    <t>VENTA DE DIVISAS CON TRANSFERENCIA DE FONDOS A SOLICITUD DE AUTORIDAD DE REG.Y FISCALIZ.DE TELECOMUNICACIONES Y TRANSP. SEGUN SOLICITUD 4933 REF: PAGO A LA UNION INTERNACIONAL DE TELECOMUNICACIONES POR CURSO DE CAPACITACION FUNDAMENTOS PARA LA GESTION ECONOMICA DEL ESPECTRO RADIOELECTRICO, PARA DOS LIB. 00099021001 TGN-RECURSOS ORDINARIOS (3987)</t>
  </si>
  <si>
    <t>'COBRO DE'||UTILES DE ESCRITORIO POR EL COMPROBANTE CONTABLE NRO. 0921084 DE LA FECHA, S/G. CORREO ELECTRÓNICO ADJUNTO. DEBITO DE LA LIBRETA 00513022001 YPFB - OPERACIONES</t>
  </si>
  <si>
    <t>'COBRO DE'||UTILES DE ESCRITORIO POR EL COMPROBANTE CONTABLE NRO. 0921083 DE LA FECHA, S/G. CORREO ELECTRÓNICO ADJUNTO. DEBITO DE LA LIBRETA 00513022001 YPFB - OPERACIONES</t>
  </si>
  <si>
    <t>00020011103 DEPOSITO DE EFECTIVO, DEPOSITANTE: BETO QUELCA HUAYTA, CONCEPTO: REVERSION PRODUCTOS METALICOS Y PLASTICOS PREV 2898, CUENTA DE DEPOSITO: CUENTA UNICA DEL TESORO</t>
  </si>
  <si>
    <t>00592012001 DEPOSITO DE EFECTIVO, DEPOSITANTE: KAREN LIA DURAN ACARAPI, CONCEPTO: REGULARIZACION ENTEL GESTION 2015 N.D. 20835,21835,21848,21912, CUENTA DE DEPOSITO: CUENTA UNICA DEL TESORO</t>
  </si>
  <si>
    <t>00099021001 DEPOSITO DE EFECTIVO, DEPOSITANTE: OMAR SARSURI CALLEJAS, CONCEPTO: DEVOLUCION SUELDO MES FEBRERO 2018 N°COMPROBANTE  902155/FEBRERO /18, CUENTA DE DEPOSITO: CUENTA UNICA DEL TESORO</t>
  </si>
  <si>
    <t>00099021001 DEPOSITO DE EFECTIVO, DEPOSITANTE: JAVIER LINO HILARI KAPA, CONCEPTO: DEVOLUCION TOTAL DE PAGO DEL MES DE ABRIL, CUENTA DE DEPOSITO: CUENTA UNICA DEL TESORO</t>
  </si>
  <si>
    <t>00099021001 DEPOSITO DE EFECTIVO, DEPOSITANTE: PASTOR CHOQUE CHOQUE, CONCEPTO: DEVOLUCION POR DOBLE PERCEPCION, CUENTA DE DEPOSITO: CUENTA UNICA DEL TESORO</t>
  </si>
  <si>
    <t>00099021001 DEPOSITO DE EFECTIVO, DEPOSITANTE: NATALIO HUANCA MARCA, CONCEPTO: DEVOLUCION COBRO INDEBIDO O DOBLE PERCEPCION, CUENTA DE DEPOSITO: CUENTA UNICA DEL TESORO</t>
  </si>
  <si>
    <t>00099021001 DEPOSITO DE EFECTIVO, DEPOSITANTE: AMELIA APAZA DE APAZA, CONCEPTO: DEVOLUCION POR CONCEPTO "SENASIR", CUENTA DE DEPOSITO: CUENTA UNICA DEL TESORO</t>
  </si>
  <si>
    <t>00099021001 DEPOSITO DE EFECTIVO, DEPOSITANTE: LARIZA LUZ ARANDO GUTIERREZ, CONCEPTO: DEVOLUCION SUELDO RESIDENCIA MEDICA CODIGO 902241, CUENTA DE DEPOSITO: CUENTA UNICA DEL TESORO</t>
  </si>
  <si>
    <t>00099021001 DEPOSITO DE EFECTIVO, DEPOSITANTE: LARIZZA LUZ ARANDO GUTIERREZ, CONCEPTO: DEVOLUCION SUELDO RESIDENCIA MEDICA CODIGO 902241, CUENTA DE DEPOSITO: CUENTA UNICA DEL TESORO</t>
  </si>
  <si>
    <t>00099021001 DEPOSITO DE EFECTIVO, DEPOSITANTE: LARIZZA LUZ ARANDO GUTIERREZ, CONCEPTO: DEVOLUCION SUELDO RESIDENCIA MEDICA CODIGO 902251, CUENTA DE DEPOSITO: CUENTA UNICA DEL TESORO</t>
  </si>
  <si>
    <t>00155012001 DEPOSITO DE EFECTIVO, DEPOSITANTE: PAOLA PATRICIA DE LA BARRA ARAUCO, CONCEPTO: DEVOLUCION DE RECURSOS A LA DIRECCION DEL NOTARIADO PLURINACIONAL, CUENTA DE DEPOSITO: CUENTA UNICA DEL TESORO</t>
  </si>
  <si>
    <t>00099021001 DEPOSITO DE EFECTIVO, DEPOSITANTE: VICTORIA CARMAN RIVAS VDA DE COCHI, CONCEPTO: DEVOLUCION COBRO INDEBIDO POR NUEVAS NUPCIAS, CUENTA DE DEPOSITO: CUENTA UNICA DEL TESORO</t>
  </si>
  <si>
    <t>00099021001 DEPOSITO DE EFECTIVO, DEPOSITANTE: JAIME MENDEZ ZAMBRANA, CONCEPTO: DEVOLUCION  DE SALDO, CUENTA DE DEPOSITO: CUENTA UNICA DEL TESORO</t>
  </si>
  <si>
    <t>00099021001 DEPOSITO DE EFECTIVO, DEPOSITANTE: FLORA QUISPE GUERRERO, CONCEPTO: DEVOLUCION POR CONCEPTO DE REVERSION DE BOLETA DE HABER MENSUAL, CUENTA DE DEPOSITO: CUENTA UNICA DEL TESORO</t>
  </si>
  <si>
    <t>00221012001 DEPOSITO DE EFECTIVO, DEPOSITANTE: SENARECOM, CONCEPTO: DEVOLUCION POR EXTRAVIO DE BOLETA DE PEAJE CORRESPONDIENTE MARZO 2018, CUENTA DE DEPOSITO: CUENTA UNICA DEL TESORO</t>
  </si>
  <si>
    <t>00221012001 DEPOSITO DE EFECTIVO, DEPOSITANTE: SENARECOM, CONCEPTO: DEVOLUCION POR EXTRAVIO DE BOLETA DE PEAJE CORRESPONDIENTE FEB.2018, CUENTA DE DEPOSITO: CUENTA UNICA DEL TESORO</t>
  </si>
  <si>
    <t>00099021001 DEPOSITO DE EFECTIVO, DEPOSITANTE: SOLEDAD ESTHER RODRIGUEZ MURILLO, CONCEPTO: DOBLE PERCEPCION, CUENTA DE DEPOSITO: CUENTA UNICA DEL TESORO</t>
  </si>
  <si>
    <t>00099021001 DEPOSITO DE EFECTIVO, DEPOSITANTE: DANIEL WILLIANS GUZMAN FORTUN, CONCEPTO: DEVOLUCION HABERES ENERO Y FEBRERO DEL 2018, CUENTA DE DEPOSITO: CUENTA UNICA DEL TESORO</t>
  </si>
  <si>
    <t>00287102001 DEPOSITO DE EFECTIVO, DEPOSITANTE: FPS-OF CENTRAL, CONCEPTO: DEVOLUCION VIATICOS NO UTILIZADOS C-31 N° 347/2017, CUENTA DE DEPOSITO: CUENTA UNICA DEL TESORO</t>
  </si>
  <si>
    <t>00099021001 DEPOSITO DE EFECTIVO, DEPOSITANTE: LARIZZA LUZ ARANDO GUTIERREZ, CONCEPTO: DEVOLUCION SUELDO RESIDENCIA MEDICA CODIGO 902261, CUENTA DE DEPOSITO: CUENTA UNICA DEL TESORO</t>
  </si>
  <si>
    <t>00099021001 DEPOSITO DE EFECTIVO, DEPOSITANTE: LARIZZA LUZ ARANDO GUTIERREZ, CONCEPTO: DEVOLUCION SUELDO RESIDENCIA MEDICA CODIGO 902151, CUENTA DE DEPOSITO: CUENTA UNICA DEL TESORO</t>
  </si>
  <si>
    <t>00099021001 DEPOSITO DE EFECTIVO, DEPOSITANTE: LARIZZA LUZ ARANDO GUTIERREZ, CONCEPTO: DEVOLUCION SUELDO REDIDENCIA MEDICA CODIGO 902151, CUENTA DE DEPOSITO: CUENTA UNICA DEL TESORO</t>
  </si>
  <si>
    <t>00099021001 DEPOSITO DE EFECTIVO, DEPOSITANTE: LARIZZA LUZ ARANDO GUTIERREZ, CONCEPTO: DEVOLUCION DE SUELDO RESIDENCIA MEDICA CODIGO 902161, CUENTA DE DEPOSITO: CUENTA UNICA DEL TESORO</t>
  </si>
  <si>
    <t>00099021001 DEPOSITO DE EFECTIVO, DEPOSITANTE: LARIZZA LUZ ARANDO GUTIERREZ, CONCEPTO: DEVOLUCION SUELDO RESIDENCIA MEDICA CODIGO 902171, CUENTA DE DEPOSITO: CUENTA UNICA DEL TESORO</t>
  </si>
  <si>
    <t>00099021001 DEPOSITO DE EFECTIVO, DEPOSITANTE: LARIZZA LUZ ARANDO GUTIERREZ, CONCEPTO: DEVOLUCION DE SUELDO RESIDENCIA MEDICA CODIGO 902181, CUENTA DE DEPOSITO: CUENTA UNICA DEL TESORO</t>
  </si>
  <si>
    <t>00099021001 DEPOSITO DE EFECTIVO, DEPOSITANTE: LARIZZA LUZ ARANDO GUTIERREZ, CONCEPTO: DEVOLUCION SUELDO RESIDENCIA MEDICA CODIGO 902181, CUENTA DE DEPOSITO: CUENTA UNICA DEL TESORO</t>
  </si>
  <si>
    <t>00099021001 DEPOSITO DE EFECTIVO, DEPOSITANTE: LARIZZA LUZ ARANDO GUTIERREZ, CONCEPTO: DEVOLUCION SUELDO RESIDENCIA MEDICA CODIGO 902195, CUENTA DE DEPOSITO: CUENTA UNICA DEL TESORO</t>
  </si>
  <si>
    <t>00099021001 DEPOSITO DE EFECTIVO, DEPOSITANTE: LARIZZA LUZ ARANDO GUTIERREZ, CONCEPTO: DEVOLUCION SUELDO RESIDENCIA MEDICA CODIGO 902191, CUENTA DE DEPOSITO: CUENTA UNICA DEL TESORO</t>
  </si>
  <si>
    <t>00099021001 DEPOSITO DE EFECTIVO, DEPOSITANTE: LARIZZA LUZ ARANDO GUTIERREZ, CONCEPTO: DEVOLUCION SUELDO RESIDENCIA MEDICA CODIGO 902201, CUENTA DE DEPOSITO: CUENTA UNICA DEL TESORO</t>
  </si>
  <si>
    <t>00099021001 DEPOSITO DE EFECTIVO, DEPOSITANTE: LARIZZA LUZ ARANDO GUTIERREZ, CONCEPTO: DEVOLUCION SUELDO RESIDENCIA MEDICA CODIGO 902205, CUENTA DE DEPOSITO: CUENTA UNICA DEL TESORO</t>
  </si>
  <si>
    <t>00099021001 DEPOSITO DE EFECTIVO, DEPOSITANTE: LARIZZA LUZ ARANDO GUTIERREZ, CONCEPTO: DEVOLUCION DE SUELDO RESIDENCIA MEDICA CODIGO 902211, CUENTA DE DEPOSITO: CUENTA UNICA DEL TESORO</t>
  </si>
  <si>
    <t>00099021001 DEPOSITO DE EFECTIVO, DEPOSITANTE: LARIZZA LUZ ARANDO GUTIERREZ, CONCEPTO: DEVOLUCION SUELDO RESIDENCIA MEDICA CODIGO 902211, CUENTA DE DEPOSITO: CUENTA UNICA DEL TESORO</t>
  </si>
  <si>
    <t>00099021001 DEP.DE CHEQ.AJENOS,RET.DE CAM.,CONCEPTO: DEVOLUCION DIREMAR - SR. AKHARAN PAYAM,DEP.: TROPICAL TOURS  LTDA , PROCEDENCIA: BANCO DE CREDITO DE BOLIVIA S.A., CHEQUE: 3816, FECHA DE EMISION:07/05/2018</t>
  </si>
  <si>
    <t>00099021001 DEPOSITO DE EFECTIVO, DEPOSITANTE: JUAN JAIME BEGAZO VELASCO, CONCEPTO: DEVOLUCION DE SUELDOS, CUENTA DE DEPOSITO: CUENTA UNICA DEL TESORO</t>
  </si>
  <si>
    <t>00099021001 DEPOSITO DE EFECTIVO, DEPOSITANTE: CONSTANTINO RONQUILLO QUISPE, CONCEPTO: DEVOLUCION POR DOBLE PERCEPCION, CUENTA DE DEPOSITO: CUENTA UNICA DEL TESORO</t>
  </si>
  <si>
    <t>A:00373024105 DESEMBOLSO DE RECURSOS AL FONDO DE DESARROLLO INDIGENA PARA PROGRAMAS Y/O PROYECTOS PARA PRIMER Y SEGUNDO DESEMBOLSO PARA DIFERENTES MUNICIPIOS S/G NOTA FDI/DGE/EXT/N274, 279, 280 Y 282/2018 E INFORME MEFP/VTCP/DGPOT/UPCFTGN/INF/N49/2018. HR. 6-13410-R;6-13461-R, 6-13188-R; 6-13537-R.</t>
  </si>
  <si>
    <t>A:00373024105 DESEMBOLSO DE RECURSOS AL FONDO DE DESARROLLO INDIGENA PARA PROGRAMAS Y/O PROYECTOS PARA MUNICIPIOS DE LOS DEPARTAMENTOS DE POTOSI Y SANTA CRUZ S/G NOTA FDI/DGE/EXT/N 279/2018 E INFORME MEFP/VTCP/DGPOT/UPCFTGN/INF/N49/2018. HR. 6-13461-R.</t>
  </si>
  <si>
    <t>||TRANSFERENCIA A LA CUENTA UNICA DEL TESORO IMPORTES RETENIDOS A WALTER ABRAHAM PEREZ ALANDIA Y JULIO HUMEREZ QUIROZ POR REMUNERACION MAXIMA CORRESPONDIENTE AL MES DE ABRIL/2018 - LIBRETA N° 00990201001, SEGUN DOCUMENTOS ADJUNTOS Y "ROC" N° 0621/2018 DEL DCR. TRANS. POR REMUNERACION MAXIMA DE WALTER ABRAHAM PEREZ ALANDIA - ABRIL/2018 LIBRETA N° 00990201001</t>
  </si>
  <si>
    <t>||TRANSFERENCIA A LA CUENTA UNICA DEL TESORO IMPORTES RETENIDOS A WALTER ABRAHAM PEREZ ALANDIA Y JULIO HUMEREZ QUIROZ POR REMUNERACION MAXIMA CORRESPONDIENTE AL MES DE ABRIL/2018 - LIBRETA N° 00990201001, SEGUN DOCUMENTOS ADJUNTOS Y "ROC" N° 0621/2018 DEL DCR. TRANSFERENCIA POR REMUNERACION MAXIMA DE JULIO HUMEREZ QUIROZ - ABRIL/2018 LIBRETA N° 00990201001</t>
  </si>
  <si>
    <t>De: 00099024113 Transferencia en cumplimiento al DS N0913 de 15/06/2011 y el Convenio Intergubernativo de Financiamiento UPRE-CIF-IG/101/15, suscrito entre la UPRE y el GAM Belen de Urmiri, Proyecto Construccion Internado U. E. Vacuyo, correspondiente al pago de la planilla N3 de cierre, segun la UP</t>
  </si>
  <si>
    <t>De: 00099024113 Transferencia en cumplimiento al DS N0913 de 15/06/2011 y el Convenio Intergubernativo de Financiamiento UPRE-CIF-IG 584/2017, suscrito entre la UPRE y el GAM La Guardia, Proyecto Construccion Unidad Educativa 23 de diciembre, correspondiente al pago de la planilla N1, segun la UPRE.</t>
  </si>
  <si>
    <t>De: 00099024113 Transferencia en cumplimiento al DS N0913 de 15/06/2011 y el Convenio Intergubernativo de Financiamiento UPRE-CIF-IG 144/2017, suscrito entre la UPRE y el GAM Bolpebra, Proyecto Const. Aulas U.E. Tres Estrellas - Com. Tres Arroyos, correspondiente al pago de la planilla N3 de cierre,</t>
  </si>
  <si>
    <t>De: 00099024113 Transferencia en cumplimiento al DS N0913 de 15/06/2011 y el Convenio Intergubernativo de Financiamiento UPRE-CIF-IG 143/2017, suscrito entre la UPRE y el GAM Bolpebra, Proyecto Const. Aulas en U.E. Arca de Noe - Com. Arca de Noe, correspondiente al pago de la planilla N2 de cierre,</t>
  </si>
  <si>
    <t>De: 00099024113 Transferencia en cumplimiento al DS N0913 de 15/06/2011 y el Convenio Intergubernativo de Financiamiento UPRE-CIF-IG 142/2017, suscrito entre la UPRE y el GAM Bolpebra, Proyecto Const. Aulas en U.E. Simon Bolivar - Com. Puerto Oro, correspondiente al pago de la planilla N3 de cierre,</t>
  </si>
  <si>
    <t>De: 00099024113 Transferencia en cumplimiento al DS N0913 de 15/06/2011 y el Convenio Interinstitucional de Financiamiento UPRE-CIF-IG 932/2017, suscrito entre la UPRE y el GAM Ocuri, Proyecto Const. Cuatro Aulas U.E. Daniel Salamanca (Ocuri), correspondiente al pago de la planilla N1, segun la UPRE</t>
  </si>
  <si>
    <t>De: 00099024113 Transferencia en cumplimiento al DS N0913 de 15/06/2011 y el Convenio Interinstitucional de Financiamiento UPRE-CIF-IG 237/2017, suscrito entre la UPRE y el GAM Pucarani, Proyecto Construccion 6 Aulas U.E. 16 de Julio (Pucarani), correspondiente al pago de la planilla N3 de cierre, s</t>
  </si>
  <si>
    <t>De: 00099024113 Transferencia en cumplimiento al DS N0913 de 15/06/2011 y el Convenio Interinstitucional de Financiamiento UPRE-CIF-IG 533/2017, suscrito entre la UPRE y el GAM Santiago de Machaca, Proyecto Construccion Coliseo Cerrado Santiago de Machaca, correspondiente al pago de la planilla N2,</t>
  </si>
  <si>
    <t>De: 00099024113 Transferencia en cumplimiento al DS N0913 de 15/06/2011 y el Convenio Interinstitucional de Financiamiento UPRE-CIF-IG/302/2015, suscrito entre la UPRE y el GAM San Ignacio, Proyecto Construccion de Graderia Recta Preferencia Estadio Orlando Castro, correspondiente al pago de la plan</t>
  </si>
  <si>
    <t>De: 00099024113 Transferencia en cumplimiento al DS N0913 de 15/06/2011 y el Convenio Interinstitucional de Financiamiento UPRE-CIF-IG 467/2017, suscrito entre la UPRE y el GAM San Pedro de Curahuara, Proyecto Construccion 4 Aulas U.E. Simon Bolivar, correspondiente al pago de la planilla N3 de cier</t>
  </si>
  <si>
    <t>De: 00099024113 Transferencia en cumplimiento al DS N0913 de 15/06/2011 y el Convenio Interinstitucional de Financiamiento UPRE-CIF-663/2014, suscrito entre la UPRE y el GAM Atocha, Proyecto Construccion Coliseo Cerrado Animas, correspondiente al pago de la planilla N2, segun la UPRE.</t>
  </si>
  <si>
    <t>De: 00099024113 Transferencia en cumplimiento al DS N0913 de 15/06/2011 y el Convenio Interinstitucional de Financiamiento UPRE-CIF-IG 869/2017, suscrito entre la UPRE y el GAM Lagunillas, Proyecto Const. Pavimento Rigido Zona Urbana (Lagunilla), correspondiente al pago de la planilla N2, segun la U</t>
  </si>
  <si>
    <t>De: 00099024113 Transferencia en cumplimiento al DS N0913 de 15/06/2011 y el Convenio Interinstitucional de Financiamiento UPRE-CIF-IG 015/2017, suscrito entre la UPRE y el GAD Oruro, Proyecto Construccion Unidad Educativa San Juan de Dios, correspondiente al pago de la planilla N4, segun la UPRE.</t>
  </si>
  <si>
    <t>De: 00099024113 Transferencia en cumplimiento al DS N0913 de 15/06/2011 y el Convenio Interinstitucional de Financiamiento UPRE-CIF-IG 081/2017, suscrito entre la UPRE y el GAM Potosi, Proyecto Construccion Unidad Educativa Kenny Prieto Melgarejo (Nivel Secundario) D-17, correspondiente al pago de l</t>
  </si>
  <si>
    <t>De: 00099024113 Transferencia en cumplimiento al DS N0913 de 15/06/2011 y el Convenio Intergubernativo de Financiamiento UPRE-CIF-IG 235/2017, suscrito entre la UPRE y el GAM Pucarani, Proyecto Construccion 6 Aulas U.E. Eduardo Avaroa (Pucarani), correspondiente al pago de la planilla N 3 de cierre,</t>
  </si>
  <si>
    <t>De: 00099024113 Transferencia en cumplimiento al DS N0913 de 15/06/2011 y el Convenio Intergubernativo de Financiamiento UPRE-CIF-IG/533/2016, suscrito entre la UPRE y el GAM Yapacani, Proyecto Construccion de Estadio Municipal Integracion Bolivia , correspondiente al pago de la planilla N 10, segun</t>
  </si>
  <si>
    <t>De: 00099024113 Transferencia en cumplimiento al DS N0913 de 15/06/2011 y el Convenio Intergubernativo de Financiamiento UPRE-CIF-IG 898/2017, suscrito entre la UPRE y el GAM Concepcion, Proyecto Const. Bloque de Aulas, Administracion, Sala de Computo U.E. Mons. Antonio Eduardo Bosl - Concepcion, co</t>
  </si>
  <si>
    <t>De: 00099024113 Transferencia en cumplimiento al DS N0913 de 15/06/2011 y el Convenio Intergubernativo de Financiamiento UPRE-CIF-IG 738/2017, suscrito entre la UPRE y el GAM Colomi, Proyecto Construccion Tinglado y Graderias U.E. Kalliri Ukuchi D-6, correspondiente al pago de la planilla N 2 de cie</t>
  </si>
  <si>
    <t>De: 00099024113 Transferencia en cumplimiento al DS N0913 de 15/06/2011 y el Convenio Intergubernativo de Financiamiento UPRE-CIF-IG/551/2016, suscrito entre la UPRE y el GAD Beni, Proyecto Const. Piscina Olimpica Dptal. 18 de Noviembre - Trinidad, correspondiente al pago de la planilla N 7, segun l</t>
  </si>
  <si>
    <t>De: 00099024113 Transferencia en cumplimiento al DS N0913 de 15/06/2011 y el Convenio Intergubernativo de Financiamiento UPRE-CIF-IG 998/2017, suscrito entre la UPRE y el GAM Chayanta, Proyecto Const. Tinglado U.E. Llallaguita - Chayanta, correspondiente al pago de la planilla N 3, segun la UPRE.</t>
  </si>
  <si>
    <t>De: 00099024113 Transferencia en cumplimiento al DS N0913 de 15/06/2011 y el Convenio Intergubernativo de Financiamiento UPRE-CIF-IG 997/2017, suscrito entre la UPRE y el GAM Chayanta, Proyecto Const. Cuatro Aulas U.E. Chayanta Cala Cala - Chayanta, correspondiente al pago de la planilla N 3, segun</t>
  </si>
  <si>
    <t>De: 00099024113 Transferencia en cumplimiento al DS N0913 de 15/06/2011 y el Convenio Intergubernativo de Financiamiento UPRE-CIF-IG 590/2017, suscrito entre la UPRE y el GAM de Boyuibe proyecto Construccion Pavimento Rigido Zona Terminal Municipio de Boyuibe, correspondiente al pago de la planilla</t>
  </si>
  <si>
    <t>De: 00099024113 Transferencia en cumplimiento al DS N0913 de 15/06/2011 y el Convenio Intergubernativo de Financiamiento UPRE-CIF-IG 016/2017, suscrito entre la UPRE y el GAD de Oruro proyecto Construccion Unidad Educativa Bolivia de Vinto Primario, correspondiente al pago de la planilla N 5, segun</t>
  </si>
  <si>
    <t>De: 00099024113 Transferencia en cumplimiento al DS N0913 de 15/06/2011 y el Convenio Intergubernativo de Financiamiento UPRE-CIF-IG 115/2017, suscrito entre la UPRE y el GAM de La Asunta proyecto Construccion Tinglado Polifuncional Unidad Educativa Segunda San Martin, correspondiente al pago de la</t>
  </si>
  <si>
    <t>De: 00099024113 Transferencia en cumplimiento al DS N0913 de 15/06/2011 y el Convenio Intergubernativo de Financiamiento UPRE-CIF-IG 991/2017, suscrito entre la UPRE y el GAM de Acasio proyecto Const. Dos Aulas Tinglado Graderia U.E. Villque C. Villque, correspondiente al pago de la planilla N 1, s</t>
  </si>
  <si>
    <t>De: 00099024113 Transferencia en cumplimiento al DS N0913 de 15/06/2011 y el Convenio Intergubernativo de Financiamiento UPRE-CIF-IG 081/2017, suscrito entre la UPRE y el GAM de Potosi proyecto Construccion Unidad Educativa Kenny Prieto Melgarejo (Nivel Secundario) D-17, correspondiente al pago de l</t>
  </si>
  <si>
    <t>De: 00099024113 Transferencia en cumplimiento al DS N0913 de 15/06/2011 y el Convenio Intergubernativo de Financiamiento UPRE-CIF-IG 549/2016, suscrito entre la UPRE y el GAM de Capinota proyecto Construccion Unidad Educativa Kjarkas Capinota Yatamoco, correspondiente al pago de la planilla N 3 de</t>
  </si>
  <si>
    <t>De: 00099024113 Transferencia en cumplimiento al DS N0913 de 15/06/2011 y el Convenio Intergubernativo de Financiamiento UPRE-CIF-IG 431/2017, suscrito entre la UPRE y el GAM de Chulumani proyecto Construccion de 6 Aulas Unidad Educativa Buenaventura Alcazar - Ocobaya, correspondiente al pago de la</t>
  </si>
  <si>
    <t>De: 00099024113 Transferencia en cumplimiento al DS N0913 de 15/06/2011 y el Convenio Intergubernativo de Financiamiento UPRE-CIF-IG 371/2017, suscrito entre la UPRE y el GAM de Coripata proyecto Construccion Centro de Capacitacion Municipal Coripata, correspondiente al pago de la planilla N 3, segu</t>
  </si>
  <si>
    <t>De: 00099024113 Transferencia en cumplimiento al DS N0913 de 15/06/2011 y el Convenio Intergubernativo de Financiamiento UPRE-CIF-IG/426/2016, suscrito entre la UPRE y el GAM Potosi, Proyecto Construccion Centro de Educacion Virtual Pary Orcko D-8, correspondiente al pago de la planilla N 8, segun l</t>
  </si>
  <si>
    <t>De: 00099024113 Transferencia en cumplimiento al DS N0913 de 15/06/2011 y el Convenio Intergubernativo de Financiamiento UPRE-CIF-IG 397/2017, suscrito entre la UPRE y el GAM Yanacachi, Proyecto Construccion Puente Vehicular Sacahuaya (Yanacachi), correspondiente al pago de la planilla N 3, segun la</t>
  </si>
  <si>
    <t>De: 00099024113 Transferencia en cumplimiento al DS N0913 de 15/06/2011 y el Convenio Interinstitucional de Financiamiento UPRE-CIF-010/2016, suscrito entre la UPRE y el GAM Puerto Villarroel, Proyecto Construccion Infraestructura UMSS Valle Sacta, correspondiente al pago de la planilla N 4 de cierr</t>
  </si>
  <si>
    <t>De: 00099024113 Transferencia en cumplimiento al DS N0913 de 15/06/2011 y el Convenio Intergubernativo de Financiamiento UPRE-CIF-IG 357/2017, suscrito entre la UPRE y el GAM de Sica Sica proyecto Construccion 8 Aulas U.E. Jose Agustin Castrillo Sica Sica, correspondiente al pago de la planilla N 2</t>
  </si>
  <si>
    <t>De: 00099024113 Transferencia en cumplimiento al DS N0913 de 15/06/2011 y el Convenio Intergubernativo de Financiamiento UPRE-CIF-IG 628/2017, suscrito entre la UPRE y el GAM de Vacas proyecto Const. U.E. David Morato Canadas - Vacas, correspondiente al pago de la planilla N 2, segun la UPRE.</t>
  </si>
  <si>
    <t>De: 00099024113 Transferencia en cumplimiento al DS N0913 de 15/06/2011 y el Convenio Intergubernativo de Financiamiento UPRE-CIF-IG 593/2017, suscrito entre la UPRE y el GAM Huatajata, Proyecto Construccion Coliseo Cerrado Huatajata, correspondiente al pago de la planilla N 1, segun la UPRE.</t>
  </si>
  <si>
    <t>De: 00099024113 Transferencia en cumplimiento al DS N0913 de 15/06/2011 y el Convenio Intergubernativo de Financiamiento UPRE-CIF-IG 234/2017, suscrito entre la UPRE y el GAM de Pucarani proyecto Construccion 6 Aulas U.E. Iquiaca (Pucarani), correspondiente al pago de la planilla N 3 de cierre, segu</t>
  </si>
  <si>
    <t>De: 00099024113 Transferencia en cumplimiento al DS N0913 de 15/06/2011 y el Convenio Intergubernativo de Financiamiento UPRE-CIF-IG 412/2017, suscrito entre la UPRE y el GAM Omereque, Proyecto Construccion Cancha de Futbol con Cesped Sintetico Pena Colorada - Omereque, correspondiente al pago de la</t>
  </si>
  <si>
    <t>De: 00099024113 Transferencia en cumplimiento al DS N0913 de 15/06/2011 y el Convenio Intergubernativo de Financiamiento UPRE-CIF-IG 464/2017, suscrito entre la UPRE y el GAM de San Pedro de Curahuara proyecto Construccion Tinglado Polifuncional U.E. Callipampa, correspondiente al pago de la planill</t>
  </si>
  <si>
    <t>De: 00099024113 Transferencia en cumplimiento al DS N0913 de 15/06/2011 y el Convenio Intergubernativo de Financiamiento UPRE-CIF-IG/055/15, suscrito entre la UPRE y el GAM Ravelo Proyecto Construccion Internado Unidad Educativa Antora, correspondiente al pago de la planilla N3 de cierre, segun la U</t>
  </si>
  <si>
    <t>De: 00099024113 Transferencia en cumplimiento al DS N0913 de 15/06/2011 y el Convenio Intergubernativo de Financiamiento UPRE-CIF-IG 551/2017, suscrito entre la UPRE y el GAM Colquiri Proyecto Construccion Tinglado U.E. Caquena - Caquena, correspondiente al pago de la planilla N2 de cierre, segun la</t>
  </si>
  <si>
    <t>De: 00099024113 Transferencia en cumplimiento al DS N0913 de 15/06/2011 y el Convenio Intergubernativo de Financiamiento UPRE-CIF-IG 754/2017, suscrito entre la UPRE y el GAM Pocona Proyecto Construccion Infraestructura Unidad Educativa Ismael Montes, correspondiente al pago de la planilla N2, segun</t>
  </si>
  <si>
    <t>De: 00099024113 Transferencia en cumplimiento al DS N0913 de 15/06/2011 y el Convenio Intergubernativo de Financiamiento UPRE-CIF-IG/424/2016, suscrito entre la UPRE y el GAM Potosi Proyecto Construccion Unidad Educativa Tecnico Humanistico La Chaca D-8, correspondiente al pago de la planilla N12, s</t>
  </si>
  <si>
    <t>De: 00099024113 Transferencia en cumplimiento al DS N0913 de 15/06/2011 y el Convenio Intergubernativo de Financiamiento UPRE-CIF-IG 438/2017, suscrito entre la UPRE y el GAM San Pedro de Tiquina Proyecto Construccion 8 Aulas con Laboratorio Unidad Educativa San Pablo de Tiquina, correspondiente al</t>
  </si>
  <si>
    <t>De: 00099024113 Transferencia en cumplimiento al DS N0913 de 15/06/2011 y el Convenio Intergubernativo de Financiamiento UPRE-CIF-IG 798/2017, suscrito entre la UPRE y el GAM San Pedro Proyecto Const. Unidad Educativa Humberto Aguirre San Pedro, correspondiente al pago de la planilla N3, segun la UP</t>
  </si>
  <si>
    <t>De: 00099024113 Transferencia en cumplimiento al DS N0913 de 15/06/2011 y el Convenio Intergubernativo de Financiamiento UPRE-CIF-IG 251/2017, suscrito entre la UPRE y el GAM Coroico Proyecto Construccion Tinglado U.E. Farinas, correspondiente al pago de la planilla N1, segun la UPRE.</t>
  </si>
  <si>
    <t>De: 00099024113 Transferencia en cumplimiento al DS N0913 de 15/06/2011 y el Convenio Intergubernativo de Financiamiento UPRE-CIF-IG 1098/2017, suscrito entre la UPRE y el GAM de Coripata proyecto Construccion Cancha de Futbol con Cesped Sintetico Arapata, correspondiente al pago de la planilla N 1,</t>
  </si>
  <si>
    <t>De: 00099024113 Transferencia en cumplimiento al DS N0913 de 15/06/2011 y el Convenio Intergubernativo de Financiamiento UPRE-CIF-IG 193/2017, suscrito entre la UPRE y el GAM de Sacaba proyecto Construccion Bloque de Apoyo y Servicios E.S.F.M. Simon Rodriguez Unidad Educativa Academica - Sacaba, co</t>
  </si>
  <si>
    <t>||REGSITRO COBRO COMISION TRANSFERENCIA AL EXTERIOR 0,10% S/USD 2.307.550.-, REEMB. GASTOS DE COMUNICACION BS220.- EMISION CBTE. CONTABLE BS50.- EN COMPLEMENTO A CBTE. ADJUNTO DE LA FECHA CGO. LIB 00513072001 YPFB - OPERACIONES GNRGD REF.: COMISION PAGO LC I-2016-049</t>
  </si>
  <si>
    <t>00099021001 DEPOSITO DE EFECTIVO, DEPOSITANTE: VICTOR MAMANI DAZA, CONCEPTO: DEVOLUCION DE DEUDA, CUENTA DE DEPOSITO: CUENTA UNICA DEL TESORO</t>
  </si>
  <si>
    <t>00099021001 DEPOSITO DE EFECTIVO, DEPOSITANTE: EJERCITO DE BOLIVIA, CONCEPTO: DEVOLUCION GASTOS COMPRA DE COMBUSTIBLE, CUENTA DE DEPOSITO: CUENTA UNICA DEL TESORO</t>
  </si>
  <si>
    <t>00591012001 DEPOSITO DE EFECTIVO, DEPOSITANTE: MAXCELL GLOBAL BOLIVIA SRL, CONCEPTO: SERVICIO DE AGUA POTABLE, CUENTA DE DEPOSITO: CUENTA UNICA DEL TESORO</t>
  </si>
  <si>
    <t>00099021001 DEPOSITO DE EFECTIVO, DEPOSITANTE: FUNDACION BRIGADA MEDICA CUBANA, CONCEPTO: DEVOLUCION POR CONCEPTO DE ALIMENTO CORRESPONDIENTE AL MES DE ABRIL/18, CUENTA DE DEPOSITO: CUENTA UNICA DEL TESORO</t>
  </si>
  <si>
    <t>00099021001 DEPOSITO DE EFECTIVO, DEPOSITANTE: FUNDACION BRIGADA MEDICA CUBANA, CONCEPTO: DEVOLUCION POR CONCEPTO DE GAS LICUADO CORRESPONDIENTE AL MES DE ABRIL/18, CUENTA DE DEPOSITO: CUENTA UNICA DEL TESORO</t>
  </si>
  <si>
    <t>00099021001 DEPOSITO DE EFECTIVO, DEPOSITANTE: FUNDACION BRIGADA MEDICA CUBANA, CONCEPTO: DEVOLUCION POR CONCEPTO DE COMUNICACIONES CORRESPONDIENTE AL MES DE ABRIL/18, CUENTA DE DEPOSITO: CUENTA UNICA DEL TESORO</t>
  </si>
  <si>
    <t>00099021001 DEPOSITO DE EFECTIVO, DEPOSITANTE: FUNDACION BRIGADA MEDICA CUBANA, CONCEPTO: DEVOLUCION POR CONCEPTO DE TASAS (PEAJES) CORRESPONDIENTE AL MES DE ABRIL/18, CUENTA DE DEPOSITO: CUENTA UNICA DEL TESORO</t>
  </si>
  <si>
    <t>00099021001 DEPOSITO DE EFECTIVO, DEPOSITANTE: FUNDACION BRIGADA MEDICA CUBANA, CONCEPTO: DEV. POR CONCEPTO DE MANTENIMIENTO Y REPARACION DE MUEBLES Y ENSERES CORRESPONDIENTE AL MES ABRIL/18, CUENTA DE DEPOSITO: CUENTA UNICA DEL TESORO</t>
  </si>
  <si>
    <t>00099021001 DEPOSITO DE EFECTIVO, DEPOSITANTE: FUNDACION BRIGADA MEDICA CUBANA, CONCEPTO: DEVOLUCION POR CONCEPTO DE COMBUSTIBLE CORRESPONDIENTE AL MES DE ABRIL/18, CUENTA DE DEPOSITO: CUENTA UNICA DEL TESORO</t>
  </si>
  <si>
    <t>00099021001 DEPOSITO DE EFECTIVO, DEPOSITANTE: BERNARDO CHURQUI CALLISAYA CI.2231861LP, CONCEPTO: DEVOLUCION POR DOBLE PERCEPCION, CUENTA DE DEPOSITO: CUENTA UNICA DEL TESORO</t>
  </si>
  <si>
    <t>00020031101 DEPOSITO DE EFECTIVO, DEPOSITANTE: EJERCITO DE BOLIVIA, CONCEPTO: REVERSION, CUENTA DE DEPOSITO: CUENTA UNICA DEL TESORO</t>
  </si>
  <si>
    <t>00099021001 DEPOSITO DE EFECTIVO, DEPOSITANTE: MARIA MAGDALENA FLORES VELASCO, CONCEPTO: DEVOLUCION DE SALARIO, CUENTA DE DEPOSITO: CUENTA UNICA DEL TESORO</t>
  </si>
  <si>
    <t>00086031101 DEPOSITO DE EFECTIVO, DEPOSITANTE: SERNAD COTAPATA, CONCEPTO: POR INGRESOS DE SERVICIO HIGIENICOS DEL MES DE MARZO, CUENTA DE DEPOSITO: CUENTA UNICA DEL TESORO</t>
  </si>
  <si>
    <t>00099021001 DEPOSITO DE EFECTIVO, DEPOSITANTE: ADOLFO CHAVEZ CORTEZ, CONCEPTO: DEVOLUCION DOBLE PERCEPCION MAGISTERIO, CUENTA DE DEPOSITO: CUENTA UNICA DEL TESORO</t>
  </si>
  <si>
    <t>00591012001 DEPOSITO DE EFECTIVO, DEPOSITANTE: DIMELSA ZACARIAS SANDALIO, CONCEPTO: DEVOLUCION DE SERVICIOS BASICOS, CUENTA DE DEPOSITO: CUENTA UNICA DEL TESORO</t>
  </si>
  <si>
    <t>00099021001 DEPOSITO DE EFECTIVO, DEPOSITANTE: JOSE CARLOS LIMA CHIPANA, CONCEPTO: DEVOLUCION AJUSTE AL PAGO DE REFRIGERIOS SERVICIO DE SEGURIDAD GESTION 2017 FTE 10, CUENTA DE DEPOSITO: CUENTA UNICA DEL TESORO</t>
  </si>
  <si>
    <t>00081011101 DEPOSITO DE EFECTIVO, DEPOSITANTE: ROBINSON ANTEZANA MIRANDA, CONCEPTO: DEVOLUCION AJUSTE AL PAGO DE REFRIGERIOS SERVICIO DE SEGURIDAD GESTION 2017, CUENTA DE DEPOSITO: CUENTA UNICA DEL TESORO</t>
  </si>
  <si>
    <t>00099021001 DEPOSITO DE EFECTIVO, DEPOSITANTE: MARIA MAGDALENA FLORES VELASCO 3481371 LP, CONCEPTO: REPOSICION DE BOLETAS, CUENTA DE DEPOSITO: CUENTA UNICA DEL TESORO</t>
  </si>
  <si>
    <t>00099021001 DEPOSITO DE EFECTIVO, DEPOSITANTE: RUDY CALLE CALLE 5478746 LP, CONCEPTO: REPOSICION DE BOLETAS, CUENTA DE DEPOSITO: CUENTA UNICA DEL TESORO</t>
  </si>
  <si>
    <t>00099021001 DEPOSITO DE EFECTIVO, DEPOSITANTE: NICOLASA B. MAMANI ESCOBAR, CONCEPTO: DEVOLUCION DE DOBLE PERCEPCION, CUENTA DE DEPOSITO: CUENTA UNICA DEL TESORO</t>
  </si>
  <si>
    <t>00592012001 DEPOSITO DE EFECTIVO, DEPOSITANTE: ANA WENDY MAMANI YUJRA, CONCEPTO: ND 152179  CLIENTE PARTICULAR GESTION 2017, CUENTA DE DEPOSITO: CUENTA UNICA DEL TESORO</t>
  </si>
  <si>
    <t>00592012001 DEPOSITO DE EFECTIVO, DEPOSITANTE: ANA WENDY MAMANI YUJRA, CONCEPTO: ND 155072 FONADIN GESTION 2017, CUENTA DE DEPOSITO: CUENTA UNICA DEL TESORO</t>
  </si>
  <si>
    <t>00592012001 DEPOSITO DE EFECTIVO, DEPOSITANTE: ANA WENDY MAMANI YUJRA, CONCEPTO: ND 148793 FONADIN GESTION 2017, CUENTA DE DEPOSITO: CUENTA UNICA DEL TESORO</t>
  </si>
  <si>
    <t>00592012001 DEPOSITO DE EFECTIVO, DEPOSITANTE: ANA WENDY MAMANI YUJRA, CONCEPTO: ND 130964 MINISTERIO DE CULTURAS GESTION 2017, CUENTA DE DEPOSITO: CUENTA UNICA DEL TESORO</t>
  </si>
  <si>
    <t>De: 00099024113 Transferencia en cumplimiento al DS N0913 de 15/06/2011 y el Convenio Intergubernativo de Financiamiento UPRE-CIF-IG/555/2016, suscrito entre la UPRE y el GAD Beni, Proyecto Construccion U.E. Puerto San Borja y Polifuncional - Comunidad Puerto San Borja, correspondiente al pago de la</t>
  </si>
  <si>
    <t>VENTA DE DIVISAS A SOLICITUD DE YACIMIENTOS PETROLIFEROS FISCALES BOLIVIANOS SEGUN SOLICITUD 4967 REF: PAGO A SAMSUNG ENGINEERING SA POR SERVICIO DE OPERACION Y MANTENIMIENTO ASISTIDO DE AMONIACO UREA QUINTA ADENDA FEBRERO 2018 LIB. 00513062001 YPFB-OPERACIONES PLANTA DE SEPARACION DE LIQUIDOS RIO GRANDE</t>
  </si>
  <si>
    <t>VENTA DE DIVISAS CON TRANSFERENCIA DE FONDOS A SOLICITUD DE YACIMIENTOS PETROLIFEROS FISCALES BOLIVIANOS SEGUN SOLICITUD 4972 REF: PAGO A TRAFIGURA PTE LTD POR EL SUMINISTRO SUR DE DIESEL OIL E INSUMOS ADITIVOS MESES DE MARZO Y ABRIL 2018 SEGUN INFORME TECNICO DE CONFORMIDAD DE PAGO UPCA 368 LIB. 00513012004 LBP-YPFB-UNICOMERCIAL (4030005415/1-2188907)</t>
  </si>
  <si>
    <t>De: 00099024113 Transferencia en cumplimiento al DS N0913 de 15/06/2011 y el Convenio Intergubernativo de Financiamiento UPRE-CIF-IG/550/2016, suscrito entre la UPRE y el GAD Beni, Proyecto Const. Centro de Formacion Multidisciplinario Trinidad - Beni, correspondiente al pago de la planilla N 5, seg</t>
  </si>
  <si>
    <t>De: 00099024113 Transferencia en cumplimiento al DS N0913 de 15/06/2011 y el Convenio Intergubernativo de Financiamiento UPRE-CIF-IG 023/2017, suscrito entre la UPRE y el GAM de San Lorenzo proyecto Construccion Unidad Educativa Cnel. Lino Morales Comunidad Lajas La Merced, correspondiente al pago d</t>
  </si>
  <si>
    <t>De: 00099024113 Transferencia en cumplimiento al DS N0913 de 15/06/2011 y el Convenio Intergubernativo de Financiamiento UPRE-CIF-IG 1007/2017, suscrito entre la UPRE y el GAM de Tomave proyecto Construccion Tinglado U.E. Daniel Campos de Pajcha - Pajcha, correspondiente al pago de la planilla N 1,</t>
  </si>
  <si>
    <t>De: 00099024113 Transferencia en cumplimiento al DS N0913 de 15/06/2011 y el Convenio Intergubernativo de Financiamiento UPRE-CIF-IG 1022/2017, suscrito entre la UPRE y el GAM de Santa Ana proyecto Const. Unidad Educativa Herlan Chavez Roca Zona 26 de Julio, correspondiente al pago de la planilla N</t>
  </si>
  <si>
    <t>De: 00099024113 Transferencia en cumplimiento al DS N0913 de 15/06/2011 y el Convenio Intergubernativo de Financiamiento UPRE-CIF-IG 1031/2017, suscrito entre la UPRE y el GAM de San Joaquin proyecto Const. Tinglado Metalico y Graderias Unidad Educativa 21 de Agosto Municipio de San Joaquin, corres</t>
  </si>
  <si>
    <t>De: 00099024113 Transferencia en cumplimiento al DS N0913 de 15/06/2011 y el Convenio Intergubernativo de Financiamiento UPRE-CIF-IG 001/2017, suscrito entre la UPRE y el GAM de Uriondo proyecto Construccion Centro de Capacitacion Productiva Calamuchita, correspondiente al pago de la planilla N 9, s</t>
  </si>
  <si>
    <t>De: 00099024113 Transferencia en cumplimiento al DS N0913 de 15/06/2011 y el Convenio Intergubernativo de Financiamiento UPRE-CIF-IG 145/2017, suscrito entre la UPRE y el GAM de Bolpebra proyecto Const. Aulas y Viv. P/Maestros en U.E. Santa Lucia Com. Litoral, correspondiente al pago de la planilla</t>
  </si>
  <si>
    <t>De: 00099024113 Transferencia en cumplimiento al DS N0913 de 15/06/2011 y el Convenio Interinstitucional de Financiamiento UPRE-CIF-334/2014, suscrito entre la UPRE y el GAM de Guayaramerin proyecto Construccion Fronton Municipal de Guayaramerin, correspondiente al pago de la planilla N 3 de cierre,</t>
  </si>
  <si>
    <t>De: 00099024113 Transferencia en cumplimiento al DS N0913 de 15/06/2011 y el Convenio Intergubernativo de Financiamiento UPRE-CIF-IG/335/2016, suscrito entre la UPRE y el GAM de Coripata proyecto Construccion Unidad Educativa Santiago Tocoroni, correspondiente al pago de la planilla N 5 de cierre, s</t>
  </si>
  <si>
    <t>De: 00099024113 Transferencia en cumplimiento al DS N0913 de 15/06/2011 y el Convenio Intergubernativo de Financiamiento UPRE-CIF-IG 935/2017, suscrito entre la UPRE y el GAM de Ocuri proyecto Const. Tinglado y Graderias U.E. Simon Bolivar de Tarwaque (Ocuri), correspondiente al pago de la planilla</t>
  </si>
  <si>
    <t>De: 00099024113 Transferencia en cumplimiento al DS N0913 de 15/06/2011 y el Convenio Intergubernativo de Financiamiento UPRE-CIF-IG 380/2017, suscrito entre la UPRE y el GAM de Umala proyecto Construccion Tinglado Unidad Educativa Huari Belen B, correspondiente al pago de la planilla N 2 de cierre,</t>
  </si>
  <si>
    <t>De: 00099024113 Transferencia en cumplimiento al DS N0913 de 15/06/2011 y el Convenio Intergubernativo de Financiamiento UPRE-CIF-IG 208/2017, suscrito entre la UPRE y el GAM de Cajuata proyecto Construccion 6 Aulas U.E. Huaritolo - Cajuata, correspondiente al pago de la planilla N 2, segun la UPRE.</t>
  </si>
  <si>
    <t>De: 00099024113 Transferencia en cumplimiento al DS N0913 de 15/06/2011 y el Convenio Intergubernativo de Financiamiento UPRE-CIF-IG 955/2017, suscrito entre la UPRE y el GAM de Chaqui proyecto Construccion de Aulas Unidad Educativa Armando Alba Chutahua (Chutahua), correspondiente al pago de la pla</t>
  </si>
  <si>
    <t>De: 00099024113 Transferencia en cumplimiento al DS N0913 de 15/06/2011 y el Convenio Intergubernativo de Financiamiento UPRE-CIF-IG 468/2017, suscrito entre la UPRE y el GAM San Pedro de Curahuara, Proyecto Construccion de una Aula U.E. Nacional Eduardo Abaroa, correspondiente al pago de la planill</t>
  </si>
  <si>
    <t>De: 00099024113 Transferencia en cumplimiento al DS N0913 de 15/06/2011 y el Convenio Intergubernativo de Financiamiento UPRE-CIF-IG 440/2017, suscrito entre la UPRE y el GAM San Pedro de Tiquina, Proyecto Construccion 4 Aulas Unidad Educativa Jose Manuel Pando, correspondiente al pago de la planill</t>
  </si>
  <si>
    <t>De: 00099024113 Transferencia en cumplimiento al DS N0913 de 15/06/2011 y el Convenio Intergubernativo de Financiamiento UPRE-CIF-IG 236/2017, suscrito entre la UPRE y el GAM Pucarani, Proyecto Construccion 6 Aulas U.E. Ancocagua (Pucarani), correspondiente al pago de la planilla N 3 de cierre, segu</t>
  </si>
  <si>
    <t>De: 00099024113 Transferencia en cumplimiento al DS N0913 de 15/06/2011 y el Convenio Intergubernativo de Financiamiento UPRE-CIF-IG 785/2017, suscrito entre la UPRE y el GAM Saipina, Proyecto Const. Centro Cultural Saipina, correspondiente al pago de la planilla N 3, segun la UPRE.</t>
  </si>
  <si>
    <t>NUMERO DE LIBRETA CUT: 00099021001 OPERACIÓN E18 TRANSFERENCIA DEL SISTEMA FINANCIERO POR CUENTA DE TERCEROS A LA CUT TRANSFERENCIA POR DEVOLUCION DE RECURSOS A LA CUT SOLICITUD BANCO DE DESARROLLO PRODUCTIVO SAM</t>
  </si>
  <si>
    <t>De: 00099024113 Transferencia en cumplimiento al DS N0913 de 15/06/2011 y el Convenio Intergubernativo de Financiamiento UPRE-CIF-IG/571/2016, suscrito entre la UPRE y el GAD de Potosi proyecto Construccion Mercado Campesino Cantumarca, correspondiente al pago de la planilla N 4, segun la UPRE.</t>
  </si>
  <si>
    <t>De: 00099024113 Transferencia en cumplimiento al DS N0913 de 15/06/2011 y el Convenio Intergubernativo de Financiamiento UPRE-CIF-IG-614/2017, suscrito entre la UPRE y el GAD de Pando proyecto Construccion de 1 Puente Tipo Cajon en la Av. Acre, correspondiente al pago de la planilla N 2, segun la UP</t>
  </si>
  <si>
    <t>De: 00099024113 Transferencia en cumplimiento al DS N0913 de 15/06/2011 y el Convenio Intergubernativo de Financiamiento UPRE-CIF-IG 675/2017, suscrito entre la UPRE y el GAM de Tiraque proyecto Construccion Tinglado y Graderias Unidad Educativa 6 de Agosto, correspondiente al pago de la planilla N</t>
  </si>
  <si>
    <t>De: 00099024113 Transferencia en cumplimiento al DS N0913 de 15/06/2011 y el Convenio Intergubernativo de Financiamiento UPRE-CIF-IG 676/2017, suscrito entre la UPRE y el GAM de Tiraque proyecto Construccion Tinglado y Graderias Unidad Educativa Sankayani Bajo, correspondiente al pago de la planilla</t>
  </si>
  <si>
    <t>De: 00099024113 Transferencia en cumplimiento al DS N0913 de 15/06/2011 y el Convenio Intergubernativo de Financiamiento UPRE-CIF-IG 535/2016, suscrito entre la UPRE y el GAM de Entre Rios proyecto Construccion Mercado Central Entre Rios (Zona Canaveral), correspondiente al pago de la planilla N 8,</t>
  </si>
  <si>
    <t>De: 00099024113 Transferencia en cumplimiento al DS N0913 de 15/06/2011 y el Convenio Intergubernativo de Financiamiento UPRE-CIF-IG 713/2017, suscrito entre la UPRE y el GAM de Tiquipaya proyecto Const. Tinglado y Graderias Com. Trojes - Tiquipaya, correspondiente al pago de la planilla N 2 de cier</t>
  </si>
  <si>
    <t>NUMERO DE LIBRETA CUT: 00099021001 OPERACIÓN E18 TRANSFERENCIA DEL SISTEMA FINANCIERO POR CUENTA DE TERCEROS A LA CUT TRANSFERENCIA DE FONDOS PAGO INDEBIDO -RP ABRIL 2018 A SOLICITUD DE AFP FUTURO DE BOLVIA</t>
  </si>
  <si>
    <t>NUMERO DE LIBRETA CUT: 00099021001 OPERACIÓN E18 TRANSFERENCIA DEL SISTEMA FINANCIERO POR CUENTA DE TERCEROS A LA CUT TRANSFERENCIA DE FONDOS PAGO ADELANTADO PRA -RP ABRIL 2018 A SOLICITUD DE AFP FUTURO DE BOLVIA</t>
  </si>
  <si>
    <t>De: 00015021103 Transferencia de Bs 5.140,89 a la cuenta N10000004041070 (BUSA) de acuerdo a los C-21 Nros: 181,182,183,185,186,187,188,189,190,191 y 192, a solicitud de la Policia Boliviana mediante nota Cite: Oficio N.- 028/2018, debido a depositos erroneos realizados en las cuentas recaudadoras N</t>
  </si>
  <si>
    <t>00099021001 DEPOSITO DE EFECTIVO, DEPOSITANTE: PAMELA DAYANA TARIFA ZEBALLOS, CONCEPTO: DEVOLUCION DE PASAJES ASIGNADOS POR COMISION A ORURO, CUENTA DE DEPOSITO: CUENTA UNICA DEL TESORO</t>
  </si>
  <si>
    <t>00099021001 DEPOSITO DE EFECTIVO, DEPOSITANTE: MARCO ANTONIO GARNICA BUSTILLOS ( FAB ), CONCEPTO: EXCEDENTE EN EL PAGO DE 2 DIAS DE VIATICOS DEL VIAJE REALIZADO AL INTERIOR DEL PAIS GESTION 2014, CUENTA DE DEPOSITO: CUENTA UNICA DEL TESORO</t>
  </si>
  <si>
    <t>00081011101 DEPOSITO DE EFECTIVO, DEPOSITANTE: ERICK PETER PAZ POMA, CONCEPTO: DEVOLUCION AJUSTE AL PAGO REFRIGERIOS SERVICIO DE SEGURIDAD GESTION 2017, CUENTA DE DEPOSITO: CUENTA UNICA DEL TESORO</t>
  </si>
  <si>
    <t>00212082001 DEPOSITO DE EFECTIVO, DEPOSITANTE: JUAN GUSTAVO OROZCO RAMALLO, CONCEPTO: DEVOLUCION DE GASTOS OPERATIVOS, CUENTA DE DEPOSITO: CUENTA UNICA DEL TESORO</t>
  </si>
  <si>
    <t>00099021001 DEPOSITO DE EFECTIVO, DEPOSITANTE: FELIX  LUIZAGA LEDEZMA, CONCEPTO: DEVOLUCION POR DOBLE PERCEPCION, CUENTA DE DEPOSITO: CUENTA UNICA DEL TESORO</t>
  </si>
  <si>
    <t>00099021001 DEPOSITO DE EFECTIVO, DEPOSITANTE: RENE ALEJO PUCHO DE MINISTERIO DE LA PRESIDENCIA, CONCEPTO: DEVOLUCION DE COMBUSTIBLE, CUENTA DE DEPOSITO: CUENTA UNICA DEL TESORO</t>
  </si>
  <si>
    <t>00373024105 DEPOSITO DE EFECTIVO, DEPOSITANTE: EUSTAQUIA CABRERA ORTIZ, CONCEPTO: DEVOLUCION DE PROYECTO  GALLINAS MEJORADAS, CUENTA DE DEPOSITO: CUENTA UNICA DEL TESORO</t>
  </si>
  <si>
    <t>00212012001 DEPOSITO DE EFECTIVO, DEPOSITANTE: INRA VIRGILIO QUIROZ MATTA, CONCEPTO: DEVOLUCION DE VIATICO, CUENTA DE DEPOSITO: CUENTA UNICA DEL TESORO</t>
  </si>
  <si>
    <t>00212012001 DEPOSITO DE EFECTIVO, DEPOSITANTE: INRA MARIELA NAVARRO ARROYO, CONCEPTO: DEVOLUCION DE VIATICO, CUENTA DE DEPOSITO: CUENTA UNICA DEL TESORO</t>
  </si>
  <si>
    <t>00047261101 DEPOSITO DE EFECTIVO, DEPOSITANTE: ALEX PEDRO SANCHEZ CHAVEZ, CONCEPTO: SALDO DE FONDOS EN AVANCE A FAVOR DE LA IPD-PACU DEPOSITADO POR ALEX PEDRO SANCHEZ CHAVEZ, CUENTA DE DEPOSITO: CUENTA UNICA DEL TESORO</t>
  </si>
  <si>
    <t>00016011101 DEPOSITO DE EFECTIVO, DEPOSITANTE: AGUSTIN TARIFA CAMACHO, CONCEPTO: DEVOLUCION POR CONCEPTO DE PASAJES TERRESTRES, CUENTA DE DEPOSITO: CUENTA UNICA DEL TESORO</t>
  </si>
  <si>
    <t>00099021001 DEPOSITO DE EFECTIVO, DEPOSITANTE: MAXIMO TICONA APAZA, CONCEPTO: DEVOLUCION COMPROMISO DE DEVOLUCION DE DEUDA, CUENTA DE DEPOSITO: CUENTA UNICA DEL TESORO</t>
  </si>
  <si>
    <t>00020051101 DEPOSITO DE EFECTIVO, DEPOSITANTE: LUIS GUSTAVO CLAVIJO GUILLEN, CONCEPTO: REVERSION, CUENTA DE DEPOSITO: CUENTA UNICA DEL TESORO</t>
  </si>
  <si>
    <t>00373024105 DEPOSITO DE EFECTIVO, DEPOSITANTE: IMPL TECN DE PROD QUINUA VILLA AROMA, CONCEPTO: DEVOLUCION DE PARTIDAS PAPEL 32100 BS 880 UTILES DE ESCRITORIO BS 918,5 INTERESES GANADOS  BS 68,18, CUENTA DE DEPOSITO: CUENTA UNICA DEL TESORO</t>
  </si>
  <si>
    <t>00099021001 DEP.DE CHEQ.AJENOS,RET.DE CAM.,CONCEPTO: COMPENSACION MENSUAL DE COTIZACIONES,DEP.: FUTURO DE BOLIVIA S.A. AFP , PROCEDENCIA: BANCO DE CREDITO DE BOLIVIA S.A., CHEQUE: 53785, FECHA DE EMISION:14/05/2018</t>
  </si>
  <si>
    <t>00099021001 DEP.DE CHEQ.AJENOS,RET.DE CAM.,CONCEPTO: FRACCION COMPLEMENTARIA MENSUAL,DEP.: FUTURO DE BOLIVIA S.A. AFP , PROCEDENCIA: BANCO DE CREDITO DE BOLIVIA S.A., CHEQUE: 53774, FECHA DE EMISION:14/05/2018</t>
  </si>
  <si>
    <t>00099021001 DEP.DE CHEQ.AJENOS,RET.DE CAM.,CONCEPTO: COMPENSACION MENSUAL DE COTIZACIONES,DEP.: FUTURO DE BOLIVIA S.A. AFP , PROCEDENCIA: BANCO DE CREDITO DE BOLIVIA S.A., CHEQUE: 53773, FECHA DE EMISION:14/05/2018</t>
  </si>
  <si>
    <t>00099021001 DEP.DE CHEQ.AJENOS,RET.DE CAM.,CONCEPTO: REVERSION IMPORTE NO UTILIZADO COMPRA DE COMBUSTIBLE UMOPAR - YUCUMO,DEP.: MINISTERIO DE GOBIERNO - UELICN , PROCEDENCIA: BANCO UNION S.A., CHEQUE: 7846, FECHA DE EMISION:10/05/2018</t>
  </si>
  <si>
    <t>00099021001 DEP.DE CHEQ.AJENOS,RET.DE CAM.,CONCEPTO: REVERSION IMPORTE NO UTILIZADO COMPRA DE COMBUSTIBLE UMOPAR SAN IGNACIO,DEP.: MINISTERIO DE GOBIERNO - UELICN , PROCEDENCIA: BANCO UNION S.A., CHEQUE: 7845, FECHA DE EMISION:10/05/2018</t>
  </si>
  <si>
    <t>00099021001 DEP.DE CHEQ.AJENOS,RET.DE CAM.,CONCEPTO: REVERSION IMPORTE NO UTILIZADO COMPRA COMBUSTIBLE UMOPAR-YUCUMO C-31  2385/17,DEP.: MINISTERIO DE GOBIERNO - UELICN , PROCEDENCIA: BANCO UNION S.A., CHEQUE: 7843, FECHA DE EMISION:09/05/2018</t>
  </si>
  <si>
    <t>00099021001 DEP.DE CHEQ.AJENOS,RET.DE CAM.,CONCEPTO: MARCELO RICHARD QUISPE CHUMACERO,DEP.: BANCO UNION  SA , PROCEDENCIA: BANCO UNION S.A., CHEQUE: 154486, FECHA DE EMISION:14/05/2018</t>
  </si>
  <si>
    <t>00099021001 DEP.DE CHEQ.AJENOS,RET.DE CAM.,CONCEPTO: DEVOLUCION DE CC NO COBRADA ENERO 2018,DEP.: LA VITALICIA SEGUROS Y REASEGUROS DE VIDA  S.A. , PROCEDENCIA: BANCO BISA S.A., CHEQUE: 46383, FECHA DE EMISION:11/05/2018</t>
  </si>
  <si>
    <t>00099021001 DEPOSITO DE EFECTIVO, DEPOSITANTE: JHONN ARANDA MAMANI CI. 2559458 LP, CONCEPTO: DEVOLUCION DE HABERES, CUENTA DE DEPOSITO: CUENTA UNICA DEL TESORO</t>
  </si>
  <si>
    <t>00099021001 DEPOSITO DE EFECTIVO, DEPOSITANTE: MIGUEL ANGEL GARCIA GUARACHI, CONCEPTO: REVERSION POR RETENCION RC-IVA VIATICOS AL EXTERIOR N° 8474/17 NUMERO DE CARGO DE CUENTA, CUENTA DE DEPOSITO: CUENTA UNICA DEL TESORO</t>
  </si>
  <si>
    <t>00099021001 DEPOSITO DE EFECTIVO, DEPOSITANTE: ENDE EMPRESA NACIONAL DE ELECTRICIDAD, CONCEPTO: CUMPL. DS. 3034 REMUNERACION MAX ABRIL /18 WILFREDO OVANDO ROJAS, CUENTA DE DEPOSITO: CUENTA UNICA DEL TESORO</t>
  </si>
  <si>
    <t>00099021001 DEPOSITO DE EFECTIVO, DEPOSITANTE: RICARDO ALARCON TERRAZAS, CONCEPTO: REVERSION POR RETENCION RC-IVA, VIATICOS AL EXTERIOR  N° 8464/17 N° DE CARGO DE CUENTA, CUENTA DE DEPOSITO: CUENTA UNICA DEL TESORO</t>
  </si>
  <si>
    <t>De: 00099024113 Transferencia en cumplimiento al DS N0913 de 15/06/2011 y el Convenio Intergubernativo de Financiamiento UPRE-CIF-IG 1026/2017, suscrito entre la UPRE y el GAM de Belen de Andamarca proyecto Construccion Palacio Consistorial Belen de Andamarca, correspondiente a saldo no ejecutado ge</t>
  </si>
  <si>
    <t>De: 00099024113 Transferencia en cumplimiento al DS N0913 de 15/06/2011 y el Convenio Intergubernativo de Financiamiento UPRE-CIF-IG 1027/2017, suscrito entre la UPRE y el GAM de Belen de Andamarca proyecto Construccion Enlosetado Calles Oruro, Corque, Teodoro Lamas, Circunvalacion y Bolivar Mun. Be</t>
  </si>
  <si>
    <t>NUMERO DE LIBRETA CUT: 00099021001 OPERACIÓN E18 TRANSFERENCIA DEL SISTEMA FINANCIERO POR CUENTA DE TERCEROS A LA CUT Pago pension por Riesgos Profesionales, abril 2018 Libreta Nro 00099021001 TGN Recursos Ordinarios - Cuenat Unica del Tesoro TGN</t>
  </si>
  <si>
    <t>COBRO COSTOS DE PAPELERIA SEGUN TRANSFERENCIA DEL EXTERIOR POR ORDEN DE CORPORACION PARAGUAYA DISTRIBUIDORA DE DERIVADOS DE PETROLEO S.A. LIB. 00513062001 YPFB-OPERACIONES PLANTA DE SEPARACION DE LIQUIDOS RIO GRANDE</t>
  </si>
  <si>
    <t>||COBRO REEMBOLSO GASTOS DE COMUNICACIÓN REF.: PRÉSTAMO BID 1020/SF-BO VCTO. 13-05-2018 DEL BANCO DE DESARROLLO PRODUCTIVO POR CUENTA DEL TGN LIBRETA 00099021001 TGN-RECURSOS ORDINARIOS-3987 REF.: COMISIONES BANCARIAS</t>
  </si>
  <si>
    <t>00340012003 DEPOSITO DE EFECTIVO, DEPOSITANTE: CESAR DOMINGO ENCINAS VELASCO CI. 6146175 LP, CONCEPTO: RECURSOS PROPIOS F-20, CUENTA DE DEPOSITO: CUENTA UNICA DEL TESORO</t>
  </si>
  <si>
    <t>00099021001 DEPOSITO DE EFECTIVO, DEPOSITANTE: REGINA PAMFILA CHOQUE ARIAS, CONCEPTO: DOBLE PERCEPCION, CUENTA DE DEPOSITO: CUENTA UNICA DEL TESORO</t>
  </si>
  <si>
    <t>00099021001 DEPOSITO DE EFECTIVO, DEPOSITANTE: JUAN MAMANI PACO, CONCEPTO: PAGO MULTAS EX - DUF-SIN, CUENTA DE DEPOSITO: CUENTA UNICA DEL TESORO</t>
  </si>
  <si>
    <t>00099021001 DEPOSITO DE EFECTIVO, DEPOSITANTE: LUIS LOZA MOLINA, CONCEPTO: DEVOLUCION AJUSTE AL PAGO DE REFRIGERIOS SERVICIO DE SEGURIDAD GESTION 2017, CUENTA DE DEPOSITO: CUENTA UNICA DEL TESORO</t>
  </si>
  <si>
    <t>00099021001 DEPOSITO DE EFECTIVO, DEPOSITANTE: JUAN ALBERTO TAPIA GALVAN, CONCEPTO: DEVOLUCION AJUSTE DE REFRIGERIOS SERVICIO DE SEGURIDAD GESTION 2017, CUENTA DE DEPOSITO: CUENTA UNICA DEL TESORO</t>
  </si>
  <si>
    <t>00081011101 DEPOSITO DE EFECTIVO, DEPOSITANTE: JUAN ALBERTO TAPIA GALVAN, CONCEPTO: DEVOLUCION AJUSTE DE REFRIGERIOS SERVICIO DE SEGURIDAD GESTION 2017, CUENTA DE DEPOSITO: CUENTA UNICA DEL TESORO</t>
  </si>
  <si>
    <t>00046181101 DEP.DE CHEQ.AJENOS,RET.DE CAM.,CONCEPTO: PAGO DE SUELDOS,DEP.: MINISTERIO DE SALUD , PROCEDENCIA: BANCO UNION S.A., CHEQUE: 12570, FECHA DE EMISION:14/05/2018</t>
  </si>
  <si>
    <t>00212082001 DEPOSITO DE EFECTIVO, DEPOSITANTE: PRIMITIVO HUANCA APAZA, CONCEPTO: DEVOLUCION POR RETENCION R-C  IVA, CUENTA DE DEPOSITO: CUENTA UNICA DEL TESORO</t>
  </si>
  <si>
    <t>00099021001 DEPOSITO DE EFECTIVO, DEPOSITANTE: NATIVIDAD FLORES MENDEZ, CONCEPTO: DEVOLUCION POR DOBLE PERCEPCION, CUENTA DE DEPOSITO: CUENTA UNICA DEL TESORO</t>
  </si>
  <si>
    <t>00099021001 DEPOSITO DE EFECTIVO, DEPOSITANTE: HANAY JEYDY CORDERO ZAMORANO, CONCEPTO: DEVOLUCION DE FONDOS EN AVANCE, CUENTA DE DEPOSITO: CUENTA UNICA DEL TESORO</t>
  </si>
  <si>
    <t>00099021001 DEPOSITO DE EFECTIVO, DEPOSITANTE: DAVID TICONA  VINO, CONCEPTO: DEP. POR REFREGERIO NO COBRADO POR SANJINEZ CAMPUZANO DARRYL MARCO NOV 2017, CUENTA DE DEPOSITO: CUENTA UNICA DEL TESORO</t>
  </si>
  <si>
    <t>00373024105 DEPOSITO DE EFECTIVO, DEPOSITANTE: DAISY YUPANQUI GUACHALLA, CONCEPTO: DEVOLUCION DE UN SALDO DEL PROYECTO GANADO LECHERO FONDO-FDI, CUENTA DE DEPOSITO: CUENTA UNICA DEL TESORO</t>
  </si>
  <si>
    <t>00099021001 DEPOSITO DE EFECTIVO, DEPOSITANTE: ECOBOL, CONCEPTO: DEVOLUCION DE DOBLE PERCEPCION, CUENTA DE DEPOSITO: CUENTA UNICA DEL TESORO</t>
  </si>
  <si>
    <t>00086088704 DEPOSITO DE EFECTIVO, DEPOSITANTE: UD SUSTENTAR MINISTERIO DE MEDIO AMBIENTE Y AGUA, CONCEPTO: DEVOLUCION DE  FONDOS EN AVANCE NO EJECUTADOS TALLER DE CAPACITACION A PERSONAL  NO CALIFICADO, CUENTA DE DEPOSITO: CUENTA UNICA DEL TESORO</t>
  </si>
  <si>
    <t>COBRO COSTOS DE PAPELERIA SEGUN TRANSFERENCIA DEL EXTERIOR POR ORDEN DE HERCO COMBUSTIBLES S.A.REF:CONTRATO DE CONDESADO DE GAS LIB. 00513062001 YPFB-OPERACIONES PLANTA DE SEPARACION DE LIQUIDOS RIO GRANDE</t>
  </si>
  <si>
    <t>VENTA DE DIVISAS CON TRANSFERENCIA DE FONDOS A SOLICITUD DE EMPRESA PUBLICA PRODUCTIVA CARTONES DE BOLIVIA-CARTONBOL SEGUN SOLICITUD 4986 REF: TRANSFERENCIA DE RECURSOS AL BCB PARA LA EMPRESA CRIPACK, POR LA COMPRA DE TROQUELES TAPAS PARA BASUREROS, AUTORIZADO SEGUN HOJA DE SEGUIMIENTO I/2018-15271, LIB. 00576012001 CARTONBOL</t>
  </si>
  <si>
    <t>TRANSFERENCIA DEL EXTERIOR SEGUN SWIFT 06824-06821 DE FECHA 15/05/2018 ORDENANTE: CONSULADO GENERAL DE BOLIVIA BUENOS AIRES ARGENTINA REF.: SERVICIOS DEL GOBIERNO LIB. 00340012005 SEGIP - RECAUDACION EXTERIOR - CEDULAS DE IDENTIDAD</t>
  </si>
  <si>
    <t>PAGO A FIDA PRÉSTAMO 2000000784 VCTO. 15-05-2018 POR CUENTA DE TGN , NTI. 010752 VALOR 15-05-2018 INTERESES USD 20.137,81 CTA. 3987 CUENTA UNICA DEL TESORO-3987 LIB. 00099021001 REF.: COMISIONES BANCARIAS</t>
  </si>
  <si>
    <t>||TRANSFERENCIA DE FONDOS S/G. FORMULARIO, CITE' BUN/CF205/18 DE LA FECHA. (HRE-TSO-2623). EN CUMPLIMIENTO AL CONVENIO FIRMADO ENTRE EL G.A.M. SAPAHAQUI Y UPRE. A SOLICITUD DEL G.A.M. SAPAHAQUI; LIBRETA 00099024113 BOLIVIA CAMBIA; BUN.</t>
  </si>
  <si>
    <t>00086054201 DEPOSITO DE EFECTIVO, DEPOSITANTE: ECCOFASE  ASOCIADOS, CONCEPTO: DEVOLUCION PLANILLAS, CUENTA DE DEPOSITO: CUENTA UNICA DEL TESORO</t>
  </si>
  <si>
    <t>00099021001 DEPOSITO DE EFECTIVO, DEPOSITANTE: MINERVA ZILVETI CARBALLO, CONCEPTO: DEVOLUCION SABSA, CUENTA DE DEPOSITO: CUENTA UNICA DEL TESORO</t>
  </si>
  <si>
    <t>00099021001 DEPOSITO DE EFECTIVO, DEPOSITANTE: ALDO BRAVO MENDEZ, CONCEPTO: REVERSION, CUENTA DE DEPOSITO: CUENTA UNICA DEL TESORO</t>
  </si>
  <si>
    <t>00099021001 DEPOSITO DE EFECTIVO, DEPOSITANTE: EDUARDO FEDERICO MENDIOLA GALLARDO, CONCEPTO: REVERSION, CUENTA DE DEPOSITO: CUENTA UNICA DEL TESORO</t>
  </si>
  <si>
    <t>00020051101 DEPOSITO DE EFECTIVO, DEPOSITANTE: ALDO BRAVO MENDEZ, CONCEPTO: REVERSION, CUENTA DE DEPOSITO: CUENTA UNICA DEL TESORO</t>
  </si>
  <si>
    <t>00099021001 DEPOSITO DE EFECTIVO, DEPOSITANTE: ALICIA APAZA PEREZ DE C., CONCEPTO: DEVOLUCION, CUENTA DE DEPOSITO: CUENTA UNICA DEL TESORO</t>
  </si>
  <si>
    <t>00086031101 DEPOSITO DE EFECTIVO, DEPOSITANTE: SERNAP OTUQUIS, CONCEPTO: DEPÓSITO POR REVERSION DE FONDOS NO  UTILIZADOS, CUENTA DE DEPOSITO: CUENTA UNICA DEL TESORO</t>
  </si>
  <si>
    <t>00099021001 DEPOSITO DE EFECTIVO, DEPOSITANTE: SERNAP OTUQUIS, CONCEPTO: DDEPÓSITO POR REVERSION DE FONDOS NO UTILIZADOS, CUENTA DE DEPOSITO: CUENTA UNICA DEL TESORO</t>
  </si>
  <si>
    <t>00099021001 DEPOSITO DE EFECTIVO, DEPOSITANTE: MAX YUGAR ULLOA, CONCEPTO: DEVOLUCION DE RENTA JUBILADO ABRIL /2018, CUENTA DE DEPOSITO: CUENTA UNICA DEL TESORO</t>
  </si>
  <si>
    <t>00526012001 DEP.DE CHEQ.AJENOS,RET.DE CAM.,CONCEPTO: DEP. P/DSCTO RR.HH. - VIATICOS NO DESCARGADOS P/ REVERSION DE C-31 ORIGEN - MARZO SR. PIÑACOBO,DEP.: BOLIVIA TV , PROCEDENCIA: BANCO UNION S.A., CHEQUE: 16188, FECHA DE EMISION:11/05/2018</t>
  </si>
  <si>
    <t>00086088704 DEPOSITO DE EFECTIVO, DEPOSITANTE: KATHERINE TORRICO FERREL-UNIDAD DESC SUSTENTAR, CONCEPTO: DEVOLUCION DE ANTICIPOS DE VIATICOS, CUENTA DE DEPOSITO: CUENTA UNICA DEL TESORO</t>
  </si>
  <si>
    <t>00099021001 DEPOSITO DE EFECTIVO, DEPOSITANTE: GRACIELA JUDITH  GUTIERREZ  TAPIA VDA DE DEHEZA, CONCEPTO: DEVOLUCION DE COBROS INDEBIDAMENTE  PERCIBIDOS, CUENTA DE DEPOSITO: CUENTA UNICA DEL TESORO</t>
  </si>
  <si>
    <t>00099021001 DEPOSITO DE EFECTIVO, DEPOSITANTE: CAYRA XIMENA CAMACHO JALDIN, CONCEPTO: DEV.SALDO REFRIGERIO "SEMINARIO INTERNACIONAL EVALUACION Y PERSPECTIVAS DE LA ECONOMIA BOLIVIANA Y, CUENTA DE DEPOSITO: CUENTA UNICA DEL TESORO</t>
  </si>
  <si>
    <t>00099021001 DEPOSITO DE EFECTIVO, DEPOSITANTE: JUAN CARLOS MAMANI ARUQUIPA, CONCEPTO: REVERSION DE BOLETA DE HABER MENSUAL, CUENTA DE DEPOSITO: CUENTA UNICA DEL TESORO</t>
  </si>
  <si>
    <t>VENTA DE DIVISAS CON TRANSFERENCIA DE FONDOS A SOLICITUD DE MINISTERIO DE LA PRESIDENCIA SEGUN SOLICITUD 4968 REF: DIVISAS DEVOLUCION SALDO A AECID DEL EXPEDIENTE 10 CI 0 1797 COOPERACION AL PROYECTO FORTALECIMIENTO DEL MINISTERIO DE AUTONOMIAS BOLIVIANO PLAN DE DESCENTRALIZACION CON AUTONOMIA, PAGO LIB. 00025171101 MIN. PRESIDENCIA - PERSONALIDADES JURIDICAS-VICEMINISTERIO DE AUTONOMIAS POR DIFERENCIAL CAMBIARIO</t>
  </si>
  <si>
    <t>VENTA DE DIVISAS CON TRANSFERENCIA DE FONDOS A SOLICITUD DE MINISTERIO DE GOBIERNO SEGUN SOLICITUD 4995 REF: DEVOLUCION DE SALDO NO EJECUTADO DE RECURSOS NO UTILIZADOS EN CONVENIO DE COOPERACION TECNICA ATN/OC 13889-BO APOYO AL FORTALECIMIENTO DEL OBSERVATORIO NACIONAL DE SEGURIDAD CIUDADANA RESOLUC LIB. 00015011108 MIN.GOBIERNO - OTROS INGRESOS</t>
  </si>
  <si>
    <t>VENTA DE DIVISAS CON TRANSFERENCIA DE FONDOS A SOLICITUD DE MINISTERIO DE SALUD SEGUN SOLICITUD 4993 REF: PAGO A LA OFICINA SANITARIA PANAMERICA POR LA COMPRA DE MEDICAMENTOS PARA EL PROGRAMA NACIONAL DE LA TUBERCULOSIS, CITIBANK,111 WALL STREET, NEW YORK, NY 10043. CUENTA 3615-9769 SWIFT CITIUS33 LIB. 00046024204 MS - 5% ENTES GESTORES PROGRAMAS PREVENC. Y PROYECTOS NALES.</t>
  </si>
  <si>
    <t>De: 00099024113 Transferencia en cumplimiento al DS N0913 de 15/06/2011 y el Convenio Interinstitucional de Financiamiento UPRE-CIF-660/2014, suscrito entre la UPRE y el GAM de La Asunta proyecto Construccion Puente Vehicular Chaquety (Central Chaquety), correspondiente a saldo no ejecutado gestion</t>
  </si>
  <si>
    <t>De: 00099024113 Transferencia en cumplimiento al DS N0913 de 15/06/2011 y el Convenio Interinstitucional de Financiamiento UPRE-CIF-656/2014, suscrito entre la UPRE y el GAM de La Asunta proyecto Construccion Puente Vehicular Toquibombo (Central Chaquety), correspondiente a saldo no ejecutado gestio</t>
  </si>
  <si>
    <t>De: 00099024113 Transferencia en cumplimiento al DS N0913 de 15/06/2011 y el Convenio Intergubernativo de Financiamiento UPRE-CIF-IG/120/2016, suscrito entre la UPRE y el GAM de Santiago de Huari proyecto Construccion Internado Unidad Educativa Lagunillas Santiago de Huari, correspondiente a saldos</t>
  </si>
  <si>
    <t>De: 00099024113 Transferencia en cumplimiento al DS N0913 de 15/06/2011 y el Convenio Intergubernativo de Financiamiento UPRE-CIF-IG/391/2016, suscrito entre la UPRE y el GAM de Colquiri proyecto Const. Modulo U.E. Mariscal de Ayacucho Colquiri, correspondiente a saldos no ejecutados gestion 2017, s</t>
  </si>
  <si>
    <t>De: 00099024113 Transferencia en cumplimiento al DS N0913 de 15/06/2011 y el Convenio Intergubernativo de Financiamiento UPRE-CIF-IG/390/2016, suscrito entre la UPRE y el GAM de Colquiri proyecto Const. Internado Municipal Colquiri, correspondiente a saldos no ejecutados gestion 2017, segun la UPRE.</t>
  </si>
  <si>
    <t>De: 00099024113 Transferencia en cumplimiento al DS N0913 de 15/06/2011 y el Convenio Interinstitucional de Financiamiento UPRE-CIF-226/12, suscrito entre la UPRE y el GAM de Cochabamba proyecto Construccion Estadio Evo Morales Ayma Villa Sebastian Pagador, correspondiente a saldo no ejecutado gest</t>
  </si>
  <si>
    <t>De: 00099024113 Transferencia en cumplimiento al DS N0913 de 15/06/2011 y el Convenio Interinstitucional de Financiamiento UPRE-CIF-286/2014, suscrito entre la UPRE y el GAM de San Rafael de Velasco proyecto Construccion del Paseo Peatonal San Juan de Dios La Gruta, correspondiente a saldo no ejecut</t>
  </si>
  <si>
    <t>VENTA DE DIVISAS CON TRANSFERENCIA DE FONDOS A SOLICITUD DE MINISTERIO DE GOBIERNO SEGUN SOLICITUD 4994 REF: DEVOLUCION DE SALDO NO EJECUTADO DE RECURSOS NO UTILIZADOS EN CONVENIO DE COOPERACION TECNICA ATN/OC 13889-BO APOYO AL FORTALECIMIENTO DEL OBSERVATORIO NACIONAL DE SEGURIDAD CIUDADANA RESOLUC LIB. 00015011108 MIN.GOBIERNO - OTROS INGRESOS</t>
  </si>
  <si>
    <t>VENTA DE DIVISAS CON TRANSFERENCIA DE FONDOS A SOLICITUD DE MINISTERIO DE DEFENSA SEGUN SOLICITUD 4988 REF: PAGO A EMPRESA THINK HOLDINGS POR SERVICIO DE PREPARAR ORGANIZAR Y ENVIAR REGISTROS DE AERONAVES DE NEW DELHI A SOUTHEND PARA EPTAM LIB. 00020011103 MINISTERIO DE DEFENSA - INGRESOS VARIOS</t>
  </si>
  <si>
    <t>VENTA DE DIVISAS CON TRANSFERENCIA DE FONDOS A SOLICITUD DE YACIMIENTOS PETROLIFEROS FISCALES BOLIVIANOS SEGUN SOLICITUD 4990 REF: PETROLEO BRASILEIRO SA, PAGO CARTA FACTURA POR CONCEPTO DE CARGOS GESTION 2017 EN EL MARCO DE LOS CONTRATOS DE COMPRA - VENTA, TRANSPORTE Y COMPRESION PARA LA EXPORTACIO LIB. 00513022001 YPFB - "OPERACIONES"</t>
  </si>
  <si>
    <t>De: 00099024113 Transferencia en cumplimiento al DS N0913 de 15/06/2011 y el Convenio Intergubernativo de Financiamiento UPRE-CIF-IG 215/2017, suscrito entre la UPRE y el GAM de Ancoraimes proyecto Construccion Tinglado y Cancha Polifuncional U.E. Lojrocachi - Ancoraimes, correspondiente a saldos no</t>
  </si>
  <si>
    <t>De: 00099024113 Transferencia en cumplimiento al DS N0913 de 15/06/2011 y el Convenio Intergubernativo de Financiamiento UPRE-CIF-IG 218/2017, suscrito entre la UPRE y el GAM de Ancoraimes proyecto Construccion Tinglado y Cancha Polifuncional U.E. Inca Huayna Capac - Ancoraimes, correspondiente a sa</t>
  </si>
  <si>
    <t>De: 00099024113 Transferencia en cumplimiento al DS N0913 de 15/06/2011 y el Convenio Intergubernativo de Financiamiento UPRE-CIF-IG 219/2017, suscrito entre la UPRE y el GAM de Ancoraimes proyecto Construccion 1 Aula y Direccion U.E. Cancahuani - Ancoraimes, correspondiente a saldos no ejecutados g</t>
  </si>
  <si>
    <t>De: 00099024113 Transferencia en cumplimiento al DS N0913 de 15/06/2011 y el Convenio Intergubernativo de Financiamiento UPRE-CIF-IG 419/2017, suscrito entre la UPRE y el GAM de Alto Beni proyecto Construccion Tinglado Unidad Educativa Sararia Alto Beni, correspondiente a saldos no ejecutados gestio</t>
  </si>
  <si>
    <t>De: 00099024113 Transferencia en cumplimiento al DS N0913 de 15/06/2011 y el Convenio Intergubernativo de Financiamiento UPRE-CIF-IG 424/2017, suscrito entre la UPRE y el GAM de Alto Beni proyecto Construccion Tinglado Unidad Educativa Mercedes Alto Beni, correspondiente a saldos no ejecutados gesti</t>
  </si>
  <si>
    <t>De: 00099024113 Transferencia en cumplimiento al DS N0913 de 15/06/2011 y el Convenio Intergubernativo de Financiamiento UPRE-CIF-IG 498/2017, suscrito entre la UPRE y el GAM de Alto Beni proyecto Construccion Tinglado Unidad Educativa Villa Litoral Alto Beni, correspondiente a saldos no ejecutados</t>
  </si>
  <si>
    <t>De: 00099024113 Transferencia en cumplimiento al DS N0913 de 15/06/2011 y el Convenio Intergubernativo de Financiamiento UPRE-CIF-IG 423/2017, suscrito entre la UPRE y el GAM de Alto Beni proyecto Construccion Tinglado Unidad Educativa Palmar Suapi Alto Beni, correspondiente a saldos no ejecutados g</t>
  </si>
  <si>
    <t>De: 00099024113 Transferencia en cumplimiento al DS N0913 de 15/06/2011 y el Convenio Intergubernativo de Financiamiento UPRE-CIF-IG 499/2017, suscrito entre la UPRE y el GAM de Alto Beni proyecto Construccion Tinglado Unidad Edicativa Puerto Linares Alto Beni, correspondiente a saldos no ejecutados</t>
  </si>
  <si>
    <t>De: 00099024113 Transferencia en cumplimiento al DS N0913 de 15/06/2011 y el Convenio Intergubernativo de Financiamiento UPRE-CIF-IG 422/2017, suscrito entre la UPRE y el GAM de Alto Beni proyecto Construccion Tinglado Unidad Educativa Entre Rios Km 52 Alto Beni, correspondiente a saldos no ejecutad</t>
  </si>
  <si>
    <t>De: 00099024113 Transferencia en cumplimiento al DS N0913 de 15/06/2011 y el Convenio Interinstitucional de Financiamiento UPRE-CIF-291/2014, suscrito entre la UPRE y el GAM de San Rafael de Velasco proyecto Construccion de Consultorios en el Hospital Municipal San Rafael, correspondiente a saldo no</t>
  </si>
  <si>
    <t>||TRANSFERENCIA AL T.G.N. EN CUMPLIMIENTO AL ART.8 DE LA LEY 211, DISPOSICION FINAL 4TA.DE LA LEY 1006 Y ART.24 DEL D.S.3448 P/FINANC.DEL BONO JUANA AZURDUY P/ABRIL/18 S/G BCB-HRE-TGL-2018-6585; DP 05/17; N.MEFP/VTCP /DGPOT/ UPCFTGN/N°1119/18 Y F.TRANSF. 3/18 DE GADM TRANSFERENCIA A LA LIBRETA 00099021001 TGN-RECURSOS ORDINARIOS (3987)</t>
  </si>
  <si>
    <t>TRANSFERENCIA DEL EXTERIOR SEGUN SWIFT NOS.6891-6884 DE FECHA 16/05/2018 ORDENANTE: CONSULADO GENERAL DE BOLIVIA BUENOS AIRES-ARGENTINA REF:SERVICIOS DEL GOBIERNO LIB. 00340012005 SEGIP - RECAUDACION EXTERIOR - CEDULAS DE IDENTIDAD</t>
  </si>
  <si>
    <t>'COBRO DE'||UTILES DE ESCRITORIO POR EL COMPROBANTE CONTABLE NRO. 0921917 DE LA FECHA, S/G. CORREO ELECTRÓNICO DE YPFB DE F. 23/01/2018. DEBITO DE LA LIBRETA 00513022001 YPFB - OPERACIONES.</t>
  </si>
  <si>
    <t>'TRANSFERENCIA'||RECIBIDA DEL EXTERIOR POR DESEMBOLSO DEL BID REF.:ATN-AA-15036-BO REQ.0004 OPS0201818964A LIB.00050018002 MTILCC GOB.ABIERTO AL SERVICIO DE LA CIUDADANIA (REM.EXT)S/G SWIFT 06877 DE HOY</t>
  </si>
  <si>
    <t>'TRANSFERENCIA'||RECIBIDA DEL EXTERIOR POR DESEMBOLSO DEL BID REF.:ATN-AA-15036-BO REQ.0004 OPS0201818964A LIB.00050018002 MTILCC GOB.ABIERTO AL SERVICIO DE LA CIUDADANIA REF.:UTILES DE ESCRITORIO</t>
  </si>
  <si>
    <t>00373024105 DEPOSITO DE EFECTIVO, DEPOSITANTE: FAVIANA MENDOZA COLQUE, CONCEPTO: DEVOLUCION DE PROYECTO CARPA SOLAR, CUENTA DE DEPOSITO: CUENTA UNICA DEL TESORO</t>
  </si>
  <si>
    <t>00373024105 DEPOSITO DE EFECTIVO, DEPOSITANTE: REGINES  TOURS  LTDA, CONCEPTO: DEVOLUCION, CUENTA DE DEPOSITO: CUENTA UNICA DEL TESORO</t>
  </si>
  <si>
    <t>00291012008 DEPOSITO DE EFECTIVO, DEPOSITANTE: CROWN  LTDA, CONCEPTO: SOLICITUD DE ENSAYO DE LABORATORIO CARACTERIZACION DEL ASFALTO MODIFICADO CON POLIMERO, CUENTA DE DEPOSITO: CUENTA UNICA DEL TESORO</t>
  </si>
  <si>
    <t>00592012001 DEPOSITO DE EFECTIVO, DEPOSITANTE: ABA WENDY MAMANI YUJRA, CONCEPTO: ND 111433/ND 111734 INE BANCO MUNDIAL GESTION 2017, CUENTA DE DEPOSITO: CUENTA UNICA DEL TESORO</t>
  </si>
  <si>
    <t>00592012001 DEPOSITO DE EFECTIVO, DEPOSITANTE: ANA WENDY MAMANI YUJRA, CONCEPTO: ND 145699 MINISTERIO DE RELACIONES EXTERIORES GESTION 2017, CUENTA DE DEPOSITO: CUENTA UNICA DEL TESORO</t>
  </si>
  <si>
    <t>00592012001 DEPOSITO DE EFECTIVO, DEPOSITANTE: ANA WENDY MAMANI YUJRA, CONCEPTO: RC 30113 MINISTERIO DE RELACIONES EXTERIORES GESTION 2017, CUENTA DE DEPOSITO: CUENTA UNICA DEL TESORO</t>
  </si>
  <si>
    <t>00592012001 DEPOSITO DE EFECTIVO, DEPOSITANTE: ANA WENDY MAMANI YUJRA, CONCEPTO: ND 132080/ ND 159807 MINISTERIO DE RELACIONES EXT GESTION 2017, CUENTA DE DEPOSITO: CUENTA UNICA DEL TESORO</t>
  </si>
  <si>
    <t>00592012001 DEPOSITO DE EFECTIVO, DEPOSITANTE: ANA WENDY MAMANI YUJRA, CONCEPTO: ND 156324 MINISTERIO DE LA PRESIDENCIA GESTION 2017, CUENTA DE DEPOSITO: CUENTA UNICA DEL TESORO</t>
  </si>
  <si>
    <t>00099021001 DEPOSITO DE EFECTIVO, DEPOSITANTE: JOSE FELIX CAMPERO BUSTILLOS, CONCEPTO: DEVOLUCION POR DOBLE PERSEPCION, CUENTA DE DEPOSITO: CUENTA UNICA DEL TESORO</t>
  </si>
  <si>
    <t>00373024105 DEPOSITO DE EFECTIVO, DEPOSITANTE: GREGORIO APAZA FLORES, CONCEPTO: DEVOLUCION DE FINANCIAMIENTO FONDO INDIGENA, CUENTA DE DEPOSITO: CUENTA UNICA DEL TESORO</t>
  </si>
  <si>
    <t>00099021001 DEPOSITO DE EFECTIVO, DEPOSITANTE: REGIMIENTO 3  PEREZ, CONCEPTO: REVERSION PASAJES AL INTERIOR DEL PAIS, CUENTA DE DEPOSITO: CUENTA UNICA DEL TESORO</t>
  </si>
  <si>
    <t>00099021001 DEPOSITO DE EFECTIVO, DEPOSITANTE: SERVICIO DEPARTAMENTO DE RIEGO LA PAZ, CONCEPTO: DESEMBOLSO  POR CONSUMO DE AGUA CORRESPONDIENTE A LOS MESES DE ENERO A ABRIL DE 2018, CUENTA DE DEPOSITO: CUENTA UNICA DEL TESORO</t>
  </si>
  <si>
    <t>00373024105 DEPOSITO DE EFECTIVO, DEPOSITANTE: PROD. PAPA CON SEMILLA CER. VILLA AROMA BS, CONCEPTO: DEVOLUCION GASTOS NO EJECUTADOS BS1673,56 REVERSION CE-51 BS 80 INTERES BS 57,22, CUENTA DE DEPOSITO: CUENTA UNICA DEL TESORO</t>
  </si>
  <si>
    <t>00099021001 DEPOSITO DE EFECTIVO, DEPOSITANTE: WILDER TERRAZAS VELARDE, CONCEPTO: REVERSION POR PASAJE, CUENTA DE DEPOSITO: CUENTA UNICA DEL TESORO</t>
  </si>
  <si>
    <t>00291012002 DEPOSITO DE EFECTIVO, DEPOSITANTE: MARIO CRUZ CHOQUE, CONCEPTO: REPOSICION DE CREDENCIAL, CUENTA DE DEPOSITO: CUENTA UNICA DEL TESORO</t>
  </si>
  <si>
    <t>00373024105 DEPOSITO DE EFECTIVO, DEPOSITANTE: GREGORIO APAZA FLORES PROY. FONDO INDIGENA, CONCEPTO: DEVOLUCION DE SALDO, CUENTA DE DEPOSITO: CUENTA UNICA DEL TESORO</t>
  </si>
  <si>
    <t>00099021001 DEPOSITO DE EFECTIVO, DEPOSITANTE: DANIEL JULIO ALVAREZ  GUERRA, CONCEPTO: DEVOLUCION POR DOBLE PERCEPCION, CUENTA DE DEPOSITO: CUENTA UNICA DEL TESORO</t>
  </si>
  <si>
    <t>00099021001 DEPOSITO DE EFECTIVO, DEPOSITANTE: XIMENA MACHICADO, CONCEPTO: REVERSION A LA PARTIDA 25600 PREV. 1186, CUENTA DE DEPOSITO: CUENTA UNICA DEL TESORO</t>
  </si>
  <si>
    <t>00592012001 DEP.DE CHEQ.AJENOS,RET.DE CAM.,CONCEPTO: DEVOLUCIONES - BOA,DEP.: BOA , PROCEDENCIA: BANCO UNION S.A., CHEQUE: 8873, FECHA DE EMISION:20/04/2018</t>
  </si>
  <si>
    <t>00099021001 DEP.DE CHEQ.AJENOS,RET.DE CAM.,CONCEPTO: DEVOLUCION DE VACACIONES ANTICIPADA DICIEMBRE 2017,DEP.: ORGANO JUDICIAL DAF NACIONAL , PROCEDENCIA: BANCO UNION S.A., CHEQUE: 2481, FECHA DE EMISION:15/05/2018</t>
  </si>
  <si>
    <t>00099021001 DEP.DE CHEQ.AJENOS,RET.DE CAM.,CONCEPTO: PAGO POR DESCUENTO MONTOS EXCEDENTES POR DOBLE PERCEPCION DE RECURSOS PUBLICOS,DEP.: CAJA NACIONAL DE SALUD , PROCEDENCIA: BANCO UNION S.A., CHEQUE: 36378, FECHA DE EMISION:17/05/2018</t>
  </si>
  <si>
    <t>00373024105 DEP.DE CHEQ.AJENOS,RET.DE CAM.,CONCEPTO: ARANCIBIA JACOME SANDRA,DEP.: BANCO UNION S.A. , PROCEDENCIA: BANCO UNION S.A., CHEQUE: 154488, FECHA DE EMISION:17/05/2018</t>
  </si>
  <si>
    <t>00099021001 DEP.DE CHEQ.AJENOS,RET.DE CAM.,CONCEPTO: DEVOLUCION DE  FONDOS NO UTILIZADOS,DEP.: MINISTERIO DE EDUCACION , PROCEDENCIA: BANCO UNION S.A., CHEQUE: 22256, FECHA DE EMISION:15/05/2018</t>
  </si>
  <si>
    <t>De: 00099024113 Transferencia en cumplimiento al DS N0913 de 15/06/2011 y el Convenio Intergubernativo de Financiamiento UPRE-CIF-IG 1081/2017, suscrito entre la UPRE y el GAM de Papel Pampa proyecto Construccion Cancha de Cesped Sintetico con Enmallado en el Municipio de Papel Pampa, correspondient</t>
  </si>
  <si>
    <t>De: 00099024113 Transferencia en cumplimiento al DS N0913 de 15/06/2011 y el Convenio Intergubernativo de Financiamiento UPRE-CIF-IG 354/2017, suscrito entre la UPRE y el GAM de Papel Pampa proyecto Construccion de Dos Aulas en la Unidad Educativa Papel Pampa, correspondiente a saldos no ejecutados</t>
  </si>
  <si>
    <t>De: 00099024113 Transferencia en cumplimiento al DS N0913 de 15/06/2011 y el Convenio Intergubernativo de Financiamiento UPRE-CIF-IG 967/2017, suscrito entre la UPRE y el GAM de San Agustin proyecto Const. Centro de Salud con Internacion Alota, correspondiente a saldos no ejecutados gestion 2017, se</t>
  </si>
  <si>
    <t>De: 00099024113 Transferencia en cumplimiento al DS N0913 de 15/06/2011 y el Convenio Intergubernativo de Financiamiento UPRE-CIF-IG 966/2017, suscrito entre la UPRE y el GAM de San Agustin proyecto Const. Puesto de Salud Cerro Gordo, correspondiente a saldos no ejecutados gestion 2017, segun la UPR</t>
  </si>
  <si>
    <t>De: 00099024113 Transferencia en cumplimiento al DS N0913 de 15/06/2011 y el Convenio Intergubernativo de Financiamiento UPRE-CIF-IG 078/2017, suscrito entre la UPRE y el GAM de Potosi proyecto Const. Centro de Educacion Tecnica Alternativa San Martin D-1, correspondiente a saldos no ejecutados gest</t>
  </si>
  <si>
    <t>De: 00099024113 Transferencia en cumplimiento al DS N0913 de 15/06/2011 y el Convenio Intergubernativo de Financiamiento UPRE-CIF-IG 079/2017, suscrito entre la UPRE y el GAM de Potosi proyecto Construccion Centro de Educacion Especial Juan Evo Morales Ayma I D - 10, correspondiente a saldos no ejec</t>
  </si>
  <si>
    <t>De: 00099024113 Transferencia en cumplimiento al DS N0913 de 15/06/2011 y el Convenio Intergubernativo de Financiamiento UPRE-CIF-IG 080/2017, suscrito entre la UPRE y el GAM de Potosi proyecto Construccion Unidad Educativa Inti Peredo D-19, correspondiente a saldos no ejecutados gestion 2017, segun</t>
  </si>
  <si>
    <t>De: 00099024113 Transferencia en cumplimiento al DS N0913 de 15/06/2011 y el Convenio Intergubernativo de Financiamiento UPRE-CIF-IG 082/2017, suscrito entre la UPRE y el GAM de Potosi proyecto Construccion Bloques Administrativos y Aulas Tecnicas Unidad Educativa Antonio Jose de Sucre A y B D-5, co</t>
  </si>
  <si>
    <t>De: 00099024113 Transferencia en cumplimiento al DS N0913 de 15/06/2011 y el Convenio Intergubernativo de Financiamiento UPRE-CIF-IG 083/2017, suscrito entre la UPRE y el GAM de Potosi proyecto Construccion Bloques Administrativos, Aulas Teoricas, Tecnicas y Dos Tinglados U.E. Divino Maestro A, B y</t>
  </si>
  <si>
    <t>De: 00099024113 Transferencia en cumplimiento al DS N0913 de 15/06/2011 y el Convenio Intergubernativo de Financiamiento UPRE-CIF-IG 533/2017, suscrito entre la UPRE y el GAM de Santiago de Machaca proyecto Construccion Coliseo Cerrado Santiago de Machaca, correspondiente a saldos no ejecutados gest</t>
  </si>
  <si>
    <t>De: 00099024113 Transferencia en cumplimiento al DS N0913 de 15/06/2011 y el Convenio Intergubernativo de Financiamiento UPRE-CIF-IG 420/2017, suscrito entre la UPRE y el GAM de Alto Beni proyecto Construccion Tinglado Unidad Educativa Republicca de Cuba Alto Beni, correspondiente a saldos no ejecut</t>
  </si>
  <si>
    <t>De: 00099024113 Transferencia en cumplimiento al DS N0913 de 15/06/2011 y el Convenio Interinstitucional de Financiamiento UPRE-CIF-IG 114/2017, suscrito entre la UPRE y el GAM La Asunta, Proyecto Construccion Tinglado Polifuncional Unidad Educativa San Pedro C, correspondiente al pago de la planill</t>
  </si>
  <si>
    <t>De: 00099024113 Transferencia en cumplimiento al DS N0913 de 15/06/2011 y el Convenio Interinstitucional de Financiamiento UPRE-CIF-IG 1102/2017, suscrito entre la UPRE y el GAM Warnes, Proyecto Const. Unidad Educativa El Manantial Warnes, correspondiente al pago de la planilla N1, segun la UPRE.</t>
  </si>
  <si>
    <t>De: 00099024113 Transferencia en cumplimiento al DS N0913 de 15/06/2011 y el Convenio Interinstitucional de Financiamiento UPRE-CIF-IG/223/2016, suscrito entre la UPRE y el GAM Warnes, Proyecto Construccion Mercado Evo Morales Ayma Warnes, correspondiente al pago de la planilla N8 de cierre, segun l</t>
  </si>
  <si>
    <t>De: 00099024113 Transferencia en cumplimiento al DS N0913 de 15/06/2011 y el Convenio Interinstitucional de Financiamiento UPRE-CIF-IG 059/2017, suscrito entre la UPRE y el GAM Padcaya, Proyecto Construccion Centro de Salud la Huerta, correspondiente al pago de la planilla N3, segun la UPRE.</t>
  </si>
  <si>
    <t>De: 00099024113 Transferencia en cumplimiento al DS N0913 de 15/06/2011 y el Convenio Interinstitucional de Financiamiento UPRE-CIF-IG/283/2015, suscrito entre la UPRE y el GAM Huacaraje, Proyecto Ampliacion Unidad Educativa Raul Salazar Rivero San Jose Huacaraje, correspondiente al pago de la plan</t>
  </si>
  <si>
    <t>De: 00099024113 Transferencia en cumplimiento al DS N0913 de 15/06/2011 y el Convenio Intergubernativo de Financiamiento UPRE-CIF-IG 674/2017, suscrito entre la UPRE y el GAM Tiraque, Proyecto Construccion Tinglado y Graderias Unidad Educativa 27 de Mayo, correspondiente al pago de la planilla N 2 d</t>
  </si>
  <si>
    <t>De: 00099024113 Transferencia en cumplimiento al DS N0913 de 15/06/2011 y el Convenio Intergubernativo de Financiamiento UPRE-CIF-IG 651/2017, suscrito entre la UPRE y el GAM Tarata, Proyecto Construccion Tinglado Centro Infantil Ladera Tarata, correspondiente al pago de la planilla N 2 de cierre, s</t>
  </si>
  <si>
    <t>De: 00099024113 Transferencia en cumplimiento al DS N0913 de 15/06/2011 y el Convenio Intergubernativo de Financiamiento UPRE-CIF-IG/552/2016, suscrito entre la UPRE y el GAM Cuatro Canadas, Proyecto Const. Modulo Educativo Juan Pablo II B, correspondiente al pago de la planilla N 2, segun la UPRE.</t>
  </si>
  <si>
    <t>De: 00099024113 Transferencia en cumplimiento al DS N0913 de 15/06/2011 y el Convenio Intergubernativo de Financiamiento UPRE-CIF-IG 368/2016, suscrito entre la UPRE y el GAM Carapari Proyecto Construccion Reorganizacion Mercado Municipal Carapari, correspondiente al pago de la planilla N7, segun la</t>
  </si>
  <si>
    <t>De: 00099024113 Transferencia en cumplimiento al DS N0913 de 15/06/2011 y el Convenio Intergubernativo de Financiamiento UPRE-CIF-IG 694/2017, suscrito entre la UPRE y el GAM Vila Vila Proyecto Const. 4 Aulas Unidad Educativa Sivingani, correspondiente al pago de la planilla N2 de cierre, segun la U</t>
  </si>
  <si>
    <t>De: 00099024113 Transferencia en cumplimiento al DS N0913 de 15/06/2011 y el Convenio Intergubernativo de Financiamiento UPRE-CIF-IG 940/2017, suscrito entre la UPRE y el GAM Chuquihuta (Ayllu Jucumani) Proyecto Const. U.E. Ismael Montes (Chuquihuta), correspondiente al pago de la planilla N1, segun</t>
  </si>
  <si>
    <t>De: 00099024113 Transferencia en cumplimiento al DS N0913 de 15/06/2011 y el Convenio Intergubernativo de Financiamiento UPRE-CIF-IG 1006/2017, suscrito entre la UPRE y el GAM Tomave Proyecto Construccion 4 Aulas Mas Tinglado U.E. Jaime Mendoza de Jachioco - Jachioco, correspondiente al pago de la p</t>
  </si>
  <si>
    <t>De: 00099024113 Transferencia en cumplimiento al DS N0913 de 15/06/2011 y el Convenio Intergubernativo de Financiamiento UPRE-CIF-IG 673/2017, suscrito entre la UPRE y el GAM Tiraque, Proyecto Construccion Cancha Polifuncional con Tinglado y Graderias Unidad Educativa Luis Espinal Camps, correspondi</t>
  </si>
  <si>
    <t>De: 00099024113 Transferencia en cumplimiento al DS N0913 de 15/06/2011 y el Convenio Intergubernativo de Financiamiento UPRE-CIF-IG 643/2017, suscrito entre la UPRE y el GAM Capinota, Proyecto Construccion Cancha y Graderias Estadio Buen Retiro - Capinota, correspondiente al pago de la planilla N2,</t>
  </si>
  <si>
    <t>De: 00099024113 Transferencia en cumplimiento al DS N0913 de 15/06/2011 y el Convenio Intergubernativo de Financiamiento UPRE-CIF-IG 633/2017, suscrito entre la UPRE y el GAM Vinto, Proyecto Construccion Bloque de 12 Aulas U.E. Martin Cardenas, correspondiente al pago de la planilla N2, segun la UPR</t>
  </si>
  <si>
    <t>De: 00099024113 Transferencia en cumplimiento al DS N0913 de 15/06/2011 y el Convenio Intergubernativo de Financiamiento UPRE-CIF-IG 405/2017, suscrito entre la UPRE y el GAM Puerto Acosta, Proyecto Construccion Bateria de Bano U.E. Jupani Grande, correspondiente al pago de la planilla N2 de cierre,</t>
  </si>
  <si>
    <t>De: 00099024113 Transferencia en cumplimiento al DS N0913 de 15/06/2011 y el Convenio Intergubernativo de Financiamiento UPRE-CIF-IG 575/2016, suscrito entre la UPRE y el GAM Villa Gualberto Villarroel (Cuchumuela), Proyecto Construccion Centro de Salud con Internacion Villa Gualberto Villarroel - C</t>
  </si>
  <si>
    <t>De: 00099024113 Transferencia en cumplimiento al DS N0913 de 15/06/2011 y el Convenio Intergubernativo de Financiamiento UPRE-CIF-IG 585/2017, suscrito entre la UPRE y el GAM La Guardia, Proyecto Construccion Unidad Educativa Isaac Gutierrez Cruz - C. Basilio, correspondiente al pago de la planilla</t>
  </si>
  <si>
    <t>De: 00099024113 Transferencia en cumplimiento al DS N0913 de 15/06/2011 y el Convenio Intergubernativo de Financiamiento UPRE-CIF-IG 916/2017, suscrito entre la UPRE y el GAM Villa Tunari, Proyecto Construccion Piscina de Calentamiento Villa Tunari, correspondiente al pago de la planilla N4, segun l</t>
  </si>
  <si>
    <t>De: 00099024113 Transferencia en cumplimiento al DS N0913 de 15/06/2011 y el Convenio Intergubernativo de Financiamiento UPRE-CIF-IG 1000/2017, suscrito entre la UPRE y el GAM Chayanta, Proyecto Const. Cuatro Aulas Mas Tinglado U.E. Eduardo Abaroa de Entre Rios - Chayanta, correspondiente al pago de</t>
  </si>
  <si>
    <t>De: 00099024113 Transferencia en cumplimiento al DS N0913 de 15/06/2011 y el Convenio Intergubernativo de Financiamiento UPRE-CIF-IG 491/2017, suscrito entre la UPRE y el GAM de Nazacara de Pacajes proyecto Construccion Tinglado Unidad Educativa Nazacara Nazacara de Pacajes, correspondiente a saldo</t>
  </si>
  <si>
    <t>De: 00099024113 Transferencia en cumplimiento al DS N0913 de 15/06/2011 y el Convenio Intergubernativo de Financiamiento UPRE-CIF-IG 490/2017, suscrito entre la UPRE y el GAM de Nazacara de Pacajes proyecto Construccion Vivienda para Personal de Salud Centro de Salud Nazacara Nazacara de Pacajes, c</t>
  </si>
  <si>
    <t>De: 00099024113 Transferencia en cumplimiento al DS N0913 de 15/06/2011 y el Convenio Intergubernativo de Financiamiento UPRE-CIF-IG 503/2017, suscrito entre la UPRE y el GAM de Nazacara de Pacajes proyecto Construccion Casa Consistorial Nazacara de Pacajes, correspondiente a saldos no ejecutados ge</t>
  </si>
  <si>
    <t>De: 00099024113 Transferencia en cumplimiento al DS N0913 de 15/06/2011 y el Convenio Intergubernativo de Financiamiento UPRE-CIF-IG 989/2017, suscrito entre la UPRE y el GAM de Atocha proyecto Const. Unidad Educativa Tecnico Humanistico Julio Urquieta San Vicente, correspondiente a saldos no ejecut</t>
  </si>
  <si>
    <t>De: 00099024113 Transferencia en cumplimiento al DS N0913 de 15/06/2011 y el Convenio Intergubernativo de Financiamiento UPRE-CIF-IG 354/2016, suscrito entre la UPRE y el GAM de Chulumani proyecto Construccion Unidad Educativa Cutusuma - Chulumani, correspondiente a saldos no ejecutados gestion 2017</t>
  </si>
  <si>
    <t>De: 00099024113 Transferencia en cumplimiento al DS N0913 de 15/06/2011 y el Convenio Intergubernativo de Financiamiento UPRE-CIF-IG 1113/2017, suscrito entre la UPRE y el GAM de Irupana proyecto Construccion Graderias de Cancha Deportiva Poblacion de Irupana - Irupana, correspondiente a saldos no e</t>
  </si>
  <si>
    <t>De: 00099024113 Transferencia en cumplimiento al DS N0913 de 15/06/2011 y el Convenio Intergubernativo de Financiamiento UPRE-CIF-IG 923/2017, suscrito entre la UPRE y el GAM de San Pablo de Lipez proyecto Const. Centro de Salud con Internacion San Pablo de Lipez Municipio San Pablo de Lipez, corre</t>
  </si>
  <si>
    <t>De: 00099024113 Transferencia en cumplimiento al DS N0913 de 15/06/2011 y el Convenio Intergubernativo de Financiamiento UPRE-CIF-IG 550/2017, suscrito entre la UPRE y el GAM de Tito Yupanqui proyecto Construccion 6 Aulas U.E. Tito Yupanqui, correspondiente a saldos no ejecutados gestion 2017, segun</t>
  </si>
  <si>
    <t>De: 00099024113 Transferencia en cumplimiento al DS N0913 de 15/06/2011 y el Convenio Intergubernativo de Financiamiento UPRE-CIF-IG 480/2017, suscrito entre la UPRE y el GAM de Tito Yupanqui proyecto Construccion Tinglado, Graderias y Cancha U.E. Nacional Tito Yupanqui, correspondiente a saldos no</t>
  </si>
  <si>
    <t>De: 00099024113 Transferencia en cumplimiento al DS N0913 de 15/06/2011 y el Convenio Intergubernativo de Financiamiento UPRE-CIF-IG 479/2017, suscrito entre la UPRE y el GAM de Tito Yupanqui proyecto Construccion Tinglado, Graderias y Cancha U.E. Chichilaya, correspondiente a saldos no ejecutados g</t>
  </si>
  <si>
    <t>De: 00099024113 Transferencia en cumplimiento al DS N0913 de 15/06/2011 y el Convenio Intergubernativo de Financiamiento UPRE-CIF-IG 1110/2017, suscrito entre la UPRE y el GAD de Chuquisaca proyecto Construccion Unidad Educativa Evo Morales Ayma D - 5, correspondiente a saldos no ejecutados gestion</t>
  </si>
  <si>
    <t>De: 00099024113 Transferencia en cumplimiento al DS N0913 de 15/06/2011 y el Convenio Interinstitucional de Financiamiento UPRE-CIF-025/11, suscrito entre la UPRE y el GAM de Aiquile proyecto Construccion Hospital Municipal Carmen Lopez Aiquile (Segundo Nivel), correspondiente a saldo no ejecutado</t>
  </si>
  <si>
    <t>De: 00099024113 Transferencia en cumplimiento al DS N0913 de 15/06/2011 y el Convenio Intergubernativo de Financiamiento UPRE-CIF-IG 393/2017, suscrito entre la UPRE y el GAM Tacacoma, Proyecto Construccion de 12 Aulas Unidad Educativa Tacachaca (Tacacoma), correspondiente al pago de la planilla N 2</t>
  </si>
  <si>
    <t>De: 00099024113 Transferencia en cumplimiento al DS N0913 de 15/06/2011 y el Convenio Intergubernativo de Financiamiento UPRE-CIF-IG 828/2017, suscrito entre la UPRE y el GAM San Ignacio (San Ignacio de Velasco), Proyecto Construccion Tinglado y Graderias en U.E. Totaisal (San Ignacio de Velasco), c</t>
  </si>
  <si>
    <t>De: 00099024113 Transferencia en cumplimiento al DS N0913 de 15/06/2011 y el Convenio Intergubernativo de Financiamiento UPRE-CIF-IG/031/2016, suscrito entre la UPRE y el GAM Pucara, Proyecto Construccion del Mercado Municipal de Pucara, correspondiente al pago de la planilla N 4, segun la UPRE.</t>
  </si>
  <si>
    <t>De: 00099024113 Transferencia en cumplimiento al DS N0913 de 15/06/2011 y el Convenio Intergubernativo de Financiamiento UPRE-CIF-IG 482/2017, suscrito entre la UPRE y el GAM de Tito Yupanqui proyecto Construccion 4 Aulas y Tinglado U.E. Coaquipa, correspondiente a saldos no ejecutados gestion 2017,</t>
  </si>
  <si>
    <t>NUMERO DE LIBRETA CUT: 00099021001 OPERACIÓN E18 TRANSFERENCIA DEL SISTEMA FINANCIERO POR CUENTA DE TERCEROS A LA CUT Devolucion de pagos CC no cobrados por afiliados civiles y militares correspondiete al periodo de enero 2018 Libreta Nro 00099021001 TGN - Recursos ordinarios</t>
  </si>
  <si>
    <t>De: 00099024113 Transferencia en cumplimiento al DS N0913 de 15/06/2011 y el Convenio Intergubernativo de Financiamiento UPRE-CIF-IG 842/2017, suscrito entre la UPRE y el GAM de Pucara proyecto Const. Pavimento Articulado Calle La Purisima, Rene Barrientos, Comercio, Santos Arteaga Municipio Pucar</t>
  </si>
  <si>
    <t>De: 00099024113 Transferencia en cumplimiento al DS N0913 de 15/06/2011 y el Convenio Intergubernativo de Financiamiento UPRE-CIF-IG 840/2017, suscrito entre la UPRE y el GAM de Pucara proyecto Const. Centro de Salud Comunidad Huertas en el Municipio de Pucara, correspondiente a saldos no ejecutado</t>
  </si>
  <si>
    <t>TRANSFERENCIA DE FONDOS AL EXTERIOR A SOLICITUD DE YACIMIENTOS PETROLIFEROS FISCALES BOLIVIANOS SEGUN SOLICITUD YPFB-0137-2018 REF: PAGO MANTENIMIENTO DE OFERTA LICITACION PUBLICA INTERNACIONAL SUBASTA A LA BAJA ELECTRONICA N 11 2018 ADQ GLP ID N 347 027 LIB. 00513012003 LBP-YPFB (2011349681373)</t>
  </si>
  <si>
    <t>VENTA DE DIVISAS CON TRANSFERENCIA DE FONDOS A SOLICITUD DE AUTORIDAD DE REG.Y FISCALIZ.DE TELECOMUNICACIONES Y TRANSP. SEGUN SOLICITUD 5007 REF: PAGO A LA UNION INTERNACIONAL DE TELECOMUNICACIONES UIT PARA CURSO DE CAPACITACION FUNDAMENTOS PARA LA GESTION ECONOMICA DEL ESPECTRO RADIOELECTRICO, DE A LIB. 00099021001 TGN-RECURSOS ORDINARIOS (3987)</t>
  </si>
  <si>
    <t>TRANSFERENCIA RECIBIDA DEL EXTERIOR SEGÚN MENSAJES SWIFT Nos. 6959-6948 (REM.EXT.) DE FECHA 17-05-2018 POR DESEMBOLSO DE CAF PRÉSTAMO CFA009272 PROY.CARR.DOBLE VÍA SC-WARNES LIBRETA N° 00291012002 ABC-RECURSOS PROPIOS REF.: UTILES DE ESCRITORIO</t>
  </si>
  <si>
    <t>COBRO COSTOS DE PAPELERIA SEGUN TRANSFERENCIA DEL EXTERIOR POR ORDEN DE ENERGIA ARGENTINA SOCIEDAD ANONIMA LIB. 00513012007 YPFB - RECURSOS NACIONALIZACIÓN</t>
  </si>
  <si>
    <t>COBRO COSTOS DE PAPELERIA SEGUN TRANSFERENCIA DEL EXTERIOR POR ORDEN DE GAS TOTAL S.A. REF:ANTICIPO POR IMPORTACION DE GLP MES DE MAYO 2018 LIB. 00513062001 YPFB-OPERACIONES PLANTA DE SEPARACION DE LIQUIDOS RIO GRANDE</t>
  </si>
  <si>
    <t>00099021001 DEPOSITO DE EFECTIVO, DEPOSITANTE: PAULINA MENDEZ VARGAS, CONCEPTO: PERCEPCION INDEBIDA DE HABERES, CUENTA DE DEPOSITO: CUENTA UNICA DEL TESORO</t>
  </si>
  <si>
    <t>00099021001 DEPOSITO DE EFECTIVO, DEPOSITANTE: HILARION SURCO APANQUI, CONCEPTO: DEVOLUCION DE LOS BENEFICIOS, CUENTA DE DEPOSITO: CUENTA UNICA DEL TESORO</t>
  </si>
  <si>
    <t>00099021001 DEPOSITO DE EFECTIVO, DEPOSITANTE: JULIO GOMEZ PONGO, CONCEPTO: DEVOLUCION DE PAGO, CUENTA DE DEPOSITO: CUENTA UNICA DEL TESORO</t>
  </si>
  <si>
    <t>00099021001 DEPOSITO DE EFECTIVO, DEPOSITANTE: LUISA ESPINOZA VIDAL, CONCEPTO: DOBLE PERCEPCION, CUENTA DE DEPOSITO: CUENTA UNICA DEL TESORO</t>
  </si>
  <si>
    <t>00020031101 DEPOSITO DE EFECTIVO, DEPOSITANTE: JOSE MARTIN SANTOS QUIROGA, CONCEPTO: DEVOLUCION DE VIATICOS, CUENTA DE DEPOSITO: CUENTA UNICA DEL TESORO</t>
  </si>
  <si>
    <t>00099021001 DEPOSITO DE EFECTIVO, DEPOSITANTE: SERVICIO NACIONAL DEL SISTEMA DE REPARTO SENASIR, CONCEPTO: DEVOLUCION POR CONCEPTO DE DOBLE PERCEPCION DE LOS MESES FEBRERO Y MARZO, CUENTA DE DEPOSITO: CUENTA UNICA DEL TESORO</t>
  </si>
  <si>
    <t>00373024105 DEPOSITO DE EFECTIVO, DEPOSITANTE: MARTHA FERNANDEZ DE TICONA, CONCEPTO: DEVOLUCION, CUENTA DE DEPOSITO: CUENTA UNICA DEL TESORO</t>
  </si>
  <si>
    <t>00010011102 DEPOSITO DE EFECTIVO, DEPOSITANTE: CONSULADO DE BOLIVIA EN VALENCIA ESPAÑA, CONCEPTO: CONSULADO DE BOLIVIA EN VALENCIA ESPAÑA  VALORES ANULADOS 2013, CUENTA DE DEPOSITO: CUENTA UNICA DEL TESORO</t>
  </si>
  <si>
    <t>00047081101 DEPOSITO DE EFECTIVO, DEPOSITANTE: CINTYA ANABEL ACUÑA MORALES CI 5515866 PT, CONCEPTO: DEVOLUCION DE RECURSOS POR PERCEPCION DE SUELDO DE DIAS NO TRABAJADOS POR EL MES DE ENERO 2018, CUENTA DE DEPOSITO: CUENTA UNICA DEL TESORO</t>
  </si>
  <si>
    <t>00373024101 DEPOSITO DE EFECTIVO, DEPOSITANTE: ANDRES MACHACA MAMANI, CONCEPTO: DEVOLUCION DE FONDOS DE AVANCE, CUENTA DE DEPOSITO: CUENTA UNICA DEL TESORO</t>
  </si>
  <si>
    <t>00046054207 DEPOSITO DE EFECTIVO, DEPOSITANTE: MINISTERIO DE SALUD, CONCEPTO: DEVOLUCION PAGO DE HABERES DE SEPTIEMBRE 2017 DE ERIKA PATRICIA ARANIBAR, CUENTA DE DEPOSITO: CUENTA UNICA DEL TESORO</t>
  </si>
  <si>
    <t>00099021001 DEPOSITO DE EFECTIVO, DEPOSITANTE: JHOVANA MELVY CHAVEZ ARAUCO, CONCEPTO: DEPÓSITO PAR ACIERRE DE CAJA CHICA, CUENTA DE DEPOSITO: CUENTA UNICA DEL TESORO</t>
  </si>
  <si>
    <t>00099021001 DEP.DE CHEQ.AJENOS,RET.DE CAM.,CONCEPTO: DEVOLUCION COBROS INDEBIDOS GRUPO N 14 COMPROBANTE N112 DE FECHA 15-5-18,DEP.: SENASIR , PROCEDENCIA: BANCO UNION S.A., CHEQUE: 7964, FECHA DE EMISION:15/05/2018</t>
  </si>
  <si>
    <t>De: 00099024113 Transferencia en cumplimiento al DS N0913 de 15/06/2011 y el Convenio Intergubernativo de Financiamiento UPRE-CIF-IG 522/2017, suscrito entre la UPRE y el GAM de Yanacachi proyecto Construccion Centro de Salud Puente Villa (Yanacachi), correspondiente a saldos no ejecutados gestion 2</t>
  </si>
  <si>
    <t>De: 00099024113 Transferencia en cumplimiento al DS N0913 de 15/06/2011 y el Convenio Intergubernativo de Financiamiento UPRE-CIF-IG 088/2017, suscrito entre la UPRE y el GAM de Yanacachi proyecto Construccion Tinglado Polifuncional Unidad Educativa Agustin Aspiazu Villa Aspiazu, correspondiente a s</t>
  </si>
  <si>
    <t>De: 00099024113 Transferencia en cumplimiento al DS N0913 de 15/06/2011 y el Convenio Intergubernativo de Financiamiento UPRE-CIF-IG/382/2016, suscrito entre la UPRE y el GAM de El Choro proyecto Const. Coliseo Cerrado San Pedro de Challacollo, correspondiente al pago de la planilla N 5 de cierre,</t>
  </si>
  <si>
    <t>De: 00099024113 Transferencia en cumplimiento al DS N0913 de 15/06/2011 y el Convenio Intergubernativo de Financiamiento UPRE-CIF-IG/488/2016, suscrito entre la UPRE y el GAM de Puerto Rico proyecto Construccion Unidad Educativa Carlos Avila Gonzales Puerto Rico, correspondiente al pago de la plani</t>
  </si>
  <si>
    <t>De: 00099024113 Transferencia en cumplimiento al DS N0913 de 15/06/2011 y el Convenio Intergubernativo de Financiamiento UPRE-CIF-IG/301/2015, suscrito entre la UPRE y el GAM de Santa Rosa proyecto Const. Tinglado Parque Infantil Zona Brasil, correspondiente al pago de la planilla N 4 de cierre, se</t>
  </si>
  <si>
    <t>De: 00099024113 Transferencia en cumplimiento al DS N0913 de 15/06/2011 y el Convenio Intergubernativo de Financiamiento UPRE-CIF-IG/300/2015, suscrito entre la UPRE y el GAM de Santa Rosa proyecto Const. Tinglado U.E. Umbelina Claure de Cuellar Zona Central, correspondiente al pago de la planilla</t>
  </si>
  <si>
    <t>De: 00099024113 Transferencia en cumplimiento al DS N0913 de 15/06/2011 y el Convenio Intergubernativo de Financiamiento UPRE-CIF-IG-609/2017, suscrito entre la UPRE y el GAD de Pando proyecto Construccion de Puentes Tipo Cajon y Alcantarillas en el Barrio Las Campinas, correspondiente al pago de l</t>
  </si>
  <si>
    <t>De: 00099024113 Transferencia en cumplimiento al DS N0913 de 15/06/2011 y el Convenio Intergubernativo de Financiamiento UPRE-CIF-IG 915/2017, suscrito entre la UPRE y el GAM de Villa Tunari proyecto Construccion U.E. Tecnico Humanistico Mariscal Sucre D-5, correspondiente al pago de la planilla N</t>
  </si>
  <si>
    <t>De: 00099024113 Transferencia en cumplimiento al DS N0913 de 15/06/2011 y el Convenio Intergubernativo de Financiamiento UPRE-CIF-IG 478/2016, suscrito entre la UPRE y el GAM de Mizque proyecto Construccion Unidad Educativa Martin Cardenas, correspondiente al pago de la planilla N 5, segun la UPRE.</t>
  </si>
  <si>
    <t>De: 00099024113 Transferencia en cumplimiento al DS N0913 de 15/06/2011 y el Convenio Intergubernativo de Financiamiento UPRE-CIF-IG 639/2017, suscrito entre la UPRE y el GAM de Tolata proyecto Construccion Cancha Polifuncional Tinglado y Graderias Laphia (Tolata), correspondiente al pago de la pla</t>
  </si>
  <si>
    <t>De: 00099024113 Transferencia en cumplimiento al DS N0913 de 15/06/2011 y el Convenio Intergubernativo de Financiamiento UPRE-CIF-IG 1050/2017, suscrito entre la UPRE y el GAM de San Andres proyecto Const. de 3 Aulas y Bateria de Banos U.E. Poza Honda Comunidad Poza Honda, correspondiente a saldos</t>
  </si>
  <si>
    <t>De: 00099024113 Transferencia en cumplimiento al DS N0913 de 15/06/2011 y el Convenio Intergubernativo de Financiamiento UPRE-CIF-IG 1049/2017, suscrito entre la UPRE y el GAM de San Andres proyecto Const. Tinglado y Graderias U.E. Humberto Velarde Garcia Comunidad San Andres, correspondiente a sa</t>
  </si>
  <si>
    <t>De: 00099024113 Transferencia en cumplimiento al DS N0913 de 15/06/2011 y el Convenio Intergubernativo de Financiamiento UPRE-CIF-IG 586/2017, suscrito entre la UPRE y el GAM de La Guardia proyecto Construccion Unidad Educativa San Miguel del Rosario, correspondiente a saldos no ejecutados gestion 2</t>
  </si>
  <si>
    <t>De: 00099024113 Transferencia en cumplimiento al DS N0913 de 15/06/2011 y el Convenio Intergubernativo de Financiamiento UPRE-CIF-IG 921/2017, suscrito entre la UPRE y el GAM de Toro Toro proyecto Construccion Centro de Salud con Internacion Torotoro, correspondiente a saldos no ejecutados gestion 2</t>
  </si>
  <si>
    <t>De: 00099024113 Transferencia en cumplimiento al DS N0913 de 15/06/2011 y el Convenio Interinstitucional de Financiamiento UPRE-CIF-008/2015, suscrito entre la UPRE y el GAM de Oruro proyecto Construccion Unidad Educativa Guido Villagomez, correspondiente a saldo no ejecutado gestion 2017, segun la</t>
  </si>
  <si>
    <t>De: 00099024113 Transferencia en cumplimiento al DS N0913 de 15/06/2011 y el Convenio Intergubernativo de Financiamiento UPRE-CIF-IG 922/2017, suscrito entre la UPRE y el GAM de Cotagaita proyecto Construccion Unidad Educativa Manuel Jose Cortez - Cotagaita, correspondiente a saldos no ejecutados ge</t>
  </si>
  <si>
    <t>De: 00099024113 Transferencia en cumplimiento al DS N0913 de 15/06/2011 y el Convenio Intergubernativo de Financiamiento UPRE-CIF-IG 920/2017, suscrito entre la UPRE y el GAM de Caiza D proyecto Const. U.E. Jose Alonso de Ibanez Nivel Secundario (Caiza D), correspondiente a saldos no ejecutados ges</t>
  </si>
  <si>
    <t>De: 00099024113 Transferencia en cumplimiento al DS N0913 de 15/06/2011 y el Convenio Intergubernativo de Financiamiento UPRE-CIF-IG 944/2017, suscrito entre la UPRE y el GAM de San Pedro de Buena Vista proyecto Const. Unidad Educativa San Francisco de Asis de Micani San Pedro de Buena Vista, corre</t>
  </si>
  <si>
    <t>De: 00099024113 Transferencia en cumplimiento al DS N0913 de 15/06/2011 y el Convenio Intergubernativo de Financiamiento UPRE-CIF-IG 950/2017, suscrito entre la UPRE y el GAM de Ravelo proyecto Const. Unidad Educativa Antora Municipio Ravelo, correspondiente a saldos no ejecutados gestion 2017, segu</t>
  </si>
  <si>
    <t>De: 00099024113 Transferencia en cumplimiento al DS N0913 de 15/06/2011 y el Convenio Intergubernativo de Financiamiento UPRE-CIF-IG/388/2015, suscrito entre la UPRE y el GAM de Riberalta proyecto Construccion Tecnico Humanistico U.E. Evo Morales Ayma CC. Las Palmeras D7, correspondiente a saldos n</t>
  </si>
  <si>
    <t>De: 00099024113 Transferencia en cumplimiento al DS N0913 de 15/06/2011 y el Convenio Intergubernativo de Financiamiento UPRE-CIF-IG/503/2015, suscrito entre la UPRE y el GAM de Riberalta proyecto Construccion Unidad Educativa Litoral B Tamarindo D4 - Riberalta, correspondiente a saldos no ejecuta</t>
  </si>
  <si>
    <t>De: 00099024113 Transferencia en cumplimiento al DS N0913 de 15/06/2011 y el Convenio Intergubernativo de Financiamiento UPRE-CIF-IG/165/2015, suscrito entre la UPRE y el GAM de Umala proyecto Construccion Tinglado U.E. Canaviri, correspondiente a saldos no ejecutados gestion 2017, segun la UPRE.</t>
  </si>
  <si>
    <t>De: 00099024113 Transferencia en cumplimiento al DS N0913 de 15/06/2011 y el Convenio Intergubernativo de Financiamiento UPRE-CIF-IG/167/2015, suscrito entre la UPRE y el GAM de Umala proyecto Construccion Tinglado U.E. Pedro Domingo Murillo B, correspondiente a saldos no ejecutados gestion 2017, se</t>
  </si>
  <si>
    <t>De: 00099024113 Transferencia en cumplimiento al DS N0913 de 15/06/2011 y el Convenio Intergubernativo de Financiamiento UPRE-CIF-IG/166/2015, suscrito entre la UPRE y el GAM de Umala proyecto Construccion Tinglado U.E. San Jose, correspondiente a saldos no ejecutados gestion 2017, segun la UPRE.</t>
  </si>
  <si>
    <t>De: 00099024113 Transferencia en cumplimiento al DS N0913 de 15/06/2011 y el Convenio Intergubernativo de Financiamiento UPRE-CIF-IG 380/2016, suscrito entre la UPRE y el GAM de Umala proyecto Const. Cancha de Cesped Sintetico Huari Belen, correspondiente a saldos no ejecutados gestion 2017, segun l</t>
  </si>
  <si>
    <t>De: 00099024113 Transferencia en cumplimiento al DS N0913 de 15/06/2011 y el Convenio Intergubernativo de Financiamiento UPRE-CIF-IG 336/2017, suscrito entre la UPRE y el GAM de Sorata proyecto Construccion Unidad Educativa Juan XXIII Fe y Alegria - Sorata, correspondiente a saldos no ejecutados ges</t>
  </si>
  <si>
    <t>De: 00099024113 Transferencia en cumplimiento al DS N0913 de 15/06/2011 y el Convenio Intergubernativo de Financiamiento UPRE-CIF-IG 337/2017, suscrito entre la UPRE y el GAM de Sorata proyecto Construccion Centro de Salud Millipaya, correspondiente a saldos no ejecutados gestion 2017, segun la UPRE</t>
  </si>
  <si>
    <t>De: 00099024113 Transferencia en cumplimiento al DS N0913 de 15/06/2011 y el Convenio Intergubernativo de Financiamiento UPRE-CIF-IG 335/2017, suscrito entre la UPRE y el GAM de Sorata proyecto Construccion Tinglado Unidad Educativa Pacollo, correspondiente a saldos no ejecutados gestion 2017, segun</t>
  </si>
  <si>
    <t>De: 00099024113 Transferencia en cumplimiento al DS N0913 de 15/06/2011 y el Convenio Intergubernativo de Financiamiento UPRE-CIF-IG 1104/2017, suscrito entre la UPRE y el GAM de Sorata proyecto Construccion Tinglado Polifuncional y Graderias Unidad Educativa Chuchulaya - Chuchulaya, correspondiente</t>
  </si>
  <si>
    <t>De: 00099024113 Transferencia en cumplimiento al DS N0913 de 15/06/2011 y el Convenio Intergubernativo de Financiamiento UPRE-CIF-IG 951/2017, suscrito entre la UPRE y el GAM de Chaqui proyecto Construccion Centro de Salud Chiutaluyo, correspondiente a saldos no ejecutados gestion 2017, segun la UPR</t>
  </si>
  <si>
    <t>De: 00099024113 Transferencia en cumplimiento al DS N0913 de 15/06/2011 y el Convenio Intergubernativo de Financiamiento UPRE-CIF-IG 953/2017, suscrito entre la UPRE y el GAM de Chaqui proyecto Construccion Bloque de Aulas U.E. Villa Imperial Chaqui Banos, correspondiente a saldos no ejecutados gest</t>
  </si>
  <si>
    <t>De: 00099024113 Transferencia en cumplimiento al DS N0913 de 15/06/2011 y el Convenio Intergubernativo de Financiamiento UPRE-CIF-IG 955/2017, suscrito entre la UPRE y el GAM de Chaqui proyecto Construccion de Aulas Unidad Educativa Armando Alba Chutahua (Chutahua), correspondiente a saldos no ejecu</t>
  </si>
  <si>
    <t>De: 00099024113 Transferencia en cumplimiento al DS N0913 de 15/06/2011 y el Convenio Intergubernativo de Financiamiento UPRE-CIF-IG/489/2015, suscrito entre la UPRE y el GAM de Huachacalla proyecto Construccion Tinglado y Cancha Polifuncional Litoral II, correspondiente a saldos no ejecutados gesti</t>
  </si>
  <si>
    <t>De: 00099024113 Transferencia en cumplimiento al DS N0913 de 15/06/2011 y el Convenio Intergubernativo de Financiamiento UPRE-CIF-IG/341/2015, suscrito entre la UPRE y el GAM de Mocomoco proyecto Construccion Cancha Cesped Sintetico Mocomoco, correspondiente a saldos no ejecutados gestion 2017, segu</t>
  </si>
  <si>
    <t>De: 00099024113 Transferencia en cumplimiento al DS N0913 de 15/06/2011 y el Convenio Intergubernativo de Financiamiento UPRE-CIF-IG 543/2017, suscrito entre la UPRE y el GAM de Mocomoco proyecto Construccion Palacio Consistorial en Mocomoco, correspondiente a saldos no ejecutados gestion 2017, segu</t>
  </si>
  <si>
    <t>De: 00099024113 Transferencia en cumplimiento al DS N0913 de 15/06/2011 y el Convenio Intergubernativo de Financiamiento UPRE-CIF-IG 152/2015, suscrito entre la UPRE y el GAM de Tinguipaya proyecto Construccion Centro de Salud con Internacion Jahuacaya, correspondiente a saldos no ejecutados gestion</t>
  </si>
  <si>
    <t>De: 00099024113 Transferencia en cumplimiento al DS N0913 de 15/06/2011 y el Convenio Intergubernativo de Financiamiento UPRE-CIF-IG 924/2017, suscrito entre la UPRE y el GAM de Tinguipaya proyecto Construccion U.E. Cienegoma, correspondiente a saldos no ejecutados gestion 2017, segun la UPRE.</t>
  </si>
  <si>
    <t>De: 00099024113 Transferencia en cumplimiento al DS N0913 de 15/06/2011 y el Convenio Intergubernativo de Financiamiento UPRE-CIF-IG 553/2017, suscrito entre la UPRE y el GAM de Colquiri proyecto Construccion Tinglado U.E. Chicote Grande - Canuma, correspondiente al pago de la planilla N 2 de cierre</t>
  </si>
  <si>
    <t>De: 00099024113 Transferencia en cumplimiento al DS N0913 de 15/06/2011 y el Convenio Intergubernativo de Financiamiento UPRE-CIF-IG 0149/2016, suscrito entre la UPRE y el GAM de Sucre proyecto Const. Centro de Salud Integral Alegria, correspondiente al pago de la planilla N 6, segun la UPRE.</t>
  </si>
  <si>
    <t>De: 00099024113 Transferencia en cumplimiento al DS N0913 de 15/06/2011 y el Convenio Intergubernativo de Financiamiento UPRE-CIF-IG 1038/2017, suscrito entre la UPRE y el GAM de San Javier proyecto Const. 5 Aulas y Bateria de Bano Unidad Educativa Sinahi Comunidad Pata de Aguila Municipio San Javie</t>
  </si>
  <si>
    <t>De: 00099024113 Transferencia en cumplimiento al DS N0913 de 15/06/2011 y el Convenio Intergubernativo de Financiamiento UPRE-CIF-IG-496/2016, suscrito entre la UPRE y el GAD de Cochabamba proyecto Construccion Tecnologico Vinto, correspondiente al pago de la planilla N 6, segun la UPRE.</t>
  </si>
  <si>
    <t>De: 00099024113 Transferencia en cumplimiento al DS N0913 de 15/06/2011 y el Convenio Intergubernativo de Financiamiento UPRE-CIF-IG 751/2017, suscrito entre la UPRE y el GAM de Entre Rios proyecto Construccion 16 Aulas U.E. Jose Carrasco Entre Rios, correspondiente al pago de la planilla N 3, segu</t>
  </si>
  <si>
    <t>De: 00099024113 Transferencia en cumplimiento al DS N0913 de 15/06/2011 y el Convenio Intergubernativo de Financiamiento UPRE-CIF-IG 053/2017, suscrito entre la UPRE y el GAM de Entre Rios proyecto Construccion Aulas, Tinglado y Graderias U.E. Alvaro Garcia Linera, correspondiente al pago de la pla</t>
  </si>
  <si>
    <t>De: 00099024113 Transferencia en cumplimiento al DS N0913 de 15/06/2011 y el Convenio Intergubernativo de Financiamiento UPRE-CIF-IG 084/2017, suscrito entre la UPRE y el GAM de Tarija proyecto Construccion Unidad Educ. Urb. Los Laureles de la Ciudad de Tarija, correspondiente al pago de la planill</t>
  </si>
  <si>
    <t>De: 00099024113 Transferencia en cumplimiento al DS N0913 de 15/06/2011 y el Convenio Intergubernativo de Financiamiento UPRE-CIF-IG 598/2017, suscrito entre la UPRE y el GAM de Villamontes proyecto Construccion puentes Vehiculares Villa Montes Calle Villa Nueva y Cochabamba, correspondiente al pag</t>
  </si>
  <si>
    <t>De: 00099024113 Transferencia en cumplimiento al DS N0913 de 15/06/2011 y el Convenio Intergubernativo de Financiamiento UPRE-CIF-IG 1093/2017, suscrito entre la UPRE y el GAM Villa Tunari, Proyecto Construccion 10 Aulas, 2 Talleres y 2 Laboratorios U.E. Padre Constante Luchsich Chipiriri D-2, corre</t>
  </si>
  <si>
    <t>De: 00099024113 Transferencia en cumplimiento al DS N0913 de 15/06/2011 y el Convenio Intergubernativo de Financiamiento UPRE-CIF-IG 404/2017, suscrito entre la UPRE y el GAM Puerto Acosta, Proyecto Construccion de Tinglado en la Unidad Educativa Janco Huma, correspondiente al pago de la planilla N</t>
  </si>
  <si>
    <t>De: 00099024113 Transferencia en cumplimiento al DS N0913 de 15/06/2011 y el Convenio Intergubernativo de Financiamiento UPRE-CIF-IG 908/2017, suscrito entre la UPRE y el GAM Shinahota, Proyecto Construccion Unidad Educativa San Isidro, correspondiente al pago de la planilla N 1, segun la UPRE.</t>
  </si>
  <si>
    <t>De: 00099024113 Transferencia en cumplimiento al DS N0913 de 15/06/2011 y el Convenio Interinstitucional de Financiamiento UPRE-CIF-146/2015, suscrito entre la UPRE y el GAM Uriondo, Proyecto Restauracion Iglesia Nuestra Senora de la Inmaculada Concepcion del Valle de la Concepcion, correspondiente</t>
  </si>
  <si>
    <t>De: 00099024113 Transferencia en cumplimiento al DS N0913 de 15/06/2011 y el Convenio Intergubernativo de Financiamiento UPRE-CIF-IG 650/2017, suscrito entre la UPRE y el GAM Shinahota, Proyecto Const. Puente Vehicular Churo Valencia, correspondiente al pago de la planilla N 2, segun la UPRE.</t>
  </si>
  <si>
    <t>De: 00099024113 Transferencia en cumplimiento al DS N0913 de 15/06/2011 y el Convenio Intergubernativo de Financiamiento UPRE-CIF-IG 637/2017, suscrito entre la UPRE y el GAM Tapacari, Proyecto Construccion Unidad Educativa Sucre Tapacari, correspondiente al pago de la planilla N 1, segun la UPRE.</t>
  </si>
  <si>
    <t>TRANSFERENCIA DEL EXTERIOR SEGUN SWIFT NO.6990 DE FECHA 18/05/2018 ORDENANTE: MINISTRY OF FOREIGN REF:DESEMBOLSO GESTION 2018 LIB. 00085028001 ME-IMPLEM. PROG. ACCESO FUENTES ENERGIA MODERNA-DINAMARCA</t>
  </si>
  <si>
    <t>COBRO COSTOS DE PAPELERIA SEGUN TRANSFERENCIA DEL EXTERIOR POR ORDEN DE MINISTRY OF FOREIGN REF:DESEMBOLSO GESTION 2018 LIB. 00085028001 ME-IMPLEM. PROG. ACCESO FUENTES ENERGIA MODERNA-DINAMARCA</t>
  </si>
  <si>
    <t>VENTA DE DIVISAS CON TRANSFERENCIA DE FONDOS A SOLICITUD DE MINISTERIO DE DEFENSA SEGUN SOLICITUD 5008 REF: PAGO A EMPRESA ROYAL POR ASISTENCIA EN TIERRA PARA VUELO DE TRASLADO DE AERONAVE DESDE NEW DELHI INDIA SOUTHEND INGLATERRA PARA EPTAM LIB. 00020011103 MINISTERIO DE DEFENSA - INGRESOS VARIOS</t>
  </si>
  <si>
    <t>VENTA DE DIVISAS CON TRANSFERENCIA DE FONDOS A SOLICITUD DE YACIMIENTOS PETROLIFEROS FISCALES BOLIVIANOS SEGUN SOLICITUD 5010 REF: PRE PAGO A TRAFIGURA PTE LTD POR SUMINISTRO DE PRODUCTO DEL MES DE MAYO 2018 SEGUN FACTURAS PROFORMA 989366 Y 989367 E INFORME TECNICO UPCA 380 LIB. 00513012004 LBP-YPFB-UNICOMERCIAL (4030005415/1-2188907)</t>
  </si>
  <si>
    <t>VENTA DE DIVISAS CON TRANSFERENCIA DE FONDOS A SOLICITUD DE MINISTERIO DE DEFENSA SEGUN SOLICITUD 5009 REF: PAGO A EMPRESA SKY SYSTEMS PARA LA ADQUISICION DE MATERIAL CONSUMIBLE PARA EL SERVICIO C DE AERONAVE PARA EPTAM LIB. 00020011103 MINISTERIO DE DEFENSA - INGRESOS VARIOS</t>
  </si>
  <si>
    <t>VENTA DE DIVISAS CON TRANSFERENCIA DE FONDOS A SOLICITUD DE AGENCIA NACIONAL DE HIDROCARBUROS SEGUN SOLICITUD 5015 REF: TRF. PLATTS, PAGO A PLATTS GLOBAL ALERT, POR SUSCRIPCION ANUAL PARA LA OBTENCION DIARIA DE PRECIOS INTERNACIONALES DE PRODUCTOS DERIVADOS DEL PETROLEO, S/G INF. DE RECEPCION INF-DR LIB. 00099021001 TGN-RECURSOS ORDINARIOS (3987)</t>
  </si>
  <si>
    <t>VENTA DE DIVISAS CON TRANSFERENCIA DE FONDOS A SOLICITUD DE MINISTERIO DE DEFENSA SEGUN SOLICITUD 5017 REF: PAGO A EMPRESA THINK HOLDINGS POR LA NOVENA CUOTA DE LA ADQUISICION DE AERONAVE PARA TRANSPORTE AEREO MILITAR LIB. 00020011103 MINISTERIO DE DEFENSA - INGRESOS VARIOS</t>
  </si>
  <si>
    <t>VENTA DE DIVISAS CON TRANSFERENCIA DE FONDOS A SOLICITUD DE YACIMIENTOS PETROLIFEROS FISCALES BOLIVIANOS SEGUN SOLICITUD 5011 REF: PAGO A OIL TEST INTERNACIONAL DE ARGENTINA POR SERVICIOS DE INSPECCION DE CANTIDAD Y CALIDAD DE ALMACENAJE SEGUN INFORME UPCA 357 LIB. 00513012004 LBP-YPFB-UNICOMERCIAL (4030005415/1-2188907)</t>
  </si>
  <si>
    <t>De: 00099024113 Transferencia en cumplimiento al DS N0913 de 15/06/2011 y el Convenio Intergubernativo de Financiamiento UPRE-CIF-IG 119/2017, suscrito entre la UPRE y el GAD Tarija, Proyecto Construccion Puente Vehicular Yesera Chiguaypolla, correspondiente al pago de la planilla N1, segun la UPRE.</t>
  </si>
  <si>
    <t>NUMERO DE LIBRETA CUT: 00099021001 OPERACIÓN E18 TRANSFERENCIA DEL SISTEMA FINANCIERO POR CUENTA DE TERCEROS A LA CUT Devolucion de pagos CC de 10 casos de Fuerzas Armadas, Libreta Nro 00099021001 TGN recursos ordinarios</t>
  </si>
  <si>
    <t>COBRO COSTOS DE PAPELERIA SEGUN TRANSFERENCIA DEL EXTERIOR POR ORDEN DE HERCO COMBUSTIBLES SA REF:EXPORTACION DE GLP Y OTROS CONTRATO CONDENSADO DE GAS 22-18 LIB. 00513062001 YPFB-OPERACIONES PLANTA DE SEPARACION DE LIQUIDOS RIO GRANDE</t>
  </si>
  <si>
    <t>COBRO COSTOS DE PAPELERIA SEGUN TRANSFERENCIA DEL EXTERIOR POR ORDEN DE ENERGIA ARGENTINA S.A. REF:INV 082-18 LIB. 00513012007 YPFB - RECURSOS NACIONALIZACIÓN</t>
  </si>
  <si>
    <t>||RET.CMPTE.O-1619126 DE 03/05/18 P/DEVOLUCION DE GARANTIA POR USO DE AUDITORIO BCB. AL MINISTERIO DE ECONOMIA Y FINANZAS PUBLICAS S/G CTTO.SANO-DLABS 103/2018, CITE: MEFP/DM/UCS/N°581/2018 Y BCB-GADM-SSG-DMMI-INF-2018-235 DE LA SGR-DMMI. TRANSFER. A LIBRETA 000-99021001 TGN-RECURSOS ORDINARIOS-MINISTERIO DE ECONOMIA Y FINANZAS PUBLICAS</t>
  </si>
  <si>
    <t>COBRO COSTOS DE PAPELERIA SEGUN TRANSFERENCIA DEL EXTERIOR POR ORDEN DE ENERGIA ARGENTINA S.A. REF.: INV 082-18 LIB. 00513012007 YPFB - RECURSOS NACIONALIZACIÓN</t>
  </si>
  <si>
    <t>De: 00099024113 Transferencia en cumplimiento al DS N0913 de 15/06/2011 y el Convenio Intergubernativo de Financiamiento UPRE-CIF-IG 0124/2018, suscrito entre la UPRE y el GAD de Tarija proyecto Ampliacion y Readecuacion Campo Ferial San Jacinto, correspondiente al primer desembolso equivalente al</t>
  </si>
  <si>
    <t>De: 00099024113 Transferencia en cumplimiento al DS N0913 de 15/06/2011 y el Convenio Intergubernativo de Financiamiento UPRE-CIF-IG/299/2015, suscrito entre la UPRE y el GAM Santa Rosa, Proyecto Const. Tinglado U.E. Tte. Cnl. German Busch Becerra - Zona Central, correspondiente al pago de la planil</t>
  </si>
  <si>
    <t>COBRO COSTOS DE PAPELERIA SEGUN TRANSFERENCIA DEL EXTERIOR POR ORDEN DE OLEODUCTO SUR DEL PERU SAC REF.: COMPRA DE MERCADERIAS LIB. 00513062001 YPFB-OPERACIONES PLANTA DE SEPARACION DE LIQUIDOS RIO GRANDE</t>
  </si>
  <si>
    <t>COBRO COSTOS DE PAPELERIA SEGUN TRANSFERENCIA DEL EXTERIOR POR ORDEN DE PUMA ENERGY PARAGUAY S.A. REF.: OPE 0/394017 LIB. 00513062001 YPFB-OPERACIONES PLANTA DE SEPARACION DE LIQUIDOS RIO GRANDE</t>
  </si>
  <si>
    <t>00099021001 DEPOSITO DE EFECTIVO, DEPOSITANTE: RI - 33 ""CNL. LADISLAO CABRERA"", CONCEPTO: RETENCION DE IMPUESTOS (IUE-IT) POR CONSUMO DE AGUA POTABLE  CORRESPONDIENTE AL MES DE ABRIL 2018, CUENTA DE DEPOSITO: CUENTA UNICA DEL TESORO</t>
  </si>
  <si>
    <t>00099021001 DEPOSITO DE EFECTIVO, DEPOSITANTE: RI - 33 ""CNL. LADISLAO CABRERA"", CONCEPTO: RETENCION DE IMPUESTOS (IUE-IT) POR CONSUÑO DE AGUA POTABLE CORRESPONDIENTE AL MES MARZO 2018, CUENTA DE DEPOSITO: CUENTA UNICA DEL TESORO</t>
  </si>
  <si>
    <t>00221012001 DEPOSITO DE EFECTIVO, DEPOSITANTE: SENARECOM, CONCEPTO: DEVOLUCION A C-31 N° 305/18/ MARIELA VANESSA ROBLES MENA, CUENTA DE DEPOSITO: CUENTA UNICA DEL TESORO</t>
  </si>
  <si>
    <t>00099021001 DEPOSITO DE EFECTIVO, DEPOSITANTE: SENASIR, CONCEPTO: DEUDA PENDIENTE AL ESTADO, CUENTA DE DEPOSITO: CUENTA UNICA DEL TESORO</t>
  </si>
  <si>
    <t>00373024105 DEPOSITO DE EFECTIVO, DEPOSITANTE: LUCIANO PRECIO RAMERO, CONCEPTO: DEVOLUCION DE SALDOS DEL PROYECTO CON CODIGO N 70043, CUENTA DE DEPOSITO: CUENTA UNICA DEL TESORO</t>
  </si>
  <si>
    <t>00099021001 DEPOSITO DE EFECTIVO, DEPOSITANTE: MIN.DE DEPORTES - JUAN CARLOS ROMERO, CONCEPTO: DEVOLUCION FONDOS CARRERA 10 K. TARIJA, CUENTA DE DEPOSITO: CUENTA UNICA DEL TESORO</t>
  </si>
  <si>
    <t>00099021001 DEPOSITO DE EFECTIVO, DEPOSITANTE: JUAN PIZARRO ARRATIA, CONCEPTO: MONTO NO EJECUTADO, CUENTA DE DEPOSITO: CUENTA UNICA DEL TESORO</t>
  </si>
  <si>
    <t>00099021001 DEPOSITO DE EFECTIVO, DEPOSITANTE: AGENCIA ESTATAL DE VIVIENDA AEVIVIENDA, CONCEPTO: PAGO POR SERVICIO DE AGUA POTABLE, CUENTA DE DEPOSITO: CUENTA UNICA DEL TESORO</t>
  </si>
  <si>
    <t>00099021001 DEPOSITO DE EFECTIVO, DEPOSITANTE: SANDRO LOPEZ BLANCO, CONCEPTO: REVERSION DE BOLETA DE HABER MENSUAL, CUENTA DE DEPOSITO: CUENTA UNICA DEL TESORO</t>
  </si>
  <si>
    <t>00099021001 DEPOSITO DE EFECTIVO, DEPOSITANTE: NESTOR RODRIGUEZ PAZ, CONCEPTO: DEVOLUCION  POR DOBLE PERCEPCION, CUENTA DE DEPOSITO: CUENTA UNICA DEL TESORO</t>
  </si>
  <si>
    <t>00015011108 DEP.DE CHEQ.AJENOS,RET.DE CAM.,CONCEPTO: DEVOLUCION DE FONDOS,DEP.: MIN GOBIERNO , PROCEDENCIA: BANCO UNION S.A., CHEQUE: 51088, FECHA DE EMISION:18/05/2018</t>
  </si>
  <si>
    <t>00592012001 DEP.DE CHEQ.AJENOS,RET.DE CAM.,CONCEPTO: DEVOLUCIONES BOA,DEP.: BOA , PROCEDENCIA: BANCO UNION S.A., CHEQUE: 8930, FECHA DE EMISION:09/05/2018</t>
  </si>
  <si>
    <t>00592012001 DEP.DE CHEQ.AJENOS,RET.DE CAM.,CONCEPTO: DEVOLUCIONES BOA,DEP.: BOA , PROCEDENCIA: BANCO UNION S.A., CHEQUE: 8929, FECHA DE EMISION:09/05/2018</t>
  </si>
  <si>
    <t>00592012001 DEP.DE CHEQ.AJENOS,RET.DE CAM.,CONCEPTO: DEVOLUCIONES PERUVIAN AIR LINE,DEP.: PERUVIAN , PROCEDENCIA: BANCO BISA S.A., CHEQUE: 985, FECHA DE EMISION:08/05/2018</t>
  </si>
  <si>
    <t>00680012001 DEP.DE CHEQ.AJENOS,RET.DE CAM.,CONCEPTO: DEVOLUCION PARCIAL GASOLINA Y PEAJE,DEP.: CONTRALORIA GENERAL DEL ESTADO , PROCEDENCIA: BANCO UNION S.A., CHEQUE: 5620, FECHA DE EMISION:11/05/2018</t>
  </si>
  <si>
    <t>00099021001 DEP.DE CHEQ.AJENOS,RET.DE CAM.,CONCEPTO: GASTOS OBSERVADOS AL SR, AUGUSTO ARGUEDAS DEL CARPIO, EX EMBAJADOR DE BOLIVIA EN CHINA,DEP.: MINISTERIO DE RELACIONES EXTERIORES , PROCEDENCIA: BANCO UNION S.A., CHEQUE: 1219, FECHA DE EMISION:18/05/2018</t>
  </si>
  <si>
    <t>00271022001 DEP.DE CHEQ.AJENOS,RET.DE CAM.,CONCEPTO: PROY IMPLEMENTACION DEL SIST DE RIEGO COMUNIDAD  EL  SALAO,DEP.: BANCO  UNION SA , PROCEDENCIA: BANCO UNION S.A., CHEQUE: 154495, FECHA DE EMISION:21/05/2018</t>
  </si>
  <si>
    <t>00099021001 DEP.DE CHEQ.AJENOS,RET.DE CAM.,CONCEPTO: CLAROS FERNANDEZ MARIA CRISTINA,DEP.: BANCO  UNION SA , PROCEDENCIA: BANCO UNION S.A., CHEQUE: 154493, FECHA DE EMISION:21/05/2018</t>
  </si>
  <si>
    <t>00099021001 DEP.DE CHEQ.AJENOS,RET.DE CAM.,CONCEPTO: CLAROS  FERNANDEZ  MARIA  CRISTINA,DEP.: BANCO  UNION SA , PROCEDENCIA: BANCO UNION S.A., CHEQUE: 154494, FECHA DE EMISION:21/05/2018</t>
  </si>
  <si>
    <t>00130012001 DEPOSITO DE EFECTIVO, DEPOSITANTE: COOP MINERA 16 DE JULIO RL, CONCEPTO: PAGO CUOTA 32;3RA AMPLIACION COOP MINERA 16 DE JULIO RL, CUENTA DE DEPOSITO: CUENTA UNICA DEL TESORO</t>
  </si>
  <si>
    <t>00680012001 DEP.DE CHEQ.AJENOS,RET.DE CAM.,CONCEPTO: DEVOLUCION PASAJES,DEP.: CONTRALORIA GENERAL DEL ESTADO , PROCEDENCIA: BANCO UNION S.A., CHEQUE: 5642, FECHA DE EMISION:17/05/2018</t>
  </si>
  <si>
    <t>00099021001 DEP.DE CHEQ.AJENOS,RET.DE CAM.,CONCEPTO: REEMBOLSO SUBSIDIO POR INCAPACIDAD,DEP.: CONTRALORIA GENERAL DEL ESTADO , PROCEDENCIA: BANCO UNION S.A., CHEQUE: 5649, FECHA DE EMISION:17/05/2018</t>
  </si>
  <si>
    <t>A:00373024101 TRANSFERENCIA DE RECURSOS PARA GASTOS DE FUNCIONAMIENTO DEL FDI CORRESPONDIENTE AL MES DE ABRIL DE 2018, S/G INFORME MEFP/VTCP/DGPOT/UPCFTGN/N53/2018. (H.R. 389-89-D)</t>
  </si>
  <si>
    <t>A:00373024104 A:00373024104 TRANSFERENCIA DE RECURSOS AL FDI A FAVOR DE LAS UNIBOL CORRESPONDIENTE AL MES DE ABRIL DE 2018, S/G INFORME MEFP/VTCP/DGPOT/UPCFTGN/N52/2018. (H.R.389-88-D)</t>
  </si>
  <si>
    <t>A:00373024105 DESEMBOLSO DE RECURSOS AL FONDO DE DESARROLLO INDIGENA PARA PROGRAMAS Y/O PROYECTOS PARA MUNICIPIOS S/G NOTAS FDI/DGE/EXT/N 291 Y 292/2018 E INFORME MEFP/VTCP/DGPOT/UPCFTGN/INF/ N54/2018.( HR. 6-14735-R; 6-14636-R).</t>
  </si>
  <si>
    <t>'COBRO DE'||UTILES DE ESCRITORIO POR EL COMPROBANTE CONTABLE NRO. 0922094 DE LA FECHA S/G. NOTA DE SENATEX, CITE' SENATEX/DGE/CAR/0306/2017 DE F. 21/07/2017. DEBITO DE LA LIBRETA 00378012002 SENATEX ADMINISTRACION CENTRAL.</t>
  </si>
  <si>
    <t>VENTA DE DIVISAS CON TRANSFERENCIA DE FONDOS A SOLICITUD DE YACIMIENTOS PETROLIFEROS FISCALES BOLIVIANOS SEGUN SOLICITUD 5019 REF: PAGO A TRAFIGURA PTE LTD POR EL SUMINISTRO MEDIANTE BUQUES DE PRODUCTO MESES DE MARZO Y ABRIL 2018 SEGUN FACTURAS 149006 Y 150043 E INFORME UPCA 397 LIB. 00513012004 LBP-YPFB-UNICOMERCIAL (4030005415/1-2188907)</t>
  </si>
  <si>
    <t>VENTA DE DIVISAS CON TRANSFERENCIA DE FONDOS A SOLICITUD DE YACIMIENTOS PETROLIFEROS FISCALES BOLIVIANOS SEGUN SOLICITUD 5026 REF: PAGO A INTERTEK TESTING SERVICES PERU SA POR SERVICIOS DE INSPECCION DE PLANTA DE ALMACENAJE PERU SEGUN INFORME TECNICO UPCA 404 LIB. 00513012004 LBP-YPFB-UNICOMERCIAL (4030005415/1-2188907)</t>
  </si>
  <si>
    <t>VENTA DE DIVISAS CON TRANSFERENCIA DE FONDOS A SOLICITUD DE MINISTERIO DE DEFENSA SEGUN SOLICITUD 5022 REF: PAGO A EMPRESA SKY SYSTEMS POR ADQUISICION DE MATERIAL PARA EL SERVICIO C DE AERONAVE PARA EMPRESA PUBLICA TRANSPORTE AEREO MILITAR LIB. 00020011103 MINISTERIO DE DEFENSA - INGRESOS VARIOS</t>
  </si>
  <si>
    <t>NUMERO DE LIBRETA CUT: 00099021001 OPERACIÓN E18 TRANSFERENCIA DEL SISTEMA FINANCIERO POR CUENTA DE TERCEROS A LA CUT Devolucion de desembolsos CCG al TGN Libreta Nro 00099021001 TGN recursos Ordinarios</t>
  </si>
  <si>
    <t>00373024105 DEPOSITO DE EFECTIVO, DEPOSITANTE: FDL, CONCEPTO: DEVOLUCION DE FONDOS INDIGENA, CUENTA DE DEPOSITO: CUENTA UNICA DEL TESORO</t>
  </si>
  <si>
    <t>00292012001 DEPOSITO DE EFECTIVO, DEPOSITANTE: EBER MAMAI TINCUTA, CONCEPTO: CONVENIO ENTRE VIAS BOLIVIA Y FEDERACION 1RO DE MAYO, CUENTA DE DEPOSITO: CUENTA UNICA DEL TESORO</t>
  </si>
  <si>
    <t>00086031106 DEPOSITO DE EFECTIVO, DEPOSITANTE: SERNAP UNIDAD REA, CONCEPTO: DEPÓSITO POR REVERSION DE FONDOS NO UTILIZADOS, CUENTA DE DEPOSITO: CUENTA UNICA DEL TESORO</t>
  </si>
  <si>
    <t>00348014401 DEPOSITO DE EFECTIVO, DEPOSITANTE: AUTORIDAD PLURINACIONAL DE LA MADRE TIERRA ENT348, CONCEPTO: DEPÓSITO  POR DEVOLUCION DE UN DIA DE VIATICO DETERMINADO EN AUDITORIA 2015, CUENTA DE DEPOSITO: CUENTA UNICA DEL TESORO</t>
  </si>
  <si>
    <t>00099021001 DEPOSITO DE EFECTIVO, DEPOSITANTE: SUSANA DURAN BERRIOS, CONCEPTO: DEVOLUCION DE DEUDA, CUENTA DE DEPOSITO: CUENTA UNICA DEL TESORO</t>
  </si>
  <si>
    <t>00099021001 DEPOSITO DE EFECTIVO, DEPOSITANTE: JOSEPH JOHN TAPIA GUTIERREZ, CONCEPTO: DEVOLUCION DE VIATICOS NO UTILIZADOS, CUENTA DE DEPOSITO: CUENTA UNICA DEL TESORO</t>
  </si>
  <si>
    <t>00086031101 DEP.DE CHEQ.AJENOS,RET.DE CAM.,CONCEPTO: DEP POR REVERSION DE FONDOS,DEP.: SERNAP-TARIQUIA , PROCEDENCIA: BANCO UNION S.A., CHEQUE: 1005, FECHA DE EMISION:09/05/2018</t>
  </si>
  <si>
    <t>00086031101 DEP.DE CHEQ.AJENOS,RET.DE CAM.,CONCEPTO: DEP POR REVERSION DE FONDOS NO UTILIZADOS,DEP.: SERNAP-TARIQUIA , PROCEDENCIA: BANCO UNION S.A., CHEQUE: 1006, FECHA DE EMISION:09/05/2018</t>
  </si>
  <si>
    <t>00086031101 DEP.DE CHEQ.AJENOS,RET.DE CAM.,CONCEPTO: DEP POR COSECHA DE LAGARTO,DEP.: SERNAP-SAN MATIAS , PROCEDENCIA: BANCO UNION S.A., CHEQUE: 1460, FECHA DE EMISION:08/05/2018</t>
  </si>
  <si>
    <t>00099021001 DEP.DE CHEQ.AJENOS,RET.DE CAM.,CONCEPTO: DEP POR REVERSION DE FONDOS NO UTLIZADOS,DEP.: SERNAP-TARIQUIA , PROCEDENCIA: BANCO UNION S.A., CHEQUE: 998, FECHA DE EMISION:09/05/2018</t>
  </si>
  <si>
    <t>00086031101 DEP.DE CHEQ.AJENOS,RET.DE CAM.,CONCEPTO: DEP POR CONCEPTO DE COBRO POR MULTAS,DEP.: SERNAP-CARRASCO , PROCEDENCIA: BANCO UNION S.A., CHEQUE: 1057, FECHA DE EMISION:24/04/2018</t>
  </si>
  <si>
    <t>00592012001 DEP.DE CHEQ.AJENOS,RET.DE CAM.,CONCEPTO: PRESIDENCIA - BOLETOS 2016,DEP.: MINISTERIO DE LA PRESIDENCIA , PROCEDENCIA: BANCO UNION S.A., CHEQUE: 8942, FECHA DE EMISION:14/05/2018</t>
  </si>
  <si>
    <t>00592012001 DEP.DE CHEQ.AJENOS,RET.DE CAM.,CONCEPTO: SENAPI BOLETOS GESTION 2015,DEP.: SENAPI , PROCEDENCIA: BANCO UNION S.A., CHEQUE: 2797, FECHA DE EMISION:24/04/2018</t>
  </si>
  <si>
    <t>00340012003 DEP.DE CHEQ.AJENOS,RET.DE CAM.,CONCEPTO: EJECUCION BOLETA DE GARANTIA 101046753 BENEFICIARIO SEGIP,DEP.: BANCO GANADERO S.A. , PROCEDENCIA: BANCO GANADERO S.A., CHEQUE: 536857, FECHA DE EMISION:17/05/2018</t>
  </si>
  <si>
    <t>00287102001 DEP.DE CHEQ.AJENOS,RET.DE CAM.,CONCEPTO: DEVOLUCION DE BOLTUR POR PASAJES NO UTILIZADOS,DEP.: FPS - OFICINA CENTRAL , PROCEDENCIA: BANCO UNION S.A., CHEQUE: 8927, FECHA DE EMISION:09/05/2018</t>
  </si>
  <si>
    <t>00099021001 DEPOSITO DE EFECTIVO, DEPOSITANTE: OMAR ADOLFO CAMPUZANO FRANCO, CONCEPTO: DEVOLUCION DE RIESGO PROFESIONAL, CUENTA DE DEPOSITO: CUENTA UNICA DEL TESORO</t>
  </si>
  <si>
    <t>00035031101 DEP.DE CHEQ.AJENOS,RET.DE CAM.,CONCEPTO: ARRENDAMIENTO AUDITORIO ILLIMANI Y SERVICIOS ADICIONALES ACTO DE GRADUACION CBA,DEP.: MEFP-UCPP , PROCEDENCIA: BANCO UNION S.A., CHEQUE: 1264, FECHA DE EMISION:17/05/2018</t>
  </si>
  <si>
    <t>00035031101 DEP.DE CHEQ.AJENOS,RET.DE CAM.,CONCEPTO: PAGO POR EL SALDO CONVENIO UCPP N°18/2017 CON VALENS GUITAR SHOP CONCIERTO ROCKBOL2017,DEP.: MEFP UCPP , PROCEDENCIA: BANCO UNION S.A., CHEQUE: 1265, FECHA DE EMISION:17/05/2018</t>
  </si>
  <si>
    <t>00035031101 DEP.DE CHEQ.AJENOS,RET.DE CAM.,CONCEPTO: ARRENDAMIENTO ESPACIO PARQUEO CAMPO FERIAL OSCAR GALLARDO MAYO/2018,DEP.: MEFP-UCPP , PROCEDENCIA: BANCO UNION S.A., CHEQUE: 1266, FECHA DE EMISION:17/05/2018</t>
  </si>
  <si>
    <t>00035031101 DEP.DE CHEQ.AJENOS,RET.DE CAM.,CONCEPTO: VENTA DE ENTRADAS FERIA EXPOBODA Y EVENTOS 2018,DEP.: MEFP-UCPP , PROCEDENCIA: BANCO UNION S.A., CHEQUE: 1267, FECHA DE EMISION:17/05/2018</t>
  </si>
  <si>
    <t>00035031101 DEP.DE CHEQ.AJENOS,RET.DE CAM.,CONCEPTO: ARRENDAMIENTO ESPACIO PARQUEO CAMPO FERIAL ALEX ROJAS MAYO/2018,DEP.: MEFP-UCPP , PROCEDENCIA: BANCO UNION S.A., CHEQUE: 1269, FECHA DE EMISION:17/05/2018</t>
  </si>
  <si>
    <t>00035031101 DEP.DE CHEQ.AJENOS,RET.DE CAM.,CONCEPTO: INGRESOS PARQUEO CAMPO FERIAL CHUQUIAGO MARKA MES DE ABRIL 2018,DEP.: MEFP-UCPP , PROCEDENCIA: BANCO UNION S.A., CHEQUE: 1268, FECHA DE EMISION:17/05/2018</t>
  </si>
  <si>
    <t>COBRO COSTOS DE PAPELERIA POR REGULARIZACION DE TRANSFERENCIA DEL EXTERIOR POR ORDEN DE PETROBRAS PARAGUAY GAS SRL LIB. 00513062001 YPFB-OPERACIONES PLANTA DE SEPARACION DE LIQUIDOS RIO GRANDE</t>
  </si>
  <si>
    <t>COBRO COSTOS DE PAPELERIA SEGUN TRANSFERENCIA DEL EXTERIOR POR ORDEN DE HERCO COMBUSTIBLES SA REF.: CONTRATO DE CONDENSADO DE GAS 23/08 LIB. 00513062001 YPFB-OPERACIONES PLANTA DE SEPARACION DE LIQUIDOS RIO GRANDE</t>
  </si>
  <si>
    <t>'COBRO DE'||UTILES DE ESCRITORIO POR EL COMPROBANTE CONTABLE NRO. 0922303 DE LA FECHA, SEGÚN CORREO ELECTRÓNICO DE YPFB DE F. 23/01/2018. DEBITO DE LA LIBRETA 00513022001 YPFB - OPERACIONES.</t>
  </si>
  <si>
    <t>De: 00099024113 Transferencia en cumplimiento al DS N0913 de 15/06/2011 y el Convenio Intergubernativo de Financiamiento UPRE-CIF-IG 811/2017, suscrito entre la UPRE y el GAM de San Antino de Lomerio proyecto Const. Tinglado con Graderia en la Unidad Educativa Suiza Comunidad San Lorenzo, correspon</t>
  </si>
  <si>
    <t>De: 00099024113 Transferencia en cumplimiento al DS N0913 de 15/06/2011 y el Convenio Intergubernativo de Financiamiento UPRE-CIF-IG 188/2017, suscrito entre la UPRE y el GAM de San Joaquin proyecto Const. Terminal Municipal San Joaquin, correspondiente al pago de la planilla N 5, segun la UPRE.</t>
  </si>
  <si>
    <t>De: 00099024113 Transferencia en cumplimiento al DS N0913 de 15/06/2011 y el Convenio Intergubernativo de Financiamiento UPRE-CIF-IG-606/2017, suscrito entre la UPRE y el GAD de Pando proyecto Construccion de Puentes Tipo Cajon en el Barrio Copacabana, correspondiente al pago de la planilla N 2, se</t>
  </si>
  <si>
    <t>NUMERO DE LIBRETA CUT: 00099021001 OPERACIÓN E18 TRANSFERENCIA DEL SISTEMA FINANCIERO POR CUENTA DE TERCEROS A LA CUT TRANSFERENCIA POR DEVOLUCION APORTES INDEBIDOS FECHA 31-01-2018 PERIODO DE COTIZACION JUNIO 2010 A SOL. AFP FUTURO DE BOLIVIA</t>
  </si>
  <si>
    <t>00086031106 DEPOSITO DE EFECTIVO, DEPOSITANTE: SAUL WALDO CAMPERO LARUTA, CONCEPTO: DEPOSITÓ DE REVERSION POR GASTOS NO REALIZADOS, CUENTA DE DEPOSITO: CUENTA UNICA DEL TESORO</t>
  </si>
  <si>
    <t>00099021001 DEPOSITO DE EFECTIVO, DEPOSITANTE: CAYRA XIMENA CAMACHO JALDIN - MEFP, CONCEPTO: DEV.REFRIGERIO "SEMINARIO INTER.EVALUACION Y PERSPECTIVA DE LA ECONOMIA BOLIVIANA Y DE LA REGION", CUENTA DE DEPOSITO: CUENTA UNICA DEL TESORO</t>
  </si>
  <si>
    <t>00099021001 DEPOSITO DE EFECTIVO, DEPOSITANTE: RAFAEL CIRO SARDAN BARRERA, CONCEPTO: DEVOLUCION DE VIATICOS NO UTILIZADOS, CUENTA DE DEPOSITO: CUENTA UNICA DEL TESORO</t>
  </si>
  <si>
    <t>00099021001 DEPOSITO DE EFECTIVO, DEPOSITANTE: JUSTINIANO VASQUEZ SAAVEDRA, CONCEPTO: DEVOLUCION DE COBRO, CUENTA DE DEPOSITO: CUENTA UNICA DEL TESORO</t>
  </si>
  <si>
    <t>00086088704 DEPOSITO DE EFECTIVO, DEPOSITANTE: U.D. SUSTENTAR MIN. MEDIO AMBIENTE Y AGUA, CONCEPTO: DEVOL. DE FONDOS EN AVANCE TALLER DE TRANSFERENC. DE CAPACIDADES PERSONAL NO CALIFICADO DEPTO ORURO, CUENTA DE DEPOSITO: CUENTA UNICA DEL TESORO</t>
  </si>
  <si>
    <t>00099021001 DEPOSITO DE EFECTIVO, DEPOSITANTE: CELESTINO MAMANI HUANCA, CONCEPTO: DOBLE PERCEPCION, CUENTA DE DEPOSITO: CUENTA UNICA DEL TESORO</t>
  </si>
  <si>
    <t>00099021001 DEPOSITO DE EFECTIVO, DEPOSITANTE: TOMAS SANTALLA CALLIZAYA, CONCEPTO: DEVOLUCION DE RENTA, CUENTA DE DEPOSITO: CUENTA UNICA DEL TESORO</t>
  </si>
  <si>
    <t>00099021001 DEPOSITO DE EFECTIVO, DEPOSITANTE: AN-2 SCZ, CONCEPTO: REVERSION SERV. BAS, CUENTA DE DEPOSITO: CUENTA UNICA DEL TESORO</t>
  </si>
  <si>
    <t>00099021001 DEPOSITO DE EFECTIVO, DEPOSITANTE: MARIA JESUS HOYOS CASTRO, CONCEPTO: PAGO POR COBRO INDEBIDO DE NUEVAS NUPCIAS, CUENTA DE DEPOSITO: CUENTA UNICA DEL TESORO</t>
  </si>
  <si>
    <t>00597019202 DEP.DE CHEQ.AJENOS,RET.DE CAM.,CONCEPTO: YLB - DEVOL INCAPACIDAD TEMP - MARZO /2018,DEP.: CAJA PETROLERA DE SALUD , PROCEDENCIA: BANCO UNION S.A., CHEQUE: 13368, FECHA DE EMISION:23/05/2018</t>
  </si>
  <si>
    <t>00132022002 DEP.DE CHEQ.AJENOS,RET.DE CAM.,CONCEPTO: DEVOLUCION FONDOS EN AVANCE,DEP.: SEDEM PAPELBOL , PROCEDENCIA: BANCO UNION S.A., CHEQUE: 2025, FECHA DE EMISION:21/05/2018</t>
  </si>
  <si>
    <t>00099021001 DEP.DE CHEQ.AJENOS,RET.DE CAM.,CONCEPTO: REVERSION ANTICIPADA ERROR  EN SUBSIDIO DE NATALIDAD ELENA CACERES,DEP.: ORGANO JUDICIAL  DAF  NACIONAL , PROCEDENCIA: BANCO UNION S.A., CHEQUE: 2484, FECHA DE EMISION:18/05/2018</t>
  </si>
  <si>
    <t>00212012001 DEP.DE CHEQ.AJENOS,RET.DE CAM.,CONCEPTO: CUENTAS POR COBRAR ACTUALIZACION Y LIQUIDACION DE INTERES FREDA NANCY ROJAS STEVENSON,DEP.: INRA NACIONAL , PROCEDENCIA: BANCO UNION S.A., CHEQUE: 1657, FECHA DE EMISION:16/05/2018</t>
  </si>
  <si>
    <t>00212012001 DEP.DE CHEQ.AJENOS,RET.DE CAM.,CONCEPTO: CUENTAS POR COBRAR,ACTUALIZACION Y LIQUIDACION DE INTERESES WALTER HUMBERTO MALLEA CASTILLO,DEP.: INRA NACIONAL , PROCEDENCIA: BANCO UNION S.A., CHEQUE: 1656, FECHA DE EMISION:16/05/2018</t>
  </si>
  <si>
    <t>00099021001 DEPOSITO DE EFECTIVO, DEPOSITANTE: LENNY  GRETTY  BUTRON ALBORNOZ, CONCEPTO: REVERSION DE PASAJES  AL INTERIOR DEL PAIS, CUENTA DE DEPOSITO: CUENTA UNICA DEL TESORO</t>
  </si>
  <si>
    <t>00099021001 DEPOSITO DE EFECTIVO, DEPOSITANTE: JHONNY QUISPE ARRATIA, CONCEPTO: DEVOLUCION PASAJES AL INTERIOR DEL PAIS, CUENTA DE DEPOSITO: CUENTA UNICA DEL TESORO</t>
  </si>
  <si>
    <t>COBRO COSTOS DE PAPELERIA POR REGULARIZACION DE TRANSFERENCIA DEL EXTERIOR POR ORDEN DE PUMA ENERGY PARAGUAY S.A. LIB. 00513062001 YPFB-OPERACIONES PLANTA DE SEPARACION DE LIQUIDOS RIO GRANDE</t>
  </si>
  <si>
    <t>De: 00099024113 Transferencia en cumplimiento al DS N0913 de 15/06/2011 y el Convenio Intergubernativo de Financiamiento UPRE-CIF-IG 381/2017, suscrito entre la UPRE y el GAM de Umala proyecto Construccion 8 Aulas Unidad Educativa Canaviri, correspondiente al pago de la planilla N 2, segun la UPRE.</t>
  </si>
  <si>
    <t>De: 00099024113 Transferencia en cumplimiento al DS N0913 de 15/06/2011 y el Convenio Intergubernativo de Financiamiento UPRE-CIF-IG/572/2016, suscrito entre la UPRE y el GAD de Potosi proyecto Construccion Instituto Tecnologico Superior Vitichi, correspondiente al pago de la planilla N 2, segun la</t>
  </si>
  <si>
    <t>De: 00099024113 Transferencia en cumplimiento al DS N0913 de 15/06/2011 y el Convenio Intergubernativo de Financiamiento UPRE-CIF-IG 1004/2017, suscrito entre la UPRE y el GAM de Tomave proyecto Construccion Tinglado U.E. Eduardo Abaroa de Visigza - Visigza, correspondiente al pago de la planilla N</t>
  </si>
  <si>
    <t>De: 00099024113 Transferencia en cumplimiento al DS N0913 de 15/06/2011 y el Convenio Intergubernativo de Financiamiento UPRE-CIF-IG 619/2017, suscrito entre la UPRE y el GAM de Villa Tunari proyecto Construccion 8 Aulas U.E. San Lorenzo B D-2, correspondiente al pago de la planilla N 4, segun la U</t>
  </si>
  <si>
    <t>De: 00099024113 Transferencia en cumplimiento al DS N0913 de 15/06/2011 y el Convenio Intergubernativo de Financiamiento UPRE-CIF-IG 172/2017, suscrito entre la UPRE y el GAM de Puerto Rico proyecto Const. Un Aula Unidad Educativa Carmelo Mojica (Com. Avaroa Mun. Puerto Rico), correspondiente al p</t>
  </si>
  <si>
    <t>De: 00099024113 Transferencia en cumplimiento al DS N0913 de 15/06/2011 y el Convenio Intergubernativo de Financiamiento UPRE-CIF-IG 021/2017, suscrito entre la UPRE y el GAM de Oruro proyecto Construccion Unidad Educativa San Luis, correspondiente al pago de la planilla N 3, segun la UPRE.</t>
  </si>
  <si>
    <t>De: 00099024113 Transferencia en cumplimiento al DS N0913 de 15/06/2011 y el Convenio Intergubernativo de Financiamiento UPRE-CIF-IG/419/2016, suscrito entre la UPRE y el GAM Potosi , Proyecto Construccion Unidad Educativa Tecnico Humanistico 3 de mayo D-17, correspondiente al pago de la planilla N</t>
  </si>
  <si>
    <t>De: 00099024113 Transferencia en cumplimiento al DS N0913 de 15/06/2011 y el Convenio Intergubernativo de Financiamiento UPRE-CIF-IG 1009/2017, suscrito entre la UPRE y el GAM Betanzos, Proyecto Construccion 4 Aulas, Bateria de Banos y Tinglado U.E. 20 de Septiembre Yujani - Betanzos , correspondien</t>
  </si>
  <si>
    <t>De: 00099024113 Transferencia en cumplimiento al DS N0913 de 15/06/2011 y el Convenio Intergubernativo de Financiamiento UPRE-CIF-IG 220/2017, suscrito entre la UPRE y el GAM de Jesus de Machaca proyecto Construccion Bloque de Aulas Unidad Educativa Mejillones - Ayllu Parina Arriba, correspondient</t>
  </si>
  <si>
    <t>De: 00099024113 Transferencia en cumplimiento al DS N0913 de 15/06/2011 y el Convenio Intergubernativo de Financiamiento UPRE-CIF-IG 1051/2017, suscrito entre la UPRE y el GAM de San Andres proyecto Const. Dos Aulas y Direccion U.E. El Carmen del Dorado Comunidad Carmen del Dorado, correspondiente</t>
  </si>
  <si>
    <t>De: 00099024113 Transferencia en cumplimiento al DS N0913 de 15/06/2011 y el Convenio Intergubernativo de Financiamiento UPRE-CIF-IG 079/2017, suscrito entre la UPRE y el GAM de Potosi proyecto Construccion Centro de Educacion Especial Juan Evo Morales Ayma I D-10, correspondiente al pago de la pla</t>
  </si>
  <si>
    <t>NUMERO DE LIBRETA CUT: 00099021001 OPERACIÓN E18 TRANSFERENCIA DEL SISTEMA FINANCIERO POR CUENTA DE TERCEROS A LA CUT Devolucion pagos en exceso Gobierno Autonomo Departamental Potosi Libreta Nro 00099021001 TGN - Recursos Ordinarios</t>
  </si>
  <si>
    <t>'TRANSFERENCIA DE FONDOS||A SOL. DEL MIN,DE ECO Y FIN.PUBL. MEFP/VTCP/DGAFT/UOIET/TES/N°2899/18 DE LA FECHA HRE TSO 2735 AL G.A.D. DE COCHABAMBA, EN EL MARCO DEL ART. 5 DE LA LEY N°840, LEY DE MODIF. AL PPTO. GRAL. DEL ESTADO-GEST.2016, VIGENTE POR LA DISP.FINAL CUARTA Q) DE LA LEY 1006. DEBITO DE LA LIBRETA 00099021001 TGN RECURSOS ORDINARIOS; COBRO UTILES DE ESCRITORIO.</t>
  </si>
  <si>
    <t>'TRANSFERENCIA DE FONDOS||A SOL. DEL MIN,DE ECO Y FIN.PUBL. MEFP/VTCP/DGAFT/UOIET/TES/N°2899/18 DE LA FECHA HRE TSO 2735 AL G.A.D. DE COCHABAMBA, EN EL MARCO DEL ART. 5 DE LA LEY N°840, LEY DE MODIF. AL PPTO. GRAL. DEL ESTADO-GEST.2016, VIGENTE POR LA DISP.FINAL CUARTA Q) DE LA LEY 1006. DEBITO DE LA LIBRETA 00099021001 TGN - RECURSOS ORDINARIOS.</t>
  </si>
  <si>
    <t>'TRANSFERENCIA DE FONDOS S/G CITE Nº' MEFP(VTCP/DGAFT/UOIE||MEFP/VTCP/DGAFT/UOIET/TES/N°2911/18 DE LA FECHA, DEL MIN.DE ECONOMIA Y FINANZAS PUBLICAS(HRE-TSO-2736), A LOS GOB.AUT.MCPALES. BENECIFICIARIOS Y AL GAIOC CHARAGUA IYAMBAE, POR CONCEPTO DE PATENTES PETROLERAS POR LA GESTION/2018 DEBITO DE LA LIBRETA N° 00099021001 TGN-RECUSOS ORDINARIOS, REPOSICION UTILES DE ESCRITORIO.</t>
  </si>
  <si>
    <t>00099021001 DEPOSITO DE EFECTIVO, DEPOSITANTE: CARLA ROQUE AZURDUY, CONCEPTO: DEVOLUCION DE ENTREGA DE FONDOS, CUENTA DE DEPOSITO: CUENTA UNICA DEL TESORO</t>
  </si>
  <si>
    <t>00099021001 DEPOSITO DE EFECTIVO, DEPOSITANTE: WALTER ERNESTO ZORRILLA RODRIGUEZ, CONCEPTO: DEVOLUCION DOBLE PERCEPCION, CUENTA DE DEPOSITO: CUENTA UNICA DEL TESORO</t>
  </si>
  <si>
    <t>00035011105 DEPOSITO DE EFECTIVO, DEPOSITANTE: CARLOS BENAVIDES FERNANDEZ, CONCEPTO: DEVOLUCION POR CONCEPTO DE PASAJES TERRESTRES, CUENTA DE DEPOSITO: CUENTA UNICA DEL TESORO</t>
  </si>
  <si>
    <t>00099021001 DEPOSITO DE EFECTIVO, DEPOSITANTE: RICHARDI VIRGINIA CHALLAPA ZAPATA, CONCEPTO: DEVOLUCION DE HABERES DE 5 AÑOS DE SOBRESUELDOS, CUENTA DE DEPOSITO: CUENTA UNICA DEL TESORO</t>
  </si>
  <si>
    <t>00099021001 DEPOSITO DE EFECTIVO, DEPOSITANTE: JUAN FERNANDO DURAN VALENZUELA, CONCEPTO: DEVOLUCION POR CONCEPTO DE PASAJES TERRESTRES, CUENTA DE DEPOSITO: CUENTA UNICA DEL TESORO</t>
  </si>
  <si>
    <t>00099021001 DEPOSITO DE EFECTIVO, DEPOSITANTE: ROCHA SANDY SANDRO, CONCEPTO: DEVOLUCION PAGO DE HABERES S/ AUDITORIA, CUENTA DE DEPOSITO: CUENTA UNICA DEL TESORO</t>
  </si>
  <si>
    <t>00373024105 DEPOSITO DE EFECTIVO, DEPOSITANTE: PROYECTO DE PAPA SICA SICA, CONCEPTO: DEP DE SALDOS-PROYECTO PROD DE PAPA PARA REACTIVAR LA SEGURIDAD ALIMENTARIA EN EL MUNIC DE SICA SICA, CUENTA DE DEPOSITO: CUENTA UNICA DEL TESORO</t>
  </si>
  <si>
    <t>00099021001 DEP.DE CHEQ.AJENOS,RET.DE CAM.,CONCEPTO: REEMBOLSO POR BAJAS MEDICAS DE LA CAJA DE SALUD CORDES AL MINISTERIO DE ENERGIAS,DEP.: CAJA DE SALUD CORDES , PROCEDENCIA: BANCO UNION S.A., CHEQUE: 8060, FECHA DE EMISION:21/05/2018</t>
  </si>
  <si>
    <t>00099021001 DEP.DE CHEQ.AJENOS,RET.DE CAM.,CONCEPTO: REEMBOLSO POR BAJAS MEDICAS DE LA CAJA DE SALUD CORDES AL MINISTERIO DE MEDIO AMBIENTE Y AGUA,DEP.: CAJA DE SALUD CORDES , PROCEDENCIA: BANCO UNION S.A., CHEQUE: 8046, FECHA DE EMISION:17/05/2018</t>
  </si>
  <si>
    <t>00099021001 DEP.DE CHEQ.AJENOS,RET.DE CAM.,CONCEPTO: REEMBOLSO BAJAS MEDICAS DE CAJA DE SALUD CORDES A UNIDAD DE CORDINACION DE PROGRAMAS Y PROY (UCPP),DEP.: CAJA DE SALUD CORDES , PROCEDENCIA: BANCO UNION S.A., CHEQUE: 8047, FECHA DE EMISION:17/05/2018</t>
  </si>
  <si>
    <t>00287102001 DEP.DE CHEQ.AJENOS,RET.DE CAM.,CONCEPTO: REEMBOLSO POR BAJAS MEDICAS DE CAJA DE SALUD CORDES AL FONDO NACIONAL INVERSION PRODUCTIVA Y SOCIAL,DEP.: CAJA DE SALUD CORDES , PROCEDENCIA: BANCO UNION S.A., CHEQUE: 8052, FECHA DE EMISION:17/05/2018</t>
  </si>
  <si>
    <t>00593019201 DEP.DE CHEQ.AJENOS,RET.DE CAM.,CONCEPTO: REEMBOLSO POR BAJAS MEDICAS DE LA CAJA DE SALUD CORDES A LA EMPRESA ESTATAL YACANA,DEP.: CAJA DE SALUD CORDES , PROCEDENCIA: BANCO UNION S.A., CHEQUE: 8054, FECHA DE EMISION:17/05/2018</t>
  </si>
  <si>
    <t>00342012001 DEP.DE CHEQ.AJENOS,RET.DE CAM.,CONCEPTO: REEMBOLSO POR BAJAS MEDICAS DE LA CAJA DE SALUD CORDES A LA AGENCIA ESTATAL DE VIVIENDA,DEP.: CAJA DE SALUD CORDES , PROCEDENCIA: BANCO UNION S.A., CHEQUE: 8071, FECHA DE EMISION:22/05/2018</t>
  </si>
  <si>
    <t>00099021001 DEP.DE CHEQ.AJENOS,RET.DE CAM.,CONCEPTO: REEMBOLSO POR BAJAS MEDICAS DE CAJA DE SALUD CORDES AL MINISTERIO DE OBRAS PUBLICAS SERV Y VIVIENDAS,DEP.: CAJA DE SALUD CORDES , PROCEDENCIA: BANCO UNION S.A., CHEQUE: 8070, FECHA DE EMISION:21/05/2018</t>
  </si>
  <si>
    <t>00099021001 DEP.DE CHEQ.AJENOS,RET.DE CAM.,CONCEPTO: REEMBOLSO POR BAJAS MEDICAS DE CAJA DE SALUD CORDES A AUT. DE REGUL Y FISC DE TELECOM Y TRANS ATT,DEP.: CAJA DE SALUD CORDES , PROCEDENCIA: BANCO UNION S.A., CHEQUE: 8048, FECHA DE EMISION:17/05/2018</t>
  </si>
  <si>
    <t>00099021001 DEP.DE CHEQ.AJENOS,RET.DE CAM.,CONCEPTO: REEMBOLSO POR BAJAS MEDICAS DE CAJA DE SALUD CORDES A EMP. DE AUT. DE REGUL Y FISC. DE TELECOM ATT,DEP.: CAJA DE SALUD CORDES , PROCEDENCIA: BANCO UNION S.A., CHEQUE: 8049, FECHA DE EMISION:17/05/2018</t>
  </si>
  <si>
    <t>00099021001 DEP.DE CHEQ.AJENOS,RET.DE CAM.,CONCEPTO: REEMBOLSO POR BAJAS MEDICAS DE LA CAJA DE SALUD CORDES AL MINISTERIO DE DEPORTES,DEP.: CAJA DE SALUD CORDES , PROCEDENCIA: BANCO UNION S.A., CHEQUE: 8050, FECHA DE EMISION:17/05/2018</t>
  </si>
  <si>
    <t>00099021001 DEP.DE CHEQ.AJENOS,RET.DE CAM.,CONCEPTO: REMBOLSO POR BAJAS MEDICAS DE CAJA DE SALUD CORDES A LA AUTORIDAD PLURINACIONAL DE LA MADRE TIERRA,DEP.: CAJA DE SALUD CORDES , PROCEDENCIA: BANCO UNION S.A., CHEQUE: 8051, FECHA DE EMISION:17/05/2018</t>
  </si>
  <si>
    <t>PROVISION DE FONDOS A SOLICITUD DE YACIMIENTOS PETROLIFEROS FISCALES BOLIVIANOS SEGUN SOLICITUD YPFB-0140-2018 REF: PAGO SER TRANSPORTE GN ME ABRIL 2018 LIB. 00513012007 YPFB - RECURSOS NACIONALIZACIÓN</t>
  </si>
  <si>
    <t>PROVISION DE FONDOS A SOLICITUD DE YACIMIENTOS PETROLIFEROS FISCALES BOLIVIANOS SEGUN SOLICITUD YPFB-0138-2018 REF: PAGO SERVICIO TRAN GN MI FIRME INTERRUMPIBLE ABRIL 2018 LIB. 00513012007 YPFB - RECURSOS NACIONALIZACIÓN</t>
  </si>
  <si>
    <t>PROVISION DE FONDOS A SOLICITUD DE YACIMIENTOS PETROLIFEROS FISCALES BOLIVIANOS SEGUN SOLICITUD YPFB-0139-2018 REF: PAGO TRANS GN MERCADO EXTERNO ABRIL 2018 LIB. 00513012007 YPFB - RECURSOS NACIONALIZACIÓN</t>
  </si>
  <si>
    <t>De: 00099024113 Transferencia en cumplimiento al DS N0913 de 15/06/2011 y el Convenio Intergubernativo de Financiamiento UPRE-CIF-IG/488/2016, suscrito entre la UPRE y el GAM Puerto Rico, Proyecto Construccion Unidad Educativa Carlos Avila Gonzales Puerto Rico, correspondiente al pago de la planilla</t>
  </si>
  <si>
    <t>De: 00099024113 Transferencia en cumplimiento al DS N0913 de 15/06/2011 y el Convenio Intergubernativo de Financiamiento UPRE-CIF-IG 168/2017, suscrito entre la UPRE y el GAM Puerto Rico, Proyecto Const. Un Aula Unidad Educativa Campeones (Com. Campeones - Mun. Puerto Rico), correspondiente al pago</t>
  </si>
  <si>
    <t>De: 00099024113 Transferencia en cumplimiento al DS N0913 de 15/06/2011 y el Convenio Intergubernativo de Financiamiento UPRE-CIF-IG 878/2017, suscrito entre la UPRE y el GAM Porongo (Ayacucho), Proyecto Const. De Tinglado y Graderia en la Comunidad La Perdiz, correspondiente al pago de la planilla</t>
  </si>
  <si>
    <t>De: 00099024113 Transferencia en cumplimiento al DS N0913 de 15/06/2011 y el Convenio Intergubernativo de Financiamiento UPRE-CIF-IG 1036/2017, suscrito entre la UPRE y el GAM Trinidad, Proyecto Const. Mercado Seccional Calle Cochabamba, correspondiente al pago de la planilla N 2, segun la UPRE.</t>
  </si>
  <si>
    <t>De: 00099024113 Transferencia en cumplimiento al DS N0913 de 15/06/2011 y el Convenio Intergubernativo de Financiamiento UPRE-CIF-IG 411/2017, suscrito entre la UPRE y el GAM Omereque, Proyecto Construccion Unidad Educativa Tecnico Humanistico Evo Morales Ayma Omereque, correspondiente al pago de la</t>
  </si>
  <si>
    <t>De: 00099024113 Transferencia en cumplimiento al DS N0913 de 15/06/2011 y el Convenio Intergubernativo de Financiamiento UPRE-CIF-IG 086/2017, suscrito entre la UPRE y el GAM Villa Tunari, Proyecto Construccion Coliseo Isinuta - Distrito N 7, correspondiente al pago de la planilla N 7, segun la UPRE</t>
  </si>
  <si>
    <t>De: 00099024113 Transferencia en cumplimiento al DS N0913 de 15/06/2011 y el Convenio Intergubernativo de Financiamiento UPRE-CIF-IG 248/2017, suscrito entre la UPRE y el GAM La Asunta, Proyecto Construccion 4 Aulas Unidad Educativa San Jorge, correspondiente al pago de la planilla N 3, segun la UPR</t>
  </si>
  <si>
    <t>De: 00099024113 Transferencia en cumplimiento al DS N0913 de 15/06/2011 y el Convenio Intergubernativo de Financiamiento UPRE-CIF-IG 522/2015, suscrito entre la UPRE y el GAM Achacachi, Proyecto Construccion Bloque de Aulas Unidad Educativa Eufracio Ibanez, correspondiente al pago de la planilla N 4</t>
  </si>
  <si>
    <t>De: 00099024113 Transferencia en cumplimiento al DS N0913 de 15/06/2011 y el Convenio Intergubernativo de Financiamiento UPRE-CIF-IG/007/2015, suscrito entre la UPRE y el GAM Bolpebra, Proyecto Construccion Vivienda Para Medicos Comunidad Mukdem, correspondiente a la devolucion por retencion del 7%,</t>
  </si>
  <si>
    <t>'COBRO DE'||UTILES DE ESCRITORIO POR EL COMPROBANTE CONTABLE NRO. 0922479 DE LA FECHA, SEGÚN NOTA DE SENATEX, CITE' SENATEX/DGE/CAR/0306/2017 DE F. 21/07/2017. DEBITO DE LA LIBRETA 00378012002 SENATEX ADMINISTRACION CENTRAL.</t>
  </si>
  <si>
    <t>De: 00099024113 Transferencia en cumplimiento al DS N0913 de 15/06/2011 y el Convenio Intergubernativo de Financiamiento UPRE-CIF-IG 872/2017, suscrito entre la UPRE y el GAIOC Charagua Iyambae, Proyecto Const. Tinglado Cancha Polifuncional y Graderia U.E. Guarikusari Aguilera Jose Com. Koopere Brec</t>
  </si>
  <si>
    <t>De: 00099024113 Transferencia en cumplimiento al DS N0913 de 15/06/2011 y el Convenio Intergubernativo de Financiamiento UPRE-CIF-IG 1060/2017, suscrito entre la UPRE y el GAM San Ignacio, Proyecto Construccion de 5 Aulas U.E. Estanislao de Marchena - San Ignacio de Moxos, correspondiente al pago de</t>
  </si>
  <si>
    <t>De: 00099024113 Transferencia en cumplimiento al DS N0913 de 15/06/2011 y el Convenio Intergubernativo de Financiamiento UPRE-CIF-IG 647/2017, suscrito entre la UPRE y el GAM Shinahota, Proyecto Const. Puente Vehicular Dorado Segunda, correspondiente al pago de la planilla N2, segun la UPRE.</t>
  </si>
  <si>
    <t>De: 00099024113 Transferencia en cumplimiento al DS N0913 de 15/06/2011 y el Convenio Intergubernativo de Financiamiento UPRE-CIF-IG/425/2016, suscrito entre la UPRE y el GAM Potosi, Proyecto Construccion Unidad Educativa Tecnico Humanistico Warisata D-12, correspondiente al pago de la planilla N11,</t>
  </si>
  <si>
    <t>De: 00099024113 Transferencia en cumplimiento al DS N0913 de 15/06/2011 y el Convenio Intergubernativo de Financiamiento UPRE-CIF-IG 832/2017, suscrito entre la UPRE y el GAM San Rafael, Proyecto Construccion Tinglado Unidad Educativa El Tuna - San Rafael de Velasco, correspondiente al pago de la pl</t>
  </si>
  <si>
    <t>De: 00099024113 Transferencia en cumplimiento al DS N0913 de 15/06/2011 y el Convenio Intergubernativo de Financiamiento UPRE-CIF-IG 830/2017, suscrito entre la UPRE y el GAM San Jose, Proyecto Const. Biblioteca Municipal Dr. Pedro Rivero Mercado de San Jose de Chiquitos, correspondiente al pago de</t>
  </si>
  <si>
    <t>De: 00099024113 Transferencia en cumplimiento al DS N0913 de 15/06/2011 y el Convenio Intergubernativo de Financiamiento UPRE-CIF-IG 708/2017, suscrito entre la UPRE y el GAM Anzaldo, Proyecto Const. Tinglado con Graderias y Cancha Polifuncional U.E. Jatun Cienega (Anzaldo), correspondiente al pago</t>
  </si>
  <si>
    <t>De: 00099024113 Transferencia en cumplimiento al DS N0913 de 15/06/2011 y el Convenio Intergubernativo de Financiamiento UPRE-CIF-IG/571/2016, suscrito entre la UPRE y el GAD Potosi, Proyecto Construccion Mercado Campesino Cantumarca, correspondiente al pago de la planilla N6, segun la UPRE.</t>
  </si>
  <si>
    <t>De: 00099024113 Transferencia en cumplimiento al DS N0913 de 15/06/2011 y el Convenio Intergubernativo de Financiamiento UPRE-CIF-IG 971/2017, suscrito entre la UPRE y el GAM Puna, Proyecto Construccion 5 Aulas U.E. Mcal. Andres de Santa Cruz de Kepallo, correspondiente al pago de la planilla N1, se</t>
  </si>
  <si>
    <t>De: 00099024113 Transferencia en cumplimiento al DS N0913 de 15/06/2011 y el Convenio Intergubernativo de Financiamiento UPRE-CIF-IG/571/2016, suscrito entre la UPRE y el GAD Potosi, Proyecto Construccion Mercado Campesino Cantumarca, correspondiente al pago de la planilla N5, segun la UPRE.</t>
  </si>
  <si>
    <t>De: 00099024113 Transferencia en cumplimiento al DS N0913 de 15/06/2011 y el Convenio Intergubernativo de Financiamiento UPRE-CIF-IG 817/2017, suscrito entre la UPRE y el GAM Samaipata, Proyecto Construccion Tinglado y Cancha Polifuncional U.E. Santiago del Valle - Samaipata, correspondiente al pago</t>
  </si>
  <si>
    <t>De: 00099024113 Transferencia en cumplimiento al DS N0913 de 15/06/2011 y el Convenio Intergubernativo de Financiamiento UPRE-CIF-IG/501/2016, suscrito entre la UPRE y el GAM Cobija, Proyecto Construccion Piscina Olimpica Municipal Evo Morales - Cobija, correspondiente al pago de la planilla N2, seg</t>
  </si>
  <si>
    <t>De: 00099024113 Transferencia en cumplimiento al DS N0913 de 15/06/2011 y el Convenio Intergubernativo de Financiamiento UPRE-CIF-IG 1065/2017, suscrito entre la UPRE y el GAM Loreto, Proyecto Const. Tinglado U.E. San Pablo del Isiboro - Municipio de Loreto, correspondiente al pago de la planilla N1</t>
  </si>
  <si>
    <t>De: 00099024113 Transferencia en cumplimiento al DS N0913 de 15/06/2011 y el Convenio Intergubernativo de Financiamiento UPRE-CIF-IG 792/2017, suscrito entre la UPRE y el GAM San Juan, Proyecto Const. de Un Tinglado y Una Graderia Lateral Unidad Educativa Los Andes (San Juan), correspondiente al pag</t>
  </si>
  <si>
    <t>De: 00099024113 Transferencia en cumplimiento al DS N0913 de 15/06/2011 y el Convenio Intergubernativo de Financiamiento UPRE-CIF-IG 715/2017, suscrito entre la UPRE y el GAM Tiquipaya Proyecto Const. Tinglado y Graderias Com. Encanto Pampa - Tiquipaya, correspondiente al pago de la planilla N2 de c</t>
  </si>
  <si>
    <t>De: 00099024113 Transferencia en cumplimiento al DS N0913 de 15/06/2011 y el Convenio Intergubernativo de Financiamiento UPRE-CIF-IG 004/2017, suscrito entre la UPRE y el GAM Oruro Proyecto Const. Coliseo Cerrado Quirquincho - Oruro, correspondiente al pago de la planilla N2, segun la UPRE.</t>
  </si>
  <si>
    <t>De: 00099024113 Transferencia en cumplimiento al DS N0913 de 15/06/2011 y el Convenio Intergubernativo de Financiamiento UPRE-CIF-IG 390/2017, suscrito entre la UPRE y el GAM Yaco Proyecto Construccion 6 Aulas U.E. Yaco, correspondiente al pago de la planilla N2, segun la UPRE.</t>
  </si>
  <si>
    <t>De: 00099024113 Transferencia en cumplimiento al DS N0913 de 15/06/2011 y el Convenio Intergubernativo de Financiamiento UPRE-CIF-IG 815/2017, suscrito entre la UPRE y el GAM Samaipata Proyecto Construccion Tinglado y Cancha Polifuncional U.E. Bernardino Pena Vidal - Samaipata, correspondiente al pa</t>
  </si>
  <si>
    <t>De: 00099024113 Transferencia en cumplimiento al DS N0913 de 15/06/2011 y el Convenio Intergubernativo de Financiamiento UPRE-CIF-IG 1066/2017, suscrito entre la UPRE y el GAM Loreto Proyecto Const. Tinglado U.E. Gundonovia Municipio Loreto, correspondiente al pago de la planilla N2, segun la UPRE.</t>
  </si>
  <si>
    <t>De: 00099024113 Transferencia en cumplimiento al DS N0913 de 15/06/2011 y el Convenio Intergubernativo de Financiamiento UPRE-CIF-IG 837/2017, suscrito entre la UPRE y el GAM San Miguel de Velasco Proyecto Construccion de Tinglado y Graderias en la Unidad Educativa Alta Mira - San Miguel de Velasco,</t>
  </si>
  <si>
    <t>De: 00099024113 Transferencia en cumplimiento al DS N0913 de 15/06/2011 y el Convenio Intergubernativo de Financiamiento UPRE-CIF-IG 836/2017, suscrito entre la UPRE y el GAM San Miguel de Velasco Proyecto Construccion de Tinglado y Graderias en la Unidad Educativa Monsenor Belisario Santiestevan -</t>
  </si>
  <si>
    <t>De: 00099024113 Transferencia en cumplimiento al DS N0913 de 15/06/2011 y el Convenio Intergubernativo de Financiamiento UPRE-CIF-IG 005/2017, suscrito entre la UPRE y el GAM Machareti Proyecto Construccion Cesped Sintetico Mas Graderias Ivo - Machareti, correspondiente al pago de la planilla N4, se</t>
  </si>
  <si>
    <t>De: 00099024113 Transferencia en cumplimiento al DS N0913 de 15/06/2011 y el Convenio Intergubernativo de Financiamiento UPRE-CIF-IG 305/2017, suscrito entre la UPRE y el GAM Palca Proyecto Construccion de 12 Aulas U.E. San Geronimo de Uni, correspondiente al pago de la planilla N3, segun la UPRE.</t>
  </si>
  <si>
    <t>De: 00099024113 Transferencia en cumplimiento al DS N0913 de 15/06/2011 y el Convenio Intergubernativo de Financiamiento UPRE-CIF-IG 796/2017, suscrito entre la UPRE y el GAM San Carlos Proyecto Construccion Tinglado y Graderia en la Unidad Educativa Aurelio Serrate Nogales, Distrito Buen Retiro, co</t>
  </si>
  <si>
    <t>De: 00099024113 Transferencia en cumplimiento al DS N0913 de 15/06/2011 y el Convenio Intergubernativo de Financiamiento UPRE-CIF-IG 919/2017, suscrito entre la UPRE y el GAM Llallagua Proyecto Const. Laboratorios Aulas Tecnicas U.E. Junin - Catavi, correspondiente al pago de la planilla N2, segun l</t>
  </si>
  <si>
    <t>De: 00099024113 Transferencia en cumplimiento al DS N0913 de 15/06/2011 y el Convenio Intergubernativo de Financiamiento UPRE-CIF-IG 302/2017, suscrito entre la UPRE y el GAM Patacamaya Proyecto Construccion de Aulas Unidad Educativa Simon Bolivar de Chacoma, correspondiente al pago de la planilla N</t>
  </si>
  <si>
    <t>De: 00099024113 Transferencia en cumplimiento al DS N0913 de 15/06/2011 y el Convenio Intergubernativo de Financiamiento UPRE-CIF-IG 679/2017, suscrito entre la UPRE y el GAM Tiraque Proyecto Construccion Tinglado y Graderias Unidad Educativa Nuevo Amanecer, correspondiente al pago de la planilla N2</t>
  </si>
  <si>
    <t>De: 00099024113 Transferencia en cumplimiento al DS N0913 de 15/06/2011 y el Convenio Intergubernativo de Financiamiento UPRE-CIF-IG 1087/2017, suscrito entre la UPRE y el GAM Riberalta Proyecto Const. Parque Urbano Heroes del Acre Riberalta, correspondiente al pago de la planilla N1, segun la UPRE.</t>
  </si>
  <si>
    <t>De: 00099024113 Transferencia en cumplimiento al DS N0913 de 15/06/2011 y el Convenio Intergubernativo de Financiamiento UPRE-CIF-IG 849/2017, suscrito entre la UPRE y el GAM Mineros Proyecto Const. Pavimento Rigido en los Barrios Oriental, Nueva Esperanza y Mariscal Santa Cruz Mun. Mineros, corres</t>
  </si>
  <si>
    <t>De: 00099024113 Transferencia en cumplimiento al DS N0913 de 15/06/2011 y el Convenio Intergubernativo de Financiamiento UPRE-CIF-IG/287/2015, suscrito entre la UPRE y el GAM San Borja, Proyecto Construccion Modulo Educativo en la Unidad Educativa Cochabamba, correspondiente al pago de la planilla N</t>
  </si>
  <si>
    <t>De: 00099024113 Transferencia en cumplimiento al DS N0913 de 15/06/2011 y el Convenio Intergubernativo de Financiamiento UPRE-CIF-IG 714/2017, suscrito entre la UPRE y el GAM Tiquipaya, Proyecto Const. Tinglado Y Graderias Com. Bruno Mogo - Tiquipaya, correspondiente al pago de la planilla N 2 de ci</t>
  </si>
  <si>
    <t>De: 00099024113 Transferencia en cumplimiento al DS N0913 de 15/06/2011 y el Convenio Intergubernativo de Financiamiento UPRE-CIF-IG 709/2017, suscrito entre la UPRE y el GAM Anzaldo, Proyecto Const. Aula Multigrado U.E. Tholajara (Anzaldo), correspondiente al pago de la planilla N 2 de cierre, segu</t>
  </si>
  <si>
    <t>De: 00099024113 Transferencia en cumplimiento al DS N0913 de 15/06/2011 y el Convenio Intergubernativo de Financiamiento UPRE-CIF-IG 559/2017, suscrito entre la UPRE y el GAM Ixiamas, Proyecto Construccion Bloque de Aulas y Graderias en U.E. Ixiamas Ixiamas, correspondiente al pago de la planilla N</t>
  </si>
  <si>
    <t>De: 00099024113 Transferencia en cumplimiento al DS N0913 de 15/06/2011 y el Convenio Intergubernativo de Financiamiento UPRE-CIF-IG/486/2016, suscrito entre la UPRE y el GAM Potosi, Proyecto Construccion Unidad Educativa Litoral, correspondiente al pago de la planilla N 10, segun la UPRE.</t>
  </si>
  <si>
    <t>De: 00099024113 Transferencia en cumplimiento al DS N0913 de 15/06/2011 y el Convenio Intergubernativo de Financiamiento UPRE-CIF-IG 503/2017, suscrito entre la UPRE y el GAM Nazacara de Pacajes, Proyecto Construccion Casa Consistorial Nazacara de Pacajes, correspondiente al pago de la planilla N1,</t>
  </si>
  <si>
    <t>De: 00099024113 Transferencia en cumplimiento al DS N0913 de 15/06/2011 y el Convenio Intergubernativo de Financiamiento UPRE-CIF-IG 453/2017, suscrito entre la UPRE y el GAM deMalla proyecto Construccion de 3 Aulas Unidad Educativa Rodeo, correspondiente al pago de la planilla N 2 de cierre, segun</t>
  </si>
  <si>
    <t>De: 00099024113 Transferencia en cumplimiento al DS N0913 de 15/06/2011 y el Convenio Intergubernativo de Financiamiento UPRE-CIF-IG 677/2017, suscrito entre la UPRE y el GAM de Tiraque proyecto Construccion Tinglado y Graderias Unidad Educativa Boqueron Kasa, correspondiente al pago de la planilla</t>
  </si>
  <si>
    <t>De: 00099024113 Transferencia en cumplimiento al DS N0913 de 15/06/2011 y el Convenio Intergubernativo de Financiamiento UPRE-CIF-IG 459/2017, suscrito entre la UPRE y el GAM de Malla proyecto Construccion de 3 Aulas Unidad Educativa Jachapampa, correspondiente al pago de la planilla N 2 de cierre,</t>
  </si>
  <si>
    <t>De: 00099024113 Transferencia en cumplimiento al DS N0913 de 15/06/2011 y el Convenio Intergubernativo de Financiamiento UPRE-CIF-IG 652/2017, suscrito entre la UPRE y el GAM de Tarata proyecto Construccion Tinglado U.E. Izata Tarata, correspondiente al pago de la planilla N 2 de cierre, segun la U</t>
  </si>
  <si>
    <t>De: 00099024113 Transferencia en cumplimiento al DS N0913 de 15/06/2011 y el Convenio Intergubernativo de Financiamiento UPRE-CIF-IG 630/2017, suscrito entre la UPRE y el GAM Pasorapa, Proyecto Construccion Calles con Pavic Otb Norte Pasorapa, correspondiente al pago de la planilla N 2, segun la UPR</t>
  </si>
  <si>
    <t>De: 00099024113 Transferencia en cumplimiento al DS N0913 de 15/06/2011 y el Convenio Interinstitucional de Financiamiento UPRE-CIF-404/2014, suscrito entre la UPRE y el GAM Corque, Proyecto Construccion Terminal de Buses Provincial Corque - Oruro, correspondiente al pago de la planilla N2, segun la</t>
  </si>
  <si>
    <t>De: 00099024113 Transferencia en cumplimiento al DS N0913 de 15/06/2011 y el Convenio Intergubernativo de Financiamiento UPRE-CIF-IG 570/2016, suscrito entre la UPRE y el GAM Yunchara, Proyecto Construccion del Centro de Salud Integral Yunchara - Municipio de Yunchara, correspondiente al pago de la</t>
  </si>
  <si>
    <t>De: 00099024113 Transferencia en cumplimiento al DS N0913 de 15/06/2011 y el Convenio Intergubernativo de Financiamiento UPRE-CIF-IG 797/2017, suscrito entre la UPRE y el GAM San Carlos, Proyecto Construccion Tinglado y Graderia en la Unidad Educativa El Sujal Distrito San Carlos, correspondiente al</t>
  </si>
  <si>
    <t>De: 00099024113 Transferencia en cumplimiento al DS N0913 de 15/06/2011 y el Convenio Intergubernativo de Financiamiento UPRE-CIF-IG 879/2017, suscrito entre la UPRE y el GAM Porongo (Ayacucho), Proyecto Const. De Tres Aulas en la U.E. Aniceto Parada Comunidad Luquilla, correspondiente al pago de la</t>
  </si>
  <si>
    <t>De: 00099024113 Transferencia en cumplimiento al DS N0913 de 15/06/2011 y el Convenio Intergubernativo de Financiamiento UPRE-CIF-IG 270/2017, suscrito entre la UPRE y el GAM Santiago de Huata, Proyecto Construccion Bloque de 6 Aulas Unidad Educativa Kalaque, correspondiente al pago de la planilla N</t>
  </si>
  <si>
    <t>De: 00099024113 Transferencia en cumplimiento al DS N0913 de 15/06/2011 y el Convenio Intergubernativo de Financiamiento UPRE-CIF-IG 239/2017, suscrito entre la UPRE y el GAM San Andres de Machaca, Proyecto Construccion Tinglado U.E. Villa Pusuma - Villa Pusuma, correspondiente al pago de la planill</t>
  </si>
  <si>
    <t>De: 00099024113 Transferencia en cumplimiento al DS N0913 de 15/06/2011 y el Convenio Intergubernativo de Financiamiento UPRE-CIF-IG 682/2017, suscrito entre la UPRE y el GAM Tolata, Proyecto Construccion Cancha Polifuncional Tinglado y Graderias Zona Este (Tolata), correspondiente al pago de la pla</t>
  </si>
  <si>
    <t>De: 00099024113 Transferencia en cumplimiento al DS N0913 de 15/06/2011 y el Convenio Intergubernativo de Financiamiento UPRE-CIF-IG 780/2017, suscrito entre la UPRE y el GAM Ascencion de Guarayos, Proyecto Const. Aulas y Banos Unidad Educativa 27 de Mayo Guarayos, correspondiente al pago de la plan</t>
  </si>
  <si>
    <t>De: 00099024113 Transferencia en cumplimiento al DS N0913 de 15/06/2011 y el Convenio Intergubernativo de Financiamiento UPRE-CIF-IG 810/2017, suscrito entre la UPRE y el GAM San Antonio de Lomeiro, Proyecto Const. de Aulas en Unidad Educativa San Antonio de Padua Comunidad San Antonio de Lomerio, c</t>
  </si>
  <si>
    <t>De: 00099024113 Transferencia en cumplimiento al DS N0913 de 15/06/2011 y el Convenio Intergubernativo de Financiamiento UPRE-CIF-IG 395/2017, suscrito entre la UPRE y el GAM Collana, Proyecto Construccion Unidad Educativa Tupac Katari L/Collana , correspondiente al pago de la planilla N 4, segun la</t>
  </si>
  <si>
    <t>De: 00099024113 Transferencia en cumplimiento al DS N0913 de 15/06/2011 y el Convenio Intergubernativo de Financiamiento UPRE-CIF-IG 880/2017, suscrito entre la UPRE y el GAM Porongo(Ayacucho), Proyecto Const. de Tinglado y Graderia en la U.E. Pozo Colorado - Comunidad Pozo Colorado , correspondient</t>
  </si>
  <si>
    <t>De: 00099024113 Transferencia en cumplimiento al DS N0913 de 15/06/2011 y el Convenio Intergubernativo de Financiamiento UPRE-CIF-IG 841/2017, suscrito entre la UPRE y el GAM de Pucara proyecto Const. Centro de Salud Comunidad Loma Larga en el Municipio Pucara, correspondiente al pago de la planill</t>
  </si>
  <si>
    <t>De: 00099024113 Transferencia en cumplimiento al DS N0913 de 15/06/2011 y el Convenio Intergubernativo de Financiamiento UPRE-CIF-IG 707/2017, suscrito entre la UPRE y el GAM Anzaldo, Proyecto Const. Tinglado Con Graderias U.E. Vitaliano Rodriguez Blanco Rancho (Anzaldo), correspondiente al pago de</t>
  </si>
  <si>
    <t>De: 00099024113 Transferencia en cumplimiento al DS N0913 de 15/06/2011 y el Convenio Intergubernativo de Financiamiento UPRE-CIF-IG 128/2017, suscrito entre la UPRE y el GAM Villa Tunari Proyecto Construccion U.E. Tecnico Humanistico Carlos Villegas Villa Tunari D-1, correspondiente al pago de la p</t>
  </si>
  <si>
    <t>De: 00099024113 Transferencia en cumplimiento al DS N0913 de 15/06/2011 y el Convenio Intergubernativo de Financiamiento UPRE-CIF-IG 875/2017, suscrito entre la UPRE y el GAIOC Charagua Iyambae, Proyecto Const. Tinglado Cancha Polifuncional U.E. Parapety Comunidad San Francisco - Charagua, correspon</t>
  </si>
  <si>
    <t>De: 00099024113 Transferencia en cumplimiento al DS N0913 de 15/06/2011 y el Convenio Intergubernativo de Financiamiento UPRE-CIF-IG/468/2016, suscrito entre la UPRE y el GAM Cobija, Proyecto Const. Mercado Municipal Evo Morales Ayma - Cobija, correspondiente al pago de la planilla N 5, segun la UPR</t>
  </si>
  <si>
    <t>De: 00099024113 Transferencia en cumplimiento al DS N0913 de 15/06/2011 y el Convenio Interinstitucional de Financiamiento UPRE-CIF-IG 1090/2017, suscrito entre la UPRE y el GAD Beni, Proyecto Ampl. Terminal Aerea Riberalta, correspondiente al pago de la planilla N2, segun la UPRE.</t>
  </si>
  <si>
    <t>De: 00099024113 Transferencia en cumplimiento al DS N0913 de 15/06/2011 y el Convenio Interinstitucional de Financiamiento UPRE-CIF-IG 1070/2017, suscrito entre la UPRE y el GAM Magdalena, Proyecto Const. Auditorio en Hospital Boliviano Canadiense Santa Maria Magdalena, correspondiente al pago de la</t>
  </si>
  <si>
    <t>De: 00099024113 Transferencia en cumplimiento al DS N0913 de 15/06/2011 y el Convenio Interinstitucional de Financiamiento UPRE-CIF-IG 786/2017, suscrito entre la UPRE y el GAM Vallegrande, Proyecto Const. Pavimento Rigido Calles de Vallegrande, correspondiente al pago de la planilla N1, segun la UP</t>
  </si>
  <si>
    <t>De: 00099024113 Transferencia en cumplimiento al DS N0913 de 15/06/2011 y el Convenio Interinstitucional de Financiamiento UPRE-CIF-IG/426/2016, suscrito entre la UPRE y el GAM Potosi, Proyecto Construccion Centro de Educacion Virtual Pary Orcko D-8, correspondiente al pago de la planilla N9, segun</t>
  </si>
  <si>
    <t>De: 00099024113 Transferencia en cumplimiento al DS N0913 de 15/06/2011 y el Convenio Interinstitucional de Financiamiento UPRE-CIF-IG 1021/2017, suscrito entre la UPRE y el GAM Villa Tunari, Proyecto Construccion Centro de Salud Con Internacion 1 de Mayo D-2, correspondiente al pago de la planilla</t>
  </si>
  <si>
    <t>De: 00099024113 Transferencia en cumplimiento al DS N0913 de 15/06/2011 y el Convenio Interinstitucional de Financiamiento UPRE-CIF-IG 127/2017, suscrito entre la UPRE y el GAM Challapata, Proyecto Construccion Aulas Unidad Educativa Simon Bolivar Culta, correspondiente al pago de la planilla N3, s</t>
  </si>
  <si>
    <t>De: 00099024113 Transferencia en cumplimiento al DS N0913 de 15/06/2011 y el Convenio Interinstitucional de Financiamiento UPRE-CIF-IG 924/2017, suscrito entre la UPRE y el GAM Tinguipaya, Proyecto Construccion U.E. Cienegoma, correspondiente al pago de la planilla N1, segun la UPRE.</t>
  </si>
  <si>
    <t>De: 00099024113 Transferencia en cumplimiento al DS N0913 de 15/06/2011 y el Convenio Interinstitucional de Financiamiento UPRE-CIF-IG 244/2017, suscrito entre la UPRE y el GAM La Asunta, Proyecto Construccion Tres Aulas Unidad Educativa Coroiquillo San Lorenzo, correspondiente al pago de la planill</t>
  </si>
  <si>
    <t>De: 00099024113 Transferencia en cumplimiento al DS N0913 de 15/06/2011 y el Convenio Interinstitucional de Financiamiento UPRE-CIF-IG 450/2015, suscrito entre la UPRE y el GAM Huacaraje, Proyecto Construccion Plaza el Carmen - Huacaraje, correspondiente al pago de la planilla N5, segun la UPRE.</t>
  </si>
  <si>
    <t>De: 00099024113 Transferencia en cumplimiento al DS N0913 de 15/06/2011 y el Convenio Interinstitucional de Financiamiento UPRE-CIF-IG 370/2017, suscrito entre la UPRE y el GAM Huarina, Proyecto Construccion Aulas Unidad Educativa Coromata Baja, correspondiente al pago de la planilla N2, segun la UP</t>
  </si>
  <si>
    <t>De: 00099024113 Transferencia en cumplimiento al DS N0913 de 15/06/2011 y el Convenio Interinstitucional de Financiamiento UPRE-CIF-IG 250/2017, suscrito entre la UPRE y el GAM La Asunta, Proyecto Construccion 4 Aulas Unidad Educativa Lic. Reynaldo Calcina Luna Siguani Chico, correspondiente al pago</t>
  </si>
  <si>
    <t>De: 00099024113 Transferencia en cumplimiento al DS N0913 de 15/06/2011 y el Convenio Interinstitucional de Financiamiento UPRE-CIF-IG 817/2017, suscrito entre la UPRE y el GAM Samaipata, Proyecto Construccion Tinglado y Cancha Polifuncional U.E. Santiago del Valle - Samaipata, correspondiente al pa</t>
  </si>
  <si>
    <t>De: 00099024113 Transferencia en cumplimiento al DS N0913 de 15/06/2011 y el Convenio Interinstitucional de Financiamiento UPRE-CIF-IG 1061/2017, suscrito entre la UPRE y el GAM San Ignacio, Proyecto Construccion de Tinglado y Polideportivo U.E. Socrates Parada Eguez San Ignacio de Moxos, correspon</t>
  </si>
  <si>
    <t>De: 00099024113 Transferencia en cumplimiento al DS N0913 de 15/06/2011 y el Convenio Interinstitucional de Financiamiento UPRE-CIF-IG 1046/2017, suscrito entre la UPRE y el GAM San Andres, Proyecto Const. De 4 Aulas U.E. Canaan-Comunidad Villa San Pedro, correspondiente al pago de la planilla N1, s</t>
  </si>
  <si>
    <t>VENTA DE DIVISAS CON TRANSFERENCIA DE FONDOS A SOLICITUD DE MINISTERIO DE DEFENSA SEGUN SOLICITUD 5043 REF: PAGO A EMPRESA CLASSIC 400 HOLDINGS LLC POR ARRENDAMIENTO DE MOTOR PARA AERONAVE DE EMPRESA PUBLICA TRANSPORTE AEREO MILITAR LIB. 00020011103 MINISTERIO DE DEFENSA - INGRESOS VARIOS</t>
  </si>
  <si>
    <t>TRANSFERENCIA DE FONDOS AL EXTERIOR A SOLICITUD DE MINISTERIO DE SALUD SEGUN SOLICITUD 5044 REF: PAGO A ENGEST POR LA ACTIVIDAD TESA HOSPITAL POTOSI DE ACUERDO AL REGLEMENTO OPERTATIVO DEL PROGRAMA RESOLUCION MINISTERIAL 875 LIB. 00046057007 MS-$US-BID 2822/BL-BO MEJORAMIENTO ACCESOS A SERVICIOS</t>
  </si>
  <si>
    <t>||TRANSFERENCIA DE FONDOS S/G. FORMULARIO CITE: BUN0304/18 DE LA FECHA.(HRE-TSO-2751), PROVENIENTES DEL INRA PARA LA GESTION/2018 S/G. DS.29215 CO-PARTICIPACION,TASAS DE SANEAMIENTO Y CATASTRO-INRA, PARA PAGO DE SALARIOS. A SOLICITUD DE LA ABT , LIBRETA N° 00312014201 ABT-OTROS RECURSOS; BUN.</t>
  </si>
  <si>
    <t>De: 00099024113 Transferencia en cumplimiento al DS N0913 de 15/06/2011 y el Convenio Intergubernativo de Financiamiento UPRE-CIF-IG 834/2017, suscrito entre la UPRE y el GAM de San Miguel de Velasco proyecto Construccion de Tinglado y Graderias de la Unidad Educativa San Pablo A San Miguel de Vela</t>
  </si>
  <si>
    <t>De: 00099024113 Transferencia en cumplimiento al DS N0913 de 15/06/2011 y el Convenio Intergubernativo de Financiamiento UPRE-CIF-IG 433/2017, suscrito entre la UPRE y el GAM de Chuma proyecto Construccion Tinglado Unidad Educativa Churubamba Municipio de Chuma, correspondiente al pago de la planil</t>
  </si>
  <si>
    <t>De: 00099024113 Transferencia en cumplimiento al DS N0913 de 15/06/2011 y el Convenio Intergubernativo de Financiamiento UPRE-CIF-IG 775/2017, suscrito entre la UPRE y el GAM de Boyuibe proyecto Const. Aulas, Cocina Comedor, Adm. y Baterias de Banos U.E. Tcnl. Rafael Pabon Municipio de Boyuibe, cor</t>
  </si>
  <si>
    <t>De: 00099024113 Transferencia en cumplimiento al DS N0913 de 15/06/2011 y el Convenio Intergubernativo de Financiamiento UPRE-CIF-IG 223/2017, suscrito entre la UPRE y el GAM Jesus de Machaca Proyecto Construccion Bloque de Aulas Unidad Educativa Holanda - Ayllu Aguallamaya, correspondiente al pago</t>
  </si>
  <si>
    <t>De: 00099024113 Transferencia en cumplimiento al DS N0913 de 15/06/2011 y el Convenio Intergubernativo de Financiamiento UPRE-CIF-IG/481/2015, suscrito entre la UPRE y el GAM Trigal Proyecto Construccion Edificio Municipal El Trigal, correspondiente al pago de la planilla N1, segun la UPRE.</t>
  </si>
  <si>
    <t>De: 00099024113 Transferencia en cumplimiento al DS N0913 de 15/06/2011 y el Convenio Intergubernativo de Financiamiento UPRE-CIF-IG 471/2017, suscrito entre la UPRE y el GAM San Pedro de Curahuara Proyecto Construccion de 2 Aulas U.E. Unificada Chua Norte, correspondiente al pago de la planilla N2</t>
  </si>
  <si>
    <t>De: 00099024113 Transferencia en cumplimiento al DS N0913 de 15/06/2011 y el Convenio Intergubernativo de Financiamiento UPRE-CIF-IG 173/2017, suscrito entre la UPRE y el GAM Puerto Rico Proyecto Const. Una Vivienda para Maestros Unidad Educativa German Busch, Loc. Conquista, Mun. Pto. Rico, corresp</t>
  </si>
  <si>
    <t>De: 00099024113 Transferencia en cumplimiento al DS N0913 de 15/06/2011 y el Convenio Intergubernativo de Financiamiento UPRE-CIF-IG 238/2017, suscrito entre la UPRE y el GAM San Andres de Machaca Proyecto Construccion Tinglado U.E. Chuncarcota de Machaca - Comunidad Chuncarcota, correspondiente al</t>
  </si>
  <si>
    <t>De: 00099024113 Transferencia en cumplimiento al DS N0913 de 15/06/2011 y el Convenio Intergubernativo de Financiamiento UPRE-CIF-IG 718/2017, suscrito entre la UPRE y el GAM Tiquipaya Proyecto Const. Tinglado y Graderias Com. Collpapampa La Floresta - Tiquipaya, correspondiente al pago de la planil</t>
  </si>
  <si>
    <t>De: 00099024113 Transferencia en cumplimiento al DS N0913 de 15/06/2011 y el Convenio Intergubernativo de Financiamiento UPRE-CIF-IG 717/2017, suscrito entre la UPRE y el GAM Tiquipaya Proyecto Const. Tinglado y Graderias Com. Pucun Pucun - Tiquipaya, correspondiente al pago de la planilla N2 de cie</t>
  </si>
  <si>
    <t>De: 00099024113 Transferencia en cumplimiento al DS N0913 de 15/06/2011 y el Convenio Intergubernativo de Financiamiento UPRE-CIF-IG 657/2017, suscrito entre la UPRE y el GAM Tarata Proyecto Construccion Tinglado U.E. Kellu Mayu Tarata, correspondiente al pago de la planilla N2 de cierre, segun la U</t>
  </si>
  <si>
    <t>De: 00099024113 Transferencia en cumplimiento al DS N0913 de 15/06/2011 y el Convenio Intergubernativo de Financiamiento UPRE-CIF-IG 387/2017, suscrito entre la UPRE y el GAM Yaco Proyecto Construccion Tinglado U.E. Challoma - Challoma Grande, correspondiente al pago de la planilla N2 de cierre, seg</t>
  </si>
  <si>
    <t>De: 00099024113 Transferencia en cumplimiento al DS N0913 de 15/06/2011 y el Convenio Intergubernativo de Financiamiento UPRE-CIF-IG 171/2017, suscrito entre la UPRE y el GAM Puerto Rico Proyecto Const. Un Aula Unidad Educativa San Antonio del Matty (Com. Matty - Mun. Puerto Rico), correspondiente a</t>
  </si>
  <si>
    <t>De: 00099024113 Transferencia en cumplimiento al DS N0913 de 15/06/2011 y el Convenio Intergubernativo de Financiamiento UPRE-CIF-IG 795/2017, suscrito entre la UPRE y el GAM San Carlos, Proyecto Construccion Tinglado y Graderia en la Unidad Educativa 6 De Agosto Distrito San Carlos, correspondiente</t>
  </si>
  <si>
    <t>De: 00099024113 Transferencia en cumplimiento al DS N0913 de 15/06/2011 y el Convenio Intergubernativo de Financiamiento UPRE-CIF-IG 335/2017, suscrito entre la UPRE y el GAM Sorata, Proyecto Construccion Tinglado Unidad Educativa Pacollo, correspondiente al pago de la planilla N 2 de cierre, segun</t>
  </si>
  <si>
    <t>De: 00099024113 Transferencia en cumplimiento al DS N0913 de 15/06/2011 y el Convenio Intergubernativo de Financiamiento UPRE-CIF-IG/428/2015, suscrito entre la UPRE y el GAM Fernandez Alonso, Proyecto Construccion Modulo Educativo Eduardo Abaroa III - Chane Magallanes D-3, correspondiente al pago d</t>
  </si>
  <si>
    <t>De: 00099024113 Transferencia en cumplimiento al DS N0913 de 15/06/2011 y el Convenio Intergubernativo de Financiamiento UPRE-CIF-IG 804/2017, suscrito entre la UPRE y el GAM San Javier, Proyecto Const. Tinglado y Graderias U.E. Cachuela Espana - Comunidad Cachuela Espana, correspondiente al pago de</t>
  </si>
  <si>
    <t>De: 00099024113 Transferencia en cumplimiento al DS N0913 de 15/06/2011 y el Convenio Intergubernativo de Financiamiento UPRE-CIF-IG 347/2016, suscrito entre la UPRE y el GAM Yanacachi, Proyecto Construccion U.E. Felix Ernesto Moscoso (Yanacachi), correspondiente al pago de la planilla N 8, segun la</t>
  </si>
  <si>
    <t>De: 00099024113 Transferencia en cumplimiento al DS N0913 de 15/06/2011 y el Convenio Intergubernativo de Financiamiento UPRE-CIF-IG/006/2015, suscrito entre la UPRE y el GAM Bolpebra, Proyecto Construccion Vivienda Para Medicos Comunidad Nareuda, correspondiente al pago de la devolucion de retencio</t>
  </si>
  <si>
    <t>De: 00099024113 Transferencia en cumplimiento al DS N0913 de 15/06/2011 y el Convenio Intergubernativo de Financiamiento UPRE-CIF-IG 812/2017, suscrito entre la UPRE y el GAM Trigal, Proyecto Construccion Pavimento Articulado en Calles Principales Municipio Trigal, correspondiente al pago de la plan</t>
  </si>
  <si>
    <t>De: 00099024113 Transferencia en cumplimiento al DS N0913 de 15/06/2011 y el Convenio Intergubernativo de Financiamiento UPRE-CIF-IG 640/2017, suscrito entre la UPRE y el GAM Tolata, Proyecto Construccion Centro de Salud Ambulatorio Carcaje (Tolata), correspondiente al pago de la planilla N 2, segun</t>
  </si>
  <si>
    <t>De: 00099024113 Transferencia en cumplimiento al DS N0913 de 15/06/2011 y el Convenio Intergubernativo de Financiamiento UPRE-CIF-IG 400/2017, suscrito entre la UPRE y el GAM Pelechuco, Proyecto Construccion Bloque de Cuatro Aulas U.E. Puina, correspondiente al pago de la planilla N 2, segun la UPRE</t>
  </si>
  <si>
    <t>De: 00099024113 Transferencia en cumplimiento al DS N0913 de 15/06/2011 y el Convenio Intergubernativo de Financiamiento UPRE-CIF-IG 221/2017, suscrito entre la UPRE y el GAM Jesus de Machaca, Proyecto Construccion Bloque de Aulas Unidad Educativa Republica de Noruega - Ayllu Yauriri, correspondient</t>
  </si>
  <si>
    <t>De: 00099024113 Transferencia en cumplimiento al DS N0913 de 15/06/2011 y el Convenio Intergubernativo de Financiamiento UPRE-CIF-IG 1049/2017, suscrito entre la UPRE y el GAM San Andres, Proyecto Const. Tinglado y Graderias U.E. Humberto Velarde Garcia - Comunidad San Andres, correspondiente al pag</t>
  </si>
  <si>
    <t>De: 00099024113 Transferencia en cumplimiento al DS N0913 de 15/06/2011 y el Convenio Intergubernativo de Financiamiento UPRE-CIF-IG 850/2017, suscrito entre la UPRE y el GAM Quirusillas, Proyecto Construccion Cancha Polifuncional con Graderias y Tinglado Comunidad Hierba Buena Civil, correspondient</t>
  </si>
  <si>
    <t>De: 00099024113 Transferencia en cumplimiento al DS N0913 de 15/06/2011 y el Convenio Intergubernativo de Financiamiento UPRE-CIF-IG 839/2017, suscrito entre la UPRE y el GAM San Julian, Proyecto Const. Unidad Educativa Jose David Berrios (San Julian), correspondiente al pago de la planilla N1, segu</t>
  </si>
  <si>
    <t>De: 00099024113 Transferencia en cumplimiento al DS N0913 de 15/06/2011 y el Convenio Intergubernativo de Financiamiento UPRE-CIF-IG 090/2017, suscrito entre la UPRE y el GAM Cajuata, Proyecto Construccion Tinglado Polifuncional Unidad Educativa Polea - Cajauta, correspondiente al pago de la planill</t>
  </si>
  <si>
    <t>De: 00099024113 Transferencia en cumplimiento al DS N0913 de 15/06/2011 y el Convenio Intergubernativo de Financiamiento UPRE-CIF-IG 091/2017, suscrito entre la UPRE y el GAM Cajuata, Proyecto Construccion Tinglado Polifuncional Unidad Educativa Lujmani - Cajauta, correspondiente al pago de la plani</t>
  </si>
  <si>
    <t>De: 00099024113 Transferencia en cumplimiento al DS N0913 de 15/06/2011 y el Convenio Intergubernativo de Financiamiento UPRE-CIF-IG 502/2017, suscrito entre la UPRE y el GAM Guanay, Proyecto Construccion Tinglado Unidad Educativa Carlos Crespo, correspondiente al pago de la planilla N 3 de cierre,</t>
  </si>
  <si>
    <t>De: 00099024113 Transferencia en cumplimiento al DS N0913 de 15/06/2011 y el Convenio Intergubernativo de Financiamiento UPRE-CIF-IG 1050/2017, suscrito entre la UPRE y el GAM de San Andres proyecto Const. de 3 Aulas y Bateria de Banos U.E. Poza Honda Comunidad Poza Honda, correspondiente al pago</t>
  </si>
  <si>
    <t>De: 00099024113 Transferencia en cumplimiento al DS N0913 de 15/06/2011 y el Convenio Intergubernativo de Financiamiento UPRE-CIF-IG 0173/2016, suscrito entre la UPRE y el GAM Sorata, Proyecto Const. Tinglado Polifuncional U.E. Cocoyo - Cooco (Sorata), correspondiente al pago de la planilla N 2 de</t>
  </si>
  <si>
    <t>De: 00099024113 Transferencia en cumplimiento al DS N0913 de 15/06/2011 y el Convenio Intergubernativo de Financiamiento UPRE-CIF-IG 230/2017, suscrito entre la UPRE y el GAM Sapahaqui, Proyecto Construccion Tinglado U.E. Rene Barrientos Ortuno Sapahaqui, correspondiente al pago de la planilla N 3 d</t>
  </si>
  <si>
    <t>De: 00099024113 Transferencia en cumplimiento al DS N0913 de 15/06/2011 y el Convenio Intergubernativo de Financiamiento UPRE-CIF-IG 819/2017, suscrito entre la UPRE y el GAM de Puerto Suarez proyecto Const. Pavimento Rigido Barrio Los Angeles Zona Costanera Municipio de Puerto Suarez, correspondie</t>
  </si>
  <si>
    <t>De: 00099024113 Transferencia en cumplimiento al DS N0913 de 15/06/2011 y el Convenio Intergubernativo de Financiamiento UPRE-CIF-IG 1010/2017, suscrito entre la UPRE y el GAM Betanzos, Proyecto Construccion 6 Aulas, Bateria de Banos, Laboratorios y Tinglado U.E. San Pedro de Colila - Betanzos, corr</t>
  </si>
  <si>
    <t>De: 00099024113 Transferencia en cumplimiento al DS N0913 de 15/06/2011 y el Convenio Intergubernativo de Financiamiento UPRE-CIF-IG 140/2017, suscrito entre la UPRE y el GAM Filadelfia, Proyecto Const. Comedor y Bateria de Banos U.E. Luz de America - Comunidad Luz de America, correspondiente al pag</t>
  </si>
  <si>
    <t>De: 00099024113 Transferencia en cumplimiento al DS N0913 de 15/06/2011 y el Convenio Intergubernativo de Financiamiento UPRE-CIF-IG 852/2017, suscrito entre la UPRE y el GAM Quirusillas, Proyecto Construccion Cancha Polifuncional con Graderias y Tinglado Unidad Educativa Juana Azurduy de Padilla -</t>
  </si>
  <si>
    <t>De: 00099024113 Transferencia en cumplimiento al DS N0913 de 15/06/2011 y el Convenio Intergubernativo de Financiamiento UPRE-CIF-IG 039/2017, suscrito entre la UPRE y el GAM Shinahota, Proyecto Construccion Infraestructura Educativa U.E. 4 de Abril, correspondiente al pago de la planilla N 3 de cie</t>
  </si>
  <si>
    <t>De: 00099024113 Transferencia en cumplimiento al DS N0913 de 15/06/2011 y el Convenio Intergubernativo de Financiamiento UPRE-CIF-IG 857/2017, suscrito entre la UPRE y el GAM de San Ramon proyecto Construccion Centro de Salud de 1er Nivel con Internacion Municipio San Ramon, correspondiente al pag</t>
  </si>
  <si>
    <t>De: 00099024113 Transferencia en cumplimiento al DS N0913 de 15/06/2011 y el Convenio Intergubernativo de Financiamiento UPRE-CIF-IG 928/2017, suscrito entre la UPRE y el GAM de Ckochas proyecto Construccion de 6 Aulas, Sala de Profesores y Direccion U.E. Molles-Ckochas, correspondiente al pago de</t>
  </si>
  <si>
    <t>De: 00099024113 Transferencia en cumplimiento al DS N0913 de 15/06/2011 y el Convenio Intergubernativo de Financiamiento UPRE-CIF-IG 641/2017, suscrito entre la UPRE y el GAM de Tolata proyecto Construccion Cancha Polifuncional Tinglado y Graderias Villa Lourdes (Tolata), correspondiente al pago de</t>
  </si>
  <si>
    <t>De: 00099024113 Transferencia en cumplimiento al DS N0913 de 15/06/2011 y el Convenio Intergubernativo de Financiamiento UPRE-CIF-IG 229/2017, suscrito entre la UPRE y el GAM de Sapahaqui proyecto Construccion Tinglado U.E. Tacobamba - Sapahaqui, correspondiente al pago de la planilla N 3 de cierre</t>
  </si>
  <si>
    <t>De: 00099024113 Transferencia en cumplimiento al DS N0913 de 15/06/2011 y el Convenio Intergubernativo de Financiamiento UPRE-CIF-IG 531/2017, suscrito entre la UPRE y el GAM de Puerto Perez proyecto Construccion Aulas Unidad Educativa 16 de Julio Comunidad Suriqui, correspondiente al pago de la pl</t>
  </si>
  <si>
    <t>De: 00099024113 Transferencia en cumplimiento al DS N0913 de 15/06/2011 y el Convenio Intergubernativo de Financiamiento UPRE-CIF-IG 301/2017, suscrito entre la UPRE y el GAM Patacamaya, Proyecto Construccion de Aulas Unidad Educativa Colchani, correspondiente al pago de la planilla N2 de cierre, se</t>
  </si>
  <si>
    <t>De: 00099024113 Transferencia en cumplimiento al DS N0913 de 15/06/2011 y el Convenio Intergubernativo de Financiamiento UPRE-CIF-IG 210/2017, suscrito entre la UPRE y el GAM Cajuata, Proyecto Construccion Tinglado Polifuncional U.E. Sujura El Porvenir - Cajuata, correspondiente al pago de la planil</t>
  </si>
  <si>
    <t>De: 00099024113 Transferencia en cumplimiento al DS N0913 de 15/06/2011 y el Convenio Intergubernativo de Financiamiento UPRE-CIF-IG 1048/2017, suscrito entre la UPRE y el GAM San Andres, Proyecto Const. Dos Aulas U.E. 2 de Agosto Comunidad Puente San Pablo, correspondiente al pago de la planilla N</t>
  </si>
  <si>
    <t>De: 00099024113 Transferencia en cumplimiento al DS N0913 de 15/06/2011 y el Convenio Intergubernativo de Financiamiento UPRE-CIF-IG 645/2017, suscrito entre la UPRE y el GAM Anzaldo, Proyecto Const. Tinglado U.E. Maria Gandarillas LLoqe Mayu Anzaldo, correspondiente al pago de la planilla N3 de cie</t>
  </si>
  <si>
    <t>De: 00099024113 Transferencia en cumplimiento al DS N0913 de 15/06/2011 y el Convenio Intergubernativo de Financiamiento UPRE-CIF-IG 544/2017, suscrito entre la UPRE y el GAM Mocomoco, Proyecto Construccion Aulas U.E. Huyu - Huyu, correspondiente al pago de la planilla N2, segun la UPRE.</t>
  </si>
  <si>
    <t>De: 00099024113 Transferencia en cumplimiento al DS N0913 de 15/06/2011 y el Convenio Intergubernativo de Financiamiento UPRE-CIF-IG 658/2017, suscrito entre la UPRE y el GAM Tolata, Proyecto Construccion Cancha Polifuncional Tinglado y Graderias Chacapata (Tolata), correspondiente al pago de la pla</t>
  </si>
  <si>
    <t>De: 00099024113 Transferencia en cumplimiento al DS N0913 de 15/06/2011 y el Convenio Intergubernativo de Financiamiento UPRE-CIF-IG 851/2017, suscrito entre la UPRE y el GAM Quirusillas, Proyecto Construccion Cancha Polifuncional con Graderias y Tinglado Comunidad San Luis, correspondiente al pago</t>
  </si>
  <si>
    <t>De: 00099024113 Transferencia en cumplimiento al DS N0913 de 15/06/2011 y el Convenio Intergubernativo de Financiamiento UPRE-CIF-IG 712/2017, suscrito entre la UPRE y el GAM Tiquipaya, Proyecto Const. Tinglado y Graderias Com. Montecillo Bajo - Tiquipaya, correspondiente al pago de la planilla N2 d</t>
  </si>
  <si>
    <t>De: 00099024113 Transferencia en cumplimiento al DS N0913 de 15/06/2011 y el Convenio Intergubernativo de Financiamiento UPRE-CIF-IG 592/2017, suscrito entre la UPRE y el GAM Vallegrande, Proyecto Const. de Pavimento de Calles de Santa Ana, correspondiente al pago de la planilla N1, segun la UPRE.</t>
  </si>
  <si>
    <t>De: 00099024113 Transferencia en cumplimiento al DS N0913 de 15/06/2011 y el Convenio Intergubernativo de Financiamiento UPRE-CIF-IG 783/2017, suscrito entre la UPRE y el GAM El Carmen Rivero Torrez, Proyecto Construccion Unidad Educativa Prof. Gutemberg Jordan Severiche - El Carmen Rivero Torrez, c</t>
  </si>
  <si>
    <t>De: 00099024113 Transferencia en cumplimiento al DS N0913 de 15/06/2011 y el Convenio Intergubernativo de Financiamiento UPRE-CIF-IG 389/2017, suscrito entre la UPRE y el GAM de Yaco proyecto Construccion Tinglado U.E. Republica de Venezuela Villa Puchuni, correspondiente al pago de la planilla N</t>
  </si>
  <si>
    <t>De: 00099024113 Transferencia en cumplimiento al DS N0913 de 15/06/2011 y el Convenio Intergubernativo de Financiamiento UPRE-CIF-IG 410/2017, suscrito entre la UPRE y el GAM de Puerto Acosta proyecto Construccion Laboratorio Fisica y Quimica U.E. Pococata, correspondiente al pago de la planilla N</t>
  </si>
  <si>
    <t>De: 00099024113 Transferencia en cumplimiento al DS N0913 de 15/06/2011 y el Convenio Intergubernativo de Financiamiento UPRE-CIF-IG 444/2017, suscrito entre la UPRE y el GAM de Chuma proyecto Construccion Tinglado Polifuncional Unidad Educativa Gral. Maximiliano Ortiz A Municipio de Chuma, corres</t>
  </si>
  <si>
    <t>De: 00099024113 Transferencia en cumplimiento al DS N0913 de 15/06/2011 y el Convenio Intergubernativo de Financiamiento UPRE-CIF-IG 026/2017, suscrito entre la UPRE y el GAM de Chimore proyecto Construccion Coliseo Municipal Chimore, correspondiente al pago de la planilla N 2, segun la UPRE.</t>
  </si>
  <si>
    <t>00592012001 DEPOSITO DE EFECTIVO, DEPOSITANTE: RAIZA  VILLCA, CONCEPTO: ND 48413 GESTION 2015, CUENTA DE DEPOSITO: CUENTA UNICA DEL TESORO</t>
  </si>
  <si>
    <t>00592012001 DEPOSITO DE EFECTIVO, DEPOSITANTE: ANA WENDY MAMANI YUJRA, CONCEPTO: ND 147684 INRA  SALDO GESTION 2017, CUENTA DE DEPOSITO: CUENTA UNICA DEL TESORO</t>
  </si>
  <si>
    <t>00592012001 DEPOSITO DE EFECTIVO, DEPOSITANTE: ANA WENDY  MAMANI YUJRA, CONCEPTO: ND  162034  PARTICULAR  GESTION 2017, CUENTA DE DEPOSITO: CUENTA UNICA DEL TESORO</t>
  </si>
  <si>
    <t>00099021001 DEPOSITO DE EFECTIVO, DEPOSITANTE: YPFB, CONCEPTO: REPOSICION NOCRE, CUENTA DE DEPOSITO: CUENTA UNICA DEL TESORO</t>
  </si>
  <si>
    <t>00099021001 DEPOSITO DE EFECTIVO, DEPOSITANTE: LUO HANS JUAREZ MENDIZABAL, CONCEPTO: DEVOLUCION UN DIA VIATICO GESTION 2014, CUENTA DE DEPOSITO: CUENTA UNICA DEL TESORO</t>
  </si>
  <si>
    <t>00222012001 DEPOSITO DE EFECTIVO, DEPOSITANTE: GARCIA HINOJOSA ORLANDO, CONCEPTO: DEVOLUCION DE SALARIOS MES DE ENERO, CUENTA DE DEPOSITO: CUENTA UNICA DEL TESORO</t>
  </si>
  <si>
    <t>00099021001 DEPOSITO DE EFECTIVO, DEPOSITANTE: MINISTERIO PUBLICO, CONCEPTO: DEVOLUCION DE FONDOS, CUENTA DE DEPOSITO: CUENTA UNICA DEL TESORO</t>
  </si>
  <si>
    <t>00099021001 DEPOSITO DE EFECTIVO, DEPOSITANTE: JOHNNY  FERNANDO  JARA  LIPACHO, CONCEPTO: DEVOLUCION DE DIFERENCIA DE PAGOS SALARIOS SEPTIEMBRE A DICIEMBRE 2007, CUENTA DE DEPOSITO: CUENTA UNICA DEL TESORO</t>
  </si>
  <si>
    <t>00099021001 DEPOSITO DE EFECTIVO, DEPOSITANTE: WILFREDO MIGUEL MAMANI YUJRA, CONCEPTO: REVERSION DE PAGO DE SUELDO DEL MES DE MARZO POR PERCEPCION INDEBIDA, CUENTA DE DEPOSITO: CUENTA UNICA DEL TESORO</t>
  </si>
  <si>
    <t>00099021001 DEPOSITO DE EFECTIVO, DEPOSITANTE: NELLY  YOLA  MENDOZA GARZOPINO, CONCEPTO: SALDO NO UTILIZADO DE DONDOS EN AVANCE, CUENTA DE DEPOSITO: CUENTA UNICA DEL TESORO</t>
  </si>
  <si>
    <t>00099021001 DEPOSITO DE EFECTIVO, DEPOSITANTE: CECILIO CHOQUE HUANCA, CONCEPTO: BONO FRONTERA, CUENTA DE DEPOSITO: CUENTA UNICA DEL TESORO</t>
  </si>
  <si>
    <t>00099021001 DEP.DE CHEQ.AJENOS,RET.DE CAM.,CONCEPTO: PAGO POR SINIESTRO DE AERONAVE EC-145FAB-006,DEP.: CREDINFORM INTERNACIONAL S.A. DE SEGUROS , PROCEDENCIA: BANCO UNION S.A., CHEQUE: 1177, FECHA DE EMISION:23/05/2018</t>
  </si>
  <si>
    <t>00587012009 DEP.DE CHEQ.AJENOS,RET.DE CAM.,CONCEPTO: DEVOLUCION DE FONDOS,DEP.: BISMARCK CHINO , PROCEDENCIA: BANCO UNION S.A., CHEQUE: 1168, FECHA DE EMISION:24/05/2018</t>
  </si>
  <si>
    <t>00099021001 DEP.DE CHEQ.AJENOS,RET.DE CAM.,CONCEPTO: BASILIO  CALLEJAS  MAMANI,DEP.: BANCO UNION  SA , PROCEDENCIA: BANCO UNION S.A., CHEQUE: 154499, FECHA DE EMISION:25/05/2018</t>
  </si>
  <si>
    <t>00099021001 DEP.DE CHEQ.AJENOS,RET.DE CAM.,CONCEPTO: BLANCA  ROCABADO  RODRIGUEZ,DEP.: BANCO UNION  SA , PROCEDENCIA: BANCO UNION S.A., CHEQUE: 154500, FECHA DE EMISION:25/05/2018</t>
  </si>
  <si>
    <t>00099021001 DEP.DE CHEQ.AJENOS,RET.DE CAM.,CONCEPTO: VALVERDE VALVERDE    MELFI,DEP.: BANCO UNION  SA , PROCEDENCIA: BANCO UNION S.A., CHEQUE: 154501, FECHA DE EMISION:25/05/2018</t>
  </si>
  <si>
    <t>00020011103 DEP.DE CHEQ.AJENOS,RET.DE CAM.,CONCEPTO: PAGO P/DEVOLUCION DE COMICIONES BANCARIAS TRANSFERENCIAS EFECTUADAS DEBITADASP/BCB,DEP.: TRANSPORTE AEREO MILITAR , PROCEDENCIA: BANCO UNION S.A., CHEQUE: 19659, FECHA DE EMISION:23/05/2018</t>
  </si>
  <si>
    <t>00592012001 DEP.DE CHEQ.AJENOS,RET.DE CAM.,CONCEPTO: DEVOLUCIONES PERUVIAN,DEP.: PERUVIAN AIR LINE SAC , PROCEDENCIA: BANCO BISA S.A., CHEQUE: 993, FECHA DE EMISION:17/05/2018</t>
  </si>
  <si>
    <t>De: 00099024113 Transferencia en cumplimiento al DS N0913 de 15/06/2011 y el Convenio Intergubernativo de Financiamiento UPRE-CIF-IG 346/2016, suscrito entre la UPRE y el GAM Cajuata, Proyecto Construccion Unidad Educativa Asociada Cajuata - Secundaria, correspondiente al pago de la planilla N1, seg</t>
  </si>
  <si>
    <t>A:00373024105 DESEMBOLSO DE RECURSOS AL FONDO DE DESARROLLO INDIGENA PARA PROGRAMAS Y/O PROYECTOS PARA MUNICIPIOS S/G NOTA FDI/DGE/EXT/N293/2018 E INFORME MEFP/VTCP/DGPOT/UPCFTGN/INF/ N56/2018.( HR. 6-14919-R).</t>
  </si>
  <si>
    <t>A:00380014201 A requerimiento del Ministerio de Salud con notas CITE: MS/DGAA/UF/TES/CE/116 y 140/2018, en la cual solicita el cierre de cuentas corrientes fiscales Nos. 10000024896562 y 10000024671790, en virtud a los D.S. Nos. 3453 de 10 de enero de 2018, 3091 de 15 de febrero de 2017 y 3092 del 1</t>
  </si>
  <si>
    <t>COBRO COSTOS DE PAPELERIA SEGUN TRANSFERENCIA DEL EXTERIOR POR ORDEN DE HERCO COMBUSTIBLES S.A. REF.: CONTRATO CONDENSADO DE GAS 24/18-1 LIB. 00513062001 YPFB-OPERACIONES PLANTA DE SEPARACION DE LIQUIDOS RIO GRANDE</t>
  </si>
  <si>
    <t>De: 00099024113 Transferencia en cumplimiento al DS N0913 de 15/06/2011 y el Convenio Interinstitucional de Financiamiento UPRE-CIF-IG 735/2017, suscrito entre la UPRE y el GAM Omereque, Proyecto Const. Dos Aulas Unidad Educativa la Mesada - Omereque, correspondiente al pago de la planilla N2,de cie</t>
  </si>
  <si>
    <t>De: 00099024113 Transferencia en cumplimiento al DS N0913 de 15/06/2011 y el Convenio Interinstitucional de Financiamiento UPRE-CIF-IG 242/2017, suscrito entre la UPRE y el GAM San Andres, Proyecto Construccion Tinglado U.E. Batallon Colorados de Bolivia Comunidad Centro Mauri, correspondiente al p</t>
  </si>
  <si>
    <t>De: 00099024113 Transferencia en cumplimiento al DS N0913 de 15/06/2011 y el Convenio Interinstitucional de Financiamiento UPRE-CIF-IG 778/2017, suscrito entre la UPRE y el GAM El Torno, Proyecto Construccion 8 Aulas Unidad Educativa Naciones Unidas El Torno, correspondiente al pago de la planilla</t>
  </si>
  <si>
    <t>De: 00099024113 Transferencia en cumplimiento al DS N0913 de 15/06/2011 y el Convenio Interinstitucional de Financiamiento UPRE-CIF-IG 927/2017, suscrito entre la UPRE y el GAM El Tahua, Proyecto Const. del Centro de Salud Con Internacion Tahua, correspondiente al pago de la planilla N1, segun la UP</t>
  </si>
  <si>
    <t>De: 00099024113 Transferencia en cumplimiento al DS N0913 de 15/06/2011 y el Convenio Interinstitucional de Financiamiento UPRE-CIF-IG 319/2017, suscrito entre la UPRE y el GAM Colquencha, Proyecto Construccion Centro de Salud Integral Colquencha, correspondiente al pago de la planilla N2, segun la</t>
  </si>
  <si>
    <t>De: 00099024113 Transferencia en cumplimiento al DS N0913 de 15/06/2011 y el Convenio Interinstitucional de Financiamiento UPRE-CIF-IG/364/2016, suscrito entre la UPRE y el GAM Mecapaca, Proyecto Const. Puente Vehicular Ananta sobre el Rio Achocalla, correspondiente al pago de la planilla N4 de cier</t>
  </si>
  <si>
    <t>De: 00099024113 Transferencia en cumplimiento al DS N0913 de 15/06/2011 y el Convenio Interinstitucional de Financiamiento UPRE-CIF-IG 378/2016, suscrito entre la UPRE y el GAD Tarija, Proyecto Ampliacion Infraestructura Hospital Virgen de Chaguaya 3er Nivel Bermejo, correspondiente al pago de la pl</t>
  </si>
  <si>
    <t>De: 00099024113 Transferencia en cumplimiento al DS N0913 de 15/06/2011 y el Convenio Interinstitucional de Financiamiento UPRE-CIF-IG 813/2017, suscrito entre la UPRE y el GAM Robore, Proyecto Const. Sistema de Iluminacion y Engramado Estadio Municipal - Robore, correspondiente al pago de la planil</t>
  </si>
  <si>
    <t>De: 00099024113 Transferencia en cumplimiento al DS N0913 de 15/06/2011 y el Convenio Interinstitucional de Financiamiento UPRE-CIF-IG 396/2017, suscrito entre la UPRE y el GAM Collana, Proyecto Construccion Tinglado Unidad Educativa San Nicolas L/San Nicolas, correspondiente al pago de la planilla</t>
  </si>
  <si>
    <t>PROVISION DE FONDOS A SOLICITUD DE YACIMIENTOS PETROLIFEROS FISCALES BOLIVIANOS SEGUN SOLICITUD YPFB-0143-2018 REF: PAGO TRANS GN MI CHIQUITOS MUTUN REDES DE GAS Y YACUSES ABRIL 2018 LIB. 00513012007 YPFB - RECURSOS NACIONALIZACIÓN</t>
  </si>
  <si>
    <t>De: 00099024113 Transferencia en cumplimiento al DS N0913 de 15/06/2011 y el Convenio Interinstitucional de Financiamiento UPRE-CIF-IG 586/2017, suscrito entre la UPRE y el GAM La Guardia, Proyecto Construccion Unidad Educativa San Miguel del Rosario, correspondiente al pago de la planilla N1, segun</t>
  </si>
  <si>
    <t>De: 00099024113 Transferencia en cumplimiento al DS N0913 de 15/06/2011 y el Convenio Interinstitucional de Financiamiento UPRE-CIF-IG 119/2017, suscrito entre la UPRE y el GAD Tarija, Proyecto Construccion Puente Vehicular Yesera Chiguaypolla, correspondiente al pago de la planilla N2, segun la UPR</t>
  </si>
  <si>
    <t>De: 00099024113 Transferencia en cumplimiento al DS N0913 de 15/06/2011 y el Convenio Interinstitucional de Financiamiento UPRE-CIF-IG/525/2016, suscrito entre la UPRE y el GAM Robore, Proyecto Const. Unidad Educativa Luis Maria Oefner, correspondiente al pago de la planilla N5, segun la UPRE.</t>
  </si>
  <si>
    <t>De: 00099024113 Transferencia en cumplimiento al DS N0913 de 15/06/2011 y el Convenio Interinstitucional de Financiamiento UPRE-CIF-IG 299/2017, suscrito entre la UPRE y el GAM Patacamaya, Proyecto Construccion de Aulas Unidad Educativa 23 de Marzo de San Martin Iquiaca, correspondiente al pago de l</t>
  </si>
  <si>
    <t>De: 00099024113 Transferencia en cumplimiento al DS N0913 de 15/06/2011 y el Convenio Interinstitucional de Financiamiento UPRE-CIF-IG/184/2016, suscrito entre la UPRE y el GAM Colquiri, Proyecto Construccion 4 Aulas U.E. Aranjuez, correspondiente al pago de la planilla N3 de cierre, segun la UPRE.</t>
  </si>
  <si>
    <t>De: 00099024113 Transferencia en cumplimiento al DS N0913 de 15/06/2011 y el Convenio Interinstitucional de Financiamiento UPRE-CIF-IG/520/2016, suscrito entre la UPRE y el GAD Pando, Proyecto Construccion Sede Departamental de Transporte Interprovincial Cobija, correspondiente al pago de la planil</t>
  </si>
  <si>
    <t>De: 00099024113 Transferencia en cumplimiento al DS N0913 de 15/06/2011 y el Convenio Interinstitucional de Financiamiento UPRE-CIF-IG 320/2017, suscrito entre la UPRE y el GAM Colquencha, Proyecto Construccion Residencia Medica Centro de Salud Machacamarca, correspondiente al pago de la planilla N2</t>
  </si>
  <si>
    <t>De: 00099024113 Transferencia en cumplimiento al DS N0913 de 15/06/2011 y el Convenio Interinstitucional de Financiamiento UPRE-CIF-IG 766/2017, suscrito entre la UPRE y el GAM Chimore, Proyecto Const. Tinglado con Graderias y Cancha Polifuncional U.E. San Andres Chimore, correspondiente al pago de</t>
  </si>
  <si>
    <t>De: 00099024113 Transferencia en cumplimiento al DS N0913 de 15/06/2011 y el Convenio Interinstitucional de Financiamiento UPRE-CIF-IG 865/2017, suscrito entre la UPRE y el GAM Urubicha, Proyecto Const. U.E. Divino Nino Distrito 2 Yaguaru, correspondiente al pago de la planilla N2, segun la UPRE.</t>
  </si>
  <si>
    <t>De: 00099024113 Transferencia en cumplimiento al DS N0913 de 15/06/2011 y el Convenio Intergubernativo de Financiamiento UPRE-CIF-IG 835/2017, suscrito entre la UPRE y el GAM San Miguel de Velasco Proyecto Construccion de Tinglado y Graderias en la Unidad Educativa El Tacoigo - San Miguel de Velasco</t>
  </si>
  <si>
    <t>De: 00099024113 Transferencia en cumplimiento al DS N0913 de 15/06/2011 y el Convenio Intergubernativo de Financiamiento UPRE-CIF-IG 634/2017, suscrito entre la UPRE y el GAM Vinto Proyecto Construccion Cubierta y Graderias U.E. Elizardo Perez, correspondiente al pago de la planilla N2, segun la UPR</t>
  </si>
  <si>
    <t>De: 00099024113 Transferencia en cumplimiento al DS N0913 de 15/06/2011 y el Convenio Intergubernativo de Financiamiento UPRE-CIF-IG 088/2017, suscrito entre la UPRE y el GAM Yanacachi Proyecto Construccion Tinglado Polifuncional Unidad Educativa Agustin Aspiazu Villa Aspiazu, correspondiente al pag</t>
  </si>
  <si>
    <t>De: 00099024113 Transferencia en cumplimiento al DS N0913 de 15/06/2011 y el Convenio Intergubernativo de Financiamiento UPRE-CIF-IG 838/2017, suscrito entre la UPRE y el GAM San Miguel de Velasco Proyecto Construccion de Tinglado y Graderias en la Unidad Educativa Jose Julian Dorado - San Miguel de</t>
  </si>
  <si>
    <t>De: 00099024113 Transferencia en cumplimiento al DS N0913 de 15/06/2011 y el Convenio Intergubernativo de Financiamiento UPRE-CIF-IG 876/2017, suscrito entre la UPRE y el GAIOC Charagua Iyambae Proyecto Const. Tinglado Cancha Polifuncional y Graderia U.E. Prof. Elvio Suarez Alba Comunidad Taputa - C</t>
  </si>
  <si>
    <t>De: 00099024113 Transferencia en cumplimiento al DS N0913 de 15/06/2011 y el Convenio Intergubernativo de Financiamiento UPRE-CIF-IG 216/2017, suscrito entre la UPRE y el GAM Ancoraimes Proyecto Construccion Bateria de Banos U.E. Pacoma Ancoraimes, correspondiente al pago de la planilla N2 de cierre</t>
  </si>
  <si>
    <t>De: 00099024113 Transferencia en cumplimiento al DS N0913 de 15/06/2011 y el Convenio Intergubernativo de Financiamiento UPRE-CIF-IG 300/2017, suscrito entre la UPRE y el GAM Patacamaya Proyecto Construccion de Aulas Unidad Educativa Chiarumani, correspondiente al pago de la planilla N2 de cierre, s</t>
  </si>
  <si>
    <t>||TRANSFERENCIA DE FONDOS S/G. FORMULARIO CITE: BUN309/18 DE LA FECHA.(HRE-TSO-2766), DEVOLUCION DE RECURSOS NO EJECUTADOS EN LA GESTION/2017. A SOLICITUD DEL GOB.AUT.MCPAL.TARIJA, LIBRETA 00373024105 FONDO DE DESARROLLO INDIGENA; BUN.</t>
  </si>
  <si>
    <t>'COBRO DE'||UTILES DE ESCRITORIO S/G. CORREO ELECTRONICO DE F.23-01-2018 DE YACIMIENTOS PETROLIFEROS FISCALES BOLIVIANOS. DEBITO DE LA LIBRETA N°00513022001 YPFB-OPERACIONES.(COMPLEMENTO COMPROBANTE N°09222757 DE LA FECHA)</t>
  </si>
  <si>
    <t>00373024105 DEPOSITO DE EFECTIVO, DEPOSITANTE: WILMER PACOMPIA QUISPE, CONCEPTO: DEVOLUCION DE FONDOS INTERESES, CUENTA DE DEPOSITO: CUENTA UNICA DEL TESORO</t>
  </si>
  <si>
    <t>00099021001 DEPOSITO DE EFECTIVO, DEPOSITANTE: JHOSSUAN A. OLIVERA ALARCON, CONCEPTO: DEVOLUCIONDE PASAJES, CUENTA DE DEPOSITO: CUENTA UNICA DEL TESORO</t>
  </si>
  <si>
    <t>00099021001 DEPOSITO DE EFECTIVO, DEPOSITANTE: JUAN ADUVIRI NINA, CONCEPTO: DEVOLUCION DE PASAJES, CUENTA DE DEPOSITO: CUENTA UNICA DEL TESORO</t>
  </si>
  <si>
    <t>00099021001 DEPOSITO DE EFECTIVO, DEPOSITANTE: JULIO CESAR BLANCO AGUIRRE, CONCEPTO: DEVOLUCION DE PASAJES, CUENTA DE DEPOSITO: CUENTA UNICA DEL TESORO</t>
  </si>
  <si>
    <t>00099021001 DEPOSITO DE EFECTIVO, DEPOSITANTE: SR SENASIR, CONCEPTO: DEVOLUCION DE DEUDA, CUENTA DE DEPOSITO: CUENTA UNICA DEL TESORO</t>
  </si>
  <si>
    <t>00099021001 DEPOSITO DE EFECTIVO, DEPOSITANTE: MIGUEL TITO CONDE FLORES, CONCEPTO: DEVOLUCION DE SALDO NO UTILIZADO EN PASAJES, CUENTA DE DEPOSITO: CUENTA UNICA DEL TESORO</t>
  </si>
  <si>
    <t>00099021001 DEPOSITO DE EFECTIVO, DEPOSITANTE: RUTH CAROLINA BRACAMONTE PAREDES, CONCEPTO: DEVOLUCION DE RECURSOS NO UTILIZADOS DE GASTOS JUDICIALES, CUENTA DE DEPOSITO: CUENTA UNICA DEL TESORO</t>
  </si>
  <si>
    <t>00130012002 DEPOSITO DE EFECTIVO, DEPOSITANTE: LUIS FEDERICO MARTINEZ RETAMOZO, CONCEPTO: DEPÓSITO POR CONCEPTO GASTOS DE GASOLINA Y PEAJE, CUENTA DE DEPOSITO: CUENTA UNICA DEL TESORO</t>
  </si>
  <si>
    <t>00133012001 DEPOSITO DE EFECTIVO, DEPOSITANTE: LOTERIA NACIONAL DE B Y S, CONCEPTO: V.C. SALDO PAGO PREMIOS PARA TI PAPA, CUENTA DE DEPOSITO: CUENTA UNICA DEL TESORO</t>
  </si>
  <si>
    <t>00099021001 DEP.DE CHEQ.AJENOS,RET.DE CAM.,CONCEPTO: DEP. POR BAJAS TEMPORALES,DEP.: UIF , PROCEDENCIA: BANCO UNION S.A., CHEQUE: 27018, FECHA DE EMISION:14/05/2018</t>
  </si>
  <si>
    <t>00099021001 DEP.DE CHEQ.AJENOS,RET.DE CAM.,CONCEPTO: DEP. BAJAS TEMPORALES,DEP.: UIF , PROCEDENCIA: BANCO UNION S.A., CHEQUE: 27392, FECHA DE EMISION:11/05/2018</t>
  </si>
  <si>
    <t>00099021001 DEP.DE CHEQ.AJENOS,RET.DE CAM.,CONCEPTO: DEVOLUCION PAGO DE EXCESOS DE FC CUAS 1000 82245 Y 100114222 SEGUN RMJ-MEFP/UEFP/URJ-SIREFI N16/2017,DEP.: LA VITALICIA SEGUROS REASEGUROS DE VIDA S.A.</t>
  </si>
  <si>
    <t>00292012001 DEP.DE CHEQ.AJENOS,RET.DE CAM.,CONCEPTO: DEVOLUCION DE SALDOS CUENTA POR COBRAR ARIEL ALBA MENA,DEP.: VIAS BOLIVIA , PROCEDENCIA: BANCO UNION S.A., CHEQUE: 3463, FECHA DE EMISION:28/05/2018</t>
  </si>
  <si>
    <t>00099021001 DEPOSITO DE EFECTIVO, DEPOSITANTE: ADEMAF ANGELA CAPA RAMOS, CONCEPTO: DEPÓSITO POR RETENCION DEL COMPROBANTE EJECUCION DE GASTOS N°73, CUENTA DE DEPOSITO: CUENTA UNICA DEL TESORO</t>
  </si>
  <si>
    <t>00099021001 DEPOSITO DE EFECTIVO, DEPOSITANTE: ADEMAF ANGELA CAPA RAMOS, CONCEPTO: DEVOLUCION DE RECURSOS GESTION 2017, CUENTA DE DEPOSITO: CUENTA UNICA DEL TESORO</t>
  </si>
  <si>
    <t>00099021001 DEPOSITO DE EFECTIVO, DEPOSITANTE: ZULEMA GARCIA BELAUNDE, CONCEPTO: REVERSION DE BOLETA DE HABER MENSUAL ABRIL 2018, CUENTA DE DEPOSITO: CUENTA UNICA DEL TESORO</t>
  </si>
  <si>
    <t>00099021001 DEPOSITO DE EFECTIVO, DEPOSITANTE: ZULEMA GARCIA BELAUNDE, CONCEPTO: REVERSION DE BOLETA DE HABER MENSUAL MARZO 2018, CUENTA DE DEPOSITO: CUENTA UNICA DEL TESORO</t>
  </si>
  <si>
    <t>00344012001 DEPOSITO DE EFECTIVO, DEPOSITANTE: INDIRA OLGUIN HINOJOSA, CONCEPTO: SALDO ACTIVIDAD, CUENTA DE DEPOSITO: CUENTA UNICA DEL TESORO</t>
  </si>
  <si>
    <t>00591012001 DEPOSITO DE EFECTIVO, DEPOSITANTE: ENTEL S.A., CONCEPTO: PAGO DE CONSUMO DE AGUA ESTACION AJAYUNI TELEFERICO LINEA AZUL, CUENTA DE DEPOSITO: CUENTA UNICA DEL TESORO</t>
  </si>
  <si>
    <t>PROVISION DE FONDOS A SOLICITUD DE YACIMIENTOS PETROLIFEROS FISCALES BOLIVIANOS SEGUN SOLICITUD YPFB-0150-2018 REF: PAGO REGALIAS FEBRERO 2018 TESORO GENERAL DE LA NACION LIB. 00099021001 TGN YPFB PARTICIPACION 6% PRODUCCIÓN BRUTA DE HIDROCARBUROS BOCA DE POZO</t>
  </si>
  <si>
    <t>PROVISION DE FONDOS A SOLICITUD DE YACIMIENTOS PETROLIFEROS FISCALES BOLIVIANOS SEGUN SOLICITUD YPFB-0152-2018 REF: PAGO IMPUESTO DIRECTO A LOS HIDROCARBUROS IDH PRODUCCION FEBRERO 2018 LIB. 00513012007 YPFB - RECURSOS NACIONALIZACIÓN</t>
  </si>
  <si>
    <t>||PAGO A PDVSA PRESTAMO SA137065 VCTO.28-05-2018 POR CUENTA DE YPFB, SEGUN COD.LIQ. 010729 DEL 25-05-2018 E INFORME BCB-GOI-SOEXT-DDEX-INF-2018-51 DEL 25/05/2018 CAPITAL USD 46.788,91 INTERESES USD 9.931,91 CTA.00513012004 LPB-YPFB-UNICOMERCIAL (4030005415/1-2188907)</t>
  </si>
  <si>
    <t>||PAGO A PDVSA PRESTAMO SA137065 VCTO.28-05-2018 POR CUENTA DE YPFB, SEGUN COD.LIQ. 010729 DEL 25-05-2018 E INFORME BCB-GOI-SOEXT-DDEX-INF-2018-51 DEL 25/05/2018 CAPITAL USD 46.788,91 INTERESES USD 9.931,91 CTA.00513012004 LPB-YPFB-UNICOMERCIAL (4030005415/1-2188907) REF.: COMISIONES BANCARIAS</t>
  </si>
  <si>
    <t>00099021001 DEPOSITO DE EFECTIVO, DEPOSITANTE: WALDO VERASTEGUI ONTIVEROS, CONCEPTO: REVERSION PARCIAL DE BOLETA DE PAGO, CUENTA DE DEPOSITO: CUENTA UNICA DEL TESORO</t>
  </si>
  <si>
    <t>00099021001 DEP.DE CHEQ.AJENOS,RET.DE CAM.,CONCEPTO: DEVOLUCION DE SALDOS NO EJECUTADOS,DEP.: MIN.DE EDUCACION-PROG.NAL.DE POSTALFABETIZACION , PROCEDENCIA: BANCO UNION S.A., CHEQUE: 5617, FECHA DE EMISION:28/05/2018</t>
  </si>
  <si>
    <t>00099021001 DEP.DE CHEQ.AJENOS,RET.DE CAM.,CONCEPTO: NELSON EDUARDO PRUDENCIO QUINTANILLA,DEP.: BANCO UNION SA , PROCEDENCIA: BANCO UNION S.A., CHEQUE: 154502, FECHA DE EMISION:29/05/2018</t>
  </si>
  <si>
    <t>00099021001 DEP.DE CHEQ.AJENOS,RET.DE CAM.,CONCEPTO: MARCIA MILENCA SOLIZ LOPEZ,DEP.: BANCO UNION SA , PROCEDENCIA: BANCO UNION S.A., CHEQUE: 154503, FECHA DE EMISION:29/05/2018</t>
  </si>
  <si>
    <t>00035011105 DEP.DE CHEQ.AJENOS,RET.DE CAM.,CONCEPTO: REEMBOLSO DE SUBSIDIOS POR INCAPACIDAD,DEP.: CAJA BANCARIA ESTATAL DE SALUD , PROCEDENCIA: BANCO UNION S.A., CHEQUE: 27390, FECHA DE EMISION:11/05/2018</t>
  </si>
  <si>
    <t>00099021001 DEP.DE CHEQ.AJENOS,RET.DE CAM.,CONCEPTO: REEMBOLSO DE SUBSIDIOS POR INCAPACIDAD,DEP.: CAJA BANCARIA ESTATAL DE SALUD , PROCEDENCIA: BANCO UNION S.A., CHEQUE: 27389, FECHA DE EMISION:11/05/2018</t>
  </si>
  <si>
    <t>00099021001 DEPOSITO DE EFECTIVO, DEPOSITANTE: MARIELA GOMEZ TORREZ, CONCEPTO: REVERSION FONDOS PARTIDA 223 FLETES Y ALMACENAMIENTO PREVENTIVO 58, CUENTA DE DEPOSITO: CUENTA UNICA DEL TESORO</t>
  </si>
  <si>
    <t>00592012001 DEPOSITO DE EFECTIVO, DEPOSITANTE: ANA WENDY MAMANI YUJRA, CONCEPTO: RC 30638 MIN DE LA PRESIDENCIA GESTION 2017, CUENTA DE DEPOSITO: CUENTA UNICA DEL TESORO</t>
  </si>
  <si>
    <t>00592012001 DEPOSITO DE EFECTIVO, DEPOSITANTE: ANA WENDY MAMANI YUJRA, CONCEPTO: ND 23782 ,MIN DE EDUCACION (SALDO) GESTION 2015, CUENTA DE DEPOSITO: CUENTA UNICA DEL TESORO</t>
  </si>
  <si>
    <t>00119012001 DEPOSITO DE EFECTIVO, DEPOSITANTE: JHONNY RUBEN MONRROY CASILLO, CONCEPTO: DEVOLUCION DE VIATICOS Y PASAJES, CUENTA DE DEPOSITO: CUENTA UNICA DEL TESORO</t>
  </si>
  <si>
    <t>00373024105 DEPOSITO DE EFECTIVO, DEPOSITANTE: FONDO DE DESARROLLO INDIGENA FDI, CONCEPTO: DEV. PROY "IMP. DE GRAN POR ECO COMUNIDAD DE PUERTO AVAROA KM 40 DPTO STA CRUZ COD CNMC-01-07-20114, CUENTA DE DEPOSITO: CUENTA UNICA DEL TESORO</t>
  </si>
  <si>
    <t>00099021001 DEPOSITO DE EFECTIVO, DEPOSITANTE: DAVID TICONA VINO, CONCEPTO: DEP REFRIGERIO MO COBRADO ROJAS C. BLADIMIR, LAMAS M. OSCAR, MONTALVAN C. HUGO NOV 2017 DIGCOIN, CUENTA DE DEPOSITO: CUENTA UNICA DEL TESORO</t>
  </si>
  <si>
    <t>00099021001 DEPOSITO DE EFECTIVO, DEPOSITANTE: DAVID TICONA VINO, CONCEPTO: DEP REFRIGERIO NO COBRADO ROJAS C. BLADIMIR, LAMAS M. OSCAR, MONTALVAN C. HUGO DIC 2017 DIGCOIN, CUENTA DE DEPOSITO: CUENTA UNICA DEL TESORO</t>
  </si>
  <si>
    <t>00099021001 DEPOSITO DE EFECTIVO, DEPOSITANTE: VICTOR TERRAZAS YUJRA, CONCEPTO: DEVOLUCION DE GASTOS OPERATIVOS, CUENTA DE DEPOSITO: CUENTA UNICA DEL TESORO</t>
  </si>
  <si>
    <t>00099021001 DEPOSITO DE EFECTIVO, DEPOSITANTE: ASFI-ADA LUZ DEL CASTILLO TORRES, CONCEPTO: DEVOLUCION PASAJES TERRESTRES, CUENTA DE DEPOSITO: CUENTA UNICA DEL TESORO</t>
  </si>
  <si>
    <t>00099021001 DEPOSITO DE EFECTIVO, DEPOSITANTE: MARCO ANTONIO QUINTANILLA BALDERAS, CONCEPTO: DEVOLUCION DE VIATICOS, CUENTA DE DEPOSITO: CUENTA UNICA DEL TESORO</t>
  </si>
  <si>
    <t>00099021001 DEPOSITO DE EFECTIVO, DEPOSITANTE: JESUS MENDIZABAL VEDIA, CONCEPTO: DEVOLUCION DE VIATICOS, CUENTA DE DEPOSITO: CUENTA UNICA DEL TESORO</t>
  </si>
  <si>
    <t>00373024105 DEPOSITO DE EFECTIVO, DEPOSITANTE: MAXIMILIANO SANCHEZ, CONCEPTO: DEVOLUCION SALDO NO EJECUTADOS, CUENTA DE DEPOSITO: CUENTA UNICA DEL TESORO</t>
  </si>
  <si>
    <t>00016011101 DEPOSITO DE EFECTIVO, DEPOSITANTE: NOEMY CARLO, CONCEPTO: DEVOLUCION A CUENTA, CUENTA DE DEPOSITO: CUENTA UNICA DEL TESORO</t>
  </si>
  <si>
    <t>00099021001 DEPOSITO DE EFECTIVO, DEPOSITANTE: JULIO ENRIQUE MONTES MOLLO, CONCEPTO: DEVOLUCION POR CONCEPTO DE FONDOS EN AVANCE, CUENTA DE DEPOSITO: CUENTA UNICA DEL TESORO</t>
  </si>
  <si>
    <t>00373024105 DEPOSITO DE EFECTIVO, DEPOSITANTE: DAISY YUPANQUI GUACHALLA, CONCEPTO: DEVOLUCION DE PROYECTO SOBRANTE, CUENTA DE DEPOSITO: CUENTA UNICA DEL TESORO</t>
  </si>
  <si>
    <t>00099021001 DEPOSITO DE EFECTIVO, DEPOSITANTE: MIGUEL URQUIDI P., CONCEPTO: DEVOLUCION DE PASAJE TERRESTRE, CUENTA DE DEPOSITO: CUENTA UNICA DEL TESORO</t>
  </si>
  <si>
    <t>00373024105 DEPOSITO DE EFECTIVO, DEPOSITANTE: VICENTE LOPEZ MOLLO, CONCEPTO: DEVOLUCION DINERO DE FONDOS DESARROLLO ALTERNATIVO  DEL PROYECTO, CUENTA DE DEPOSITO: CUENTA UNICA DEL TESORO</t>
  </si>
  <si>
    <t>De: 00099024113 Transferencia en cumplimiento al DS N0913 de 15/06/2011 y el Convenio Intergubernativo de Financiamiento UPRE-CIF-IG 774/2017, suscrito entre la UPRE y el GAM Cabezas, Proyecto Const. Ampliacion Hospital Fray Francisco del Pilar Cabezas, correspondiente al pago de la planilla N 1, se</t>
  </si>
  <si>
    <t>De: 00099024113 Transferencia en cumplimiento al DS N0913 de 15/06/2011 y el Convenio Intergubernativo de Financiamiento UPRE-CIF-IG 292/2017, suscrito entre la UPRE y el GAM Cajuata, Proyecto Construccion Tinglado U.E. Puente Alegre - Cajuata, correspondiente al pago de la planilla N 2 de cierre, s</t>
  </si>
  <si>
    <t>De: 00099024113 Transferencia en cumplimiento al DS N0913 de 15/06/2011 y el Convenio Intergubernativo de Financiamiento UPRE-CIF-IG 900/2017, suscrito entre la UPRE y el GAM Cuevo, Proyecto Const. Casa del Adulto Mayor en el Municipio de Cuevo, correspondiente al pago de la planilla N 1, segun la U</t>
  </si>
  <si>
    <t>De: 00099024113 Transferencia en cumplimiento al DS N0913 de 15/06/2011 y el Convenio Intergubernativo de Financiamiento UPRE-CIF-IG 087/2017, suscrito entre la UPRE y el GAM Vinto, Proyecto Construccion Unidad Educativa Alvaro Garcia Linera, correspondiente al pago de la planilla N 6 de cierre, seg</t>
  </si>
  <si>
    <t>De: 00099024113 Transferencia en cumplimiento al DS N0913 de 15/06/2011 y el Convenio Intergubernativo de Financiamiento UPRE-CIF-IG 445/2017, suscrito entre la UPRE y el GAM Chuma, Proyecto Construccion Tinglado Polifuncional Unidad Educativa Capayque - Municipio de Chuma, correspondiente al pago d</t>
  </si>
  <si>
    <t>De: 00099024113 Transferencia en cumplimiento al DS N0913 de 15/06/2011 y el Convenio Intergubernativo de Financiamiento UPRE-CIF-IG/562/2016, suscrito entre la UPRE y el GAD Beni, Proyecto Construccion U.E. Chontal y Polifuncional - Comunidad San Pablo del Chontal, correspondiente al pago de la pla</t>
  </si>
  <si>
    <t>De: 00099024113 Transferencia en cumplimiento al DS N0913 de 15/06/2011 y el Convenio Intergubernativo de Financiamiento UPRE-CIF-IG 979/2017, suscrito entre la UPRE y el GAM Arampampa, Proyecto Const. Cancha Polifuncional con Tinglado y Graderias U.E. Santiago - Comunidad Santiago, correspondiente</t>
  </si>
  <si>
    <t>De: 00099024113 Transferencia en cumplimiento al DS N0913 de 15/06/2011 y el Convenio Intergubernativo de Financiamiento UPRE-CIF-IG 465/2017, suscrito entre la UPRE y el GAM San Pedro de Curahuara, Proyecto Construccion de 2 Aulas U.E. Chojna, correspondiente al pago de la planilla N 2 de cierre, s</t>
  </si>
  <si>
    <t>De: 00099024113 Transferencia en cumplimiento al DS N0913 de 15/06/2011 y el Convenio Intergubernativo de Financiamiento UPRE-CIF-IG 870/2017, suscrito entre la UPRE y el GAM Lagunillas, Proyecto Const. de 4 Aulas U.E. Rafael Julian Comunidad Potrerillos (Los Pozos) , correspondiente al pago de la p</t>
  </si>
  <si>
    <t>De: 00099024113 Transferencia en cumplimiento al DS N0913 de 15/06/2011 y el Convenio Intergubernativo de Financiamiento UPRE-CIF-IG 853/2017, suscrito entre la UPRE y el GAM Quirusillas, Proyecto Construccion Tinglado con Graderias Comunidad Rio Abajo, correspondiente al pago de la planilla N 2 , s</t>
  </si>
  <si>
    <t>VENTA DE DIVISAS CON TRANSFERENCIA DE FONDOS A SOLICITUD DE YACIMIENTOS DE LITIO BOLIVIANOS SEGUN SOLICITUD 5068 REF: SERVICIO DE INFORMACION ESPECIALIZAD DE PRECIOS INTERNACIONALES DE PRODUCTOS COMERCIALES DE LITIO CON LA EMPRESA BATTERY PRICE REPORT. LIB. 00597019202 YLB-DES. INT. SALMUERA SALAR DE UYUNI PLANTA INDUSTRIAL</t>
  </si>
  <si>
    <t>TRANSFERENCIA RECIBIDA DEL EXTERIOR SEGÚN MENSAJES SWIFT Nos. 7458-7444 (REM.EXT.) DE FECHA 29-05-2018 POR DESEMBOLSO DE CAF PRÉSTAMO CFA008239 CARRETERA PADILLA-EL SALTO SOLICITUD DE DESEMBOLSO NRO. 22 LIBRETA N° 00291012002 ABC-RECURSOS PROPIOS REF.: UTILES DE ESCRITORIO</t>
  </si>
  <si>
    <t>NUMERO DE LIBRETA CUT: 00291012006 OPERACIÓN E18 TRANSFERENCIA DEL SISTEMA FINANCIERO POR CUENTA DE TERCEROS A LA CUT TRANSFERENCIA DE FONDOS A LA CUENTA ÚNICA DEL TESORO 3987069001 A NOMBRE DE ABC-CNC-USO DE DERECHO DE VIA POR PAGO DE ARRENDAMIENTO DE USO DEL DERECHO DE VÍAS, A SOLICITUD DE TOTA</t>
  </si>
  <si>
    <t>De: 00513012004 A requerimiento de Yacimientos Petroliferos Fiscales Bolivianos, con nota CITE: YPFB/DFC - N 1103 URT-0589/2018, y en virtud a la nota interna CITE: MEFP/VPCF/DGCF/UCCF N 545/2018 de la Direccion General de Contabilidad Fiscal del Ministerio de Economia y Finanzas Publicas, en la cua</t>
  </si>
  <si>
    <t>COBRO COSTOS DE PAPELERIA SEGUN TRANSFERENCIA DEL EXTERIOR POR ORDEN DE HERCO COMBUSTIBLES S.A.REF:CONTRATO CONDENSADO DE GAS LIB. 00513062001 YPFB-OPERACIONES PLANTA DE SEPARACION DE LIQUIDOS RIO GRANDE</t>
  </si>
  <si>
    <t>A:00373024105 DESEMBOLSO DE RECURSOS AL FONDO DE DESARROLLO INDIGENA PARA PROGRAMAS Y/O PROYECTOS DE LOS GOBIERNOS AUTONOMOS MUNICIPALES DE CHUQUISACA Y COCHABAMBA S/G NOTA CITE: FDI/DGE/EXT/N300/2018 E INFORME MEFP/VTCP/DGPOT/UPCFTGN/INF/N58/2018. HR 6-16190-R.</t>
  </si>
  <si>
    <t>NUMERO DE LIBRETA CUT: 00291012006 OPERACIÓN E18 TRANSFERENCIA DEL SISTEMA FINANCIERO POR CUENTA DE TERCEROS A LA CUT TRANSFERENCIA DE FONDOS A LA CUENTA UNICA DEL TESORO N. 3987069001 A NOMBRE DE ABC CNC USO DE DERECHO DE VIA POR PAGO DE ARRENDAMIENTO DE USO DEL DERECHO DE VIAS A SOLICITUD DE TO</t>
  </si>
  <si>
    <t>TRANSFERENCIA DE FONDOS AL EXTERIOR A SOLICITUD DE ADMINISTRADORA BOLIVIANA DE CARRETERAS SEGUN SOLICITUD 5096 REF: DEVOLUCION DE RECURSOS AL FINANCIADOR BID CORRESPODIENTE AL SALDO NO EJECUTADO DEL CREDITO BID 2498 BL BO BENEFICIARIO INTER AMERICAN DEVELOPMENT BANK NUMERO 04025213 SEGUN NOTA BID C LIB. 00291012009 BS - ABC - OTROS RECURSOS ESPECIFICOS</t>
  </si>
  <si>
    <t>VENTA DE DIVISAS CON TRANSFERENCIA DE FONDOS A SOLICITUD DE YACIMIENTOS PETROLIFEROS FISCALES BOLIVIANOS SEGUN SOLICITUD 5095 REF: CUARTO PAGO FINAL A LA EMPRESA SANDER GEOPHYSICS LIMITED, POR SERVICIO DE CONSULTORIA PARA LA ADQUISICION INTEGRAL AEROGRAVIMETRICA AEREOMAGNETOMETRICA EN LA CUENCA DEL LIB. 00513022001 YPFB - "OPERACIONES"</t>
  </si>
  <si>
    <t>TRANSFERENCIA DE FONDOS AL EXTERIOR A SOLICITUD DE TESORO GENERAL DE LA NACION SEGUN SOLICITUD 5078 REF: PAGO AL FORO DE PAISES EXPORTADORES DE GAS (FPEG), POR CONCEPTO DE MEMBRESIA POR USD600.000,00, SEGUN SOLICITUD VRE-DGRM-CS-76/2018. LIB. 00099021001 TGN-RECURSOS ORDINARIOS (3987)</t>
  </si>
  <si>
    <t>TRANSFERENCIA DE FONDOS AL EXTERIOR A SOLICITUD DE TESORO GENERAL DE LA NACION SEGUN SOLICITUD 5077 REF: PAGO A LA ORGANIZACION DEL TRATADO DE COOPERACION AMAZONICA (OTCA), POR CONCEPTO DE MEMBRESIA POR USD177.777,60, SEGUN SOLICITUD VRE-DGRM-CS-78/2018. LIB. 00099021001 TGN-RECURSOS ORDINARIOS (3987)</t>
  </si>
  <si>
    <t>TRANSFERENCIA DE FONDOS AL EXTERIOR A SOLICITUD DE TESORO GENERAL DE LA NACION SEGUN SOLICITUD 5075 REF: PAGO AL FONDO DE LAS NACIONES UNIDAS PARA LA INFANCIA (UNICEF), POR CONCEPTO DE MEMBRESIA POR USD350.000,00, SEGUN SOLICITUD VRE-DGRM-CS-64/2018. LIB. 00099021001 TGN-RECURSOS ORDINARIOS (3987)</t>
  </si>
  <si>
    <t>TRANSFERENCIA DE FONDOS AL EXTERIOR A SOLICITUD DE TESORO GENERAL DE LA NACION SEGUN SOLICITUD 5076 REF: PAGO A LA ORGANIZACION DE ESTADOS IBEROAMERICANOS PARA LA EDUCACION, LA CIENCIA Y LA CULTURA (OEI), POR CONCEPTO DE MEMBRESIA POR USD34.755,00, SEGUN SOLICITUD VRE-DGRM-CS- 77/2018. LIB. 00099021001 TGN-RECURSOS ORDINARIOS (3987)</t>
  </si>
  <si>
    <t>'TRANSFERENCIA DE FONDOS||S/G. NOTA CITE: MH/VTCP/DGT/UO/OB NO.1844/2008 DE F.21-10-2008 DEL MIN.DE HACIENDA S/G. DETALLE ADJUNTO. DEBITO DE LA LIBRETA NO.00099021001, REPOSICION UTILES DE ESCRITORIO.</t>
  </si>
  <si>
    <t>00099021001 DEPOSITO DE EFECTIVO, DEPOSITANTE: DAVID TICONA VINO, CONCEPTO: DEP.REFRIGERIO NO COBRADO LAMAS MARCA OSCAR - SEP.2017 DIGCOIN, CUENTA DE DEPOSITO: CUENTA UNICA DEL TESORO</t>
  </si>
  <si>
    <t>00099021001 DEPOSITO DE EFECTIVO, DEPOSITANTE: DAVID TICONA VINO, CONCEPTO: DEP.REFRIGERIO NO COBRADO LAMAS MARCA OSCAR - JULIO.2017 DIGCOIN, CUENTA DE DEPOSITO: CUENTA UNICA DEL TESORO</t>
  </si>
  <si>
    <t>00099021001 DEPOSITO DE EFECTIVO, DEPOSITANTE: DAVID TICONA VINO, CONCEPTO: DEP.REFRIGERIO NO COBRADO LAMAS MARCA OSCAR - AGOSTO.2017 DIGCOIN, CUENTA DE DEPOSITO: CUENTA UNICA DEL TESORO</t>
  </si>
  <si>
    <t>00099021001 DEPOSITO DE EFECTIVO, DEPOSITANTE: OSCAR RUBEN HERRERA CORANI  C.I.  6878755  LP., CONCEPTO: REVERSION DE LA  ARMADA, CUENTA DE DEPOSITO: CUENTA UNICA DEL TESORO</t>
  </si>
  <si>
    <t>00099021001 DEPOSITO DE EFECTIVO, DEPOSITANTE: RAMIRO CONDORI PONTE, CONCEPTO: DEV. AJUSTE AL PAGO DE REFRIGERIOS SERVICIO DE SEGURIDAD GESTION 2017, CUENTA DE DEPOSITO: CUENTA UNICA DEL TESORO</t>
  </si>
  <si>
    <t>00373024105 DEPOSITO DE EFECTIVO, DEPOSITANTE: DAYSI  YUPANQUI GUACHALLA, CONCEPTO: DEVOLUCION DE UN PROYECTO DE SALDO, CUENTA DE DEPOSITO: CUENTA UNICA DEL TESORO</t>
  </si>
  <si>
    <t>00592012001 DEPOSITO DE EFECTIVO, DEPOSITANTE: TAM, CONCEPTO: AJUSTE A DEVOLUCION DE BOLETAS N° 2890300120829,2890300120827,2890300120826, CUENTA DE DEPOSITO: CUENTA UNICA DEL TESORO</t>
  </si>
  <si>
    <t>00099021001 DEPOSITO DE EFECTIVO, DEPOSITANTE: MY AV OSCAR SILVETRE FARFAN ACOSTA, CONCEPTO: DEVOLUCION UN (1) DIA VIATICOS GESTION 2014, CUENTA DE DEPOSITO: CUENTA UNICA DEL TESORO</t>
  </si>
  <si>
    <t>00574012002 DEPOSITO DE EFECTIVO, DEPOSITANTE: LACTEOSBOL, CONCEPTO: PAGO MULTA  VIAJE  ERNESTO  PAREDES, CUENTA DE DEPOSITO: CUENTA UNICA DEL TESORO</t>
  </si>
  <si>
    <t>00574012002 DEPOSITO DE EFECTIVO, DEPOSITANTE: LACTEOSBOL, CONCEPTO: PAGO MULTA VIAJE  ERNESTO PAREDES, CUENTA DE DEPOSITO: CUENTA UNICA DEL TESORO</t>
  </si>
  <si>
    <t>00253014112 DEP.DE CHEQ.AJENOS,RET.DE CAM.,CONCEPTO: TRANSFERENCIA DE LA GOBERNACION DE TARIJA PARA GASTOS ADMINISTRATIVOS,DEP.: GAD TARIJA , PROCEDENCIA: BANCO UNION S.A., CHEQUE: 1234, FECHA DE EMISION:29/05/2018</t>
  </si>
  <si>
    <t>00574012002 DEP.DE CHEQ.AJENOS,RET.DE CAM.,CONCEPTO: LACTEOSBOL DEVOL INCAP TEMP MARZO/2018,DEP.: CAJA PETROLERA DE SALUD , PROCEDENCIA: BANCO UNION S.A., CHEQUE: 13410, FECHA DE EMISION:30/05/2018</t>
  </si>
  <si>
    <t>00099021001 DEP.DE CHEQ.AJENOS,RET.DE CAM.,CONCEPTO: DEV. RECURSOS PROY "PROD Y RENOV DE CULTIVARES DE CITRICOS EN LA COM DE MOCORI MUN YANACACHI,DEP.: GOBIERNO AUTONOMO MUNICIPAL DE YANACACHI</t>
  </si>
  <si>
    <t>00099021001 DEP.DE CHEQ.AJENOS,RET.DE CAM.,CONCEPTO: BARBERY MONTERO  JOHNNY,DEP.: BANCO UNION  SA , PROCEDENCIA: BANCO UNION S.A., CHEQUE: 154505, FECHA DE EMISION:30/05/2018</t>
  </si>
  <si>
    <t>00130012001 DEP.DE CHEQ.AJENOS,RET.DE CAM.,CONCEPTO: PAGO CAPITAL  INTERESES A FOFIM,DEP.: FOFIM , PROCEDENCIA: BANCO MERCANTIL SANTA CRUZ SA., CHEQUE: 8109, FECHA DE EMISION:25/05/2018</t>
  </si>
  <si>
    <t>00099021001 DEP.DE CHEQ.AJENOS,RET.DE CAM.,CONCEPTO: H. C. DIPUTADOS-DEVOL INCAP TEMP MARZO/2018,DEP.: CAJA PETROLERA DE SALUD , PROCEDENCIA: BANCO UNION S.A., CHEQUE: 13419, FECHA DE EMISION:30/05/2018</t>
  </si>
  <si>
    <t>00099021001 DEP.DE CHEQ.AJENOS,RET.DE CAM.,CONCEPTO: SEDE  GES -DEVOL INCAP TEMP MARZO/2018,DEP.: CAJA PETROLERA DE SALUD , PROCEDENCIA: BANCO UNION S.A., CHEQUE: 13415, FECHA DE EMISION:30/05/2018</t>
  </si>
  <si>
    <t>00099021001 DEP.DE CHEQ.AJENOS,RET.DE CAM.,CONCEPTO: SEDES-DEVOL INCAP TEMP - MARZO/2018,DEP.: CAJA PETROLERA DE SALUD , PROCEDENCIA: BANCO UNION S.A., CHEQUE: 13414, FECHA DE EMISION:30/05/2018</t>
  </si>
  <si>
    <t>00342012001 DEP.DE CHEQ.AJENOS,RET.DE CAM.,CONCEPTO: DEVOLUCION SALDOS NO EJECUTADOS,DEP.: AE VIVIENDA LA PAZ , PROCEDENCIA: BANCO UNION S.A., CHEQUE: 891, FECHA DE EMISION:24/05/2018</t>
  </si>
  <si>
    <t>00099021001 DEP.DE CHEQ.AJENOS,RET.DE CAM.,CONCEPTO: H.C. SENADORES DEVOL INCAP TEMP MARZO /2018,DEP.: CAJA PETROLERA DE SALUD , PROCEDENCIA: BANCO UNION S.A., CHEQUE: 13409, FECHA DE EMISION:30/05/2018</t>
  </si>
  <si>
    <t>00086088704 DEPOSITO DE EFECTIVO, DEPOSITANTE: UNIDAD DESCONCENTRADA SUSTENTAR, CONCEPTO: DEVOLUCION DE ANTICIPO DE VIATICOS, CUENTA DE DEPOSITO: CUENTA UNICA DEL TESORO</t>
  </si>
  <si>
    <t>00086088704 DEPOSITO DE EFECTIVO, DEPOSITANTE: UNIDAD DESCONCENTRADA SUSTENTAR, CONCEPTO: DEVOLUCION DE PAGO DE PASAJES, CUENTA DE DEPOSITO: CUENTA UNICA DEL TESORO</t>
  </si>
  <si>
    <t>00099021001 DEPOSITO DE EFECTIVO, DEPOSITANTE: RENE OSCAR CABRERA COCA, CONCEPTO: DEVOLUCION DE FONDOS EN AVANCE, CUENTA DE DEPOSITO: CUENTA UNICA DEL TESORO</t>
  </si>
  <si>
    <t>00099021001 DEPOSITO DE EFECTIVO, DEPOSITANTE: AURELIA SANTUSA MAMANI CUSI, CONCEPTO: DOBLE PERCEPCION, CUENTA DE DEPOSITO: CUENTA UNICA DEL TESORO</t>
  </si>
  <si>
    <t>00132012006 DEPOSITO DE EFECTIVO, DEPOSITANTE: ALEJANDRO LUNA TEDESQUI, CONCEPTO: DEVOLUCION AL SEDEM, CUENTA DE DEPOSITO: CUENTA UNICA DEL TESORO</t>
  </si>
  <si>
    <t>PROVISION DE FONDOS A SOLICITUD DE YACIMIENTOS PETROLIFEROS FISCALES BOLIVIANOS SEGUN SOLICITUD YPFB-0155-2018 REF: PAGO TRANSPORTE FIRME DE GAS NATURAL ABRIL 2018 LIB. 00513012007 YPFB - RECURSOS NACIONALIZACIÓN</t>
  </si>
  <si>
    <t>PROVISION DE FONDOS A SOLICITUD DE YACIMIENTOS PETROLIFEROS FISCALES BOLIVIANOS SEGUN SOLICITUD YPFB-0158-2018 REF: PAGO TRANS GAS NATURAL DUCTO MENOR CARRASCO BULO BULO ABRIL 2018 LIB. 00513012007 YPFB - RECURSOS NACIONALIZACIÓN</t>
  </si>
  <si>
    <t>PROVISION DE FONDOS A SOLICITUD DE YACIMIENTOS PETROLIFEROS FISCALES BOLIVIANOS SEGUN SOLICITUD YPFB-0157-2018 REF: PAGO TRANS GN MI FIRME E INTERRUMPIBLE Y ME FIRME ABRIL 2018 LIB. 00513012007 YPFB - RECURSOS NACIONALIZACIÓN</t>
  </si>
  <si>
    <t>A:00099021001 DEVOLUCION RETENCION DE DESCUENTOS EFECTUADOS POR CONVENIOS DE COMPENSACION DE COTIZACIONES CON SEGUROS PROVIDA S.A., CORRESPONDIENTE AL MES DE MARZO/2018. S/G. CITE SENASIR UAF-TTES N 0035/2018, DE FECHA 25/05/2018.</t>
  </si>
  <si>
    <t>A:00099021001 DEVOLUCION RETENCION DE DESCUENTOS EFECTUADOS POR CONVENIOS DE COMPENSACION DE COTIZACIONES CON SEGUROS LA VITALICIA SEGUROS Y REASEGUROS DE VIDA S.A., CORRESPONDIENTE AL MES DE MARZO/2018 Y AGUINALDO 2014 AL 2017. S/G. CITE SENASIR UAF-TTES N 0036/2018, DE FECHA 25/05/2018.</t>
  </si>
  <si>
    <t>A:00099021001 DEVOLUCION RETENCION DE DESCUENTOS EFECTUADOS POR CONVENIOS DE COMPENSACION DE COTIZACIONES CON FUTURO DE BOLIVA AFP S.A., CORRESPONDIENTE AL MES DE MARZO/2018 Y AGUINALDO 2011 AL 2017. S/G. CITE SENASIR UAF-TTES N 0037/2018, DE FECHA 25/05/2018.</t>
  </si>
  <si>
    <t>A:00099021001 DEVOLUCION RETENCION DE DESCUENTOS EFECTUADOS POR CONVENIOS DE COMPENSACION DE COTIZACIONES CON BBVA PREVISION S.A. AFP, CORRESPONDIENTE AL MES DE MARZO/2018 Y AGUINALDO 2012, 2014 AL 2017. S/G. CITE SENASIR UAF-TTES N 0038/2018, DE FECHA 25/05/2018.</t>
  </si>
  <si>
    <t>A:00099021001 DEVOLUCION RETENCION DE DESCUENTOS EFECTUADOS POR COBROS Y PAGOS INDEBIDOS, CORRESPONDIENTE AL MES DE ABRIL/2018. S/G. CITE SENASIR UAF-TTES N 0039/2018, DE FECHA 25/05/2018.</t>
  </si>
  <si>
    <t>A:00099021001 DEVOLUCION RETENCION DE DESCUENTOS EFECTUADOS POR RECUPERACION DEL P.R.A. (PAGO DE REPARTO ANTICIPADO), CORRESPONDIENTE AL MES DE ABRIL/2018. S/G. CITE SENASIR UAF-TTES N 0040/2018, DE FECHA 25/05/2018.</t>
  </si>
  <si>
    <t>NUMERO DE LIBRETA CUT: 00099021001 OPERACIÓN E18 TRANSFERENCIA DEL SISTEMA FINANCIERO POR CUENTA DE TERCEROS A LA CUT TRANSFERENCIA PAGO DE MULTAS DEL MES DE ABRIL 2018 SERVICIO RECAUDACION SEGIP</t>
  </si>
  <si>
    <t>VENTA DE DIVISAS CON TRANSFERENCIA DE FONDOS A SOLICITUD DE MINISTERIO DE DEFENSA SEGUN SOLICITUD 5111 REF: DESEMBOLSO SALDO DEL CONTRATO POR LA ADQUISICION DE LOS EQUIPOS CONTRA INCENDIOS FORESTALES PARA HELICOPTEROS SUPER PUMA AS332 C1 UTILIZADOS EN MISIONES DE AYUDA HUMANITARIA POR LA FZA. AEREA LIB. 00020011103 MINISTERIO DE DEFENSA - INGRESOS VARIOS</t>
  </si>
  <si>
    <t>TRANSFERENCIA DE FONDOS AL EXTERIOR A SOLICITUD DE TESORO GENERAL DE LA NACION SEGUN SOLICITUD 5074 REF: PAGO A LA OFICINA DE LAS NACIONES UNIDAS CONTRA LA DROGA Y EL DELITO (UNODC), POR CONCEPTO DE MEMBRESIA POR USD250.000,00, SEGUN SOLICITUD VRE-DGRM-CS-68/2018. LIB. 00099021001 TGN-RECURSOS ORDINARIOS (3987)</t>
  </si>
  <si>
    <t>NUMERO DE LIBRETA CUT: 00099021001 OPERACIÓN E18 TRANSFERENCIA DEL SISTEMA FINANCIERO POR CUENTA DE TERCEROS A LA CUT Devolucion pagos en exceso Gobierno Autonomo Departamental de Tarija</t>
  </si>
  <si>
    <t>||COMISIONES QUE COBRA EL BANCO DE ESPAÑA POR EL PAGO DEL PRESTAMO DE PDVSA SA137065 VCTO.13-03-2018 POR CUENTA DE YPFB, SEGUN NOTAS DE YPFB DFC-0900 URT-0467/2018 Y DFC-0912 URT-0477/2018 DEL 13-04-2018 LIBRETA 00513012004 LPB-YPFB-UNICOMERCIAL (4030005415/1-2188907)</t>
  </si>
  <si>
    <t>||COMISIONES QUE COBRA EL BANCO DE ESPAÑA POR EL PAGO DEL PRESTAMO DE PDVSA SA137065 VCTO.13-03-2018 POR CUENTA DE YPFB, SEGUN NOTAS DE YPFB DFC-0900 URT-0467/2018 Y DFC-0912 URT-0477/2018 DEL 13-04-2018 LIBRETA 00513012004 LPB-YPFB-UNICOMERCIAL (4030005415/1-2188907) REF.: UTILES DE ESCRITORIO</t>
  </si>
  <si>
    <t>NUMERO DE LIBRETA CUT: 00099021001 OPERACIÓN E18 TRANSFERENCIA DEL SISTEMA FINANCIERO POR CUENTA DE TERCEROS A LA CUT TRANFERENCIA DE RECURSOS FIDEICOMISO CONCLUSION PROYECTO CONSTRUCCION PLANTA DE FUNDICION AUSMELT VINTO</t>
  </si>
  <si>
    <t>||TRANSFERENCIA DE FONDOS S/G. FORMULARIO, CITE' BUN0318/18 DE LA FECHA. (HRE-TSO-2827). DEVOLUCIÓN DE RECURSOS NO EJECUTADOS PROVENIENTES DE COMSALUD MINISTERIO DE SALUD, POR DEFICIT EN ESTABLECIMIENTOS DE SALUD DE 1ER Y 2DO NIVEL DESDE LA GEST. 2014, 2015 Y 2016. A SOLICITUD DEL GAM PUNATA; LIBRETA 00099021001; BUN.</t>
  </si>
  <si>
    <t>AJUSTE COMPLEMENTARIO POR REVALORIZACION SALDOS DE ACTIVOS DE RESERVA Y OBLIGACIONES MONEDA EXTRANJERA (DOLARES) Saldo MO = -1049400615.15 ;Bs/Mo: 6.86000000000 ;Saldo Bs: -7198888219.92</t>
  </si>
  <si>
    <t>AJUSTE COMPLEMENTARIO POR REVALORIZACION SALDOS DE ACTIVOS DE RESERVA Y OBLIGACIONES MONEDA EXTRANJERA (DOLARES) Saldo MO = -1047829772.46 ;Bs/Mo: 6.86000000000 ;Saldo Bs: -7188112239.06</t>
  </si>
  <si>
    <t>De: 00099021001 TRANSFERENCIA A SOLICITUD DE IMPUESTOS NACIONALES S/G NOTA CITE: SIN/GAF/DRF/NOT/00922/2018 PARA DAR CUMPLIMIENTO A INSTRUCCION JUDICIAL MEDIANTE RESOLUCION N 494/2017.HR 6-13384-R</t>
  </si>
  <si>
    <t>AJUSTE COMPLEMENTARIO POR REVALORIZACION SALDOS DE ACTIVOS DE RESERVA Y OBLIGACIONES MONEDA EXTRANJERA (DOLARES) Saldo MO = -1046611110.14 ;Bs/Mo: 6.86000000000 ;Saldo Bs: -7179752215.55</t>
  </si>
  <si>
    <t>AJUSTE COMPLEMENTARIO POR REVALORIZACION SALDOS DE ACTIVOS DE RESERVA Y OBLIGACIONES MONEDA EXTRANJERA (DOLARES) Saldo MO = -1043445405.42 ;Bs/Mo: 6.86000000000 ;Saldo Bs: -7158035481.17</t>
  </si>
  <si>
    <t>AJUSTE COMPLEMENTARIO POR REVALORIZACION SALDOS DE ACTIVOS DE RESERVA Y OBLIGACIONES MONEDA EXTRANJERA (DOLARES) Saldo MO = -1043782971.45 ;Bs/Mo: 6.86000000000 ;Saldo Bs: -7160351184.13</t>
  </si>
  <si>
    <t>00086058001 DEPOSITO DE EFECTIVO, DEPOSITANTE: UCP-PAAP, CONCEPTO: REPOSICION DE COMISIONES BANCARIAS PAAP I, CUENTA DE DEPOSITO: CUENTA UNICA DEL TESORO EN DOLARES AMERICANOS</t>
  </si>
  <si>
    <t>PAGO A FIDA PRÉSTAMO 2000000784 VCTO. 15-05-2018 POR CUENTA DE TGN , NTI. 010752 VALOR 15-05-2018 INTERESES USD 20.137,81 CTA. 5970 CUENTA UNICA DEL TESORO DOLARES AMERICANOS LIB. 00099021001</t>
  </si>
  <si>
    <t>AJUSTE COMPLEMENTARIO POR REVALORIZACION SALDOS DE ACTIVOS DE RESERVA Y OBLIGACIONES MONEDA EXTRANJERA (DOLARES) Saldo MO = -1033713373.44 ;Bs/Mo: 6.86000000000 ;Saldo Bs: -7091273741.79</t>
  </si>
  <si>
    <t>TRANSFERENCIA RECIBIDA DEL EXTERIOR SEGÚN MENSAJES SWIFT Nos. 06893 - 06878 (REM.EXT.) DE FECHA 16-05-2018 POR DESEMBOLSO DE BID PRÉSTAMO 2828/BL-BO REF.: 2828-BL-BO-2 REQ0014 OPS0201820062A LIBRETA N° 00287104315 FPS-U$-INTERNADOS BID 2828/BL-BO</t>
  </si>
  <si>
    <t>TRANSFERENCIA RECIBIDA DEL EXTERIOR SEGÚN MENSAJES SWIFT Nos. 06894 - 06879 (REM.EXT.) DE FECHA 16-05-2018 POR DESEMBOLSO DE BID PRÉSTAMO 2828/BL-BO REF.: 2828-BL-BO-2 REQ0014 OPS0201820062A LIBRETA N° 00287104315 FPS-U$-INTERNADOS BID 2828/BL-BO</t>
  </si>
  <si>
    <t>TRANSFERENCIA RECIBIDA DEL EXTERIOR SEGÚN MENSAJES SWIFT Nos. 06920-06917 (REM.EXT.) DE FECHA 17-05-2018 POR DESEMBOLSO DE CAF PRÉSTAMO CFA009344 PROG.MAS INV.P/ RIEGO FASE IV LIBRETA N° 00287104316 FPS-USD-MIAGUA CAF FASE IV</t>
  </si>
  <si>
    <t>TRANSFERENCIA RECIBIDA DEL EXTERIOR SEGÚN MENSAJES SWIFT Nos. 06919-06916 (REM.EXT.) DE FECHA 17-05-2018 POR DESEMBOLSO DE CAF PRÉSTAMO CFA009787 PROGRAMA MIAGUA IV FASE 2 LIBRETA N° 00287104319 FPS-USD-MIAGUA CAF IV FASE</t>
  </si>
  <si>
    <t>TRANSFERENCIA RECIBIDA DEL EXTERIOR SEGÚN MENSAJES SWIFT Nos. 06983-06981 (REM.EXT.) DE FECHA 18-05-2018 POR DESEMBOLSO DE IDA PRÉSTAMO TF-16083 001 3-FPS AC598077 LIBRETA N° 00287104318 FPS-U$-PPCR AIF TF016083</t>
  </si>
  <si>
    <t>AJUSTE COMPLEMENTARIO POR REVALORIZACION SALDOS DE ACTIVOS DE RESERVA Y OBLIGACIONES MONEDA EXTRANJERA (DOLARES) Saldo MO = -1043638756.30 ;Bs/Mo: 6.86000000000 ;Saldo Bs: -7159361868.21</t>
  </si>
  <si>
    <t>AJUSTE COMPLEMENTARIO POR REVALORIZACION SALDOS DE ACTIVOS DE RESERVA Y OBLIGACIONES MONEDA EXTRANJERA (DOLARES) Saldo MO = -1024363816.57 ;Bs/Mo: 6.86000000000 ;Saldo Bs: -7027135781.66</t>
  </si>
  <si>
    <t>AJUSTE COMPLEMENTARIO POR REVALORIZACION SALDOS DE ACTIVOS DE RESERVA Y OBLIGACIONES MONEDA EXTRANJERA (DOLARES) Saldo MO = -1017207724.31 ;Bs/Mo: 6.86000000000 ;Saldo Bs: -6978044988.76</t>
  </si>
  <si>
    <t>AJUSTE COMPLEMENTARIO POR REVALORIZACION SALDOS DE ACTIVOS DE RESERVA Y OBLIGACIONES MONEDA EXTRANJERA (DOLARES) Saldo MO = -1007024740.69 ;Bs/Mo: 6.86000000000 ;Saldo Bs: -6908189721.11</t>
  </si>
  <si>
    <t>AJUSTE COMPLEMENTARIO POR REVALORIZACION SALDOS DE ACTIVOS DE RESERVA Y OBLIGACIONES MONEDA EXTRANJERA (DOLARES) Saldo MO = -1006175561.79 ;Bs/Mo: 6.86000000000 ;Saldo Bs: -6902364353.87</t>
  </si>
  <si>
    <t>AJUSTE COMPLEMENTARIO POR REVALORIZACION SALDOS DE ACTIVOS DE RESERVA Y OBLIGACIONES MONEDA EXTRANJERA (DOLARES) Saldo MO = -991399145.78 ;Bs/Mo: 6.86000000000 ;Saldo Bs: -6800998140.07</t>
  </si>
  <si>
    <t>00132012006</t>
  </si>
  <si>
    <t>De: 00132012006 A:00582012001 TRASPASO DE RECURSOS A SOLICITUD DEL SEDEM S/G NOTA CITE SEDEM/GAF/2018-0119 EN CUMPLIMIENTO AL ART 4 DE D.S. 590 DE 04/08/2010. HR 6-12892-R.</t>
  </si>
  <si>
    <t>00099014102</t>
  </si>
  <si>
    <t>De: 00099014102 A:00222012001 DEVOLUCIÓN DE RECUPERACIONES DE RECLAMOS DE ACREEDORES A FAVOR DEL INIAF GESTIÓN 2017, S/G PROCEDIMIENTO MEFP/VPCF/DGCF/UCCF Nº 421/2018 Y MEFP/VTCP/DGPOT/UAIS/Nº2561/2018. (HR 31-3070-R)</t>
  </si>
  <si>
    <t>00099018014</t>
  </si>
  <si>
    <t>De: 00099018014 A:00291038002 TRASPASO DE RECURSOS A SOLICITUD DEL MINISTERIO DE PLANIFICACIÓN DEL DESARROLLO S/G CITE MPD/VIPFE/DGGFE/UAP-001185/2018, DESEMBOLSO UAP/020/2018 CIF UAP/JAP/1278/2016 PROYECTO CONSTRUCCIÓN DE PUENTES CARRASC</t>
  </si>
  <si>
    <t>De: 00099018003 A:00291038002 TRASPASO DE RECURSOS A SOLICITUD DEL MINISTERIO DE PLANIFICACIÓN DEL DESARROLLO S/G CITE MPD/VIPFE/DGGFE/UAP-001185/2018, DESEMBOLSO UAP/020/2018 CIF UAP/JAP/1278/2016 PROYECTO CONSTRUCCIÓN DE PUENTES CARRASC</t>
  </si>
  <si>
    <t>De: 00099014102 A:00660012002 DEVOLUCIÓN DE RECUPERACIONES DE RECLAMOS DE ACREEDORES A FAVOR DEL ORGANO JUDICIAL GESTIÓN 2017, S/G PROCEDIMIENTO MEFP/VPCF/DGCF/UCCF Nº 418/2018 Y MEFP/VTCP/DGPOT/UAIS/Nº2554/2018. (HR 31-2960-R)</t>
  </si>
  <si>
    <t>De: 00099014102 A:00660012002 DEVOLUCIÓN DE RECUPERACIONES DE RECLAMOS DE ACREEDORES A FAVOR DEL ORGANO JUDICIAL GESTIÓN 2017, S/G PROCEDIMIENTO MEFP/VPCF/DGCF/UCCF Nº 433/2018 Y MEFP/VTCP/DGPOT/UAIS/Nº2555/2018. (HR 31-3850-R)</t>
  </si>
  <si>
    <t>De: 00099021001 A:00076014201 TRASPASO DE RECURSOS A SOLICITUD DE LA DGCF S/G NOTA CITE: MEFP/VPCF/DGCF/UCCF Nº 462/2018 POR PROBLEMAS DE SALDOS EN LA LIBRETA DEL MINISTERIO DE MINERÍA Y METALURGIA, EL CUAL DIFICULTA EL TRASPASO DE SALDOS</t>
  </si>
  <si>
    <t>De: 00099021001 A:00076011101 TRL para ANULAR la TRLE Nº 62/Débito Automático según nota CITE: MEFP/VTCP/DGCP/UF-65/2018, informe Técnico MEFP/VTCP/DGCP/UF-56/2017 de la Dir. Gral. de Crédito Público, Inf. Legal MEFP/DGAJ/UAJ/No.168/2017 d</t>
  </si>
  <si>
    <t>De: 00076011101 A:00099021001 TRASPASO DE RECURSOS A SOLICITUD DE LA DGCF S/G NOTA CITE: MEFP/VPCF/DGCF/UCCF Nº 462/2018 POR PROBLEMAS DE SALDOS EN LA LIBRETA DEL MINISTERIO DE MINERÍA Y METALURGIA, EL CUAL DIFICULTA EL TRASPASO DE SALDOS</t>
  </si>
  <si>
    <t>De: 00099014102 A:00660012002 DEVOLUCION DE RECUPERACIONES DE RECLAMOS DE ACREEDORES A FAVOR DEL ORGANO JUDICIAL, GESTION 2017 SOLICITUD REALIZADA MEDIANTE NOTA CITE: Of.UNID.NAL.RRHH. Nº0474/2018 Y PROCEDIMIENTO MEFP/VPCF/DGCF/UCCF Nº 461</t>
  </si>
  <si>
    <t>00213012001</t>
  </si>
  <si>
    <t>De: 00213012001 A:00070014201 Débito Automático s/g inf. CITE: MEFP/VTCP/DGPOT/UPCFTGN/N°51/2018 nota CITE: D.M.T.E.P.S.-Of 0288/18, inf. Técnico MTEPS-INF-UF-TES-046-2018 e Inf. Legal MTEPS-DGAJ-GJ-N-323-2018 del Ministerio de Trabajo, E</t>
  </si>
  <si>
    <t>00378012002</t>
  </si>
  <si>
    <t>De: 00378012002 A:00070014201 Débito Automático s/g inf. CITE: MEFP/VTCP/DGPOT/UPCFTGN/N°51/2018 nota CITE: D.M.T.E.P.S.-Of 0288/18, inf. Técnico MTEPS-INF-UF-TES-046-2018 e Inf. Legal MTEPS-DGAJ-GJ-N-323-2018 del Ministerio de Trabajo, E</t>
  </si>
  <si>
    <t>00344012001</t>
  </si>
  <si>
    <t>De: 00344012001 A:00070014201 Débito Automático s/g inf. CITE: MEFP/VTCP/DGPOT/UPCFTGN/N°51/2018 nota CITE: D.M.T.E.P.S.-Of 0288/18, inf. Técnico MTEPS-INF-UF-TES-046-2018 e Inf. Legal MTEPS-DGAJ-GJ-N-323-2018 del Ministerio de Trabajo, E</t>
  </si>
  <si>
    <t>Ministerio de Justicia</t>
  </si>
  <si>
    <t>Lic. Gonzalo Mondaca Michel</t>
  </si>
  <si>
    <t>Jefe de la Unidad de Contabilidad y Cuentas Fiscales
Dirección General de Contabilidad Fiscal
Ministerio de Economía y Finanzas Publicas</t>
  </si>
  <si>
    <r>
      <t xml:space="preserve">Estas operaciones deben ser registradas en el SIGEP hasta el </t>
    </r>
    <r>
      <rPr>
        <b/>
        <u/>
        <sz val="10"/>
        <rFont val="Arial"/>
        <family val="2"/>
      </rPr>
      <t xml:space="preserve">20 del presente mes </t>
    </r>
    <r>
      <rPr>
        <sz val="10"/>
        <rFont val="Arial"/>
        <family val="2"/>
      </rPr>
      <t>a efectos de evitar las sanciones previstas en normativa vigente, coordinando para el efecto con la Dirección General de Contabilidad Fiscal, en oficinas del piso 8vo del Edificio del Ministerio de Economía y Finanzas Públicas ubicado en la Av. Mariscal Santa Cruz, Esq. Loayza</t>
    </r>
  </si>
  <si>
    <t>O16277130002</t>
  </si>
  <si>
    <t>O16277200002</t>
  </si>
  <si>
    <t>O16277410002</t>
  </si>
  <si>
    <t>O16277490002</t>
  </si>
  <si>
    <t>O16276740002</t>
  </si>
  <si>
    <t>O16276670002</t>
  </si>
  <si>
    <t>O16276570002</t>
  </si>
  <si>
    <t>O16276530002</t>
  </si>
  <si>
    <t>O16276320002</t>
  </si>
  <si>
    <t>O16276220002</t>
  </si>
  <si>
    <t>O16276020002</t>
  </si>
  <si>
    <t>O16275870002</t>
  </si>
  <si>
    <t>O16277800002</t>
  </si>
  <si>
    <t>O16277780002</t>
  </si>
  <si>
    <t>O16277750002</t>
  </si>
  <si>
    <t>B16276600002</t>
  </si>
  <si>
    <t>B16276580002</t>
  </si>
  <si>
    <t>B16276560002</t>
  </si>
  <si>
    <t>B16276520002</t>
  </si>
  <si>
    <t>B16276490002</t>
  </si>
  <si>
    <t>B16276260002</t>
  </si>
  <si>
    <t>B16276250002</t>
  </si>
  <si>
    <t>G07503700004</t>
  </si>
  <si>
    <t>G07503730004</t>
  </si>
  <si>
    <t>G07503760001</t>
  </si>
  <si>
    <t>G07504060004</t>
  </si>
  <si>
    <t>G07504010001</t>
  </si>
  <si>
    <t>G07503890003</t>
  </si>
  <si>
    <t>G07503880001</t>
  </si>
  <si>
    <t>Q09815490002</t>
  </si>
  <si>
    <t>S09234720002</t>
  </si>
  <si>
    <t>G07504750003</t>
  </si>
  <si>
    <t>G07504760003</t>
  </si>
  <si>
    <t>G07504770003</t>
  </si>
  <si>
    <t>S09234500001</t>
  </si>
  <si>
    <t>O16281100002</t>
  </si>
  <si>
    <t>O16281290002</t>
  </si>
  <si>
    <t>O16281550002</t>
  </si>
  <si>
    <t>O16281570002</t>
  </si>
  <si>
    <t>O16281580002</t>
  </si>
  <si>
    <t>O16281740002</t>
  </si>
  <si>
    <t>O16281770002</t>
  </si>
  <si>
    <t>O16280930002</t>
  </si>
  <si>
    <t>O16280870002</t>
  </si>
  <si>
    <t>O16280840002</t>
  </si>
  <si>
    <t>O16280710002</t>
  </si>
  <si>
    <t>O16280680002</t>
  </si>
  <si>
    <t>O16280660002</t>
  </si>
  <si>
    <t>O16280370002</t>
  </si>
  <si>
    <t>O16280350002</t>
  </si>
  <si>
    <t>O16282780002</t>
  </si>
  <si>
    <t>O16282770002</t>
  </si>
  <si>
    <t>O16282720002</t>
  </si>
  <si>
    <t>O16282610002</t>
  </si>
  <si>
    <t>O16282060002</t>
  </si>
  <si>
    <t>O16282160002</t>
  </si>
  <si>
    <t>O16282260002</t>
  </si>
  <si>
    <t>O16282290002</t>
  </si>
  <si>
    <t>O16282320002</t>
  </si>
  <si>
    <t>O16282500002</t>
  </si>
  <si>
    <t>B16280760002</t>
  </si>
  <si>
    <t>O16280330002</t>
  </si>
  <si>
    <t>O16280310002</t>
  </si>
  <si>
    <t>O16280290002</t>
  </si>
  <si>
    <t>O16280260002</t>
  </si>
  <si>
    <t>O16280240002</t>
  </si>
  <si>
    <t>O16280210002</t>
  </si>
  <si>
    <t>O16280190002</t>
  </si>
  <si>
    <t>O16280180002</t>
  </si>
  <si>
    <t>O16280160002</t>
  </si>
  <si>
    <t>O16280130002</t>
  </si>
  <si>
    <t>O16280100002</t>
  </si>
  <si>
    <t>O16280090002</t>
  </si>
  <si>
    <t>O16280080002</t>
  </si>
  <si>
    <t>O16279590002</t>
  </si>
  <si>
    <t>O16279730002</t>
  </si>
  <si>
    <t>O16279740002</t>
  </si>
  <si>
    <t>O16279760002</t>
  </si>
  <si>
    <t>O16279850002</t>
  </si>
  <si>
    <t>O16279960002</t>
  </si>
  <si>
    <t>O16280010002</t>
  </si>
  <si>
    <t>O16280060002</t>
  </si>
  <si>
    <t>O16280070002</t>
  </si>
  <si>
    <t>O16285370002</t>
  </si>
  <si>
    <t>O16285230002</t>
  </si>
  <si>
    <t>O16285200002</t>
  </si>
  <si>
    <t>O16285180002</t>
  </si>
  <si>
    <t>O16285020002</t>
  </si>
  <si>
    <t>O16284900002</t>
  </si>
  <si>
    <t>O16285420002</t>
  </si>
  <si>
    <t>O16285470002</t>
  </si>
  <si>
    <t>O16285790002</t>
  </si>
  <si>
    <t>O16284040002</t>
  </si>
  <si>
    <t>O16284180002</t>
  </si>
  <si>
    <t>O16284260002</t>
  </si>
  <si>
    <t>O16284480002</t>
  </si>
  <si>
    <t>O16284500002</t>
  </si>
  <si>
    <t>O16284520002</t>
  </si>
  <si>
    <t>O16284590002</t>
  </si>
  <si>
    <t>O16284720002</t>
  </si>
  <si>
    <t>O16284860002</t>
  </si>
  <si>
    <t>O16285800002</t>
  </si>
  <si>
    <t>O16285970002</t>
  </si>
  <si>
    <t>O16286260002</t>
  </si>
  <si>
    <t>O16286530002</t>
  </si>
  <si>
    <t>O16286540002</t>
  </si>
  <si>
    <t>O16286620002</t>
  </si>
  <si>
    <t>B16285320002</t>
  </si>
  <si>
    <t>B16285340002</t>
  </si>
  <si>
    <t>B16284100002</t>
  </si>
  <si>
    <t>B16284110002</t>
  </si>
  <si>
    <t>B16284250002</t>
  </si>
  <si>
    <t>B16284880002</t>
  </si>
  <si>
    <t>B16284920002</t>
  </si>
  <si>
    <t>B16284960002</t>
  </si>
  <si>
    <t>B16285030002</t>
  </si>
  <si>
    <t>G07522140001</t>
  </si>
  <si>
    <t>G07523680002</t>
  </si>
  <si>
    <t>G07523690001</t>
  </si>
  <si>
    <t>G07524930004</t>
  </si>
  <si>
    <t>G07526980004</t>
  </si>
  <si>
    <t>G07527020004</t>
  </si>
  <si>
    <t>G07527060004</t>
  </si>
  <si>
    <t>G07527070004</t>
  </si>
  <si>
    <t>J03408200002</t>
  </si>
  <si>
    <t>J03408210002</t>
  </si>
  <si>
    <t>J03408220002</t>
  </si>
  <si>
    <t>Q09827280002</t>
  </si>
  <si>
    <t>S09236390004</t>
  </si>
  <si>
    <t>S09236390001</t>
  </si>
  <si>
    <t>S09236420001</t>
  </si>
  <si>
    <t>S09236420004</t>
  </si>
  <si>
    <t>S09236470001</t>
  </si>
  <si>
    <t>O16288590002</t>
  </si>
  <si>
    <t>O16288870002</t>
  </si>
  <si>
    <t>O16289070002</t>
  </si>
  <si>
    <t>O16289110002</t>
  </si>
  <si>
    <t>O16289120002</t>
  </si>
  <si>
    <t>O16289130002</t>
  </si>
  <si>
    <t>O16289140002</t>
  </si>
  <si>
    <t>O16289150002</t>
  </si>
  <si>
    <t>O16289160002</t>
  </si>
  <si>
    <t>O16289300002</t>
  </si>
  <si>
    <t>O16287950002</t>
  </si>
  <si>
    <t>O16288040002</t>
  </si>
  <si>
    <t>O16288140002</t>
  </si>
  <si>
    <t>O16288190002</t>
  </si>
  <si>
    <t>O16288260002</t>
  </si>
  <si>
    <t>O16288290002</t>
  </si>
  <si>
    <t>O16288400002</t>
  </si>
  <si>
    <t>O16288410002</t>
  </si>
  <si>
    <t>O16288430002</t>
  </si>
  <si>
    <t>O16288440002</t>
  </si>
  <si>
    <t>O16290020002</t>
  </si>
  <si>
    <t>O16290050002</t>
  </si>
  <si>
    <t>O16289440002</t>
  </si>
  <si>
    <t>O16289550002</t>
  </si>
  <si>
    <t>O16289570002</t>
  </si>
  <si>
    <t>O16289640002</t>
  </si>
  <si>
    <t>O16289750002</t>
  </si>
  <si>
    <t>O16289770002</t>
  </si>
  <si>
    <t>B16288240002</t>
  </si>
  <si>
    <t>B16288530002</t>
  </si>
  <si>
    <t>B16288770002</t>
  </si>
  <si>
    <t>B16289020002</t>
  </si>
  <si>
    <t>B16289090002</t>
  </si>
  <si>
    <t>G07534480001</t>
  </si>
  <si>
    <t>G07536360004</t>
  </si>
  <si>
    <t>G07536380004</t>
  </si>
  <si>
    <t>J03409000001</t>
  </si>
  <si>
    <t>J03409010001</t>
  </si>
  <si>
    <t>J03409020001</t>
  </si>
  <si>
    <t>Q09831650002</t>
  </si>
  <si>
    <t>Q09832550002</t>
  </si>
  <si>
    <t>G07540150004</t>
  </si>
  <si>
    <t>G07540070004</t>
  </si>
  <si>
    <t>G07540060004</t>
  </si>
  <si>
    <t>G07540050004</t>
  </si>
  <si>
    <t>G07540040004</t>
  </si>
  <si>
    <t>G07539990001</t>
  </si>
  <si>
    <t>J03409160002</t>
  </si>
  <si>
    <t>G07541600001</t>
  </si>
  <si>
    <t>S09236990001</t>
  </si>
  <si>
    <t>O16292490002</t>
  </si>
  <si>
    <t>O16292520002</t>
  </si>
  <si>
    <t>O16292550002</t>
  </si>
  <si>
    <t>O16292570002</t>
  </si>
  <si>
    <t>O16292590002</t>
  </si>
  <si>
    <t>O16292610002</t>
  </si>
  <si>
    <t>O16292680002</t>
  </si>
  <si>
    <t>O16292770002</t>
  </si>
  <si>
    <t>O16292800002</t>
  </si>
  <si>
    <t>O16292850002</t>
  </si>
  <si>
    <t>O16292860002</t>
  </si>
  <si>
    <t>O16292900002</t>
  </si>
  <si>
    <t>O16291670002</t>
  </si>
  <si>
    <t>O16291680002</t>
  </si>
  <si>
    <t>O16291770002</t>
  </si>
  <si>
    <t>O16291790002</t>
  </si>
  <si>
    <t>O16291810002</t>
  </si>
  <si>
    <t>O16292250002</t>
  </si>
  <si>
    <t>O16292380002</t>
  </si>
  <si>
    <t>O16292390002</t>
  </si>
  <si>
    <t>O16292440002</t>
  </si>
  <si>
    <t>O16292460002</t>
  </si>
  <si>
    <t>O16294090002</t>
  </si>
  <si>
    <t>O16294100002</t>
  </si>
  <si>
    <t>O16294150002</t>
  </si>
  <si>
    <t>O16294180002</t>
  </si>
  <si>
    <t>O16294290002</t>
  </si>
  <si>
    <t>O16294310002</t>
  </si>
  <si>
    <t>O16293360002</t>
  </si>
  <si>
    <t>O16293570002</t>
  </si>
  <si>
    <t>O16293580002</t>
  </si>
  <si>
    <t>O16293590002</t>
  </si>
  <si>
    <t>O16293600002</t>
  </si>
  <si>
    <t>O16293720002</t>
  </si>
  <si>
    <t>O16294010002</t>
  </si>
  <si>
    <t>O16294050002</t>
  </si>
  <si>
    <t>B16293030002</t>
  </si>
  <si>
    <t>B16293050002</t>
  </si>
  <si>
    <t>B16292410002</t>
  </si>
  <si>
    <t>B16292470002</t>
  </si>
  <si>
    <t>B16292510002</t>
  </si>
  <si>
    <t>B16292540002</t>
  </si>
  <si>
    <t>B16292560002</t>
  </si>
  <si>
    <t>B16292600002</t>
  </si>
  <si>
    <t>B16292620002</t>
  </si>
  <si>
    <t>B16292650002</t>
  </si>
  <si>
    <t>B16292670002</t>
  </si>
  <si>
    <t>B16292690002</t>
  </si>
  <si>
    <t>B16292710002</t>
  </si>
  <si>
    <t>B16292730002</t>
  </si>
  <si>
    <t>O16291650002</t>
  </si>
  <si>
    <t>Q09834210002</t>
  </si>
  <si>
    <t>G07548330001</t>
  </si>
  <si>
    <t>G07549070004</t>
  </si>
  <si>
    <t>S09237480001</t>
  </si>
  <si>
    <t>G07552240004</t>
  </si>
  <si>
    <t>J03409680001</t>
  </si>
  <si>
    <t>J03409690001</t>
  </si>
  <si>
    <t>J03409700001</t>
  </si>
  <si>
    <t>J03409710001</t>
  </si>
  <si>
    <t>J03409720001</t>
  </si>
  <si>
    <t>S09237360001</t>
  </si>
  <si>
    <t>G07553760002</t>
  </si>
  <si>
    <t>Q09838540002</t>
  </si>
  <si>
    <t>G07553770001</t>
  </si>
  <si>
    <t>G07553870001</t>
  </si>
  <si>
    <t>J03409820001</t>
  </si>
  <si>
    <t>J03409830001</t>
  </si>
  <si>
    <t>G07555300003</t>
  </si>
  <si>
    <t>S09237610001</t>
  </si>
  <si>
    <t>G07556300001</t>
  </si>
  <si>
    <t>Q09839340002</t>
  </si>
  <si>
    <t>Q09839330002</t>
  </si>
  <si>
    <t>G07556380001</t>
  </si>
  <si>
    <t>G07556400001</t>
  </si>
  <si>
    <t>S09237810001</t>
  </si>
  <si>
    <t>O16298200002</t>
  </si>
  <si>
    <t>O16298240002</t>
  </si>
  <si>
    <t>O16298370002</t>
  </si>
  <si>
    <t>O16298400002</t>
  </si>
  <si>
    <t>O16298530002</t>
  </si>
  <si>
    <t>O16298550002</t>
  </si>
  <si>
    <t>O16298570002</t>
  </si>
  <si>
    <t>O16298600002</t>
  </si>
  <si>
    <t>O16298620002</t>
  </si>
  <si>
    <t>O16298660002</t>
  </si>
  <si>
    <t>O16298710002</t>
  </si>
  <si>
    <t>O16296970002</t>
  </si>
  <si>
    <t>O16297140002</t>
  </si>
  <si>
    <t>O16297650002</t>
  </si>
  <si>
    <t>O16297720002</t>
  </si>
  <si>
    <t>O16297780002</t>
  </si>
  <si>
    <t>O16297890002</t>
  </si>
  <si>
    <t>O16298110002</t>
  </si>
  <si>
    <t>O16298140002</t>
  </si>
  <si>
    <t>O16298170002</t>
  </si>
  <si>
    <t>O16298720002</t>
  </si>
  <si>
    <t>O16298800002</t>
  </si>
  <si>
    <t>O16299330002</t>
  </si>
  <si>
    <t>O16299340002</t>
  </si>
  <si>
    <t>O16299370002</t>
  </si>
  <si>
    <t>O16299380002</t>
  </si>
  <si>
    <t>O16299470002</t>
  </si>
  <si>
    <t>B16297380002</t>
  </si>
  <si>
    <t>B16295820002</t>
  </si>
  <si>
    <t>B16296010002</t>
  </si>
  <si>
    <t>B16296880002</t>
  </si>
  <si>
    <t>O16296500002</t>
  </si>
  <si>
    <t>O16296530002</t>
  </si>
  <si>
    <t>O16296540002</t>
  </si>
  <si>
    <t>G07559500001</t>
  </si>
  <si>
    <t>G07559540001</t>
  </si>
  <si>
    <t>Q09843750002</t>
  </si>
  <si>
    <t>G07565420001</t>
  </si>
  <si>
    <t>G07565460001</t>
  </si>
  <si>
    <t>S09238930001</t>
  </si>
  <si>
    <t>S09239300002</t>
  </si>
  <si>
    <t>S09239300003</t>
  </si>
  <si>
    <t>S09239300004</t>
  </si>
  <si>
    <t>J03410500001</t>
  </si>
  <si>
    <t>J03410490001</t>
  </si>
  <si>
    <t>J03410480001</t>
  </si>
  <si>
    <t>J03410470001</t>
  </si>
  <si>
    <t>J03410460001</t>
  </si>
  <si>
    <t>J03410450001</t>
  </si>
  <si>
    <t>S09239750002</t>
  </si>
  <si>
    <t>O16301140002</t>
  </si>
  <si>
    <t>O16301050002</t>
  </si>
  <si>
    <t>O16301030002</t>
  </si>
  <si>
    <t>O16300850002</t>
  </si>
  <si>
    <t>O16300730002</t>
  </si>
  <si>
    <t>B16300750002</t>
  </si>
  <si>
    <t>B16301040002</t>
  </si>
  <si>
    <t>G07574510004</t>
  </si>
  <si>
    <t>Q09850230002</t>
  </si>
  <si>
    <t>Q09850910002</t>
  </si>
  <si>
    <t>Q09851040002</t>
  </si>
  <si>
    <t>S09242160003</t>
  </si>
  <si>
    <t>S09242160001</t>
  </si>
  <si>
    <t>O16303570002</t>
  </si>
  <si>
    <t>O16303560002</t>
  </si>
  <si>
    <t>O16303540002</t>
  </si>
  <si>
    <t>O16303490002</t>
  </si>
  <si>
    <t>O16303980002</t>
  </si>
  <si>
    <t>O16304270002</t>
  </si>
  <si>
    <t>O16304300002</t>
  </si>
  <si>
    <t>O16303320002</t>
  </si>
  <si>
    <t>O16305100002</t>
  </si>
  <si>
    <t>O16305220002</t>
  </si>
  <si>
    <t>O16304330002</t>
  </si>
  <si>
    <t>O16304500002</t>
  </si>
  <si>
    <t>O16304510002</t>
  </si>
  <si>
    <t>O16304700002</t>
  </si>
  <si>
    <t>O16304820002</t>
  </si>
  <si>
    <t>O16304890002</t>
  </si>
  <si>
    <t>O16304940002</t>
  </si>
  <si>
    <t>O16304950002</t>
  </si>
  <si>
    <t>O16304960002</t>
  </si>
  <si>
    <t>O16305000002</t>
  </si>
  <si>
    <t>O16305010002</t>
  </si>
  <si>
    <t>B16303520002</t>
  </si>
  <si>
    <t>B16303620002</t>
  </si>
  <si>
    <t>B16303780002</t>
  </si>
  <si>
    <t>B16304090002</t>
  </si>
  <si>
    <t>B16304110002</t>
  </si>
  <si>
    <t>B16304140002</t>
  </si>
  <si>
    <t>B16304180002</t>
  </si>
  <si>
    <t>B16304230002</t>
  </si>
  <si>
    <t>B16304280002</t>
  </si>
  <si>
    <t>B16304320002</t>
  </si>
  <si>
    <t>B16304340002</t>
  </si>
  <si>
    <t>B16304350002</t>
  </si>
  <si>
    <t>J03411800001</t>
  </si>
  <si>
    <t>J03411810001</t>
  </si>
  <si>
    <t>J03411820001</t>
  </si>
  <si>
    <t>J03411830001</t>
  </si>
  <si>
    <t>J03411840001</t>
  </si>
  <si>
    <t>J03411850001</t>
  </si>
  <si>
    <t>J03411860001</t>
  </si>
  <si>
    <t>J03411870001</t>
  </si>
  <si>
    <t>J03411880001</t>
  </si>
  <si>
    <t>J03411890001</t>
  </si>
  <si>
    <t>J03411900001</t>
  </si>
  <si>
    <t>J03411910001</t>
  </si>
  <si>
    <t>J03411920001</t>
  </si>
  <si>
    <t>G07585200001</t>
  </si>
  <si>
    <t>G07586540001</t>
  </si>
  <si>
    <t>J03411210001</t>
  </si>
  <si>
    <t>J03411220001</t>
  </si>
  <si>
    <t>J03411230001</t>
  </si>
  <si>
    <t>J03411240001</t>
  </si>
  <si>
    <t>J03411250001</t>
  </si>
  <si>
    <t>J03411260001</t>
  </si>
  <si>
    <t>J03411270001</t>
  </si>
  <si>
    <t>J03411280001</t>
  </si>
  <si>
    <t>J03411290001</t>
  </si>
  <si>
    <t>J03411300001</t>
  </si>
  <si>
    <t>J03411310001</t>
  </si>
  <si>
    <t>J03411320001</t>
  </si>
  <si>
    <t>J03411330001</t>
  </si>
  <si>
    <t>J03411340001</t>
  </si>
  <si>
    <t>J03411350001</t>
  </si>
  <si>
    <t>J03411360001</t>
  </si>
  <si>
    <t>J03411370001</t>
  </si>
  <si>
    <t>J03411380001</t>
  </si>
  <si>
    <t>J03411390001</t>
  </si>
  <si>
    <t>J03411400001</t>
  </si>
  <si>
    <t>J03411410001</t>
  </si>
  <si>
    <t>J03411420001</t>
  </si>
  <si>
    <t>J03411430001</t>
  </si>
  <si>
    <t>J03411440001</t>
  </si>
  <si>
    <t>J03411450001</t>
  </si>
  <si>
    <t>J03411460001</t>
  </si>
  <si>
    <t>J03411470001</t>
  </si>
  <si>
    <t>J03411480001</t>
  </si>
  <si>
    <t>J03411490001</t>
  </si>
  <si>
    <t>J03411500001</t>
  </si>
  <si>
    <t>J03411510001</t>
  </si>
  <si>
    <t>J03411520001</t>
  </si>
  <si>
    <t>J03411530001</t>
  </si>
  <si>
    <t>J03411540001</t>
  </si>
  <si>
    <t>J03411550001</t>
  </si>
  <si>
    <t>J03411560001</t>
  </si>
  <si>
    <t>J03411570001</t>
  </si>
  <si>
    <t>J03411580001</t>
  </si>
  <si>
    <t>J03411590001</t>
  </si>
  <si>
    <t>J03411600001</t>
  </si>
  <si>
    <t>J03411610001</t>
  </si>
  <si>
    <t>J03411620001</t>
  </si>
  <si>
    <t>J03411630001</t>
  </si>
  <si>
    <t>J03411640001</t>
  </si>
  <si>
    <t>J03411650001</t>
  </si>
  <si>
    <t>J03411660001</t>
  </si>
  <si>
    <t>J03411670001</t>
  </si>
  <si>
    <t>J03411680001</t>
  </si>
  <si>
    <t>J03411690001</t>
  </si>
  <si>
    <t>J03411700001</t>
  </si>
  <si>
    <t>J03411710001</t>
  </si>
  <si>
    <t>J03411720001</t>
  </si>
  <si>
    <t>J03411730001</t>
  </si>
  <si>
    <t>J03411740001</t>
  </si>
  <si>
    <t>J03411750001</t>
  </si>
  <si>
    <t>J03411760001</t>
  </si>
  <si>
    <t>J03411770001</t>
  </si>
  <si>
    <t>J03411780001</t>
  </si>
  <si>
    <t>J03411790001</t>
  </si>
  <si>
    <t>Q09855450002</t>
  </si>
  <si>
    <t>Q09855610002</t>
  </si>
  <si>
    <t>Q09855660002</t>
  </si>
  <si>
    <t>S09243220001</t>
  </si>
  <si>
    <t>O16307900002</t>
  </si>
  <si>
    <t>O16308500002</t>
  </si>
  <si>
    <t>O16308530002</t>
  </si>
  <si>
    <t>O16308550002</t>
  </si>
  <si>
    <t>O16308810002</t>
  </si>
  <si>
    <t>O16308970002</t>
  </si>
  <si>
    <t>O16307240002</t>
  </si>
  <si>
    <t>O16307260002</t>
  </si>
  <si>
    <t>O16307330002</t>
  </si>
  <si>
    <t>O16307350002</t>
  </si>
  <si>
    <t>O16307530002</t>
  </si>
  <si>
    <t>O16307550002</t>
  </si>
  <si>
    <t>O16307590002</t>
  </si>
  <si>
    <t>O16307620002</t>
  </si>
  <si>
    <t>O16307640002</t>
  </si>
  <si>
    <t>O16307780002</t>
  </si>
  <si>
    <t>O16309740002</t>
  </si>
  <si>
    <t>O16309790002</t>
  </si>
  <si>
    <t>O16309810002</t>
  </si>
  <si>
    <t>O16309970002</t>
  </si>
  <si>
    <t>O16309130002</t>
  </si>
  <si>
    <t>O16309140002</t>
  </si>
  <si>
    <t>O16309180002</t>
  </si>
  <si>
    <t>O16309260002</t>
  </si>
  <si>
    <t>O16309270002</t>
  </si>
  <si>
    <t>O16309320002</t>
  </si>
  <si>
    <t>O16309410002</t>
  </si>
  <si>
    <t>O16309420002</t>
  </si>
  <si>
    <t>O16309440002</t>
  </si>
  <si>
    <t>O16309450002</t>
  </si>
  <si>
    <t>O16309470002</t>
  </si>
  <si>
    <t>O16309480002</t>
  </si>
  <si>
    <t>O16309490002</t>
  </si>
  <si>
    <t>O16309500002</t>
  </si>
  <si>
    <t>O16309510002</t>
  </si>
  <si>
    <t>O16309540002</t>
  </si>
  <si>
    <t>O16309560002</t>
  </si>
  <si>
    <t>B16307960002</t>
  </si>
  <si>
    <t>B16308160002</t>
  </si>
  <si>
    <t>B16308190002</t>
  </si>
  <si>
    <t>B16308270002</t>
  </si>
  <si>
    <t>B16308300002</t>
  </si>
  <si>
    <t>B16306780002</t>
  </si>
  <si>
    <t>B16306810002</t>
  </si>
  <si>
    <t>B16307060002</t>
  </si>
  <si>
    <t>B16307400002</t>
  </si>
  <si>
    <t>B16307860002</t>
  </si>
  <si>
    <t>O16306820002</t>
  </si>
  <si>
    <t>O16306850002</t>
  </si>
  <si>
    <t>O16306860002</t>
  </si>
  <si>
    <t>O16307010002</t>
  </si>
  <si>
    <t>O16307070002</t>
  </si>
  <si>
    <t>O16307110002</t>
  </si>
  <si>
    <t>O16307120002</t>
  </si>
  <si>
    <t>B16308370002</t>
  </si>
  <si>
    <t>B16308580002</t>
  </si>
  <si>
    <t>G07599150001</t>
  </si>
  <si>
    <t>G07599190001</t>
  </si>
  <si>
    <t>G07602360004</t>
  </si>
  <si>
    <t>G07602390008</t>
  </si>
  <si>
    <t>G07603720001</t>
  </si>
  <si>
    <t>J03412840001</t>
  </si>
  <si>
    <t>J03412700001</t>
  </si>
  <si>
    <t>J03412710001</t>
  </si>
  <si>
    <t>J03412720001</t>
  </si>
  <si>
    <t>J03412730001</t>
  </si>
  <si>
    <t>J03412740001</t>
  </si>
  <si>
    <t>J03412750001</t>
  </si>
  <si>
    <t>J03412760001</t>
  </si>
  <si>
    <t>J03412770001</t>
  </si>
  <si>
    <t>J03412780001</t>
  </si>
  <si>
    <t>J03412790001</t>
  </si>
  <si>
    <t>J03412800001</t>
  </si>
  <si>
    <t>J03412810001</t>
  </si>
  <si>
    <t>J03412820001</t>
  </si>
  <si>
    <t>J03412830001</t>
  </si>
  <si>
    <t>J03412690001</t>
  </si>
  <si>
    <t>S09244330002</t>
  </si>
  <si>
    <t>O16312030002</t>
  </si>
  <si>
    <t>O16311850002</t>
  </si>
  <si>
    <t>O16311830002</t>
  </si>
  <si>
    <t>O16311640002</t>
  </si>
  <si>
    <t>O16311580002</t>
  </si>
  <si>
    <t>O16312440002</t>
  </si>
  <si>
    <t>O16312680002</t>
  </si>
  <si>
    <t>O16312690002</t>
  </si>
  <si>
    <t>O16313830002</t>
  </si>
  <si>
    <t>O16314000002</t>
  </si>
  <si>
    <t>O16314070002</t>
  </si>
  <si>
    <t>O16312750002</t>
  </si>
  <si>
    <t>O16312770002</t>
  </si>
  <si>
    <t>O16312970002</t>
  </si>
  <si>
    <t>O16313370002</t>
  </si>
  <si>
    <t>O16313380002</t>
  </si>
  <si>
    <t>O16313420002</t>
  </si>
  <si>
    <t>O16313440002</t>
  </si>
  <si>
    <t>O16313580002</t>
  </si>
  <si>
    <t>B16311530002</t>
  </si>
  <si>
    <t>B16311570002</t>
  </si>
  <si>
    <t>B16311820002</t>
  </si>
  <si>
    <t>B16312260002</t>
  </si>
  <si>
    <t>B16312480002</t>
  </si>
  <si>
    <t>B16312500002</t>
  </si>
  <si>
    <t>J03413640001</t>
  </si>
  <si>
    <t>J03413650001</t>
  </si>
  <si>
    <t>J03413660001</t>
  </si>
  <si>
    <t>J03413670001</t>
  </si>
  <si>
    <t>J03413680001</t>
  </si>
  <si>
    <t>J03413690001</t>
  </si>
  <si>
    <t>J03413700001</t>
  </si>
  <si>
    <t>J03413710001</t>
  </si>
  <si>
    <t>J03413720001</t>
  </si>
  <si>
    <t>J03413730001</t>
  </si>
  <si>
    <t>J03413740001</t>
  </si>
  <si>
    <t>J03413750001</t>
  </si>
  <si>
    <t>J03413760001</t>
  </si>
  <si>
    <t>J03413770001</t>
  </si>
  <si>
    <t>J03413780001</t>
  </si>
  <si>
    <t>J03413790001</t>
  </si>
  <si>
    <t>J03413800001</t>
  </si>
  <si>
    <t>J03413810001</t>
  </si>
  <si>
    <t>J03413820001</t>
  </si>
  <si>
    <t>J03413830001</t>
  </si>
  <si>
    <t>J03413840001</t>
  </si>
  <si>
    <t>J03413850001</t>
  </si>
  <si>
    <t>J03413860001</t>
  </si>
  <si>
    <t>J03413870001</t>
  </si>
  <si>
    <t>J03413100001</t>
  </si>
  <si>
    <t>J03413110001</t>
  </si>
  <si>
    <t>J03413120001</t>
  </si>
  <si>
    <t>J03413130001</t>
  </si>
  <si>
    <t>J03413140001</t>
  </si>
  <si>
    <t>J03413150001</t>
  </si>
  <si>
    <t>J03413160001</t>
  </si>
  <si>
    <t>J03413170001</t>
  </si>
  <si>
    <t>J03413180001</t>
  </si>
  <si>
    <t>J03413190001</t>
  </si>
  <si>
    <t>J03413200001</t>
  </si>
  <si>
    <t>J03413210001</t>
  </si>
  <si>
    <t>J03413220001</t>
  </si>
  <si>
    <t>J03413230001</t>
  </si>
  <si>
    <t>J03413240001</t>
  </si>
  <si>
    <t>J03413250001</t>
  </si>
  <si>
    <t>J03413260001</t>
  </si>
  <si>
    <t>J03413270001</t>
  </si>
  <si>
    <t>J03413280001</t>
  </si>
  <si>
    <t>J03413290001</t>
  </si>
  <si>
    <t>J03413300001</t>
  </si>
  <si>
    <t>J03413310001</t>
  </si>
  <si>
    <t>J03413320001</t>
  </si>
  <si>
    <t>J03413330001</t>
  </si>
  <si>
    <t>J03413340001</t>
  </si>
  <si>
    <t>J03413350001</t>
  </si>
  <si>
    <t>J03413360001</t>
  </si>
  <si>
    <t>J03413370001</t>
  </si>
  <si>
    <t>J03413380001</t>
  </si>
  <si>
    <t>J03413390001</t>
  </si>
  <si>
    <t>J03413400001</t>
  </si>
  <si>
    <t>J03413410001</t>
  </si>
  <si>
    <t>J03413420001</t>
  </si>
  <si>
    <t>J03413430001</t>
  </si>
  <si>
    <t>J03413440001</t>
  </si>
  <si>
    <t>J03413450001</t>
  </si>
  <si>
    <t>J03413460001</t>
  </si>
  <si>
    <t>J03413470001</t>
  </si>
  <si>
    <t>J03413480001</t>
  </si>
  <si>
    <t>J03413490001</t>
  </si>
  <si>
    <t>J03413500001</t>
  </si>
  <si>
    <t>J03413510001</t>
  </si>
  <si>
    <t>J03413520001</t>
  </si>
  <si>
    <t>J03413530001</t>
  </si>
  <si>
    <t>J03413540001</t>
  </si>
  <si>
    <t>J03413550001</t>
  </si>
  <si>
    <t>J03413560001</t>
  </si>
  <si>
    <t>J03413570001</t>
  </si>
  <si>
    <t>J03413580001</t>
  </si>
  <si>
    <t>J03413590001</t>
  </si>
  <si>
    <t>J03413600001</t>
  </si>
  <si>
    <t>J03413610001</t>
  </si>
  <si>
    <t>J03413620001</t>
  </si>
  <si>
    <t>J03413630001</t>
  </si>
  <si>
    <t>J03413900001</t>
  </si>
  <si>
    <t>J03413890001</t>
  </si>
  <si>
    <t>J03413880001</t>
  </si>
  <si>
    <t>J03413970001</t>
  </si>
  <si>
    <t>J03413920001</t>
  </si>
  <si>
    <t>J03413930001</t>
  </si>
  <si>
    <t>J03413940001</t>
  </si>
  <si>
    <t>J03413950001</t>
  </si>
  <si>
    <t>J03413960001</t>
  </si>
  <si>
    <t>J03413910001</t>
  </si>
  <si>
    <t>J03414250001</t>
  </si>
  <si>
    <t>J03414240001</t>
  </si>
  <si>
    <t>J03414230001</t>
  </si>
  <si>
    <t>J03414220001</t>
  </si>
  <si>
    <t>J03414210001</t>
  </si>
  <si>
    <t>J03414200001</t>
  </si>
  <si>
    <t>J03414190001</t>
  </si>
  <si>
    <t>J03414180001</t>
  </si>
  <si>
    <t>J03414170001</t>
  </si>
  <si>
    <t>J03414160001</t>
  </si>
  <si>
    <t>J03414150001</t>
  </si>
  <si>
    <t>J03414140001</t>
  </si>
  <si>
    <t>J03414130001</t>
  </si>
  <si>
    <t>J03414120001</t>
  </si>
  <si>
    <t>J03414110001</t>
  </si>
  <si>
    <t>J03414100001</t>
  </si>
  <si>
    <t>G07614740004</t>
  </si>
  <si>
    <t>G07614750004</t>
  </si>
  <si>
    <t>G07614770004</t>
  </si>
  <si>
    <t>G07613500004</t>
  </si>
  <si>
    <t>J03414410002</t>
  </si>
  <si>
    <t>Q09866360002</t>
  </si>
  <si>
    <t>G07615370003</t>
  </si>
  <si>
    <t>J03414450002</t>
  </si>
  <si>
    <t>S09245000002</t>
  </si>
  <si>
    <t>G07616810001</t>
  </si>
  <si>
    <t>G07616880001</t>
  </si>
  <si>
    <t>S09245190002</t>
  </si>
  <si>
    <t>S09245180003</t>
  </si>
  <si>
    <t>O16317200002</t>
  </si>
  <si>
    <t>O16317160002</t>
  </si>
  <si>
    <t>O16317450002</t>
  </si>
  <si>
    <t>O16317490002</t>
  </si>
  <si>
    <t>O16317500002</t>
  </si>
  <si>
    <t>O16317520002</t>
  </si>
  <si>
    <t>O16317540002</t>
  </si>
  <si>
    <t>O16317560002</t>
  </si>
  <si>
    <t>O16317680002</t>
  </si>
  <si>
    <t>O16316350002</t>
  </si>
  <si>
    <t>O16316400002</t>
  </si>
  <si>
    <t>O16316540002</t>
  </si>
  <si>
    <t>O16317000002</t>
  </si>
  <si>
    <t>O16317860002</t>
  </si>
  <si>
    <t>O16317950002</t>
  </si>
  <si>
    <t>O16318130002</t>
  </si>
  <si>
    <t>O16318430002</t>
  </si>
  <si>
    <t>O16318450002</t>
  </si>
  <si>
    <t>B16315650002</t>
  </si>
  <si>
    <t>O16315800002</t>
  </si>
  <si>
    <t>O16315990002</t>
  </si>
  <si>
    <t>O16316050002</t>
  </si>
  <si>
    <t>O16316090002</t>
  </si>
  <si>
    <t>G07618000003</t>
  </si>
  <si>
    <t>G07618010004</t>
  </si>
  <si>
    <t>G07618020004</t>
  </si>
  <si>
    <t>G07618590003</t>
  </si>
  <si>
    <t>G07619050001</t>
  </si>
  <si>
    <t>G07619070001</t>
  </si>
  <si>
    <t>G07619140004</t>
  </si>
  <si>
    <t>S09245750001</t>
  </si>
  <si>
    <t>G07622040001</t>
  </si>
  <si>
    <t>G07622060001</t>
  </si>
  <si>
    <t>S09246020002</t>
  </si>
  <si>
    <t>O16321490002</t>
  </si>
  <si>
    <t>O16321330002</t>
  </si>
  <si>
    <t>O16321320002</t>
  </si>
  <si>
    <t>O16321290002</t>
  </si>
  <si>
    <t>O16321740002</t>
  </si>
  <si>
    <t>O16321750002</t>
  </si>
  <si>
    <t>O16321830002</t>
  </si>
  <si>
    <t>O16321920002</t>
  </si>
  <si>
    <t>O16320750002</t>
  </si>
  <si>
    <t>O16320850002</t>
  </si>
  <si>
    <t>O16320860002</t>
  </si>
  <si>
    <t>O16320950002</t>
  </si>
  <si>
    <t>O16320960002</t>
  </si>
  <si>
    <t>O16321010002</t>
  </si>
  <si>
    <t>O16321090002</t>
  </si>
  <si>
    <t>O16321130002</t>
  </si>
  <si>
    <t>O16321230002</t>
  </si>
  <si>
    <t>O16321240002</t>
  </si>
  <si>
    <t>O16322660002</t>
  </si>
  <si>
    <t>O16322670002</t>
  </si>
  <si>
    <t>O16322800002</t>
  </si>
  <si>
    <t>O16323130002</t>
  </si>
  <si>
    <t>O16323210002</t>
  </si>
  <si>
    <t>O16323230002</t>
  </si>
  <si>
    <t>O16322150002</t>
  </si>
  <si>
    <t>O16322170002</t>
  </si>
  <si>
    <t>O16322260002</t>
  </si>
  <si>
    <t>O16322310002</t>
  </si>
  <si>
    <t>O16322340002</t>
  </si>
  <si>
    <t>O16322380002</t>
  </si>
  <si>
    <t>O16322450002</t>
  </si>
  <si>
    <t>B16319620002</t>
  </si>
  <si>
    <t>B16320100002</t>
  </si>
  <si>
    <t>B16320290002</t>
  </si>
  <si>
    <t>B16320300002</t>
  </si>
  <si>
    <t>B16320330002</t>
  </si>
  <si>
    <t>B16320360002</t>
  </si>
  <si>
    <t>B16320470002</t>
  </si>
  <si>
    <t>B16320810002</t>
  </si>
  <si>
    <t>B16320840002</t>
  </si>
  <si>
    <t>O16320430002</t>
  </si>
  <si>
    <t>O16320440002</t>
  </si>
  <si>
    <t>O16320490002</t>
  </si>
  <si>
    <t>O16320660002</t>
  </si>
  <si>
    <t>O16319770002</t>
  </si>
  <si>
    <t>G07624940004</t>
  </si>
  <si>
    <t>Q09876450002</t>
  </si>
  <si>
    <t>G07630990004</t>
  </si>
  <si>
    <t>G07631040004</t>
  </si>
  <si>
    <t>S09246780002</t>
  </si>
  <si>
    <t>S09246880001</t>
  </si>
  <si>
    <t>J03415490002</t>
  </si>
  <si>
    <t>J03415480001</t>
  </si>
  <si>
    <t>J03415580001</t>
  </si>
  <si>
    <t>J03415590001</t>
  </si>
  <si>
    <t>J03415600001</t>
  </si>
  <si>
    <t>J03415610001</t>
  </si>
  <si>
    <t>J03415620001</t>
  </si>
  <si>
    <t>J03415630001</t>
  </si>
  <si>
    <t>J03415640001</t>
  </si>
  <si>
    <t>J03415650001</t>
  </si>
  <si>
    <t>J03415660001</t>
  </si>
  <si>
    <t>J03415670001</t>
  </si>
  <si>
    <t>J03415680001</t>
  </si>
  <si>
    <t>J03415690001</t>
  </si>
  <si>
    <t>J03415700001</t>
  </si>
  <si>
    <t>J03415710001</t>
  </si>
  <si>
    <t>J03415720001</t>
  </si>
  <si>
    <t>J03415730001</t>
  </si>
  <si>
    <t>J03415740001</t>
  </si>
  <si>
    <t>J03415750001</t>
  </si>
  <si>
    <t>J03415760001</t>
  </si>
  <si>
    <t>J03415770001</t>
  </si>
  <si>
    <t>J03415780001</t>
  </si>
  <si>
    <t>J03415790001</t>
  </si>
  <si>
    <t>J03415800001</t>
  </si>
  <si>
    <t>J03415810001</t>
  </si>
  <si>
    <t>J03415820001</t>
  </si>
  <si>
    <t>J03415830001</t>
  </si>
  <si>
    <t>J03415840001</t>
  </si>
  <si>
    <t>J03415850001</t>
  </si>
  <si>
    <t>J03415860001</t>
  </si>
  <si>
    <t>J03415870001</t>
  </si>
  <si>
    <t>S09247560002</t>
  </si>
  <si>
    <t>S09247570001</t>
  </si>
  <si>
    <t>O16325190002</t>
  </si>
  <si>
    <t>O16325010002</t>
  </si>
  <si>
    <t>O16324960002</t>
  </si>
  <si>
    <t>O16324920002</t>
  </si>
  <si>
    <t>O16324890002</t>
  </si>
  <si>
    <t>O16324790002</t>
  </si>
  <si>
    <t>O16324770002</t>
  </si>
  <si>
    <t>O16324760002</t>
  </si>
  <si>
    <t>O16324520002</t>
  </si>
  <si>
    <t>O16324510002</t>
  </si>
  <si>
    <t>O16324480002</t>
  </si>
  <si>
    <t>O16324460002</t>
  </si>
  <si>
    <t>O16325980002</t>
  </si>
  <si>
    <t>O16325920002</t>
  </si>
  <si>
    <t>O16325740002</t>
  </si>
  <si>
    <t>O16325650002</t>
  </si>
  <si>
    <t>O16325360002</t>
  </si>
  <si>
    <t>O16325350002</t>
  </si>
  <si>
    <t>O16325340002</t>
  </si>
  <si>
    <t>O16325310002</t>
  </si>
  <si>
    <t>O16325270002</t>
  </si>
  <si>
    <t>O16325240002</t>
  </si>
  <si>
    <t>O16325230002</t>
  </si>
  <si>
    <t>O16325210002</t>
  </si>
  <si>
    <t>O16324290002</t>
  </si>
  <si>
    <t>O16327890002</t>
  </si>
  <si>
    <t>O16327820002</t>
  </si>
  <si>
    <t>O16326640002</t>
  </si>
  <si>
    <t>O16326560002</t>
  </si>
  <si>
    <t>O16326530002</t>
  </si>
  <si>
    <t>O16326520002</t>
  </si>
  <si>
    <t>O16326500002</t>
  </si>
  <si>
    <t>O16326310002</t>
  </si>
  <si>
    <t>O16326200002</t>
  </si>
  <si>
    <t>O16326170002</t>
  </si>
  <si>
    <t>O16326140002</t>
  </si>
  <si>
    <t>O16327410002</t>
  </si>
  <si>
    <t>O16327350002</t>
  </si>
  <si>
    <t>O16326980002</t>
  </si>
  <si>
    <t>O16326900002</t>
  </si>
  <si>
    <t>O16326880002</t>
  </si>
  <si>
    <t>B16325970002</t>
  </si>
  <si>
    <t>B16325320002</t>
  </si>
  <si>
    <t>B16325290002</t>
  </si>
  <si>
    <t>B16325140002</t>
  </si>
  <si>
    <t>B16325130002</t>
  </si>
  <si>
    <t>B16325100002</t>
  </si>
  <si>
    <t>B16325090002</t>
  </si>
  <si>
    <t>B16325080002</t>
  </si>
  <si>
    <t>B16325070002</t>
  </si>
  <si>
    <t>B16325050002</t>
  </si>
  <si>
    <t>B16324880002</t>
  </si>
  <si>
    <t>B16324860002</t>
  </si>
  <si>
    <t>B16324820002</t>
  </si>
  <si>
    <t>B16324800002</t>
  </si>
  <si>
    <t>B16324780002</t>
  </si>
  <si>
    <t>B16324750002</t>
  </si>
  <si>
    <t>B16325720002</t>
  </si>
  <si>
    <t>B16325690002</t>
  </si>
  <si>
    <t>B16325680002</t>
  </si>
  <si>
    <t>B16325520002</t>
  </si>
  <si>
    <t>B16325500002</t>
  </si>
  <si>
    <t>B16325470002</t>
  </si>
  <si>
    <t>B16325420002</t>
  </si>
  <si>
    <t>B16325410002</t>
  </si>
  <si>
    <t>B16325390002</t>
  </si>
  <si>
    <t>B16325370002</t>
  </si>
  <si>
    <t>J03416530001</t>
  </si>
  <si>
    <t>J03416540001</t>
  </si>
  <si>
    <t>J03416550001</t>
  </si>
  <si>
    <t>J03416560001</t>
  </si>
  <si>
    <t>J03416570001</t>
  </si>
  <si>
    <t>J03416580001</t>
  </si>
  <si>
    <t>J03416590001</t>
  </si>
  <si>
    <t>J03416600001</t>
  </si>
  <si>
    <t>J03416610001</t>
  </si>
  <si>
    <t>J03416620001</t>
  </si>
  <si>
    <t>J03416630001</t>
  </si>
  <si>
    <t>J03416640001</t>
  </si>
  <si>
    <t>J03416650001</t>
  </si>
  <si>
    <t>J03416660001</t>
  </si>
  <si>
    <t>J03416670001</t>
  </si>
  <si>
    <t>J03416680001</t>
  </si>
  <si>
    <t>J03416690001</t>
  </si>
  <si>
    <t>J03416700001</t>
  </si>
  <si>
    <t>J03415890001</t>
  </si>
  <si>
    <t>J03415900001</t>
  </si>
  <si>
    <t>J03415910001</t>
  </si>
  <si>
    <t>J03415920001</t>
  </si>
  <si>
    <t>J03415930001</t>
  </si>
  <si>
    <t>J03415940001</t>
  </si>
  <si>
    <t>J03415950001</t>
  </si>
  <si>
    <t>J03415960001</t>
  </si>
  <si>
    <t>J03415970001</t>
  </si>
  <si>
    <t>J03415980001</t>
  </si>
  <si>
    <t>J03415990001</t>
  </si>
  <si>
    <t>J03416000001</t>
  </si>
  <si>
    <t>J03416010001</t>
  </si>
  <si>
    <t>J03416020001</t>
  </si>
  <si>
    <t>J03416030001</t>
  </si>
  <si>
    <t>J03416040001</t>
  </si>
  <si>
    <t>J03416050001</t>
  </si>
  <si>
    <t>J03416060001</t>
  </si>
  <si>
    <t>J03416070001</t>
  </si>
  <si>
    <t>J03416080001</t>
  </si>
  <si>
    <t>J03416090001</t>
  </si>
  <si>
    <t>J03416100001</t>
  </si>
  <si>
    <t>J03416110001</t>
  </si>
  <si>
    <t>J03416120001</t>
  </si>
  <si>
    <t>J03416130001</t>
  </si>
  <si>
    <t>J03416140001</t>
  </si>
  <si>
    <t>J03416150001</t>
  </si>
  <si>
    <t>J03416160001</t>
  </si>
  <si>
    <t>J03416170001</t>
  </si>
  <si>
    <t>J03416180001</t>
  </si>
  <si>
    <t>J03416190001</t>
  </si>
  <si>
    <t>J03416200001</t>
  </si>
  <si>
    <t>J03416210001</t>
  </si>
  <si>
    <t>J03416220001</t>
  </si>
  <si>
    <t>J03416230001</t>
  </si>
  <si>
    <t>J03416240001</t>
  </si>
  <si>
    <t>J03416250001</t>
  </si>
  <si>
    <t>J03416260001</t>
  </si>
  <si>
    <t>J03416270001</t>
  </si>
  <si>
    <t>J03416280001</t>
  </si>
  <si>
    <t>J03416290001</t>
  </si>
  <si>
    <t>J03416300001</t>
  </si>
  <si>
    <t>J03416310001</t>
  </si>
  <si>
    <t>J03416320001</t>
  </si>
  <si>
    <t>J03416330001</t>
  </si>
  <si>
    <t>J03416340001</t>
  </si>
  <si>
    <t>J03416350001</t>
  </si>
  <si>
    <t>J03416360001</t>
  </si>
  <si>
    <t>J03416370001</t>
  </si>
  <si>
    <t>J03416380001</t>
  </si>
  <si>
    <t>J03416390001</t>
  </si>
  <si>
    <t>J03416400001</t>
  </si>
  <si>
    <t>J03416410001</t>
  </si>
  <si>
    <t>J03416420001</t>
  </si>
  <si>
    <t>J03416430001</t>
  </si>
  <si>
    <t>J03416440001</t>
  </si>
  <si>
    <t>J03416450001</t>
  </si>
  <si>
    <t>J03416460001</t>
  </si>
  <si>
    <t>J03416470001</t>
  </si>
  <si>
    <t>J03416480001</t>
  </si>
  <si>
    <t>J03416490001</t>
  </si>
  <si>
    <t>J03416500001</t>
  </si>
  <si>
    <t>J03416510001</t>
  </si>
  <si>
    <t>J03416520001</t>
  </si>
  <si>
    <t>J03417160001</t>
  </si>
  <si>
    <t>J03416790001</t>
  </si>
  <si>
    <t>J03416800001</t>
  </si>
  <si>
    <t>J03416810001</t>
  </si>
  <si>
    <t>J03416820001</t>
  </si>
  <si>
    <t>J03416830001</t>
  </si>
  <si>
    <t>J03416840001</t>
  </si>
  <si>
    <t>J03416850001</t>
  </si>
  <si>
    <t>J03416860001</t>
  </si>
  <si>
    <t>J03416870001</t>
  </si>
  <si>
    <t>J03416880001</t>
  </si>
  <si>
    <t>J03416890001</t>
  </si>
  <si>
    <t>J03416900001</t>
  </si>
  <si>
    <t>J03416910001</t>
  </si>
  <si>
    <t>J03416920001</t>
  </si>
  <si>
    <t>J03416930001</t>
  </si>
  <si>
    <t>J03416940001</t>
  </si>
  <si>
    <t>J03416950001</t>
  </si>
  <si>
    <t>J03416960001</t>
  </si>
  <si>
    <t>J03416970001</t>
  </si>
  <si>
    <t>J03416980001</t>
  </si>
  <si>
    <t>J03416990001</t>
  </si>
  <si>
    <t>J03417000001</t>
  </si>
  <si>
    <t>J03417010001</t>
  </si>
  <si>
    <t>J03417020001</t>
  </si>
  <si>
    <t>J03417030001</t>
  </si>
  <si>
    <t>J03417040001</t>
  </si>
  <si>
    <t>J03417050001</t>
  </si>
  <si>
    <t>J03417060001</t>
  </si>
  <si>
    <t>J03417070001</t>
  </si>
  <si>
    <t>J03417080001</t>
  </si>
  <si>
    <t>J03417090001</t>
  </si>
  <si>
    <t>J03417100001</t>
  </si>
  <si>
    <t>J03417110001</t>
  </si>
  <si>
    <t>J03417120001</t>
  </si>
  <si>
    <t>J03417130001</t>
  </si>
  <si>
    <t>J03417140001</t>
  </si>
  <si>
    <t>J03417150001</t>
  </si>
  <si>
    <t>J03417390001</t>
  </si>
  <si>
    <t>J03417380001</t>
  </si>
  <si>
    <t>J03417370001</t>
  </si>
  <si>
    <t>J03417360001</t>
  </si>
  <si>
    <t>J03417350001</t>
  </si>
  <si>
    <t>J03417340001</t>
  </si>
  <si>
    <t>J03417330001</t>
  </si>
  <si>
    <t>J03417320001</t>
  </si>
  <si>
    <t>J03417310001</t>
  </si>
  <si>
    <t>J03417300001</t>
  </si>
  <si>
    <t>G07643890002</t>
  </si>
  <si>
    <t>Q09881210002</t>
  </si>
  <si>
    <t>S09248160002</t>
  </si>
  <si>
    <t>G07643730004</t>
  </si>
  <si>
    <t>G07643740004</t>
  </si>
  <si>
    <t>G07643750004</t>
  </si>
  <si>
    <t>G07643770004</t>
  </si>
  <si>
    <t>G07643900001</t>
  </si>
  <si>
    <t>Q09882040002</t>
  </si>
  <si>
    <t>G07646060003</t>
  </si>
  <si>
    <t>G07646070003</t>
  </si>
  <si>
    <t>S09248560001</t>
  </si>
  <si>
    <t>O16331370002</t>
  </si>
  <si>
    <t>O16331330002</t>
  </si>
  <si>
    <t>O16331250002</t>
  </si>
  <si>
    <t>O16331180002</t>
  </si>
  <si>
    <t>O16331170002</t>
  </si>
  <si>
    <t>O16331160002</t>
  </si>
  <si>
    <t>O16331120002</t>
  </si>
  <si>
    <t>O16331100002</t>
  </si>
  <si>
    <t>O16331090002</t>
  </si>
  <si>
    <t>O16331060002</t>
  </si>
  <si>
    <t>O16332160002</t>
  </si>
  <si>
    <t>O16329980002</t>
  </si>
  <si>
    <t>O16329970002</t>
  </si>
  <si>
    <t>O16329940002</t>
  </si>
  <si>
    <t>O16329930002</t>
  </si>
  <si>
    <t>O16329920002</t>
  </si>
  <si>
    <t>O16329910002</t>
  </si>
  <si>
    <t>O16329900002</t>
  </si>
  <si>
    <t>O16329820002</t>
  </si>
  <si>
    <t>O16329740002</t>
  </si>
  <si>
    <t>O16329550002</t>
  </si>
  <si>
    <t>O16329540002</t>
  </si>
  <si>
    <t>O16330930002</t>
  </si>
  <si>
    <t>O16330920002</t>
  </si>
  <si>
    <t>O16330870002</t>
  </si>
  <si>
    <t>O16330800002</t>
  </si>
  <si>
    <t>O16330540002</t>
  </si>
  <si>
    <t>O16330290002</t>
  </si>
  <si>
    <t>O16330160002</t>
  </si>
  <si>
    <t>O16330050002</t>
  </si>
  <si>
    <t>O16330010002</t>
  </si>
  <si>
    <t>B16329770002</t>
  </si>
  <si>
    <t>B16329670002</t>
  </si>
  <si>
    <t>B16329530002</t>
  </si>
  <si>
    <t>B16329500002</t>
  </si>
  <si>
    <t>B16329140002</t>
  </si>
  <si>
    <t>B16330070002</t>
  </si>
  <si>
    <t>B16330060002</t>
  </si>
  <si>
    <t>G07649610001</t>
  </si>
  <si>
    <t>G07650930001</t>
  </si>
  <si>
    <t>G07650920001</t>
  </si>
  <si>
    <t>G07651660001</t>
  </si>
  <si>
    <t>J03417790001</t>
  </si>
  <si>
    <t>J03417800001</t>
  </si>
  <si>
    <t>J03417890001</t>
  </si>
  <si>
    <t>J03417880001</t>
  </si>
  <si>
    <t>J03417870001</t>
  </si>
  <si>
    <t>J03417860001</t>
  </si>
  <si>
    <t>J03417850001</t>
  </si>
  <si>
    <t>J03417840001</t>
  </si>
  <si>
    <t>J03417830001</t>
  </si>
  <si>
    <t>J03417820001</t>
  </si>
  <si>
    <t>J03417810001</t>
  </si>
  <si>
    <t>Q09886470002</t>
  </si>
  <si>
    <t>G07656040004</t>
  </si>
  <si>
    <t>G07656130004</t>
  </si>
  <si>
    <t>G07656140004</t>
  </si>
  <si>
    <t>G07656150004</t>
  </si>
  <si>
    <t>G07656170001</t>
  </si>
  <si>
    <t>G07656210004</t>
  </si>
  <si>
    <t>J03418530002</t>
  </si>
  <si>
    <t>S09249110002</t>
  </si>
  <si>
    <t>J03418000001</t>
  </si>
  <si>
    <t>J03418020001</t>
  </si>
  <si>
    <t>J03418030001</t>
  </si>
  <si>
    <t>J03418040001</t>
  </si>
  <si>
    <t>J03418050001</t>
  </si>
  <si>
    <t>J03418060001</t>
  </si>
  <si>
    <t>J03418070001</t>
  </si>
  <si>
    <t>J03418080001</t>
  </si>
  <si>
    <t>J03418090001</t>
  </si>
  <si>
    <t>J03418100001</t>
  </si>
  <si>
    <t>J03418110001</t>
  </si>
  <si>
    <t>J03418120001</t>
  </si>
  <si>
    <t>J03418130001</t>
  </si>
  <si>
    <t>J03418140001</t>
  </si>
  <si>
    <t>J03418150001</t>
  </si>
  <si>
    <t>J03418160001</t>
  </si>
  <si>
    <t>J03418170001</t>
  </si>
  <si>
    <t>J03418180001</t>
  </si>
  <si>
    <t>J03418190001</t>
  </si>
  <si>
    <t>J03418200001</t>
  </si>
  <si>
    <t>J03418210001</t>
  </si>
  <si>
    <t>J03418220001</t>
  </si>
  <si>
    <t>J03418230001</t>
  </si>
  <si>
    <t>J03418240001</t>
  </si>
  <si>
    <t>J03418250001</t>
  </si>
  <si>
    <t>J03418260001</t>
  </si>
  <si>
    <t>J03418270001</t>
  </si>
  <si>
    <t>J03418280001</t>
  </si>
  <si>
    <t>J03418290001</t>
  </si>
  <si>
    <t>J03418300001</t>
  </si>
  <si>
    <t>J03418310001</t>
  </si>
  <si>
    <t>J03418320001</t>
  </si>
  <si>
    <t>J03418330001</t>
  </si>
  <si>
    <t>J03418340001</t>
  </si>
  <si>
    <t>J03418350001</t>
  </si>
  <si>
    <t>J03418360001</t>
  </si>
  <si>
    <t>J03418370001</t>
  </si>
  <si>
    <t>J03418380001</t>
  </si>
  <si>
    <t>J03418390001</t>
  </si>
  <si>
    <t>J03418400001</t>
  </si>
  <si>
    <t>J03418410001</t>
  </si>
  <si>
    <t>J03418420001</t>
  </si>
  <si>
    <t>J03418430001</t>
  </si>
  <si>
    <t>J03418440001</t>
  </si>
  <si>
    <t>J03418450001</t>
  </si>
  <si>
    <t>J03418460001</t>
  </si>
  <si>
    <t>J03418470001</t>
  </si>
  <si>
    <t>J03418480001</t>
  </si>
  <si>
    <t>J03418510001</t>
  </si>
  <si>
    <t>J03418520001</t>
  </si>
  <si>
    <t>J03418540001</t>
  </si>
  <si>
    <t>J03418010001</t>
  </si>
  <si>
    <t>J03419020002</t>
  </si>
  <si>
    <t>J03419030002</t>
  </si>
  <si>
    <t>J03419230001</t>
  </si>
  <si>
    <t>J03419240001</t>
  </si>
  <si>
    <t>J03419250001</t>
  </si>
  <si>
    <t>J03419260001</t>
  </si>
  <si>
    <t>J03419270001</t>
  </si>
  <si>
    <t>J03419280001</t>
  </si>
  <si>
    <t>J03419290001</t>
  </si>
  <si>
    <t>J03419300001</t>
  </si>
  <si>
    <t>J03419310001</t>
  </si>
  <si>
    <t>J03419320001</t>
  </si>
  <si>
    <t>J03419330001</t>
  </si>
  <si>
    <t>J03419340001</t>
  </si>
  <si>
    <t>J03419350001</t>
  </si>
  <si>
    <t>J03419360001</t>
  </si>
  <si>
    <t>J03419370001</t>
  </si>
  <si>
    <t>J03419380001</t>
  </si>
  <si>
    <t>J03419390001</t>
  </si>
  <si>
    <t>J03419400001</t>
  </si>
  <si>
    <t>J03419410001</t>
  </si>
  <si>
    <t>J03419420001</t>
  </si>
  <si>
    <t>J03419430001</t>
  </si>
  <si>
    <t>J03418550001</t>
  </si>
  <si>
    <t>J03418560001</t>
  </si>
  <si>
    <t>J03418570001</t>
  </si>
  <si>
    <t>J03418580001</t>
  </si>
  <si>
    <t>J03418590001</t>
  </si>
  <si>
    <t>J03418600001</t>
  </si>
  <si>
    <t>J03418610001</t>
  </si>
  <si>
    <t>J03418620001</t>
  </si>
  <si>
    <t>J03418630001</t>
  </si>
  <si>
    <t>J03418640001</t>
  </si>
  <si>
    <t>J03418650001</t>
  </si>
  <si>
    <t>J03418660001</t>
  </si>
  <si>
    <t>J03418680001</t>
  </si>
  <si>
    <t>J03418710001</t>
  </si>
  <si>
    <t>J03418720001</t>
  </si>
  <si>
    <t>J03418730001</t>
  </si>
  <si>
    <t>J03418740001</t>
  </si>
  <si>
    <t>J03418750001</t>
  </si>
  <si>
    <t>J03418770001</t>
  </si>
  <si>
    <t>J03418780001</t>
  </si>
  <si>
    <t>J03418880001</t>
  </si>
  <si>
    <t>J03418890001</t>
  </si>
  <si>
    <t>J03418900001</t>
  </si>
  <si>
    <t>J03418910001</t>
  </si>
  <si>
    <t>J03418920001</t>
  </si>
  <si>
    <t>J03418930001</t>
  </si>
  <si>
    <t>J03418940001</t>
  </si>
  <si>
    <t>J03418950001</t>
  </si>
  <si>
    <t>J03418960001</t>
  </si>
  <si>
    <t>J03418970001</t>
  </si>
  <si>
    <t>J03418980001</t>
  </si>
  <si>
    <t>J03418990001</t>
  </si>
  <si>
    <t>J03419000001</t>
  </si>
  <si>
    <t>J03419010001</t>
  </si>
  <si>
    <t>J03419060001</t>
  </si>
  <si>
    <t>J03419070001</t>
  </si>
  <si>
    <t>J03419080001</t>
  </si>
  <si>
    <t>J03419090001</t>
  </si>
  <si>
    <t>J03419100001</t>
  </si>
  <si>
    <t>J03419110001</t>
  </si>
  <si>
    <t>J03419120001</t>
  </si>
  <si>
    <t>J03419130001</t>
  </si>
  <si>
    <t>J03419140001</t>
  </si>
  <si>
    <t>J03419150001</t>
  </si>
  <si>
    <t>J03419160001</t>
  </si>
  <si>
    <t>J03419170001</t>
  </si>
  <si>
    <t>J03419180001</t>
  </si>
  <si>
    <t>J03419190001</t>
  </si>
  <si>
    <t>J03419200001</t>
  </si>
  <si>
    <t>J03419210001</t>
  </si>
  <si>
    <t>J03419220001</t>
  </si>
  <si>
    <t>J03419440001</t>
  </si>
  <si>
    <t>J03419450001</t>
  </si>
  <si>
    <t>J03419460001</t>
  </si>
  <si>
    <t>J03419470001</t>
  </si>
  <si>
    <t>J03419480001</t>
  </si>
  <si>
    <t>J03419490001</t>
  </si>
  <si>
    <t>J03419500001</t>
  </si>
  <si>
    <t>J03419510001</t>
  </si>
  <si>
    <t>J03419520001</t>
  </si>
  <si>
    <t>J03419530001</t>
  </si>
  <si>
    <t>J03419540001</t>
  </si>
  <si>
    <t>J03419550001</t>
  </si>
  <si>
    <t>J03419560001</t>
  </si>
  <si>
    <t>J03419570001</t>
  </si>
  <si>
    <t>J03419580001</t>
  </si>
  <si>
    <t>J03419590001</t>
  </si>
  <si>
    <t>J03419600001</t>
  </si>
  <si>
    <t>J03419610001</t>
  </si>
  <si>
    <t>J03419620001</t>
  </si>
  <si>
    <t>J03419630001</t>
  </si>
  <si>
    <t>J03419640001</t>
  </si>
  <si>
    <t>J03419650001</t>
  </si>
  <si>
    <t>J03419660001</t>
  </si>
  <si>
    <t>J03419670001</t>
  </si>
  <si>
    <t>J03419680001</t>
  </si>
  <si>
    <t>J03419690001</t>
  </si>
  <si>
    <t>J03419700001</t>
  </si>
  <si>
    <t>J03419710001</t>
  </si>
  <si>
    <t>J03419720001</t>
  </si>
  <si>
    <t>J03419730001</t>
  </si>
  <si>
    <t>J03419740001</t>
  </si>
  <si>
    <t>J03419750001</t>
  </si>
  <si>
    <t>J03419760001</t>
  </si>
  <si>
    <t>J03419770001</t>
  </si>
  <si>
    <t>J03419780001</t>
  </si>
  <si>
    <t>J03419790001</t>
  </si>
  <si>
    <t>J03419800001</t>
  </si>
  <si>
    <t>J03419810001</t>
  </si>
  <si>
    <t>J03419820001</t>
  </si>
  <si>
    <t>J03419910001</t>
  </si>
  <si>
    <t>J03419920001</t>
  </si>
  <si>
    <t>J03419930001</t>
  </si>
  <si>
    <t>J03419940001</t>
  </si>
  <si>
    <t>J03419950001</t>
  </si>
  <si>
    <t>J03419960001</t>
  </si>
  <si>
    <t>J03419970001</t>
  </si>
  <si>
    <t>J03419980001</t>
  </si>
  <si>
    <t>J03419990001</t>
  </si>
  <si>
    <t>J03420000001</t>
  </si>
  <si>
    <t>S09249700001</t>
  </si>
  <si>
    <t>I00758840002</t>
  </si>
  <si>
    <t>O16334820002</t>
  </si>
  <si>
    <t>O16335200002</t>
  </si>
  <si>
    <t>O16335280002</t>
  </si>
  <si>
    <t>O16335290002</t>
  </si>
  <si>
    <t>O16335510002</t>
  </si>
  <si>
    <t>O16335780002</t>
  </si>
  <si>
    <t>O16335840002</t>
  </si>
  <si>
    <t>O16334260002</t>
  </si>
  <si>
    <t>O16334280002</t>
  </si>
  <si>
    <t>O16334310002</t>
  </si>
  <si>
    <t>O16334320002</t>
  </si>
  <si>
    <t>O16334340002</t>
  </si>
  <si>
    <t>O16334370002</t>
  </si>
  <si>
    <t>O16334380002</t>
  </si>
  <si>
    <t>O16334420002</t>
  </si>
  <si>
    <t>O16334430002</t>
  </si>
  <si>
    <t>O16334440002</t>
  </si>
  <si>
    <t>O16334450002</t>
  </si>
  <si>
    <t>O16334470002</t>
  </si>
  <si>
    <t>O16334490002</t>
  </si>
  <si>
    <t>O16334600002</t>
  </si>
  <si>
    <t>O16336320002</t>
  </si>
  <si>
    <t>O16336570002</t>
  </si>
  <si>
    <t>O16336620002</t>
  </si>
  <si>
    <t>O16336700002</t>
  </si>
  <si>
    <t>O16336770002</t>
  </si>
  <si>
    <t>O16336830002</t>
  </si>
  <si>
    <t>B16333350002</t>
  </si>
  <si>
    <t>B16333360002</t>
  </si>
  <si>
    <t>B16334520002</t>
  </si>
  <si>
    <t>B16334780002</t>
  </si>
  <si>
    <t>O16333430002</t>
  </si>
  <si>
    <t>O16333460002</t>
  </si>
  <si>
    <t>O16333490002</t>
  </si>
  <si>
    <t>O16333640002</t>
  </si>
  <si>
    <t>O16333670002</t>
  </si>
  <si>
    <t>O16333720002</t>
  </si>
  <si>
    <t>O16333970002</t>
  </si>
  <si>
    <t>O16334030002</t>
  </si>
  <si>
    <t>O16334070002</t>
  </si>
  <si>
    <t>J03420030001</t>
  </si>
  <si>
    <t>J03420020001</t>
  </si>
  <si>
    <t>J03420010001</t>
  </si>
  <si>
    <t>J03420040001</t>
  </si>
  <si>
    <t>J03420050001</t>
  </si>
  <si>
    <t>J03420060001</t>
  </si>
  <si>
    <t>J03420070001</t>
  </si>
  <si>
    <t>J03420320001</t>
  </si>
  <si>
    <t>J03420310001</t>
  </si>
  <si>
    <t>J03420300001</t>
  </si>
  <si>
    <t>J03420270001</t>
  </si>
  <si>
    <t>J03420220001</t>
  </si>
  <si>
    <t>J03420190001</t>
  </si>
  <si>
    <t>J03420180001</t>
  </si>
  <si>
    <t>J03420080001</t>
  </si>
  <si>
    <t>J03420090001</t>
  </si>
  <si>
    <t>J03420100001</t>
  </si>
  <si>
    <t>J03420110001</t>
  </si>
  <si>
    <t>J03420120001</t>
  </si>
  <si>
    <t>J03420130001</t>
  </si>
  <si>
    <t>J03420140001</t>
  </si>
  <si>
    <t>J03420150001</t>
  </si>
  <si>
    <t>J03420160001</t>
  </si>
  <si>
    <t>J03420170001</t>
  </si>
  <si>
    <t>Q09889880002</t>
  </si>
  <si>
    <t>G07661420003</t>
  </si>
  <si>
    <t>J03420540001</t>
  </si>
  <si>
    <t>J03420530001</t>
  </si>
  <si>
    <t>J03420520001</t>
  </si>
  <si>
    <t>J03420510001</t>
  </si>
  <si>
    <t>J03420500001</t>
  </si>
  <si>
    <t>J03420490001</t>
  </si>
  <si>
    <t>J03420480001</t>
  </si>
  <si>
    <t>J03420470001</t>
  </si>
  <si>
    <t>G07663290003</t>
  </si>
  <si>
    <t>G07663300003</t>
  </si>
  <si>
    <t>G07663310003</t>
  </si>
  <si>
    <t>G07663320003</t>
  </si>
  <si>
    <t>Q09892090002</t>
  </si>
  <si>
    <t>G07667750004</t>
  </si>
  <si>
    <t>J03420560001</t>
  </si>
  <si>
    <t>J03420570001</t>
  </si>
  <si>
    <t>J03420580001</t>
  </si>
  <si>
    <t>J03420590001</t>
  </si>
  <si>
    <t>J03420600001</t>
  </si>
  <si>
    <t>G07668130001</t>
  </si>
  <si>
    <t>G07668090001</t>
  </si>
  <si>
    <t>G07670330002</t>
  </si>
  <si>
    <t>G07670320001</t>
  </si>
  <si>
    <t>G07670340001</t>
  </si>
  <si>
    <t>S09250810001</t>
  </si>
  <si>
    <t>O16338670002</t>
  </si>
  <si>
    <t>O16338660002</t>
  </si>
  <si>
    <t>O16338570002</t>
  </si>
  <si>
    <t>O16338290002</t>
  </si>
  <si>
    <t>O16338160002</t>
  </si>
  <si>
    <t>O16338680002</t>
  </si>
  <si>
    <t>O16338930002</t>
  </si>
  <si>
    <t>O16340820002</t>
  </si>
  <si>
    <t>O16340890002</t>
  </si>
  <si>
    <t>O16340910002</t>
  </si>
  <si>
    <t>O16340080002</t>
  </si>
  <si>
    <t>O16340090002</t>
  </si>
  <si>
    <t>O16340360002</t>
  </si>
  <si>
    <t>O16340610002</t>
  </si>
  <si>
    <t>B16338960002</t>
  </si>
  <si>
    <t>B16338990002</t>
  </si>
  <si>
    <t>B16339000002</t>
  </si>
  <si>
    <t>B16339740002</t>
  </si>
  <si>
    <t>B16339770002</t>
  </si>
  <si>
    <t>B16339780002</t>
  </si>
  <si>
    <t>B16338550002</t>
  </si>
  <si>
    <t>G07672940003</t>
  </si>
  <si>
    <t>G07675320001</t>
  </si>
  <si>
    <t>G07675340001</t>
  </si>
  <si>
    <t>J03421240001</t>
  </si>
  <si>
    <t>J03421230001</t>
  </si>
  <si>
    <t>J03421220001</t>
  </si>
  <si>
    <t>J03421210001</t>
  </si>
  <si>
    <t>J03421200001</t>
  </si>
  <si>
    <t>J03421190001</t>
  </si>
  <si>
    <t>J03421180001</t>
  </si>
  <si>
    <t>J03421170001</t>
  </si>
  <si>
    <t>J03421160001</t>
  </si>
  <si>
    <t>J03421150001</t>
  </si>
  <si>
    <t>J03421140001</t>
  </si>
  <si>
    <t>J03421130001</t>
  </si>
  <si>
    <t>J03421120001</t>
  </si>
  <si>
    <t>J03421110001</t>
  </si>
  <si>
    <t>J03421100001</t>
  </si>
  <si>
    <t>J03421090001</t>
  </si>
  <si>
    <t>J03421080001</t>
  </si>
  <si>
    <t>J03420950001</t>
  </si>
  <si>
    <t>J03420960001</t>
  </si>
  <si>
    <t>J03420970001</t>
  </si>
  <si>
    <t>J03420980001</t>
  </si>
  <si>
    <t>J03420990001</t>
  </si>
  <si>
    <t>J03421000001</t>
  </si>
  <si>
    <t>J03421010001</t>
  </si>
  <si>
    <t>J03421020001</t>
  </si>
  <si>
    <t>J03421030001</t>
  </si>
  <si>
    <t>J03421040001</t>
  </si>
  <si>
    <t>J03421050001</t>
  </si>
  <si>
    <t>J03421060001</t>
  </si>
  <si>
    <t>J03421070001</t>
  </si>
  <si>
    <t>G07677810004</t>
  </si>
  <si>
    <t>Q09897800002</t>
  </si>
  <si>
    <t>G07679100002</t>
  </si>
  <si>
    <t>Q09899300002</t>
  </si>
  <si>
    <t>G07678960003</t>
  </si>
  <si>
    <t>G07679110001</t>
  </si>
  <si>
    <t>S09251640001</t>
  </si>
  <si>
    <t>J03421490001</t>
  </si>
  <si>
    <t>J03421480001</t>
  </si>
  <si>
    <t>J03421470001</t>
  </si>
  <si>
    <t>J03421460001</t>
  </si>
  <si>
    <t>J03421600002</t>
  </si>
  <si>
    <t>J03421640002</t>
  </si>
  <si>
    <t>J03421660002</t>
  </si>
  <si>
    <t>J03421700002</t>
  </si>
  <si>
    <t>Q09900490002</t>
  </si>
  <si>
    <t>J03421620001</t>
  </si>
  <si>
    <t>J03421630001</t>
  </si>
  <si>
    <t>S09251820001</t>
  </si>
  <si>
    <t>G07682740003</t>
  </si>
  <si>
    <t>J03422040001</t>
  </si>
  <si>
    <t>J03422030001</t>
  </si>
  <si>
    <t>J03422020001</t>
  </si>
  <si>
    <t>J03422010001</t>
  </si>
  <si>
    <t>J03422000001</t>
  </si>
  <si>
    <t>J03421990001</t>
  </si>
  <si>
    <t>J03421980001</t>
  </si>
  <si>
    <t>J03421860001</t>
  </si>
  <si>
    <t>J03421870001</t>
  </si>
  <si>
    <t>J03421880001</t>
  </si>
  <si>
    <t>J03421890001</t>
  </si>
  <si>
    <t>J03421900001</t>
  </si>
  <si>
    <t>J03421910001</t>
  </si>
  <si>
    <t>J03421920001</t>
  </si>
  <si>
    <t>J03421930001</t>
  </si>
  <si>
    <t>J03421940001</t>
  </si>
  <si>
    <t>J03421950001</t>
  </si>
  <si>
    <t>J03421960001</t>
  </si>
  <si>
    <t>J03421970001</t>
  </si>
  <si>
    <t>L00044120001</t>
  </si>
  <si>
    <t>O16342940002</t>
  </si>
  <si>
    <t>O16343070002</t>
  </si>
  <si>
    <t>O16343090002</t>
  </si>
  <si>
    <t>O16343190002</t>
  </si>
  <si>
    <t>O16343340002</t>
  </si>
  <si>
    <t>O16343350002</t>
  </si>
  <si>
    <t>O16343490002</t>
  </si>
  <si>
    <t>O16344810002</t>
  </si>
  <si>
    <t>O16344970002</t>
  </si>
  <si>
    <t>O16345060002</t>
  </si>
  <si>
    <t>O16345120002</t>
  </si>
  <si>
    <t>O16345130002</t>
  </si>
  <si>
    <t>O16345200002</t>
  </si>
  <si>
    <t>O16345210002</t>
  </si>
  <si>
    <t>O16345450002</t>
  </si>
  <si>
    <t>O16345480002</t>
  </si>
  <si>
    <t>O16343520002</t>
  </si>
  <si>
    <t>O16343600002</t>
  </si>
  <si>
    <t>O16343790002</t>
  </si>
  <si>
    <t>O16344080002</t>
  </si>
  <si>
    <t>O16344110002</t>
  </si>
  <si>
    <t>O16344170002</t>
  </si>
  <si>
    <t>B16343890002</t>
  </si>
  <si>
    <t>B16342720002</t>
  </si>
  <si>
    <t>B16342880002</t>
  </si>
  <si>
    <t>G07684280003</t>
  </si>
  <si>
    <t>J03422070001</t>
  </si>
  <si>
    <t>J03422080001</t>
  </si>
  <si>
    <t>J03422180001</t>
  </si>
  <si>
    <t>J03422170001</t>
  </si>
  <si>
    <t>J03422160001</t>
  </si>
  <si>
    <t>J03422150001</t>
  </si>
  <si>
    <t>J03422140001</t>
  </si>
  <si>
    <t>J03422130001</t>
  </si>
  <si>
    <t>J03422120001</t>
  </si>
  <si>
    <t>J03422110001</t>
  </si>
  <si>
    <t>J03422100001</t>
  </si>
  <si>
    <t>J03422090001</t>
  </si>
  <si>
    <t>S09252200002</t>
  </si>
  <si>
    <t>J03422580001</t>
  </si>
  <si>
    <t>J03422190001</t>
  </si>
  <si>
    <t>J03422200001</t>
  </si>
  <si>
    <t>J03422210001</t>
  </si>
  <si>
    <t>J03422220001</t>
  </si>
  <si>
    <t>J03422230001</t>
  </si>
  <si>
    <t>J03422240001</t>
  </si>
  <si>
    <t>J03422250001</t>
  </si>
  <si>
    <t>J03422260001</t>
  </si>
  <si>
    <t>J03422270001</t>
  </si>
  <si>
    <t>J03422280001</t>
  </si>
  <si>
    <t>J03422290001</t>
  </si>
  <si>
    <t>J03422300001</t>
  </si>
  <si>
    <t>J03422380001</t>
  </si>
  <si>
    <t>J03422390001</t>
  </si>
  <si>
    <t>J03422410001</t>
  </si>
  <si>
    <t>J03422420001</t>
  </si>
  <si>
    <t>J03422430001</t>
  </si>
  <si>
    <t>J03422440001</t>
  </si>
  <si>
    <t>J03422450001</t>
  </si>
  <si>
    <t>J03422460001</t>
  </si>
  <si>
    <t>J03422470001</t>
  </si>
  <si>
    <t>J03422480001</t>
  </si>
  <si>
    <t>J03422490001</t>
  </si>
  <si>
    <t>J03422500001</t>
  </si>
  <si>
    <t>J03422510001</t>
  </si>
  <si>
    <t>J03422520001</t>
  </si>
  <si>
    <t>J03422530001</t>
  </si>
  <si>
    <t>J03422540001</t>
  </si>
  <si>
    <t>J03422550001</t>
  </si>
  <si>
    <t>J03422560001</t>
  </si>
  <si>
    <t>J03422570001</t>
  </si>
  <si>
    <t>G07690290001</t>
  </si>
  <si>
    <t>J03422840001</t>
  </si>
  <si>
    <t>J03422830001</t>
  </si>
  <si>
    <t>J03422820001</t>
  </si>
  <si>
    <t>J03422810001</t>
  </si>
  <si>
    <t>J03422800001</t>
  </si>
  <si>
    <t>J03422790001</t>
  </si>
  <si>
    <t>G07691390004</t>
  </si>
  <si>
    <t>J03422680001</t>
  </si>
  <si>
    <t>J03422690001</t>
  </si>
  <si>
    <t>J03422700001</t>
  </si>
  <si>
    <t>J03422710001</t>
  </si>
  <si>
    <t>J03422720001</t>
  </si>
  <si>
    <t>J03422730001</t>
  </si>
  <si>
    <t>J03422740001</t>
  </si>
  <si>
    <t>J03422750001</t>
  </si>
  <si>
    <t>J03422760001</t>
  </si>
  <si>
    <t>J03422770001</t>
  </si>
  <si>
    <t>J03423030002</t>
  </si>
  <si>
    <t>Q09906740002</t>
  </si>
  <si>
    <t>S09253330001</t>
  </si>
  <si>
    <t>G07693950004</t>
  </si>
  <si>
    <t>G07693950005</t>
  </si>
  <si>
    <t>G07695370001</t>
  </si>
  <si>
    <t>J03423040001</t>
  </si>
  <si>
    <t>J03423050001</t>
  </si>
  <si>
    <t>J03423060001</t>
  </si>
  <si>
    <t>J03423070001</t>
  </si>
  <si>
    <t>J03423080001</t>
  </si>
  <si>
    <t>J03423090001</t>
  </si>
  <si>
    <t>J03423100001</t>
  </si>
  <si>
    <t>J03423110001</t>
  </si>
  <si>
    <t>J03423140001</t>
  </si>
  <si>
    <t>J03423150001</t>
  </si>
  <si>
    <t>J03423160001</t>
  </si>
  <si>
    <t>J03423170001</t>
  </si>
  <si>
    <t>J03423190001</t>
  </si>
  <si>
    <t>J03423200001</t>
  </si>
  <si>
    <t>J03423210001</t>
  </si>
  <si>
    <t>J03423220001</t>
  </si>
  <si>
    <t>J03423230001</t>
  </si>
  <si>
    <t>J03423240001</t>
  </si>
  <si>
    <t>J03423250001</t>
  </si>
  <si>
    <t>J03423260001</t>
  </si>
  <si>
    <t>J03423290001</t>
  </si>
  <si>
    <t>J03423300001</t>
  </si>
  <si>
    <t>J03423310001</t>
  </si>
  <si>
    <t>J03423370001</t>
  </si>
  <si>
    <t>J03423380001</t>
  </si>
  <si>
    <t>J03423390001</t>
  </si>
  <si>
    <t>J03423400001</t>
  </si>
  <si>
    <t>J03423410001</t>
  </si>
  <si>
    <t>J03423420001</t>
  </si>
  <si>
    <t>J03423430001</t>
  </si>
  <si>
    <t>J03423440001</t>
  </si>
  <si>
    <t>J03423450001</t>
  </si>
  <si>
    <t>J03423460001</t>
  </si>
  <si>
    <t>O16348120002</t>
  </si>
  <si>
    <t>O16348110002</t>
  </si>
  <si>
    <t>O16348070002</t>
  </si>
  <si>
    <t>O16347930002</t>
  </si>
  <si>
    <t>O16347880002</t>
  </si>
  <si>
    <t>O16347820002</t>
  </si>
  <si>
    <t>O16348210002</t>
  </si>
  <si>
    <t>O16348520002</t>
  </si>
  <si>
    <t>O16348530002</t>
  </si>
  <si>
    <t>O16348590002</t>
  </si>
  <si>
    <t>O16346700002</t>
  </si>
  <si>
    <t>O16346710002</t>
  </si>
  <si>
    <t>O16346720002</t>
  </si>
  <si>
    <t>O16346730002</t>
  </si>
  <si>
    <t>O16347000002</t>
  </si>
  <si>
    <t>O16347070002</t>
  </si>
  <si>
    <t>O16347110002</t>
  </si>
  <si>
    <t>O16347260002</t>
  </si>
  <si>
    <t>O16347270002</t>
  </si>
  <si>
    <t>O16347310002</t>
  </si>
  <si>
    <t>O16347340002</t>
  </si>
  <si>
    <t>O16347430002</t>
  </si>
  <si>
    <t>O16347490002</t>
  </si>
  <si>
    <t>O16347500002</t>
  </si>
  <si>
    <t>O16348710002</t>
  </si>
  <si>
    <t>O16348800002</t>
  </si>
  <si>
    <t>O16348870002</t>
  </si>
  <si>
    <t>O16348890002</t>
  </si>
  <si>
    <t>O16348900002</t>
  </si>
  <si>
    <t>O16349010002</t>
  </si>
  <si>
    <t>O16349020002</t>
  </si>
  <si>
    <t>O16349040002</t>
  </si>
  <si>
    <t>O16349050002</t>
  </si>
  <si>
    <t>O16349060002</t>
  </si>
  <si>
    <t>O16349070002</t>
  </si>
  <si>
    <t>O16349080002</t>
  </si>
  <si>
    <t>O16349090002</t>
  </si>
  <si>
    <t>O16349100002</t>
  </si>
  <si>
    <t>O16349110002</t>
  </si>
  <si>
    <t>B16347650002</t>
  </si>
  <si>
    <t>B16347750002</t>
  </si>
  <si>
    <t>B16347790002</t>
  </si>
  <si>
    <t>B16346990002</t>
  </si>
  <si>
    <t>B16347560002</t>
  </si>
  <si>
    <t>B16347580002</t>
  </si>
  <si>
    <t>B16347600002</t>
  </si>
  <si>
    <t>B16347630002</t>
  </si>
  <si>
    <t>J03423810001</t>
  </si>
  <si>
    <t>J03423800001</t>
  </si>
  <si>
    <t>J03423790001</t>
  </si>
  <si>
    <t>J03423550001</t>
  </si>
  <si>
    <t>J03423560001</t>
  </si>
  <si>
    <t>J03423570001</t>
  </si>
  <si>
    <t>J03423580001</t>
  </si>
  <si>
    <t>J03423590001</t>
  </si>
  <si>
    <t>J03423600001</t>
  </si>
  <si>
    <t>J03423610001</t>
  </si>
  <si>
    <t>J03423620001</t>
  </si>
  <si>
    <t>J03423630001</t>
  </si>
  <si>
    <t>J03423640001</t>
  </si>
  <si>
    <t>J03423650001</t>
  </si>
  <si>
    <t>J03423660001</t>
  </si>
  <si>
    <t>J03423670001</t>
  </si>
  <si>
    <t>J03423680001</t>
  </si>
  <si>
    <t>J03423690001</t>
  </si>
  <si>
    <t>J03423700001</t>
  </si>
  <si>
    <t>J03423710001</t>
  </si>
  <si>
    <t>J03423720001</t>
  </si>
  <si>
    <t>J03423730001</t>
  </si>
  <si>
    <t>J03423740001</t>
  </si>
  <si>
    <t>J03423750001</t>
  </si>
  <si>
    <t>J03423760001</t>
  </si>
  <si>
    <t>J03423770001</t>
  </si>
  <si>
    <t>J03423780001</t>
  </si>
  <si>
    <t>J03423820001</t>
  </si>
  <si>
    <t>J03423830001</t>
  </si>
  <si>
    <t>J03423930001</t>
  </si>
  <si>
    <t>J03423920001</t>
  </si>
  <si>
    <t>J03423910001</t>
  </si>
  <si>
    <t>J03423900001</t>
  </si>
  <si>
    <t>J03423840001</t>
  </si>
  <si>
    <t>J03423850001</t>
  </si>
  <si>
    <t>J03423860001</t>
  </si>
  <si>
    <t>J03423870001</t>
  </si>
  <si>
    <t>J03423880001</t>
  </si>
  <si>
    <t>J03423890001</t>
  </si>
  <si>
    <t>J03424030001</t>
  </si>
  <si>
    <t>J03424020001</t>
  </si>
  <si>
    <t>G07699580004</t>
  </si>
  <si>
    <t>G07703550003</t>
  </si>
  <si>
    <t>J03424200001</t>
  </si>
  <si>
    <t>Q09911240002</t>
  </si>
  <si>
    <t>Q09911280002</t>
  </si>
  <si>
    <t>Q09911300002</t>
  </si>
  <si>
    <t>Q09911310002</t>
  </si>
  <si>
    <t>J03424310001</t>
  </si>
  <si>
    <t>G07706360001</t>
  </si>
  <si>
    <t>G07706220003</t>
  </si>
  <si>
    <t>G07706280003</t>
  </si>
  <si>
    <t>O16351920002</t>
  </si>
  <si>
    <t>O16351930002</t>
  </si>
  <si>
    <t>O16352050002</t>
  </si>
  <si>
    <t>O16352470002</t>
  </si>
  <si>
    <t>O16351240002</t>
  </si>
  <si>
    <t>O16351260002</t>
  </si>
  <si>
    <t>O16351410002</t>
  </si>
  <si>
    <t>O16351430002</t>
  </si>
  <si>
    <t>O16351790002</t>
  </si>
  <si>
    <t>O16351830002</t>
  </si>
  <si>
    <t>O16353210002</t>
  </si>
  <si>
    <t>O16352980002</t>
  </si>
  <si>
    <t>O16352990002</t>
  </si>
  <si>
    <t>O16353000002</t>
  </si>
  <si>
    <t>B16351560002</t>
  </si>
  <si>
    <t>B16351590002</t>
  </si>
  <si>
    <t>B16351600002</t>
  </si>
  <si>
    <t>B16351610002</t>
  </si>
  <si>
    <t>B16351620002</t>
  </si>
  <si>
    <t>B16351630002</t>
  </si>
  <si>
    <t>B16351660002</t>
  </si>
  <si>
    <t>B16350610002</t>
  </si>
  <si>
    <t>B16350780002</t>
  </si>
  <si>
    <t>B16350830002</t>
  </si>
  <si>
    <t>B16351290002</t>
  </si>
  <si>
    <t>B16351320002</t>
  </si>
  <si>
    <t>O16350630002</t>
  </si>
  <si>
    <t>O16350650002</t>
  </si>
  <si>
    <t>O16350770002</t>
  </si>
  <si>
    <t>O16350800002</t>
  </si>
  <si>
    <t>B16351710002</t>
  </si>
  <si>
    <t>G07710790003</t>
  </si>
  <si>
    <t>G07710640003</t>
  </si>
  <si>
    <t>G07710840004</t>
  </si>
  <si>
    <t>Q09914820002</t>
  </si>
  <si>
    <t>J03424800002</t>
  </si>
  <si>
    <t>Q09914900002</t>
  </si>
  <si>
    <t>Q09914960002</t>
  </si>
  <si>
    <t>J03424780001</t>
  </si>
  <si>
    <t>G07715970003</t>
  </si>
  <si>
    <t>G07715960003</t>
  </si>
  <si>
    <t>G07715950003</t>
  </si>
  <si>
    <t>G07715980003</t>
  </si>
  <si>
    <t>G07715990003</t>
  </si>
  <si>
    <t>G07716000003</t>
  </si>
  <si>
    <t>Q09918320002</t>
  </si>
  <si>
    <t>G07717520001</t>
  </si>
  <si>
    <t>L00044130002</t>
  </si>
  <si>
    <t>O16356990002</t>
  </si>
  <si>
    <t>O16356660002</t>
  </si>
  <si>
    <t>O16356470002</t>
  </si>
  <si>
    <t>O16356460002</t>
  </si>
  <si>
    <t>O16356390002</t>
  </si>
  <si>
    <t>O16356340002</t>
  </si>
  <si>
    <t>O16356320002</t>
  </si>
  <si>
    <t>O16356130002</t>
  </si>
  <si>
    <t>O16358170002</t>
  </si>
  <si>
    <t>O16358150002</t>
  </si>
  <si>
    <t>O16357790002</t>
  </si>
  <si>
    <t>O16357760002</t>
  </si>
  <si>
    <t>O16357600002</t>
  </si>
  <si>
    <t>O16357530002</t>
  </si>
  <si>
    <t>O16357510002</t>
  </si>
  <si>
    <t>O16357390002</t>
  </si>
  <si>
    <t>B16355930002</t>
  </si>
  <si>
    <t>B16355910002</t>
  </si>
  <si>
    <t>B16355780002</t>
  </si>
  <si>
    <t>B16355710002</t>
  </si>
  <si>
    <t>B16355700002</t>
  </si>
  <si>
    <t>B16355690002</t>
  </si>
  <si>
    <t>B16355270002</t>
  </si>
  <si>
    <t>B16354690002</t>
  </si>
  <si>
    <t>B16354640002</t>
  </si>
  <si>
    <t>B16354570002</t>
  </si>
  <si>
    <t>B16356090002</t>
  </si>
  <si>
    <t>B16355990002</t>
  </si>
  <si>
    <t>B16355950002</t>
  </si>
  <si>
    <t>B16355940002</t>
  </si>
  <si>
    <t>O16355190002</t>
  </si>
  <si>
    <t>O16355140002</t>
  </si>
  <si>
    <t>O16355770002</t>
  </si>
  <si>
    <t>O16354460002</t>
  </si>
  <si>
    <t>O16354430002</t>
  </si>
  <si>
    <t>O16354990002</t>
  </si>
  <si>
    <t>O16354780002</t>
  </si>
  <si>
    <t>O16354810002</t>
  </si>
  <si>
    <t>O16354830002</t>
  </si>
  <si>
    <t>J03425040002</t>
  </si>
  <si>
    <t>J03425050002</t>
  </si>
  <si>
    <t>J03425060002</t>
  </si>
  <si>
    <t>J03425090002</t>
  </si>
  <si>
    <t>J03425100002</t>
  </si>
  <si>
    <t>J03425120002</t>
  </si>
  <si>
    <t>G07722860003</t>
  </si>
  <si>
    <t>G07722870003</t>
  </si>
  <si>
    <t>G07722880003</t>
  </si>
  <si>
    <t>G07723040003</t>
  </si>
  <si>
    <t>G07723010003</t>
  </si>
  <si>
    <t>G07723110003</t>
  </si>
  <si>
    <t>G07724420003</t>
  </si>
  <si>
    <t>G07724450003</t>
  </si>
  <si>
    <t>G07724470004</t>
  </si>
  <si>
    <t>Q09923780002</t>
  </si>
  <si>
    <t>G07725900001</t>
  </si>
  <si>
    <t>G07726030004</t>
  </si>
  <si>
    <t>G07729460004</t>
  </si>
  <si>
    <t>T03839270001</t>
  </si>
  <si>
    <t>T03839290001</t>
  </si>
  <si>
    <t>T03839310001</t>
  </si>
  <si>
    <t>T03839330001</t>
  </si>
  <si>
    <t>T03839350001</t>
  </si>
  <si>
    <t>T03839370001</t>
  </si>
  <si>
    <t>T03839390001</t>
  </si>
  <si>
    <t>T03839410001</t>
  </si>
  <si>
    <t>T03839430001</t>
  </si>
  <si>
    <t>T03839450001</t>
  </si>
  <si>
    <t>T03839470001</t>
  </si>
  <si>
    <t>T03839490001</t>
  </si>
  <si>
    <t>T03839510001</t>
  </si>
  <si>
    <t>T03839530001</t>
  </si>
  <si>
    <t>T03839550001</t>
  </si>
  <si>
    <t>T03839570001</t>
  </si>
  <si>
    <t>T03839590001</t>
  </si>
  <si>
    <t>T03839610001</t>
  </si>
  <si>
    <t>T03839630001</t>
  </si>
  <si>
    <t>T03839650001</t>
  </si>
  <si>
    <t>T03839670001</t>
  </si>
  <si>
    <t>T03839690001</t>
  </si>
  <si>
    <t>T03839710001</t>
  </si>
  <si>
    <t>T03839730001</t>
  </si>
  <si>
    <t>T03839750001</t>
  </si>
  <si>
    <t>T03839770001</t>
  </si>
  <si>
    <t>T03839790001</t>
  </si>
  <si>
    <t>T03839810001</t>
  </si>
  <si>
    <t>T03839830001</t>
  </si>
  <si>
    <t>T03839850001</t>
  </si>
  <si>
    <t>T03839870001</t>
  </si>
  <si>
    <t>T03839890001</t>
  </si>
  <si>
    <t>T03839910001</t>
  </si>
  <si>
    <t>T03839930001</t>
  </si>
  <si>
    <t>T03839950001</t>
  </si>
  <si>
    <t>T03839970001</t>
  </si>
  <si>
    <t>T03839990001</t>
  </si>
  <si>
    <t>T03840010001</t>
  </si>
  <si>
    <t>T03840030001</t>
  </si>
  <si>
    <t>T03840050001</t>
  </si>
  <si>
    <t>T03840070001</t>
  </si>
  <si>
    <t>T03840090001</t>
  </si>
  <si>
    <t>T03840110001</t>
  </si>
  <si>
    <t>T03840130001</t>
  </si>
  <si>
    <t>T03840150001</t>
  </si>
  <si>
    <t>T03840170001</t>
  </si>
  <si>
    <t>T03840190001</t>
  </si>
  <si>
    <t>T03840210001</t>
  </si>
  <si>
    <t>T03840230001</t>
  </si>
  <si>
    <t>T03840250001</t>
  </si>
  <si>
    <t>T03840270001</t>
  </si>
  <si>
    <t>T03840290001</t>
  </si>
  <si>
    <t>T03840310001</t>
  </si>
  <si>
    <t>T03840330001</t>
  </si>
  <si>
    <t>T03840350001</t>
  </si>
  <si>
    <t>T03840370001</t>
  </si>
  <si>
    <t>T03840390001</t>
  </si>
  <si>
    <t>T03840410001</t>
  </si>
  <si>
    <t>T03840430001</t>
  </si>
  <si>
    <t>T03840450001</t>
  </si>
  <si>
    <t>T03840470001</t>
  </si>
  <si>
    <t>T03840490001</t>
  </si>
  <si>
    <t>T03840510001</t>
  </si>
  <si>
    <t>T03840530001</t>
  </si>
  <si>
    <t>T03840550001</t>
  </si>
  <si>
    <t>T03840570001</t>
  </si>
  <si>
    <t>T03840590001</t>
  </si>
  <si>
    <t>T03840610001</t>
  </si>
  <si>
    <t>T03840630001</t>
  </si>
  <si>
    <t>T03840650001</t>
  </si>
  <si>
    <t>T03840670001</t>
  </si>
  <si>
    <t>T03840690001</t>
  </si>
  <si>
    <t>T03840710001</t>
  </si>
  <si>
    <t>T03840730001</t>
  </si>
  <si>
    <t>T03840750001</t>
  </si>
  <si>
    <t>T03840770001</t>
  </si>
  <si>
    <t>T03840790001</t>
  </si>
  <si>
    <t>T03840810001</t>
  </si>
  <si>
    <t>T03840830001</t>
  </si>
  <si>
    <t>T03840850001</t>
  </si>
  <si>
    <t>T03840870001</t>
  </si>
  <si>
    <t>T03840890001</t>
  </si>
  <si>
    <t>T03840910001</t>
  </si>
  <si>
    <t>T03840930001</t>
  </si>
  <si>
    <t>T03840950001</t>
  </si>
  <si>
    <t>T03840970001</t>
  </si>
  <si>
    <t>T03840990001</t>
  </si>
  <si>
    <t>T03841010001</t>
  </si>
  <si>
    <t>T03841030001</t>
  </si>
  <si>
    <t>T03841050001</t>
  </si>
  <si>
    <t>T03841070001</t>
  </si>
  <si>
    <t>T03841090001</t>
  </si>
  <si>
    <t>T03841110001</t>
  </si>
  <si>
    <t>T03841130001</t>
  </si>
  <si>
    <t>T03841150001</t>
  </si>
  <si>
    <t>T03841170001</t>
  </si>
  <si>
    <t>T03841190001</t>
  </si>
  <si>
    <t>T03841210001</t>
  </si>
  <si>
    <t>T03841230001</t>
  </si>
  <si>
    <t>T03841250001</t>
  </si>
  <si>
    <t>T03841270001</t>
  </si>
  <si>
    <t>T03841290001</t>
  </si>
  <si>
    <t>T03841310001</t>
  </si>
  <si>
    <t>T03841330001</t>
  </si>
  <si>
    <t>T03841350001</t>
  </si>
  <si>
    <t>S09258990002</t>
  </si>
  <si>
    <t>S09259130002</t>
  </si>
  <si>
    <t>G07731430001</t>
  </si>
  <si>
    <t>G07731420001</t>
  </si>
  <si>
    <t>G07732730002</t>
  </si>
  <si>
    <t>G07732520003</t>
  </si>
  <si>
    <t>S09259330001</t>
  </si>
  <si>
    <t>S09259210001</t>
  </si>
  <si>
    <t>J03425790001</t>
  </si>
  <si>
    <t>J03425780001</t>
  </si>
  <si>
    <t>J03425770001</t>
  </si>
  <si>
    <t>J03425760001</t>
  </si>
  <si>
    <t>J03425750001</t>
  </si>
  <si>
    <t>J03425740001</t>
  </si>
  <si>
    <t>J03425730001</t>
  </si>
  <si>
    <t>G07732760001</t>
  </si>
  <si>
    <t>G07732770001</t>
  </si>
  <si>
    <t>G07732780001</t>
  </si>
  <si>
    <t>G07732790001</t>
  </si>
  <si>
    <t>G07732820002</t>
  </si>
  <si>
    <t>G07732850002</t>
  </si>
  <si>
    <t>G07732880002</t>
  </si>
  <si>
    <t>S09259430002</t>
  </si>
  <si>
    <t>S09259520002</t>
  </si>
  <si>
    <t>S09259590002</t>
  </si>
  <si>
    <t>G07732890001</t>
  </si>
  <si>
    <t>G07732890003</t>
  </si>
  <si>
    <t>S09259150001</t>
  </si>
  <si>
    <t>S09259150002</t>
  </si>
  <si>
    <t>S09259170001</t>
  </si>
  <si>
    <t>S09259120004</t>
  </si>
  <si>
    <t>G07733160001</t>
  </si>
  <si>
    <t>G07733190001</t>
  </si>
  <si>
    <t>G07733220001</t>
  </si>
  <si>
    <t>00373024105 DEPOSITO DE EFECTIVO, DEPOSITANTE: I.G.B.R.P.S.C.T.-FRANKLIN QUISPE-JOSE POMA, CONCEPTO: DEVOLUCION SALDO POR EJCUCION DE PROYECTO, CUENTA DE DEPOSITO: CUENTA UNICA DEL TESORO</t>
  </si>
  <si>
    <t>00099021001 DEPOSITO DE EFECTIVO, DEPOSITANTE: RENE FILIPOVICH SANCHEZ, CONCEPTO: DEVOLUCION DE UN DIA DE VIATICO DE LA GESTION 2014, CUENTA DE DEPOSITO: CUENTA UNICA DEL TESORO</t>
  </si>
  <si>
    <t>00099021001 DEPOSITO DE EFECTIVO, DEPOSITANTE: MANUEL ALFREDO LLANOS SALAZAR, CONCEPTO: DEVOLUCION DE SALDO NO UTILIZADO DE FONDOS EN AVANCE, CUENTA DE DEPOSITO: CUENTA UNICA DEL TESORO</t>
  </si>
  <si>
    <t>00099021001 DEPOSITO DE EFECTIVO, DEPOSITANTE: MARIA BARRETA CHOQUE, CONCEPTO: REVERSION DE BOLETA DE HABER MENSUAL, CUENTA DE DEPOSITO: CUENTA UNICA DEL TESORO</t>
  </si>
  <si>
    <t>00086088704 DEPOSITO DE EFECTIVO, DEPOSITANTE: JUAN CARLOS SORIA MERUVIA, CONCEPTO: DEVOLUCION DE PAGO DE PASAJES, CUENTA DE DEPOSITO: CUENTA UNICA DEL TESORO</t>
  </si>
  <si>
    <t>00099021001 DEPOSITO DE EFECTIVO, DEPOSITANTE: JOEL ANTONIO CALLAU JUSTINIANO, CONCEPTO: DEVOLUCION PASAJE AEREO LPZ - CBB, CUENTA DE DEPOSITO: CUENTA UNICA DEL TESORO</t>
  </si>
  <si>
    <t>00221012001 DEPOSITO DE EFECTIVO, DEPOSITANTE: SENARECOM, CONCEPTO: CONCEPTO DE PERDIDA DE BOLETAS DE PEAJE CORRESPONDIENTE AL MES DE ABRIL 2018, CUENTA DE DEPOSITO: CUENTA UNICA DEL TESORO</t>
  </si>
  <si>
    <t>00593019201 DEPOSITO DE EFECTIVO, DEPOSITANTE: EMP.ESTATAL YACANA-EDGAR APAZA ICHUTA, CONCEPTO: REVERSION PREVENTIVO N° 197, CUENTA DE DEPOSITO: CUENTA UNICA DEL TESORO</t>
  </si>
  <si>
    <t>00099021001 DEPOSITO DE EFECTIVO, DEPOSITANTE: TITO LISPERGUER ROSALES, CONCEPTO: DEVOLUCION PASAJES, CUENTA DE DEPOSITO: CUENTA UNICA DEL TESORO</t>
  </si>
  <si>
    <t>00099021001 DEPOSITO DE EFECTIVO, DEPOSITANTE: DIREMAR, CONCEPTO: DEVOLUCION DE RECURSOS, CUENTA DE DEPOSITO: CUENTA UNICA DEL TESORO</t>
  </si>
  <si>
    <t>00099021001 DEPOSITO DE EFECTIVO, DEPOSITANTE: ROGER EMILIO CUAQUIRA SEGALES, CONCEPTO: REPOSICION CREDENCIAL INSTITUCIONAL PROCURADURIA GENERAL DEL ESTADO, CUENTA DE DEPOSITO: CUENTA UNICA DEL TESORO</t>
  </si>
  <si>
    <t>00130012002 DEPOSITO DE EFECTIVO, DEPOSITANTE: LUIS FEDERICO MARTINEZ RETAMOZO, CONCEPTO: DEPOSITÓ GASTOS DE PEAJE VIAJE A POTOSI, CUENTA DE DEPOSITO: CUENTA UNICA DEL TESORO</t>
  </si>
  <si>
    <t>00035031101 DEP.DE CHEQ.AJENOS,RET.DE CAM.,CONCEPTO: ALQUILER MESAS, SILLAS, TARIMAS Y MANTELES PARA LAS JORNADAS ACADEMICAS UTB,DEP.: MEFP-UCPP , PROCEDENCIA: BANCO UNION S.A., CHEQUE: 1275, FECHA DE EMISION:30/05/2018</t>
  </si>
  <si>
    <t>00035031101 DEP.DE CHEQ.AJENOS,RET.DE CAM.,CONCEPTO: ARRENDAMIENTOS STANDS FERIA EXPOBODA Y EVENTOS 2018 DEL 05 AL 08 DE ABRIL 2018,DEP.: MEFP-UCPP , PROCEDENCIA: BANCO UNION S.A., CHEQUE: 1272, FECHA DE EMISION:30/05/2018</t>
  </si>
  <si>
    <t>00035031101 DEP.DE CHEQ.AJENOS,RET.DE CAM.,CONCEPTO: INGRESOS POR LA VENTA DE 5 CREDENCIALES PARA LA FERIA EXPOBODA Y EVENTOS 2018,DEP.: MEFP-UCPP , PROCEDENCIA: BANCO UNION S.A., CHEQUE: 1273, FECHA DE EMISION:30/05/2018</t>
  </si>
  <si>
    <t>00035031101 DEP.DE CHEQ.AJENOS,RET.DE CAM.,CONCEPTO: INGRESOS 50 % CONVENIO UCPP N° 04/2018 TALLER MARKETING DIGITAL CON YELL ENTERTAIMENT SRL,DEP.: MEFP-UCPP , PROCEDENCIA: BANCO UNION S.A., CHEQUE: 1274, FECHA DE EMISION:30/05/2018</t>
  </si>
  <si>
    <t>00099021001 DEP.DE CHEQ.AJENOS,RET.DE CAM.,CONCEPTO: GIRO; RIOS ROCHA EDWIN RONALD,DEP.: BANCO UNION S.A. , PROCEDENCIA: BANCO UNION S.A., CHEQUE: 154507, FECHA DE EMISION:01/06/2018</t>
  </si>
  <si>
    <t>00342012001 DEP.DE CHEQ.AJENOS,RET.DE CAM.,CONCEPTO: DEVOLUCION DE FONDOS DIR. DEPTAL TARIJA,DEP.: A.E. VIVIENDA TARIJA , PROCEDENCIA: BANCO UNION S.A., CHEQUE: 895, FECHA DE EMISION:25/05/2018</t>
  </si>
  <si>
    <t>00342012001 DEP.DE CHEQ.AJENOS,RET.DE CAM.,CONCEPTO: DEVOLUCION DE FONDOS DIR. DEPTAL TARIJA,DEP.: A.E. VIVIENDA TARIJA , PROCEDENCIA: BANCO UNION S.A., CHEQUE: 894, FECHA DE EMISION:25/05/2018</t>
  </si>
  <si>
    <t>TRANSFERENCIA DE FONDOS AL EXTERIOR A SOLICITUD DE TESORO GENERAL DE LA NACION SEGUN SOLICITUD 5080 REF: REF. BOL, PAGO A LA ORGANIZACION INTERNACIONAL DE POLICIA CRIMINAL - INTERPOL (OIPC-INTERPOL), POR CONCEPTO DE MEMBRESIA POR EUR40.499,00, SEGUN SOLICITUD VRE-DGRM-CS-65/2018. EQUIVALENTES 47.24 LIB. 00099021001 TGN-RECURSOS ORDINARIOS (3987)</t>
  </si>
  <si>
    <t>TRANSFERENCIA DE FONDOS AL EXTERIOR A SOLICITUD DE TESORO GENERAL DE LA NACION SEGUN SOLICITUD 5079 REF: REF. BO/2018038, PAGO A LA CORTE PERMANENTE DE ARBITRAJE (CPA), POR CONCEPTO DE MEMBRESIA POR EUR1.103,00, SEGUN SOLICITUD VRE-DGRM-CS-67/2018. EQUIVALENTES 1.286,64 USD LIB. 00099021001 TGN-RECURSOS ORDINARIOS (3987)</t>
  </si>
  <si>
    <t>COBRO COSTOS DE PAPELERIA SEGUN TRANSFERENCIA DEL EXTERIOR POR ORDEN DE OLEODUCTO SUR DEL PERU SAC LIB. 00513062001 YPFB-OPERACIONES PLANTA DE SEPARACION DE LIQUIDOS RIO GRANDE</t>
  </si>
  <si>
    <t>TRANSFERENCIA DE FONDOS AL EXTERIOR A SOLICITUD DE TESORO GENERAL DE LA NACION SEGUN SOLICITUD 5081 REF: REF. BOLIVIA (PLURINATIONAL STATE OF) CONTRIBUTION, PAGO A LA CORTE PENAL INTERNACIONAL (CPI), POR CONCEPTO DE MEMBRESIA POR EUR29.345,00, SEGUN SOLICITUD VRE-DGRM-CS-66/2018. EQUIVALENTES 34.23 LIB. 00099021001 TGN-RECURSOS ORDINARIOS (3987)</t>
  </si>
  <si>
    <t>PAGO A IDA PRÉSTAMO 4923-BO VCTO. 01-06-2018 POR CUENTA DE TGN , NTI. 010821 VALOR 01-06-2018 INTERESES USD 196.306,46 CTA. 3987 CUENTA UNICA DEL TESORO-3987 LIB. 00099021001 REF.: COMISIONES BANCARIAS</t>
  </si>
  <si>
    <t>COBRO COSTOS DE PAPELERIA SEGUN TRANSFERENCIA DEL EXTERIOR POR ORDEN DE GAS TOTAL S.A. REF.: PAGO POR ANTICIPO DE GLP MES DE JUNIO 2018 LIB. 00513062001 YPFB-OPERACIONES PLANTA DE SEPARACION DE LIQUIDOS RIO GRANDE</t>
  </si>
  <si>
    <t>NÚMERO DE LIBRETA CUT: 99031009.00 OPERACIÓN T01 TRANSFERENCIA DE FONDOS A LA CUT - TESORO DIRECTO DE BANCO UNION S.A. A CUENTA UNICA DEL TESORO CON NUMERO DE SOLICITUD = 2785929 Y NUMERO CORRELATIVO = 91320001062018752 TRANSFERENCIA POR OPERACIONES DE VENTA BONOS BTX</t>
  </si>
  <si>
    <t>||TRANSFERENCIA DE FONDOS S/G. FORMULARIO, CITE' BUN322/18 DE LA FECHA. (HRE-TSO-2839). PARA EL PROYECTO "EQUIPO DE COMPUTADORAS PORTÁTILES KUASS PARA ESTABLECIMIENTOS DE SECUNDARIA EN EL MUNICIPIO DE SUCRE. A SOLICITUD DEL G.A.M. DE SUCRE; LIBRETA 00041014401 MDPYEP REVOLUCIÓN TECNOLOGICA EN EDUCACIÓN; BUN</t>
  </si>
  <si>
    <t>TRANSFERENCIA RECIBIDA DEL EXTERIOR SEGÚN MENSAJES SWIFT Nos. 7717-7708 (REM.EXT.) DE FECHA 01-06-2018 POR DESEMBOLSO DE OPEP PRÉSTAMO 1653-P WA NO. 9 OFID LOAN 1653P FOURH LIBRETA N° 00291012002 ABC-RECURSOS PROPIOS REF.: UTILES DE ESCRITORIO</t>
  </si>
  <si>
    <t>TRANSFERENCIA RECIBIDA DEL EXTERIOR SEGÚN MENSAJES SWIFT Nos. 07719-07710 (REM.EXT.) DE FECHA 01-06-2018 POR DESEMBOLSO DE BID PRÉSTAMO 3385/BL-BO REQ 0013 OPS0201823021A LIBRETA N° 00291012002 ABC-RECURSOS PROPIOS REF.: UTILES DE ESCRITORIO</t>
  </si>
  <si>
    <t>TRANSFERENCIA RECIBIDA DEL EXTERIOR SEGÚN MENSAJES SWIFT Nos. 07718-07709 (REM.EXT.) DE FECHA 01-06-2018 POR DESEMBOLSO DE BID PRÉSTAMO 3385/BL-BO REQ 0013 OPS0201823021A LIBRETA N° 00291012002 ABC-RECURSOS PROPIOS REF.: UTILES DE ESCRITORIO</t>
  </si>
  <si>
    <t>||COBRO UTILES DE ESCRITORIO POR TRANSFERENCIA DE FONDOS SEGÚN COMPROBANTE N°S-923448 DE LA FECHA SEGUN NOTA ABC/GNA/SAF/ATE/2018-1403 DE FECHA 30-05-2018, POR DESEMBOLSO DE FONPLATA PRESTAMO BOL-23/2014, VALOR 30-05-2018 LIBRETA N° 00291012002 ABC-RECURSOS PROPIOS REF.: UTILES DE ESCRITORIO</t>
  </si>
  <si>
    <t>00099021001 DEPOSITO DE EFECTIVO, DEPOSITANTE: ESTEBAN TICONA ESPINOZA, CONCEPTO: DOBLE PERCEPCION, CUENTA DE DEPOSITO: CUENTA UNICA DEL TESORO</t>
  </si>
  <si>
    <t>00099021001 DEPOSITO DE EFECTIVO, DEPOSITANTE: GERONIMO MAYTA ROMERO C.I. 2045764 LP, CONCEPTO: CONVENIO DE PAGO POR COBRO INDEBIDO N°029-17, CUENTA DE DEPOSITO: CUENTA UNICA DEL TESORO</t>
  </si>
  <si>
    <t>00086088704 DEPOSITO DE EFECTIVO, DEPOSITANTE: UD.SUSTENTAR - ALFREDO COPARI YUJRA, CONCEPTO: DEVOLUCION DE PAGO DE PASAJES, CUENTA DE DEPOSITO: CUENTA UNICA DEL TESORO</t>
  </si>
  <si>
    <t>00099021001 DEPOSITO DE EFECTIVO, DEPOSITANTE: NATALIA E. CHUQUIMIA GUZMAN VDA DE VILLARROEL, CONCEPTO: DEVOLUCION COBRO INDEBIDO SENASIR, CUENTA DE DEPOSITO: CUENTA UNICA DEL TESORO</t>
  </si>
  <si>
    <t>00373024105 DEPOSITO DE EFECTIVO, DEPOSITANTE: MUNICIPIO DE POROMA DEPARTAMENTO DE CHUQUISACA, CONCEPTO: DEVOLUCION, CUENTA DE DEPOSITO: CUENTA UNICA DEL TESORO</t>
  </si>
  <si>
    <t>00580012001 DEPOSITO DE EFECTIVO, DEPOSITANTE: ENPE-DEPOSITOS ADUANEROS BOLIVIANOS, CONCEPTO: DEVOLUCION POR USO DE SERVICIO TELEFONICO TIGO MES DE ABRIL DE 2018, CUENTA DE DEPOSITO: CUENTA UNICA DEL TESORO</t>
  </si>
  <si>
    <t>00035031101 DEPOSITO DE EFECTIVO, DEPOSITANTE: UCPP - ENRIQUE QUISPE CALLISAYA, CONCEPTO: DEVOLUCION SALDO FONDOS EN AVANCE SEGUN NOTA MEFP/UCPP/DGE/UAF N°465/18( C-31 - 311 ), CUENTA DE DEPOSITO: CUENTA UNICA DEL TESORO</t>
  </si>
  <si>
    <t>00292012001 DEPOSITO DE EFECTIVO, DEPOSITANTE: EBER MAMANI, CONCEPTO: CONVENIO ENTRE VIAS BOLIVIA Y FEDERACION 1RO D MAYO, CUENTA DE DEPOSITO: CUENTA UNICA DEL TESORO</t>
  </si>
  <si>
    <t>00292012001 DEPOSITO DE EFECTIVO, DEPOSITANTE: EBER  MAMANI, CONCEPTO: CONVENIO ENTRE VIAS BOLIVIA Y FEDERACION 1RO D MAYO, CUENTA DE DEPOSITO: CUENTA UNICA DEL TESORO</t>
  </si>
  <si>
    <t>00099021001 DEPOSITO DE EFECTIVO, DEPOSITANTE: JORGE RODRIGO AMARU ESTRADA, CONCEPTO: DEVOLUCION DE PASAJES, CUENTA DE DEPOSITO: CUENTA UNICA DEL TESORO</t>
  </si>
  <si>
    <t>00099021001 DEPOSITO DE EFECTIVO, DEPOSITANTE: WILLMAN LEONARDO CHURA MAMANI, CONCEPTO: DEVOLUCION DE PASAJES, CUENTA DE DEPOSITO: CUENTA UNICA DEL TESORO</t>
  </si>
  <si>
    <t>00099021001 DEPOSITO DE EFECTIVO, DEPOSITANTE: MISAEL MIRANDA VARGAS, CONCEPTO: DOBLE PERCEPCION, CUENTA DE DEPOSITO: CUENTA UNICA DEL TESORO</t>
  </si>
  <si>
    <t>00099021001 DEPOSITO DE EFECTIVO, DEPOSITANTE: CNL DAEN EDSON OCHOA GIRONDA, CONCEPTO: REVERSION PASAJES PREVENTIVO N°3354/18, CUENTA DE DEPOSITO: CUENTA UNICA DEL TESORO</t>
  </si>
  <si>
    <t>00099021001 DEPOSITO DE EFECTIVO, DEPOSITANTE: ROBERTO JAVIER ARGANDOÑA VILLALBA, CONCEPTO: DEVOLUCION DE PASAJES TERRESTRES, CUENTA DE DEPOSITO: CUENTA UNICA DEL TESORO</t>
  </si>
  <si>
    <t>00155012001 DEPOSITO DE EFECTIVO, DEPOSITANTE: CARLOS EDUARDO LOPEZ MORALES, CONCEPTO: DEVOLUCION DE PASAJES, CUENTA DE DEPOSITO: CUENTA UNICA DEL TESORO</t>
  </si>
  <si>
    <t>00099021001 DEPOSITO DE EFECTIVO, DEPOSITANTE: LUZ MARIA CALDERON ARANCIBIA, CONCEPTO: DEVOLUCION DE FONDOS, CUENTA DE DEPOSITO: CUENTA UNICA DEL TESORO</t>
  </si>
  <si>
    <t>00086031101 DEP.DE CHEQ.AJENOS,RET.DE CAM.,CONCEPTO: DEPÓSITO DE RECURSOS PROVENIENTES DEL CONVENIO ENTRE WWF Y SERNAP,DEP.: SERNAP - OTUQUIS , PROCEDENCIA: BANCO UNION S.A., CHEQUE: 845, FECHA DE EMISION:25/05/2018</t>
  </si>
  <si>
    <t>00292012001 DEPOSITO DE EFECTIVO, DEPOSITANTE: EBER MAMANII, CONCEPTO: CONVENIO ENTRE VIAS BOLIVIA Y FEDERACION 1RO D MAYO, CUENTA DE DEPOSITO: CUENTA UNICA DEL TESORO</t>
  </si>
  <si>
    <t>00099021001 DEPOSITO DE EFECTIVO, DEPOSITANTE: AIDA M. VDA. DE ROSSO, CONCEPTO: CONVENIO DE PAGO 009.16, CUENTA DE DEPOSITO: CUENTA UNICA DEL TESORO</t>
  </si>
  <si>
    <t>00099021001 DEPOSITO DE EFECTIVO, DEPOSITANTE: MINISTERIO DE LA PRESIDENCIA, CONCEPTO: PRORROGA NOCRE, CUENTA DE DEPOSITO: CUENTA UNICA DEL TESORO</t>
  </si>
  <si>
    <t>00373024105 DEPOSITO DE EFECTIVO, DEPOSITANTE: FONDO DESARROLLO INDIGENA F.D.I., CONCEPTO: DEVOLUCION AL PROYECTO 10064, CUENTA DE DEPOSITO: CUENTA UNICA DEL TESORO</t>
  </si>
  <si>
    <t>00222018010 DEPOSITO DE EFECTIVO, DEPOSITANTE: JUAN TITO CALLE MAMANI, CONCEPTO: DEVOLUCION DE FONDOS NO EJECUTADOS, CUENTA DE DEPOSITO: CUENTA UNICA DEL TESORO</t>
  </si>
  <si>
    <t>00292012001 DEPOSITO DE EFECTIVO, DEPOSITANTE: EBER MAMANI, CONCEPTO: CONVENIO ENTRE VIAS BOLIVIA Y FEDERACION 1RO DE MAYO, CUENTA DE DEPOSITO: CUENTA UNICA DEL TESORO</t>
  </si>
  <si>
    <t>00099021001 DEPOSITO DE EFECTIVO, DEPOSITANTE: JUAN MAMANI LUQUE, CONCEPTO: DEVOLUCION DE MES DE ABRIL, CUENTA DE DEPOSITO: CUENTA UNICA DEL TESORO</t>
  </si>
  <si>
    <t>00086031101 DEPOSITO DE EFECTIVO, DEPOSITANTE: SERNAP GARY VINKA ROCHA GOYTIA C.I. 3435232 LP, CONCEPTO: TELAS, CUENTA DE DEPOSITO: CUENTA UNICA DEL TESORO</t>
  </si>
  <si>
    <t>00086031101 DEPOSITO DE EFECTIVO, DEPOSITANTE: SERNAP GARY VINKA ROCHA GOYTIA C.I. 3435232 LP, CONCEPTO: IMPRENTA, CUENTA DE DEPOSITO: CUENTA UNICA DEL TESORO</t>
  </si>
  <si>
    <t>00099021001 DEPOSITO DE EFECTIVO, DEPOSITANTE: GROVER YONNY CHOQUE QUUISPE, CONCEPTO: REVERSION, CUENTA DE DEPOSITO: CUENTA UNICA DEL TESORO</t>
  </si>
  <si>
    <t>00099021001 DEPOSITO DE EFECTIVO, DEPOSITANTE: CECILIA FLORES DE CEÑI, CONCEPTO: COBRO INDEBIDO DE SENASIR DE MES DE JUNIO, CUENTA DE DEPOSITO: CUENTA UNICA DEL TESORO</t>
  </si>
  <si>
    <t>00099021001 DEPOSITO DE EFECTIVO, DEPOSITANTE: RI-33 "CNL. LADISLAO CABRERA", CONCEPTO: RETENCION DE IMPUESTOS (IUE-IT), POR CONSUMO DEL AGUA POTABLE CORRESPONDIENTE AL MES DE ENERO 2018, CUENTA DE DEPOSITO: CUENTA UNICA DEL TESORO</t>
  </si>
  <si>
    <t>00099021001 DEPOSITO DE EFECTIVO, DEPOSITANTE: MIGUEL MEJIA VASQUEZ, CONCEPTO: QUINTO DEPOSITÓ EXTRAJUDICIAL MINISTERIO DE PLANIFICACION DEL DESARROLLO, CUENTA DE DEPOSITO: CUENTA UNICA DEL TESORO</t>
  </si>
  <si>
    <t>00099021001 DEPOSITO DE EFECTIVO, DEPOSITANTE: OSCAR FERNANDO ORTIZ POZO, CONCEPTO: DEVOLUCION PASAJE AEREO LPZ-CBB, CUENTA DE DEPOSITO: CUENTA UNICA DEL TESORO</t>
  </si>
  <si>
    <t>00099021001 DEPOSITO DE EFECTIVO, DEPOSITANTE: RAUL LOZA QUISPE, CONCEPTO: DEVOLUCION DE PASAJES, CUENTA DE DEPOSITO: CUENTA UNICA DEL TESORO</t>
  </si>
  <si>
    <t>00099021001 DEPOSITO DE EFECTIVO, DEPOSITANTE: ANGEL PORFIDIO SIÑANI POMA, CONCEPTO: DEVOLUCION DE PASAJES, CUENTA DE DEPOSITO: CUENTA UNICA DEL TESORO</t>
  </si>
  <si>
    <t>00293024201 DEPOSITO DE EFECTIVO, DEPOSITANTE: MILTON EYZAGUIRRE MORALES, CONCEPTO: MONTO EXEDENTARIO DEP. - DECRETO SUPREMO 3448 ART 13 (REMUNERACION MAXIMA EN EL SECTOR PUBLICO), CUENTA DE DEPOSITO: CUENTA UNICA DEL TESORO</t>
  </si>
  <si>
    <t>00099021001 DEPOSITO DE EFECTIVO, DEPOSITANTE: RUPERTO CHURATA MAMANI, CONCEPTO: COBRO INDEBIDO, CUENTA DE DEPOSITO: CUENTA UNICA DEL TESORO</t>
  </si>
  <si>
    <t>00099021001 DEPOSITO DE EFECTIVO, DEPOSITANTE: FELICIANO HUANCA LAURA, CONCEPTO: CONVENIO DE PAGO POR COBRO INDEBIDO 1RA CUOTA, CUENTA DE DEPOSITO: CUENTA UNICA DEL TESORO</t>
  </si>
  <si>
    <t>00099021001 DEPOSITO DE EFECTIVO, DEPOSITANTE: OSMAR TORRICO CRESPO, CONCEPTO: DEVOLUCION PASAJE AEREO LPZ-CBB, CUENTA DE DEPOSITO: CUENTA UNICA DEL TESORO</t>
  </si>
  <si>
    <t>00099021001 DEPOSITO DE EFECTIVO, DEPOSITANTE: JHOSSETT ELIANA CASTILLO MENDOZA, CONCEPTO: DEVOLUCION SUBSIDIO UNIVERSAL, CUENTA DE DEPOSITO: CUENTA UNICA DEL TESORO</t>
  </si>
  <si>
    <t>00099021001 DEPOSITO DE EFECTIVO, DEPOSITANTE: ESAURA HILDA MATIAS CONDORI, CONCEPTO: REVERSION DEL MES DE MAYO POR COBRO INDEBIDO, CUENTA DE DEPOSITO: CUENTA UNICA DEL TESORO</t>
  </si>
  <si>
    <t>00099021001 DEPOSITO DE EFECTIVO, DEPOSITANTE: JUAN CARLOS PACAJES FIGUEROA, CONCEPTO: DEVOLUCION DE COMBUSTIBLE, CUENTA DE DEPOSITO: CUENTA UNICA DEL TESORO</t>
  </si>
  <si>
    <t>00373024105 DEPOSITO DE EFECTIVO, DEPOSITANTE: PROY. CARPAS SOLARES DE 15 AYLLUS-CAQUIAVIRI LP, CONCEPTO: DEVOLUCION SALDO DE PROYECTO, CUENTA DE DEPOSITO: CUENTA UNICA DEL TESORO</t>
  </si>
  <si>
    <t>00099021001 DEP.DE CHEQ.AJENOS,RET.DE CAM.,CONCEPTO: HUGO PRADO ARGOTE, DEVOLUCION DEL COSTO DEL EXAMEN PREOCUPACIONAL,DEP.: DEFENSORIA DEL PUEBLO , PROCEDENCIA: BANCO UNION S.A., CHEQUE: 1083, FECHA DE EMISION:21/05/2018</t>
  </si>
  <si>
    <t>00099021001 DEP.DE CHEQ.AJENOS,RET.DE CAM.,CONCEPTO: ORIETTA ARAMAYO MERCADO POR DEVOLUCION DEL COSTO DE CREDENCIAL INSTITUCIONAL POR EXTRAVIO,DEP.: DEFENSORIA DEL PUEBLO , PROCEDENCIA: BANCO UNION S.A., CHEQUE: 1082, FECHA DE EMISION:21/05/2018</t>
  </si>
  <si>
    <t>00099021001 DEP.DE CHEQ.AJENOS,RET.DE CAM.,CONCEPTO: REVERSION,DEP.: INSA , PROCEDENCIA: BANCO UNION S.A., CHEQUE: 1305, FECHA DE EMISION:05/06/2018</t>
  </si>
  <si>
    <t>00099021001 DEP.DE CHEQ.AJENOS,RET.DE CAM.,CONCEPTO: REVERSION,DEP.: INSA , PROCEDENCIA: BANCO UNION S.A., CHEQUE: 1304, FECHA DE EMISION:05/06/2018</t>
  </si>
  <si>
    <t>00099021001 DEP.DE CHEQ.AJENOS,RET.DE CAM.,CONCEPTO: PAGO INCAPACIDADES TEMPORALES (REEMBOLSO) MINISTERIO DE ECONOMIA FINANZAS PUBLICAS,DEP.: CAJA NACIONAL DE SALUD , PROCEDENCIA: BANCO UNION S.A., CHEQUE: 15660, FECHA DE EMISION:05/06/2018</t>
  </si>
  <si>
    <t>00099021001 DEP.DE CHEQ.AJENOS,RET.DE CAM.,CONCEPTO: SALDOS NO EJECUTADOS 2018 SOCORROS Y ALIMENTACION FUENTE 10,DEP.: MINISTERIO DE DEFENSA , PROCEDENCIA: BANCO UNION S.A., CHEQUE: 19503, FECHA DE EMISION:29/05/2018</t>
  </si>
  <si>
    <t>00099021001 DEP.DE CHEQ.AJENOS,RET.DE CAM.,CONCEPTO: SALDOS NO EJECUTADOS 2018 GASTOS FUENTE 10,DEP.: MINISTERIO DE DEFENSA , PROCEDENCIA: BANCO UNION S.A., CHEQUE: 19501, FECHA DE EMISION:29/05/2018</t>
  </si>
  <si>
    <t>00099021001 DEP.DE CHEQ.AJENOS,RET.DE CAM.,CONCEPTO: DEVOLUCION DE CC NO COBRADO FEBRERO 2018,DEP.: LA VITALICIA SEGUROS Y REASEGUROS DE VIDA S.A. , PROCEDENCIA: BANCO BISA S.A., CHEQUE: 46482, FECHA DE EMISION:05/06/2018</t>
  </si>
  <si>
    <t>00099021001 DEP.DE CHEQ.AJENOS,RET.DE CAM.,CONCEPTO: SALDOS NO EJECUTADOS 2018 ALIMENTACION FUENTE 10,DEP.: MINISTERIO DE DEFENSA , PROCEDENCIA: BANCO UNION S.A., CHEQUE: 137, FECHA DE EMISION:29/05/2018</t>
  </si>
  <si>
    <t>REGULARIZACION DE TRANSFERENCIA DEL EXTERIOR SEGUN SWIFT 07591 DE FECHA 05/06/2018 ORDENANTE: CONSULADO GERAL DA BOLIVIA SAO PAULO BR LIB. 00340012005 SEGIP - RECAUDACION EXTERIOR - CEDULAS DE IDENTIDAD</t>
  </si>
  <si>
    <t>COBRO COSTOS DE PAPELERIA POR REGULARIZACION DE TRANSFERENCIA DEL EXTERIOR POR ORDEN DE CONSULADO GERAL DA BOLIVIA SAO PAULO BR LIB. 00340012003 RECAUDACION EXTRANJERIA - C.I. -L.C.</t>
  </si>
  <si>
    <t>VENTA DE DIVISAS A SOLICITUD DE YACIMIENTOS PETROLIFEROS FISCALES BOLIVIANOS SEGUN SOLICITUD 5135 REF: PAGO A SHELL BOLIVIA CORPORATION POR RETRIBUCIONES AL TITULAR MERCADO INTERNO DE ENERO 2018 SEGUN ORDEN DE PAGO GAEF DGEF N 009 LIB. 00513012007 YPFB - RECURSOS NACIONALIZACIÓN</t>
  </si>
  <si>
    <t>VENTA DE DIVISAS CON TRANSFERENCIA DE FONDOS A SOLICITUD DE MINISTERIO DE SALUD SEGUN SOLICITUD 5131 REF: PAGO A LA OFICINA SANITARIA PANAMERICANA, POR LA COMPRA DE MEDICAMENTOS PARA EL PROGRAMA NAL. ITS VIH SIDA, CITIBANK, 111 WALL STREET, NEW YORK, NY 10043, CUENTA 3615-9769 SWIFT CITIUS33 ABA 02 LIB. 00046024204 MS - 5% ENTES GESTORES PROGRAMAS PREVENC. Y PROYECTOS NALES.</t>
  </si>
  <si>
    <t>VENTA DE DIVISAS CON TRANSFERENCIA DE FONDOS A SOLICITUD DE EMPRESA PUBLICA PRODUCTIVA CARTONES DE BOLIVIA-CARTONBOL SEGUN SOLICITUD 5133 REF: TRANSFERENCIA DE RECURSOS AL EXTERIOR AL BCB, PARA LA EMPRESA PG PAPER COMPANY LTD. POR LA ADQUISICION DE PAPEL WITE TOP VIRGEN, PARA LA PRODUCCION DE CARTON LIB. 00576012001 CARTONBOL</t>
  </si>
  <si>
    <t>VENTA DE DIVISAS CON TRANSFERENCIA DE FONDOS A SOLICITUD DE MINISTERIO DE SALUD SEGUN SOLICITUD 5130 REF: PAGO A LA OFICINA SANITARIA PANAMERICANA, POR LA COMPRA DE MEDICAMENTOSPARA TRATAMIENTO DE HEPATITIS POR VIRUS C PARA EL PROGRAMA NAL. ITS VIH SIDA, CITIBANK, 111 WALL STREET, NEW YORK, NY 1004 LIB. 00046024204 MS - 5% ENTES GESTORES PROGRAMAS PREVENC. Y PROYECTOS NALES.</t>
  </si>
  <si>
    <t>VENTA DE DIVISAS CON TRANSFERENCIA DE FONDOS A SOLICITUD DE MINISTERIO DE DEFENSA SEGUN SOLICITUD 5129 REF: PAGO A EMPRESA CLASSIC 400 HOLDINGS LLC POR GARANTIA DE ARRENDAMIENTO DE MOTOR PARA AERONAVE DE EP TAM LIB. 00020011103 MINISTERIO DE DEFENSA - INGRESOS VARIOS</t>
  </si>
  <si>
    <t>A:00099021001 El concepto de la mencionada operacion corresponde a la transferencia de capital al TGN, por el mes de Mayo de 2018 del Fideicomiso Programa de Reconversion Productiva y Comercial TGN 9.</t>
  </si>
  <si>
    <t>A:00099021001 El concepto de la mencionada operacion corresponde a la transferencia de capital por el mes de Mayo/2018, de Cooperativa Sudamerica al TGN.</t>
  </si>
  <si>
    <t>NÚMERO DE LIBRETA CUT: 99031009.00 OPERACIÓN T01 TRANSFERENCIA DE FONDOS A LA CUT - TESORO DIRECTO DE BANCO UNION S.A. A CUENTA UNICA DEL TESORO CON NUMERO DE SOLICITUD = 2793145 Y NUMERO CORRELATIVO = 91320005062018880 TRANSFERENCIA POR OPERACIONES DE VENTA BONOS BTX</t>
  </si>
  <si>
    <t>||RESPUESTA DEBITO DEL BANQUERO SG/ SWIFT 07854 DE LA FECHA REF: COBRO COMISION POR TRANSFERENCIA DE EUR 1.103.- DEL 01/06/18 SG/ SOLICITUD DEL T.G.N. PAGO A/F PERMANENT COURT OF ARBITRATION LIB. NO. 00099021001 TGN-RECURSOS ORDINARIOS, COBRO UTILES DE ESCRITORIO</t>
  </si>
  <si>
    <t>||RESPUESTA DEBITO DEL BANQUERO SG/ SWIFT 07854 DE LA FECHA REF: COBRO COMISION POR TRANSFERENCIA DE EUR 1.103.- DEL 01/06/18 SG/ SOLICITUD DEL T.G.N. PAGO A/F PERMANENT COURT OF ARBITRATION LIB. NO. 00099021001 TGN-RECURSOS ORDINARIOS COMIS. DEL BANQUERO EQUIV. EUR 12,50</t>
  </si>
  <si>
    <t>||RESPUESTA DEBITO DEL BANQUERO SG/ SWIFT 07855 DE LA FECHA REF: COBRO COMISION POR TRANSFERENCIA DE EUR 29.345.- DEL 01/06/18 SG/ SOLICITUD DEL T.G.N. PAGO A/F INTERNATIIONAL CRIMINAL COURT LIB. NO. 00099021001 TGN-RECURSOS ORDINARIOS COMIS. DEL BANQUERO EQUIV. EUR 25,-</t>
  </si>
  <si>
    <t>||RESPUESTA DEBITO DEL BANQUERO SG/ SWIFT 07855 DE LA FECHA REF: COBRO COMISION POR TRANSFERENCIA DE EUR 29.345.- DEL 01/06/18 SG/ SOLICITUD DEL T.G.N. PAGO A/F INTERNATIIONAL CRIMINAL COURT LIB. NO. 00099021001 TGN-RECURSOS ORDINARIOS, COBRO UTILES DE ESCRITORIO</t>
  </si>
  <si>
    <t>||REGISTRO POR COBRO NOTIFICACION EMISION DE GARANTIA INTERNACIONAL N° 01385X (SB-R-2018-11) BS 220.- Y EMISION CBTE. CONTABLE BS50.- A/F ABEN. CGO. LIB. N°00099021001 TGN- RECURSOS ORDINARIOS REF.: AVISO EMISION GARANTI INT. N°01385X</t>
  </si>
  <si>
    <t>00099021001 DEPOSITO DE EFECTIVO, DEPOSITANTE: ERIKA CARMEN MALDONADO BOLIVAR, CONCEPTO: REPOSICION DE LLAMADAS PERSONALES, CUENTA DE DEPOSITO: CUENTA UNICA DEL TESORO</t>
  </si>
  <si>
    <t>00099021001 DEPOSITO DE EFECTIVO, DEPOSITANTE: SANDRA MAXIMA GUERRA TITO, CONCEPTO: DEVOLUCION 1 DIA DE REFRIGERIO, CUENTA DE DEPOSITO: CUENTA UNICA DEL TESORO</t>
  </si>
  <si>
    <t>00099021001 DEPOSITO DE EFECTIVO, DEPOSITANTE: JAVIER ERWIN FERNANDEZ REVOLLO, CONCEPTO: DEVOLUCION COMBUSTIBLE IV CUMBRE FORO PAISES EXPORTADORES GAS, CUENTA DE DEPOSITO: CUENTA UNICA DEL TESORO</t>
  </si>
  <si>
    <t>00099021001 DEPOSITO DE EFECTIVO, DEPOSITANTE: JOSE LUIS EGUIVAR S., CONCEPTO: LLAMADAS PERSONALES, CUENTA DE DEPOSITO: CUENTA UNICA DEL TESORO</t>
  </si>
  <si>
    <t>00099021001 DEPOSITO DE EFECTIVO, DEPOSITANTE: JOSE HUGO VILLARPANDO, CONCEPTO: LLAMADAS PERSONALES, CUENTA DE DEPOSITO: CUENTA UNICA DEL TESORO</t>
  </si>
  <si>
    <t>00099021001 DEPOSITO DE EFECTIVO, DEPOSITANTE: ANA PERES DIAZ, CONCEPTO: LLAMADAS PERSONALES, CUENTA DE DEPOSITO: CUENTA UNICA DEL TESORO</t>
  </si>
  <si>
    <t>00099021001 DEPOSITO DE EFECTIVO, DEPOSITANTE: JUAN CARLOS VILLARREAL, CONCEPTO: LLAMADAS PERSONALES, CUENTA DE DEPOSITO: CUENTA UNICA DEL TESORO</t>
  </si>
  <si>
    <t>00099021001 DEPOSITO DE EFECTIVO, DEPOSITANTE: LETICIA FERNANDEZ S., CONCEPTO: LLAMADAS PERSONALES, CUENTA DE DEPOSITO: CUENTA UNICA DEL TESORO</t>
  </si>
  <si>
    <t>00099021001 DEPOSITO DE EFECTIVO, DEPOSITANTE: PABLO TEJERINA M., CONCEPTO: LLAMADAS PERSONALES, CUENTA DE DEPOSITO: CUENTA UNICA DEL TESORO</t>
  </si>
  <si>
    <t>00099021001 DEPOSITO DE EFECTIVO, DEPOSITANTE: JOSE MIGUEL RODRIGUEZ ARGOLLO, CONCEPTO: DEVOLUCION DE DINERO DE HABER MENSUAL, CUENTA DE DEPOSITO: CUENTA UNICA DEL TESORO</t>
  </si>
  <si>
    <t>00099021001 DEPOSITO DE EFECTIVO, DEPOSITANTE: NANCY NAYMA HUANCA CALLE DE AREQUIPA, CONCEPTO: REPOSICION DE LLAMADAS PERSONALES REALIZADAS EN EL MES DE AGOSTO 2017, CUENTA DE DEPOSITO: CUENTA UNICA DEL TESORO</t>
  </si>
  <si>
    <t>00373024105 DEPOSITO DE EFECTIVO, DEPOSITANTE: WILSON RODRIGUEZ VINAYA, CONCEPTO: DEVOLUCION COSTO ADQUISICION FRAMEWORK, CUENTA DE DEPOSITO: CUENTA UNICA DEL TESORO</t>
  </si>
  <si>
    <t>00132069202 DEPOSITO DE EFECTIVO, DEPOSITANTE: FLORENTINA CONDORI HUARACHI, CONCEPTO: REPOSICION POR GASTOS NO EFECTUADOS, CUENTA DE DEPOSITO: CUENTA UNICA DEL TESORO</t>
  </si>
  <si>
    <t>00099021001 DEPOSITO DE EFECTIVO, DEPOSITANTE: FRANCISCO QUISPE CAHUAYA, CONCEPTO: DE COMBUSTIBLE DE LA GESTION 2017, CUENTA DE DEPOSITO: CUENTA UNICA DEL TESORO</t>
  </si>
  <si>
    <t>00099021001 DEPOSITO DE EFECTIVO, DEPOSITANTE: LIMVER PATZI CHURQUI, CONCEPTO: REVERSION DE BOLETA DE HABER MENSUAL, CUENTA DE DEPOSITO: CUENTA UNICA DEL TESORO</t>
  </si>
  <si>
    <t>00099021001 DEPOSITO DE EFECTIVO, DEPOSITANTE: ELOINA CALLEJAS DE BURGOA, CONCEPTO: DEVOLUCION POR DOBLE PERCEPCION, CUENTA DE DEPOSITO: CUENTA UNICA DEL TESORO</t>
  </si>
  <si>
    <t>00099021001 DEPOSITO DE EFECTIVO, DEPOSITANTE: MEGDONIO TADEO ROCHA VARGAS, CONCEPTO: REVERSION DE BOLETA DE HABER MENSUAL ( ABRIL ), CUENTA DE DEPOSITO: CUENTA UNICA DEL TESORO</t>
  </si>
  <si>
    <t>00099021001 DEPOSITO DE EFECTIVO, DEPOSITANTE: LOURDES ALIAGA ZAPATA, CONCEPTO: DOBLE PERCEPCION DEL MES DE JUNIO 2018, CUENTA DE DEPOSITO: CUENTA UNICA DEL TESORO</t>
  </si>
  <si>
    <t>00099021001 DEPOSITO DE EFECTIVO, DEPOSITANTE: MEGDONIO TADEO ROCHA VARGAS, CONCEPTO: REVERSION DE BOLETA DE HABER MENSUAL (MAYO), CUENTA DE DEPOSITO: CUENTA UNICA DEL TESORO</t>
  </si>
  <si>
    <t>00099021001 DEPOSITO DE EFECTIVO, DEPOSITANTE: LENY ERIKA CHAVEZ BARRANCOS, CONCEPTO: DEVOLUCION TELEFONIA MOVIL SEGUN PGE/DGAA/UFN° 0166/2017, CUENTA DE DEPOSITO: CUENTA UNICA DEL TESORO</t>
  </si>
  <si>
    <t>00099021001 DEPOSITO DE EFECTIVO, DEPOSITANTE: POLICIA BOLIVIANA, CONCEPTO: DEVOLUCION, CUENTA DE DEPOSITO: CUENTA UNICA DEL TESORO</t>
  </si>
  <si>
    <t>00099021001 DEPOSITO DE EFECTIVO, DEPOSITANTE: JUAN CARLOS CARDONA RIVAS, CONCEPTO: DEVOLUCION DE REFRIGERIOS AL MES DE MARZO DE 2017, A LA UCPP DEL MEFP, CUENTA DE DEPOSITO: CUENTA UNICA DEL TESORO</t>
  </si>
  <si>
    <t>00373024105 DEPOSITO DE EFECTIVO, DEPOSITANTE: ISABEL COLQUE DE MAMANI, CONCEPTO: INTERESES, CUENTA DE DEPOSITO: CUENTA UNICA DEL TESORO</t>
  </si>
  <si>
    <t>00582012002 DEPOSITO DE EFECTIVO, DEPOSITANTE: EMBOTELLADORA PATUJU LTDA., CONCEPTO: DEVOLUCION DE RECURSOS, CUENTA DE DEPOSITO: CUENTA UNICA DEL TESORO</t>
  </si>
  <si>
    <t>00099021001 DEPOSITO DE EFECTIVO, DEPOSITANTE: RENE MIGUEL IBAÑEZ TROCHE, CONCEPTO: DEVOLUCION DE VIATICOS, CUENTA DE DEPOSITO: CUENTA UNICA DEL TESORO</t>
  </si>
  <si>
    <t>00593019201 DEPOSITO DE EFECTIVO, DEPOSITANTE: EMPRESA ESTATAL YACANA, CONCEPTO: REVERSION PREVENTIVO # 208, CUENTA DE DEPOSITO: CUENTA UNICA DEL TESORO</t>
  </si>
  <si>
    <t>00592012001 DEP.DE CHEQ.AJENOS,RET.DE CAM.,CONCEPTO: TKT 9379314652 GESTION 2015 LACTEOSBOL DEVOLUCION BOA,DEP.: LACTEOSBOL , PROCEDENCIA: BANCO UNION S.A., CHEQUE: 9038, FECHA DE EMISION:01/06/2018</t>
  </si>
  <si>
    <t>00099021001 DEP.DE CHEQ.AJENOS,RET.DE CAM.,CONCEPTO: DEVOLUCION FONDOS EN AVANCE 3° DESEMBOLSO ANH,DEP.: DIRECCCION DISTRITAL POTOSI , PROCEDENCIA: BANCO UNION S.A., CHEQUE: 432, FECHA DE EMISION:23/05/2018</t>
  </si>
  <si>
    <t>00099021001 DEP.DE CHEQ.AJENOS,RET.DE CAM.,CONCEPTO: DEVOLUCION DE FONDOS NO UTILIZADOS,DEP.: MINISTERIO DE EDUCACION , PROCEDENCIA: BANCO UNION S.A., CHEQUE: 22283, FECHA DE EMISION:30/05/2018</t>
  </si>
  <si>
    <t>00291012009 DEP.DE CHEQ.AJENOS,RET.DE CAM.,CONCEPTO: EJECUCION DE GARANTIA DE LA EMP. INGLOBOL S.A. MANT PERIODICO CHARAZANI-APOLO,DEP.: ADMINISTRADORA BOLIVIANA DE CARRETERAS , PROCEDENCIA: BANCO GANADERO S.A., CHEQUE: 536858, FECHA DE EMISION:23/05/2018</t>
  </si>
  <si>
    <t>00099021001 DEP.DE CHEQ.AJENOS,RET.DE CAM.,CONCEPTO: REEMBOLSO SUBSIDIO INCAPACIDAD,DEP.: CONTRALORIA GENERAL DEL ESTADO , PROCEDENCIA: BANCO UNION S.A., CHEQUE: 5672, FECHA DE EMISION:25/05/2018</t>
  </si>
  <si>
    <t>COBRO COSTOS DE PAPELERIA SEGUN TRANSFERENCIA DEL EXTERIOR POR ORDEN DE CORPORACION PETROLERA S.A. (PARAGUAY) REF.: FACTURA 151 LIB. 00513062001 YPFB-OPERACIONES PLANTA DE SEPARACION DE LIQUIDOS RIO GRANDE</t>
  </si>
  <si>
    <t>VENTA DE DIVISAS A SOLICITUD DE YACIMIENTOS PETROLIFEROS FISCALES BOLIVIANOS SEGUN SOLICITUD 5146 REF: PAGO A PLUSPETROL BOLIVIA POR RETRIBUCIONES AL TITULAR MERCADO INTERNO CORRESPONDIENTE AL MES DE ENERO DE 2018 LIB. 00513012007 YPFB - RECURSOS NACIONALIZACIÓN</t>
  </si>
  <si>
    <t>VENTA DE DIVISAS A SOLICITUD DE YACIMIENTOS PETROLIFEROS FISCALES BOLIVIANOS SEGUN SOLICITUD 5145 REF: PAGO A PLUSPETROL BOLIVIA POR RETRIBUCIONES AL TITULAR MERCADO INTERNO CORRESPONDIENTE AL MES DE ENERO DE 2018 LIB. 00513012007 YPFB - RECURSOS NACIONALIZACIÓN</t>
  </si>
  <si>
    <t>De: 00099024113 Transferencia en cumplimiento al DS N0913 de 15/06/2011 y el Convenio Intergubernativo de Financiamiento UPRE-CIF-IG 007/2016 y UPRE-ADENDA-077/2017, suscrito entre la UPRE y el GAR Gran Chaco proyecto Construccion Instituto Tecnologico Industrial Agropecuario Yacuiba, correspondient</t>
  </si>
  <si>
    <t>De: 00099024113 Transferencia en cumplimiento al DS N0913 de 15/06/2011 y el Convenio Intergubernativo de Financiamiento UPRE-CIF-IG 799/2017, suscrito entre la UPRE y el GAM de San Pedro proyecto Ampliacion Centro de Salud San Juan del Pirai, correspondiente al pago de la planilla N 3, segun la UPR</t>
  </si>
  <si>
    <t>De: 00099024113 Transferencia en cumplimiento al DS N0913 de 15/06/2011 y el Convenio Intergubernativo de Financiamiento UPRE-CIF-IG 644/2017, suscrito entre la UPRE y el GAM de Anzaldo proyecto Const. Tinglado con Graderias U. E. Antonio Jose de Sucre Morochata (Anzaldo), correspondiente al pago de</t>
  </si>
  <si>
    <t>De: 00099024113 Transferencia en cumplimiento al DS N0913 de 15/06/2011 y el Convenio Intergubernativo de Financiamiento UPRE-CIF-IG 054/2017, suscrito entre la UPRE y el GAM de Padcaya proyecto Construccion Unidad Educativa Oscar Hiza Bastias La Mamora, correspondiente al pago de la planilla N 2,</t>
  </si>
  <si>
    <t>NUMERO DE LIBRETA CUT: 03420102001 OPERACIÓN E18 TRANSFERENCIA DEL SISTEMA FINANCIERO POR CUENTA DE TERCEROS A LA CUT TRANSFERENCIA DE RECURSOS DEL FIDEICOMISO AEVIVIENDA GASTOS DE FUNCIONAMIENTO</t>
  </si>
  <si>
    <t>NÚMERO DE LIBRETA CUT: 99031009.00 OPERACIÓN T01 TRANSFERENCIA DE FONDOS A LA CUT - TESORO DIRECTO DE BANCO UNION S.A. A CUENTA UNICA DEL TESORO CON NUMERO DE SOLICITUD = 2796865 Y NUMERO CORRELATIVO = 91320006062018958 TRANSFERENCIA POR OPERACIONES DE VENTA BONOS BTX</t>
  </si>
  <si>
    <t>VENTA DE DIVISAS CON TRANSFERENCIA DE FONDOS A SOLICITUD DE SERVICIO NACIONAL TEXTIL-SENATEX SEGUN SOLICITUD 5163 REF: PAGO POR LA COMPRA DE COLORANTES POR USD 43,966.00 SIENDO SU EQUIVALENCIA EN BS. 306,003.36 SEGUN INFORME INF-ETA-0042/2018, PARA LA UNIDAD DE TELAS , SEGUN ADJUNTOS LIB. 00378012002 SENATEX - ADMINISTRACION CENTRAL</t>
  </si>
  <si>
    <t>VENTA DE DIVISAS CON TRANSFERENCIA DE FONDOS A SOLICITUD DE SERVICIO GENERAL DE IDENTIFICACION PERSONAL - SEGIP SEGUN SOLICITUD 5155 REF: ENTREGA DE FONDOS A OFICINA DE SAO PAULO BRASIL, PARA PAGO DE PLANILLA DE COMPENSACION COSTO DE VIDA MES DE MAYO 2018, SEGUN INF. TECNICO 0196/2018 RR.HH. Y CERTI LIB. 00340012003 RECAUDACION EXTRANJERIA - C.I. -L.C.</t>
  </si>
  <si>
    <t>VENTA DE DIVISAS CON TRANSFERENCIA DE FONDOS A SOLICITUD DE SERVICIO GENERAL DE IDENTIFICACION PERSONAL - SEGIP SEGUN SOLICITUD 5158 REF: ENTREGA DE FONDOS A LA OFICINA DE BUENOS AIRES ARGENTINA PARA PAGO DE PLANILLA DE COMPENSACION COSTO DE VIDA CORRESPONDIENTE AL MES DE MAYO 2018, SEGUN INF. TECNI LIB. 00340012003 RECAUDACION EXTRANJERIA - C.I. -L.C.</t>
  </si>
  <si>
    <t>VENTA DE DIVISAS CON TRANSFERENCIA DE FONDOS A SOLICITUD DE SERVICIO GENERAL DE IDENTIFICACION PERSONAL - SEGIP SEGUN SOLICITUD 5157 REF: ENTREGA DE FONDOS A OFICINA DE CALAMA CHILE, PARA PAGO DE PLANILLA DE COMPENSACION COSTO DE VIDA MES DE MAYO 2018, SEGUN INF. TECNICO 0197/2018 RR.HH. Y CERTIFICA LIB. 00340012003 RECAUDACION EXTRANJERIA - C.I. -L.C.</t>
  </si>
  <si>
    <t>VENTA DE DIVISAS CON TRANSFERENCIA DE FONDOS A SOLICITUD DE SERVICIO GENERAL DE IDENTIFICACION PERSONAL - SEGIP SEGUN SOLICITUD 5156 REF: ENTREGA DE FONDOS A WASHINGTON DC ESTADOS UNIDOS, PARA PAGO DE PLANILLA COMPENSACION COSTO DE VIDA MES DE MAYO 2018, SEGUN INF. TECNICO 0198/2018 RR.HH. Y CERTIFI LIB. 00340012003 RECAUDACION EXTRANJERIA - C.I. -L.C.</t>
  </si>
  <si>
    <t>COBRO COSTOS DE PAPELERIA SEGUN TRANSFERENCIA DEL EXTERIOR POR ORDEN DE GAS TOTAL S.A. REF.ANTICIPO JUNIO 2018 LIB. 00513062001 YPFB-OPERACIONES PLANTA DE SEPARACION DE LIQUIDOS RIO GRANDE</t>
  </si>
  <si>
    <t>'COBRO DE UTILES DE ESCRITORIO POR´||COMPLEMENTO A COMPROBANTE S-0923697 DE LA FECHA. LIBRETA 00513062001 YPFB-OPERACIONES PLANTA DE SEPARACION DE LIQUIDOS RIO GRANDE</t>
  </si>
  <si>
    <t>00099021001 DEPOSITO DE EFECTIVO, DEPOSITANTE: JOSE ANTONIO SILVA MIER, CONCEPTO: DEVOLUCION EXCEDENTE REMUNERACION MAXIMA PERMITIDA JUNIO-2017 (U.T.O), CUENTA DE DEPOSITO: CUENTA UNICA DEL TESORO</t>
  </si>
  <si>
    <t>00099021001 DEPOSITO DE EFECTIVO, DEPOSITANTE: JOSE ANTONIO SILVA MIER, CONCEPTO: DEVOLUCION EXCEDENTE REMUNERACION MAXIMA PERMITIDA MAYO-2017 (U.T.O), CUENTA DE DEPOSITO: CUENTA UNICA DEL TESORO</t>
  </si>
  <si>
    <t>00099021001 DEPOSITO DE EFECTIVO, DEPOSITANTE: JOSE ANTONIO SILVA MIER, CONCEPTO: DEVOLUCION EXCEDENTE REMUNERACION MAXIMA PERMITIDA ABRIL-2017 (U.T.O), CUENTA DE DEPOSITO: CUENTA UNICA DEL TESORO</t>
  </si>
  <si>
    <t>00099021001 DEPOSITO DE EFECTIVO, DEPOSITANTE: JOSE ANTONIO SILVA MIER, CONCEPTO: DEVOLUCION EXCEDENTE REMUNERACION MAXIMA PERMITIDA MARZO-2017 (U.T.O), CUENTA DE DEPOSITO: CUENTA UNICA DEL TESORO</t>
  </si>
  <si>
    <t>00099021001 DEPOSITO DE EFECTIVO, DEPOSITANTE: JOSE ANTONIO SILVA MIER, CONCEPTO: DEVOLUCION EXCEDENTE REMUNERACION MAXIMA PERMITIDA FEBRERO-2017 (U.T.O), CUENTA DE DEPOSITO: CUENTA UNICA DEL TESORO</t>
  </si>
  <si>
    <t>00099021001 DEPOSITO DE EFECTIVO, DEPOSITANTE: JOSE ANTONIO SILVA MIER, CONCEPTO: DEVOLUCION EXCEDENTE REMUNERACION MAXIMA PERMITIDA ENERO-2017 (U.T.O), CUENTA DE DEPOSITO: CUENTA UNICA DEL TESORO</t>
  </si>
  <si>
    <t>00099021001 DEPOSITO DE EFECTIVO, DEPOSITANTE: MARIO DURAN, CONCEPTO: REVERSION SALDO NO EJECUTADO, CUENTA DE DEPOSITO: CUENTA UNICA DEL TESORO</t>
  </si>
  <si>
    <t>00373024105 DEPOSITO DE EFECTIVO, DEPOSITANTE: FONDO DESARROLLO INDIGENA F.D.I., CONCEPTO: IMPLEMENTACION CONTROL DE GANADO VACUNO LECHERO EN LA COM. CAMPESINA PERU RIO APERE,PROV YACUMA BENI, CUENTA DE DEPOSITO: CUENTA UNICA DEL TESORO</t>
  </si>
  <si>
    <t>00099021001 DEPOSITO DE EFECTIVO, DEPOSITANTE: VICTORIA CARMEN RIVAS VDA DE COCHI, CONCEPTO: DEVOLUCION DE COBRO INDEBIDO POR NUEVAS NUPCIAS, CUENTA DE DEPOSITO: CUENTA UNICA DEL TESORO</t>
  </si>
  <si>
    <t>00099021001 DEPOSITO DE EFECTIVO, DEPOSITANTE: EDIFICIO CONAVI COOPROPIETARIOS, CONCEPTO: PAGO EPSAS - MARZO - 2018, CUENTA DE DEPOSITO: CUENTA UNICA DEL TESORO</t>
  </si>
  <si>
    <t>00099021001 DEPOSITO DE EFECTIVO, DEPOSITANTE: EDIFICIO CONAVI COOPROPIETARIOS, CONCEPTO: PAGO EPSAS - ABRIL - 2018, CUENTA DE DEPOSITO: CUENTA UNICA DEL TESORO</t>
  </si>
  <si>
    <t>00099021001 DEPOSITO DE EFECTIVO, DEPOSITANTE: NOLBERTO SULLCANI QUISPE, CONCEPTO: REVERSION, CUENTA DE DEPOSITO: CUENTA UNICA DEL TESORO</t>
  </si>
  <si>
    <t>00099021001 DEPOSITO DE EFECTIVO, DEPOSITANTE: EDUARDO BACARREZA MAMANI, CONCEPTO: DEVOLUCION DE GASTOS NO EJECUTADOS DE PASAJE, CUENTA DE DEPOSITO: CUENTA UNICA DEL TESORO</t>
  </si>
  <si>
    <t>00099021001 DEPOSITO DE EFECTIVO, DEPOSITANTE: REYNALDO GONZALO GONZALES GRAFF, CONCEPTO: DEVOLUCION DE GASTOS NO EJECUTADOS DE PASAJE, CUENTA DE DEPOSITO: CUENTA UNICA DEL TESORO</t>
  </si>
  <si>
    <t>00099021001 DEPOSITO DE EFECTIVO, DEPOSITANTE: DANIEL FERNANDO SALAZAR ROJAS, CONCEPTO: DEVOLUCION DE VIATICOS, CUENTA DE DEPOSITO: CUENTA UNICA DEL TESORO</t>
  </si>
  <si>
    <t>00099021001 DEPOSITO DE EFECTIVO, DEPOSITANTE: MANUEL ALVARO TRUJILLO BALBOA, CONCEPTO: DEVOLUCION DE VIATICOS, CUENTA DE DEPOSITO: CUENTA UNICA DEL TESORO</t>
  </si>
  <si>
    <t>00099021001 DEPOSITO DE EFECTIVO, DEPOSITANTE: JORGE CHUNGARA MONTAÑO, CONCEPTO: COMPROMISO DE DEVOLUCION DE DEUDA, CUENTA DE DEPOSITO: CUENTA UNICA DEL TESORO</t>
  </si>
  <si>
    <t>00099021001 DEPOSITO DE EFECTIVO, DEPOSITANTE: FELIX CARDENAS AGUILAR, CONCEPTO: DEVOLUCION DE VIATICOS, CUENTA DE DEPOSITO: CUENTA UNICA DEL TESORO</t>
  </si>
  <si>
    <t>00099021001 DEPOSITO DE EFECTIVO, DEPOSITANTE: AGENCIA NACIONAL DE HIDROCARBUROS, CONCEPTO: PAGO POR REPOSICION DE LLAMADAS DE LA DCD, CUENTA DE DEPOSITO: CUENTA UNICA DEL TESORO</t>
  </si>
  <si>
    <t>00099021001 DEPOSITO DE EFECTIVO, DEPOSITANTE: CARLOS ALBERTO PERALTA AGUIRRE, CONCEPTO: DEVOLUCION DE FONDOS EN AVANCE, CUENTA DE DEPOSITO: CUENTA UNICA DEL TESORO</t>
  </si>
  <si>
    <t>00099021001 DEPOSITO DE EFECTIVO, DEPOSITANTE: JOSE ANTONIO SILVA MIER, CONCEPTO: DEVOLUCION EXCEDENTE REMUNERACION MAXIMA PERMITIDA AGOSTO-2017 (U.T.O), CUENTA DE DEPOSITO: CUENTA UNICA DEL TESORO</t>
  </si>
  <si>
    <t>00099021001 DEPOSITO DE EFECTIVO, DEPOSITANTE: JOSE ANTONIO SILVA MIER, CONCEPTO: DEVOLUCION EXCEDENTE REMUNERACION MAXIMA PERMITIDA JULIO-2017 (U.T.O), CUENTA DE DEPOSITO: CUENTA UNICA DEL TESORO</t>
  </si>
  <si>
    <t>00020041101 DEPOSITO DE EFECTIVO, DEPOSITANTE: SARZURI LOPEZ BRAYAN  C.I.  9966503  LP., CONCEPTO: REVERSION PAGO RENUMERACIONES CONSULTORES DE LINEA PREV. 1259, CUENTA DE DEPOSITO: CUENTA UNICA DEL TESORO</t>
  </si>
  <si>
    <t>00020041101 DEPOSITO DE EFECTIVO, DEPOSITANTE: FLORES BALDERRAMA ELMER EDWIN  C.I.  9391199 CBBA, CONCEPTO: REVERSION PAGO RENUMERACIONES CONSULTORES DE LINEA PREV. 1259, CUENTA DE DEPOSITO: CUENTA UNICA DEL TESORO</t>
  </si>
  <si>
    <t>00020041101 DEPOSITO DE EFECTIVO, DEPOSITANTE: LECOÑA GUTIERREZ CARMEN C.I.  9921215  LP., CONCEPTO: REVERSION PAGO RENUMERACIONES CONSULTORES DE LINEA PREV. 1259, CUENTA DE DEPOSITO: CUENTA UNICA DEL TESORO</t>
  </si>
  <si>
    <t>00020041101 DEPOSITO DE EFECTIVO, DEPOSITANTE: VILLA HUAYNOCA KEVIN DANIEL  C.I. 7078805  LP., CONCEPTO: REVERSION PAGO RENUMERACIONES CONSULTORES DE LINEA PREV. 1259, CUENTA DE DEPOSITO: CUENTA UNICA DEL TESORO</t>
  </si>
  <si>
    <t>00099021001 DEPOSITO DE EFECTIVO, DEPOSITANTE: ROSARIO GALVEZ MONRROY, CONCEPTO: PAGO POR LLAMADAS PERSONALES, CUENTA DE DEPOSITO: CUENTA UNICA DEL TESORO</t>
  </si>
  <si>
    <t>00099021001 DEPOSITO DE EFECTIVO, DEPOSITANTE: TANIA VICTORIA FRANCK CHURRUARRIN, CONCEPTO: PAGO LLAMADAS PERSONALES, CUENTA DE DEPOSITO: CUENTA UNICA DEL TESORO</t>
  </si>
  <si>
    <t>00099021001 DEPOSITO DE EFECTIVO, DEPOSITANTE: ANA TURLANDA ALVAREZ VARGAS, CONCEPTO: DEVOLUCION POR DOBLE PERCEPCION, CUENTA DE DEPOSITO: CUENTA UNICA DEL TESORO</t>
  </si>
  <si>
    <t>00099021001 DEPOSITO DE EFECTIVO, DEPOSITANTE: MARIA ESTHER HINOJOSA GARCIA, CONCEPTO: DESCARGO DE LLAMADAS, CUENTA DE DEPOSITO: CUENTA UNICA DEL TESORO</t>
  </si>
  <si>
    <t>00099021001 DEPOSITO DE EFECTIVO, DEPOSITANTE: JANNETT ROXANA TAPIA SAINZ DE SALGUERO, CONCEPTO: REPOSICION DE LLAMADAS PERSONALES ANH, CUENTA DE DEPOSITO: CUENTA UNICA DEL TESORO</t>
  </si>
  <si>
    <t>00099021001 DEPOSITO DE EFECTIVO, DEPOSITANTE: JORGE LUIS GONZALES SAKAMOTO, CONCEPTO: REPOSICION DE LLAMADAS PERSONALES ANH, CUENTA DE DEPOSITO: CUENTA UNICA DEL TESORO</t>
  </si>
  <si>
    <t>00099021001 DEPOSITO DE EFECTIVO, DEPOSITANTE: RICHAR PARDO BUSTILLOS - MIN DEPORTES, CONCEPTO: DEVOLUCION DE VIATICOS DEL 5 AL 10 DE JUNIO DE 2018, CUENTA DE DEPOSITO: CUENTA UNICA DEL TESORO</t>
  </si>
  <si>
    <t>00526012001 DEPOSITO DE EFECTIVO, DEPOSITANTE: CARLOS ANDRES CARRASCO, CONCEPTO: DEVOLUCION DE VIATICOS NO UTILIZADOS, CUENTA DE DEPOSITO: CUENTA UNICA DEL TESORO</t>
  </si>
  <si>
    <t>00020041101 DEPOSITO DE EFECTIVO, DEPOSITANTE: CAMBARA FLORES VIVIANA  C.I.  7855329  S.C., CONCEPTO: REVERSION PAGO RENUMERACIONES CONSULTORES DE LINEA PREV. 1259, CUENTA DE DEPOSITO: CUENTA UNICA DEL TESORO</t>
  </si>
  <si>
    <t>00574012002 DEP.DE CHEQ.AJENOS,RET.DE CAM.,CONCEPTO: DEVOLUCION DE DEP. ERRONEOS DEL MINISTERIO DE SALUD,DEP.: LACTEOSBOL , PROCEDENCIA: BANCO UNION S.A., CHEQUE: 4695, FECHA DE EMISION:21/05/2018</t>
  </si>
  <si>
    <t>00574012002 DEP.DE CHEQ.AJENOS,RET.DE CAM.,CONCEPTO: DEVOLUCION DE DEP. ERRONEOS DEL MINISTERIO DE SALUD,DEP.: LACTEOSBOL , PROCEDENCIA: BANCO UNION S.A., CHEQUE: 4694, FECHA DE EMISION:21/05/2018</t>
  </si>
  <si>
    <t>00099021001 DEP.DE CHEQ.AJENOS,RET.DE CAM.,CONCEPTO: FLORES APALA ROLY,DEP.: BANCO UNION , PROCEDENCIA: BANCO UNION S.A., CHEQUE: 154514, FECHA DE EMISION:07/06/2018</t>
  </si>
  <si>
    <t>00099021001 DEP.DE CHEQ.AJENOS,RET.DE CAM.,CONCEPTO: MENDOZA FERNANDEZ LUZ MARLHIN,DEP.: BANCO UNION , PROCEDENCIA: BANCO UNION S.A., CHEQUE: 154515, FECHA DE EMISION:07/06/2018</t>
  </si>
  <si>
    <t>00099021001 DEP.DE CHEQ.AJENOS,RET.DE CAM.,CONCEPTO: FLORES PASTOR MARIA ELENA,DEP.: BANCO UNION , PROCEDENCIA: BANCO UNION S.A., CHEQUE: 154516, FECHA DE EMISION:07/06/2018</t>
  </si>
  <si>
    <t>00099021001 DEP.DE CHEQ.AJENOS,RET.DE CAM.,CONCEPTO: DEVOLUCION DE PASAJES NO UTUTILIZADOS CTA. 10000004670267,DEP.: MIN. DE MEDIO AMBIENTE Y AGUA , PROCEDENCIA: BANCO UNION S.A., CHEQUE: 959, FECHA DE EMISION:25/05/2018</t>
  </si>
  <si>
    <t>00099021001 DEP.DE CHEQ.AJENOS,RET.DE CAM.,CONCEPTO: LOLA TERRAZA MAURO,DEP.: BANCO UNION , PROCEDENCIA: BANCO UNION S.A., CHEQUE: 154523, FECHA DE EMISION:07/06/2018</t>
  </si>
  <si>
    <t>00099021001 DEP.DE CHEQ.AJENOS,RET.DE CAM.,CONCEPTO: APAZA GARCIA ELSA,DEP.: BANCO UNION , PROCEDENCIA: BANCO UNION S.A., CHEQUE: 154517, FECHA DE EMISION:07/06/2018</t>
  </si>
  <si>
    <t>00099021001 DEP.DE CHEQ.AJENOS,RET.DE CAM.,CONCEPTO: MARIA LUISA NOGALES PEÑA,DEP.: BANCO UNION , PROCEDENCIA: BANCO UNION S.A., CHEQUE: 154518, FECHA DE EMISION:07/06/2018</t>
  </si>
  <si>
    <t>00099021001 DEP.DE CHEQ.AJENOS,RET.DE CAM.,CONCEPTO: SENTELICES MIRIAM GLORIA GONZALES DE,DEP.: BANCO UNION , PROCEDENCIA: BANCO UNION S.A., CHEQUE: 154519, FECHA DE EMISION:07/06/2018</t>
  </si>
  <si>
    <t>00099021001 DEP.DE CHEQ.AJENOS,RET.DE CAM.,CONCEPTO: SENTELICES MIRIAM GLORIA GONZALES DE,DEP.: BANCO UNION , PROCEDENCIA: BANCO UNION S.A., CHEQUE: 154520, FECHA DE EMISION:07/06/2018</t>
  </si>
  <si>
    <t>00099021001 DEP.DE CHEQ.AJENOS,RET.DE CAM.,CONCEPTO: MAMANI CONDORI ISMAEL,DEP.: BANCO UNION , PROCEDENCIA: BANCO UNION S.A., CHEQUE: 154521, FECHA DE EMISION:07/06/2018</t>
  </si>
  <si>
    <t>00099021001 DEP.DE CHEQ.AJENOS,RET.DE CAM.,CONCEPTO: MAMANI CONDORI ISMAEL,DEP.: BANCO UNION , PROCEDENCIA: BANCO UNION S.A., CHEQUE: 154522, FECHA DE EMISION:07/06/2018</t>
  </si>
  <si>
    <t>00373024101 DEP.DE CHEQ.AJENOS,RET.DE CAM.,CONCEPTO: F.D.I.-DEVOLUCION INCAPACIDAD TEMPORAL-MARZO/2018,DEP.: CAJA PETROLERA DE SALUD , PROCEDENCIA: BANCO UNION S.A., CHEQUE: 13411, FECHA DE EMISION:07/06/2018</t>
  </si>
  <si>
    <t>00099021001 DEPOSITO DE EFECTIVO, DEPOSITANTE: LUIS MARIN AGUILAR CHOQUE, CONCEPTO: DEVOLUCION DE GASTOS NO EJECUTADOS DE PASAJE, CUENTA DE DEPOSITO: CUENTA UNICA DEL TESORO</t>
  </si>
  <si>
    <t>NUMERO DE LIBRETA CUT: 00291012009 OPERACIÓN E18 TRANSFERENCIA DEL SISTEMA FINANCIERO POR CUENTA DE TERCEROS A LA CUT EJECUCION CT-078833-0200</t>
  </si>
  <si>
    <t>VENTA DE DIVISAS CON TRANSFERENCIA DE FONDOS A SOLICITUD DE YACIMIENTOS PETROLIFEROS FISCALES BOLIVIANOS SEGUN SOLICITUD 5164 REF: PRE PAGO A TRAFIGURA PTE LTD POR EL SUMINISTRO SUR DE PRODUCTO MES DE JUNIO 2018 SEGUN INFORME TECNICO DE CONFORMIDAD DE PAGO UPCA 462 LIB. 00513012004 LBP-YPFB-UNICOMERCIAL (4030005415/1-2188907)</t>
  </si>
  <si>
    <t>||AMPLIACION DE VALIDEZ 0,15% S/USD68.700,15.-POR 107 DIAS,REEMB.GSTS.COMUNICACION BS220.-Y EMISION COMP.CONTABLE BS50.-,S/G NOTA DGAF.STRIA.GRAL.Nº294/18,05/06/18.REF.:I-2018-03 P/C ARMADA BOLIVIANA A/F ZODIAC MILPRO INTERNATIONAL. LIB.0020051101 MINDEF-ARMADA BOLIVIANA VARIOS REF.:COMISION AMPL.VALIDEZ LC I-2018-03</t>
  </si>
  <si>
    <t>VENTA DE DIVISAS CON TRANSFERENCIA DE FONDOS A SOLICITUD DE YACIMIENTOS PETROLIFEROS FISCALES BOLIVIANOS SEGUN SOLICITUD 5169 REF: PAGO A LA EMPRESA PARADIGM GEOPHYSICAL BV POR LA ADQUISICION DE LICENCIA DE SOFTWARE SKUA PARA LA GERH SEGUN ORDEN DE PAGO CITE N GTIC DSOC 3 LIB. 00513012003 LBP-YPFB (2011349681373)</t>
  </si>
  <si>
    <t>De: 00099024113 Transferencia en cumplimiento al DS N0913 de 15/06/2011 y el Convenio Interinstitucional de Financiamiento UPRE-CIF-107/2014, suscrito entre la UPRE y el GAM Bermejo, Proyecto Construccion Stadium Barrio Municipal, correspondiente al pago de la planilla N28, segun la UPRE.</t>
  </si>
  <si>
    <t>De: 00099024113 Transferencia en cumplimiento al DS N0913 de 15/06/2011 y el Convenio Intergubernativo de Financiamiento UPRE-CIF-IG 478/2017 y UPRE-ADENDA-047-A/2017, suscrito entre la UPRE y el GAM Inquisivi Proyecto Construccion de 6 Aulas Sala de Profesores, Direccion y Bateria de Banos U.E. Gua</t>
  </si>
  <si>
    <t>De: 00099024113 Transferencia en cumplimiento al DS N0913 de 15/06/2011 y el Convenio Intergubernativo de Financiamiento UPRE-CIF-IG 716/2017, suscrito entre la UPRE y el GAM Tiquipaya, Proyecto Const. Tinglado y Graderias Com. Santiaguilla - Tiquipaya, correspondiente al pago de la planilla N2, seg</t>
  </si>
  <si>
    <t>De: 00099024113 Transferencia en cumplimiento al DS N0913 de 15/06/2011 y el Convenio Intergubernativo de Financiamiento UPRE-CIF-IG/452/2016, suscrito entre la UPRE y el GAM San Pedro de Tiquina, Proyecto Const. Plaza Turistica 16 de Julio San Pedro de Tiquina, correspondiente al pago de la planill</t>
  </si>
  <si>
    <t>||COBRO UTILES DE ESCRITORIOPOR COMISIONES COBRADAS AL TGNPOR EL BANCO DE ESPAÑA, REF.: PAGO PTMO. FIDA E-7-BO, NTI. 010755, VCTO. 15-05-2018 VALOR 16-05-2018 LIBRETA N° 00099021001 TGN RECURSOS ORDINARIOS (3987) UTILES DE ESCRITORIO</t>
  </si>
  <si>
    <t>TRANSFERENCIA DEL EXTERIOR SEGUN SWIFT NO.7998 DE FECHA 07/06/2018 ORDENANTE: CONSULADO DE BOLIVIA EN CALAMA LIB. 00340012005 SEGIP - RECAUDACION EXTERIOR - CEDULAS DE IDENTIDAD</t>
  </si>
  <si>
    <t>NÚMERO DE LIBRETA CUT: 99031009.00 OPERACIÓN T01 TRANSFERENCIA DE FONDOS A LA CUT - TESORO DIRECTO DE BANCO UNION S.A. A CUENTA UNICA DEL TESORO CON NUMERO DE SOLICITUD = 2800467 Y NUMERO CORRELATIVO = 91320007062018029 TRANSFERENCIA POR OPERACIONES DE VENTA BONOS BTX</t>
  </si>
  <si>
    <t>COBRO COSTOS DE PAPELERIA SEGUN TRANSFERENCIA DEL EXTERIOR POR ORDEN DE VITOL SA REF.: D2305191 O/INV.P1830995 Y/INV. 1020269020 IN FULL CANCELLATION OF SBLC REF 40LI-G90460-PMDW LIB. 00513012007 YPFB - RECURSOS NACIONALIZACIÓN</t>
  </si>
  <si>
    <t>De: 00163012002 TRANSFERENCIA A SOLICITUD DE ANH S/G NOTA ANH 9603 DAF 1932/2018, ENCUMPLIMIENTO A LA LEY N 3058 ART. 112 y 142 (Fondo de Ayuda Interna al Desarrollo Nacional) y D.S 1996 ART. 73 (Crea FONGAS)- H.R. 6-16459-R</t>
  </si>
  <si>
    <t>De: 00163012002 TRANSFERENCIA A SOLICITUD DE ANH S/G NOTA ANH 9771 DAF 1959/2018, ENCUMPLIMIENTO A LA LEY N 3058 ART. 112 y 142 (Fondo de Ayuda Interna al Desarrollo Nacional) y D.S 1996 ART. 73 (Crea FONGAS)- H.R. 6-16458-R</t>
  </si>
  <si>
    <t>PAGO A BID PRÉSTAMO 987-SF-BO VCTO. 07-06-2018 POR CUENTA DE FNDR SEGÚN COD.LIQ.010888 DE FECHA 06-06-2018, VALOR 07-06-2018 CAPITAL USD 175.731,82 INTERESES USD 315.734,46 LIBRETA N°0009921001 TGN-RECURSOS ORDINARIOS (3987)-ALIVIO MDRI</t>
  </si>
  <si>
    <t>'COBRO DE'||UTILES DE ESCRITORIO POR EL COMPROBANTE CONTABLE NRO. 0923760 DE LA FECHA S/G. CORREO ELECTRÓNICO DE YPFB DE F. 23/01/2018. DEBITO DE LA LIBRETA 00513022001 YPFB - OPERACIONES.</t>
  </si>
  <si>
    <t>NUMERO DE LIBRETA CUT: 00099021001 OPERACIÓN E18 TRANSFERENCIA DEL SISTEMA FINANCIERO POR CUENTA DE TERCEROS A LA CUT TRANSFERENCIA DE FONDOS POR PAGO INDEBIDO - RP MAYO 2018</t>
  </si>
  <si>
    <t>NUMERO DE LIBRETA CUT: 00099021001 OPERACIÓN E18 TRANSFERENCIA DEL SISTEMA FINANCIERO POR CUENTA DE TERCEROS A LA CUT TRANSFERENCIA DE FONDOS POR PAGO ADELATADO PRA - RP MAYO 2018</t>
  </si>
  <si>
    <t>COBRO COSTOS DE PAPELERIA SEGUN TRANSFERENCIA DEL EXTERIOR POR ORDEN DE YPF EXPORTACION Y PRODUCCION DE HIDROCARBUROS DE BOLIVIA S.A. LIB. 00513012007 YPFB - RECURSOS NACIONALIZACIÓN</t>
  </si>
  <si>
    <t>||REGISTRO POR COBRO NOTIFICACION EMISION DE GARANTIA INTERNACIONAL N°01380X ( SB-R-2018-012) BS220.- Y EMISION DE CBTE. CONTABLE BS50.- A/F ABEN CGO. LIB. N°00099021001 TGN - RECURSOS ORDINARIOS REF.: AVISO EMISION GARANTIA INT. N°01380X</t>
  </si>
  <si>
    <t>00099021001 DEPOSITO DE EFECTIVO, DEPOSITANTE: ALFREDO ALVAREZ POMA, CONCEPTO: DEVOLUCION POR COBRO-DOBLE PERCEPCION- DEVOLUCION DE DEUDA, CUENTA DE DEPOSITO: CUENTA UNICA DEL TESORO</t>
  </si>
  <si>
    <t>00373024105 DEPOSITO DE EFECTIVO, DEPOSITANTE: FONDO DE DESARROLLO INDIGENA, CONCEPTO: DEVOLUCION SALDO DE PROYECTOS, CUENTA DE DEPOSITO: CUENTA UNICA DEL TESORO</t>
  </si>
  <si>
    <t>00099021001 DEPOSITO DE EFECTIVO, DEPOSITANTE: NOEMI PINTO ALCON, CONCEPTO: DOBLE PERCEPCION, CUENTA DE DEPOSITO: CUENTA UNICA DEL TESORO</t>
  </si>
  <si>
    <t>00099021001 DEPOSITO DE EFECTIVO, DEPOSITANTE: JUAN JOSE FOCACCIO TEJADA, CONCEPTO: LLAMADA PERSONAL, CUENTA DE DEPOSITO: CUENTA UNICA DEL TESORO</t>
  </si>
  <si>
    <t>00592012001 DEPOSITO DE EFECTIVO, DEPOSITANTE: ELIAS VIDAURRE, CONCEPTO: DEVOLUCION DE FONDO EN AVANCE POR DIFERENCIA, CUENTA DE DEPOSITO: CUENTA UNICA DEL TESORO</t>
  </si>
  <si>
    <t>00592012001 DEPOSITO DE EFECTIVO, DEPOSITANTE: MARIA RENE CIVERA, CONCEPTO: ND 120878 GESTION 2017, CUENTA DE DEPOSITO: CUENTA UNICA DEL TESORO</t>
  </si>
  <si>
    <t>00592012001 DEPOSITO DE EFECTIVO, DEPOSITANTE: VICTOR CORTEZ, CONCEPTO: ND 106246 (GESTION 2017) PRIMERA CUOTA, CUENTA DE DEPOSITO: CUENTA UNICA DEL TESORO</t>
  </si>
  <si>
    <t>00592012001 DEPOSITO DE EFECTIVO, DEPOSITANTE: ANA WENDY MAMANI YUJRA, CONCEPTO: ND 152179 CLIENTE PARTICULAR GESTION 2017, CUENTA DE DEPOSITO: CUENTA UNICA DEL TESORO</t>
  </si>
  <si>
    <t>00099021001 DEPOSITO DE EFECTIVO, DEPOSITANTE: PAOLA ROSA ARGUATA, CONCEPTO: DEVOLUCION DE FONDOS EN AVANCE MAYO 2018, CUENTA DE DEPOSITO: CUENTA UNICA DEL TESORO</t>
  </si>
  <si>
    <t>00099021001 DEPOSITO DE EFECTIVO, DEPOSITANTE: FLORENCIA CHINO JUANIQUINA, CONCEPTO: FLORENCIA CHINO JUANIQUINA DEVOLUCION DE SUELDO MES DE MAYO, CUENTA DE DEPOSITO: CUENTA UNICA DEL TESORO</t>
  </si>
  <si>
    <t>00513722001 DEPOSITO DE EFECTIVO, DEPOSITANTE: YPFB - VICTOR MANUEL DIAZ NIÑO DE GUZMAN, CONCEPTO: DEVOLUCION DE FONDO EN AVANCE, CUENTA DE DEPOSITO: CUENTA UNICA DEL TESORO</t>
  </si>
  <si>
    <t>00099021001 DEPOSITO DE EFECTIVO, DEPOSITANTE: LILIANA CHAVEZ DE LA ROSA ENRIC, CONCEPTO: REPOSICION DE LLAMADAS PERSONALES AGENCIA NACIONAL DE HIDROCARBUROS, CUENTA DE DEPOSITO: CUENTA UNICA DEL TESORO</t>
  </si>
  <si>
    <t>00099021001 DEPOSITO DE EFECTIVO, DEPOSITANTE: INST. GEOGRAFICO MILITAR DISTGEOGRAFICO ACHACACH, CONCEPTO: REVERSION GASTOS NO EJECUTADOS PARTIDA 21600 DEL PREVENTIVO 3832, CUENTA DE DEPOSITO: CUENTA UNICA DEL TESORO</t>
  </si>
  <si>
    <t>00099021001 DEPOSITO DE EFECTIVO, DEPOSITANTE: RITA PAULINA JIMENEZ H., CONCEPTO: COBRO INDEBIDO POR NUEVAS NUPCIAS, CUENTA DE DEPOSITO: CUENTA UNICA DEL TESORO</t>
  </si>
  <si>
    <t>00099021001 DEPOSITO DE EFECTIVO, DEPOSITANTE: JUAN PABLO PATIÑO MEDRANO, CONCEPTO: DEVOLUCION POR CONCEPTO DE PASAJE AEREO, CUENTA DE DEPOSITO: CUENTA UNICA DEL TESORO</t>
  </si>
  <si>
    <t>00099021001 DEPOSITO DE EFECTIVO, DEPOSITANTE: CONCEPCION CALLISAYA FLORES, CONCEPTO: DEVOLUCION DOBLE PERCEPCION, CUENTA DE DEPOSITO: CUENTA UNICA DEL TESORO</t>
  </si>
  <si>
    <t>00099021001 DEPOSITO DE EFECTIVO, DEPOSITANTE: PEDRO JULIO FERNANDEZ TOPOCO, CONCEPTO: CONVENIO DE PAGO DE DOBLE PERCEPCION, CUENTA DE DEPOSITO: CUENTA UNICA DEL TESORO</t>
  </si>
  <si>
    <t>00099021001 DEPOSITO DE EFECTIVO, DEPOSITANTE: JOSE LIRAUZE ORTIZ, CONCEPTO: DEVOLUCION DEUDA DOBLE PERCEPCION, CUENTA DE DEPOSITO: CUENTA UNICA DEL TESORO</t>
  </si>
  <si>
    <t>00099021001 DEPOSITO DE EFECTIVO, DEPOSITANTE: YOVANA MAMANI HUAÑAPACO, CONCEPTO: REVERSION DE BOLETA DE HABER MENSUAL, CUENTA DE DEPOSITO: CUENTA UNICA DEL TESORO</t>
  </si>
  <si>
    <t>00099021001 DEPOSITO DE EFECTIVO, DEPOSITANTE: BETTY GUARACHI CATARI, CONCEPTO: DEVOLUCION DE SUELDO, CUENTA DE DEPOSITO: CUENTA UNICA DEL TESORO</t>
  </si>
  <si>
    <t>00373024105 DEPOSITO DE EFECTIVO, DEPOSITANTE: ZULEMA MAMANI MAMANI, CONCEPTO: DEVOLUCION PAGO DE FLETE DE TRANSPORTE, CUENTA DE DEPOSITO: CUENTA UNICA DEL TESORO</t>
  </si>
  <si>
    <t>00099021001 DEPOSITO DE EFECTIVO, DEPOSITANTE: ARIEL ANDRE ROCHA MUÑOZ, CONCEPTO: PAGO DE LLAMADAS EXCEDENTE DE CARACTER PERSONAL  ANH, CUENTA DE DEPOSITO: CUENTA UNICA DEL TESORO</t>
  </si>
  <si>
    <t>00099021001 DEPOSITO DE EFECTIVO, DEPOSITANTE: LEODAN GUSTAVO CALLIZAYA MAMANI, CONCEPTO: DEVOLUCION DE HABER MENSUAL MES DE MAYO, CUENTA DE DEPOSITO: CUENTA UNICA DEL TESORO</t>
  </si>
  <si>
    <t>00373024105 DEPOSITO DE EFECTIVO, DEPOSITANTE: ZULEMA MAMANI MAMANI, CONCEPTO: DEVOLUCION DE INTERESES GENERADOS EN CUENTA BANCARIA, CUENTA DE DEPOSITO: CUENTA UNICA DEL TESORO</t>
  </si>
  <si>
    <t>00660072001 DEP.DE CHEQ.AJENOS,RET.DE CAM.,CONCEPTO: DEVOLUCION DE CUENTAS POR COBRAR GESTIONES PASADAS DEL SR EDGAR QUISPE,DEP.: ORGANO JUDICIAL , PROCEDENCIA: BANCO UNION S.A., CHEQUE: 2043, FECHA DE EMISION:08/06/2018</t>
  </si>
  <si>
    <t>00660042001 DEP.DE CHEQ.AJENOS,RET.DE CAM.,CONCEPTO: DEVOLUCION DE EXCESO DE LLAMADAS Y CUENTAS POR COBRAR,DEP.: ORGANO JUDICIAL-TRIBUNAL AGROAMBIENTAL , PROCEDENCIA: BANCO UNION S.A., CHEQUE: 529, FECHA DE EMISION:05/06/2018</t>
  </si>
  <si>
    <t>00099021001 DEP.DE CHEQ.AJENOS,RET.DE CAM.,CONCEPTO: DEVOLUCION DE SALDOS NO EJECUTADOS,DEP.: GOBIERNO AUTONOMO MUNICIPAL ALTO BENI , PROCEDENCIA: BANCO UNION S.A., CHEQUE: 995, FECHA DE EMISION:08/06/2018</t>
  </si>
  <si>
    <t>00099021001 DEP.DE CHEQ.AJENOS,RET.DE CAM.,CONCEPTO: REVERSION FRACCION CASO NUA#12299431,DEP.: SEGUROS PROVIDA SA , PROCEDENCIA: BANCO NACIONAL DE BOLIVIA S.A., CHEQUE: 4350272, FECHA DE EMISION:07/06/2018</t>
  </si>
  <si>
    <t>00099021001 DEPOSITO DE EFECTIVO, DEPOSITANTE: ALVARO SIMON QUINA JIMENEZ, CONCEPTO: DEVOLUCION DE PASAJES, CUENTA DE DEPOSITO: CUENTA UNICA DEL TESORO</t>
  </si>
  <si>
    <t>00597019201 DEPOSITO DE EFECTIVO, DEPOSITANTE: LUIS ORLANDO FLORES VARGAS, CONCEPTO: CUENTAS POR COBRAR, CUENTA DE DEPOSITO: CUENTA UNICA DEL TESORO</t>
  </si>
  <si>
    <t>NÚMERO DE LIBRETA CUT: 99031009.00 OPERACIÓN T01 TRANSFERENCIA DE FONDOS A LA CUT - TESORO DIRECTO DE BANCO UNION S.A. A CUENTA UNICA DEL TESORO CON NUMERO DE SOLICITUD = 2803998 Y NUMERO CORRELATIVO = 91320008062018111 TRANSFERENCIA POR OPERACIONES DE VENTA BONOS BTX</t>
  </si>
  <si>
    <t>'COBRO DE'||UTILES DE ESCRITORIO POR EL COMPROBANTE CONTABLE NRO. 0923891 DE LA FECHA S/G. CORREO ELECTRÓNICO DE YPFB DE F. 23/01/2018. DEBITO DE LA LIBRETA 00513022001 YPFB - OPERACIONES</t>
  </si>
  <si>
    <t>||TRANSFERENCIA A LA CUENTA UNICA DEL TESORO IMPORTES RETENIDOS A WALTER ABRAHAM PEREZ ALANDIA Y JULIO HUMEREZ QUIROZ POR REMUNERACION MAXIMA CORRESP. AL MES DE MAYO/2018 Y REINTEGRO DE FEBRERO A ABRIL/2018 - LIBRETA N° 00990201001, SEGUN DOC. ADJ. Y ROC N° 838/2018 TRANS. POR REMUNERACION MAXIMA DE WALTER ABRAHAM PEREZ ALANDIA - MAYO/2018 LIBRETA N° 00990201001</t>
  </si>
  <si>
    <t>||TRANSFERENCIA A LA CUENTA UNICA DEL TESORO IMPORTES RETENIDOS A WALTER ABRAHAM PEREZ ALANDIA Y JULIO HUMEREZ QUIROZ POR REMUNERACION MAXIMA CORRESP. AL MES DE MAYO/2018 Y REINTEGRO DE FEBRERO A ABRIL/2018 - LIBRETA N° 00990201001, SEGUN DOC. ADJ. Y ROC N° 838/2018 TRANSFERENCIA POR REMUNERACION MAXIMA DE JULIO HUMEREZ QUIROZ - MAYO/2018 LIBRETA N° 00990201001</t>
  </si>
  <si>
    <t>||TRANSFERENCIA A LA CUENTA UNICA DEL TESORO IMPORTES RETENIDOS A WALTER ABRAHAM PEREZ ALANDIA Y JULIO HUMEREZ QUIROZ POR REMUNERACION MAXIMA CORRESP. AL MES DE MAYO/2018 Y REINTEGRO DE FEBRERO A ABRIL/2018 - LIBRETA N° 00990201001, SEGUN DOC. ADJ. Y ROC N° 838/2018 TRANS. POR REM. MAXIMA DE JULIO HUMEREZ Q. - REINTEGRO FEBRERO A ABRIL/2018 LIBRETA N° 00990201001</t>
  </si>
  <si>
    <t>De: 00099024113 Transferencia en cumplimiento al DS N0913 de 15/06/2011 y el Convenio Intergubernativo de Financiamiento UPRE-CIF-IG 067/2017, suscrito entre la UPRE y el GAM de San Lorenzo proyecto Construccion Unidad Educativa Cnl. Eustaquio Mendez I San Lorenzo, correspondiente al pago de la pla</t>
  </si>
  <si>
    <t>De: 00099024113 Transferencia en cumplimiento al DS N0913 de 15/06/2011 y el Convenio Intergubernativo de Financiamiento UPRE-CIF-IG 379/2017, suscrito entre la UPRE y el GAM Umala, Proyecto Construccion 8 Aulas Unidad Educativa San Jose, correspondiente al pago de la planilla N 2 de cierre, segun l</t>
  </si>
  <si>
    <t>De: 00099024113 Transferencia en cumplimiento al DS N0913 de 15/06/2011 y el Convenio Intergubernativo de Financiamiento UPRE-CIF-IG 391/2017, suscrito entre la UPRE y el GAM Yaco, Proyecto Construccion 3 Aulas U.E. Daniel Gomez Garcia - Pampajasi, correspondiente al pago de la planilla N 2 de cierr</t>
  </si>
  <si>
    <t>De: 00099024113 Transferencia en cumplimiento al DS N0913 de 15/06/2011 y el Convenio Intergubernativo de Financiamiento UPRE-CIF-IG 023/2017, suscrito entre la UPRE y el GAM San Lorenzo, Proyecto Construccion Unidad Educativa Cnel. Lino Morales Comunidad Lajas La Merced, correspondiente al pago de</t>
  </si>
  <si>
    <t>De: 00099024113 Transferencia en cumplimiento al DS N0913 de 15/06/2011 y el Convenio Intergubernativo de Financiamiento UPRE-CIF-IG 1003/2017, suscrito entre la UPRE y el GAM San Pedro de Quemes, Proyecto Construccion Cancha Raqueta Fronton - San Pedro de Quemes, correspondiente al pago de la plani</t>
  </si>
  <si>
    <t>De: 00099024113 Transferencia en cumplimiento al DS N0913 de 15/06/2011 y el Convenio Intergubernativo de Financiamiento UPRE-CIF-IG 428/2016, suscrito entre la UPRE y el GAM Colcapirhua, Proyecto Construccion Unidad Educativa Modelo Carlos Villegas, correspondiente al pago de la planilla N 6 de cie</t>
  </si>
  <si>
    <t>||TRANSF.FDOS.SG.NOTA MIN.MEDIO AMBIENTE Y AGUA CITE:249 RECIB.EN LA FECHA (TRAM-TSO-3042) REF:TRANSF.FDOS.PARA LA FASE DE IMPLEM.,OPERACION Y MANT. PROY.DE APOYO EN EXPERTICIA,ESTUDIOS Y ASISTENCIA TECNICA AL SECT. AGUA Y MEDIO AMBIENTE-PAERE UTIL.ESC.CANCEL.EN EFECTIVO ABONO EN LA LIBRETA N° 00086018051 MMAYA-BS FORT.INST.APOYO EXPERTICIA ASISTENCIA</t>
  </si>
  <si>
    <t>00373024105 DEPOSITO DE EFECTIVO, DEPOSITANTE: ELENA POMA ESPEJO, CONCEPTO: DEP DEL PROY APOYO A LA PROD DEL CULTIVO DE PAPA COMUNIDAD CAMPESINA DE NOQUERA MUNIC YUNCHARA-TARIJ, CUENTA DE DEPOSITO: CUENTA UNICA DEL TESORO</t>
  </si>
  <si>
    <t>00099021001 DEPOSITO DE EFECTIVO, DEPOSITANTE: JORGE ILLANES  USTARES, CONCEPTO: DOBLE PERCEPCION, CUENTA DE DEPOSITO: CUENTA UNICA DEL TESORO</t>
  </si>
  <si>
    <t>00099021001 DEPOSITO DE EFECTIVO, DEPOSITANTE: JIMENA MIRIAM MAMANI AYALA, CONCEPTO: TOPE SALARIAL MES DE MAYO/2018, CUENTA DE DEPOSITO: CUENTA UNICA DEL TESORO</t>
  </si>
  <si>
    <t>00099021001 DEPOSITO DE EFECTIVO, DEPOSITANTE: MIGUEL ANGEL CENTELLAS TERCEROS, CONCEPTO: DEVOLUCION SUELDOS, CUENTA DE DEPOSITO: CUENTA UNICA DEL TESORO</t>
  </si>
  <si>
    <t>00099021001 DEP.DE CHEQ.AJENOS,RET.DE CAM.,CONCEPTO: DEVOLUCION DE RECURSOS DE CUENTAS POR COBRAR,DEP.: ADEMAF-MONICA VARGAS RUIZ , PROCEDENCIA: BANCO UNION S.A., CHEQUE: 1275, FECHA DE EMISION:08/06/2018</t>
  </si>
  <si>
    <t>00046024103 DEP.DE CHEQ.AJENOS,RET.DE CAM.,CONCEPTO: TRANSFERENCIA,DEP.: GOB. AUTONOMO MUNICIPAL DE SAN PEDRO , PROCEDENCIA: BANCO UNION S.A., CHEQUE: 10167, FECHA DE EMISION:21/05/2018</t>
  </si>
  <si>
    <t>VENTA DE DIVISAS CON TRANSFERENCIA DE FONDOS A SOLICITUD DE AUTORIDAD DE SUPERVISION DEL SISTEMA FINANCIERO SEGUN SOLICITUD 5175 REF: IOSCO MEMBRESIA 2018,BANKINTER CTA IBAN ES87 0128 0089 0501 0003 3855 PRINCIPE DE VERGARA N 37 PLANTA 3 28001 MADRID EUROS 17.544,- EQUIVALENTES 20.649,24 USD LIB. 00099021001 TGN-RECURSOS ORDINARIOS (3987) POR DIFERENCIAL CAMBIARIO</t>
  </si>
  <si>
    <t>NUMERO DE LIBRETA CUT: 00099021001 OPERACIÓN E18 TRANSFERENCIA DEL SISTEMA FINANCIERO POR CUENTA DE TERCEROS A LA CUT Devolucion de aportes en exceso reposicion fraccion complementaria Libreta Nro 00099021001 TGN Recursos Ordinarios</t>
  </si>
  <si>
    <t>NÚMERO DE LIBRETA CUT: 99031009.00 OPERACIÓN T01 TRANSFERENCIA DE FONDOS A LA CUT - TESORO DIRECTO DE BANCO UNION S.A. A CUENTA UNICA DEL TESORO CON NUMERO DE SOLICITUD = 2808778 Y NUMERO CORRELATIVO = 91320011062018194 TRANSFERENCIA POR OPERACIONES DE VENTA BONOS BTX</t>
  </si>
  <si>
    <t>NUMERO DE LIBRETA CUT: 00099021001 OPERACIÓN E18 TRANSFERENCIA DEL SISTEMA FINANCIERO POR CUENTA DE TERCEROS A LA CUT TRANSFERENCIA FIDEICOMISO PR4OYECTO DE REHABILITACION COMPLEJO METALURGICO KARACHIPAMPA TRANSFERENCIA DE FONDOS REMANENTES</t>
  </si>
  <si>
    <t>'TRANSFERENCIA DE FONDOS||S/G. NOTA CITE: MEFP/VTCP/DGCP/UF-358/2018 DE LA FECHA, DEL MIN.DE ECONOMIA Y FINANZAS PUBLICAS.(HRE-TSO-2018-3180), RECURSOS FIDEICOMISO "ACCESOS SEGUROS PARA VIVIR BIEN". DEBITO LIBRETA N°00099021001, REPOSICION UTILES DE ESCRITORIO.</t>
  </si>
  <si>
    <t>'TRANSFERENCIA DE FONDOS||S/G. NOTA CITE: MEFP/VTCP/DGCP/UF-358/2018 DE LA FECHA, DEL MIN.DE ECONOMIA Y FINANZAS PUBLICAS.(HRE-TSO-2018-3180), RECURSOS FIDEICOMISO "ACCESOS SEGUROS PARA VIVIR BIEN". DEBITO LIBRETA N°00099021001 RECURSOS ORDINARIOS.</t>
  </si>
  <si>
    <t>00099021001 DEPOSITO DE EFECTIVO, DEPOSITANTE: MARIO IVAN ROJAS CONDORI, CONCEPTO: DEVOLUCION PARA PAGO DE TRIBUTOS, CUENTA DE DEPOSITO: CUENTA UNICA DEL TESORO</t>
  </si>
  <si>
    <t>00099021001 DEPOSITO DE EFECTIVO, DEPOSITANTE: SAMAEL FRANZ MAMANI ROMERO, CONCEPTO: DEVOLUCION DE VIATICOS, CUENTA DE DEPOSITO: CUENTA UNICA DEL TESORO</t>
  </si>
  <si>
    <t>00099021001 DEPOSITO DE EFECTIVO, DEPOSITANTE: WILMER CALCINA DIAZ, CONCEPTO: REVERSION DE PASAJES, CUENTA DE DEPOSITO: CUENTA UNICA DEL TESORO</t>
  </si>
  <si>
    <t>00099021001 DEPOSITO DE EFECTIVO, DEPOSITANTE: ANTONIA ROJAS QUISBERT, CONCEPTO: DEVOLUCION POR DOBLE PERCEPCION, CUENTA DE DEPOSITO: CUENTA UNICA DEL TESORO</t>
  </si>
  <si>
    <t>00526012001 DEPOSITO DE EFECTIVO, DEPOSITANTE: BOLIVIA TV - JESUS HENRY VILLCA MADENI, CONCEPTO: DEVOLUCION DE PASAJES, CUENTA DE DEPOSITO: CUENTA UNICA DEL TESORO</t>
  </si>
  <si>
    <t>00099021001 DEPOSITO DE EFECTIVO, DEPOSITANTE: REYNALDO LEON QUISPE, CONCEPTO: DEVOLUCION REVERSION DE PAGO, CUENTA DE DEPOSITO: CUENTA UNICA DEL TESORO</t>
  </si>
  <si>
    <t>00373024105 DEPOSITO DE EFECTIVO, DEPOSITANTE: FONDO INDO INDIGENA ANGELINO COAQUIRA ALVAREZ, CONCEPTO: DEVOLUCION DE FONDOS NO EJECUTADOS, CUENTA DE DEPOSITO: CUENTA UNICA DEL TESORO</t>
  </si>
  <si>
    <t>00152018002 DEPOSITO DE EFECTIVO, DEPOSITANTE: RENAN EDWIN GUTIERREZ QUISPE, CONCEPTO: REVERSION PAGO DE PASAJES PREVENTIVO N° 304 PARTIDA 22110, CUENTA DE DEPOSITO: CUENTA UNICA DEL TESORO</t>
  </si>
  <si>
    <t>00224012002 DEPOSITO DE EFECTIVO, DEPOSITANTE: JOSE ROGER GRANDY MENDOZA, CONCEPTO: DEVOLUCION DE SALDO NO UTILIZADO EN PASAJES, CUENTA DE DEPOSITO: CUENTA UNICA DEL TESORO</t>
  </si>
  <si>
    <t>00099021001 DEPOSITO DE EFECTIVO, DEPOSITANTE: MIRKO JOHNY SEVERICHE MEJIA, CONCEPTO: REVERSION PASAJES AL INTERIOR DEL PAIS, CUENTA DE DEPOSITO: CUENTA UNICA DEL TESORO</t>
  </si>
  <si>
    <t>00099021001 DEPOSITO DE EFECTIVO, DEPOSITANTE: LA VITALICIA SEGUROS Y REASEGUROS DE VIDA SA, CONCEPTO: DEVOLUCION DE CC NO COBRADA FEBRERO 2018, CUENTA DE DEPOSITO: CUENTA UNICA DEL TESORO</t>
  </si>
  <si>
    <t>00086088704 DEPOSITO DE EFECTIVO, DEPOSITANTE: U.D SUSTENTAR MAYA MIGUEL ANGEL SANCHEZ, CONCEPTO: DEVOLUCION DE PASAJES TERRESTRES NO EJECUTADOS LP-OR-LP, CUENTA DE DEPOSITO: CUENTA UNICA DEL TESORO</t>
  </si>
  <si>
    <t>00099021001 DEPOSITO DE EFECTIVO, DEPOSITANTE: JAIME QUEVEDO GUZMAN, CONCEPTO: REVERSION (RETENCION 13% IVA) PREVENTIVO 9829, CUENTA DE DEPOSITO: CUENTA UNICA DEL TESORO</t>
  </si>
  <si>
    <t>00152018002 DEPOSITO DE EFECTIVO, DEPOSITANTE: MIGUEL EDUARDO BEDREGAL PACHECO, CONCEPTO: REVERSION PAGO DE PASAJES PREVENTIVO N° 303 PARTIDA 22110, CUENTA DE DEPOSITO: CUENTA UNICA DEL TESORO</t>
  </si>
  <si>
    <t>00152018002 DEPOSITO DE EFECTIVO, DEPOSITANTE: PRISCILA DUVALIE VARGAS MEJIA, CONCEPTO: REVERSION PREVENTIVO 293 PARTIDA 262 GASTOS JUDICIALES, CUENTA DE DEPOSITO: CUENTA UNICA DEL TESORO</t>
  </si>
  <si>
    <t>00593019201 DEPOSITO DE EFECTIVO, DEPOSITANTE: FRANCISCO BARRERA BLANCO 6159383 LP, CONCEPTO: REVERSION PREVENTIVO # 207, CUENTA DE DEPOSITO: CUENTA UNICA DEL TESORO</t>
  </si>
  <si>
    <t>00593019201 DEPOSITO DE EFECTIVO, DEPOSITANTE: BELY AGUIRRE PLATA CI. 6155998 LP, CONCEPTO: REVERSION PREVENTIVO # 217, CUENTA DE DEPOSITO: CUENTA UNICA DEL TESORO</t>
  </si>
  <si>
    <t>00099021001 DEP.DE CHEQ.AJENOS,RET.DE CAM.,CONCEPTO: REEMBOLSO POR BAJAS MEDICAS DE INCAPACIDAD TEMPORAL,DEP.: MINISTERIO DE SALUD , PROCEDENCIA: BANCO UNION S.A., CHEQUE: 27546, FECHA DE EMISION:28/05/2018</t>
  </si>
  <si>
    <t>00212042002 DEP.DE CHEQ.AJENOS,RET.DE CAM.,CONCEPTO: APORTES VOLUNTARIOS INRA-BENI,DEP.: INRA-BENI , PROCEDENCIA: BANCO UNION S.A., CHEQUE: 4755, FECHA DE EMISION:08/06/2018</t>
  </si>
  <si>
    <t>00099021001 DEP.DE CHEQ.AJENOS,RET.DE CAM.,CONCEPTO: DEP. 40% SERV.AGUA POTABLE SENASIR DE SEPT A DIC /17,DEP.: M.E.F.P. , PROCEDENCIA: BANCO UNION S.A., CHEQUE: 6395, FECHA DE EMISION:11/06/2018</t>
  </si>
  <si>
    <t>00086031101 DEP.DE CHEQ.AJENOS,RET.DE CAM.,CONCEPTO: DEPÓSITO DE RECURSOS GTB - SERNAP GESTION 2018,DEP.: SERNAP - KAA - IYA , PROCEDENCIA: BANCO UNION S.A., CHEQUE: 1646, FECHA DE EMISION:05/06/2018</t>
  </si>
  <si>
    <t>00086038003 DEP.DE CHEQ.AJENOS,RET.DE CAM.,CONCEPTO: DEPÓSITO.200 DESEMBOLSO SEGUN CONVENIO FUNDESNAP - SERNAP,DEP.: FUNDESNAP , PROCEDENCIA: BANCO UNION S.A., CHEQUE: 923, FECHA DE EMISION:11/06/2018</t>
  </si>
  <si>
    <t>00086038003 DEP.DE CHEQ.AJENOS,RET.DE CAM.,CONCEPTO: DEPÓSITO.200 DESEMBOLSO SEGUN CONVENIO FUNDESNAP - SERNAP,DEP.: FUNDESNAP , PROCEDENCIA: BANCO UNION S.A., CHEQUE: 166, FECHA DE EMISION:11/06/2018</t>
  </si>
  <si>
    <t>00086038003 DEP.DE CHEQ.AJENOS,RET.DE CAM.,CONCEPTO: DEPÓSITO.200 DESEMBOLSO SEGUN CONVENIO FUNDESNAP - SERNAP,DEP.: FUNDESNAP , PROCEDENCIA: BANCO UNION S.A., CHEQUE: 924, FECHA DE EMISION:11/06/2018</t>
  </si>
  <si>
    <t>00099021001 DEP.DE CHEQ.AJENOS,RET.DE CAM.,CONCEPTO: ROJAS MENDEZ JULIA TERESA,DEP.: BANCO UNION S.A. , PROCEDENCIA: BANCO UNION S.A., CHEQUE: 154529, FECHA DE EMISION:11/06/2018</t>
  </si>
  <si>
    <t>00099021001 DEP.DE CHEQ.AJENOS,RET.DE CAM.,CONCEPTO: PANOZO MENECES ADELA FRANCISCA,DEP.: BANCO UNION S.A. , PROCEDENCIA: BANCO UNION S.A., CHEQUE: 154527, FECHA DE EMISION:11/06/2018</t>
  </si>
  <si>
    <t>00099021001 DEP.DE CHEQ.AJENOS,RET.DE CAM.,CONCEPTO: CLAROS FERNANDEZ MARIA CRISTINA,DEP.: BANCO UNION S.A. , PROCEDENCIA: BANCO UNION S.A., CHEQUE: 154526, FECHA DE EMISION:11/06/2018</t>
  </si>
  <si>
    <t>00099021001 DEP.DE CHEQ.AJENOS,RET.DE CAM.,CONCEPTO: VILLCA ARIAS SOFIA,DEP.: BANCO UNION S.A. , PROCEDENCIA: BANCO UNION S.A., CHEQUE: 154525, FECHA DE EMISION:11/06/2018</t>
  </si>
  <si>
    <t>00099021001 DEP.DE CHEQ.AJENOS,RET.DE CAM.,CONCEPTO: PREV. 628/2018 DEVOL. POR 1/2 DIA DE VIATICO NO UTILIZADOS S/G HR N°6650,DEP.: CAMARA DE DIPUTADOS , PROCEDENCIA: BANCO UNION S.A., CHEQUE: 16833, FECHA DE EMISION:08/06/2018</t>
  </si>
  <si>
    <t>De: 00099024113 Transferencia en cumplimiento al DS N0913 de 15/06/2011 y el Convenio Intergubernativo de Financiamiento UPRE-CIF-IG 372/2017, suscrito entre la UPRE y el GAM de Coripata proyecto Construccion Aulas U.E. Las Cienegas, correspondiente al pago de la planilla N 3 de cierre, segun la UPR</t>
  </si>
  <si>
    <t>De: 00099024113 Transferencia en cumplimiento al DS N0913 de 15/06/2011 y el Convenio Intergubernativo de Financiamiento UPRE-CIF-IG 1102/2017, suscrito entre la UPRE y el GAM de Warnes proyecto Const. Unidad Educativa El Manantial Warnes, correspondiente al pago de la planilla N 2, segun la UPRE.</t>
  </si>
  <si>
    <t>De: 00099024113 Transferencia en cumplimiento al DS N0913 de 15/06/2011 y el Convenio Intergubernativo de Financiamiento UPRE-CIF-IG 891/2017, suscrito entre la UPRE y el GAM de Colpa Belgica proyecto Const. de Tinglado con Graderias y 2 Aulas U.E. Orlando Rivero Vargas Comunidad El Cedro, correspon</t>
  </si>
  <si>
    <t>De: 00099024113 Transferencia en cumplimiento al DS N0913 de 15/06/2011 y el Convenio Intergubernativo de Financiamiento UPRE-CIF-IG 147/2017, suscrito entre la UPRE y el GAM de Cobija proyecto Const. Centro de Salud Cobija Barrio Progreso, correspondiente al pago de la planilla N 2, segun la UPRE.</t>
  </si>
  <si>
    <t>De: 00099024113 Transferencia en cumplimiento al DS N0913 de 15/06/2011 y el Convenio Intergubernativo de Financiamiento UPRE-CIF-IG 273/2017, suscrito entre la UPRE y el GAM de Palos Blancos proyecto Construccion Centro de Salud con Internacion Inicua Distrito Inicua Palos Blancos, correspondient</t>
  </si>
  <si>
    <t>De: 00099024113 Transferencia en cumplimiento al DS N0913 de 15/06/2011 y el Convenio Intergubernativo de Financiamiento UPRE-CIF-IG 474/2016, suscrito entre la UPRE y el GAM Vinto, Proyecto Construccion Unidad Educativa Maria Ayma Sexta Parte, correspondiente al pago de la planilla N 4 de cierre, s</t>
  </si>
  <si>
    <t>De: 00099024113 Transferencia en cumplimiento al DS N0913 de 15/06/2011 y el Convenio Intergubernativo de Financiamiento UPRE-CIF-IG 067/2017, suscrito entre la UPRE y el GAM San Lorenzo, Proyecto Construccion Unidad Educativa Cnl. Eustaquio Mendez I San Lorenzo, correspondiente al pago de la planil</t>
  </si>
  <si>
    <t>De: 00099024113 Transferencia en cumplimiento al DS N0913 de 15/06/2011 y el Convenio Intergubernativo de Financiamiento UPRE-CIF-IG 831/2017, suscrito entre la UPRE y el GAM San Rafael, Proyecto Construccion Casa Adulto Mayor San Rafael de Velasco, correspondiente al pago de la planilla N 1, segun</t>
  </si>
  <si>
    <t>De: 00099024113 Transferencia en cumplimiento al DS N0913 de 15/06/2011 y el Convenio Intergubernativo de Financiamiento UPRE-CIF-IG 368/2016, suscrito entre la UPRE y el GAM Carapari, Proyecto Construccion Reorganizacion Mercado Municipal Carapari, correspondiente al pago de la planilla N 8, segun</t>
  </si>
  <si>
    <t>De: 00099024113 Transferencia en cumplimiento al DS N0913 de 15/06/2011 y el Convenio Intergubernativo de Financiamiento UPRE-CIF-IG 042/2017, suscrito entre la UPRE y el GAM Shinahota, Proyecto Construccion Area Administrativa, Amurallado y Graderias U.E. Demetrio Canelas, correspondiente al pago d</t>
  </si>
  <si>
    <t>De: 00099024113 Transferencia en cumplimiento al DS N0913 de 15/06/2011 y el Convenio Intergubernativo de Financiamiento UPRE-CIF-IG 759/2017, suscrito entre la UPRE y el GAM Sicaya, Proyecto Construccion Cancha de Cesped Sintetico y Enmallado Orcoma - Sicaya, correspondiente al pago de la planilla</t>
  </si>
  <si>
    <t>De: 00099024113 Transferencia en cumplimiento al DS N0913 de 15/06/2011 y el Convenio Intergubernativo de Financiamiento UPRE-CIF-IG 816/2017, suscrito entre la UPRE y el GAM Samaipata, Proyecto Construccion Tinglado y Cancha Polifuncional U.E. Otilia Vaca Diez - Samaipata, correspondiente al pago d</t>
  </si>
  <si>
    <t>De: 00099024113 Transferencia en cumplimiento al DS N0913 de 15/06/2011 y el Convenio Intergubernativo de Financiamiento UPRE-CIF-IG 773/2017, suscrito entre la UPRE y el GAM Omereque, Proyecto Construccion Dos Aulas Unidad Educativa Perereta - Omereque, correspondiente al pago de la planilla N 2 de</t>
  </si>
  <si>
    <t>COBRO COSTOS DE PAPELERIA SEGUN TRANSFERENCIA DEL EXTERIOR POR ORDEN DE HERCO COMBUSTIBLES SA REF.: CONTRATO DE CONDENSADO DE GAS 29/18 LIB. 00513062001 YPFB-OPERACIONES PLANTA DE SEPARACION DE LIQUIDOS RIO GRANDE</t>
  </si>
  <si>
    <t>De: 00099024113 Transferencia en cumplimiento al DS N0913 de 15/06/2011 y el Convenio Intergubernativo de Financiamiento UPRE-CIF-IG 1054/2017, suscrito entre la UPRE y el GAM de San Ramon proyecto Const. Tinglado U.E. Guacayane San Ramon, correspondiente al pago de la planilla N 1, segun la UPRE.</t>
  </si>
  <si>
    <t>De: 00099024113 Transferencia en cumplimiento al DS N0913 de 15/06/2011 y el Convenio Intergubernativo de Financiamiento UPRE-CIF-IG 881/2017, suscrito entre la UPRE y el GAM de Porongo proyecto Const. de Tinglado y Graderia en la U.E. Nueva Palestina Comunidad Nueva Palestina, correspondiente al</t>
  </si>
  <si>
    <t>De: 00099024113 Transferencia en cumplimiento al DS N0913 de 15/06/2011 y el Convenio Intergubernativo de Financiamiento UPRE-CIF-IG 274/2017, suscrito entre la UPRE y el GAM de Palos Blancos proyecto Construccion Aulas y Laboratorio U.E. Agua Dulce, correspondiente al pago de la planilla N 2, segu</t>
  </si>
  <si>
    <t>De: 00099024113 Transferencia en cumplimiento al DS N0913 de 15/06/2011 y el Convenio Intergubernativo de Financiamiento UPRE-CIF-IG/439/2015, suscrito entre la UPRE y el GAM de Saipina proyecto Construccion Modulo Unidad Educativa Santa Catalina Nivel Primario - Chilon, correspondiente al pago de</t>
  </si>
  <si>
    <t>De: 00099024113 Transferencia en cumplimiento al DS N0913 de 15/06/2011 y el Convenio Intergubernativo de Financiamiento UPRE-CIF-IG 660/2014, suscrito entre la UPRE y el GAM de La Asunta proyecto Construccion Puente Vehicular Chaquety (Central Chaquety), correspondiente al pago de la planilla N 1,</t>
  </si>
  <si>
    <t>De: 00099024113 Transferencia en cumplimiento al DS N0913 de 15/06/2011 y el Convenio Intergubernativo de Financiamiento UPRE-CIF-IG/212/2015, suscrito entre la UPRE y el GAM de Quirusillas proyecto Construccion Modulo U.E. Nestor Paz Zamora - Quirusillas, correspondiente al pago de la planilla N 3</t>
  </si>
  <si>
    <t>De: 00099024113 Transferencia en cumplimiento al DS N0913 de 15/06/2011 y el Convenio Intergubernativo de Financiamiento UPRE-CIF-IG/212/2015, suscrito entre la UPRE y el GAM de Quirusillas proyecto Construccion Modulo U.E. Nestor Paz Zamora Quirusillas, correspondiente al pago de la planilla N 2,</t>
  </si>
  <si>
    <t>De: 00099024113 Transferencia en cumplimiento al DS N0913 de 15/06/2011 y el Convenio Interinstitucional de Financiamiento UPRE-CIF-287/2014, suscrito entre la UPRE y el GAM San Rafael, Proyecto Construccion 4 Aulas mas la Direccion de la U.E. Zoilo Flores, correspondiente al pago de la planilla N 1</t>
  </si>
  <si>
    <t>De: 00099024113 Transferencia en cumplimiento al DS N0913 de 15/06/2011 y el Convenio Intergubernativo de Financiamiento UPRE-CIF-IG/136/2016, suscrito entre la UPRE y el GAM Challapata, Proyecto Construccion Graderias Estadio Hugo Palenque - Challapata, correspondiente al pago de la planilla N 3, s</t>
  </si>
  <si>
    <t>De: 00099024113 Transferencia en cumplimiento al DS N0913 de 15/06/2011 y el Convenio Intergubernativo de Financiamiento UPRE-CIF-IG 946/2017, suscrito entre la UPRE y el GAM Pocoata, Proyecto Construccion Internado U.E. Collana Tuica, correspondiente al pago de la planilla N 1, segun la UPRE.</t>
  </si>
  <si>
    <t>De: 00099024113 Transferencia en cumplimiento al DS N0913 de 15/06/2011 y el Convenio Intergubernativo de Financiamiento UPRE-CIF-IG 789/2017, suscrito entre la UPRE y el GAM Buena Vista, Proyecto Const. Unidad Educativa Andres Ibanez - Buena Vista, correspondiente al pago de la planilla N 5, segun</t>
  </si>
  <si>
    <t>De: 00099024113 Transferencia en cumplimiento al DS N0913 de 15/06/2011 y el Convenio Intergubernativo de Financiamiento UPRE-CIF-IG 807/2017, suscrito entre la UPRE y el GAM Pailon, Proyecto Const. Unidad Educativa Emilio Sulzer Salinas Comunidad Pozo del Tigre, correspondiente al pago de la planil</t>
  </si>
  <si>
    <t>De: 00099024113 Transferencia en cumplimiento al DS N0913 de 15/06/2011 y el Convenio Intergubernativo de Financiamiento UPRE-CIF-IG/004/2015, suscrito entre la UPRE y el GAM Bolpebra, Proyecto Construccion Polifuncional Comunidad Veracruz, correspondiente al pago de la planilla N 2 de cierre, segun</t>
  </si>
  <si>
    <t>De: 00099024113 Transferencia en cumplimiento al DS N0913 de 15/06/2011 y el Convenio Intergubernativo de Financiamiento UPRE-CIF-IG 798/2017, suscrito entre la UPRE y el GAM San Pedro, Proyecto Const. Unidad Educativa Humberto Aguirre San Pedro, correspondiente al pago de la planilla N 4, segun la</t>
  </si>
  <si>
    <t>De: 00099024113 Transferencia en cumplimiento al DS N0913 de 15/06/2011 y el Convenio Intergubernativo de Financiamiento UPRE-CIF-IG 989/2017, suscrito entre la UPRE y el GAM Atocha, Proyecto Const. Unidad Educativa Tecnico Humanistico Julio Urquieta San Vicente, correspondiente al pago de la planil</t>
  </si>
  <si>
    <t>De: 00099024113 Transferencia en cumplimiento al DS N0913 de 15/06/2011 y el Convenio Interinstitucional de Financiamiento UPRE-CIF-IG 867/2017, suscrito entre la UPRE y el GAM Santa Rosa del Sara, Proyecto Const. Unidad Educativa Alfredo Vacaflor (Municipio de Santa Rosa del Sara), correspondiente</t>
  </si>
  <si>
    <t>De: 00099024113 Transferencia en cumplimiento al DS N0913 de 15/06/2011 y el Convenio Intergubernativo de Financiamiento UPRE-CIF-IG 585/2017, suscrito entre la UPRE y el GAM La Guardia Proyecto Construccion Unidad Educativa Isaac Gutierrez Cruz C. Basilio, correspondiente al pago de la planilla N2</t>
  </si>
  <si>
    <t>De: 00099024113 Transferencia en cumplimiento al DS N0913 de 15/06/2011 y el Convenio Intergubernativo de Financiamiento UPRE-CIF-IG 732/2017, suscrito entre la UPRE y el GAM Bolivar, Proyecto Const. Tinglado y Graderias Unidad Educativa Pacachani - Bolivar, correspondiente al pago de la planilla N</t>
  </si>
  <si>
    <t>De: 00099024113 Transferencia en cumplimiento al DS N0913 de 15/06/2011 y el Convenio Intergubernativo de Financiamiento UPRE-CIF-IG/403/2016, suscrito entre la UPRE y el GAM Samaipata, Proyecto Construccion Unidad Educativa Florida - Municipio de Samaipata, correspondiente al pago de la planilla N7</t>
  </si>
  <si>
    <t>De: 00099024113 Transferencia en cumplimiento al DS N0913 de 15/06/2011 y el Convenio Intergubernativo de Financiamiento UPRE-CIF-IG 430/2017, suscrito entre la UPRE y el GAM Umala, Proyecto Construccion Centro de Salud Integral Umala, correspondiente al pago de la planilla N2, segun la UPRE.</t>
  </si>
  <si>
    <t>De: 00099024113 Transferencia en cumplimiento al DS N0913 de 15/06/2011 y el Convenio Intergubernativo de Financiamiento UPRE-CIF-IG 693/2017, suscrito entre la UPRE y el GAM Vila Vila, Proyecto Const. Aulas Unidad Educativa Pocotaica, correspondiente al pago de la planilla N2 de cierre, segun la UP</t>
  </si>
  <si>
    <t>De: 00099024113 Transferencia en cumplimiento al DS N0913 de 15/06/2011 y el Convenio Intergubernativo de Financiamiento UPRE-CIF-IG 085/2017, suscrito entre la UPRE y el GAM Tarija, Proyecto Construccion Unidad Educ. Br. San Antonio de la Ciudad de Tarija, correspondiente al pago de la planilla N8,</t>
  </si>
  <si>
    <t>De: 00099024113 Transferencia en cumplimiento al DS N0913 de 15/06/2011 y el Convenio Interinstitucional de Financiamiento UPRE-CIF-660/2014, suscrito entre la UPRE y el GAM La Asunta, Proyecto Construccion Puente Vehicular Chaquety (Central Chaquety), correspondiente al pago de la planilla N4, seg</t>
  </si>
  <si>
    <t>De: 00099024113 Transferencia en cumplimiento al DS N0913 de 15/06/2011 y el Convenio Interinstitucional de Financiamiento UPRE-CIF-IG 829/2017, suscrito entre la UPRE y el GAM San Ignacio de Velasco, Proyecto Construccion Tinglado, Cancha y Graderias en U.E. Agustin Olivares Casupa (San Ignacio de</t>
  </si>
  <si>
    <t>De: 00099024113 Transferencia en cumplimiento al DS N0913 de 15/06/2011 y el Convenio Intergubernativo de Financiamiento UPRE-CIF-IG 814/2017, suscrito entre la UPRE y el GAM Robore Proyecto Const. Puente Vehicular San Jose Obrero - Robore, correspondiente al pago de la planilla N2, segun la UPRE.</t>
  </si>
  <si>
    <t>De: 00099024113 Transferencia en cumplimiento al DS N0913 de 15/06/2011 y el Convenio Intergubernativo de Financiamiento UPRE-CIF-IG 785/2017, suscrito entre la UPRE y el GAM Saipina, Proyecto Const. Centro Cultural Saipina, correspondiente al pago de la planilla N 4, segun la UPRE.</t>
  </si>
  <si>
    <t>De: 00099024113 Transferencia en cumplimiento al DS N0913 de 15/06/2011 y el Convenio Interinstitucional de Financiamiento UPRE-CIF-IG 1052/2017, suscrito entre la UPRE y el GAM San Andres, Proyecto Const. Plaza Central Comunidad San Lorenzo, correspondiente al pago de la planilla N1, segun la UPRE.</t>
  </si>
  <si>
    <t>De: 00099024113 Transferencia en cumplimiento al DS N0913 de 15/06/2011 y el Convenio Intergubernativo de Financiamiento UPRE-CIF-IG 840/2017, suscrito entre la UPRE y el GAM Pucara, Proyecto Const. Centro de Salud Comunidad Huertas en el Municipio de Pucara, correspondiente al pago de la planilla N</t>
  </si>
  <si>
    <t>De: 00099024113 Transferencia en cumplimiento al DS N0913 de 15/06/2011 y el Convenio Intergubernativo de Financiamiento UPRE-CIF-IG/373/2016, suscrito entre la UPRE y el GAM Huarina, Proyecto Construccion Unidad Educativa Jose Miguel Lanza - Huarina, correspondiente al pago de la planilla N 4, segu</t>
  </si>
  <si>
    <t>De: 00099024113 Transferencia en cumplimiento al DS N0913 de 15/06/2011 y el Convenio Intergubernativo de Financiamiento UPRE-CIF-IG/355/2015, suscrito entre la UPRE y el GAM de General Juan Jose Perez proyecto Construccion Bloque de Aulas U.E. Isqani (Amarete) - Charazani, correspondiente al pago</t>
  </si>
  <si>
    <t>De: 00099024113 Transferencia en cumplimiento al DS N0913 de 15/06/2011 y el Convenio Interinstitucional de Financiamiento UPRE-CIF-IG 003/2017, suscrito entre la UPRE y el GAM Yacuiba, Proyecto Construccion U.E. Tierras Nuevas, correspondiente al pago de la planilla N8, segun la UPRE.</t>
  </si>
  <si>
    <t>De: 00099024113 Transferencia en cumplimiento al DS N0913 de 15/06/2011 y el Convenio Interinstitucional de Financiamiento UPRE-CIF-IG/550/2016, suscrito entre la UPRE y el GAD Beni, Proyecto Const. Centro de Formacion Multidisciplinario Trinidad - Beni, correspondiente al pago de la planilla N5, se</t>
  </si>
  <si>
    <t>De: 00099024113 Transferencia en cumplimiento al DS N0913 de 15/06/2011 y el Convenio Interinstitucional de Financiamiento UPRE-CIF-IG/500/2016, suscrito entre la UPRE y el GAM Puerto Villarroel, Proyecto Construccion Unidad Educativa Dionisio Morales, correspondiente al pago de la planilla N3 de ci</t>
  </si>
  <si>
    <t>De: 00099024113 Transferencia en cumplimiento al DS N0913 de 15/06/2011 y el Convenio Interinstitucional de Financiamiento UPRE-CIF-IG 550/2017, suscrito entre la UPRE y el GAM Tito Yupanqui, Proyecto Construccion 6 Aulas U.E. Tito Yupanqui, correspondiente al pago de la planilla N3, segun la UPRE.</t>
  </si>
  <si>
    <t>De: 00099024113 Transferencia en cumplimiento al DS N0913 de 15/06/2011 y el Convenio Interinstitucional de Financiamiento UPRE-CIF-IG 338/2017, suscrito entre la UPRE y el GAM Batallas, Proyecto Construccion Seis Aulas Unidad Educativa Cutusuma, correspondiente al pago de la planilla N2, segun la U</t>
  </si>
  <si>
    <t>De: 00099024113 Transferencia en cumplimiento al DS N0913 de 15/06/2011 y el Convenio Interinstitucional de Financiamiento UPRE-CIF-IG 408/2017, suscrito entre la UPRE y el GAM Puerto Acosta, Proyecto Construccion de 2 Aulas U.E. Parajachi Primero, correspondiente al pago de la planilla N2 de cierre</t>
  </si>
  <si>
    <t>De: 00099024113 Transferencia en cumplimiento al DS N0913 de 15/06/2011 y el Convenio Interinstitucional de Financiamiento UPRE-CIF-IG 504/2017, suscrito entre la UPRE y el GAM San Buenaventura, Proyecto Construccion Tinglado Unidad Educativa San Jose de Uchupiamonas San Buenaventura, correspondient</t>
  </si>
  <si>
    <t>De: 00099024113 Transferencia en cumplimiento al DS N0913 de 15/06/2011 y el Convenio Interinstitucional de Financiamiento UPRE-CIF-IG 388/2017, suscrito entre la UPRE y el GAM Yaco, Proyecto Construccion 3 Aulas U.E. Hornuni Hornuni, correspondiente al pago de la planilla N2 de cierre, segun la UP</t>
  </si>
  <si>
    <t>De: 00099024113 Transferencia en cumplimiento al DS N0913 de 15/06/2011 y el Convenio Interinstitucional de Financiamiento UPRE-CIF-IG/436/2016, suscrito entre la UPRE y el GAM San Pedro, Proyecto Construccion Modulo Educativo U.E. Sagrado Corazon, correspondiente al pago de la planilla N7 de cierre</t>
  </si>
  <si>
    <t>De: 00099024113 Transferencia en cumplimiento al DS N0913 de 15/06/2011 y el Convenio Interinstitucional de Financiamiento UPRE-CIF-IG 204/2017, suscrito entre la UPRE y el GAM Viacha, Proyecto Construccion Tinglado U.E. Gral. Hugo Banzer Suarez Urb. Villa Mcal. Jose Ballivian D-6, correspondiente a</t>
  </si>
  <si>
    <t>De: 00099024113 Transferencia en cumplimiento al DS N0913 de 15/06/2011 y el Convenio Interinstitucional de Financiamiento UPRE-CIF-IG 068/2017, suscrito entre la UPRE y el GAM Uriondo, Proyecto Construccion Aulas Multigrado y Bateria de Banos U.E Sunchuhuayco - 27 de mayo - Juan XXIII, correspondie</t>
  </si>
  <si>
    <t>De: 00099024113 Transferencia en cumplimiento al DS N0913 de 15/06/2011 y el Convenio Interinstitucional de Financiamiento UPRE-CIF-IG 756/2017, suscrito entre la UPRE y el GAM Pocona, Proyecto Construccion Tinglado y Graderias Unidad Educativa Javier Gonzales, correspondiente al pago de la planilla</t>
  </si>
  <si>
    <t>De: 00099024113 Transferencia en cumplimiento al DS N0913 de 15/06/2011 y el Convenio Interinstitucional de Financiamiento UPRE-CIF-IG 427/2016, suscrito entre la UPRE y el GAM Colcapirhua, Proyecto Construccion Unidad Educativa Modelo San Miguel, correspondiente al pago de la planilla N7 de cierre,</t>
  </si>
  <si>
    <t>De: 00099024113 Transferencia en cumplimiento al DS N0913 de 15/06/2011 y el Convenio Interinstitucional de Financiamiento UPRE-CIF-IG/476/2015, suscrito entre la UPRE y el GAM Puerto Rrurrenabaque, Proyecto Construccion Mercado Productivo Zona Norte, correspondiente al pago de la planilla N2, segun</t>
  </si>
  <si>
    <t>De: 00099024113 Transferencia en cumplimiento al DS N0913 de 15/06/2011 y el Convenio Interinstitucional de Financiamiento UPRE-CIF-IG 827/2017, suscrito entre la UPRE y el GAM San Ignacio de Velasco, Proyecto Construccion Tinglado, Cancha y Graderias en U.E. Jorge Prestel Kehl (San Ignacio de Velas</t>
  </si>
  <si>
    <t>De: 00099024113 Transferencia en cumplimiento al DS N0913 de 15/06/2011 y el Convenio Interinstitucional de Financiamiento UPRE-CIF-IG 031/2017, suscrito entre la UPRE y el GAM Vinto, Proyecto Construccion Unidad Educativa Evo Morales Ayma, correspondiente al pago de la planilla N6 de cierre, segun</t>
  </si>
  <si>
    <t>De: 00099024113 Transferencia en cumplimiento al DS N0913 de 15/06/2011 y el Convenio Intergubernativo de Financiamiento UPRE-CIF-IG 485/2016, suscrito entre la UPRE y el GAM Tiquipaya, Proyecto Construccion Unidad Educativa Tecnico Humanistico Roberto Cuadros, correspondiente al pago de la planilla</t>
  </si>
  <si>
    <t>De: 00099024113 Transferencia en cumplimiento al DS N0913 de 15/06/2011 y el Convenio Intergubernativo de Financiamiento UPRE-CIF-IG 789/2017, suscrito entre la UPRE y el GAM de Buena Vista proyecto Const. Unidad Educativa Andres Ibanez Buena Vista, correspondiente al pago de la planilla N 4, segun</t>
  </si>
  <si>
    <t>De: 00099024113 Transferencia en cumplimiento al DS N0913 de 15/06/2011 y el Convenio Intergubernativo de Financiamiento UPRE-CIF-IG 584/2017, suscrito entre la UPRE y el GAM de La Guardia proyecto Construccion Unidad Educativa 23 de Diciembre, correspondiente al pago de la planilla N 2, segun la UP</t>
  </si>
  <si>
    <t>De: 00099024113 Transferencia en cumplimiento al DS N0913 de 15/06/2011 y el Convenio Intergubernativo de Financiamiento UPRE-CIF-IG 064/2017, suscrito entre la UPRE y el GAM de Bermejo proyecto Construccion Nuevo Centro de Salud Comunidad Colonia Linares, correspondiente al pago de la planilla N 3,</t>
  </si>
  <si>
    <t>De: 00099024113 Transferencia en cumplimiento al DS N0913 de 15/06/2011 y el Convenio Intergubernativo de Financiamiento UPRE-CIF-IG 892/2017, suscrito entre la UPRE y el GAM de Colpa Belgica proyecto Const. Cancha Polifuncional con Tinglado, Bateria de Banos y 2 Aulas Comunidad de Vallecito Burapuc</t>
  </si>
  <si>
    <t>De: 00099024113 Transferencia en cumplimiento al DS N0913 de 15/06/2011 y el Convenio Intergubernativo de Financiamiento UPRE-CIF-IG 512/2017, suscrito entre la UPRE y el GAM de Ichoca proyecto Construccion Unidad Educativa Antonio Jose de Sucre de Pacollo Comunidad Pacollo, correspondiente al pago</t>
  </si>
  <si>
    <t>De: 00099024113 Transferencia en cumplimiento al DS N0913 de 15/06/2011 y el Convenio Intergubernativo de Financiamiento UPRE-CIF-IG 013/2017, suscrito entre la UPRE y el GAD de Oruro proyecto Construccion Unidad Educativa Abopane, correspondiente al pago de la planilla N 4, segun la UPRE.</t>
  </si>
  <si>
    <t>De: 00099024113 Transferencia en cumplimiento al DS N0913 de 15/06/2011 y el Convenio Intergubernativo de Financiamiento UPRE-CIF-IG 937/2017, suscrito entre la UPRE y el GAM de Ocuri proyecto Const. Tinglado y Graderias U.E. 10 de Noviembre Secundario (Ocuri), correspondiente al pago de la planilla</t>
  </si>
  <si>
    <t>De: 00099024113 Transferencia en cumplimiento al DS N0913 de 15/06/2011 y el Convenio Intergubernativo de Financiamiento UPRE-CIF-IG/573/2016, suscrito entre la UPRE y el GAM de Uyuni proyecto Construccion U.E. German Busch Comunidad Rio Mulato, correspondiente al pago de la planilla N 3, segun la U</t>
  </si>
  <si>
    <t>De: 00099024113 Transferencia en cumplimiento al DS N0913 de 15/06/2011 y el Convenio Intergubernativo de Financiamiento UPRE-CIF-IG 564/2017, suscrito entre la UPRE y el GAM de Caranavi proyecto Construccion Tinglado U.E. Bernardo Monteagudo Canton Alcoche, correspondiente al pago de la planilla N</t>
  </si>
  <si>
    <t>De: 00099024113 Transferencia en cumplimiento al DS N0913 de 15/06/2011 y el Convenio Intergubernativo de Financiamiento UPRE-CIF-IG 731/2017, suscrito entre la UPRE y el GAM de Bolivar proyecto Const. 2 Aulas, Tinglado y Graderias Unidad Educativa Humberto Pacheco de Pampajasi - Bolivar, correspond</t>
  </si>
  <si>
    <t>De: 00099024113 Transferencia en cumplimiento al DS N0913 de 15/06/2011 y el Convenio Intergubernativo de Financiamiento UPRE-CIF-IG 325/2017, suscrito entre la UPRE y el GAM de Ayo Ayo proyecto Construccion Tinglado y Cancha Polifuncional U.E. Pomasara Comunidad Pomasara, correspondiente al pago de</t>
  </si>
  <si>
    <t>NUMERO DE LIBRETA CUT: 00099021001 OPERACIÓN E18 TRANSFERENCIA DEL SISTEMA FINANCIERO POR CUENTA DE TERCEROS A LA CUT Pago correspondiente a mayo 2018 libreta nro 00099021001</t>
  </si>
  <si>
    <t>NUMERO DE LIBRETA CUT: 00099021001 OPERACIÓN E18 TRANSFERENCIA DEL SISTEMA FINANCIERO POR CUENTA DE TERCEROS A LA CUT TRANSFERENCIA RECURSOS NO EJECUTADOS FIDEICOMISO BONO JUANCITO PINTO GESTION 2017 SOLICITUD BDP SAM FIDEICOMISO BONO JUANCITO PINTO GESTION 2017</t>
  </si>
  <si>
    <t>NUMERO DE LIBRETA CUT: 00291012009 OPERACIÓN E18 TRANSFERENCIA DEL SISTEMA FINANCIERO POR CUENTA DE TERCEROS A LA CUT EJECUCION DE BOLETA DE GARANTIA NRO 1000113466 A FAVOR DE ADMINISTRADORA BOLIVIANA DE CARRETERA CUT 3987069001-LIBRETA 00291012009 ABC OTROS RECURSOS ESPECIFICOS</t>
  </si>
  <si>
    <t>'COBRO DE'||UTILES DE ESCRITORIO POR EL COMPROBANTE CONTABLE NRO. 0924320 DE LA FECHA, SEGÚN CORREO ELECTRÓNICO DE YPFB DE F. 23/01/2018. DEBITO DE LA LIBRETA 00513022001 YPFB - OPERACIONES.</t>
  </si>
  <si>
    <t>00020011103 DEPOSITO DE EFECTIVO, DEPOSITANTE: MINISTERIO DE DEFENSA DIRECCION GENERAL LOGISTICA, CONCEPTO: REVERSION DE TRANSPORTE ALMACENES, CUENTA DE DEPOSITO: CUENTA UNICA DEL TESORO</t>
  </si>
  <si>
    <t>00574012002 DEPOSITO DE EFECTIVO, DEPOSITANTE: CLAUDIA YAÑEZ, CONCEPTO: IMPUESTO DE VUELO SABSA, CUENTA DE DEPOSITO: CUENTA UNICA DEL TESORO</t>
  </si>
  <si>
    <t>00099021001 DEPOSITO DE EFECTIVO, DEPOSITANTE: DIONICIO COAQUIRA MITA, CONCEPTO: DOBLE PERCEPCION, CUENTA DE DEPOSITO: CUENTA UNICA DEL TESORO</t>
  </si>
  <si>
    <t>00099021001 DEPOSITO DE EFECTIVO, DEPOSITANTE: MARCELO ESCOBAR LIMACHI, CONCEPTO: DEVOLUCION, CUENTA DE DEPOSITO: CUENTA UNICA DEL TESORO</t>
  </si>
  <si>
    <t>00099021001 DEPOSITO DE EFECTIVO, DEPOSITANTE: FANY AZURDUY APAZA CI. 4085030 CH, CONCEPTO: DEVOLUCION AL MINISTERIO DE EDUCACION, CUENTA DE DEPOSITO: CUENTA UNICA DEL TESORO</t>
  </si>
  <si>
    <t>00099021001 DEPOSITO DE EFECTIVO, DEPOSITANTE: JHONY HUAYLLAS VALENCIA CI 7877264SC, CONCEPTO: DEVOLUCION DE HABERES DICIEMBRE 2017, CUENTA DE DEPOSITO: CUENTA UNICA DEL TESORO</t>
  </si>
  <si>
    <t>00099021001 DEPOSITO DE EFECTIVO, DEPOSITANTE: MARIA PEÑARANDA, CONCEPTO: SEGUN DOC. MPD-UAI-I-N° 169/17, DEP. POR RECUPERACIONES EXTRAORDINARIAS-MARIA PEÑARANDA, CUENTA DE DEPOSITO: CUENTA UNICA DEL TESORO</t>
  </si>
  <si>
    <t>00592012001 DEPOSITO DE EFECTIVO, DEPOSITANTE: DELIA CALANI, CONCEPTO: ND 103496 GESTION 2017, CUENTA DE DEPOSITO: CUENTA UNICA DEL TESORO</t>
  </si>
  <si>
    <t>00574012002 DEPOSITO DE EFECTIVO, DEPOSITANTE: QUIMICA SUIZA INDUSTRIAL DE BOLIVIA, CONCEPTO: DEPÓSITO POR NO DECLARAR FACTURA NRO 158, CUENTA DE DEPOSITO: CUENTA UNICA DEL TESORO</t>
  </si>
  <si>
    <t>00373024105 DEPOSITO DE EFECTIVO, DEPOSITANTE: GAVY GUTIERRES URTADO, CONCEPTO: DEVOLUCION DE GAVY GUTIERRES URTADO POR FONDO DE AVANCE DEL PROYECTO CNMC-03-10-20003, CUENTA DE DEPOSITO: CUENTA UNICA DEL TESORO</t>
  </si>
  <si>
    <t>00099021001 DEPOSITO DE EFECTIVO, DEPOSITANTE: MIN DE DEPORTES J. REYNALDO URIONA H., CONCEPTO: DEVOLUCION DE VIATICOS-COMISION XI JUEGOS SURAMERICANOS COCHABAMBA 2018, CUENTA DE DEPOSITO: CUENTA UNICA DEL TESORO</t>
  </si>
  <si>
    <t>00099021001 DEPOSITO DE EFECTIVO, DEPOSITANTE: DENIS SALINAS, CONCEPTO: DEVOLUCION DE VIATICOS-COMISION XI JUEGOS SURAMERICANOS COCHABAMBA 2018, CUENTA DE DEPOSITO: CUENTA UNICA DEL TESORO</t>
  </si>
  <si>
    <t>00081011101 DEPOSITO DE EFECTIVO, DEPOSITANTE: MANUEL PEREZ CONTRERAS, CONCEPTO: DEVOLUCION AJUSTE AL PAGO DE REFRIGERIO, SERVICIO DE SEGURIDAD, GESTION 2017, CUENTA DE DEPOSITO: CUENTA UNICA DEL TESORO</t>
  </si>
  <si>
    <t>00099021001 DEPOSITO DE EFECTIVO, DEPOSITANTE: UNIDAD DE INVESTIGACIONES FINANCIERAS, CONCEPTO: DEVOLUCION POR EXCEDENTES EN SERVICIOS DE INTERNET - DICIEMBRE / 2017, CUENTA DE DEPOSITO: CUENTA UNICA DEL TESORO</t>
  </si>
  <si>
    <t>00099021001 DEPOSITO DE EFECTIVO, DEPOSITANTE: SERGIO CARLOS ORELLANA CENTELLAS CI. 2310713 LP, CONCEPTO: REVERSION POR PASAJES AL INTERIOR DEL PAIS, CUENTA DE DEPOSITO: CUENTA UNICA DEL TESORO</t>
  </si>
  <si>
    <t>00099021001 DEPOSITO DE EFECTIVO, DEPOSITANTE: MIN DE DEPORTES ENRIQUE PERCY CARRASCO SAAVEDRA, CONCEPTO: DEVOLUCION SALDO NO UTILIZADO VIATICOS COCHABAMBA JUEGOS SUDAMERICANOS, CUENTA DE DEPOSITO: CUENTA UNICA DEL TESORO</t>
  </si>
  <si>
    <t>00099021001 DEPOSITO DE EFECTIVO, DEPOSITANTE: MIN DE DEPORTES MIGUEL EDUARDO FLORES RIZZO, CONCEPTO: DEVOLUCION DE VIATICOS NO UTILIZADOS, CUENTA DE DEPOSITO: CUENTA UNICA DEL TESORO</t>
  </si>
  <si>
    <t>00099021001 DEPOSITO DE EFECTIVO, DEPOSITANTE: MIN DE DEPORTES WILSON RAMIRO CESPEDES CONDE, CONCEPTO: DEVOLUCION DE VIATICOS COCHABAMBA JUEGOS SUDAMERICANOS 2018, CUENTA DE DEPOSITO: CUENTA UNICA DEL TESORO</t>
  </si>
  <si>
    <t>00099021001 DEPOSITO DE EFECTIVO, DEPOSITANTE: RICARDO BELTRAN SANABRIA, CONCEPTO: DEVOLUCION DE VIATICOS, SEGUN C-31; 484, CUENTA DE DEPOSITO: CUENTA UNICA DEL TESORO</t>
  </si>
  <si>
    <t>00099021001 DEPOSITO DE EFECTIVO, DEPOSITANTE: WILLIAMS EDGAR LOPEZ CONDORI, CONCEPTO: DEVOLUCION DE VIATICOS, CUENTA DE DEPOSITO: CUENTA UNICA DEL TESORO</t>
  </si>
  <si>
    <t>00099021001 DEPOSITO DE EFECTIVO, DEPOSITANTE: VELASCO CARLO DANIEL ALDAIR, CONCEPTO: REVERSION DE PASAJES VIATICOS Y ALIMENTACION POR FORO DEL GAS GESTION 2017  P-6619, CUENTA DE DEPOSITO: CUENTA UNICA DEL TESORO</t>
  </si>
  <si>
    <t>00099021001 DEPOSITO DE EFECTIVO, DEPOSITANTE: BETZABE ATAHUACHI URUÑA, CONCEPTO: DEVOLUCION / REVERSION DE SALARIO, CUENTA DE DEPOSITO: CUENTA UNICA DEL TESORO</t>
  </si>
  <si>
    <t>00099021001 DEPOSITO DE EFECTIVO, DEPOSITANTE: DIRECCION DEPARTAMENTAL DE EDUCACION SANTA CRUZ, CONCEPTO: DEVOLUCION DE HABERES MAGISTERIO 2018/03 MARCOS VEIZAGA INES, CUENTA DE DEPOSITO: CUENTA UNICA DEL TESORO</t>
  </si>
  <si>
    <t>00099021001 DEPOSITO DE EFECTIVO, DEPOSITANTE: DIRECCION DEPARTAMENTAL DE EDUCACION SANTA CRUZ, CONCEPTO: DEVOLUCION DE HABERES MAGISTERIO 2018/02 MARCOS VEIZAGA INES, CUENTA DE DEPOSITO: CUENTA UNICA DEL TESORO</t>
  </si>
  <si>
    <t>00099021001 DEPOSITO DE EFECTIVO, DEPOSITANTE: DIRECCION DEPARTAMENTAL DE EDUCACION SANTA CRUZ, CONCEPTO: DEVOLUCION DE HABERES MAGISTERIO 2018/02 PEREZ FELIPPE JADIYA KERIMEN, CUENTA DE DEPOSITO: CUENTA UNICA DEL TESORO</t>
  </si>
  <si>
    <t>00099021001 DEPOSITO DE EFECTIVO, DEPOSITANTE: GROVER REYNALDO ARUQUIPA QUISPE, CONCEPTO: REVERSION PASAJES CUMBRE DE EXPORTADORES DE GAS 2017, CUENTA DE DEPOSITO: CUENTA UNICA DEL TESORO</t>
  </si>
  <si>
    <t>00660012002 DEP.DE CHEQ.AJENOS,RET.DE CAM.,CONCEPTO: DEVOLUCION DE PAGOS EN DEMASIA GESTION 2016,DEP.: ORGANO JUDICIAL - DAF NACIONAL , PROCEDENCIA: BANCO UNION S.A., CHEQUE: 2505, FECHA DE EMISION:11/06/2018</t>
  </si>
  <si>
    <t>00099021001 DEP.DE CHEQ.AJENOS,RET.DE CAM.,CONCEPTO: REMBOLSO SUBSIDIO INCAPACIDAD TEMPORAL C.S.B.P.,DEP.: CONTRALORIA GENERAL DEL ESTADO , PROCEDENCIA: BANCO UNION S.A., CHEQUE: 5696, FECHA DE EMISION:11/06/2018</t>
  </si>
  <si>
    <t>00099021001 DEP.DE CHEQ.AJENOS,RET.DE CAM.,CONCEPTO: PAGO POR DESCUENTO MONTOS EXEDENTES POR DOBLE PERCEPCION DE RECURSOS PUBLICOS,DEP.: CAJA NACIONAL DE SALUD , PROCEDENCIA: BANCO UNION S.A., CHEQUE: 36849, FECHA DE EMISION:13/06/2018</t>
  </si>
  <si>
    <t>00035031101 DEP.DE CHEQ.AJENOS,RET.DE CAM.,CONCEPTO: ARRENDAMIENTO SALA DE EXPOSICION E1 BLOQUE AMARILLO CONCIERTO LA VIDA AL VIENTO DE LUCIANO PEREYRA,DEP.: MEFP-UCPP , PROCEDENCIA: BANCO UNION S.A., CHEQUE: 1277, FECHA DE EMISION:05/06/2018</t>
  </si>
  <si>
    <t>00035031101 DEP.DE CHEQ.AJENOS,RET.DE CAM.,CONCEPTO: PAGO PARCIAL 10% ARRENDAMIENTO SALAS DE EXPOSICION Y AUDITORIO PARA LA FERIA INTERNACIONAL DEL LIBRO,DEP.: MEFP-UCPP , PROCEDENCIA: BANCO UNION S.A., CHEQUE: 1278, FECHA DE EMISION:05/06/2018</t>
  </si>
  <si>
    <t>00099021001 DEP.DE CHEQ.AJENOS,RET.DE CAM.,CONCEPTO: DEVOLUCION A LA DGAA MINDEF. DEL RCM - 4,DEP.: EJERCITO DE BOLIVIA , PROCEDENCIA: BANCO UNION S.A., CHEQUE: 32388, FECHA DE EMISION:11/06/2018</t>
  </si>
  <si>
    <t>00099021001 DEP.DE CHEQ.AJENOS,RET.DE CAM.,CONCEPTO: DEVOLUCION A LA DGAA DEL MINDEF. DEL RI - 36  SANTOS PARIAMO,DEP.: EJERCITO DE BOLIVIA , PROCEDENCIA: BANCO UNION S.A., CHEQUE: 32468, FECHA DE EMISION:11/06/2018</t>
  </si>
  <si>
    <t>00291012005 DEP.DE CHEQ.AJENOS,RET.DE CAM.,CONCEPTO: ESPACIO PUBLICITARIO TRAMO AUTOPISTA LA PAZ EL ALTO,DEP.: ENTEL S.A. , PROCEDENCIA: BANCO MERCANTIL SANTA CRUZ SA., CHEQUE: 209550, FECHA DE EMISION:07/06/2018</t>
  </si>
  <si>
    <t>00099021001 DEP.DE CHEQ.AJENOS,RET.DE CAM.,CONCEPTO: VILLCA ALBINA ABASTO DE,DEP.: BANCO UNION S.A. , PROCEDENCIA: BANCO UNION S.A., CHEQUE: 154533, FECHA DE EMISION:13/06/2018</t>
  </si>
  <si>
    <t>00592012001 DEP.DE CHEQ.AJENOS,RET.DE CAM.,CONCEPTO: DEVOLUCION,DEP.: PERUVIAN , PROCEDENCIA: BANCO UNION S.A., CHEQUE: 9034, FECHA DE EMISION:01/06/2018</t>
  </si>
  <si>
    <t>00099021001 DEPOSITO DE EFECTIVO, DEPOSITANTE: LAUREANA QUISPE VDA. DE CANAVIRI, CONCEPTO: COBRO INDEBIDO DE JUNIO DE 2018, CUENTA DE DEPOSITO: CUENTA UNICA DEL TESORO</t>
  </si>
  <si>
    <t>00046024204 DEPOSITO DE EFECTIVO, DEPOSITANTE: E. JAQUELINE CORDERO VELARDE, CONCEPTO: DEVOLUCION DE FONDOS POR VIATICOS PREVENTIVO N° 2568 COMPROBANTE N° 1512, CUENTA DE DEPOSITO: CUENTA UNICA DEL TESORO</t>
  </si>
  <si>
    <t>00046024204 DEPOSITO DE EFECTIVO, DEPOSITANTE: E. JAQUELINE CORDERO VELARDE, CONCEPTO: DEVOLUCION DE FONDOS POR VIATICOS PREVENTIVO N° 2558, CUENTA DE DEPOSITO: CUENTA UNICA DEL TESORO</t>
  </si>
  <si>
    <t>00099021001 DEPOSITO DE EFECTIVO, DEPOSITANTE: ERIKA CRISTINA GUTIERREZ GEMIO, CONCEPTO: DEVOLUCION DE REFRIGERIOS, CUENTA DE DEPOSITO: CUENTA UNICA DEL TESORO</t>
  </si>
  <si>
    <t>00099021001 DEPOSITO DE EFECTIVO, DEPOSITANTE: WILFREDO VILLCA VALLEJOS, CONCEPTO: DEVOLUCION DE FONDOS EN AVANCE, SEGUN NOTA MEFP/UCPP/UPP/NI/N°215/2018-C31349, CUENTA DE DEPOSITO: CUENTA UNICA DEL TESORO</t>
  </si>
  <si>
    <t>00526012001 DEPOSITO DE EFECTIVO, DEPOSITANTE: BOLIVIA TV-JOSE LUIS TAPIA MONRROY, CONCEPTO: DEVOLUCION DE PASAJES, CUENTA DE DEPOSITO: CUENTA UNICA DEL TESORO</t>
  </si>
  <si>
    <t>00099021001 DEPOSITO DE EFECTIVO, DEPOSITANTE: DANIEL EUGENIO FERNANDEZ FLORES, CONCEPTO: DEVOLUCION 1 DIA DE VIATICO GESTION 2014, CUENTA DE DEPOSITO: CUENTA UNICA DEL TESORO</t>
  </si>
  <si>
    <t>00099021001 DEP.DE CHEQ.AJENOS,RET.DE CAM.,CONCEPTO: DEVOLUCION DE VIATICOS,DEP.: CONTRALORIA GENERAL DEL ESTADO , PROCEDENCIA: BANCO UNION S.A., CHEQUE: 5694, FECHA DE EMISION:07/06/2018</t>
  </si>
  <si>
    <t>00099021001 DEP.DE CHEQ.AJENOS,RET.DE CAM.,CONCEPTO: BAJA POR MATERNIDAD MES DE MARZO DE 2018,DEP.: AISEM , PROCEDENCIA: BANCO UNION S.A., CHEQUE: 27393, FECHA DE EMISION:13/06/2018</t>
  </si>
  <si>
    <t>COBRO COSTOS DE PAPELERIA POR REGULARIZACION DE TRANSFERENCIA DEL EXTERIOR POR ORDEN DE SEGUROS GENERALES S.A. SEGESA LIB. 00513012003 LBP-YPFB (2011349681373)</t>
  </si>
  <si>
    <t>VENTA DE DIVISAS CON TRANSFERENCIA DE FONDOS A SOLICITUD DE YACIMIENTOS PETROLIFEROS FISCALES BOLIVIANOS SEGUN SOLICITUD 5210 REF: BEICIP FRANLAB PAGO 13ER INFORME AMPLIATORIO, FACTURA IN 18 0166 BF, POR SERVICIO DE CONSULTORIA EN ASESORAMIENTO TECNICO ECONOMICO EN EXPLORACION LIB. 00513022001 YPFB - "OPERACIONES"</t>
  </si>
  <si>
    <t>VENTA DE DIVISAS CON TRANSFERENCIA DE FONDOS A SOLICITUD DE MINISTERIO DE GOBIERNO SEGUN SOLICITUD 5209 REF: HABERES AGREGADOS Y ADJUNTOS DE LA POLICIA BOLIVIANA EN EL EXTERIOR DEL PAIS ABONO CUENTAS EN EL EXTERIOR CORRESPONDIENTE AL MES DE MAYO 2018 SEGUN PLANILLA ADJUNTA LIB. 00099021001 TGN-RECURSOS ORDINARIOS (3987)</t>
  </si>
  <si>
    <t>De: 00099024113 Transferencia en cumplimiento al DS N0913 de 15/06/2011 y el Convenio Intergubernativo de Financiamiento UPRE-CIF-IG/493/2015, suscrito entre la UPRE y el GAM de Salinas de Garci Mendoza proyecto Construccion Edificio Gobierno Autonomo Municipal de Salinas de Garci Mendoza, correspon</t>
  </si>
  <si>
    <t>De: 00099024113 Transferencia en cumplimiento al DS N0913 de 15/06/2011 y el Convenio Intergubernativo de Financiamiento UPRE-CIF-IG 454/2017, suscrito entre la UPRE y el GAM Malla, Proyecto Construccion Tinglado en la Unidad Educativa Soracachi, correspondiente al pago de la planilla N 2 de cierre,</t>
  </si>
  <si>
    <t>De: 00099024113 Transferencia en cumplimiento al DS N0913 de 15/06/2011 y el Convenio Intergubernativo de Financiamiento UPRE-CIF-IG 457/2017, suscrito entre la UPRE y el GAM Malla, Proyecto Construccion Casa Cultural Tupak Katari Malla, correspondiente al pago de la planilla N 2, segun la UPRE.</t>
  </si>
  <si>
    <t>De: 00099024113 Transferencia en cumplimiento al DS N0913 de 15/06/2011 y el Convenio Intergubernativo de Financiamiento UPRE-CIF-IG 392/2017, suscrito entre la UPRE y el GAM Yaco, Proyecto Construccion 4 Aulas U.E. Chucamarca, correspondiente al pago de la planilla N 2 de cierre, segun la UPRE.</t>
  </si>
  <si>
    <t>De: 00099024113 Transferencia en cumplimiento al DS N0913 de 15/06/2011 y el Convenio Intergubernativo de Financiamiento UPRE-CIF-IG 424/2017, suscrito entre la UPRE y el GAM Alto Beni, Proyecto Construccion Tinglado Unidad Educativa Mercedes Alto Beni, correspondiente al pago de la planilla N 2 de</t>
  </si>
  <si>
    <t>De: 00099024113 Transferencia en cumplimiento al DS N0913 de 15/06/2011 y el Convenio Intergubernativo de Financiamiento UPRE-CIF-IG 341/2017, suscrito entre la UPRE y el GAM Batallas, Proyecto Construccion Seis Aulas Unidad Educativa 2 de Agosto, correspondiente al pago de la planilla N 3 de cierre</t>
  </si>
  <si>
    <t>De: 00099024113 Transferencia en cumplimiento al DS N0913 de 15/06/2011 y el Convenio Intergubernativo de Financiamiento UPRE-CIF-IG 311/2017, suscrito entre la UPRE y el GAM Achacachi, Proyecto Construccion Bloque de Aulas Unidad Educativa Casamaya, correspondiente al pago de la planilla N 3 de cie</t>
  </si>
  <si>
    <t>De: 00099024113 Transferencia en cumplimiento al DS N0913 de 15/06/2011 y el Convenio Interinstitucional de Financiamiento UPRE-CIF-IG/056/15, suscrito entre la UPRE y el GAM Ocuri, Proyecto Construccion Casa de Gobierno Municipal Ocuri, correspondiente al pago de la planilla N3 de cierre, segun la</t>
  </si>
  <si>
    <t>De: 00099024113 Transferencia en cumplimiento al DS N0913 de 15/06/2011 y el Convenio Intergubernativo de Financiamiento UPRE-CIF-IG 764/2017, suscrito entre la UPRE y el GAM de Chimore proyecto Const. Tinglado con Graderias U.E. Puerto Aurora Chimore, correspondiente al pago de la planilla N 2, seg</t>
  </si>
  <si>
    <t>De: 00099024113 Transferencia en cumplimiento al DS N0913 de 15/06/2011 y el Convenio Interinstitucional de Financiamiento UPRE-CIF-288/2014, suscrito entre la UPRE y el GAM de San Rafael de Velasco proyecto Construccion del Centro Cultural Indigena Chiquitano, correspondiente al pago de la planilla</t>
  </si>
  <si>
    <t>De: 00099024113 Transferencia en cumplimiento al DS N0913 de 15/06/2011 y el Convenio Intergubernativo de Financiamiento UPRE-CIF-IG 421/2017, suscrito entre la UPRE y el GAM de Alto Beni proyecto Construccion Tinglado Unidad Educativa Puente Alto Beni, correspondiente al pago de la planilla N 2 de</t>
  </si>
  <si>
    <t>De: 00099024113 Transferencia en cumplimiento al DS N0913 de 15/06/2011 y el Convenio Intergubernativo de Financiamiento UPRE-CIF-IG 065/2017, suscrito entre la UPRE y el GAM de Entre Rios proyecto Construccion Tinglado U.E. Loma Alta, correspondiente al pago de la planilla N 5 de cierre, segun la U</t>
  </si>
  <si>
    <t>De: 00099024113 Transferencia en cumplimiento al DS N0913 de 15/06/2011 y el Convenio Intergubernativo de Financiamiento UPRE-CIF-IG/367/2016, suscrito entre la UPRE y el GAM de Pailon proyecto Construccion Coliseo Cerrado Municipal Tres Cruces, correspondiente al pago de la planilla N 4 de cierre,</t>
  </si>
  <si>
    <t>De: 00099024113 Transferencia en cumplimiento al DS N0913 de 15/06/2011 y el Convenio Intergubernativo de Financiamiento UPRE-CIF-IG 833/2017, suscrito entre la UPRE y el GAM San Rafael, Proyecto Construccion Matadero Municipal de San Rafael de Velasco, correspondiente al pago de la planilla N 1, se</t>
  </si>
  <si>
    <t>||TRANSFERENCIA DE FONDOS S/G. FORMULARIO CITE: BUN355/18 DE LA FECHA.(HRE-TSO-3207), EN CUMPLIMIENTO CONVENIO INTERINSTITUCIONAL SUSCRITO ENTRE GAM ENTRE RIOS Y EL FONDO NACIONAL DE DESARROLLO INTEGRAL FONADIN. A SOLICITUD GOB.AUT.MCPAL.ENTRE RIOS, LIBRETA N° 00099021001 TGN-RECURSOS ORDINARIOS; BUN.</t>
  </si>
  <si>
    <t>00099021001 DEPOSITO DE EFECTIVO, DEPOSITANTE: FELIPE LIMACHI ARUQUIPA, CONCEPTO: REVERSION DE SUELDO, CUENTA DE DEPOSITO: CUENTA UNICA DEL TESORO</t>
  </si>
  <si>
    <t>00292032001 DEPOSITO DE EFECTIVO, DEPOSITANTE: FREDDY DANIEL ROMERO PECA, CONCEPTO: DEVOLUCION DE REFRIGERIO CORRESPONDIENTE AL MES DE ABRIL, CUENTA DE DEPOSITO: CUENTA UNICA DEL TESORO</t>
  </si>
  <si>
    <t>00099021001 DEPOSITO DE EFECTIVO, DEPOSITANTE: RUDY FLORES CORDOVA, CONCEPTO: DEVOLUCION DE VIATICOS CUMBRE DEL GAS, CUENTA DE DEPOSITO: CUENTA UNICA DEL TESORO</t>
  </si>
  <si>
    <t>00253014204 DEPOSITO DE EFECTIVO, DEPOSITANTE: EMAGUA, CONCEPTO: DEVOLUCION GASTOS DE FUNCIONAMIENTO, CUENTA DE DEPOSITO: CUENTA UNICA DEL TESORO</t>
  </si>
  <si>
    <t>00586019203 DEPOSITO DE EFECTIVO, DEPOSITANTE: WILBER ARTURO CHOQUE ALEGRÍA, CONCEPTO: DEVOLUCION DE FONDOS EN AVANCE PREV. 465 EASBA, CUENTA DE DEPOSITO: CUENTA UNICA DEL TESORO</t>
  </si>
  <si>
    <t>00099021001 DEPOSITO DE EFECTIVO, DEPOSITANTE: VIRGINIA SOTO RETAMOZO, CONCEPTO: DEVOLUCION DEL COBRO DE PAGO UNICO, CUENTA DE DEPOSITO: CUENTA UNICA DEL TESORO</t>
  </si>
  <si>
    <t>00099021001 DEPOSITO DE EFECTIVO, DEPOSITANTE: EDGAR ALARO MAMANI, CONCEPTO: DEVOLUCION DEL VIATICO DE CUMBRE DEL GAS 2017, CUENTA DE DEPOSITO: CUENTA UNICA DEL TESORO</t>
  </si>
  <si>
    <t>00099021001 DEPOSITO DE EFECTIVO, DEPOSITANTE: MINISTERIO DE GOBIERNO, CONCEPTO: DEVOLUCION DE VIATICOS, CUENTA DE DEPOSITO: CUENTA UNICA DEL TESORO</t>
  </si>
  <si>
    <t>00099021001 DEPOSITO DE EFECTIVO, DEPOSITANTE: HIPOLITO RAUL ASTETE QUISPE, CONCEPTO: DEVOLUCION VIATICOS CUMBRE DEL GAS, CUENTA DE DEPOSITO: CUENTA UNICA DEL TESORO</t>
  </si>
  <si>
    <t>00099021001 DEPOSITO DE EFECTIVO, DEPOSITANTE: EVER WILDER CHOQUE GUTIERREZ, CONCEPTO: DEVOLUCION POR COMISION DEL SERVICIO, CUENTA DE DEPOSITO: CUENTA UNICA DEL TESORO</t>
  </si>
  <si>
    <t>00099021001 DEPOSITO DE EFECTIVO, DEPOSITANTE: ELOY CLEMENTE MARCA, CONCEPTO: REVERSION VIATICOS CUMBRE DEL GAS 2017, CUENTA DE DEPOSITO: CUENTA UNICA DEL TESORO</t>
  </si>
  <si>
    <t>00099021001 DEPOSITO DE EFECTIVO, DEPOSITANTE: POMA CHAMBI EDGAR, CONCEPTO: REVERSION DE PASAJES, VIATICOS Y ALIMENTACION POR EL FORO DEL GAS GESTION 2017 P-6837, CUENTA DE DEPOSITO: CUENTA UNICA DEL TESORO</t>
  </si>
  <si>
    <t>00099021001 DEPOSITO DE EFECTIVO, DEPOSITANTE: JUAN ARTEAGA GARCIA, CONCEPTO: COMPROMISO DE DEVOLUCION DE DEUDA, CUENTA DE DEPOSITO: CUENTA UNICA DEL TESORO</t>
  </si>
  <si>
    <t>00099021001 DEPOSITO DE EFECTIVO, DEPOSITANTE: LESLY AMANDA ARENAS PALENQUE, CONCEPTO: DEVOLUCION DE HABERES DE SUELDO, CUENTA DE DEPOSITO: CUENTA UNICA DEL TESORO</t>
  </si>
  <si>
    <t>00130012002 DEPOSITO DE EFECTIVO, DEPOSITANTE: LUIS FEDERICO MARTINEZ RETAMOZO, CONCEPTO: DEVOLUCION FONDOS POR CONCEPTO DE GASOLINA Y PEAJE, CUENTA DE DEPOSITO: CUENTA UNICA DEL TESORO</t>
  </si>
  <si>
    <t>00099021001 DEPOSITO DE EFECTIVO, DEPOSITANTE: FELIX HUANCA FLORES, CONCEPTO: DEVOLUCION DE BONO A CUENTA, CUENTA DE DEPOSITO: CUENTA UNICA DEL TESORO</t>
  </si>
  <si>
    <t>00670012001 DEP.DE CHEQ.AJENOS,RET.DE CAM.,CONCEPTO: DEVOLUCION DE MULTAS ELECTORALES ELECCION ALTAS AUTORIDADES,DEP.: ORGANO ELECTORAL PLURINACIONAL , PROCEDENCIA: BANCO UNION S.A., CHEQUE: 3912, FECHA DE EMISION:11/06/2018</t>
  </si>
  <si>
    <t>00052014102 DEP.DE CHEQ.AJENOS,RET.DE CAM.,CONCEPTO: TRANSFERENCIA GOBIERNO AUTONOMO DEPARTAMENTAL PREMIOS NACIONALES,DEP.: MINISTERIO DE CULTURAS Y TURISMO , PROCEDENCIA: BANCO UNION S.A., CHEQUE: 3823, FECHA DE EMISION:13/06/2018</t>
  </si>
  <si>
    <t>00099021001 DEP.DE CHEQ.AJENOS,RET.DE CAM.,CONCEPTO: ROJAS LOPEZ GLADIS,DEP.: BANCO UNION S.A. , PROCEDENCIA: BANCO UNION S.A., CHEQUE: 154535, FECHA DE EMISION:14/06/2018</t>
  </si>
  <si>
    <t>00099021001 DEP.DE CHEQ.AJENOS,RET.DE CAM.,CONCEPTO: VENTA DEL TEXTO CUADERNOS DE INVESTIGACION ECONOMICA BOLIVIANA VOL 2 N°1,DEP.: MINISTERIO DE ECONOMIA Y FINANZAS PUBLICAS , PROCEDENCIA: BANCO UNION S.A., CHEQUE: 726, FECHA DE EMISION:11/06/2018</t>
  </si>
  <si>
    <t>00099021001 DEP.DE CHEQ.AJENOS,RET.DE CAM.,CONCEPTO: COMPENSACION MENSUAL DE COTIZACION,DEP.: FUTURO DE BOLIVIA SA AFP , PROCEDENCIA: BANCO DE CREDITO DE BOLIVIA S.A., CHEQUE: 54360, FECHA DE EMISION:13/06/2018</t>
  </si>
  <si>
    <t>00099021001 DEP.DE CHEQ.AJENOS,RET.DE CAM.,CONCEPTO: FRACCION COMPLEMENTARIA MENSUAL,DEP.: FUTURO DE BOLIVIA SA AFP , PROCEDENCIA: BANCO DE CREDITO DE BOLIVIA S.A., CHEQUE: 54361, FECHA DE EMISION:13/06/2018</t>
  </si>
  <si>
    <t>De: 00099024113 Transferencia en cumplimiento al DS N0913 de 15/06/2011 y el Convenio Intergubernativo de Financiamiento UPRE-CIF-IG 441/2017, suscrito entre la UPRE y el GAM Chuma Proyecto Construccion Tinglado Unidad Educativa Gral. Maximiliano Ortiz B - Municipio de Chuma, correspondiente al pago</t>
  </si>
  <si>
    <t>De: 00099024113 Transferencia en cumplimiento al DS N0913 de 15/06/2011 y el Convenio Intergubernativo de Financiamiento UPRE-CIF-IG 417/2016, suscrito entre la UPRE y el GAM Sacaba Proyecto Construccion Unidad Educativa Gral. Juan Jose Torrez Gonzales Nivel Secundario D-6, correspondiente al pago</t>
  </si>
  <si>
    <t>De: 00099024113 Transferencia en cumplimiento al DS N0913 de 15/06/2011 y el Convenio Intergubernativo de Financiamiento UPRE-CIF-IG 366/2017, suscrito entre la UPRE y el GAM Cairoma Proyecto Construccion Tinglado Unidad Educativa German Busch Becerra Cairoma, correspondiente al pago de la planilla</t>
  </si>
  <si>
    <t>De: 00099024113 Transferencia en cumplimiento al DS N0913 de 15/06/2011 y el Convenio Intergubernativo de Financiamiento UPRE-CIF-IG 571/2017, suscrito entre la UPRE y el GAM Caranavi Proyecto Construccion Tinglado U.E. Rio Mercedes Canton Caranavi Rural, correspondiente al pago de la planilla N3 d</t>
  </si>
  <si>
    <t>De: 00099024113 Transferencia en cumplimiento al DS N0913 de 15/06/2011 y el Convenio Intergubernativo de Financiamiento UPRE-CIF-IG 297/2017, suscrito entre la UPRE y el GAM Luribay Proyecto Construccion 10 Aulas U.E. Venezuela (Anquioma), correspondiente al pago de la planilla N3 de cierre, segun</t>
  </si>
  <si>
    <t>De: 00099024113 Transferencia en cumplimiento al DS N0913 de 15/06/2011 y el Convenio Intergubernativo de Financiamiento UPRE-CIF-IG 199/2017, suscrito entre la UPRE y el GAM Viacha Proyecto Construccion Tinglado U.E. Elizardo Perez Com. Villa Santiago de Chacoma D-3, correspondiente al pago de la p</t>
  </si>
  <si>
    <t>De: 00099024113 Transferencia en cumplimiento al DS N0913 de 15/06/2011 y el Convenio Intergubernativo de Financiamiento UPRE-CIF-IG 327/2017, suscrito entre la UPRE y el GAM Ayo Ayo Proyecto Construccion Tinglado y Cancha Polifuncional U.E. Julian Apaza Comunidad Humatoma, correspondiente al pago d</t>
  </si>
  <si>
    <t>De: 00099024113 Transferencia en cumplimiento al DS N0913 de 15/06/2011 y el Convenio Intergubernativo de Financiamiento UPRE-CIF-IG/106/2016, suscrito entre la UPRE y el GAM San Rafael Proyecto Construccion Tinglado Unidad Educativa Zoilo Flores - San Rafael, correspondiente al pago de la planilla</t>
  </si>
  <si>
    <t>De: 00099024113 Transferencia en cumplimiento al DS N0913 de 15/06/2011 y el Convenio Intergubernativo de Financiamiento UPRE-CIF-IG 447/2017, suscrito entre la UPRE y el GAM Ayata, Proyecto Construccion Internado U.E. Huancanipampa Comunidad Huancanipampa, correspondiente al pago de la planilla N 2</t>
  </si>
  <si>
    <t>De: 00099024113 Transferencia en cumplimiento al DS N0913 de 15/06/2011 y el Convenio Intergubernativo de Financiamiento UPRE-CIF-IG 028/2018, suscrito entre la UPRE y el GAM Machacamarca, Proyecto Const. Centro de Salud Machacamarca - Machacamarca, correspondiente al pago de la planilla N 1, segun</t>
  </si>
  <si>
    <t>De: 00099024113 Transferencia en cumplimiento al DS N0913 de 15/06/2011 y el Convenio Intergubernativo de Financiamiento UPRE-CIF-IG 524/2017, suscrito entre la UPRE y el GAM General Juan Jose Perez (Charazani), Proyecto Construccion Aulas U.E. Soto Pata, correspondiente al pago de la planilla N 2,</t>
  </si>
  <si>
    <t>De: 00099024113 Transferencia en cumplimiento al DS N0913 de 15/06/2011 y el Convenio Intergubernativo de Financiamiento UPRE-CIF-IG 346/2016, suscrito entre la UPRE y el GAM Cajuata, Proyecto Construccion Unidad Educativa Asociada Cajuata-Secundaria, correspondiente al pago de la planilla N 2, segu</t>
  </si>
  <si>
    <t>De: 00099024113 Transferencia en cumplimiento al DS N0913 de 15/06/2011 y el Convenio Intergubernativo de Financiamiento UPRE-CIF-IG 075/2017, suscrito entre la UPRE y el GAM Entre Rios,Proyecto Construccion Aula Multigrado U.E. Narvaez La Villa, correspondiente al pago de la planilla N 3 de cierre,</t>
  </si>
  <si>
    <t>De: 00099024113 Transferencia en cumplimiento al DS N0913 de 15/06/2011 y el Convenio Intergubernativo de Financiamiento UPRE-CIF-IG 598/2017, suscrito entre la UPRE y el GAM Villamontes,Proyecto Construccion Puentes Vehiculares Villa Montes Calle Villa Nueva y Cochabamba, correspondiente al pago de</t>
  </si>
  <si>
    <t>De: 00099024113 Transferencia en cumplimiento al DS N0913 de 15/06/2011 y el Convenio Intergubernativo de Financiamiento UPRE-CIF-IG 801/2017, suscrito entre la UPRE y el GAM General Agustin Saavedra, Proyecto Const. Unidad Educativa Felipe Sanchez Cespedes Comunidad 12 de Octubre (Gral. Saavedra),</t>
  </si>
  <si>
    <t>De: 00099024113 Transferencia en cumplimiento al DS N0913 de 15/06/2011 y el Convenio Intergubernativo de Financiamiento UPRE-CIF-IG/336/2016, suscrito entre la UPRE y el GAM Coripata, Proyecto Construccion Unidad Educativa San Juan, correspondiente al pago de la planilla N 5 de cierre, segun la UPR</t>
  </si>
  <si>
    <t>De: 00099024113 Transferencia en cumplimiento al DS N0913 de 15/06/2011 y el Convenio Intergubernativo de Financiamiento UPRE-CIF-IG 458/2017, suscrito entre la UPRE y el GAM Malla, Proyecto Construccion Tinglado en la Unidad Educativa Malla, correspondiente al pago de la planilla N 2 de cierre, seg</t>
  </si>
  <si>
    <t>De: 00099024113 Transferencia en cumplimiento al DS N0913 de 15/06/2011 y el Convenio Intergubernativo de Financiamiento UPRE-CIF-IG 868/2017, suscrito entre la UPRE y el GAM Santa Rosa del Sara, Proyecto Const. Tinglado, Graderia Y Bateria de Bano en U.E. 4 de Marzo (Municipio de Santa Rosa del Sar</t>
  </si>
  <si>
    <t>De: 00099024113 Transferencia en cumplimiento al DS N0913 de 15/06/2011 y el Convenio Intergubernativo de Financiamiento UPRE-CIF-IG 228/2017, suscrito entre la UPRE y el GAM Sapahaqui, Proyecto Construccion Tinglado U.E. San Marcos - Sapahaqui, correspondiente al pago de la planilla N 3 de cierre,</t>
  </si>
  <si>
    <t>De: 00099024113 Transferencia en cumplimiento al DS N0913 de 15/06/2011 y el Convenio Intergubernativo de Financiamiento UPRE-CIF-IG 367/2017, suscrito entre la UPRE y el GAM Sapahaqui, Proyecto Construccion Tinglado U.E. Chivisivi - Sapahaqui, correspondiente al pago de la planilla N 3 de cierre, s</t>
  </si>
  <si>
    <t>De: 00099024113 Transferencia en cumplimiento al DS N0913 de 15/06/2011 y el Convenio Intergubernativo de Financiamiento UPRE-CIF-IG 328/2017, suscrito entre la UPRE y el GAM Ayo Ayo, Proyecto Construccion Tinglado y Cancha Polifuncional U.E. Belen Comunidad Centro Belen, correspondiente al pago de</t>
  </si>
  <si>
    <t>De: 00099024113 Transferencia en cumplimiento al DS N0913 de 15/06/2011 y el Convenio Intergubernativo de Financiamiento UPRE-CIF-IG 368/2017, suscrito entre la UPRE y el GAM de Huarina proyecto Construccion Centro de Salud Coromata Alta, correspondiente al pago de la planilla N 3, segun la UPRE.</t>
  </si>
  <si>
    <t>De: 00099024113 Transferencia en cumplimiento al DS N0913 de 15/06/2011 y el Convenio Interinstitucional de Financiamiento UPRE-CIF-IG/323/2015, suscrito entre la UPRE y el GAM Viacha, Proyecto Construccion Unidad Educativa Tecnico Humanistico 6 de Junio Distrito - 7, correspondiente al pago de la p</t>
  </si>
  <si>
    <t>De: 00099024113 Transferencia en cumplimiento al DS N0913 de 15/06/2011 y el Convenio Interinstitucional de Financiamiento UPRE-CIF-286/2014, suscrito entre la UPRE y el GAM San Rafael, Proyecto Construccion del Paseo Peatonal San Juan de Dios la Gruta, correspondiente al pago de la planilla N1 de c</t>
  </si>
  <si>
    <t>De: 00099024113 Transferencia en cumplimiento al DS N0913 de 15/06/2011 y el Convenio Intergubernativo de Financiamiento UPRE-CIF-IG 412/2017, suscrito entre la UPRE y el GAM de Omereque proyecto Construccion Cancha de Futbol con Cesped Sintetico Pena Colorada - Omereque, correspondiente a saldos no</t>
  </si>
  <si>
    <t>De: 00099024113 Transferencia en cumplimiento al DS N0913 de 15/06/2011 y el Convenio Intergubernativo de Financiamiento UPRE-CIF-IG 411/2017, suscrito entre la UPRE y el GAM de Omereque proyecto Construccion Unidad Educativa Tecnico Humanistico Evo Morales Ayma Omereque, correspondiente a saldos no</t>
  </si>
  <si>
    <t>De: 00099024113 Transferencia en cumplimiento al DS N0913 de 15/06/2011 y el Convenio Intergubernativo de Financiamiento UPRE-CIF-IG 681/2017, suscrito entre la UPRE y el GAM de Omereque proyecto Const. Edificio Multifuncional Municipal Lic. Alvaro Garcia Linera - Omereque, correspondiente a saldos</t>
  </si>
  <si>
    <t>De: 00099024113 Transferencia en cumplimiento al DS N0913 de 15/06/2011 y el Convenio Intergubernativo de Financiamiento UPRE-CIF-IG 735/2017, suscrito entre la UPRE y el GAM de Omereque proyecto Const. Dos Aulas Unidad Educativa La Mesada - Omereque, correspondiente a saldos no ejecutados gestion 2</t>
  </si>
  <si>
    <t>De: 00099024113 Transferencia en cumplimiento al DS N0913 de 15/06/2011 y el Convenio Intergubernativo de Financiamiento UPRE-CIF-IG 680/2017, suscrito entre la UPRE y el GAM de Omereque proyecto Const. Cancha Poli Funcional con Tinglado y Graderias Unidad Educativa Perez - Omereque, correspondiente</t>
  </si>
  <si>
    <t>De: 00099024113 Transferencia en cumplimiento al DS N0913 de 15/06/2011 y el Convenio Intergubernativo de Financiamiento UPRE-CIF-IG 689/2017, suscrito entre la UPRE y el GAM de Omereque proyecto Const. Tinglado y Graderias Unidad Educativa San Carlos - Omereque, correspondiente a saldos no ejecutad</t>
  </si>
  <si>
    <t>De: 00099024113 Transferencia en cumplimiento al DS N0913 de 15/06/2011 y el Convenio Intergubernativo de Financiamiento UPRE-CIF-IG 773/2017, suscrito entre la UPRE y el GAM de Omereque proyecto Construccion Dos Aulas Unidad Educativa Perereta - Omereque, correspondiente a saldos no ejecutados gest</t>
  </si>
  <si>
    <t>De: 00099024113 Transferencia en cumplimiento al DS N0913 de 15/06/2011 y el Convenio Intergubernativo de Financiamiento UPRE-CIF-IG 750/2017, suscrito entre la UPRE y el GAM de Entre Rios proyecto Construccion Tinglado y Graderias U.E. Max Fernandez Entre Rios, correspondiente a saldos no ejecutado</t>
  </si>
  <si>
    <t>De: 00099024113 Transferencia en cumplimiento al DS N0913 de 15/06/2011 y el Convenio Intergubernativo de Financiamiento UPRE-CIF-IG 1088/2017, suscrito entre la UPRE y el GAM de Entre Rios proyecto Construccion Estadio Municipal Bulo Bulo, correspondiente a saldos no ejecutados gestion 2017 segun l</t>
  </si>
  <si>
    <t>De: 00099024113 Transferencia en cumplimiento al DS N0913 de 15/06/2011 y el Convenio Intergubernativo de Financiamiento UPRE-CIF-IG 917/2017, suscrito entre la UPRE y el GAM de Entre Rios proyecto Construccion 8 Aulas Unidad Educativa 23 de Marzo, correspondiente a saldos no ejecutados gestion 2017</t>
  </si>
  <si>
    <t>De: 00099024113 Transferencia en cumplimiento al DS N0913 de 15/06/2011 y el Convenio Intergubernativo de Financiamiento UPRE-CIF-IG 909/2017, suscrito entre la UPRE y el GAM de Entre Rios proyecto Construccion Aulas, Tinglado y Graderias U.E. Ernesto Che Guevara, correspondiente a saldos no ejecuta</t>
  </si>
  <si>
    <t>De: 00099024113 Transferencia en cumplimiento al DS N0913 de 15/06/2011 y el Convenio Intergubernativo de Financiamiento UPRE-CIF-IG 748/2017, suscrito entre la UPRE y el GAM de Arani proyecto Const. Aulas Unidad Educativa Puka Wasi, correspondiente a saldos no ejecutados gestion 2017 segun la UPRE.</t>
  </si>
  <si>
    <t>De: 00099024113 Transferencia en cumplimiento al DS N0913 de 15/06/2011 y el Convenio Intergubernativo de Financiamiento UPRE-CIF-IG 749/2017, suscrito entre la UPRE y el GAM de Arani proyecto Const. Aulas Unidad Educativa Serrano, correspondiente a saldos no ejecutados gestion 2017 segun la UPRE.</t>
  </si>
  <si>
    <t>De: 00099024113 Transferencia en cumplimiento al DS N0913 de 15/06/2011 y el Convenio Intergubernativo de Financiamiento UPRE-CIF-IG 395/2016, suscrito entre la UPRE y el GAM de Colcapirhua proyecto Construccion Campo Deportivo Graderias San Jose Kami, correspondiente a saldos no ejecutados gestion</t>
  </si>
  <si>
    <t>De: 00099024113 Transferencia en cumplimiento al DS N0913 de 15/06/2011 y el Convenio Intergubernativo de Financiamiento UPRE-CIF-IG 660/2017, suscrito entre la UPRE y el GAM de Colcapirhua proyecto Const. Centro de Formacion Cultural y Comunitaria Colcapirhua, correspondiente a saldos no ejecutados</t>
  </si>
  <si>
    <t>De: 00099024113 Transferencia en cumplimiento al DS N0913 de 15/06/2011 y el Convenio Intergubernativo de Financiamiento UPRE-CIF-IG 566/2016, suscrito entre la UPRE y el GAM de El Puente proyecto Construccion Cocina Comedor y Deposito Unidad Educativa Tarija Alta Gracia, correspondiente a saldos n</t>
  </si>
  <si>
    <t>De: 00099024113 Transferencia en cumplimiento al DS N0913 de 15/06/2011 y el Convenio Intergubernativo de Financiamiento UPRE-CIF-IG 074/2017, suscrito entre la UPRE y el GAM de El Puente proyecto Construccion Terminal Iscayachi, correspondiente a saldos no ejecutados gestion 2017 segun la UPRE.</t>
  </si>
  <si>
    <t>De: 00099024113 Transferencia en cumplimiento al DS N0913 de 15/06/2011 y el Convenio Intergubernativo de Financiamiento UPRE-CIF-IG 636/2017, suscrito entre la UPRE y el GAM de Tapacari proyecto Construccion Tinglado Unidad Educativa Tunas Vinto - Tapacari, correspondiente a saldos no ejecutados ge</t>
  </si>
  <si>
    <t>De: 00099024113 Transferencia en cumplimiento al DS N0913 de 15/06/2011 y el Convenio Intergubernativo de Financiamiento UPRE-CIF-IG 501/2015, suscrito entre la UPRE y el GAD de Tarija proyecto Construccion Puente Vehicular Tolomosa Oeste, correspondiente a saldos no ejecutados gestion 2017 segun la</t>
  </si>
  <si>
    <t>De: 00099024113 Transferencia en cumplimiento al DS N0913 de 15/06/2011 y el Convenio Intergubernativo de Financiamiento UPRE-CIF-IG 473/2015, suscrito entre la UPRE y el GAM de Padcaya proyecto Construccion Centro de Salud San Telmo Rio Bermejo, correspondiente a saldos no ejecutados gestion 2017 s</t>
  </si>
  <si>
    <t>De: 00099024113 Transferencia en cumplimiento al DS N0913 de 15/06/2011 y el Convenio Intergubernativo de Financiamiento UPRE-CIF-IG 691/2017, suscrito entre la UPRE y el GAM de Totora proyecto Construccion Unidad Educativa 8 de Septiembre - Totora, correspondiente a saldos no ejecutados gestion 20</t>
  </si>
  <si>
    <t>De: 00099024113 Transferencia en cumplimiento al DS N0913 de 15/06/2011 y el Convenio Intergubernativo de Financiamiento UPRE-CIF-IG 722/2017, suscrito entre la UPRE y el GAM de Mizque proyecto Const. Cancha Multiple y Graderias en la Unidad Educativa San Pedro (Mizque), correspondiente a saldos no</t>
  </si>
  <si>
    <t>De: 00099024113 Transferencia en cumplimiento al DS N0913 de 15/06/2011 y el Convenio Intergubernativo de Financiamiento UPRE-CIF-IG 720/2017, suscrito entre la UPRE y el GAM de Mizque proyecto Const. Cancha Multiple, Graderias y Tinglado en la Unidad Educativa Uchhama Alta (Mizque), correspondiente</t>
  </si>
  <si>
    <t>De: 00099024113 Transferencia en cumplimiento al DS N0913 de 15/06/2011 y el Convenio Intergubernativo de Financiamiento UPRE-CIF-IG/032/2016, suscrito entre la UPRE y el GAM de Pampa Grande proyecto Construccion Tinglado con Cancha Polifuncional y 2 Aulas U.E. El Palmar Comunidad Rio Blanco, corre</t>
  </si>
  <si>
    <t>De: 00099024113 Transferencia en cumplimiento al DS N0913 de 15/06/2011 y el Convenio Intergubernativo de Financiamiento UPRE-CIF-IG/118/2016, suscrito entre la UPRE y el GAM de Puerto Suarez proyecto Construccion Cancha Futbol Cesped Sintetico Puerto Suarez, correspondiente a saldo no ejecutados 20</t>
  </si>
  <si>
    <t>De: 00099024113 Transferencia en cumplimiento al DS N0913 de 15/06/2011 y el Convenio Intergubernativo de Financiamiento UPRE-CIF-IG 765/2017, suscrito entre la UPRE y el GAM Chimore, Proyecto Const. Tinglado con Graderias y Cancha Polifuncional U.E. Carmen Coni Chimore, correspondiente al pago de l</t>
  </si>
  <si>
    <t>De: 00099024113 Transferencia en cumplimiento al DS N0913 de 15/06/2011 y el Convenio Intergubernativo de Financiamiento UPRE-CIF-IG 066/2017, suscrito entre la UPRE y el GAM Entre Rios, Proyecto Construccion Tinglado U.E. Saican, correspondiente al pago de la planilla N5 de cierre, segun la UPRE.</t>
  </si>
  <si>
    <t>De: 00099024113 Transferencia en cumplimiento al DS N0913 de 15/06/2011 y el Convenio Intergubernativo de Financiamiento UPRE-CIF-IG 537/2016, suscrito entre la UPRE y el GAM Entre Rios, Proyecto Construccion Puente Vehicular Los Naranjos, correspondiente al pago de la planilla N8 de cierre, segun l</t>
  </si>
  <si>
    <t>De: 00099024113 Transferencia en cumplimiento al DS N0913 de 15/06/2011 y el Convenio Intergubernativo de Financiamiento UPRE-CIF-IG 049/2017, suscrito entre la UPRE y el GAM Arbieto, Proyecto Construccion Cancha Multiple, Tinglado y Graderias para la U.E. 30 de Agosto, correspondiente al pago de la</t>
  </si>
  <si>
    <t>De: 00099024113 Transferencia en cumplimiento al DS N0913 de 15/06/2011 y el Convenio Intergubernativo de Financiamiento UPRE-CIF-IG 360/2017, suscrito entre la UPRE y el GAM Cairoma, Proyecto Construccion Dos Aulas Unidad Educativa Bajaderia, correspondiente al pago de la planilla N2 de cierre, seg</t>
  </si>
  <si>
    <t>De: 00099024113 Transferencia en cumplimiento al DS N0913 de 15/06/2011 y el Convenio Intergubernativo de Financiamiento UPRE-CIF-IG 048/2017, suscrito entre la UPRE y el GAM Villa Libertad Licoma, Proyecto Construccion Mercado Central Licoma, correspondiente al pago de la planilla N2, segun la UPRE</t>
  </si>
  <si>
    <t>De: 00099024113 Transferencia en cumplimiento al DS N0913 de 15/06/2011 y el Convenio Intergubernativo de Financiamiento UPRE-CIF-IG 501/2017, suscrito entre la UPRE y el GAM Guanay, Proyecto Construccion Tres Aulas U.E. Villa Florida, correspondiente al pago de la planilla N3 de cierre, segun la UP</t>
  </si>
  <si>
    <t>De: 00099024113 Transferencia en cumplimiento al DS N0913 de 15/06/2011 y el Convenio Intergubernativo de Financiamiento UPRE-CIF-IG 802/2017, suscrito entre la UPRE y el GAM General Agustin Saavedra, Proyecto Const. Unidad Educativa Mariscal Sucre Comunidad Mariscal Sucre (Gral. Saavedra), correspo</t>
  </si>
  <si>
    <t>De: 00099024113 Transferencia en cumplimiento al DS N0913 de 15/06/2011 y el Convenio Intergubernativo de Financiamiento UPRE-CIF-IG/017/2016, suscrito entre la UPRE y el GAM Boyuibe, Proyecto Construccion Terminal de Buses Boyuibe, correspondiente al pago de la planilla N7 de cierre, segun la UPRE.</t>
  </si>
  <si>
    <t>De: 00099024113 Transferencia en cumplimiento al DS N0913 de 15/06/2011 y el Convenio Intergubernativo de Financiamiento UPRE-CIF-IG 761/2017, suscrito entre la UPRE y el GAM Mizque, Proyecto Construccion Cancha de Futbol con Cesped Sintetico en la Unidad Educativa Betta Raqaypampa (Mizque), corresp</t>
  </si>
  <si>
    <t>De: 00099024113 Transferencia en cumplimiento al DS N0913 de 15/06/2011 y el Convenio Intergubernativo de Financiamiento UPRE-CIF-IG 418/2017, suscrito entre la UPRE y el GAM Chuma, Proyecto Construccion Tinglado Unidad Educativa Luquisani - Municipio de Chuma, correspondiente al pago de la planilla</t>
  </si>
  <si>
    <t>De: 00099024113 Transferencia en cumplimiento al DS N0913 de 15/06/2011 y el Convenio Intergubernativo de Financiamiento UPRE-CIF-IG 960/2017, suscrito entre la UPRE y el GAM Vitichi, Proyecto Const. Tinglado Unidad Educativa Manuel Mora - Pekajsi, correspondiente al pago de la planilla N1, segun la</t>
  </si>
  <si>
    <t>De: 00099024113 Transferencia en cumplimiento al DS N0913 de 15/06/2011 y el Convenio Intergubernativo de Financiamiento UPRE-CIF-IG 341/2017, suscrito entre la UPRE y el GAM Batallas, Proyecto Construccion Seis Aulas Unidad Educativa 2 de Agosto, correspondiente al pago de la planilla N2, segun la</t>
  </si>
  <si>
    <t>De: 00099024113 Transferencia en cumplimiento al DS N0913 de 15/06/2011 y el Convenio Intergubernativo de Financiamiento UPRE-CIF-IG 206/2017, suscrito entre la UPRE y el GAM Carabuco, Proyecto Construccion Cuatro Aulas U.E. Copusquia B (Inicial Primaria), correspondiente al pago de la planilla N2,</t>
  </si>
  <si>
    <t>De: 00099024113 Transferencia en cumplimiento al DS N0913 de 15/06/2011 y el Convenio Intergubernativo de Financiamiento UPRE-CIF-IG 846/2017, suscrito entre la UPRE y el GAM Gutierrez, Proyecto Construccion Tinglado, Graderia y Cancha Polifuncional Comunidad Pampa Yuro, correspondiente al pago de</t>
  </si>
  <si>
    <t>De: 00099024113 Transferencia en cumplimiento al DS N0913 de 15/06/2011 y el Convenio Intergubernativo de Financiamiento UPRE-CIF-IG 961/2017, suscrito entre la UPRE y el GAM de Vitichi proyecto Const. Tinglado Unidad Educativa Juan Pellegrini - Yawisla, correspondiente al pago de la planilla N 1, s</t>
  </si>
  <si>
    <t>De: 00099024113 Transferencia en cumplimiento al DS N0913 de 15/06/2011 y el Convenio Intergubernativo de Financiamiento UPRE-CIF-IG 729/2017, suscrito entre la UPRE y el GAM de Bolivar proyecto Const. 2 Aulas Unidad Educativa Puytucani - Bolivar, correspondiente al pago de la planilla N 2 de cierre</t>
  </si>
  <si>
    <t>De: 00099024113 Transferencia en cumplimiento al DS N0913 de 15/06/2011 y el Convenio Intergubernativo de Financiamiento UPRE-CIF-IG 364/2017, suscrito entre la UPRE y el GAM de Cairioma proyecto Construccion Dos Aulas Unidad Educativa Cebada Pata, correspondiente al pago de la planilla N 2 de cierr</t>
  </si>
  <si>
    <t>De: 00099024113 Transferencia en cumplimiento al DS N0913 de 15/06/2011 y el Convenio Intergubernativo de Financiamiento UPRE-CIF-IG 012/2017, suscrito entre la UPRE y el GAD de Oruro proyecto Construccion Unidad Educativa Nino Quirquincho Feliz, correspondiente al pago de la planilla N 5, segun la</t>
  </si>
  <si>
    <t>De: 00099024113 Transferencia en cumplimiento al DS N0913 de 15/06/2011 y el Convenio Intergubernativo de Financiamiento UPRE-CIF-IG 730/2017, suscrito entre la UPRE y el GAM de Bolivar proyecto Const. 2 Aulas Unidad Educativa Tangaleque - Bolivar, correspondiente al pago de la planilla N 2 de cierr</t>
  </si>
  <si>
    <t>De: 00099024113 Transferencia en cumplimiento al DS N0913 de 15/06/2011 y el Convenio Intergubernativo de Financiamiento UPRE-CIF-IG/191/2015, suscrito entre la UPRE y el GAM Taraco Proyecto Construccion Coliseo Municipal Taraco, correspondiente al pago de la planilla N3 de cierre, segun la UPRE.</t>
  </si>
  <si>
    <t>De: 00099024113 Transferencia en cumplimiento al DS N0913 de 15/06/2011 y el Convenio Intergubernativo de Financiamiento UPRE-CIF-IG 198/2017, suscrito entre la UPRE y el GAM Calamarca Proyecto Construccion Bloque de Aulas U.E. German Busch de Caluyo, correspondiente al pago de la planilla N4 de cie</t>
  </si>
  <si>
    <t>De: 00099024113 Transferencia en cumplimiento al DS N0913 de 15/06/2011 y el Convenio Intergubernativo de Financiamiento UPRE-CIF-IG/365/2016, suscrito entre la UPRE y el GAM Pailon Proyecto Construccion Modulo Educativo Nacional 13 de Mayo Primario, correspondiente al pago de la planilla N8 de cier</t>
  </si>
  <si>
    <t>De: 00099024113 Transferencia en cumplimiento al DS N0913 de 15/06/2011 y el Convenio Intergubernativo de Financiamiento UPRE-CIF-IG 296/2017, suscrito entre la UPRE y el GAM Luribay Proyecto Construccion 12 Aulas U.E. Azambo, correspondiente al pago de la planilla N2 de cierre, segun la UPRE.</t>
  </si>
  <si>
    <t>De: 00099024113 Transferencia en cumplimiento al DS N0913 de 15/06/2011 y el Convenio Intergubernativo de Financiamiento UPRE-CIF-IG 209/2017, suscrito entre la UPRE y el GAM Cajuata Proyecto Construccion Tinglado U.E. Maranatha de Loma Linda - Cajuata, correspondiente al pago de la planilla N2 de c</t>
  </si>
  <si>
    <t>De: 00099024113 Transferencia en cumplimiento al DS N0913 de 15/06/2011 y el Convenio Intergubernativo de Financiamiento UPRE-CIF-IG/418/2016, suscrito entre la UPRE y el GAM Potosi Proyecto Construccion Centro de Educacion Tecnico Alternativa Potosi D-7, correspondiente al pago de la planilla N9, s</t>
  </si>
  <si>
    <t>De: 00099024113 Transferencia en cumplimiento al DS N0913 de 15/06/2011 y el Convenio Interinstitucional de Financiamiento UPRE-CIF-IG/362/2016, suscrito entre la UPRE y el GAM Villa Libertad Licoma, Proyecto Const. U.E. Modelo Villa Libertad Licoma, correspondiente al pago de la planilla N6 de cier</t>
  </si>
  <si>
    <t>De: 00099024113 Transferencia en cumplimiento al DS N0913 de 15/06/2011 y el Convenio Interinstitucional de Financiamiento UPRE-CIF-IG 834/2017, suscrito entre la UPRE y el GAM San Miguel de Velasco, Proyecto Construccion de Tinglado y Graderias de la Unidad Educativa San Pablo A San Miguel de Vel</t>
  </si>
  <si>
    <t>De: 00099024113 Transferencia en cumplimiento al DS N0913 de 15/06/2011 y el Convenio Interinstitucional de Financiamiento UPRE-CIF-IG 0048/2018, suscrito entre la UPRE y el GAM Corque, Proyecto Construccion Internado U.E. Huaylloco San Pedro de Huaylloco, correspondiente al pago de la planilla N2,</t>
  </si>
  <si>
    <t>De: 00099024113 Transferencia en cumplimiento al DS N0913 de 15/06/2011 y el Convenio Interinstitucional de Financiamiento UPRE-CIF-IG 326/2017, suscrito entre la UPRE y el GAM Ayo Ayo, Proyecto Construccion Tinglado y Cancha Polifuncional U.E. Santa Rosa de Lima Comunidad Pomani, correspondiente al</t>
  </si>
  <si>
    <t>De: 00099024113 Transferencia en cumplimiento al DS N0913 de 15/06/2011 y el Convenio Interinstitucional de Financiamiento UPRE-CIF-IG 1057/2017, suscrito entre la UPRE y el GAM San Ramon, Proyecto Const. Tinglado y Cancha Polifuncional Zona 1 de Mayo San Ramon, correspondiente al pago de la planil</t>
  </si>
  <si>
    <t>De: 00099024113 Transferencia en cumplimiento al DS N0913 de 15/06/2011 y el Convenio Interinstitucional de Financiamiento UPRE-CIF-IG 727/2017, suscrito entre la UPRE y el GAM Villa Gualberto Villarroel, Proyecto Const. Cancha Multiple Tinglado Chullku Mayu, correspondiente al pago de la planilla N</t>
  </si>
  <si>
    <t>De: 00099024113 Transferencia en cumplimiento al DS N0913 de 15/06/2011 y el Convenio Interinstitucional de Financiamiento UPRE-CIF-IG 329/2017, suscrito entre la UPRE y el GAM Ayo Ayo, Proyecto Construccion Tinglado y Cancha Polifuncional U.E. Titiri Comunidad Titiri, correspondiente al pago de la</t>
  </si>
  <si>
    <t>De: 00099024113 Transferencia en cumplimiento al DS N0913 de 15/06/2011 y el Convenio Interinstitucional de Financiamiento UPRE-CIF-IG 321/2017, suscrito entre la UPRE y el GAM Colquencha, Proyecto Construccion Vivienda para Personal de Salud Centro de Salud Micaya, correspondiente al pago de la pla</t>
  </si>
  <si>
    <t>De: 00099024113 Transferencia en cumplimiento al DS N0913 de 15/06/2011 y el Convenio Interinstitucional de Financiamiento UPRE-CIF-IG 826/2017, suscrito entre la UPRE y el GAM San Ignacio de Velasco, Proyecto Construccion Tinglado, Cancha y Graderias en U.E. Facundo Flores Jimenez (San Ignacio de V</t>
  </si>
  <si>
    <t>De: 00099024113 Transferencia en cumplimiento al DS N0913 de 15/06/2011 y el Convenio Interinstitucional de Financiamiento UPRE-CIF-IG 231/2017, suscrito entre la UPRE y el GAM Sapahaqui, Proyecto Construccion Tinglado U.E. Cacha - Sapahaqui, correspondiente al pago de la planilla N3 de cierre, segu</t>
  </si>
  <si>
    <t>De: 00099024113 Transferencia en cumplimiento al DS N0913 de 15/06/2011 y el Convenio Intergubernativo de Financiamiento UPRE-CIF-IG 671/2017, suscrito entre la UPRE y el GAM de Cocapata proyecto Const. 4 Aulas U.E. Tocorani Region Altamachi - Cocapata, correspondiente a saldos no ejecutados gestion</t>
  </si>
  <si>
    <t>De: 00099024113 Transferencia en cumplimiento al DS N0913 de 15/06/2011 y el Convenio Intergubernativo de Financiamiento UPRE-CIF-IG 668/2017, suscrito entre la UPRE y el GAM de Cocapata proyecto Const. 2 Aulas y Bateria de Banos U.E. Huajchamayu Region Choro - Cocapata, correspondiente a saldos no</t>
  </si>
  <si>
    <t>De: 00099024113 Transferencia en cumplimiento al DS N0913 de 15/06/2011 y el Convenio Intergubernativo de Financiamiento UPRE-CIF-IG 670/2017, suscrito entre la UPRE y el GAM de Cocapata proyecto Const. 2 Aulas, Tinglado y Graderias U.E. Lagunillas Region Choro - Cocapata, correspondiente a saldos n</t>
  </si>
  <si>
    <t>De: 00099024113 Transferencia en cumplimiento al DS N0913 de 15/06/2011 y el Convenio Intergubernativo de Financiamiento UPRE-CIF-IG 669/2017, suscrito entre la UPRE y el GAM de Cocapata proyecto Const. Cancha Polifuncional, Tinglado y Graderias U.E. Huerta Pampa - Cocapata, correspondiente a saldos</t>
  </si>
  <si>
    <t>De: 00099024113 Transferencia en cumplimiento al DS N0913 de 15/06/2011 y el Convenio Intergubernativo de Financiamiento UPRE-CIF-IG 672/2017, suscrito entre la UPRE y el GAM de Cocapata proyecto Const. Cancha Polifuncional, Tinglado y Graderias U.E. Villa San Isidro Region Altamachi - Cocapata, cor</t>
  </si>
  <si>
    <t>De: 00099024113 Transferencia en cumplimiento al DS N0913 de 15/06/2011 y el Convenio Intergubernativo de Financiamiento UPRE-CIF-IG 695/2017, suscrito entre la UPRE y el GAM de Vila Vila proyecto Const. Fronton Municipal Vila Vila, correspondiente a saldos no ejecutados gestion 2017 segun la UPRE.</t>
  </si>
  <si>
    <t>De: 00099024113 Transferencia en cumplimiento al DS N0913 de 15/06/2011 y el Convenio Intergubernativo de Financiamiento UPRE-CIF-IG 693/2017, suscrito entre la UPRE y el GAM de Vila Vila proyecto Const. Aulas Unidad Educativa Pocotaica, correspondiente a saldos no ejecutados gestion 2017 segun la U</t>
  </si>
  <si>
    <t>De: 00099024113 Transferencia en cumplimiento al DS N0913 de 15/06/2011 y el Convenio Intergubernativo de Financiamiento UPRE-CIF-IG 694/2017, suscrito entre la UPRE y el GAM de Vila Vila proyecto Const. 4 Aulas Unidad Educativa Sivingani, correspondiente a saldos no ejecutados gestion 2017 segun la</t>
  </si>
  <si>
    <t>De: 00099024113 Transferencia en cumplimiento al DS N0913 de 15/06/2011 y el Convenio Intergubernativo de Financiamiento UPRE-CIF-IG 904/2017, suscrito entre la UPRE y el GAM de Vila Vila proyecto Construccion Viviendas para Maestros y Sala de Computacion U.E. Pocotaica, correspondiente a saldos no</t>
  </si>
  <si>
    <t>De: 00099024113 Transferencia en cumplimiento al DS N0913 de 15/06/2011 y el Convenio Intergubernativo de Financiamiento UPRE-CIF-IG 692/2017, suscrito entre la UPRE y el GAM de Vila Vila proyecto Const. Cancha Multiple y Tinglado con Graderias Unidad Educativa Pocotaica, correspondiente a saldos no</t>
  </si>
  <si>
    <t>De: 00099024113 Transferencia en cumplimiento al DS N0913 de 15/06/2011 y el Convenio Intergubernativo de Financiamiento UPRE-CIF-IG 696/2017, suscrito entre la UPRE y el GAM de Vila Vila proyecto Const. 2 Aulas Unidad Educativa Arumani Cucho, correspondiente a saldos no ejecutados gestion 2017 segu</t>
  </si>
  <si>
    <t>De: 00099024113 Transferencia en cumplimiento al DS N0913 de 15/06/2011 y el Convenio Intergubernativo de Financiamiento UPRE-CIF-IG 520/2015, suscrito entre la UPRE y el GAM de Vila Vila proyecto Construccion Cancha de Futbol con Cesped Sintetico en Sikimira, correspondiente a saldos no ejecutados</t>
  </si>
  <si>
    <t>De: 00099024113 Transferencia en cumplimiento al DS N0913 de 15/06/2011 y el Convenio Intergubernativo de Financiamiento UPRE-CIF-IG 315/2016, suscrito entre la UPRE y el GAM de Vila Vila proyecto Construccion Aulas Unidad Educativa Sivingani, correspondiente a saldos no ejecutados gestion 2017 segu</t>
  </si>
  <si>
    <t>De: 00099024113 Transferencia en cumplimiento al DS N0913 de 15/06/2011 y el Convenio Intergubernativo de Financiamiento UPRE-CIF-IG 314/2016, suscrito entre la UPRE y el GAM de Vila Vila proyecto Construccion Unidad Educativa Sivingani Sud, correspondiente a saldos no ejecutados gestion 2017 segun</t>
  </si>
  <si>
    <t>De: 00099024113 Transferencia en cumplimiento al DS N0913 de 15/06/2011 y el Convenio Intergubernativo de Financiamiento UPRE-CIF-IG 521/2015, suscrito entre la UPRE y el GAM de Vilas Vila proyecto Construccion Internado para la U.E. Humberto Nogales Vila Vila, correspondiente a saldos no ejecutados</t>
  </si>
  <si>
    <t>De: 00099024113 Transferencia en cumplimiento al DS N0913 de 15/06/2011 y el Convenio Intergubernativo de Financiamiento UPRE-CIF-IG 637/2017, suscrito entre la UPRE y el GAM de Tapacari proyecto Construccion Unidad Educativa Sucre Tapacari, correspondiente a saldos no ejecutados gestion 2017 segun</t>
  </si>
  <si>
    <t>VENTA DE DIVISAS CON TRANSFERENCIA DE FONDOS A SOLICITUD DE SERVICIO GENERAL DE IDENTIFICACION PERSONAL - SEGIP SEGUN SOLICITUD 5224 REF: ENTREGA DE FONDOS A LA OFICINA DE WASHINGTON DC PARA COMPRA DE ACTIVOS FIJOS, SEGUN NOTA 27/2018, CERTIF. 2227 LIB. 00340012003 RECAUDACION EXTRANJERIA - C.I. -L.C.</t>
  </si>
  <si>
    <t>VENTA DE DIVISAS CON TRANSFERENCIA DE FONDOS A SOLICITUD DE YACIMIENTOS PETROLIFEROS FISCALES BOLIVIANOS SEGUN SOLICITUD 5214 REF: PAGO A TRAFIGURA PTE SUMINISTROS ADITIVOS MES DE MAYO DE 2018 FACTURA 152943 LIB. 00513012004 LBP-YPFB-UNICOMERCIAL (4030005415/1-2188907)</t>
  </si>
  <si>
    <t>VENTA DE DIVISAS CON TRANSFERENCIA DE FONDOS A SOLICITUD DE SERVICIO GENERAL DE IDENTIFICACION PERSONAL - SEGIP SEGUN SOLICITUD 5225 REF: ENTREGA DE FONDOS A LA OFICINA DE WASHINGTON DC PARA GASTOS EN BIENES Y SERVICIOS, SEGUN NOTA 27/2018, CERTIF. 2226 LIB. 00340012003 RECAUDACION EXTRANJERIA - C.I. -L.C.</t>
  </si>
  <si>
    <t>VENTA DE DIVISAS CON TRANSFERENCIA DE FONDOS A SOLICITUD DE SERVICIO GENERAL DE IDENTIFICACION PERSONAL - SEGIP SEGUN SOLICITUD 5226 REF: ENTREGA DE FONDOS A LA OFICINA DE MADRID ESPANA, PARA PAGO DE PLANILLA COMPENSACION COSTO DE VIDA MES DE MAYO 2018, SEGUN INF. TECNICO 0199/2018 RR.HH. Y CERTIFIC LIB. 00340012003 RECAUDACION EXTRANJERIA - C.I. -L.C.</t>
  </si>
  <si>
    <t>A:00373024105 DESEMBOLSO DE RECURSOS AL FONDO DE DESARROLLO INDIGENA PARA PROGRAMAS Y/O PROYECTOS DE LOS GOBIERNOS AUTONOMOS MUNICIPALES DE CHUQUISACA Y COCHABAMBA S/G NOTAS CITE: FDI/DGE/EXT/N303 y 304/2018 E INFORME MEFP/VTCP/DGPOT/UPCFTGN/INF/N63/2018. HR 6-16868-R y 6-16869-R</t>
  </si>
  <si>
    <t>NÚMERO DE LIBRETA CUT: 99031009.00 OPERACIÓN T01 TRANSFERENCIA DE FONDOS A LA CUT - TESORO DIRECTO DE BANCO UNION S.A. A CUENTA UNICA DEL TESORO CON NUMERO DE SOLICITUD = 2820200 Y NUMERO CORRELATIVO = 91320014062018367 TRANSFERENCIA POR OPERACIONES DE VENTA BONOS BTX</t>
  </si>
  <si>
    <t>TRANSFERENCIA DE FONDOS AL EXTERIOR A SOLICITUD DE MINISTERIO DE MINERIA Y METALURGIA SEGUN SOLICITUD 5231 REF: EN CUMPLIMIENTO A DECRETO SUPREMO 3582-2018 PAGO A LA EMPRESA QUIBORAX SA Y NON METALLIC MINERALS SA REFERENTE AL CONTRATO DE CUMPLIMIENTO DE LAUDO ARBITRAL POR PARTE DEL ESTADO PLURINA LIB. 00099021001 TGN-RECURSOS ORDINARIOS (3987)</t>
  </si>
  <si>
    <t>A:00373024105 DESEMBOLSO DE RECURSOS AL FONDO DE DESARROLLO INDIGENA PARA PROGRAMAS Y/O PROYECTOS DE LOS GOBIERNOS AUTONOMOS MUNICIPALES S/G NOTA CITE: FDI/DGE/EXT/N308/2018 E INFORME MEFP/VTCP/DGPOT/UPCFTGN/INF/N65/2018. HR 6-17332-R</t>
  </si>
  <si>
    <t>||TRANSFERENCIA DE FONDOS S/G. FORMULARIO CITE: BUN/CF246/18 DE LA FECHA.(HRE-TSO-3257), DEVOLUCION SALDOS NO EJECUTADOS PROYECTO MANEJO INTEGRAL DE LA SUBCUENCA RIO JARUMA-MMAYA. A SOLICITUD GOB.AUT.MCPAL.LA PAZ, LIBRETA N°00990201001 RECURSOS ORDINARIOS; BUN.</t>
  </si>
  <si>
    <t>COBRO COSTOS DE PAPELERIA SEGUN TRANSFERENCIA DEL EXTERIOR POR ORDEN DE PETROBRAS PARAGUAY GAS SRL REF.: OPE 0/398388 LIB. 00513062001 YPFB-OPERACIONES PLANTA DE SEPARACION DE LIQUIDOS RIO GRANDE</t>
  </si>
  <si>
    <t>||TRANSFERENCIA DE FONDOS DE BS443.470.90 S/G SOLICITUD EN NOTA MPD/VIPFE/DGPP/UP-000450/2018 EN EL MARCO DEL D.S. 0210 QUE AUTORIZA AL MIN.PLANIF.DE DESARROLLO LA REASIGNACION DE RECUR.CRED.BID 480 Y 733/SF HASTA 9MM. LIBRETA CUT N°00015011001 MIN.GOBIERNO-OTROS ORGANISMOS FINANCIADORES (OT-GOB) DEL MIN.GOBIERNO</t>
  </si>
  <si>
    <t>TRANSFERENCIA DE FONDOS S/G CITE Nº' MEFP/VTCP/DGAFT/||UOIET/TES/3309/18 DE LA FECHA, DEL MIN.DE ECONOMIA Y FINANZAS PUBLICAS(HRE-TSO-3262),PAGO PATENTES PETROLERAS A LOS GOB.AUT.MCPALES BENEFICIARIOS Y AL GAIOC CHARAGUA IYAMBAE GESTIONES 2015,2016 Y 2017. DEBITO DE LA LIBRETA N° 00099021001 TGN-RECURSOS ORDINARIOS, REPOSICION UTILES DE ESCRITORIO.</t>
  </si>
  <si>
    <t>00526012001 DEPOSITO DE EFECTIVO, DEPOSITANTE: BOLIVIA TV - FREDDY HUAYPE LOPEZ, CONCEPTO: DEVOLUCION DE PASAJES, CUENTA DE DEPOSITO: CUENTA UNICA DEL TESORO</t>
  </si>
  <si>
    <t>00526012001 DEPOSITO DE EFECTIVO, DEPOSITANTE: FELIPE DE NERY SANTANDER ZEBALLOS, CONCEPTO: DEVOLUCION DE PASAJES, CUENTA DE DEPOSITO: CUENTA UNICA DEL TESORO</t>
  </si>
  <si>
    <t>00591012001 DEPOSITO DE EFECTIVO, DEPOSITANTE: MARIA DEL CARMEN GUTIERREZ CHOQUE, CONCEPTO: AGUA POTABLE, CUENTA DE DEPOSITO: CUENTA UNICA DEL TESORO</t>
  </si>
  <si>
    <t>00099021001 DEPOSITO DE EFECTIVO, DEPOSITANTE: LIDIA GLADYS BENICIA VALENCIA LOPEZ, CONCEPTO: DEVOLUCION POR DOBLE PERCEPCION ABRIL Y MAYO 2017, CUENTA DE DEPOSITO: CUENTA UNICA DEL TESORO</t>
  </si>
  <si>
    <t>00099021001 DEPOSITO DE EFECTIVO, DEPOSITANTE: EDIFICIO CONAVI COOPROPIETARIOS, CONCEPTO: PAGO EPSAS-JUNIO-2017, CUENTA DE DEPOSITO: CUENTA UNICA DEL TESORO</t>
  </si>
  <si>
    <t>00099021001 DEPOSITO DE EFECTIVO, DEPOSITANTE: EDIFICIO CONAVI COOPROPIETARIOS, CONCEPTO: PAGO EPSAS-FEBRERO-2017, CUENTA DE DEPOSITO: CUENTA UNICA DEL TESORO</t>
  </si>
  <si>
    <t>00099021001 DEPOSITO DE EFECTIVO, DEPOSITANTE: EDIFICIO CONAVI COOPROPIETARIOS, CONCEPTO: PAGO EPSAS-MARZO-2017, CUENTA DE DEPOSITO: CUENTA UNICA DEL TESORO</t>
  </si>
  <si>
    <t>00099021001 DEPOSITO DE EFECTIVO, DEPOSITANTE: EDIFICIO CONAVI COOPROPIETARIOS, CONCEPTO: PAGO EPSAS-MAYO-2018, CUENTA DE DEPOSITO: CUENTA UNICA DEL TESORO</t>
  </si>
  <si>
    <t>00099021001 DEPOSITO DE EFECTIVO, DEPOSITANTE: JAIME LORENZO HIDALGO POZO, CONCEPTO: DOBLE PERCEPCION, CUENTA DE DEPOSITO: CUENTA UNICA DEL TESORO</t>
  </si>
  <si>
    <t>00099021001 DEPOSITO DE EFECTIVO, DEPOSITANTE: MIN DE DEPORTES-RONAL REMERINO SANTOS HUANCA, CONCEPTO: DEVOL SALDOS NO UTILIZADOS DE LA 3RA VERSION DE LA COPA ESTADO PLURINACIONAL SUB18 1RA RONDA, CUENTA DE DEPOSITO: CUENTA UNICA DEL TESORO</t>
  </si>
  <si>
    <t>00099021001 DEPOSITO DE EFECTIVO, DEPOSITANTE: MIN DE DEPORTES-RONAL REMERINO SANTOS HUANCA, CONCEPTO: DEVOL SALDOS NO UTILIZADOS 3RA VERSION DE LA COPA DE FUTBOL ESTADO PLURINACIONAL DE BOLIVIA 2DA ROND, CUENTA DE DEPOSITO: CUENTA UNICA DEL TESORO</t>
  </si>
  <si>
    <t>00373024105 DEPOSITO DE EFECTIVO, DEPOSITANTE: FONDO DESARROLLO INDIGENA FDI, CONCEPTO: DEVOLUCION DE SALDOS NO EJECUTADOS, CUENTA DE DEPOSITO: CUENTA UNICA DEL TESORO</t>
  </si>
  <si>
    <t>00099021001 DEPOSITO DE EFECTIVO, DEPOSITANTE: IRENE BALLADARES VELAZQUEZ, CONCEPTO: DEVOLUCION AL SENASIR (COACTIVO SOCIAL), CUENTA DE DEPOSITO: CUENTA UNICA DEL TESORO</t>
  </si>
  <si>
    <t>00099021001 DEPOSITO DE EFECTIVO, DEPOSITANTE: MIN.DE DEPORTES - RENE ACARAPI GUTIERREZ, CONCEPTO: DEVOLUCION SALDO NO UTILIZADO, CUENTA DE DEPOSITO: CUENTA UNICA DEL TESORO</t>
  </si>
  <si>
    <t>00373024105 DEPOSITO DE EFECTIVO, DEPOSITANTE: PABLO GASTON IBAÑEZ USTAREZ, CONCEPTO: DEVOLUCION DE SALDO, CUENTA DE DEPOSITO: CUENTA UNICA DEL TESORO</t>
  </si>
  <si>
    <t>00099021001 DEPOSITO DE EFECTIVO, DEPOSITANTE: RUBEN ORLANDO LEONARDINI URIONA, CONCEPTO: VIATICOS CUMBRE DEL GAS, CUENTA DE DEPOSITO: CUENTA UNICA DEL TESORO</t>
  </si>
  <si>
    <t>00592012001 DEPOSITO DE EFECTIVO, DEPOSITANTE: KAREN LIA DURAN ACARAPI, CONCEPTO: SALDO BOLETO BOA REEMBOLSADO N° 930-1382038208, CUENTA DE DEPOSITO: CUENTA UNICA DEL TESORO</t>
  </si>
  <si>
    <t>00099021001 DEPOSITO DE EFECTIVO, DEPOSITANTE: JUAN TAPIA GALVAN- MIN OBRAS PUBLICAS, CONCEPTO: SERVICIO DE AGUA POTABLE EDIFICIO EX CONAVI, CUENTA DE DEPOSITO: CUENTA UNICA DEL TESORO</t>
  </si>
  <si>
    <t>00291054101 DEP.DE CHEQ.AJENOS,RET.DE CAM.,CONCEPTO: APORTE LOCAL PROYECTO LLALLAGUA-RAVELO GAD-PT,DEP.: ADMINISTRADORA BOLIVIANA DE CARRETERAS , PROCEDENCIA: BANCO UNION S.A., CHEQUE: 3121, FECHA DE EMISION:07/06/2018</t>
  </si>
  <si>
    <t>00099021001 DEPOSITO DE EFECTIVO, DEPOSITANTE: SOF 2DO DEPSS-JUAN CARLOS UGARTE VARGAS, CONCEPTO: DEVOLUCION DE VIATICOS DEL IV FORO DE PAISES DE GAS DE LA GESTION 2017, CUENTA DE DEPOSITO: CUENTA UNICA DEL TESORO</t>
  </si>
  <si>
    <t>00099021001 DEPOSITO DE EFECTIVO, DEPOSITANTE: MIN.DE DEPORTES - ROBERTO PEREZ VILLCA, CONCEPTO: DEV.SALDO NO UTILIZADO TERCERA VERSION COPA ESTADO PLURINACIONAL DE BOLIVIA PRIMERA RONDA 2017-2018, CUENTA DE DEPOSITO: CUENTA UNICA DEL TESORO</t>
  </si>
  <si>
    <t>00099021001 DEPOSITO DE EFECTIVO, DEPOSITANTE: MINISTERIO DE DEPORTES-ABRAHAN ROJAS, CONCEPTO: DEVOL SALDOS NO UTLIZADOS DE LA III COPA DE FUTBOL ESTADO PLURINACIONAL DE BOL 1RA RONDA 2017-2018, CUENTA DE DEPOSITO: CUENTA UNICA DEL TESORO</t>
  </si>
  <si>
    <t>00099021001 DEPOSITO DE EFECTIVO, DEPOSITANTE: WILFRAN SANCHEZ GUZMAN, CONCEPTO: DEVOLUCION DE PASAJE AEREO CCA-CBBA N° 930-2559627129, CUENTA DE DEPOSITO: CUENTA UNICA DEL TESORO</t>
  </si>
  <si>
    <t>TRANSFERENCIA DE FONDOS AL EXTERIOR A SOLICITUD DE INSTITUTO NACIONAL DE ESTADISTICA SEGUN SOLICITUD 5233 REF: REGISTRO DE TRANSFERENCIA AL BANCO MUNDIAL POR LA DEVOLUCION DE RECURSOS NO EJECUTADOS DEL PROYECTO FCEBIPBE - CONVENIO DE FINANCIAMIENTO 4845-BO, SEGUN INFORME PFCEBIPBE/INF/14/2018, NOTA LIB. 00206012001 INE-INSTITUTO NAL.DE ESTADISTICAS (0794-03E307)</t>
  </si>
  <si>
    <t>VENTA DE DIVISAS CON TRANSFERENCIA DE FONDOS A SOLICITUD DE INSTITUTO NACIONAL DE ESTADISTICA SEGUN SOLICITUD 5232 REF: REGISTRO DE TRANSFERENCIA AL BANCO MUNDIAL POR LA DIFERENCIA CAMBIARIA EN LA DEVOLUCION DE RECURSOS NO EJECUTADOS DEL PROYECTO FCEBIPBE - CONVENIO DE FINANCIAMIENTO 4845-BO, SEGUN LIB. 00206012001 INE-INSTITUTO NAL.DE ESTADISTICAS (0794-03E307)</t>
  </si>
  <si>
    <t>VENTA DE DIVISAS CON TRANSFERENCIA DE FONDOS A SOLICITUD DE INSTITUTO NACIONAL DE ESTADISTICA SEGUN SOLICITUD 5234 REF: REGISTRO DE TRANSFERENCIA AL BANCO MUNDIAL POR LA DEVOLUCION DE RECURSOS NO EJECUTADOS DEL PROYECTO FCEBIPBE - CONVENIO DE FINANCIAMIENTO 4845-BO, SEGUN INFORME PFCEBIPBE/INF/14/20 LIB. 00206012001 INE-INSTITUTO NAL.DE ESTADISTICAS (0794-03E307)</t>
  </si>
  <si>
    <t>PAGO A IDA PRÉSTAMO 5461-BO VCTO. 15-06-2018 POR CUENTA DE TGN , NTI. 010909 VALOR 15-06-2018 INTERESES USD 13.579,64 CTA. 3987 CUENTA UNICA DEL TESORO-3987 LIB. 00099021001 REF.: COMISIONES BANCARIAS</t>
  </si>
  <si>
    <t>COBRO COSTOS DE PAPELERIA SEGUN TRANSFERENCIA DEL EXTERIOR POR ORDEN DE GAS CORONA S.A.E.C.A. ASUNCION-PARAGUAY LIB. 00513062001 YPFB-OPERACIONES PLANTA DE SEPARACION DE LIQUIDOS RIO GRANDE</t>
  </si>
  <si>
    <t>COBRO COSTOS DE PAPELERIA SEGUN TRANSFERENCIA DEL EXTERIOR POR ORDEN DE HERCO COMBUSTIBLES SA REF.: CONTRATO DE CONDENSADO DE GAAS 30/18 LIB. 00513062001 YPFB-OPERACIONES PLANTA DE SEPARACION DE LIQUIDOS RIO GRANDE</t>
  </si>
  <si>
    <t>VENTA DE DIVISAS CON TRANSFERENCIA DE FONDOS A SOLICITUD DE YACIMIENTOS PETROLIFEROS FISCALES BOLIVIANOS SEGUN SOLICITUD 5244 REF: PRE PAGO A EMPRESA NACIONAL DE ENERGIA ENEX SA SUMINISTRO DE PRODUCTO JUNIO 2018 SEGUN FACTURA PROFORMA NO 05 Y 06 LIB. 00513012004 LBP-YPFB-UNICOMERCIAL (4030005415/1-2188907)</t>
  </si>
  <si>
    <t>'COBRO DE'||UTILES DE ESCRITORIO POR EL COMPROBANTE CONTABLE NRO. 0924574 DE LA FECHA. (SECTOR PÚBLICO). DEBITO DE LA LIBRETA 00513022001 YPFB - OPERACIONES.</t>
  </si>
  <si>
    <t>||TRANSFERENCIA DE FONDOS S/G. FORMULARIO CITE: BUN360/18 DE LA FECHA.(HRE-TSO-3278), PARA LA EJECUCION DEL PROCESO DE REFERENDO DE CARTAS ORGANICAS DEL MUNICIPIO DE MIZQUE. A SOLICITUD GOB.AUT.MCPAL.MIZQUE, LIBRETA N°00670014101 O.E.P. TSE-REFERENDO; BUN.</t>
  </si>
  <si>
    <t>00035011105 DEPOSITO DE EFECTIVO, DEPOSITANTE: ANA MARIA RODRIGUEZ RIOS, CONCEPTO: DEVOLUCION DE FONDOS EN AVANCE ASIGNADOS POR GASTOS  DE SERVICIOS BASICOS MAYO-UCAS, CUENTA DE DEPOSITO: CUENTA UNICA DEL TESORO</t>
  </si>
  <si>
    <t>00099021001 DEPOSITO DE EFECTIVO, DEPOSITANTE: GUSTAVO JHOVANI MAMANI CORI, CONCEPTO: DEVOLUCION DE VIATICOS, CUENTA DE DEPOSITO: CUENTA UNICA DEL TESORO</t>
  </si>
  <si>
    <t>00099021001 DEPOSITO DE EFECTIVO, DEPOSITANTE: ERNESTO MILLAN OLIVA, CONCEPTO: DEVOLUCION SALDO NO UTILIZADO, CUENTA DE DEPOSITO: CUENTA UNICA DEL TESORO</t>
  </si>
  <si>
    <t>00155012001 DEPOSITO DE EFECTIVO, DEPOSITANTE: CLAUDIA MARTINEZ VILLA, CONCEPTO: DEVOLUCION DE FONDOS EN AVANCE, CUENTA DE DEPOSITO: CUENTA UNICA DEL TESORO</t>
  </si>
  <si>
    <t>00592012001 DEPOSITO DE EFECTIVO, DEPOSITANTE: GRISEL MARCIA LAZARTE ARMAZA, CONCEPTO: PAGO TOTAL N.D. 149720, CUENTA DE DEPOSITO: CUENTA UNICA DEL TESORO</t>
  </si>
  <si>
    <t>00592012001 DEPOSITO DE EFECTIVO, DEPOSITANTE: GRISEL MARCIA LAZARTE ARMAZA, CONCEPTO: PAGO TOTAL N.D. 139813, CUENTA DE DEPOSITO: CUENTA UNICA DEL TESORO</t>
  </si>
  <si>
    <t>00099021001 DEPOSITO DE EFECTIVO, DEPOSITANTE: MATEO GERONIMO CHECA, CONCEPTO: PERCEPCION INDEBIDA DE HABERES CORRESP A 13 DIAS MES FEB Y MES COMPLETO MARZO 2017, CUENTA DE DEPOSITO: CUENTA UNICA DEL TESORO</t>
  </si>
  <si>
    <t>00592012001 DEPOSITO DE EFECTIVO, DEPOSITANTE: MARIA MARGARITA MENDOZA TANGARA, CONCEPTO: SALDO DE FONDO EN AVANCE NOTA INTERNA GE-JTR-RVDMR-0088-NI/18 REFRIGERIO TOUR AMACHUMA 17 DE JUNIO, CUENTA DE DEPOSITO: CUENTA UNICA DEL TESORO</t>
  </si>
  <si>
    <t>00099021001 DEPOSITO DE EFECTIVO, DEPOSITANTE: ENDE EMPRESA NACIONAL ELECTRICIDAD, CONCEPTO: CUMPL DS 3430 REMUNERACION MES DE MAYO/2018 WILFREDO OVANDO ROJAS, CUENTA DE DEPOSITO: CUENTA UNICA DEL TESORO</t>
  </si>
  <si>
    <t>00099021001 DEPOSITO DE EFECTIVO, DEPOSITANTE: PABLO QUISPE URI, CONCEPTO: DEVOLUCION SALDO, CUENTA DE DEPOSITO: CUENTA UNICA DEL TESORO</t>
  </si>
  <si>
    <t>00099021001 DEPOSITO DE EFECTIVO, DEPOSITANTE: JOSE CARLOS ESCOBAR VASQUEZ, CONCEPTO: DEVOLUCION DEL SUBSIDIO UNIVERSAL, CUENTA DE DEPOSITO: CUENTA UNICA DEL TESORO</t>
  </si>
  <si>
    <t>00099021001 DEPOSITO DE EFECTIVO, DEPOSITANTE: WILSON QUISBERT LAYME, CONCEPTO: REVERSION DE PASAJES VIATICOS ALIMENTACION POR FORO DEL GAS GESTION 2017 P-6557, CUENTA DE DEPOSITO: CUENTA UNICA DEL TESORO</t>
  </si>
  <si>
    <t>00099021001 DEPOSITO DE EFECTIVO, DEPOSITANTE: HECTOR VILLAROEL GUEVARA, CONCEPTO: REVERSION DE PASAJES VIATICOS ALIMENTACION POR FORO DEL GAS GESTION 2017 P-6836, CUENTA DE DEPOSITO: CUENTA UNICA DEL TESORO</t>
  </si>
  <si>
    <t>00099021001 DEPOSITO DE EFECTIVO, DEPOSITANTE: OMAR SANTOS TICONA HUALLPARA, CONCEPTO: DEVOLUCION DE HABERES, CUENTA DE DEPOSITO: CUENTA UNICA DEL TESORO</t>
  </si>
  <si>
    <t>00099021001 DEPOSITO DE EFECTIVO, DEPOSITANTE: MY DIM CARLOS MIGUEL TORREZ, CONCEPTO: DEV. COMISION DEL SERVICIO, CUENTA DE DEPOSITO: CUENTA UNICA DEL TESORO</t>
  </si>
  <si>
    <t>00130012002 DEPOSITO DE EFECTIVO, DEPOSITANTE: JUAN R. GUERREROS ROQUE, CONCEPTO: DEVOLUCION POR GASTOS DE PEAJES, CUENTA DE DEPOSITO: CUENTA UNICA DEL TESORO</t>
  </si>
  <si>
    <t>00099021001 DEPOSITO DE EFECTIVO, DEPOSITANTE: ALVARO MARCO ANTONIO CABA OLIVAREZ CI 2377522LP, CONCEPTO: CITE:MEFP/VTCP/DGPOT/UAIS-CPJ/N° 030/2016 REGULARIZACION ENERO-FEBRERO 2018, CUENTA DE DEPOSITO: CUENTA UNICA DEL TESORO</t>
  </si>
  <si>
    <t>00099021001 DEPOSITO DE EFECTIVO, DEPOSITANTE: CYNTHIA BUERGO, CONCEPTO: DEVOLUCION DE SALDOS MAYO 2018, CUENTA DE DEPOSITO: CUENTA UNICA DEL TESORO</t>
  </si>
  <si>
    <t>00099021001 DEPOSITO DE EFECTIVO, DEPOSITANTE: FEDERICO EDUARDO MENDIOLA GALLARDO, CONCEPTO: REVERSION, CUENTA DE DEPOSITO: CUENTA UNICA DEL TESORO</t>
  </si>
  <si>
    <t>00099021001 DEPOSITO DE EFECTIVO, DEPOSITANTE: MARIA DE LOS ANGELES ALAVE UZQUIANO, CONCEPTO: REVERSION, CUENTA DE DEPOSITO: CUENTA UNICA DEL TESORO</t>
  </si>
  <si>
    <t>00099021001 DEPOSITO DE EFECTIVO, DEPOSITANTE: ESCUELA MILITAR DE TOPOGRAFIA DEL EJERCITO, CONCEPTO: REVERSION SERVICIO TELEFONIA ABR/18, CUENTA DE DEPOSITO: CUENTA UNICA DEL TESORO</t>
  </si>
  <si>
    <t>00099021001 DEPOSITO DE EFECTIVO, DEPOSITANTE: EDWIN ALBARRACIN MOLINA, CONCEPTO: DEVOLUCION C-31 483, CUENTA DE DEPOSITO: CUENTA UNICA DEL TESORO</t>
  </si>
  <si>
    <t>00099021001 DEPOSITO DE EFECTIVO, DEPOSITANTE: JUAN PABLO BEJARANO CHOQUE, CONCEPTO: PERCEPCION INDEBIDA DE HABERES, CUENTA DE DEPOSITO: CUENTA UNICA DEL TESORO</t>
  </si>
  <si>
    <t>00099021001 DEPOSITO DE EFECTIVO, DEPOSITANTE: JUAN PABLO BEJARANO CHOQUE, CONCEPTO: PERCEPCION INDEBIDA DE HABERES COMISION, CUENTA DE DEPOSITO: CUENTA UNICA DEL TESORO</t>
  </si>
  <si>
    <t>00099021001 DEPOSITO DE EFECTIVO, DEPOSITANTE: GROVER QUIROGA GUTIERREZ, CONCEPTO: REVERSION PASAJES, CUENTA DE DEPOSITO: CUENTA UNICA DEL TESORO</t>
  </si>
  <si>
    <t>00099021001 DEPOSITO DE EFECTIVO, DEPOSITANTE: PRIMO EDDY TORREZ ESPINOZA - SENAPE, CONCEPTO: DEVOLUCION DE RECURSOS POR PAGO DE HABERES MES DE MAYO SIN CAMBIO DE ITEM, CUENTA DE DEPOSITO: CUENTA UNICA DEL TESORO</t>
  </si>
  <si>
    <t>00373024105 DEPOSITO DE EFECTIVO, DEPOSITANTE: GUALBERTO MAMANI CALLISAYA, CONCEPTO: DEVOLUCION, CUENTA DE DEPOSITO: CUENTA UNICA DEL TESORO</t>
  </si>
  <si>
    <t>00099021001 DEPOSITO DE EFECTIVO, DEPOSITANTE: RIGOBERTO PAREDES LLANOS-APS, CONCEPTO: DEVOLUCION VIATICOS, CUENTA DE DEPOSITO: CUENTA UNICA DEL TESORO</t>
  </si>
  <si>
    <t>00099021001 DEPOSITO DE EFECTIVO, DEPOSITANTE: JUAN MAMANI PACO, CONCEPTO: PAGO MULTAS EX DUF-SIN, CUENTA DE DEPOSITO: CUENTA UNICA DEL TESORO</t>
  </si>
  <si>
    <t>00212082001 DEPOSITO DE EFECTIVO, DEPOSITANTE: SOLEDAD CALDERON CONDORI, CONCEPTO: DEVOLUCION DE GASTOS OPERATIVOS C-31 N° 158, CUENTA DE DEPOSITO: CUENTA UNICA DEL TESORO</t>
  </si>
  <si>
    <t>00099021001 DEPOSITO DE EFECTIVO, DEPOSITANTE: DIETER GIOVANNI  BELMONTE MERCADO, CONCEPTO: REVERSION VIATICOS CUMBRE DEL GAS, CUENTA DE DEPOSITO: CUENTA UNICA DEL TESORO</t>
  </si>
  <si>
    <t>00670014101 DEP.DE CHEQ.AJENOS,RET.DE CAM.,CONCEPTO: TRANSFERENCIA,DEP.: GOBIERNO AUTONOMO MUNICIPAL DE SAN LUCAS , PROCEDENCIA: BANCO UNION S.A., CHEQUE: 16287, FECHA DE EMISION:11/06/2018</t>
  </si>
  <si>
    <t>00047011104 DEP.DE CHEQ.AJENOS,RET.DE CAM.,CONCEPTO: DEP. PROCESO COACTIVO FISCAL CONTRA LUIS FREDDY CONDE LOPEZ,DEP.: LUIS FREDDY CONDE LOPEZ , PROCEDENCIA: BANCO UNION S.A., CHEQUE: 10670, FECHA DE EMISION:30/05/2018</t>
  </si>
  <si>
    <t>00373024105 DEP.DE CHEQ.AJENOS,RET.DE CAM.,CONCEPTO: ESTRADA CAMACHO GLORIA ANA,DEP.: BANCO UNION S.A. , PROCEDENCIA: BANCO UNION S.A., CHEQUE: 154539, FECHA DE EMISION:18/06/2018</t>
  </si>
  <si>
    <t>00291012006 DEP.DE CHEQ.AJENOS,RET.DE CAM.,CONCEPTO: BOLMARTEC SRL,DEP.: BANCO UNION S.A. , PROCEDENCIA: BANCO UNION S.A., CHEQUE: 154536, FECHA DE EMISION:18/06/2018</t>
  </si>
  <si>
    <t>00099021001 DEP.DE CHEQ.AJENOS,RET.DE CAM.,CONCEPTO: CONDORI EQUICE ROSALIA,DEP.: BANCO UNION S.A. , PROCEDENCIA: BANCO UNION S.A., CHEQUE: 154537, FECHA DE EMISION:18/06/2018</t>
  </si>
  <si>
    <t>00099021001 DEP.DE CHEQ.AJENOS,RET.DE CAM.,CONCEPTO: INTURIAS GUEVARA JOSE,DEP.: BANCO UNION S.A. , PROCEDENCIA: BANCO UNION S.A., CHEQUE: 154538, FECHA DE EMISION:18/06/2018</t>
  </si>
  <si>
    <t>00291012001 DEP.DE CHEQ.AJENOS,RET.DE CAM.,CONCEPTO: DEVOLUCION DE SALDO,DEP.: ABC - REGIONAL CHUQUISACA , PROCEDENCIA: BANCO UNION S.A., CHEQUE: 4695, FECHA DE EMISION:11/06/2018</t>
  </si>
  <si>
    <t>00099021001 DEP.DE CHEQ.AJENOS,RET.DE CAM.,CONCEPTO: PAGO POR REEMBOLSO DE BAJAS MEDICAS,DEP.: CAJA DE SALUD DE LA BANCA PRIVADA , PROCEDENCIA: BANCO NACIONAL DE BOLIVIA S.A., CHEQUE: 6895811, FECHA DE EMISION:22/05/2018</t>
  </si>
  <si>
    <t>00099021001 DEP.DE CHEQ.AJENOS,RET.DE CAM.,CONCEPTO: PAGO POR REEMBOLSO POR BAJAS MEDICAS,DEP.: CAJA DE SALUD DE LA BANCA PRIVADA , PROCEDENCIA: BANCO NACIONAL DE BOLIVIA S.A., CHEQUE: 6895890, FECHA DE EMISION:29/05/2018</t>
  </si>
  <si>
    <t>00592012001 DEPOSITO DE EFECTIVO, DEPOSITANTE: ELIAS VIDAURRE, CONCEPTO: ND 179254, CUENTA DE DEPOSITO: CUENTA UNICA DEL TESORO</t>
  </si>
  <si>
    <t>00592012001 DEPOSITO DE EFECTIVO, DEPOSITANTE: ELIAS VIDAURRE, CONCEPTO: ND 143109  GEST. 2017, CUENTA DE DEPOSITO: CUENTA UNICA DEL TESORO</t>
  </si>
  <si>
    <t>00020011103 DEPOSITO DE EFECTIVO, DEPOSITANTE: CHRISTIAN OMAR ROCABADO VILLEGAS, CONCEPTO: REVERSION PASAJES PREV N° 4445 DESCARGO DE CUENTA, CUENTA DE DEPOSITO: CUENTA UNICA DEL TESORO</t>
  </si>
  <si>
    <t>00099021001 DEPOSITO DE EFECTIVO, DEPOSITANTE: JUAN CARLOS ROMERO MINISTERIO DE DEPORTES, CONCEPTO: DEVOLUCION DE VIATICOS, CUENTA DE DEPOSITO: CUENTA UNICA DEL TESORO</t>
  </si>
  <si>
    <t>00099021001 DEPOSITO DE EFECTIVO, DEPOSITANTE: ANGEL MARTINEZ PAREDES, CONCEPTO: DEVOLUCION DEUDA POR DOBLE PERCEPCION, CUENTA DE DEPOSITO: CUENTA UNICA DEL TESORO</t>
  </si>
  <si>
    <t>VENTA DE DIVISAS CON TRANSFERENCIA DE FONDOS A SOLICITUD DE AGENCIA BOLIVIANA ESPACIAL - ABE SEGUN SOLICITUD 5246 REF: SE AUTORIZA EL PAGO A LA EMPRESA PEKASAT SE POR LA ADQUISICION DE UNA LICENCIA DE SOFTWARE PARA LA GESTION DE ORBITA Y FRECUENCIA, (1.500 EUROS), SEGUN INF - DID 18/2018, FACTURA 2 LIB. 00585012002 ABE - VENTA DE SERVICIOS COMUNICACIÓN POR DIFERENCIAL CAMBIARIO</t>
  </si>
  <si>
    <t>NÚMERO DE LIBRETA CUT: 99031009.00 OPERACIÓN T01 TRANSFERENCIA DE FONDOS A LA CUT - TESORO DIRECTO DE BANCO UNION S.A. A CUENTA UNICA DEL TESORO CON NUMERO DE SOLICITUD = 2826101 Y NUMERO CORRELATIVO = 91320018062018499 TRANSFERENCIA POR OPERACIONES DE VENTA BONOS BTX</t>
  </si>
  <si>
    <t>VENTA DE DIVISAS CON TRANSFERENCIA DE FONDOS A SOLICITUD DE AUTORIDAD DE REG.Y FISCALIZ.DE TELECOMUNICACIONES Y TRANSP. SEGUN SOLICITUD 5252 REF: TRANSFERENCIA DE FONDOS A LA UNION POSTAL DE LAS AMERICAS, ESPANA Y PORTUGAL - UPAEP, CORRESPONDIENTE A CUOTA CONTRIBUTIVA ANUAL GESTION 2018, DE ACUERDO LIB. 00099021001 TGN-RECURSOS ORDINARIOS (3987)</t>
  </si>
  <si>
    <t>VENTA DE DIVISAS CON TRANSFERENCIA DE FONDOS A SOLICITUD DE YACIMIENTOS DE LITIO BOLIVIANOS SEGUN SOLICITUD 5249 REF: SERVICIO DE INFORMACION ESPECIALIZADA DE PRECIOS DE LA EMPRESA ICIS FERTILIZAR MARKET REPORT. LIB. 00597019202 YLB-DES. INT. SALMUERA SALAR DE UYUNI PLANTA INDUSTRIAL</t>
  </si>
  <si>
    <t>||TRANSFERENCIA AL T.G.N. EN CUMPLIMIENTO AL ART.8 DE LA LEY 211, DISPOSICION FINAL 4TA.DE LA LEY 1006 Y ART.24 DEL D.S.3448 P/FINANC.DEL BONO JUANA AZURDUY P/MAYO/18 S/G BCB-HRE-TGL-2018-8401; DP 05/17; MEFP/VTCP /DGPOT/ UPCFTGN/N°1386/18 Y F.TRANSF. 4/18 DE LA GADM TRANSFERENCIA A LA LIBRETA 00099021001 TGN-RECURSOS ORDINARIOS (3987)</t>
  </si>
  <si>
    <t>'COBRO DE'||UTILES DE ESCRITORIO POR EL COMPROBANTE CONTABLE NRO. 0924687 DE LA FECHA S/G. NOTA DE YPFB, CITE' YPFB/GAFC-1216 DFC-1409 URT-733/2018 DE F. 14/06/2018 RECIBIDA EN LA FECHA. (HRE-TSO-3286). DEBITO DE LA LIBRETA 00513022001 YPFB - OPERACIONES.</t>
  </si>
  <si>
    <t>A:00373024105 DESEMBOLSO DE RECURSOS AL FONDO DE DESARROLLO INDIGENA PARA PROGRAMAS Y PROYECTOS DE GOBIERNOS AUTONOMOS MUNICIPALES DE CHUQUISACA, LA PAZ, COCHABAMBA Y ORURO S/G NOTA CITE FDI/DGE/EXT/N313/2018 E INFORME MEFP/VTCP/DGPOT/UPCFTGN N66/2018. H.R. 6-18215-R.</t>
  </si>
  <si>
    <t>De: 00016011101 Devolucion de saldos no ejecutados recursos FAEA, gestion 2016</t>
  </si>
  <si>
    <t>De: 00099021001 Transferencia de recursos al GAM Sucre para el pago del Bono de Discapacidad, en el marco de la Ley N977 de fecha 26 de septiembre de 2017, DS N3437 de 20 de diciembre de 2017 y Resolucion Ministerial N010 de fecha 10 de enero de 2018, segundo desembolso.</t>
  </si>
  <si>
    <t>De: 00099021001 Transferencia de recursos al GAM Yotala para el pago del Bono de Discapacidad, en el marco de la Ley N977 de fecha 26 de septiembre de 2017, DS N3437 de 20 de diciembre de 2017 y Resolucion Ministerial N010 de fecha 10 de enero de 2018, segundo desembolso.</t>
  </si>
  <si>
    <t>De: 00099021001 Transferencia de recursos al GAM Poroma para el pago del Bono de Discapacidad, en el marco de la Ley N977 de fecha 26 de septiembre de 2017, DS N3437 de 20 de diciembre de 2017 y Resolucion Ministerial N010 de fecha 10 de enero de 2018, segundo desembolso.</t>
  </si>
  <si>
    <t>De: 00099021001 Transferencia de recursos al GAM Villa Azurduy para el pago del Bono de Discapacidad, en el marco de la Ley N977 de fecha 26 de septiembre de 2017, DS N3437 de 20 de diciembre de 2017 y Resolucion Ministerial N010 de fecha 10 de enero de 2018, segundo desembolso.</t>
  </si>
  <si>
    <t>De: 00099021001 Transferencia de recursos al GAM Tarvita para el pago del Bono de Discapacidad, en el marco de la Ley N977 de fecha 26 de septiembre de 2017, DS N3437 de 20 de diciembre de 2017 y Resolucion Ministerial N010 de fecha 10 de enero de 2018, segundo desembolso.</t>
  </si>
  <si>
    <t>De: 00099021001 Transferencia de recursos al GAM Villa Zudanez para el pago del Bono de Discapacidad, en el marco de la Ley N977 de fecha 26 de septiembre de 2017, DS N3437 de 20 de diciembre de 2017 y Resolucion Ministerial N010 de fecha 10 de enero de 2018, segundo desembolso.</t>
  </si>
  <si>
    <t>De: 00099021001 Transferencia de recursos al GAM Presto para el pago del Bono de Discapacidad, en el marco de la Ley N977 de fecha 26 de septiembre de 2017, DS N3437 de 20 de diciembre de 2017 y Resolucion Ministerial N010 de fecha 10 de enero de 2018, segundo desembolso.</t>
  </si>
  <si>
    <t>De: 00099021001 Transferencia de recursos al GAM Villa Mojocaya para el pago del Bono de Discapacidad, en el marco de la Ley N977 de fecha 26 de septiembre de 2017, DS N3437 de 20 de diciembre de 2017 y Resolucion Ministerial N010 de fecha 10 de enero de 2018, segundo desembolso.</t>
  </si>
  <si>
    <t>De: 00099021001 Transferencia de recursos al GAM Icla para el pago del Bono de Discapacidad, en el marco de la Ley N977 de fecha 26 de septiembre de 2017, DS N3437 de 20 de diciembre de 2017 y Resolucion Ministerial N010 de fecha 10 de enero de 2018, segundo desembolso.</t>
  </si>
  <si>
    <t>De: 00099021001 Transferencia de recursos al GAM Padilla para el pago del Bono de Discapacidad, en el marco de la Ley N977 de fecha 26 de septiembre de 2017, DS N3437 de 20 de diciembre de 2017 y Resolucion Ministerial N010 de fecha 10 de enero de 2018, segundo desembolso.</t>
  </si>
  <si>
    <t>De: 00099021001 Transferencia de recursos al GAM Tomina para el pago del Bono de Discapacidad, en el marco de la Ley N977 de fecha 26 de septiembre de 2017, DS N3437 de 20 de diciembre de 2017 y Resolucion Ministerial N010 de fecha 10 de enero de 2018, segundo desembolso.</t>
  </si>
  <si>
    <t>De: 00099021001 Transferencia de recursos al GAM Sopachuy para el pago del Bono de Discapacidad, en el marco de la Ley N977 de fecha 26 de septiembre de 2017, DS N3437 de 20 de diciembre de 2017 y Resolucion Ministerial N010 de fecha 10 de enero de 2018, segundo desembolso.</t>
  </si>
  <si>
    <t>De: 00099021001 Transferencia de recursos al GAM Villa Alcala para el pago del Bono de Discapacidad, en el marco de la Ley N977 de fecha 26 de septiembre de 2017, DS N3437 de 20 de diciembre de 2017 y Resolucion Ministerial N010 de fecha 10 de enero de 2018, segundo desembolso.</t>
  </si>
  <si>
    <t>De: 00099021001 Transferencia de recursos al GAM El Villar para el pago del Bono de Discapacidad, en el marco de la Ley N977 de fecha 26 de septiembre de 2017, DS N3437 de 20 de diciembre de 2017 y Resolucion Ministerial N010 de fecha 10 de enero de 2018, segundo desembolso.</t>
  </si>
  <si>
    <t>De: 00099021001 Transferencia de recursos al GAM Monteagudo para el pago del Bono de Discapacidad, en el marco de la Ley N977 de fecha 26 de septiembre de 2017, DS N3437 de 20 de diciembre de 2017 y Resolucion Ministerial N010 de fecha 10 de enero de 2018, segundo desembolso.</t>
  </si>
  <si>
    <t>De: 00099021001 Transferencia de recursos al GAM San Pablo de Huacareta para el pago del Bono de Discapacidad, en el marco de la Ley N977 de fecha 26 de septiembre de 2017, DS N3437 de 20 de diciembre de 2017 y Resolucion Ministerial N010 de fecha 10 de enero de 2018, segundo desembolso.</t>
  </si>
  <si>
    <t>De: 00099021001 Transferencia de recursos al GAM Tarabuco para el pago del Bono de Discapacidad, en el marco de la Ley N977 de fecha 26 de septiembre de 2017, DS N3437 de 20 de diciembre de 2017 y Resolucion Ministerial N010 de fecha 10 de enero de 2018, segundo desembolso.</t>
  </si>
  <si>
    <t>De: 00099021001 Transferencia de recursos al GAM Yamparaez para el pago del Bono de Discapacidad, en el marco de la Ley N977 de fecha 26 de septiembre de 2017, DS N3437 de 20 de diciembre de 2017 y Resolucion Ministerial N010 de fecha 10 de enero de 2018, segundo desembolso.</t>
  </si>
  <si>
    <t>De: 00099021001 Transferencia de recursos al GAM Camargo para el pago del Bono de Discapacidad, en el marco de la Ley N977 de fecha 26 de septiembre de 2017, DS N3437 de 20 de diciembre de 2017 y Resolucion Ministerial N010 de fecha 10 de enero de 2018, segundo desembolso.</t>
  </si>
  <si>
    <t>De: 00099021001 Transferencia de recursos al GAM San Lucas para el pago del Bono de Discapacidad, en el marco de la Ley N977 de fecha 26 de septiembre de 2017, DS N3437 de 20 de diciembre de 2017 y Resolucion Ministerial N010 de fecha 10 de enero de 2018, segundo desembolso.</t>
  </si>
  <si>
    <t>De: 00099021001 Transferencia de recursos al GAM Incahuasi para el pago del Bono de Discapacidad, en el marco de la Ley N977 de fecha 26 de septiembre de 2017, DS N3437 de 20 de diciembre de 2017 y Resolucion Ministerial N010 de fecha 10 de enero de 2018, segundo desembolso.</t>
  </si>
  <si>
    <t>De: 00099021001 Transferencia de recursos al GAM Villa Serrano para el pago del Bono de Discapacidad, en el marco de la Ley N977 de fecha 26 de septiembre de 2017, DS N3437 de 20 de diciembre de 2017 y Resolucion Ministerial N010 de fecha 10 de enero de 2018, segundo desembolso.</t>
  </si>
  <si>
    <t>De: 00099021001 Transferencia de recursos al GAM Camataqui para el pago del Bono de Discapacidad, en el marco de la Ley N977 de fecha 26 de septiembre de 2017, DS N3437 de 20 de diciembre de 2017 y Resolucion Ministerial N010 de fecha 10 de enero de 2018, segundo desembolso.</t>
  </si>
  <si>
    <t>De: 00099021001 Transferencia de recursos al GAM Culpina para el pago del Bono de Discapacidad, en el marco de la Ley N977 de fecha 26 de septiembre de 2017, DS N3437 de 20 de diciembre de 2017 y Resolucion Ministerial N010 de fecha 10 de enero de 2018, segundo desembolso.</t>
  </si>
  <si>
    <t>De: 00099021001 Transferencia de recursos al GAM Las Carreras para el pago del Bono de Discapacidad, en el marco de la Ley N977 de fecha 26 de septiembre de 2017, DS N3437 de 20 de diciembre de 2017 y Resolucion Ministerial N010 de fecha 10 de enero de 2018, segundo desembolso.</t>
  </si>
  <si>
    <t>De: 00099021001 Transferencia de recursos al GAM Villa Vaca Guzman para el pago del Bono de Discapacidad, en el marco de la Ley N977 de fecha 26 de septiembre de 2017, DS N3437 de 20 de diciembre de 2017 y Resolucion Ministerial N010 de fecha 10 de enero de 2018, segundo desembolso.</t>
  </si>
  <si>
    <t>De: 00099021001 Transferencia de recursos al GAM Villa de Huacaya para el pago del Bono de Discapacidad, en el marco de la Ley N977 de fecha 26 de septiembre de 2017, DS N3437 de 20 de diciembre de 2017 y Resolucion Ministerial N010 de fecha 10 de enero de 2018, segundo desembolso.</t>
  </si>
  <si>
    <t>De: 00099021001 Transferencia de recursos al GAM Machareti para el pago del Bono de Discapacidad, en el marco de la Ley N977 de fecha 26 de septiembre de 2017, DS N3437 de 20 de diciembre de 2017 y Resolucion Ministerial N010 de fecha 10 de enero de 2018, segundo desembolso.</t>
  </si>
  <si>
    <t>De: 00099021001 Transferencia de recursos al GAM La Paz para el pago del Bono de Discapacidad, en el marco de la Ley N977 de fecha 26 de septiembre de 2017, DS N3437 de 20 de diciembre de 2017 y Resolucion Ministerial N010 de fecha 10 de enero de 2018, segundo desembolso.</t>
  </si>
  <si>
    <t>De: 00099021001 Transferencia de recursos al GAM El Alto de La Paz para el pago del Bono de Discapacidad, en el marco de la Ley N977 de fecha 26 de septiembre de 2017, DS N3437 de 20 de diciembre de 2017 y Resolucion Ministerial N010 de fecha 10 de enero de 2018, segundo desembolso.</t>
  </si>
  <si>
    <t>||4° DESEMBOLSO CRED,EXT. AL MEFP PROY. TRANSPORTE POR CABLE TELEFERICO SG RD N° 18/13, 50/14, 71/14, 18/15,CONT. SANO N° 156/14, ADENDAS N° 55/15 Y 461/15, NOTA DEL MEFP VTCP/DGCP/UEPS/812/2018 (TRAM-TGL-9252), INFORMES BCB GOM Y GAL 103 Y 174 RECIBIDOS EN FECHA 18/06/18 ABONO EN LA LIBRETA N°00099021001 TGN-RECURSOS ORDINARIOS (4° DESEMB.SIST.TRANSP. CABLE TELEFERICO</t>
  </si>
  <si>
    <t>COBRO DE||COSTO UTILES DE ESCRITORIO POR LA ELABORACION DEL COMPROBANTE CONTABLE NRO. 0924756 DE LA FECHA DE LA LIBRETA N° 00099021001 TGN RECURSOS ORDINARIOS COBRO COSTO UTILES DE ESCRITORIO</t>
  </si>
  <si>
    <t>00099021001 DEPOSITO DE EFECTIVO, DEPOSITANTE: FEDERACION BRIGADA MEDICA CUBANA, CONCEPTO: DEVOLUCION POR CONCEPTO DE VIATICOS CORRESPONDIENTE AL CITE 176, CUENTA DE DEPOSITO: CUENTA UNICA DEL TESORO</t>
  </si>
  <si>
    <t>00099021001 DEPOSITO DE EFECTIVO, DEPOSITANTE: MAXIMA CHOQUE DE MARQUEZ, CONCEPTO: PAGO POR COBRO INDEBIDO, CUENTA DE DEPOSITO: CUENTA UNICA DEL TESORO</t>
  </si>
  <si>
    <t>00099021001 DEPOSITO DE EFECTIVO, DEPOSITANTE: JESUS YUJRA MARTELA, CONCEPTO: DEVOLUCION DOBLE PERCEPCION, CUENTA DE DEPOSITO: CUENTA UNICA DEL TESORO</t>
  </si>
  <si>
    <t>00099021001 DEPOSITO DE EFECTIVO, DEPOSITANTE: RAUL MIGUEL ESPINOZA AGRAMONT, CONCEPTO: DEVOLUCION DE VIATICOS, CUENTA DE DEPOSITO: CUENTA UNICA DEL TESORO</t>
  </si>
  <si>
    <t>00099021001 DEPOSITO DE EFECTIVO, DEPOSITANTE: CARLOS MENDEZ QUISPE, CONCEPTO: PAGO POR CONSUMO DE AGUA CORRESPONDIENTE A MAYO 2018, CUENTA DE DEPOSITO: CUENTA UNICA DEL TESORO</t>
  </si>
  <si>
    <t>00020011103 DEPOSITO DE EFECTIVO, DEPOSITANTE: MARIO ANTONIO SALAZAR COLLQUE, CONCEPTO: REVERSION DE PASAJES, CUENTA DE DEPOSITO: CUENTA UNICA DEL TESORO</t>
  </si>
  <si>
    <t>00099018040 DEPOSITO DE EFECTIVO, DEPOSITANTE: JOSE LINARES DIAZ, CONCEPTO: SALDO PROGRAMA MISIONES DE FRANCIA, CUENTA DE DEPOSITO: CUENTA UNICA DEL TESORO</t>
  </si>
  <si>
    <t>00010011101 DEPOSITO DE EFECTIVO, DEPOSITANTE: JORGE RODOLFO MIRANDA LUIZAGA, CONCEPTO: DEVOLUCION C31 N° 1073, CUENTA DE DEPOSITO: CUENTA UNICA DEL TESORO</t>
  </si>
  <si>
    <t>00099021001 DEPOSITO DE EFECTIVO, DEPOSITANTE: NOGALES DORADO VICTOR HUGO, CONCEPTO: RETENCION DE IMPUESTO 410-570 MES ENERO/2018, CUENTA DE DEPOSITO: CUENTA UNICA DEL TESORO</t>
  </si>
  <si>
    <t>00099021001 DEPOSITO DE EFECTIVO, DEPOSITANTE: NOGALES DORADO VICTOR HUGO, CONCEPTO: RETENCION DE IMPUESTO 410-570 MES FEBRERO/2018, CUENTA DE DEPOSITO: CUENTA UNICA DEL TESORO</t>
  </si>
  <si>
    <t>00099021001 DEPOSITO DE EFECTIVO, DEPOSITANTE: NOGALES DORADO VICTOR HUGO, CONCEPTO: RETENCION DE IMPUESTO 410-570 MES MARZO/2018, CUENTA DE DEPOSITO: CUENTA UNICA DEL TESORO</t>
  </si>
  <si>
    <t>00099021001 DEPOSITO DE EFECTIVO, DEPOSITANTE: NOGALES DORADO VICTOR HUGO, CONCEPTO: RETENCION DE IMPUESTO 410-570 MES ABRIL/2018, CUENTA DE DEPOSITO: CUENTA UNICA DEL TESORO</t>
  </si>
  <si>
    <t>00526012001 DEPOSITO DE EFECTIVO, DEPOSITANTE: MARCELO BARRON BUSTILLO - BOLIVIA TV, CONCEPTO: DEVOLUCION VIATICOS, CUENTA DE DEPOSITO: CUENTA UNICA DEL TESORO</t>
  </si>
  <si>
    <t>00099021001 DEPOSITO DE EFECTIVO, DEPOSITANTE: GABRIELA NAYELY MITA ALIAGA, CONCEPTO: DEVOLUCION SUBSIDIO UNIVERSAL, CUENTA DE DEPOSITO: CUENTA UNICA DEL TESORO</t>
  </si>
  <si>
    <t>00099021001 DEPOSITO DE EFECTIVO, DEPOSITANTE: MERY EDITH GARCIA, CONCEPTO: DEVOLUCION VIATICOS, CUENTA DE DEPOSITO: CUENTA UNICA DEL TESORO</t>
  </si>
  <si>
    <t>00099021001 DEPOSITO DE EFECTIVO, DEPOSITANTE: JUAN JOSE MARQUEZ SANCHEZ, CONCEPTO: DEVOLUCION TASA DE EMBARQUE LPZ-RIB ANH, CUENTA DE DEPOSITO: CUENTA UNICA DEL TESORO</t>
  </si>
  <si>
    <t>00099021001 DEPOSITO DE EFECTIVO, DEPOSITANTE: FEDERACION BRIGADA MEDICA CUBANA, CONCEPTO: DEVOLUCION POR CONCEPTO DE COMBUSTIBLE CORRESPONDIENTE AL MES DE MAYO/18, CUENTA DE DEPOSITO: CUENTA UNICA DEL TESORO</t>
  </si>
  <si>
    <t>00670012003 DEPOSITO DE EFECTIVO, DEPOSITANTE: ORGANO ELECTORAL PLURINACIONAL, CONCEPTO: RECUPERACION DE RECURSOS SR. JULIO VEGA, CUENTA DE DEPOSITO: CUENTA UNICA DEL TESORO</t>
  </si>
  <si>
    <t>00099021001 DEPOSITO DE EFECTIVO, DEPOSITANTE: FEDERACION BRIGADA MEDICA CUBANA, CONCEPTO: DEVOLUCION POR CONCEPTO DE MANTENIMIENTO Y REPARACION DE EQUIPOS CORRESPONDIENTE AL MES DE MAYO/18, CUENTA DE DEPOSITO: CUENTA UNICA DEL TESORO</t>
  </si>
  <si>
    <t>00099021001 DEPOSITO DE EFECTIVO, DEPOSITANTE: FEDERACION BRIGADA MEDICA CUBANA, CONCEPTO: DEVOLUCION POR CONCEPTO DE COMUNICACIONES CORRESPONDIENTE AL MES DE MAYO/18, CUENTA DE DEPOSITO: CUENTA UNICA DEL TESORO</t>
  </si>
  <si>
    <t>00099021001 DEPOSITO DE EFECTIVO, DEPOSITANTE: FEDERACION BRIGADA MEDICA CUBANA, CONCEPTO: DEVOLUCION POR CONCEPTO DE MANTENIMIENTO Y REPARACION DE VEHICULOS CORRESPONDIENTE  MES DE MAYO/18, CUENTA DE DEPOSITO: CUENTA UNICA DEL TESORO</t>
  </si>
  <si>
    <t>00099021001 DEPOSITO DE EFECTIVO, DEPOSITANTE: FEDERACION BRIGADA MEDICA CUBANA, CONCEPTO: DEVOLUCION POR CONCEPTO DE GAS LICUADO CORRESPONDIENTE AL MES DE MAYO /18, CUENTA DE DEPOSITO: CUENTA UNICA DEL TESORO</t>
  </si>
  <si>
    <t>00099021001 DEPOSITO DE EFECTIVO, DEPOSITANTE: FEDERACION BRIGADA MEDICA CUBANA, CONCEPTO: DEVOLUCION POR CONCEPTO DE ALIMENTACION CORRESPONDIENTE AL MES DE MAYO /18, CUENTA DE DEPOSITO: CUENTA UNICA DEL TESORO</t>
  </si>
  <si>
    <t>00099021001 DEPOSITO DE EFECTIVO, DEPOSITANTE: FEDERACION BRIGADA MEDICA CUBANA, CONCEPTO: DEVOLUCION POR CONCEPTO DE TASAS (PEAJES) CORRESPONDIENTE AL MES DE MAYO /18, CUENTA DE DEPOSITO: CUENTA UNICA DEL TESORO</t>
  </si>
  <si>
    <t>00373024105 DEPOSITO DE EFECTIVO, DEPOSITANTE: NELSON EMILIO GOMEZ VARGAS, CONCEPTO: DEVOLUCION DE INTERESES CUENTA DE BANCO, CUENTA DE DEPOSITO: CUENTA UNICA DEL TESORO</t>
  </si>
  <si>
    <t>00099021001 DEPOSITO DE EFECTIVO, DEPOSITANTE: YOLANDA PANIAGUA-MINISTERIO DE DEPORTES, CONCEPTO: DEVOLUCION 1 DIA DE VIATICO VIAJE CBBA, CUENTA DE DEPOSITO: CUENTA UNICA DEL TESORO</t>
  </si>
  <si>
    <t>00291012002 DEPOSITO DE EFECTIVO, DEPOSITANTE: LESIA PATRICIA CUSTER CASZELY, CONCEPTO: DEVOLUCION POR CONCEPTO DE PASAJE AEREO, CUENTA DE DEPOSITO: CUENTA UNICA DEL TESORO</t>
  </si>
  <si>
    <t>00373024105 DEPOSITO DE EFECTIVO, DEPOSITANTE: JULIA ELENA FLORES MAMANI, CONCEPTO: DEV.DE SALDOS DE CUENTA BANCARIA PROY.AP.IN.MAN.GANADO LECHERO, CUENTA DE DEPOSITO: CUENTA UNICA DEL TESORO</t>
  </si>
  <si>
    <t>00099021001 DEPOSITO DE EFECTIVO, DEPOSITANTE: UFI-ANH, CONCEPTO: DEVOLUCION DE RECURSOS-SERVICIO DE TELEFONIA 2017 ANH, CUENTA DE DEPOSITO: CUENTA UNICA DEL TESORO</t>
  </si>
  <si>
    <t>00099021001 DEPOSITO DE EFECTIVO, DEPOSITANTE: UTH-ANH, CONCEPTO: DEVOLUCION DE RECURSOS-SERVICIO DE TELEFONIA 2017 ANH, CUENTA DE DEPOSITO: CUENTA UNICA DEL TESORO</t>
  </si>
  <si>
    <t>00099021001 DEPOSITO DE EFECTIVO, DEPOSITANTE: DDT-ANH, CONCEPTO: DEVOLUCION DE RECURSOS-SERVICIO DE TELEFONIA 2017 ANH, CUENTA DE DEPOSITO: CUENTA UNICA DEL TESORO</t>
  </si>
  <si>
    <t>00099021001 DEPOSITO DE EFECTIVO, DEPOSITANTE: ALAIN ERICK CAMBEROS SALAZAR, CONCEPTO: DEVOLUCION VIATICOS, CUENTA DE DEPOSITO: CUENTA UNICA DEL TESORO</t>
  </si>
  <si>
    <t>00099021001 DEPOSITO DE EFECTIVO, DEPOSITANTE: JUAN CARLOS RODRIGUEZ CAMARA, CONCEPTO: DEVOLUCION HABERES DE SEPTIEMBRE 2015 A MAYO 2018, CUENTA DE DEPOSITO: CUENTA UNICA DEL TESORO</t>
  </si>
  <si>
    <t>00373024105 DEPOSITO DE EFECTIVO, DEPOSITANTE: MAGDALENA LAZARO, CONCEPTO: DEV.DE FONDOS EN AVANCE DE MAGDALENA LAZARO DEL PROG.N°CNMC-03-10-20003, CUENTA DE DEPOSITO: CUENTA UNICA DEL TESORO</t>
  </si>
  <si>
    <t>00099021001 DEPOSITO DE EFECTIVO, DEPOSITANTE: RONALD N. MACHACA ZARATE, CONCEPTO: PAGO POR EXCEDENTE DE LLAMADAS, CUENTA DE DEPOSITO: CUENTA UNICA DEL TESORO</t>
  </si>
  <si>
    <t>00299014101 DEPOSITO DE EFECTIVO, DEPOSITANTE: SERVICIO DEPARTAMENTAL DE RIEGO LA PAZ, CONCEPTO: DEVOLUCION DE SALDO DE CONSUMO DE GASOLINA DE VIAJE PRIMERA INSPECCION DE REGISTROS COLECTIVOS, CUENTA DE DEPOSITO: CUENTA UNICA DEL TESORO</t>
  </si>
  <si>
    <t>00016071101 DEPOSITO DE EFECTIVO, DEPOSITANTE: CARLA ANDREA MORALES CHAVEZ, CONCEPTO: DEVOLUCION, CUENTA DE DEPOSITO: CUENTA UNICA DEL TESORO</t>
  </si>
  <si>
    <t>00016071101 DEPOSITO DE EFECTIVO, DEPOSITANTE: NATALY EXSALTACION ROJAS MENDOZA, CONCEPTO: DEVOLUCION, CUENTA DE DEPOSITO: CUENTA UNICA DEL TESORO</t>
  </si>
  <si>
    <t>00020011103 DEP.DE CHEQ.AJENOS,RET.DE CAM.,CONCEPTO: PAGO P/DEVOLUCION DE COMISIONES BANCARIAS P/TRANSFERENCIAS AL EXTERIOR,DEP.: TRANSPORTE AEREO MILITAR , PROCEDENCIA: BANCO UNION S.A., CHEQUE: 19684, FECHA DE EMISION:07/06/2018</t>
  </si>
  <si>
    <t>00670012001 DEP.DE CHEQ.AJENOS,RET.DE CAM.,CONCEPTO: MULTAS ELECTORALES,DEP.: TRIBUNAL DEPARTAMENTAL DE SANTA CRUZ , PROCEDENCIA: BANCO UNION S.A., CHEQUE: 6981, FECHA DE EMISION:14/06/2018</t>
  </si>
  <si>
    <t>00670012004 DEP.DE CHEQ.AJENOS,RET.DE CAM.,CONCEPTO: PAGO CERTIFICADO DE NO MILITANCIA,DEP.: TRIBUNAL ELECTORAL DEPARTAMENTAL DE SANTA CRUZ , PROCEDENCIA: BANCO UNION S.A., CHEQUE: 6980, FECHA DE EMISION:14/06/2018</t>
  </si>
  <si>
    <t>00593012001 DEP.DE CHEQ.AJENOS,RET.DE CAM.,CONCEPTO: VENTA DE TOP (EXPORTACION),DEP.: EMPRESA ESTATAL YACANA , PROCEDENCIA: BANCO UNION S.A., CHEQUE: 231, FECHA DE EMISION:18/06/2018</t>
  </si>
  <si>
    <t>00099021001 DEP.DE CHEQ.AJENOS,RET.DE CAM.,CONCEPTO: CLAROS FERNANDEZ MARIA CRISTINA,DEP.: BANCO UNION  S.A. , PROCEDENCIA: BANCO UNION S.A., CHEQUE: 154546, FECHA DE EMISION:19/06/2018</t>
  </si>
  <si>
    <t>00099021001 DEP.DE CHEQ.AJENOS,RET.DE CAM.,CONCEPTO: NINAJA MOGRO DANIELA GILKA,DEP.: BANCO UNION  S.A. , PROCEDENCIA: BANCO UNION S.A., CHEQUE: 154545, FECHA DE EMISION:19/06/2018</t>
  </si>
  <si>
    <t>00593012001 DEP.DE CHEQ.AJENOS,RET.DE CAM.,CONCEPTO: VENTA DE TOP (EXPORTACION),DEP.: EMPRESA ESTATAL YACANA , PROCEDENCIA: BANCO UNION S.A., CHEQUE: 229, FECHA DE EMISION:18/06/2018</t>
  </si>
  <si>
    <t>00099021001 DEP.DE CHEQ.AJENOS,RET.DE CAM.,CONCEPTO: BLANCA ROCABADO RODRIGUEZ,DEP.: BANCO UNION  S.A. , PROCEDENCIA: BANCO UNION S.A., CHEQUE: 154544, FECHA DE EMISION:19/06/2018</t>
  </si>
  <si>
    <t>00593012001 DEP.DE CHEQ.AJENOS,RET.DE CAM.,CONCEPTO: VENTA DE TOP (EXPORTACION),DEP.: EMPRESA ESTATAL YACANA , PROCEDENCIA: BANCO UNION S.A., CHEQUE: 230, FECHA DE EMISION:18/06/2018</t>
  </si>
  <si>
    <t>00593012001 DEP.DE CHEQ.AJENOS,RET.DE CAM.,CONCEPTO: VENTA DE TOP (EXPORTACION),DEP.: EMPRESA ESTATAL YACANA , PROCEDENCIA: BANCO UNION S.A., CHEQUE: 233, FECHA DE EMISION:18/06/2018</t>
  </si>
  <si>
    <t>00253014204 DEP.DE CHEQ.AJENOS,RET.DE CAM.,CONCEPTO: TRANSFERENCIA DEL GOBIERNO AUTONOMO MUNICIPAL DE SANTA CRUZ PARA GASTOS ADMINISTRATIVOS,DEP.: GAM-SANTA CRUZ , PROCEDENCIA: BANCO UNION S.A., CHEQUE: 1241, FECHA DE EMISION:18/06/2018</t>
  </si>
  <si>
    <t>00253014207 DEP.DE CHEQ.AJENOS,RET.DE CAM.,CONCEPTO: TRANSFERENCIA DEL GOBIERNO AUTONOMO MUNICIPAL DE SANTA CRUZ PARA GASTOS DE INVERSION,DEP.: GAM-SANTA CRUZ , PROCEDENCIA: BANCO UNION S.A., CHEQUE: 1240, FECHA DE EMISION:18/06/2018</t>
  </si>
  <si>
    <t>00253014207 DEP.DE CHEQ.AJENOS,RET.DE CAM.,CONCEPTO: TRANSFERENCIA DEL GOBIERNO AUTONOMO MUNICIPAL DE CAPINOTA PARA GASTOS DE INVERSION,DEP.: GAM-CAPINOTA , PROCEDENCIA: BANCO UNION S.A., CHEQUE: 1236, FECHA DE EMISION:18/06/2018</t>
  </si>
  <si>
    <t>00253014207 DEP.DE CHEQ.AJENOS,RET.DE CAM.,CONCEPTO: TRANSFERENCIA DEL GOBIERNO AUTONOMO MUNICIPAL DE MIZQUE PARA GASTOS DE INVERSION,DEP.: GAM-MIZQUE , PROCEDENCIA: BANCO UNION S.A., CHEQUE: 1235, FECHA DE EMISION:18/06/2018</t>
  </si>
  <si>
    <t>00253014204 DEP.DE CHEQ.AJENOS,RET.DE CAM.,CONCEPTO: TRANSFERENCIA DEL GOBIERNO AUTONOMO MUNICIPAL DE VINTO PARA GASTOS ADMINISTRATIVOS,DEP.: GAM-VINTO , PROCEDENCIA: BANCO UNION S.A., CHEQUE: 1238, FECHA DE EMISION:18/06/2018</t>
  </si>
  <si>
    <t>00253014207 DEP.DE CHEQ.AJENOS,RET.DE CAM.,CONCEPTO: TRANSFERENCIA DEL GOBIERNO AUTONOMO MUNICIPAL DE VINTO PARA GASTOS DE INVERSION,DEP.: GAM-VINTO , PROCEDENCIA: BANCO UNION S.A., CHEQUE: 1237, FECHA DE EMISION:18/06/2018</t>
  </si>
  <si>
    <t>00526012001 DEP.DE CHEQ.AJENOS,RET.DE CAM.,CONCEPTO: DEP. DE OTROS INGRESOS POR FACTURAS NO DECLARADAS,DEP.: BOLIVIA TV , PROCEDENCIA: BANCO UNION S.A., CHEQUE: 16205, FECHA DE EMISION:15/06/2018</t>
  </si>
  <si>
    <t>00526012001 DEP.DE CHEQ.AJENOS,RET.DE CAM.,CONCEPTO: DEP. DE PASAJES NO UTILIZADOS BTV PARA LA REVERSION DE PREVENTIVOS  SR PIÑACOBO,DEP.: BOLIVIA TV , PROCEDENCIA: BANCO UNION S.A., CHEQUE: 16204, FECHA DE EMISION:15/06/2018</t>
  </si>
  <si>
    <t>00526012001 DEP.DE CHEQ.AJENOS,RET.DE CAM.,CONCEPTO: DEV DE PASAJES AEREOS PENDIENTES DE USO 2017 P/BOA, SEGUN LO SOLICITADO CON NOTA BTV-GAF N° 571/2017,DEP.: BOLIVIA TV , PROCEDENCIA: BANCO UNION S.A., CHEQUE: 9025, FECHA DE EMISION:01/06/2018</t>
  </si>
  <si>
    <t>00099021001 DEP.DE CHEQ.AJENOS,RET.DE CAM.,CONCEPTO: EJECUCION BOLETA DE GARANTIA DE SERIEDAD DE PROPUESTA ASOCIACION ACCIDENTAL TAMQUE,DEP.: MEFP - UCPP , PROCEDENCIA: BANCO UNION S.A., CHEQUE: 1279, FECHA DE EMISION:14/06/2018</t>
  </si>
  <si>
    <t>00035031101 DEP.DE CHEQ.AJENOS,RET.DE CAM.,CONCEPTO: INGRESOS POR EL 25% VENTA DE ENTRADAS AL EVENTO ANIMUSIC FESTIVAL 7 CONVENIO UCPP N° 08/2018,DEP.: MEFP - UCPP , PROCEDENCIA: BANCO UNION S.A., CHEQUE: 1283, FECHA DE EMISION:14/06/2018</t>
  </si>
  <si>
    <t>00035031101 DEP.DE CHEQ.AJENOS,RET.DE CAM.,CONCEPTO: SERVICIO DE LIMPIEZA AUDITORIO Y SALA E2 BLOQUE VERDE EVENTO ANIMUSIC FESTIVAL 7,DEP.: MEFP - UCPP , PROCEDENCIA: BANCO UNION S.A., CHEQUE: 1284, FECHA DE EMISION:14/06/2018</t>
  </si>
  <si>
    <t>00035031101 DEP.DE CHEQ.AJENOS,RET.DE CAM.,CONCEPTO: ARRENDAMIENTO DE SILLAS Y MESAS EVENTO ANIMUSIC FESTIVAL 7,DEP.: MEFP - UCPP , PROCEDENCIA: BANCO UNION S.A., CHEQUE: 1285, FECHA DE EMISION:14/06/2018</t>
  </si>
  <si>
    <t>00035031101 DEP.DE CHEQ.AJENOS,RET.DE CAM.,CONCEPTO: INGRESOS PARQUEO CAMPO FERIAL CHUQUIAGO MARCA POR EL MES DE MAYO 2018,DEP.: MEFP - UCPP , PROCEDENCIA: BANCO UNION S.A., CHEQUE: 1280, FECHA DE EMISION:14/06/2018</t>
  </si>
  <si>
    <t>00035031101 DEP.DE CHEQ.AJENOS,RET.DE CAM.,CONCEPTO: ARRENDAMIENTO ESPACIO PARQUEO CAMPO FERIAL ALEX ROJAS MES DE JUNIO 2018,DEP.: MEFP - UCPP , PROCEDENCIA: BANCO UNION S.A., CHEQUE: 1282, FECHA DE EMISION:14/06/2018</t>
  </si>
  <si>
    <t>00035031101 DEP.DE CHEQ.AJENOS,RET.DE CAM.,CONCEPTO: ARRENDAMIENTO ESPACIO PARQUEO CAMPO FERIAL OSCAR GALLARDO MES DE JUNIO 2018,DEP.: MEFP - UCPP , PROCEDENCIA: BANCO UNION S.A., CHEQUE: 1281, FECHA DE EMISION:14/06/2018</t>
  </si>
  <si>
    <t>De: 00099021001 Transferencia de recursos al GAM Padcaya para el pago del Bono de Discapacidad, en el marco de la Ley N977 de fecha 26 de septiembre de 2017, DS N3437 de 20 de diciembre de 2017 y Resolucion Ministerial N010 de fecha 10 de enero de 2018, segundo desembolso.</t>
  </si>
  <si>
    <t>De: 00099021001 Transferencia de recursos al GAM Bermejo para el pago del Bono de Discapacidad, en el marco de la Ley N977 de fecha 26 de septiembre de 2017, DS N3437 de 20 de diciembre de 2017 y Resolucion Ministerial N010 de fecha 10 de enero de 2018, segundo desembolso.</t>
  </si>
  <si>
    <t>De: 00099021001 Transferencia de recursos al GAM Yacuiba para el pago del Bono de Discapacidad, en el marco de la Ley N977 de fecha 26 de septiembre de 2017, DS N3437 de 20 de diciembre de 2017 y Resolucion Ministerial N010 de fecha 10 de enero de 2018, segundo desembolso.</t>
  </si>
  <si>
    <t>De: 00099021001 Transferencia de recursos al GAM Carapari para el pago del Bono de Discapacidad, en el marco de la Ley N977 de fecha 26 de septiembre de 2017, DS N3437 de 20 de diciembre de 2017 y Resolucion Ministerial N010 de fecha 10 de enero de 2018, segundo desembolso.</t>
  </si>
  <si>
    <t>De: 00099021001 Transferencia de recursos al GAM Villamontes para el pago del Bono de Discapacidad, en el marco de la Ley N977 de fecha 26 de septiembre de 2017, DS N3437 de 20 de diciembre de 2017 y Resolucion Ministerial N010 de fecha 10 de enero de 2018, segundo desembolso.</t>
  </si>
  <si>
    <t>De: 00099021001 Transferencia de recursos al GAM Uriondo (Concepcion) para el pago del Bono de Discapacidad, en el marco de la Ley N977 de fecha 26 de septiembre de 2017, DS N3437 de 20 de diciembre de 2017 y Resolucion Ministerial N010 de fecha 10 de enero de 2018, segundo desembolso.</t>
  </si>
  <si>
    <t>De: 00099021001 Transferencia de recursos al GAM Yunchara para el pago del Bono de Discapacidad, en el marco de la Ley N977 de fecha 26 de septiembre de 2017, DS N3437 de 20 de diciembre de 2017 y Resolucion Ministerial N010 de fecha 10 de enero de 2018, segundo desembolso.</t>
  </si>
  <si>
    <t>De: 00099021001 Transferencia de recursos al GAM San Lorenzo para el pago del Bono de Discapacidad, en el marco de la Ley N977 de fecha 26 de septiembre de 2017, DS N3437 de 20 de diciembre de 2017 y Resolucion Ministerial N010 de fecha 10 de enero de 2018, segundo desembolso.</t>
  </si>
  <si>
    <t>De: 00099021001 Transferencia de recursos al GAM El Puente para el pago del Bono de Discapacidad, en el marco de la Ley N977 de fecha 26 de septiembre de 2017, DS N3437 de 20 de diciembre de 2017 y Resolucion Ministerial N010 de fecha 10 de enero de 2018, segundo desembolso.</t>
  </si>
  <si>
    <t>De: 00099021001 Transferencia de recursos al GAM Entre Rios para el pago del Bono de Discapacidad, en el marco de la Ley N977 de fecha 26 de septiembre de 2017, DS N3437 de 20 de diciembre de 2017 y Resolucion Ministerial N010 de fecha 10 de enero de 2018, segundo desembolso.</t>
  </si>
  <si>
    <t>De: 00099021001 Transferencia de recursos al GAM Santa Cruz de La Sierra para el pago del Bono de Discapacidad, en el marco de la Ley N977 de fecha 26 de septiembre de 2017, DS N3437 de 20 de diciembre de 2017 y Resolucion Ministerial N010 de fecha 10 de enero de 2018, segundo desembolso.</t>
  </si>
  <si>
    <t>De: 00099021001 Transferencia de recursos al GAM Cotoca para el pago del Bono de Discapacidad, en el marco de la Ley N977 de fecha 26 de septiembre de 2017, DS N3437 de 20 de diciembre de 2017 y Resolucion Ministerial N010 de fecha 10 de enero de 2018, segundo desembolso.</t>
  </si>
  <si>
    <t>De: 00099021001 Transferencia de recursos al GAM La Guardia para el pago del Bono de Discapacidad, en el marco de la Ley N977 de fecha 26 de septiembre de 2017, DS N3437 de 20 de diciembre de 2017 y Resolucion Ministerial N010 de fecha 10 de enero de 2018, segundo desembolso.</t>
  </si>
  <si>
    <t>De: 00099021001 Transferencia de recursos al GAM El Torno para el pago del Bono de Discapacidad, en el marco de la Ley N977 de fecha 26 de septiembre de 2017, DS N3437 de 20 de diciembre de 2017 y Resolucion Ministerial N010 de fecha 10 de enero de 2018, segundo desembolso.</t>
  </si>
  <si>
    <t>De: 00099021001 Transferencia de recursos al GAM Warnes para el pago del Bono de Discapacidad, en el marco de la Ley N977 de fecha 26 de septiembre de 2017, DS N3437 de 20 de diciembre de 2017 y Resolucion Ministerial N010 de fecha 10 de enero de 2018, segundo desembolso.</t>
  </si>
  <si>
    <t>De: 00099021001 Transferencia de recursos al GAM San Ignacio (San Ignacio de Velasco) para el pago del Bono de Discapacidad, en el marco de la Ley N977 de fecha 26 de septiembre de 2017, DS N3437 de 20 de diciembre de 2017 y Resolucion Ministerial N010 de fecha 10 de enero de 2018, segundo desembols</t>
  </si>
  <si>
    <t>De: 00099021001 Transferencia de recursos al GAM Buena Vista para el pago del Bono de Discapacidad, en el marco de la Ley N977 de fecha 26 de septiembre de 2017, DS N3437 de 20 de diciembre de 2017 y Resolucion Ministerial N010 de fecha 10 de enero de 2018, segundo desembolso.</t>
  </si>
  <si>
    <t>De: 00099021001 Transferencia de recursos al GAM San Carlos para el pago del Bono de Discapacidad, en el marco de la Ley N977 de fecha 26 de septiembre de 2017, DS N3437 de 20 de diciembre de 2017 y Resolucion Ministerial N010 de fecha 10 de enero de 2018, segundo desembolso.</t>
  </si>
  <si>
    <t>De: 00099021001 Transferencia de recursos al GAM Viacha para el pago del Bono de Discapacidad, en el marco de la Ley N977 de fecha 26 de septiembre de 2017, DS N3437 de 20 de diciembre de 2017 y Resolucion Ministerial N010 de fecha 10 de enero de 2018, segundo desembolso.</t>
  </si>
  <si>
    <t>De: 00099021001 Transferencia de recursos al GAM Guaqui para el pago del Bono de Discapacidad, en el marco de la Ley N977 de fecha 26 de septiembre de 2017, DS N3437 de 20 de diciembre de 2017 y Resolucion Ministerial N010 de fecha 10 de enero de 2018, segundo desembolso.</t>
  </si>
  <si>
    <t>De: 00099021001 Transferencia de recursos al GAM Caranvi para el pago del Bono de Discapacidad, en el marco de la Ley N977 de fecha 26 de septiembre de 2017, DS N3437 de 20 de diciembre de 2017 y Resolucion Ministerial N010 de fecha 10 de enero de 2018, segundo desembolso.</t>
  </si>
  <si>
    <t>De: 00099021001 Transferencia de recursos al GAM Calamarca para el pago del Bono de Discapacidad, en el marco de la Ley N977 de fecha 26 de septiembre de 2017, DS N3437 de 20 de diciembre de 2017 y Resolucion Ministerial N010 de fecha 10 de enero de 2018, segundo desembolso.</t>
  </si>
  <si>
    <t>De: 00099021001 Transferencia de recursos al GAM Inquisivi para el pago del Bono de Discapacidad, en el marco de la Ley N977 de fecha 26 de septiembre de 2017, DS N3437 de 20 de diciembre de 2017 y Resolucion Ministerial N010 de fecha 10 de enero de 2018, segundo desembolso.</t>
  </si>
  <si>
    <t>De: 00099021001 Transferencia de recursos al GAM Achacachi para el pago del Bono de Discapacidad, en el marco de la Ley N977 de fecha 26 de septiembre de 2017, DS N3437 de 20 de diciembre de 2017 y Resolucion Ministerial N010 de fecha 10 de enero de 2018, segundo desembolso.</t>
  </si>
  <si>
    <t>De: 00099021001 Transferencia de recursos al GAM Guanay para el pago del Bono de Discapacidad, en el marco de la Ley N977 de fecha 26 de septiembre de 2017, DS N3437 de 20 de diciembre de 2017 y Resolucion Ministerial N010 de fecha 10 de enero de 2018, segundo desembolso.</t>
  </si>
  <si>
    <t>De: 00099021001 Transferencia de recursos al GAM Quiabaya para el pago del Bono de Discapacidad, en el marco de la Ley N977 de fecha 26 de septiembre de 2017, DS N3437 de 20 de diciembre de 2017 y Resolucion Ministerial N010 de fecha 10 de enero de 2018, segundo desembolso.</t>
  </si>
  <si>
    <t>De: 00099021001 Transferencia de recursos al GAM Combaya para el pago del Bono de Discapacidad, en el marco de la Ley N977 de fecha 26 de septiembre de 2017, DS N3437 de 20 de diciembre de 2017 y Resolucion Ministerial N010 de fecha 10 de enero de 2018, segundo desembolso.</t>
  </si>
  <si>
    <t>De: 00099021001 Transferencia de recursos al GAM Chuma para el pago del Bono de Discapacidad, en el marco de la Ley N977 de fecha 26 de septiembre de 2017, DS N3437 de 20 de diciembre de 2017 y Resolucion Ministerial N010 de fecha 10 de enero de 2018, segundo desembolso.</t>
  </si>
  <si>
    <t>De: 00099021001 Transferencia de recursos al GAM Corocoro para el pago del Bono de Discapacidad, en el marco de la Ley N977 de fecha 26 de septiembre de 2017, DS N3437 de 20 de diciembre de 2017 y Resolucion Ministerial N010 de fecha 10 de enero de 2018, segundo desembolso.</t>
  </si>
  <si>
    <t>De: 00099021001 Transferencia de recursos al GAM Comanche para el pago del Bono de Discapacidad, en el marco de la Ley N977 de fecha 26 de septiembre de 2017, DS N3437 de 20 de diciembre de 2017 y Resolucion Ministerial N010 de fecha 10 de enero de 2018, segundo desembolso.</t>
  </si>
  <si>
    <t>De: 00099021001 Transferencia de recursos al GAM Chulumani (Villa de la Libertad) para el pago del Bono de Discapacidad, en el marco de la Ley N977 de fecha 26 de septiembre de 2017, DS N3437 de 20 de diciembre de 2017 y Resolucion Ministerial N010 de fecha 10 de enero de 2018, segundo desembolso.</t>
  </si>
  <si>
    <t>De: 00099021001 Transferencia de recursos al GAM Irupana (Villa de Lanza) para el pago del Bono de Discapacidad, en el marco de la Ley N977 de fecha 26 de septiembre de 2017, DS N3437 de 20 de diciembre de 2017 y Resolucion Ministerial N010 de fecha 10 de enero de 2018, segundo desembolso.</t>
  </si>
  <si>
    <t>De: 00099021001 Transferencia de recursos al GAM Palos Blancos para el pago del Bono de Discapacidad, en el marco de la Ley N977 de fecha 26 de septiembre de 2017, DS N3437 de 20 de diciembre de 2017 y Resolucion Ministerial N010 de fecha 10 de enero de 2018, segundo desembolso.</t>
  </si>
  <si>
    <t>De: 00099021001 Transferencia de recursos al GAM Pucarani para el pago del Bono de Discapacidad, en el marco de la Ley N977 de fecha 26 de septiembre de 2017, DS N3437 de 20 de diciembre de 2017 y Resolucion Ministerial N010 de fecha 10 de enero de 2018, segundo desembolso.</t>
  </si>
  <si>
    <t>De: 00099021001 Transferencia de recursos al GAM Laja para el pago del Bono de Discapacidad, en el marco de la Ley N977 de fecha 26 de septiembre de 2017, DS N3437 de 20 de diciembre de 2017 y Resolucion Ministerial N010 de fecha 10 de enero de 2018, segundo desembolso.</t>
  </si>
  <si>
    <t>De: 00099021001 Transferencia de recursos al GAM Ixiamas para el pago del Bono de Discapacidad, en el marco de la Ley N977 de fecha 26 de septiembre de 2017, DS N3437 de 20 de diciembre de 2017 y Resolucion Ministerial N010 de fecha 10 de enero de 2018, segundo desembolso.</t>
  </si>
  <si>
    <t>De: 00099021001 Transferencia de recursos al GAM San Buenaventura para el pago del Bono de Discapacidad, en el marco de la Ley N977 de fecha 26 de septiembre de 2017, DS N3437 de 20 de diciembre de 2017 y Resolucion Ministerial N010 de fecha 10 de enero de 2018, segundo desembolso.</t>
  </si>
  <si>
    <t>De: 00099021001 Transferencia de recursos al GAM Santiago de Machaca para el pago del Bono de Discapacidad, en el marco de la Ley N977 de fecha 26 de septiembre de 2017, DS N3437 de 20 de diciembre de 2017 y Resolucion Ministerial N010 de fecha 10 de enero de 2018, segundo desembolso.</t>
  </si>
  <si>
    <t>De: 00099021001 Transferencia de recursos al GAM Huatajata para el pago del Bono de Discapacidad, en el marco de la Ley N977 de fecha 26 de septiembre de 2017, DS N3437 de 20 de diciembre de 2017 y Resolucion Ministerial N010 de fecha 10 de enero de 2018, segundo desembolso.</t>
  </si>
  <si>
    <t>De: 00099021001 Transferencia de recursos al GAM Cochabamba para el pago del Bono de Discapacidad, en el marco de la Ley N977 de fecha 26 de septiembre de 2017, DS N3437 de 20 de diciembre de 2017 y Resolucion Ministerial N010 de fecha 10 de enero de 2018, segundo desembolso.</t>
  </si>
  <si>
    <t>De: 00099021001 Transferencia de recursos al GAM Quillacollo para el pago del Bono de Discapacidad, en el marco de la Ley N977 de fecha 26 de septiembre de 2017, DS N3437 de 20 de diciembre de 2017 y Resolucion Ministerial N010 de fecha 10 de enero de 2018, segundo desembolso.</t>
  </si>
  <si>
    <t>De: 00099021001 Transferencia de recursos al GAM Sipe Sipe para el pago del Bono de Discapacidad, en el marco de la Ley N977 de fecha 26 de septiembre de 2017, DS N3437 de 20 de diciembre de 2017 y Resolucion Ministerial N010 de fecha 10 de enero de 2018, segundo desembolso.</t>
  </si>
  <si>
    <t>De: 00099021001 Transferencia de recursos al GAM Tiquipaya para el pago del Bono de Discapacidad, en el marco de la Ley N977 de fecha 26 de septiembre de 2017, DS N3437 de 20 de diciembre de 2017 y Resolucion Ministerial N010 de fecha 10 de enero de 2018, segundo desembolso.</t>
  </si>
  <si>
    <t>De: 00099021001 Transferencia de recursos al GAM Vinto para el pago del Bono de Discapacidad, en el marco de la Ley N977 de fecha 26 de septiembre de 2017, DS N3437 de 20 de diciembre de 2017 y Resolucion Ministerial N010 de fecha 10 de enero de 2018, segundo desembolso.</t>
  </si>
  <si>
    <t>De: 00099021001 Transferencia de recursos al GAM Colcapirhua para el pago del Bono de Discapacidad, en el marco de la Ley N977 de fecha 26 de septiembre de 2017, DS N3437 de 20 de diciembre de 2017 y Resolucion Ministerial N010 de fecha 10 de enero de 2018, segundo desembolso.</t>
  </si>
  <si>
    <t>De: 00099021001 Transferencia de recursos al GAM Aiquile para el pago del Bono de Discapacidad, en el marco de la Ley N977 de fecha 26 de septiembre de 2017, DS N3437 de 20 de diciembre de 2017 y Resolucion Ministerial N010 de fecha 10 de enero de 2018, segundo desembolso.</t>
  </si>
  <si>
    <t>De: 00099021001 Transferencia de recursos al GAM Sacaba para el pago del Bono de Discapacidad, en el marco de la Ley N977 de fecha 26 de septiembre de 2017, DS N3437 de 20 de diciembre de 2017 y Resolucion Ministerial N010 de fecha 10 de enero de 2018, segundo desembolso.</t>
  </si>
  <si>
    <t>De: 00099021001 Transferencia de recursos al GAM Villa Tunari para el pago del Bono de Discapacidad, en el marco de la Ley N977 de fecha 26 de septiembre de 2017, DS N3437 de 20 de diciembre de 2017 y Resolucion Ministerial N010 de fecha 10 de enero de 2018, segundo desembolso.</t>
  </si>
  <si>
    <t>De: 00099021001 Transferencia de recursos al GAM Punata para el pago del Bono de Discapacidad, en el marco de la Ley N977 de fecha 26 de septiembre de 2017, DS N3437 de 20 de diciembre de 2017 y Resolucion Ministerial N010 de fecha 10 de enero de 2018, segundo desembolso.</t>
  </si>
  <si>
    <t>De: 00099021001 Transferencia de recursos al GAM San Benito (Villa Jose Quintin Mendoza) para el pago del Bono de Discapacidad, en el marco de la Ley N977 de fecha 26 de septiembre de 2017, DS N3437 de 20 de diciembre de 2017 y Resolucion Ministerial N010 de fecha 10 de enero de 2018, segundo desemb</t>
  </si>
  <si>
    <t>De: 00099021001 Transferencia de recursos al GAM Tarata para el pago del Bono de Discapacidad, en el marco de la Ley N977 de fecha 26 de septiembre de 2017, DS N3437 de 20 de diciembre de 2017 y Resolucion Ministerial N010 de fecha 10 de enero de 2018, segundo desembolso.</t>
  </si>
  <si>
    <t>De: 00099021001 Transferencia de recursos al GAM Sacabamba para el pago del Bono de Discapacidad, en el marco de la Ley N977 de fecha 26 de septiembre de 2017, DS N3437 de 20 de diciembre de 2017 y Resolucion Ministerial N010 de fecha 10 de enero de 2018, segundo desembolso.</t>
  </si>
  <si>
    <t>De: 00099021001 Transferencia de recursos al GAM Cliza para el pago del Bono de Discapacidad, en el marco de la Ley N977 de fecha 26 de septiembre de 2017, DS N3437 de 20 de diciembre de 2017 y Resolucion Ministerial N010 de fecha 10 de enero de 2018, segundo desembolso.</t>
  </si>
  <si>
    <t>De: 00099021001 Transferencia de recursos al GAM Totora para el pago del Bono de Discapacidad, en el marco de la Ley N977 de fecha 26 de septiembre de 2017, DS N3437 de 20 de diciembre de 2017 y Resolucion Ministerial N010 de fecha 10 de enero de 2018, segundo desembolso.</t>
  </si>
  <si>
    <t>De: 00099021001 Transferencia de recursos al GAM Puerto Villarroel para el pago del Bono de Discapacidad, en el marco de la Ley N977 de fecha 26 de septiembre de 2017, DS N3437 de 20 de diciembre de 2017 y Resolucion Ministerial N010 de fecha 10 de enero de 2018, segundo desembolso.</t>
  </si>
  <si>
    <t>De: 00099021001 Transferencia de recursos al GAM Tiraque para el pago del Bono de Discapacidad, en el marco de la Ley N977 de fecha 26 de septiembre de 2017, DS N3437 de 20 de diciembre de 2017 y Resolucion Ministerial N010 de fecha 10 de enero de 2018, segundo desembolso.</t>
  </si>
  <si>
    <t>De: 00099021001 Transferencia de recursos al GAM Alalay para el pago del Bono de Discapacidad, en el marco de la Ley N977 de fecha 26 de septiembre de 2017, DS N3437 de 20 de diciembre de 2017 y Resolucion Ministerial N010 de fecha 10 de enero de 2018, segundo desembolso.</t>
  </si>
  <si>
    <t>De: 00099021001 Transferencia de recursos al GAM Oruro para el pago del Bono de Discapacidad, en el marco de la Ley N977 de fecha 26 de septiembre de 2017, DS N3437 de 20 de diciembre de 2017 y Resolucion Ministerial N010 de fecha 10 de enero de 2018, segundo desembolso.</t>
  </si>
  <si>
    <t>De: 00099021001 Transferencia de recursos al GAM Challapata para el pago del Bono de Discapacidad, en el marco de la Ley N977 de fecha 26 de septiembre de 2017, DS N3437 de 20 de diciembre de 2017 y Resolucion Ministerial N010 de fecha 10 de enero de 2018, segundo desembolso.</t>
  </si>
  <si>
    <t>De: 00099021001 Transferencia de recursos al GAM Santuario de Quillacas para el pago del Bono de Discapacidad, en el marco de la Ley N977 de fecha 26 de septiembre de 2017, DS N3437 de 20 de diciembre de 2017 y Resolucion Ministerial N010 de fecha 10 de enero de 2018, segundo desembolso.</t>
  </si>
  <si>
    <t>De: 00099021001 Transferencia de recursos al GAM Huanuni para el pago del Bono de Discapacidad, en el marco de la Ley N977 de fecha 26 de septiembre de 2017, DS N3437 de 20 de diciembre de 2017 y Resolucion Ministerial N010 de fecha 10 de enero de 2018, segundo desembolso.</t>
  </si>
  <si>
    <t>De: 00099021001 Transferencia de recursos al GAM Machacamarca para el pago del Bono de Discapacidad, en el marco de la Ley N977 de fecha 26 de septiembre de 2017, DS N3437 de 20 de diciembre de 2017 y Resolucion Ministerial N010 de fecha 10 de enero de 2018, segundo desembolso.</t>
  </si>
  <si>
    <t>De: 00099021001 Transferencia de recursos al GAM Curahuara de Carangas para el pago del Bono de Discapacidad, en el marco de la Ley N977 de fecha 26 de septiembre de 2017, DS N3437 de 20 de diciembre de 2017 y Resolucion Ministerial N010 de fecha 10 de enero de 2018, segundo desembolso.</t>
  </si>
  <si>
    <t>De: 00099021001 Transferencia de recursos al GAM Potosi para el pago del Bono de Discapacidad, en el marco de la Ley N977 de fecha 26 de septiembre de 2017, DS N3437 de 20 de diciembre de 2017 y Resolucion Ministerial N010 de fecha 10 de enero de 2018, segundo desembolso.</t>
  </si>
  <si>
    <t>De: 00099021001 Transferencia de recursos al GAM Urmiri para el pago del Bono de Discapacidad, en el marco de la Ley N977 de fecha 26 de septiembre de 2017, DS N3437 de 20 de diciembre de 2017 y Resolucion Ministerial N010 de fecha 10 de enero de 2018, segundo desembolso.</t>
  </si>
  <si>
    <t>De: 00099021001 Transferencia de recursos al GAM Uncia para el pago del Bono de Discapacidad, en el marco de la Ley N977 de fecha 26 de septiembre de 2017, DS N3437 de 20 de diciembre de 2017 y Resolucion Ministerial N010 de fecha 10 de enero de 2018, segundo desembolso.</t>
  </si>
  <si>
    <t>De: 00099021001 Transferencia de recursos al GAM Llallagua para el pago del Bono de Discapacidad, en el marco de la Ley N977 de fecha 26 de septiembre de 2017, DS N3437 de 20 de diciembre de 2017 y Resolucion Ministerial N010 de fecha 10 de enero de 2018, segundo desembolso.</t>
  </si>
  <si>
    <t>De: 00099021001 Transferencia de recursos al GAM Betanzos para el pago del Bono de Discapacidad, en el marco de la Ley N977 de fecha 26 de septiembre de 2017, DS N3437 de 20 de diciembre de 2017 y Resolucion Ministerial N010 de fecha 10 de enero de 2018, segundo desembolso.</t>
  </si>
  <si>
    <t>De: 00099021001 Transferencia de recursos al GAM San Pedro de Buena Vista para el pago del Bono de Discapacidad, en el marco de la Ley N977 de fecha 26 de septiembre de 2017, DS N3437 de 20 de diciembre de 2017 y Resolucion Ministerial N010 de fecha 10 de enero de 2018, segundo desembolso.</t>
  </si>
  <si>
    <t>De: 00099021001 Transferencia de recursos al GAM Cotagaita para el pago del Bono de Discapacidad, en el marco de la Ley N977 de fecha 26 de septiembre de 2017, DS N3437 de 20 de diciembre de 2017 y Resolucion Ministerial N010 de fecha 10 de enero de 2018, segundo desembolso.</t>
  </si>
  <si>
    <t>De: 00099021001 Transferencia de recursos al GAM Vitichi para el pago del Bono de Discapacidad, en el marco de la Ley N977 de fecha 26 de septiembre de 2017, DS N3437 de 20 de diciembre de 2017 y Resolucion Ministerial N010 de fecha 10 de enero de 2018, segundo desembolso.</t>
  </si>
  <si>
    <t>De: 00099021001 Transferencia de recursos al GAM Tupiza para el pago del Bono de Discapacidad, en el marco de la Ley N977 de fecha 26 de septiembre de 2017, DS N3437 de 20 de diciembre de 2017 y Resolucion Ministerial N010 de fecha 10 de enero de 2018, segundo desembolso.</t>
  </si>
  <si>
    <t>De: 00099021001 Transferencia de recursos al GAM Atocha para el pago del Bono de Discapacidad, en el marco de la Ley N977 de fecha 26 de septiembre de 2017, DS N3437 de 20 de diciembre de 2017 y Resolucion Ministerial N010 de fecha 10 de enero de 2018, segundo desembolso.</t>
  </si>
  <si>
    <t>De: 00099021001 Transferencia de recursos al GAM Puna (Villa Talavera) para el pago del Bono de Discapacidad, en el marco de la Ley N977 de fecha 26 de septiembre de 2017, DS N3437 de 20 de diciembre de 2017 y Resolucion Ministerial N010 de fecha 10 de enero de 2018, segundo desembolso.</t>
  </si>
  <si>
    <t>De: 00099021001 Transferencia de recursos al GAM CaizaD para el pago del Bono de Discapacidad, en el marco de la Ley N977 de fecha 26 de septiembre de 2017, DS N3437 de 20 de diciembre de 2017 y Resolucion Ministerial N010 de fecha 10 de enero de 2018, segundo desembolso.</t>
  </si>
  <si>
    <t>De: 00099021001 Transferencia de recursos al GAM Uyuni para el pago del Bono de Discapacidad, en el marco de la Ley N977 de fecha 26 de septiembre de 2017, DS N3437 de 20 de diciembre de 2017 y Resolucion Ministerial N010 de fecha 10 de enero de 2018, segundo desembolso.</t>
  </si>
  <si>
    <t>De: 00099021001 Transferencia de recursos al GAM Arampampa para el pago del Bono de Discapacidad, en el marco de la Ley N977 de fecha 26 de septiembre de 2017, DS N3437 de 20 de diciembre de 2017 y Resolucion Ministerial N010 de fecha 10 de enero de 2018, segundo desembolso.</t>
  </si>
  <si>
    <t>De: 00099021001 Transferencia de recursos al GAM Llica para el pago del Bono de Discapacidad, en el marco de la Ley N977 de fecha 26 de septiembre de 2017, DS N3437 de 20 de diciembre de 2017 y Resolucion Ministerial N010 de fecha 10 de enero de 2018, segundo desembolso.</t>
  </si>
  <si>
    <t>De: 00099021001 Transferencia de recursos al GAM Villazon para el pago del Bono de Discapacidad, en el marco de la Ley N977 de fecha 26 de septiembre de 2017, DS N3437 de 20 de diciembre de 2017 y Resolucion Ministerial N010 de fecha 10 de enero de 2018, segundo desembolso.</t>
  </si>
  <si>
    <t>De: 00099021001 Transferencia de recursos al GAM San Agustin para el pago del Bono de Discapacidad, en el marco de la Ley N977 de fecha 26 de septiembre de 2017, DS N3437 de 20 de diciembre de 2017 y Resolucion Ministerial N010 de fecha 10 de enero de 2018, segundo desembolso.</t>
  </si>
  <si>
    <t>De: 00099021001 Transferencia de recursos al GAM Tarija para el pago del Bono de Discapacidad, en el marco de la Ley N977 de fecha 26 de septiembre de 2017, DS N3437 de 20 de diciembre de 2017 y Resolucion Ministerial N010 de fecha 10 de enero de 2018, segundo desembolso.</t>
  </si>
  <si>
    <t>De: 00099021001 Transferencia de recursos al GAM Villa Nueva (Loma Alta) para el pago del Bono de Discapacidad, en el marco de la Ley N977 de fecha 26 de septiembre de 2017, DS N3437 de 20 de diciembre de 2017 y Resolucion Ministerial N010 de fecha 10 de enero de 2018, segundo desembolso.</t>
  </si>
  <si>
    <t>De: 00099021001 Transferencia de recursos al GAM Yapacani para el pago del Bono de Discapacidad, en el marco de la Ley N977 de fecha 26 de septiembre de 2017, DS N3437 de 20 de diciembre de 2017 y Resolucion Ministerial N010 de fecha 10 de enero de 2018, segundo desembolso.</t>
  </si>
  <si>
    <t>De: 00099021001 Transferencia de recursos al GAM Robore para el pago del Bono de Discapacidad, en el marco de la Ley N977 de fecha 26 de septiembre de 2017, DS N3437 de 20 de diciembre de 2017 y Resolucion Ministerial N010 de fecha 10 de enero de 2018, segundo desembolso.</t>
  </si>
  <si>
    <t>De: 00099021001 Transferencia de recursos al GAM Cabezas para el pago del Bono de Discapacidad, en el marco de la Ley N977 de fecha 26 de septiembre de 2017, DS N3437 de 20 de diciembre de 2017 y Resolucion Ministerial N010 de fecha 10 de enero de 2018, segundo desembolso.</t>
  </si>
  <si>
    <t>De: 00099021001 Transferencia de recursos al GAM Camiri para el pago del Bono de Discapacidad, en el marco de la Ley N977 de fecha 26 de septiembre de 2017, DS N3437 de 20 de diciembre de 2017 y Resolucion Ministerial N010 de fecha 10 de enero de 2018, segundo desembolso.</t>
  </si>
  <si>
    <t>De: 00099021001 Transferencia de recursos al GAM Vallegrande para el pago del Bono de Discapacidad, en el marco de la Ley N977 de fecha 26 de septiembre de 2017, DS N3437 de 20 de diciembre de 2017 y Resolucion Ministerial N010 de fecha 10 de enero de 2018, segundo desembolso.</t>
  </si>
  <si>
    <t>De: 00099021001 Transferencia de recursos al GAM Trigal para el pago del Bono de Discapacidad, en el marco de la Ley N977 de fecha 26 de septiembre de 2017, DS N3437 de 20 de diciembre de 2017 y Resolucion Ministerial N010 de fecha 10 de enero de 2018, segundo desembolso.</t>
  </si>
  <si>
    <t>De: 00099021001 Transferencia de recursos al GAM Moro Moro para el pago del Bono de Discapacidad, en el marco de la Ley N977 de fecha 26 de septiembre de 2017, DS N3437 de 20 de diciembre de 2017 y Resolucion Ministerial N010 de fecha 10 de enero de 2018, segundo desembolso.</t>
  </si>
  <si>
    <t>De: 00099021001 Transferencia de recursos al GAM Postrer Valle para el pago del Bono de Discapacidad, en el marco de la Ley N977 de fecha 26 de septiembre de 2017, DS N3437 de 20 de diciembre de 2017 y Resolucion Ministerial N010 de fecha 10 de enero de 2018, segundo desembolso.</t>
  </si>
  <si>
    <t>De: 00099021001 Transferencia de recursos al GAM Pucara para el pago del Bono de Discapacidad, en el marco de la Ley N977 de fecha 26 de septiembre de 2017, DS N3437 de 20 de diciembre de 2017 y Resolucion Ministerial N010 de fecha 10 de enero de 2018, segundo desembolso.</t>
  </si>
  <si>
    <t>De: 00099021001 Transferencia de recursos al GAM Samaipata para el pago del Bono de Discapacidad, en el marco de la Ley N977 de fecha 26 de septiembre de 2017, DS N3437 de 20 de diciembre de 2017 y Resolucion Ministerial N010 de fecha 10 de enero de 2018, segundo desembolso.</t>
  </si>
  <si>
    <t>De: 00099021001 Transferencia de recursos al GAM Mairana para el pago del Bono de Discapacidad, en el marco de la Ley N977 de fecha 26 de septiembre de 2017, DS N3437 de 20 de diciembre de 2017 y Resolucion Ministerial N010 de fecha 10 de enero de 2018, segundo desembolso.</t>
  </si>
  <si>
    <t>De: 00099021001 Transferencia de recursos al GAM Montero para el pago del Bono de Discapacidad, en el marco de la Ley N977 de fecha 26 de septiembre de 2017, DS N3437 de 20 de diciembre de 2017 y Resolucion Ministerial N010 de fecha 10 de enero de 2018, segundo desembolso.</t>
  </si>
  <si>
    <t>De: 00099021001 Transferencia de recursos al GAM General Agustin Saavedra para el pago del Bono de Discapacidad, en el marco de la Ley N977 de fecha 26 de septiembre de 2017, DS N3437 de 20 de diciembre de 2017 y Resolucion Ministerial N010 de fecha 10 de enero de 2018, segundo desembolso.</t>
  </si>
  <si>
    <t>De: 00099021001 Transferencia de recursos al GAM Mineros para el pago del Bono de Discapacidad, en el marco de la Ley N977 de fecha 26 de septiembre de 2017, DS N3437 de 20 de diciembre de 2017 y Resolucion Ministerial N010 de fecha 10 de enero de 2018, segundo desembolso.</t>
  </si>
  <si>
    <t>De: 00099021001 Transferencia de recursos al GAM Concepcion para el pago del Bono de Discapacidad, en el marco de la Ley N977 de fecha 26 de septiembre de 2017, DS N3437 de 20 de diciembre de 2017 y Resolucion Ministerial N010 de fecha 10 de enero de 2018, segundo desembolso.</t>
  </si>
  <si>
    <t>De: 00099021001 Transferencia de recursos al GAM San Julian para el pago del Bono de Discapacidad, en el marco de la Ley N977 de fecha 26 de septiembre de 2017, DS N3437 de 20 de diciembre de 2017 y Resolucion Ministerial N010 de fecha 10 de enero de 2018, segundo desembolso.</t>
  </si>
  <si>
    <t>De: 00099021001 Transferencia de recursos al GAM San Matias para el pago del Bono de Discapacidad, en el marco de la Ley N977 de fecha 26 de septiembre de 2017, DS N3437 de 20 de diciembre de 2017 y Resolucion Ministerial N010 de fecha 10 de enero de 2018, segundo desembolso.</t>
  </si>
  <si>
    <t>De: 00099021001 Transferencia de recursos al GAM Puerto Suarez para el pago del Bono de Discapacidad, en el marco de la Ley N977 de fecha 26 de septiembre de 2017, DS N3437 de 20 de diciembre de 2017 y Resolucion Ministerial N010 de fecha 10 de enero de 2018, segundo desembolso.</t>
  </si>
  <si>
    <t>De: 00099021001 Transferencia de recursos al GAM Ascencion de Guarayos para el pago del Bono de Discapacidad, en el marco de la Ley N977 de fecha 26 de septiembre de 2017, DS N3437 de 20 de diciembre de 2017 y Resolucion Ministerial N010 de fecha 10 de enero de 2018, segundo desembolso.</t>
  </si>
  <si>
    <t>De: 00099021001 Transferencia de recursos al GAM Trinidad para el pago del Bono de Discapacidad, en el marco de la Ley N977 de fecha 26 de septiembre de 2017, DS N3437 de 20 de diciembre de 2017 y Resolucion Ministerial N010 de fecha 10 de enero de 2018, segundo desembolso.</t>
  </si>
  <si>
    <t>De: 00099021001 Transferencia de recursos al GAM Riberalta para el pago del Bono de Discapacidad, en el marco de la Ley N977 de fecha 26 de septiembre de 2017, DS N3437 de 20 de diciembre de 2017 y Resolucion Ministerial N010 de fecha 10 de enero de 2018, segundo desembolso.</t>
  </si>
  <si>
    <t>De: 00099021001 Transferencia de recursos al GAM Puerto Guayaramerin para el pago del Bono de Discapacidad, en el marco de la Ley N977 de fecha 26 de septiembre de 2017, DS N3437 de 20 de diciembre de 2017 y Resolucion Ministerial N010 de fecha 10 de enero de 2018, segundo desembolso.</t>
  </si>
  <si>
    <t>De: 00099021001 Transferencia de recursos al GAM Reyes para el pago del Bono de Discapacidad, en el marco de la Ley N977 de fecha 26 de septiembre de 2017, DS N3437 de 20 de diciembre de 2017 y Resolucion Ministerial N010 de fecha 10 de enero de 2018, segundo desembolso.</t>
  </si>
  <si>
    <t>De: 00099021001 Transferencia de recursos al GAM San Borja para el pago del Bono de Discapacidad, en el marco de la Ley N977 de fecha 26 de septiembre de 2017, DS N3437 de 20 de diciembre de 2017 y Resolucion Ministerial N010 de fecha 10 de enero de 2018, segundo desembolso.</t>
  </si>
  <si>
    <t>De: 00099021001 Transferencia de recursos al GAM Santa Rosa para el pago del Bono de Discapacidad, en el marco de la Ley N977 de fecha 26 de septiembre de 2017, DS N3437 de 20 de diciembre de 2017 y Resolucion Ministerial N010 de fecha 10 de enero de 2018, segundo desembolso.</t>
  </si>
  <si>
    <t>De: 00099021001 Transferencia de recursos al GAM Santa Ana para el pago del Bono de Discapacidad, en el marco de la Ley N977 de fecha 26 de septiembre de 2017, DS N3437 de 20 de diciembre de 2017 y Resolucion Ministerial N010 de fecha 10 de enero de 2018, segundo desembolso.</t>
  </si>
  <si>
    <t>De: 00099021001 Transferencia de recursos al GAM San Ignacio para el pago del Bono de Discapacidad, en el marco de la Ley N977 de fecha 26 de septiembre de 2017, DS N3437 de 20 de diciembre de 2017 y Resolucion Ministerial N010 de fecha 10 de enero de 2018, segundo desembolso.</t>
  </si>
  <si>
    <t>De: 00099021001 Transferencia de recursos al GAM Loreto para el pago del Bono de Discapacidad, en el marco de la Ley N977 de fecha 26 de septiembre de 2017, DS N3437 de 20 de diciembre de 2017 y Resolucion Ministerial N010 de fecha 10 de enero de 2018, segundo desembolso.</t>
  </si>
  <si>
    <t>De: 00099021001 Transferencia de recursos al GAM San Joaquin para el pago del Bono de Discapacidad, en el marco de la Ley N977 de fecha 26 de septiembre de 2017, DS N3437 de 20 de diciembre de 2017 y Resolucion Ministerial N010 de fecha 10 de enero de 2018, segundo desembolso.</t>
  </si>
  <si>
    <t>De: 00099021001 Transferencia de recursos al GAM San Ramon para el pago del Bono de Discapacidad, en el marco de la Ley N977 de fecha 26 de septiembre de 2017, DS N3437 de 20 de diciembre de 2017 y Resolucion Ministerial N010 de fecha 10 de enero de 2018, segundo desembolso.</t>
  </si>
  <si>
    <t>De: 00099021001 Transferencia de recursos al GAM Magdalena para el pago del Bono de Discapacidad, en el marco de la Ley N977 de fecha 26 de septiembre de 2017, DS N3437 de 20 de diciembre de 2017 y Resolucion Ministerial N010 de fecha 10 de enero de 2018, segundo desembolso.</t>
  </si>
  <si>
    <t>De: 00099021001 Transferencia de recursos al GAM Huacaraje para el pago del Bono de Discapacidad, en el marco de la Ley N977 de fecha 26 de septiembre de 2017, DS N3437 de 20 de diciembre de 2017 y Resolucion Ministerial N010 de fecha 10 de enero de 2018, segundo desembolso.</t>
  </si>
  <si>
    <t>De: 00099021001 Transferencia de recursos al GAM Cobija para el pago del Bono de Discapacidad, en el marco de la Ley N977 de fecha 26 de septiembre de 2017, DS N3437 de 20 de diciembre de 2017 y Resolucion Ministerial N010 de fecha 10 de enero de 2018, segundo desembolso.</t>
  </si>
  <si>
    <t>De: 00099021001 Transferencia de recursos al GAM Porvenir para el pago del Bono de Discapacidad, en el marco de la Ley N977 de fecha 26 de septiembre de 2017, DS N3437 de 20 de diciembre de 2017 y Resolucion Ministerial N010 de fecha 10 de enero de 2018, segundo desembolso.</t>
  </si>
  <si>
    <t>De: 00099021001 Transferencia de recursos al GAM Bolpebra para el pago del Bono de Discapacidad, en el marco de la Ley N977 de fecha 26 de septiembre de 2017, DS N3437 de 20 de diciembre de 2017 y Resolucion Ministerial N010 de fecha 10 de enero de 2018, segundo desembolso.</t>
  </si>
  <si>
    <t>De: 00099021001 Transferencia de recursos al GAM Bella Flor para el pago del Bono de Discapacidad, en el marco de la Ley N977 de fecha 26 de septiembre de 2017, DS N3437 de 20 de diciembre de 2017 y Resolucion Ministerial N010 de fecha 10 de enero de 2018, segundo desembolso.</t>
  </si>
  <si>
    <t>De: 00099021001 Transferencia de recursos al GAM Santa Rosa del Abuna para el pago del Bono de Discapacidad, en el marco de la Ley N977 de fecha 26 de septiembre de 2017, DS N3437 de 20 de diciembre de 2017 y Resolucion Ministerial N010 de fecha 10 de enero de 2018, segundo desembolso.</t>
  </si>
  <si>
    <t>De: 00099024113 Transferencia en cumplimiento al DS N0913 de 15/06/2011 y el Convenio Intergubernativo de Financiamiento UPRE-CIF-IG 111/2017, suscrito entre la UPRE y el GAM La Asunta, Proyecto Construccion 15 Aulas y Tinglado Unidad Educativa San Jose, correspondiente al pago de la planilla N 3, s</t>
  </si>
  <si>
    <t>De: 00099024113 Transferencia en cumplimiento al DS N0913 de 15/06/2011 y el Convenio Intergubernativo de Financiamiento UPRE-CIF-IG 937/2017, suscrito entre la UPRE y el GAM Ocuri, Proyecto Const. Tinglado y Graderias U.E. 10 de Noviembre Secundario (Ocuri), correspondiente al pago de la planilla N</t>
  </si>
  <si>
    <t>De: 00099024113 Transferencia en cumplimiento al DS N0913 de 15/06/2011 y el Convenio Intergubernativo de Financiamiento UPRE-CIF-IG 1002/2017, suscrito entre la UPRE y el GAM San Pedro de Quemes, Proyecto Construccion Bloque de Aulas U.E. Eduardo Abaroa Comunidad Abaroa, correspondiente al pago de</t>
  </si>
  <si>
    <t>De: 00099024113 Transferencia en cumplimiento al DS N0913 de 15/06/2011 y el Convenio Intergubernativo de Financiamiento UPRE-CIF-IG 934/2017, suscrito entre la UPRE y el GAM Ocuri, Proyecto Const. Cuatro Aulas U.E. Juthy (Ocuri), correspondiente al pago de la planilla N 2, segun la UPRE.</t>
  </si>
  <si>
    <t>De: 00099024113 Transferencia en cumplimiento al DS N0913 de 15/06/2011 y el Convenio Intergubernativo de Financiamiento UPRE-CIF-IG 936/2017, suscrito entre la UPRE y el GAM Ocuri, Proyecto Const. Cuatro Aulas U.E. Tomas Katari de Fichicachi (Ocuri), correspondiente al pago de la planilla N 2, segu</t>
  </si>
  <si>
    <t>De: 00099024113 Transferencia en cumplimiento al DS N0913 de 15/06/2011 y el Convenio Interinstitucional de Financiamiento UPRE-CIF-662/2014, suscrito entre la UPRE y el GAM de Atocha proyecto Construccion Colegio Tecnico Humanistico Chorolque, correspondiente al pago de la planilla N 6 de cierre, s</t>
  </si>
  <si>
    <t>De: 00099024113 Transferencia en cumplimiento al DS N0913 de 15/06/2011 y el Convenio Intergubernativo de Financiamiento UPRE-CIF-IG 933/2017, suscrito entre la UPRE y el GAM Ocuri Proyecto Const. Tinglado U.E. Marcoma (Ocuri), correspondiente al pago de la planilla N1, segun la UPRE.</t>
  </si>
  <si>
    <t>De: 00099024113 Transferencia en cumplimiento al DS N0913 de 15/06/2011 y el Convenio Intergubernativo de Financiamiento UPRE-CIF-IG 352/2016, suscrito entre la UPRE y el GAM Chulumani Proyecto Construccion Unidad Educativa Pasto Pata - Chulumani, correspondiente al pago de la planilla N6, segun la</t>
  </si>
  <si>
    <t>De: 00099024113 Transferencia en cumplimiento al DS N0913 de 15/06/2011 y el Convenio Intergubernativo de Financiamiento UPRE-CIF-IG 251/2017, suscrito entre la UPRE y el GAM Coroico Proyecto Construccion Tinglado U.E. Farinas, correspondiente al pago de la planilla N2 de cierre, segun la UPRE.</t>
  </si>
  <si>
    <t>De: 00099024113 Transferencia en cumplimiento al DS N0913 de 15/06/2011 y el Convenio Intergubernativo de Financiamiento UPRE-CIF-IG 528/2017, suscrito entre la UPRE y el GAM General Juan Jose Perez (Charazani) Proyecto Construccion Aulas U.E. Yawar Mallku Caata, correspondiente al pago de la planil</t>
  </si>
  <si>
    <t>TRANSFERENCIA DEL EXTERIOR SEGUN SWIFT 08541 DE FECHA 19/06/2018 ORDENANTE: CONSULADO GENERAL DE BOLIVIA EN WASHINGTON DC REF.: RECAUDACION EXT. MAYO 18 CEDULAS DE IDENTIDAD LIB. 00340012005 SEGIP - RECAUDACION EXTERIOR - CEDULAS DE IDENTIDAD</t>
  </si>
  <si>
    <t>NÚMERO DE LIBRETA CUT: 99031009.00 OPERACIÓN T01 TRANSFERENCIA DE FONDOS A LA CUT - TESORO DIRECTO DE BANCO UNION S.A. A CUENTA UNICA DEL TESORO CON NUMERO DE SOLICITUD = 2830140 Y NUMERO CORRELATIVO = 91320019062018558 TRANSFERENCIA POR OPERACIONES DE VENTA BONOS BTX</t>
  </si>
  <si>
    <t>||TRANSFERENCIA DE FONDOS S/G FORMULARIO CITE: BUN/CF253/18 DE LA FECHA (HRE-TSO-3305), POR DEVOLUCION DE FONDOS POR RECURSOS NO EJECUTADOS. A SOLICITUD DEL GOB.AUT.MCPAL.DE CORIPATA, LIBRETA N°00099024113;</t>
  </si>
  <si>
    <t>VENTA DE DIVISAS CON TRANSFERENCIA DE FONDOS A SOLICITUD DE MINISTERIO DE EDUCACION SEGUN SOLICITUD 5263 REF: TRASPASO PARA AYLIN ANAHI POMA VERAMENDI LIB. 00099021001 TGN-RECURSOS ORDINARIOS (3987)</t>
  </si>
  <si>
    <t>VENTA DE DIVISAS CON TRANSFERENCIA DE FONDOS A SOLICITUD DE MINISTERIO DE DEFENSA SEGUN SOLICITUD 5264 REF: PAGO A EMPRESA THINK HOLDINGS POR LA DECIMA CUOTA DE LA ADQUISICION DE AERONAVE PARA TRANSPORTE AEREO MILITAR LIB. 00020011103 MINISTERIO DE DEFENSA - INGRESOS VARIOS</t>
  </si>
  <si>
    <t>VENTA DE DIVISAS CON TRANSFERENCIA DE FONDOS A SOLICITUD DE MINISTERIO DE HIDROCARBUROS SEGUN SOLICITUD 5265 REF: TRANSFERENCIA AL EXTERIOR PARA PAGO POR LA SUSCRIPCION A LA REVISTA DIGITAL PLATSS DEL 15 DE MAYO 2018 AL 14 DE FEBRERO DE 2019 , PARA EL VICEMINISTERIO DE EXPLORACION Y EXPLOTACION DE LIB. 00099021001 TGN-RECURSOS ORDINARIOS (3987)</t>
  </si>
  <si>
    <t>VENTA DE DIVISAS CON TRANSFERENCIA DE FONDOS A SOLICITUD DE YACIMIENTOS PETROLIFEROS FISCALES BOLIVIANOS SEGUN SOLICITUD 5261 REF: PAGO A EMPRESA NACIONAL DE ENERGIA ENEX SUMINISTRO PRODUCTO MAYO 2018 FACTURAS 3257 3258 3259 3260 INFORME UPCA 518 2018 LIB. 00513012004 LBP-YPFB-UNICOMERCIAL (4030005415/1-2188907)</t>
  </si>
  <si>
    <t>COBRO COSTOS DE PAPELERIA SEGUN TRANSFERENCIA DEL EXTERIOR POR ORDEN DE CONSULADO GENERAL DE BOLIVIA EN WASHINGTON DC REF.: RECAUDACION EXT. MAYO 18 CEDULAS DE IDENTIDAD LIB. 00340012003 RECAUDACION EXTRANJERIA - C.I. -L.C.</t>
  </si>
  <si>
    <t>NUMERO DE LIBRETA CUT: 00650028002 OPERACIÓN E18 TRANSFERENCIA DEL SISTEMA FINANCIERO POR CUENTA DE TERCEROS A LA CUT UNICEF PAYMENT NUMBER: 3180145408</t>
  </si>
  <si>
    <t>TRANSFERENCIA RECIBIDA DEL EXTERIOR SEGÚN MENSAJES SWIFT Nos. 8580-8570 (REM.EXT.) DE FECHA 19-06-2018 POR DESEMBOLSO DE FONPLATA PRÉSTAMO BOL 21/2014 LIBRETA N° 00291012002 ABC-RECURSOS PROPIOS REF.: UTILES DE ESCRITORIO</t>
  </si>
  <si>
    <t>TRANSFERENCIA RECIBIDA DEL EXTERIOR SEGÚN MENSAJES SWIFT Nos. 8581-8571 (REM.EXT.) DE FECHA 19-06-2018 POR DESEMBOLSO DE FONPLATA PRÉSTAMO BOL 22/2014 LIBRETA N° 00291012002 ABC-RECURSOS PROPIOS REF.: UTILES DE ESCRITORIO</t>
  </si>
  <si>
    <t>'COBRO DE'||UTILES DE ESCRITORIO POR EL COMPROBANTE CONTABLE NRO. 0924854 DE LA FECHA, SEGÚN CORREO ELECTRÓNICO DE YPFB DE F. 23/01/2018. DEBITO DE LA LIBRETA 00513022001 YPFB - OPERACIONES.</t>
  </si>
  <si>
    <t>00099021001 DEPOSITO DE EFECTIVO, DEPOSITANTE: OSCAR QUINTANA APARICIO, CONCEPTO: PASAJES,VIATICOS Y ALIMENTACION CUMBRE DEL GAS, CUENTA DE DEPOSITO: CUENTA UNICA DEL TESORO</t>
  </si>
  <si>
    <t>00526012001 DEPOSITO DE EFECTIVO, DEPOSITANTE: PABLO ALBERTO TAVEL SAAVEDRA, CONCEPTO: DEVOLUCION DE VIATICOS, CUENTA DE DEPOSITO: CUENTA UNICA DEL TESORO</t>
  </si>
  <si>
    <t>00099021001 DEPOSITO DE EFECTIVO, DEPOSITANTE: ADDA RIOVANA SANDY MENDEZ, CONCEPTO: DEVOLUCION SALDO FONDOS EN AVANCE, CUENTA DE DEPOSITO: CUENTA UNICA DEL TESORO</t>
  </si>
  <si>
    <t>00099021001 DEPOSITO DE EFECTIVO, DEPOSITANTE: OSCAR SENOVIO SIÑANI SANGALLI  CI.  4852012  LP., CONCEPTO: DEVOLUCION DE FONDO EN AVANCE DEPORTES DE COMBATE, CUENTA DE DEPOSITO: CUENTA UNICA DEL TESORO</t>
  </si>
  <si>
    <t>00099021001 DEPOSITO DE EFECTIVO, DEPOSITANTE: EDGAR AGUIRRE, CONCEPTO: REPOSICION DE EXEDENTE USO DE TEL MOVIL, CUENTA DE DEPOSITO: CUENTA UNICA DEL TESORO</t>
  </si>
  <si>
    <t>00099021001 DEPOSITO DE EFECTIVO, DEPOSITANTE: MAX DAVID CORRALES ROJAS  CI.  5245731  CBBA, CONCEPTO: DEVOLUCION DE FONDO EN AVANCE DEPORTES DE TIEMPO Y MARCA  I, CUENTA DE DEPOSITO: CUENTA UNICA DEL TESORO</t>
  </si>
  <si>
    <t>00099021001 DEPOSITO DE EFECTIVO, DEPOSITANTE: ARIEL QUISPE CALIZAYA  CI.  4883496  LP., CONCEPTO: DEVOLUCION DE FONDO EN AVANCE DEPORTES DE TIEMPO Y MARCA  II, CUENTA DE DEPOSITO: CUENTA UNICA DEL TESORO</t>
  </si>
  <si>
    <t>00099021001 DEPOSITO DE EFECTIVO, DEPOSITANTE: DANNY OVIDIO PORTILLO SALAZAR  CI. 3756875 CBBA, CONCEPTO: DEVOLUCION DE FONDO EN AVANCE DEPORTES CON BALON Y CONJUNTO, CUENTA DE DEPOSITO: CUENTA UNICA DEL TESORO</t>
  </si>
  <si>
    <t>00099021001 DEPOSITO DE EFECTIVO, DEPOSITANTE: JUAN MANUEL ABAL CUETO  CI. 3988862 PT., CONCEPTO: DEVOLUCION DE FONDO EN AVANCE DEPORTE DE ARTE Y PRESICION, CUENTA DE DEPOSITO: CUENTA UNICA DEL TESORO</t>
  </si>
  <si>
    <t>00099021001 DEPOSITO DE EFECTIVO, DEPOSITANTE: SENDER TERRAZAS GUZMAN  CI.  5301190  CBBA, CONCEPTO: DEVOLUCION DE FONDO EN AVANCE DEPORTE CON PELOTA, CUENTA DE DEPOSITO: CUENTA UNICA DEL TESORO</t>
  </si>
  <si>
    <t>00224012005 DEPOSITO DE EFECTIVO, DEPOSITANTE: WALTER QUISPE CALCINA, CONCEPTO: DEVOLUCION DE SALDO NO UTILIZADO EN FONDOS EN AVANCE, CUENTA DE DEPOSITO: CUENTA UNICA DEL TESORO</t>
  </si>
  <si>
    <t>00020011103 DEPOSITO DE EFECTIVO, DEPOSITANTE: INSTITUTO GEOGRAFICO MILITAR, CONCEPTO: REVERSION REFRIGERIOS ABRIL, CUENTA DE DEPOSITO: CUENTA UNICA DEL TESORO</t>
  </si>
  <si>
    <t>00099021001 DEPOSITO DE EFECTIVO, DEPOSITANTE: FRANZ LUIS ORDOÑEZ MENACHO, CONCEPTO: REVERSION 13 % VIATICOS, CUENTA DE DEPOSITO: CUENTA UNICA DEL TESORO</t>
  </si>
  <si>
    <t>00099021001 DEPOSITO DE EFECTIVO, DEPOSITANTE: RIMY CAMACHO GARCIA, CONCEPTO: REVERSION 13 % VIATICOS, CUENTA DE DEPOSITO: CUENTA UNICA DEL TESORO</t>
  </si>
  <si>
    <t>00099021001 DEPOSITO DE EFECTIVO, DEPOSITANTE: JULIO MAMANI BARRISUETA, CONCEPTO: REVERSION 13 % VIATICOS, CUENTA DE DEPOSITO: CUENTA UNICA DEL TESORO</t>
  </si>
  <si>
    <t>00099021001 DEPOSITO DE EFECTIVO, DEPOSITANTE: EDWIN REMBERTO ATTO CARDENAS, CONCEPTO: DEVOLUCION DE PASAJES, CUENTA DE DEPOSITO: CUENTA UNICA DEL TESORO</t>
  </si>
  <si>
    <t>00099021001 DEPOSITO DE EFECTIVO, DEPOSITANTE: MIGUEL ANGEL CALLPA SALINAS, CONCEPTO: DEVOLUCION DE PASAJES, CUENTA DE DEPOSITO: CUENTA UNICA DEL TESORO</t>
  </si>
  <si>
    <t>00099021001 DEPOSITO DE EFECTIVO, DEPOSITANTE: MAX GUSTAVO MONRROY FLORES, CONCEPTO: DEVOLUCION PASAJES, CUENTA DE DEPOSITO: CUENTA UNICA DEL TESORO</t>
  </si>
  <si>
    <t>00099021001 DEPOSITO DE EFECTIVO, DEPOSITANTE: NORAH TEREZA BOHORQUEZ VDA DE GONZALES, CONCEPTO: ACUERDO ANTE SENASIR, CUENTA DE DEPOSITO: CUENTA UNICA DEL TESORO</t>
  </si>
  <si>
    <t>00099021001 DEPOSITO DE EFECTIVO, DEPOSITANTE: FNSE - RUBEN TORDOYA I., CONCEPTO: CONSUMO AGUA POTABLE  ENERO A MAYO /2018 FNSE, CUENTA DE DEPOSITO: CUENTA UNICA DEL TESORO</t>
  </si>
  <si>
    <t>00099021001 DEPOSITO DE EFECTIVO, DEPOSITANTE: SABINO MENDOZA QUISPE, CONCEPTO: REVERSION VIATICOS C-31 N° 785/17 SC - CONALTID, CUENTA DE DEPOSITO: CUENTA UNICA DEL TESORO</t>
  </si>
  <si>
    <t>00099021001 DEPOSITO DE EFECTIVO, DEPOSITANTE: PEDRO GUSTAVO CONCHA MUJICA, CONCEPTO: DEVOLUCION DE PASAJES NLS, CUENTA DE DEPOSITO: CUENTA UNICA DEL TESORO</t>
  </si>
  <si>
    <t>00099021001 DEPOSITO DE EFECTIVO, DEPOSITANTE: BETHSABE FLORES SOLIZ, CONCEPTO: DEVOLUCION DE REFRIGERIOS, CUENTA DE DEPOSITO: CUENTA UNICA DEL TESORO</t>
  </si>
  <si>
    <t>00212082004 DEPOSITO DE EFECTIVO, DEPOSITANTE: BRUNO RICHARD BLANCO ALARCON, CONCEPTO: DEVOLUCION DE VIATICOS, CUENTA DE DEPOSITO: CUENTA UNICA DEL TESORO</t>
  </si>
  <si>
    <t>00099021001 DEPOSITO DE EFECTIVO, DEPOSITANTE: LUIS DANIEL CHINCHE GUZMAN, CONCEPTO: REVERSION DE VIATICOS, CUENTA DE DEPOSITO: CUENTA UNICA DEL TESORO</t>
  </si>
  <si>
    <t>00099021001 DEPOSITO DE EFECTIVO, DEPOSITANTE: ARTURO JUAN FERNANDEZ PEÑA, CONCEPTO: DOBLE PERCEPCION, CUENTA DE DEPOSITO: CUENTA UNICA DEL TESORO</t>
  </si>
  <si>
    <t>00526012001 DEPOSITO DE EFECTIVO, DEPOSITANTE: JUAN CARLOS SUCASACA, CONCEPTO: DEVOLUCION DE VIATICOS, CUENTA DE DEPOSITO: CUENTA UNICA DEL TESORO</t>
  </si>
  <si>
    <t>00099021001 DEPOSITO DE EFECTIVO, DEPOSITANTE: ANGEL TAMBO - MIN.DE DEPORTES, CONCEPTO: DEV. DE 2 DIAS 1/2 DE VIATICOS VIAJE CBBA, CUENTA DE DEPOSITO: CUENTA UNICA DEL TESORO</t>
  </si>
  <si>
    <t>00099021001 DEPOSITO DE EFECTIVO, DEPOSITANTE: CLAROS ALMENDRAS EVERT, CONCEPTO: REVERSION DE PASAJES, VIATICOS ALIMENTACION POR EL FORO DEL GAS GESTION 2017 P-6969, CUENTA DE DEPOSITO: CUENTA UNICA DEL TESORO</t>
  </si>
  <si>
    <t>00373024105 DEPOSITO DE EFECTIVO, DEPOSITANTE: VICENTE BLANCO MAMANI, CONCEPTO: DEVOLUCION DE PROYECTO, CUENTA DE DEPOSITO: CUENTA UNICA DEL TESORO</t>
  </si>
  <si>
    <t>00099021001 DEPOSITO DE EFECTIVO, DEPOSITANTE: FRANZ ANTONIO NINA MACHACA, CONCEPTO: DEVOLUCION DE PASAJES, CUENTA DE DEPOSITO: CUENTA UNICA DEL TESORO</t>
  </si>
  <si>
    <t>00099021001 DEPOSITO DE EFECTIVO, DEPOSITANTE: OSCAR ARIAS APAZA, CONCEPTO: DEVOLUCION DE PASAJES, CUENTA DE DEPOSITO: CUENTA UNICA DEL TESORO</t>
  </si>
  <si>
    <t>00099021001 DEP.DE CHEQ.AJENOS,RET.DE CAM.,CONCEPTO: REVERSION POR PASAJES NO UTILIZADOS C-31 N° 47/17 SC- CONALTID,DEP.: BOLTUR - BOLIVIANA DE TURISMO , PROCEDENCIA: BANCO UNION S.A., CHEQUE: 9078, FECHA DE EMISION:11/06/2018</t>
  </si>
  <si>
    <t>00574014201 DEP.DE CHEQ.AJENOS,RET.DE CAM.,CONCEPTO: LIQUIDACION DE APORTES PRO LECHE ENERO 2018,DEP.: LACTEOSBOL , PROCEDENCIA: BANCO UNION S.A., CHEQUE: 4711, FECHA DE EMISION:18/06/2018</t>
  </si>
  <si>
    <t>00670012002 DEP.DE CHEQ.AJENOS,RET.DE CAM.,CONCEPTO: DEVOLUCION DE PASAJES , VIATICOS Y OTROS,DEP.: ORGANO ELECTORAL PLURINACIONAL , PROCEDENCIA: BANCO UNION S.A., CHEQUE: 10367, FECHA DE EMISION:14/06/2018</t>
  </si>
  <si>
    <t>00099021001 DEP.DE CHEQ.AJENOS,RET.DE CAM.,CONCEPTO: RIVERA ELSA BETZABE LAGUNA DE,DEP.: BANCO UNION S.A. , PROCEDENCIA: BANCO UNION S.A., CHEQUE: 154547, FECHA DE EMISION:20/06/2018</t>
  </si>
  <si>
    <t>00070011102 DEP.DE CHEQ.AJENOS,RET.DE CAM.,CONCEPTO: DEVOLUCION VIATICOS-MARIO MAYORGA-C-31 N° 1230,DEP.: MARIO MAYORGA , PROCEDENCIA: BANCO UNION S.A., CHEQUE: 8737, FECHA DE EMISION:19/06/2018</t>
  </si>
  <si>
    <t>00287102001 DEP.DE CHEQ.AJENOS,RET.DE CAM.,CONCEPTO: DEVOLUCION DE RECURSOS POR PAGO DUPLICADO A BOLTUR,DEP.: FPS-OFICINA CENTRAL , PROCEDENCIA: BANCO UNION S.A., CHEQUE: 816, FECHA DE EMISION:19/06/2018</t>
  </si>
  <si>
    <t>00287102001 DEP.DE CHEQ.AJENOS,RET.DE CAM.,CONCEPTO: DEVOLUCION DE VIATICOS EN DEMASIA GESTION 2017,DEP.: FPS-OFICINA CENTRAL , PROCEDENCIA: BANCO UNION S.A., CHEQUE: 815, FECHA DE EMISION:19/06/2018</t>
  </si>
  <si>
    <t>PAGO PRÉSTAMO JBIC BV-C1 VCTO. 20-06-2018 POR CUENTA DE TGN SEGÚN NOTA MEFP/VTCP/DGCP/UODP-551/2018 DE FECHA 20-06-2018, VALOR 20-06-2018 CAPITAL UFV 8.890.798,52 INTERESES UFV 332.137,64 LIBRETA N°00099021001 TGN-RECURSOS ORDINARIOS (3987)</t>
  </si>
  <si>
    <t>COMISIONES BANCARIAS POR PAGO PRÉSTAMO JBIC BV-C1 VCTO. 20-06-2018 POR CUENTA DE TGN SEGÚN NOTA MEFP/VTCP/DGCP/UODP-551/2018 DE FECHA 20-06-2018, VALOR 20-06-2018 CAPITAL UFV 8.890.798,52 INTERESES UFV 332.137,64 LIBRETA N°00099021001 TGN-RECURSOS ORDINARIOS (3987) REF.: COMISIONES BANCARIAS</t>
  </si>
  <si>
    <t>COBRO COSTOS DE PAPELERIA SEGUN TRANSFERENCIA DEL EXTERIOR POR ORDEN DE HERCO COMBUSTIBLES SA REF.: CONTRATO DE CONDENSADOS DE GAS 31/18 LIB. 00513062001 YPFB-OPERACIONES PLANTA DE SEPARACION DE LIQUIDOS RIO GRANDE</t>
  </si>
  <si>
    <t>De: 00099024113 Transferencia en cumplimiento al DS N0913 de 15/06/2011 y el Convenio Intergubernativo de Financiamiento UPRE-CIF-IG 970/2017, suscrito entre la UPRE y el GAM Belen de Urmiri, Proyecto Const. Centro de Formacion Alternativa Belen de Urmiri, correspondiente al pago de la planilla N2,</t>
  </si>
  <si>
    <t>De: 00099024113 Transferencia en cumplimiento al DS N0913 de 15/06/2011 y el Convenio Intergubernativo de Financiamiento UPRE-CIF-IG 929/2017, suscrito entre la UPRE y el GAM Ckochas, Proyecto Construccion de 6 Aulas, Sala de Profesores y Direccion U.E. Qhalapaya - Ckochas, correspondiente al pago d</t>
  </si>
  <si>
    <t>De: 00099024113 Transferencia en cumplimiento al DS N0913 de 15/06/2011 y el Convenio Intergubernativo de Financiamiento UPRE-CIF-IG/553/2016, suscrito entre la UPRE y el GAD Beni Proyecto Construccion U.E. El Retiro y Polifuncional - Comunidad Natividad del Retiro, correspondiente al pago de la pla</t>
  </si>
  <si>
    <t>De: 00099024113 Transferencia en cumplimiento al DS N0913 de 15/06/2011 y el Convenio Intergubernativo de Financiamiento UPRE-CIF-IG 442/2017, suscrito entre la UPRE y el GAM Chuma Proyecto Construccion Tinglado Polifuncional Unidad Educativa Sococoni B - Municipio de Chuma, correspondiente al pago</t>
  </si>
  <si>
    <t>De: 00099024113 Transferencia en cumplimiento al DS N0913 de 15/06/2011 y el Convenio Intergubernativo de Financiamiento UPRE-CIF-IG 483/2017, suscrito entre la UPRE y el GAM Teoponte Proyecto Construccion Tinglado Unidad Educativa Marcelo Quenta Ortiz, correspondiente al pago de la planilla N1 de c</t>
  </si>
  <si>
    <t>De: 00099024113 Transferencia en cumplimiento al DS N0913 de 15/06/2011 y el Convenio Intergubernativo de Financiamiento UPRE-CIF-IG 804/2017, suscrito entre la UPRE y el GAM San Javier Proyecto Const. Tinglado y Graderias U.E. Cachuela Espana - Comunidad Cachuela Espana, correspondiente al pago de</t>
  </si>
  <si>
    <t>De: 00099024113 Transferencia en cumplimiento al DS N0913 de 15/06/2011 y el Convenio Intergubernativo de Financiamiento UPRE-CIF-IG 110/2017, suscrito entre la UPRE y el GAM Chulumani (Villa de la Libertad) Proyecto Construccion Tinglado Polifuncional Unidad Educativa Antofagasta - Chorrillo, corre</t>
  </si>
  <si>
    <t>De: 00099024113 Transferencia en cumplimiento al DS N0913 de 15/06/2011 y el Convenio Intergubernativo de Financiamiento UPRE-CIF-IG 322/2017, suscrito entre la UPRE y el GAM Colquencha, Proyecto Construccion Dos Aulas U.E. Pedro Domingo Murillo A, correspondiente al pago de la planilla N3 de cierre</t>
  </si>
  <si>
    <t>De: 00099024113 Transferencia en cumplimiento al DS N0913 de 15/06/2011 y el Convenio Intergubernativo de Financiamiento UPRE-CIF-IG 662/2017, suscrito entre la UPRE y el GAM Arbieto, Proyecto Const. Cancha Multiple, Tinglado y Graderias Santa Rosa, correspondiente al pago de la planilla N2 de cierr</t>
  </si>
  <si>
    <t>De: 00099024113 Transferencia en cumplimiento al DS N0913 de 15/06/2011 y el Convenio Intergubernativo de Financiamiento UPRE-CIF-IG 225/2017, suscrito entre la UPRE y el GAM Tiahuanacu, Proyecto Construccion de 4 Aulas U.E. Naciones Unidas Pircuta, correspondiente al pago de la planilla N2 de cierr</t>
  </si>
  <si>
    <t>De: 00099024113 Transferencia en cumplimiento al DS N0913 de 15/06/2011 y el Convenio Intergubernativo de Financiamiento UPRE-CIF-IG 116/2017, suscrito entre la UPRE y el GAM La Asunta, Proyecto Construccion Tinglado Polifuncional Unidad Educativa Lic. Reynaldo Calcina Luna Siguani Chico, correspond</t>
  </si>
  <si>
    <t>NUMERO DE LIBRETA CUT: 00099021001 OPERACIÓN E18 TRANSFERENCIA DEL SISTEMA FINANCIERO POR CUENTA DE TERCEROS A LA CUT Devolucion de pagos CC no cobrados por afiliados Civiles y Militares correspondiente al periodo de febrero 2018 Libreta Nro 00099021001 TGN recursos ordinarios</t>
  </si>
  <si>
    <t>VENTA DE DIVISAS CON TRANSFERENCIA DE FONDOS A SOLICITUD DE YACIMIENTOS PETROLIFEROS FISCALES BOLIVIANOS SEGUN SOLICITUD 5284 REF: PRE PAGO A PETROPERU SA SUMINISTRO DE DIESEL OIL MES JUNIO 2018 SEGUN INFORME TECNICO DE CONFORMIDAD DE PAGO UPCA 557 2018 LIB. 00513012004 LBP-YPFB-UNICOMERCIAL (4030005415/1-2188907)</t>
  </si>
  <si>
    <t>VENTA DE DIVISAS CON TRANSFERENCIA DE FONDOS A SOLICITUD DE SERVICIO GENERAL DE IDENTIFICACION PERSONAL - SEGIP SEGUN SOLICITUD 5281 REF: ENTREGA DE FONDOS A LA OFICINA DE BUENOS AIRES - ARGENTINA PARA ADQUISICION DE ACTIVOS, S/G NOTA 008/2018, SOLICITUD 3, CERT. 2317, 2316, 2320 LIB. 00340012003 RECAUDACION EXTRANJERIA - C.I. -L.C.</t>
  </si>
  <si>
    <t>VENTA DE DIVISAS CON TRANSFERENCIA DE FONDOS A SOLICITUD DE SERVICIO GENERAL DE IDENTIFICACION PERSONAL - SEGIP SEGUN SOLICITUD 5283 REF: ENTREGA DE FONDOS A LA OFICINA DE WASHINGTON DC, PARA COMPRA DE BIENES, SOLIC. 3, NOTA 34/2018, CERT. 2323 LIB. 00340012003 RECAUDACION EXTRANJERIA - C.I. -L.C.</t>
  </si>
  <si>
    <t>VENTA DE DIVISAS CON TRANSFERENCIA DE FONDOS A SOLICITUD DE SERVICIO GENERAL DE IDENTIFICACION PERSONAL - SEGIP SEGUN SOLICITUD 5271 REF: ENTREGA DE FONDOS A LA OFICINA DE BUENOS AIRES - ARGENTINA PARA GASTO EN MAT. ELECTRICO, S/G NOTA 008/2018, SOLIC. 3, CERT. 2318 - 2319 LIB. 00340012003 RECAUDACION EXTRANJERIA - C.I. -L.C.</t>
  </si>
  <si>
    <t>COBRO DE COMISIONES AL MEFP LIBRETA 00099021001 TGN RECURSOS ORDINARIOS (3987) POR PAGO PTMO. JBIC BV-C1 CRE.IMPOR.REAC. VCTO. 20/06/2018 YPFB TRANSPORTE S.A.</t>
  </si>
  <si>
    <t>VENTA DE DIVISAS CON TRANSFERENCIA DE FONDOS A SOLICITUD DE SERVICIO GENERAL DE IDENTIFICACION PERSONAL - SEGIP SEGUN SOLICITUD 5282 REF: ENTREGA DE FONDOS A LA OFICINA DE MADRID ESPANA PARA GASTOS EN BIENES Y SERVICIOS, SOLICITUD 1, NOTA 46/2018, CERT. 2310, 2315 LIB. 00340012003 RECAUDACION EXTRANJERIA - C.I. -L.C.</t>
  </si>
  <si>
    <t>A:00373024105 DESEMBOLSO DE RECURSOS AL FONDO DE DESARROLLO INDIGENA PARA PROGRAMAS Y/O PROYECTOS DE LOS GOBIERNOS AUTONOMOS MUNICIPALES CHUQUISACA, LA PAZ, ORURO, POTOSI, SANTA CRUZ Y PANDO, S/G CITE FDI/DGE/EXT/N 316 Y 317/2018E INFORME MEFP/VTCP/DGPOT/UPCFTGN/INF/N 69/2018. H.R. 6-18525-R; 6-1852</t>
  </si>
  <si>
    <t>||FSFADM 017/18 DEL FONDESIF RECIBIDA EN LA FECHA (TRAM-TSO-3316) REF: TRANSF. AL TGN LA AMORTIZACION DE CAPITAL DE COOP. PAULO VI DE MAYO/2018 DEL PRPC TGN 9° ABONO EN LA LIB. N° 00099021001 TGN RECURSOS ORDINARIOS</t>
  </si>
  <si>
    <t>De: 00099024113 Transferencia en cumplimiento al DS N0913 de 15/06/2011 y el Convenio Intergubernativo de Financiamiento UPRE-CIF-IG 660/2017, suscrito entre la UPRE y el GAM Colcapirhua Proyecto Const. Centro de Formacion Cultural y Comunitaria Colcapirhua, correspondiente al pago de la planilla N1</t>
  </si>
  <si>
    <t>De: 00099024113 Transferencia en cumplimiento al DS N0913 de 15/06/2011 y el Convenio Intergubernativo de Financiamiento UPRE-CIF-IG 345/2017, suscrito entre la UPRE y el GAM Curva Proyecto Construccion Dos Aulas y Una Direccion U.E. Upinhuaya, correspondiente al pago de la planilla N3 de cierre, se</t>
  </si>
  <si>
    <t>De: 00099024113 Transferencia en cumplimiento al DS N0913 de 15/06/2011 y el Convenio Intergubernativo de Financiamiento UPRE-CIF-IG 284/2017, suscrito entre la UPRE y el GAM Santiago de Callapa, Proyecto Construccion Cancha Polifuncional Tinglado U.E. Romero Pampa A, correspondiente al pago de la p</t>
  </si>
  <si>
    <t>De: 00099024113 Transferencia en cumplimiento al DS N0913 de 15/06/2011 y el Convenio Intergubernativo de Financiamiento UPRE-CIF-IG 943/2017, suscrito entre la UPRE y el GAM Sacaca (Villa de Sacaca), Proyecto Construccion Tinglado y Campo Deportivo U.E. Alonso de Ibanez, correspondiente al pago de</t>
  </si>
  <si>
    <t>De: 00099024113 Transferencia en cumplimiento al DS N0913 de 15/06/2011 y el Convenio Intergubernativo de Financiamiento UPRE-CIF-IG 536/2016, suscrito entre la UPRE y el GAM Entre Rios Proyecto Construccion Puente Vehicular Chiquiaca Centro, correspondiente al pago de la planilla N7 de cierre, segu</t>
  </si>
  <si>
    <t>De: 00099024113 Transferencia en cumplimiento al DS N0913 de 15/06/2011 y el Convenio Intergubernativo de Financiamiento UPRE-CIF-IG-608/2017, suscrito entre la UPRE y el GAD Pando, Proyecto Construccion de Puentes Tipo Cajon y Alcantarillas en el Barrio Garcia Linera, correspondiente al pago de la</t>
  </si>
  <si>
    <t>De: 00099024113 Transferencia en cumplimiento al DS N0913 de 15/06/2011 y el Convenio Intergubernativo de Financiamiento UPRE-CIF-IG 535/2016, suscrito entre la UPRE y el GAM de Entre Rios proyecto Construccion Mercado Central Entre Rios (Zona Canaveral), correspondiente al pago de la planilla N 11,</t>
  </si>
  <si>
    <t>De: 00099024113 Transferencia en cumplimiento al DS N0913 de 15/06/2011 y el Convenio Intergubernativo de Financiamiento UPRE-CIF-IG 535/2016, suscrito entre la UPRE y el GAM Entre Rios, Proyecto Construccion Mercado Central Entre Rios (Zona Canaveral), correspondiente al pago de la planilla N 10, s</t>
  </si>
  <si>
    <t>De: 00099024113 Transferencia en cumplimiento al DS N0913 de 15/06/2011 y el Convenio Intergubernativo de Financiamiento UPRE-CIF-IG/008/2015, suscrito entre la UPRE y el GAM de Cobija proyecto Construccion Unidad Educativa Marcelo Quiroga Santa Cruz Barrio Garcia Linera, correspondiente al pago de</t>
  </si>
  <si>
    <t>De: 00099024113 Transferencia en cumplimiento al DS N0913 de 15/06/2011 y el Convenio Interinstitucional de Financiamiento UPRE-CIF-IG 964/2017, suscrito entre la UPRE y el GAM Vitichi, Proyecto Const. Tinglado Unidad Educativa San Miguel de Tusquina Tusquina, correspondiente al pago de la planilla</t>
  </si>
  <si>
    <t>De: 00099024113 Transferencia en cumplimiento al DS N0913 de 15/06/2011 y el Convenio Interinstitucional de Financiamiento UPRE-CIF-IG 963/2017, suscrito entre la UPRE y el GAM Vitichi, Proyecto Const. Tinglado Unidad Educativa Calcha - Calcha, correspondiente al pago de la planilla N1, segun la UPR</t>
  </si>
  <si>
    <t>De: 00099024113 Transferencia en cumplimiento al DS N0913 de 15/06/2011 y el Convenio Interinstitucional de Financiamiento UPRE-CIF-IG 026/2018, suscrito entre la UPRE y el GAM Antequera, Proyecto Const. Bloque Administrativo de Apoyo al Desarrollo Productivo Challhuamayu (Antequera), correspondient</t>
  </si>
  <si>
    <t>De: 00099024113 Transferencia en cumplimiento al DS N0913 de 15/06/2011 y el Convenio Interinstitucional de Financiamiento UPRE-CIF-IG 025/2018, suscrito entre la UPRE y el GAM Antequera, Proyecto Const. Tinglado Unidad Educativa Sebastian Pagador (Antequera), correspondiente al pago de la planilla</t>
  </si>
  <si>
    <t>De: 00099024113 Transferencia en cumplimiento al DS N0913 de 15/06/2011 y el Convenio Interinstitucional de Financiamiento UPRE-CIF-IG 965/2017, suscrito entre la UPRE y el GAM Vitichi, Proyecto Const. Tinglado Unidad Educativa Surumajchi - Surumajchi, correspondiente al pago de la planilla N1, segu</t>
  </si>
  <si>
    <t>De: 00099024113 Transferencia en cumplimiento al DS N0913 de 15/06/2011 y el Convenio Interinstitucional de Financiamiento UPRE-CIF-IG 233/2017, suscrito entre la UPRE y el GAM Sapahaqui, Proyecto Construccion Bloque de Aulas U.E. Tupac Katari, correspondiente al pago de la planilla N2 de cierre, se</t>
  </si>
  <si>
    <t>De: 00099024113 Transferencia en cumplimiento al DS N0913 de 15/06/2011 y el Convenio Intergubernativo de Financiamiento UPRE-CIF-IG 001/2018, suscrito entre la UPRE y el GAM Toledo, Proyecto Construccion Salon Comedor y Tinglado U.E. Nacional de Toledo - Toledo, correspondiente al pago de la planil</t>
  </si>
  <si>
    <t>De: 00099024113 Transferencia en cumplimiento al DS N0913 de 15/06/2011 y el Convenio Intergubernativo de Financiamiento UPRE-CIF-IG/426/2016, suscrito entre la UPRE y el GAM Potosi, Proyecto Construccion Centro de Educacion Virtual Pary Orcko D-8, correspondiente al pago de la planilla N10, segun l</t>
  </si>
  <si>
    <t>De: 00099024113 Transferencia en cumplimiento al DS N0913 de 15/06/2011 y el Convenio Intergubernativo de Financiamiento UPRE-CIF-IG 469/2017, suscrito entre la UPRE y el GAM San Pedro de Curahuara, Proyecto Construccion Tinglado Polifuncional U.E. Simon Bolivar de Thola Willque, correspondiente al</t>
  </si>
  <si>
    <t>De: 00099024113 Transferencia en cumplimiento al DS N0913 de 15/06/2011 y el Convenio Intergubernativo de Financiamiento UPRE-CIF-IG 846/2017, suscrito entre la UPRE y el GAM Gutierrez, Proyecto Construccion Tinglado, Graderia y Cancha Polifuncional Comunidad Pampa Yuro, correspondiente al pago de l</t>
  </si>
  <si>
    <t>De: 00099024113 Transferencia en cumplimiento al DS N0913 de 15/06/2011 y el Convenio Intergubernativo de Financiamiento UPRE-CIF-IG 755/2017, suscrito entre la UPRE y el GAM Pocona, Proyecto Construccion Aulas Unidad Educativa Mamahuasi Bajo, correspondiente al pago de la planilla N2 de cierre, seg</t>
  </si>
  <si>
    <t>De: 00099024113 Transferencia en cumplimiento al DS N0913 de 15/06/2011 y el Convenio Intergubernativo de Financiamiento UPRE-CIF-IG 494/2017, suscrito entre la UPRE y el GAM Mapiri, Proyecto Construccion Bloque de 4 Aulas U.E. Chimate, correspondiente al pago de la planilla N2 de cierre, segun la U</t>
  </si>
  <si>
    <t>De: 00099024113 Transferencia en cumplimiento al DS N0913 de 15/06/2011 y el Convenio Intergubernativo de Financiamiento UPRE-CIF-IG 495/2017, suscrito entre la UPRE y el GAM Mapiri, Proyecto Construccion Bloque de 4 Aulas U.E. Santa Rosa de Lima, correspondiente al pago de la planilla N2 de cierre,</t>
  </si>
  <si>
    <t>De: 00099024113 Transferencia en cumplimiento al DS N0913 de 15/06/2011 y el Convenio Intergubernativo de Financiamiento UPRE-CIF-IG 269/2017, suscrito entre la UPRE y el GAM Santiago de Huata, Proyecto Construccion Tinglado Unidad Educativa Hacia el Mar A - Millijata, correspondiente al pago de la</t>
  </si>
  <si>
    <t>De: 00099024113 Transferencia en cumplimiento al DS N0913 de 15/06/2011 y el Convenio Intergubernativo de Financiamiento UPRE-CIF-IG 437/2017, suscrito entre la UPRE y el GAM Teoponte, Proyecto Construccion Tinglado Unidad Educativa Tomachi, correspondiente al pago de la planilla N1 de cierre, segun</t>
  </si>
  <si>
    <t>De: 00099024113 Transferencia en cumplimiento al DS N0913 de 15/06/2011 y el Convenio Intergubernativo de Financiamiento UPRE-CIF-IG 493/2017, suscrito entre la UPRE y el GAM Mapiri, Proyecto Construccion Bloque de 4 Aulas U.E. Juan Jose Torrez, correspondiente al pago de la planilla N2 de cierre, s</t>
  </si>
  <si>
    <t>De: 00099024113 Transferencia en cumplimiento al DS N0913 de 15/06/2011 y el Convenio Intergubernativo de Financiamiento UPRE-CIF-IG 848/2017, suscrito entre la UPRE y el GAM Gutierrez, Proyecto Construccion Tinglado Polifuncional Comunidad Los Tajibos, correspondiente al pago de la planilla N1 de c</t>
  </si>
  <si>
    <t>De: 00099024113 Transferencia en cumplimiento al DS N0913 de 15/06/2011 y el Convenio Intergubernativo de Financiamiento UPRE-CIF-IG 448/2017, suscrito entre la UPRE y el GAM Ayata, Proyecto Construccion 6 Aulas U.E. Elizardo Perez Comunidad Mollo Grande, correspondiente al pago de la planilla N 2,</t>
  </si>
  <si>
    <t>De: 00099024113 Transferencia en cumplimiento al DS N0913 de 15/06/2011 y el Convenio Intergubernativo de Financiamiento UPRE-CIF-IG 1001/2017, suscrito entre la UPRE y el GAM San Pedro de Quemes, Proyecto Construccion Bloque de Aulas U.E. Cornelio Saavedra Comunidad Pelcoya, correspondiente al pago</t>
  </si>
  <si>
    <t>De: 00099024113 Transferencia en cumplimiento al DS N0913 de 15/06/2011 y el Convenio Intergubernativo de Financiamiento UPRE-CIF-IG 106/2017, suscrito entre la UPRE y el GAM Coroico, Proyecto Construccion Tinglado Unidad Educativa 17 de Agosto - Com. Polo Polo, correspondiente al pago de la planill</t>
  </si>
  <si>
    <t>De: 00099024113 Transferencia en cumplimiento al DS N0913 de 15/06/2011 y el Convenio Intergubernativo de Financiamiento UPRE-CIF-IG/058/2016, suscrito entre la UPRE y el GAM Quirusillas, Proyecto Construccion Graderias y Luminaria Estadio Municipal Quirusillas, correspondiente al pago de la planill</t>
  </si>
  <si>
    <t>De: 00099024113 Transferencia en cumplimiento al DS N0913 de 15/06/2011 y el Convenio Intergubernativo de Financiamiento UPRE-CIF-IG 958/2017, suscrito entre la UPRE y el GAM Vitichi, Proyecto Const. Tinglado Unidad Educativa Antonio Vique de Gelchi - Gelchi, correspondiente al pago de la planilla N</t>
  </si>
  <si>
    <t>De: 00099024113 Transferencia en cumplimiento al DS N0913 de 15/06/2011 y el Convenio Intergubernativo de Financiamiento UPRE-CIF-IG 728/2017, suscrito entre la UPRE y el GAM Bolivar, Proyecto Const. 2 Aulas y Bateria de Banos Unidad Educativa Yarvicoya - Bolivar, correspondiente al pago de la plani</t>
  </si>
  <si>
    <t>De: 00099024113 Transferencia en cumplimiento al DS N0913 de 15/06/2011 y el Convenio Intergubernativo de Financiamiento UPRE-CIF-IG 112/2017, suscrito entre la UPRE y el GAM La Asunta, Proyecto Construccion Tinglado Polifuncional Unidad Educativa Agua Clara, correspondiente al pago de la planilla N</t>
  </si>
  <si>
    <t>De: 00099024113 Transferencia en cumplimiento al DS N0913 de 15/06/2011 y el Convenio Intergubernativo de Financiamiento UPRE-CIF-IG 219/2017, suscrito entre la UPRE y el GAM Ancoraimes, Proyecto Construccion 1 Aula y Direccion U.E. Cancahuani - Ancoraimes, correspondiente al pago de la planilla N 2</t>
  </si>
  <si>
    <t>De: 00099024113 Transferencia en cumplimiento al DS N0913 de 15/06/2011 y el Convenio Intergubernativo de Financiamiento UPRE-CIF-IG 252/2017, suscrito entre la UPRE y el GAM Coroico, Proyecto Construccion Tinglado U.E. Glorieta, correspondiente al pago de la planilla N 2 de cierre, segun la UPRE.</t>
  </si>
  <si>
    <t>De: 00099024113 Transferencia en cumplimiento al DS N0913 de 15/06/2011 y el Convenio Intergubernativo de Financiamiento UPRE-CIF-IG 836/2017, suscrito entre la UPRE y el GAM San Miguel (San Miguel de Velasco), Proyecto Construccion de Tinglado y Graderias en la Unidad Educativa Monsenor Belisario S</t>
  </si>
  <si>
    <t>De: 00099024113 Transferencia en cumplimiento al DS N0913 de 15/06/2011 y el Convenio Intergubernativo de Financiamiento UPRE-CIF-IG 109/2017, suscrito entre la UPRE y el GAM Chulumani (Villa de la Libertad), Proyecto Construccion Tinglado Polifuncional Unidad Educativa Sanuni, correspondiente al pa</t>
  </si>
  <si>
    <t>De: 00099024113 Transferencia en cumplimiento al DS N0913 de 15/06/2011 y el Convenio Intergubernativo de Financiamiento UPRE-CIF-IG 498/2017, suscrito entre la UPRE y el GAM Alto Beni, Proyecto Construccion Tinglado Unidad Educativa Villa Litoral Alto Beni, correspondiente al pago de la planilla N</t>
  </si>
  <si>
    <t>De: 00099024113 Transferencia en cumplimiento al DS N0913 de 15/06/2011 y el Convenio Intergubernativo de Financiamiento UPRE-CIF-IG 847/2017, suscrito entre la UPRE y el GAM Gutierrez, Proyecto Construccion Tinglado Polideportivo Los Tajibos Gutierrez, correspondiente al pago de la planilla N 2 de</t>
  </si>
  <si>
    <t>De: 00099024113 Transferencia en cumplimiento al DS N0913 de 15/06/2011 y el Convenio Intergubernativo de Financiamiento UPRE-CIF-IG 200/2017, suscrito entre la UPRE y el GAM Viacha, Proyecto Construccion Tinglado U.E. Calama Com. Chacoma Irpa Grande D-3, correspondiente al pago de la planilla N 2 d</t>
  </si>
  <si>
    <t>De: 00099024113 Transferencia en cumplimiento al DS N0913 de 15/06/2011 y el Convenio Intergubernativo de Financiamiento UPRE-CIF-IG 618/2017, suscrito entre la UPRE y el GAM Tacopaya, Proyecto Construccion Coliseo U.E. Elizardo Perez - Totora Pampa, correspondiente al pago de la planilla N 2, segun</t>
  </si>
  <si>
    <t>De: 00099024113 Transferencia en cumplimiento al DS N0913 de 15/06/2011 y el Convenio Intergubernativo de Financiamiento UPRE-CIF-IG 298/2017, suscrito entre la UPRE y el GAM Patacamaya, Proyecto Construccion Bloque de Aulas U.E. Nacional de Patacamaya, correspondiente al pago de la planilla N 2 de</t>
  </si>
  <si>
    <t>De: 00099024113 Transferencia en cumplimiento al DS N0913 de 15/06/2011 y el Convenio Intergubernativo de Financiamiento UPRE-CIF-IG 439/2016, suscrito entre la UPRE y el GAM Puerto Villarroel, Proyecto Construccion Puente Vehicular 1 de Mayo, correspondiente al pago de la planilla N 6 de cierre, se</t>
  </si>
  <si>
    <t>De: 00099024113 Transferencia en cumplimiento al DS N0913 de 15/06/2011 y el Convenio Intergubernativo de Financiamiento UPRE-CIF-IG 212/2016, suscrito entre la UPRE y el GAM Desaguadero, Proyecto Construccion Mercado Central Desaguadero, correspondiente al pago de la planilla N 9 de cierre, segun l</t>
  </si>
  <si>
    <t>De: 00099024113 Transferencia en cumplimiento al DS N0913 de 15/06/2011 y el Convenio Intergubernativo de Financiamiento UPRE-CIF-IG/324/2015, suscrito entre la UPRE y el GAM Viacha, Proyecto Construccion Unidad Educativa Tecnico Humanistico Hugo Ordonez Saravia Distrito - 1 , correspondiente al pag</t>
  </si>
  <si>
    <t>De: 00099024113 Transferencia en cumplimiento al DS N0913 de 15/06/2011 y el Convenio Intergubernativo de Financiamiento UPRE-CIF-IG 567/2017, suscrito entre la UPRE y el GAM Caranavi, Proyecto Construccion Centro de Salud Nueva Llusta - Canton San Lorenzo, correspondiente al pago de la planilla N 2</t>
  </si>
  <si>
    <t>De: 00099024113 Transferencia en cumplimiento al DS N0913 de 15/06/2011 y el Convenio Intergubernativo de Financiamiento UPRE-CIF-IG 131/2017, suscrito entre la UPRE y el GAM San Pedro, Proyecto Const. Tinglado y Polifuncional con Graderias U.E. 12 de Abril - C.C. Loma Velarde , correspondiente al p</t>
  </si>
  <si>
    <t>De: 00099024113 Transferencia en cumplimiento al DS N0913 de 15/06/2011 y el Convenio Intergubernativo de Financiamiento UPRE-CIF-IG 698/2017, suscrito entre la UPRE y el GAM Sacabamba Proyecto Construccion Comedor y Biblioteca U.E. Jesus Maria de Matarani- Sacabamba, correspondiente al pago de la p</t>
  </si>
  <si>
    <t>De: 00099024113 Transferencia en cumplimiento al DS N0913 de 15/06/2011 y el Convenio Intergubernativo de Financiamiento UPRE-CIF-IG 344/2017, suscrito entre la UPRE y el GAM Curva Proyecto Construccion Dos Aulas y Una Direccion U.E. Canizaya, correspondiente al pago de la planilla N3 de cierre, seg</t>
  </si>
  <si>
    <t>De: 00099024113 Transferencia en cumplimiento al DS N0913 de 15/06/2011 y el Convenio Intergubernativo de Financiamiento UPRE-CIF-IG 246/2017, suscrito entre la UPRE y el GAM Desaguadero Proyecto Construccion Seis Aulas Unidad Educativa Yanari Desaguadero, correspondiente al pago de la planilla N3 d</t>
  </si>
  <si>
    <t>De: 00099024113 Transferencia en cumplimiento al DS N0913 de 15/06/2011 y el Convenio Intergubernativo de Financiamiento UPRE-CIF-IG 458/2015, suscrito entre la UPRE y el GAM Reyes Proyecto Construccion Unidad Educativa Monsenor Alfonzo Tcherrig Municipio de Reyes Zona Norte, correspondiente al pago</t>
  </si>
  <si>
    <t>De: 00099024113 Transferencia en cumplimiento al DS N0913 de 15/06/2011 y el Convenio Intergubernativo de Financiamiento UPRE-CIF-IG/288/2015, suscrito entre la UPRE y el GAM Reyes Proyecto Remodelacion Plaza Principal de Reyes Zona Central, correspondiente al pago de la planilla N3 de cierre, segun</t>
  </si>
  <si>
    <t>A:00373024104 TRANSFERENCIA DE RECURSOS AL FDI A FAVOR DE LAS UNIBOL CORRESPONDIENTE AL MES DE MAYO DE 2018, S/G INFORME MEFP/VTCP/DGPOT/UPCFTGN/N61/2018. (H.R.389-96-D)</t>
  </si>
  <si>
    <t>A:00373024101 TRANSFERENCIA DE RECURSOS PARA GASTOS DE FUNCIONAMIENTO DEL FDI CORRESPONDIENTE AL MES DE MAYO DE 2018, S/G INFORME MEFP/VTCP/DGPOT/UPCFTGN/N60/2018. (H.R. 389-95-D)</t>
  </si>
  <si>
    <t>De: 00099024113 Transferencia en cumplimiento al DS N0913 de 15/06/2011 y el Convenio Intergubernativo de Financiamiento UPRE-CIF-IG 336/2017, suscrito entre la UPRE y el GAM de Sorata proyecto Construccion Unidad Educativa Juan XXIII Fe y Alegria - Sorata, correspondiente al pago de la planilla N 2</t>
  </si>
  <si>
    <t>De: 00099024113 Transferencia en cumplimiento al DS N0913 de 15/06/2011 y el Convenio Intergubernativo de Financiamiento UPRE-CIF-IG/390/2016, suscrito entre la UPRE y el GAM de Colquiri proyecto Const. Internado Municipal Colquiri, correspondiente al pago de la planilla N 5, segun la UPRE.</t>
  </si>
  <si>
    <t>De: 00099024113 Transferencia en cumplimiento al DS N0913 de 15/06/2011 y el Convenio Intergubernativo de Financiamiento UPRE-CIF-IG 980/2017, suscrito entre la UPRE y el GAM de Arampampa proyecto Const. Cancha Polifuncional con Tinglado y Graderias U.E. Catacora Comunidad Catacora, correspondient</t>
  </si>
  <si>
    <t>De: 00099024113 Transferencia en cumplimiento al DS N0913 de 15/06/2011 y el Convenio Intergubernativo de Financiamiento UPRE-CIF-IG 323/2017, suscrito entre la UPRE y el GAM de Colquencha proyecto Construccion Centro de Salud con Internacion Marquirivi, correspondiente al pago de la planilla N 3, s</t>
  </si>
  <si>
    <t>De: 00099024113 Transferencia en cumplimiento al DS N0913 de 15/06/2011 y el Convenio Intergubernativo de Financiamiento UPRE-CIF-IG 407/2017, suscrito entre la UPRE y el GAM Puerto Acosta, Proyecto Construccion de 8 Viviendas P/Maestros U.E. Bolivia, correspondiente al pago de la planilla N 2 de ci</t>
  </si>
  <si>
    <t>De: 00099024113 Transferencia en cumplimiento al DS N0913 de 15/06/2011 y el Convenio Intergubernativo de Financiamiento UPRE-CIF-IG 743/2017, suscrito entre la UPRE y el GAM Cliza, Proyecto Construccion Tinglado y Graderias Vargas Rancho-Cliza, correspondiente al pago de la planilla N 2 de cierre,</t>
  </si>
  <si>
    <t>De: 00099024113 Transferencia en cumplimiento al DS N0913 de 15/06/2011 y el Convenio Intergubernativo de Financiamiento UPRE-CIF-IG 695/2017, suscrito entre la UPRE y el GAM Vila Vila, Proyecto Const. Fronton Municipal Vila Vila, correspondiente al pago de la planilla N 3, segun la UPRE</t>
  </si>
  <si>
    <t>De: 00099024113 Transferencia en cumplimiento al DS N0913 de 15/06/2011 y el Convenio Interinstitucional de Financiamiento UPRE-CIF-360/2014 suscrito entre la UPRE y el GAM Tupiza, Proyecto Construccion Unidad Educativa Tecnico Humanistico Gral. Rufino Carrasco, correspondiente al pago de la planill</t>
  </si>
  <si>
    <t>De: 00099024113 Transferencia en cumplimiento al DS N0913 de 15/06/2011 y el Convenio Intergubernativo de Financiamiento UPRE-CIF-IG 433/2016, suscrito entre la UPRE y el GAM Padcaya, Proyecto Construccion Unidad Educativa Simon Bolivar de Rejara, correspondiente al pago de la planilla N 6 de cierre</t>
  </si>
  <si>
    <t>De: 00099024113 Transferencia en cumplimiento al DS N0913 de 15/06/2011 y el Convenio Intergubernativo de Financiamiento UPRE-CIF-IG 129/2017, suscrito entre la UPRE y el GAM Entre Rios, Proyecto Construccion Estadium Carlos Villegas Entre Rios, correspondiente al pago de la planilla N3, segun la UP</t>
  </si>
  <si>
    <t>De: 00099024113 Transferencia en cumplimiento al DS N0913 de 15/06/2011 y el Convenio Intergubernativo de Financiamiento UPRE-CIF-IG 129/2017, suscrito entre la UPRE y el GAM Entre Rios, Proyecto Construccion Estadium Carlos Villegas Entre Rios, correspondiente al pago de la planilla N2, segun la UP</t>
  </si>
  <si>
    <t>De: 00099024113 Transferencia en cumplimiento al DS N0913 de 15/06/2011 y el Convenio Intergubernativo de Financiamiento UPRE-CIF-IG 060/2017, suscrito entre la UPRE y el GAM Carapari, Proyecto Construccion Tinglado y Graderias U.E. Aguarague la Central, correspondiente al pago de la planilla N 2 de</t>
  </si>
  <si>
    <t>De: 00099024113 Transferencia en cumplimiento al DS N0913 de 15/06/2011 y el Convenio Intergubernativo de Financiamiento UPRE-CIF-IG 595/2017, suscrito entre la UPRE y el GAD Beni, Proyecto Const. Complejo Deportivo de Raquet - Ball Patuju Trinidad - Beni, correspondiente al pago de la planilla N 2,</t>
  </si>
  <si>
    <t>De: 00099024113 Transferencia en cumplimiento al DS N0913 de 15/06/2011 y el Convenio Intergubernativo de Financiamiento UPRE-CIF-IG 790/2017, suscrito entre la UPRE y el GAM San Juan, Proyecto Const. de un Tinglado y una Graderia Lateral Barrio Samaritano (San Juan), correspondiente al pago de la p</t>
  </si>
  <si>
    <t>De: 00099024113 Transferencia en cumplimiento al DS N0913 de 15/06/2011 y el Convenio Intergubernativo de Financiamiento UPRE-CIF-IG 782/2017, suscrito entre la UPRE y el GAM Ascencion de Guarayos, Proyecto Const. Aulas Unidad Educativa Esteban Gebhard Guarayos, correspondiente al pago de la planill</t>
  </si>
  <si>
    <t>De: 00099024113 Transferencia en cumplimiento al DS N0913 de 15/06/2011 y el Convenio Intergubernativo de Financiamiento UPRE-CIF-IG 971/2017, suscrito entre la UPRE y el GAM Puna (Villa Talavera) , Proyecto Construccion 5 Aulas U.E. Mcal. Andres de Santa Cruz de Kepallo, correspondiente al pago de</t>
  </si>
  <si>
    <t>De: 00099024113 Transferencia en cumplimiento al DS N0913 de 15/06/2011 y el Convenio Intergubernativo de Financiamiento UPRE-CIF-IG/424/2016, suscrito entre la UPRE y el GAM Potosi, Proyecto Construccion Unidad Educativa Tecnico Humanistico La Chaca D-8, correspondiente al pago de la planilla N13,</t>
  </si>
  <si>
    <t>De: 00099024113 Transferencia en cumplimiento al DS N0913 de 15/06/2011 y el Convenio Intergubernativo de Financiamiento UPRE-CIF-IG 423/2017, suscrito entre la UPRE y el GAM Alto Beni, Proyecto Construccion Tinglado Unidad Educativa Palmar Suapi Alto Beni, correspondiente al pago de la planilla N2</t>
  </si>
  <si>
    <t>De: 00099024113 Transferencia en cumplimiento al DS N0913 de 15/06/2011 y el Convenio Intergubernativo de Financiamiento UPRE-CIF-IG 040/2017, suscrito entre la UPRE y el GAM Shinahota, Proyecto Construccion Infraestructura Educativa U.E. Colorado, correspondiente al pago de la planilla N3 de cierre</t>
  </si>
  <si>
    <t>De: 00099024113 Transferencia en cumplimiento al DS N0913 de 15/06/2011 y el Convenio Intergubernativo de Financiamiento UPRE-CIF-IG 422/2017, suscrito entre la UPRE y el GAM Alto Beni, Proyecto Construccion Tinglado Unidad Educativa Entre Rios Km 52 Alto Beni, correspondiente al pago de la planilla</t>
  </si>
  <si>
    <t>De: 00099024113 Transferencia en cumplimiento al DS N0913 de 15/06/2011 y el Convenio Intergubernativo de Financiamiento UPRE-CIF-IG 324/2017, suscrito entre la UPRE y el GAM Ayo Ayo Proyecto Construccion Tinglado y Cancha Polifuncional U.E. Simon Bolivar Comunidad Llalagua, correspondiente al pago</t>
  </si>
  <si>
    <t>De: 00099024113 Transferencia en cumplimiento al DS N0913 de 15/06/2011 y el Convenio Intergubernativo de Financiamiento UPRE-CIF-IG 074/2017, suscrito entre la UPRE y el GAM El Puente, Proyecto Construccion Terminal Iscayachi, correspondiente al pago de la planilla N4 de cierre, segun la UPRE.</t>
  </si>
  <si>
    <t>De: 00099024113 Transferencia en cumplimiento al DS N0913 de 15/06/2011 y el Convenio Intergubernativo de Financiamiento UPRE-CIF-IG 184/2017, suscrito entre la UPRE y el GAM Santa Rosa del Abuna, Proyecto Const. Unidad Educativa Genoveva Rios Com. Puerto Morales Ayma (Santa Rosa del Abuna), corresp</t>
  </si>
  <si>
    <t>De: 00099024113 Transferencia en cumplimiento al DS N0913 de 15/06/2011 y el Convenio Intergubernativo de Financiamiento UPRE-CIF-IG 212/2017, suscrito entre la UPRE y el GAM Guaqui, Proyecto Construccion Centro de Salud Integral Guaqui, correspondiente al pago de la planilla N2, segun la UPRE.</t>
  </si>
  <si>
    <t>De: 00099024113 Transferencia en cumplimiento al DS N0913 de 15/06/2011 y el Convenio Intergubernativo de Financiamiento UPRE-CIF-IG 182/2017, suscrito entre la UPRE y el GAM Boyuibe, Proyecto Const. del Matadero Municipal de Boyuibe, correspondiente al pago de la planilla N2, segun la UPRE.</t>
  </si>
  <si>
    <t>De: 00099024113 Transferencia en cumplimiento al DS N0913 de 15/06/2011 y el Convenio Intergubernativo de Financiamiento UPRE-CIF-IG/425/2016, suscrito entre la UPRE y el GAM Potosi, Proyecto Construccion Unidad Educativa Tecnico Humanistico Warisata D-12, correspondiente al pago de la planilla N12,</t>
  </si>
  <si>
    <t>De: 00099024113 Transferencia en cumplimiento al DS N0913 de 15/06/2011 y el Convenio Intergubernativo de Financiamiento UPRE-CIF-IG 800/2017, suscrito entre la UPRE y el GAM San Juan, Proyecto Const. de Un Tinglado y Una Graderia Lateral Unidad Educativa San Martin (San Juan), correspondiente al pa</t>
  </si>
  <si>
    <t>De: 00099024113 Transferencia en cumplimiento al DS N0913 de 15/06/2011 y el Convenio Intergubernativo de Financiamiento UPRE-CIF-IG 843/2017, suscrito entre la UPRE y el GAM San Juan, Proyecto Const. de Aulas U.E. Sagrado Corazon 1 (San Juan), correspondiente al pago de la planilla N2 de cierre, se</t>
  </si>
  <si>
    <t>De: 00099024113 Transferencia en cumplimiento al DS N0913 de 15/06/2011 y el Convenio Intergubernativo de Financiamiento UPRE-CIF-IG 346/2017, suscrito entre la UPRE y el GAM Curva Proyecto Construccion Dos Aulas y Una Direccion U.E. Sanachi, correspondiente al pago de la planilla N2 de cierre, segu</t>
  </si>
  <si>
    <t>De: 00099024113 Transferencia en cumplimiento al DS N0913 de 15/06/2011 y el Convenio Intergubernativo de Financiamiento UPRE-CIF-IG 060/2018, suscrito entre la UPRE y el GAM Salinas de Garci Mendoza Proyecto Construccion Tinglado U.E. Challuma D-2 Municipio Salinas Garci Mendoza, correspondiente al</t>
  </si>
  <si>
    <t>De: 00099024113 Transferencia en cumplimiento al DS N0913 de 15/06/2011 y el Convenio Intergubernativo de Financiamiento UPRE-CIF-IG 791/2017, suscrito entre la UPRE y el GAM San Juan Proyecto Const. de Un Tinglado y Una Graderia Lateral Unidad Educativa Chapaco (San Juan), correspondiente al pago d</t>
  </si>
  <si>
    <t>De: 00099024113 Transferencia en cumplimiento al DS N0913 de 15/06/2011 y el Convenio Intergubernativo de Financiamiento UPRE-CIF-IG 740/2017, suscrito entre la UPRE y el GAM Cliza Proyecto Construccion Tinglado y Graderias Villa Concepcion-Cliza, correspondiente al pago de la planilla N2 de cierre,</t>
  </si>
  <si>
    <t>De: 00099024113 Transferencia en cumplimiento al DS N0913 de 15/06/2011 y el Convenio Intergubernativo de Financiamiento UPRE-CIF-IG 685/2017, suscrito entre la UPRE y el GAM Alalay Proyecto Const. Puente Vehicular Rumi Corral - Rio Costal Mayu, correspondiente al pago de la planilla N2, segun la UP</t>
  </si>
  <si>
    <t>De: 00099024113 Transferencia en cumplimiento al DS N0913 de 15/06/2011 y el Convenio Intergubernativo de Financiamiento UPRE-CIF-IG 866/2017, suscrito entre la UPRE y el GAM Urubicha Proyecto Const. Tinglado, Graderias y Cancha Polifuncional U.E. Jose Cors Manana Distrito 1 Urubicha, correspondient</t>
  </si>
  <si>
    <t>De: 00099024113 Transferencia en cumplimiento al DS N0913 de 15/06/2011 y el Convenio Intergubernativo de Financiamiento UPRE-CIF-IG 365/2017, suscrito entre la UPRE y el GAM Cairoma Proyecto Construccion Seis Aulas Unidad Educativa Vicente Mercado Pardo Teneria, correspondiente al pago de la planil</t>
  </si>
  <si>
    <t>De: 00099024113 Transferencia en cumplimiento al DS N0913 de 15/06/2011 y el Convenio Intergubernativo de Financiamiento UPRE-CIF-IG 654/2017, suscrito entre la UPRE y el GAM Tarata Proyecto Construccion Nueve Aulas U.E. Mendez Mamata Tarata, correspondiente al pago de la planilla N3, segun la UPRE.</t>
  </si>
  <si>
    <t>De: 00099024113 Transferencia en cumplimiento al DS N0913 de 15/06/2011 y el Convenio Intergubernativo de Financiamiento UPRE-CIF-IG/540/2016, suscrito entre la UPRE y el GAM Arampampa Proyecto Const. Internado U.E. Nery Espinoza Mier Koaraca, correspondiente al pago de la planilla N2 de cierre, seg</t>
  </si>
  <si>
    <t>De: 00099024113 Transferencia en cumplimiento al DS N0913 de 15/06/2011 y el Convenio Intergubernativo de Financiamiento UPRE-CIF-IG 001/2017, suscrito entre la UPRE y el GAM Uriondo (Concepcion) Proyecto Construccion Centro de Capacitacion Productiva Calamuchita, correspondiente al pago de la plani</t>
  </si>
  <si>
    <t>De: 00099024113 Transferencia en cumplimiento al DS N0913 de 15/06/2011 y el Convenio Intergubernativo de Financiamiento UPRE-CIF-IG 0137/2016, suscrito entre la UPRE y el GAM de Chulumani (Villa de la Libertad) proyecto Const. Terminal Mixta Chulumani, correspondiente al pago de la planilla N 1, se</t>
  </si>
  <si>
    <t>De: 00099024113 Transferencia en cumplimiento al DS N0913 de 15/06/2011 y el Convenio Intergubernativo de Financiamiento UPRE-CIF-IG 573/2017, suscrito entre la UPRE y el GAM Caranavi, Proyecto Construccion Tinglado U.E. Union Berea Canton Chijchipani, correspondiente al pago de la planilla N2 de c</t>
  </si>
  <si>
    <t>De: 00099024113 Transferencia en cumplimiento al DS N0913 de 15/06/2011 y el Convenio Intergubernativo de Financiamiento UPRE-CIF-IG 270/2015, suscrito entre la UPRE y el GAM Incahuasi, Proyecto Ampliacion Unidad Educativa Nacional Junin (Bloque Nuevo) Municipio de Incahuasi, correspondiente al pago</t>
  </si>
  <si>
    <t>De: 00099024113 Transferencia en cumplimiento al DS N0913 de 15/06/2011 y el Convenio Intergubernativo de Financiamiento UPRE-CIF-IG 348/2017, suscrito entre la UPRE y el GAM Curva, Proyecto Construccion Dos Aulas y Una Direccion U.E. Taypi Canuhuma, correspondiente al pago de la planilla N3 de cier</t>
  </si>
  <si>
    <t>De: 00099024113 Transferencia en cumplimiento al DS N0913 de 15/06/2011 y el Convenio Intergubernativo de Financiamiento UPRE-CIF-IG 741/2017, suscrito entre la UPRE y el GAM Cliza, Proyecto Construccion Tinglado, Graderias y Cancha Multiple Capilla Ucurena-Cliza, correspondiente al pago de la plani</t>
  </si>
  <si>
    <t>De: 00099024113 Transferencia en cumplimiento al DS N0913 de 15/06/2011 y el Convenio Intergubernativo de Financiamiento UPRE-CIF-IG 059/2017, suscrito entre la UPRE y el GAM Padcaya, Proyecto Construccion Centro de Salud La Huerta, correspondiente al pago de la planilla N4, segun la UPRE.</t>
  </si>
  <si>
    <t>De: 00099024113 Transferencia en cumplimiento al DS N0913 de 15/06/2011 y el Convenio Intergubernativo de Financiamiento UPRE-CIF-IG 107/2017, suscrito entre la UPRE y el GAM Coroico Proyecto Construccion Tinglado Unidad Educativa San Pedro de La Loma, correspondiente al pago de la planilla N2 de ci</t>
  </si>
  <si>
    <t>De: 00099024113 Transferencia en cumplimiento al DS N0913 de 15/06/2011 y el Convenio Intergubernativo de Financiamiento UPRE-CIF-IG 258/2017, suscrito entre la UPRE y el GAM Coroico Proyecto Construccion Aulas U.E. Nigrillani, correspondiente al pago de la planilla N2 de cierre, segun la UPRE.</t>
  </si>
  <si>
    <t>De: 00099024113 Transferencia en cumplimiento al DS N0913 de 15/06/2011 y el Convenio Intergubernativo de Financiamiento UPRE-CIF-IG 661/2017, suscrito entre la UPRE y el GAM Arbieto Proyecto Const. Cancha Multiple, Tinglado y Graderias Liquinas, correspondiente al pago de la planilla N2 de cierre,</t>
  </si>
  <si>
    <t>De: 00099024113 Transferencia en cumplimiento al DS N0913 de 15/06/2011 y el Convenio Intergubernativo de Financiamiento UPRE-CIF-IG 363/2017, suscrito entre la UPRE y el GAM Cairoma Proyecto Construccion Dos Aulas Unidad Educativa Machacamarca, correspondiente al pago de la planilla N2 de cierre, s</t>
  </si>
  <si>
    <t>De: 00099024113 Transferencia en cumplimiento al DS N0913 de 15/06/2011 y el Convenio Intergubernativo de Financiamiento UPRE-CIF-IG 119/2017, suscrito entre la UPRE y el GAD Tarija (Subgobernacion Cercado) Proyecto Construccion Puente Vehicular Yesera Chiguaypolla, correspondiente al pago de la pla</t>
  </si>
  <si>
    <t>De: 00099024113 Transferencia en cumplimiento al DS N0913 de 15/06/2011 y el Convenio Intergubernativo de Financiamiento UPRE-CIF-IG 560/2017, suscrito entre la UPRE y el GAM Ixiamas Proyecto Construccion Tinglado Polifuncional U.E. Tomas Katari Comunidad El Tigre Dist. 1, correspondiente al pago de</t>
  </si>
  <si>
    <t>De: 00099024113 Transferencia en cumplimiento al DS N0913 de 15/06/2011 y el Convenio Intergubernativo de Financiamiento UPRE-CIF-IG 532/2017, suscrito entre la UPRE y el GAM Puerto Perez Proyecto Construccion Aulas Unidad Educativa Khanapata Comunidad Khanapata Distrito Khanapata, correspondiente a</t>
  </si>
  <si>
    <t>De: 00099024113 Transferencia en cumplimiento al DS N0913 de 15/06/2011 y el Convenio Intergubernativo de Financiamiento UPRE-CIF-IG 108/2017, suscrito entre la UPRE y el GAM Chulumani Proyecto Construccion Tinglado Polifuncional Unidad Educativa Ana Maria - Villa Belen, correspondiente al pago de l</t>
  </si>
  <si>
    <t>De: 00099024113 Transferencia en cumplimiento al DS N0913 de 15/06/2011 y el Convenio Intergubernativo de Financiamiento UPRE-CIF-IG 684/2017, suscrito entre la UPRE y el GAM Alalay, Proyecto Const. Puente Vehicular en Muyurina - Alalay, correspondiente al pago de la planilla N2, segun la UPRE.</t>
  </si>
  <si>
    <t>De: 00099024113 Transferencia en cumplimiento al DS N0913 de 15/06/2011 y el Convenio Intergubernativo de Financiamiento UPRE-CIF-IG 057/2017, suscrito entre la UPRE y el GAM Tiquipaya, Proyecto Const. Unidad Educativa Tecnico Humanistico San Rafael, correspondiente al pago de la planilla N4, segun</t>
  </si>
  <si>
    <t>De: 00099024113 Transferencia en cumplimiento al DS N0913 de 15/06/2011 y el Convenio Intergubernativo de Financiamiento UPRE-CIF-IG 494/2016, suscrito entre la UPRE y el GAM Tapacari, Proyecto Construccion Mini Coliseo Villa Pereira, correspondiente al pago de la planilla N3, segun la UPRE.</t>
  </si>
  <si>
    <t>De: 00099024113 Transferencia en cumplimiento al DS N0913 de 15/06/2011 y el Convenio Intergubernativo de Financiamiento UPRE-CIF-IG 117/2017, suscrito entre la UPRE y el GAM La Asunta, Proyecto Construccion Tinglado Polifuncional Unidad Educativa Alto Siguani, correspondiente al pago de la planilla</t>
  </si>
  <si>
    <t>De: 00099024113 Transferencia en cumplimiento al DS N0913 de 15/06/2011 y el Convenio Intergubernativo de Financiamiento UPRE-CIF-IG 027/2018, suscrito entre la UPRE y el GAM Antequera, Proyecto Const. Puente Vehicular Challhuamayu Ayllu Condor Apacheta (Antequera), correspondiente al pago de la pla</t>
  </si>
  <si>
    <t>De: 00099024113 Transferencia en cumplimiento al DS N0913 de 15/06/2011 y el Convenio Intergubernativo de Financiamiento UPRE-CIF-IG 895/2017, suscrito entre la UPRE y el GAM de Postrer Valle proyecto Const. Pavimento Articulado en Calles de Postrervalle, correspondiente al pago de la planilla N 2,</t>
  </si>
  <si>
    <t>De: 00099024113 Transferencia en cumplimiento al DS N0913 de 15/06/2011 y el Convenio Intergubernativo de Financiamiento UPRE-CIF-IG 837/2017, suscrito entre la UPRE y el GAM de San Miguel (San Miguel de Velasco) proyecto Construccion de Tinglado y Graderias en la Unidad Educativa Alta Mira San Mig</t>
  </si>
  <si>
    <t>De: 00099024113 Transferencia en cumplimiento al DS N0913 de 15/06/2011 y el Convenio Intergubernativo de Financiamiento UPRE-CIF-IG 420/2017, suscrito entre la UPRE y el GAM de Alto Beni proyecto Construccion Tinglado Unidad Educativa Republicca de Cuba Alto Beni, correspondiente al pago de la plan</t>
  </si>
  <si>
    <t>De: 00099024113 Transferencia en cumplimiento al DS N0913 de 15/06/2011 y el Convenio Intergubernativo de Financiamiento UPRE-CIF-IG 353/2016, suscrito entre la UPRE y el GAM de Chulumani (Villa de la Libertad) proyecto Construccion Unidad Educativa Chimasi - Chulumani, correspondiente al pago de la</t>
  </si>
  <si>
    <t>De: 00099024113 Transferencia en cumplimiento al DS N0913 de 15/06/2011 y el Convenio Intergubernativo de Financiamiento UPRE-CIF-IG 666/2017, suscrito entre la UPRE y el GAM de Arque proyecto Construccion de 4 Aulas y Bateria de Banos U.E. Adela Zamudio, correspondiente al pago de la planilla N 2,</t>
  </si>
  <si>
    <t>De: 00099024113 Transferencia en cumplimiento al DS N0913 de 15/06/2011 y el Convenio Intergubernativo de Financiamiento UPRE-CIF-IG 043/2017, suscrito entre la UPRE y el GAM de Shinahota proyecto Construccion 6 Aulas, Area Administrativa Bateria de Banos y Graderias U.E. Marcelo Quiroga Santa Cruz,</t>
  </si>
  <si>
    <t>De: 00099024113 Transferencia en cumplimiento al DS N0913 de 15/06/2011 y el Convenio Intergubernativo de Financiamiento UPRE-CIF-IG 497/2017, suscrito entre la UPRE y el GAM de Alto Beni proyecto Construccion Tinglado Unidad Educativa Bella Vista II Alto Beni, correspondiente al pago de la planilla</t>
  </si>
  <si>
    <t>De: 00099024113 Transferencia en cumplimiento al DS N0913 de 15/06/2011 y el Convenio Intergubernativo de Financiamiento UPRE-CIF-IG 419/2017, suscrito entre la UPRE y el GAM de Alto Beni proyecto Construccion Tinglado Unidad Educativa Sararia Alto Beni, correspondiente al pago de la planilla N 2 de</t>
  </si>
  <si>
    <t>De: 00099024113 Transferencia en cumplimiento al DS N0913 de 15/06/2011 y el Convenio Intergubernativo de Financiamiento UPRE-CIF-IG 692/2017, suscrito entre la UPRE y el GAM de Vila Vila proyecto Const. Cancha Multiple y Tinglado con Graderias Unidad Educativa Pocotaica, correspondiente al pago de</t>
  </si>
  <si>
    <t>De: 00099024113 Transferencia en cumplimiento al DS N0913 de 15/06/2011 y el Convenio Intergubernativo de Financiamiento UPRE-CIF-IG 897/2017, suscrito entre la UPRE y el GAM de Concepcion proyecto Const. Ampliacion Hospital Cesar Banzer (Area Maternidad) - Concepcion, correspondiente al pago de la</t>
  </si>
  <si>
    <t>De: 00099024113 Transferencia en cumplimiento al DS N0913 de 15/06/2011 y el Convenio Intergubernativo de Financiamiento UPRE-CIF-IG 757/2017, suscrito entre la UPRE y el GAM Pocona, Proyecto Construccion Tinglado y Graderias Unidad Educativa 23 de Marzo, correspondiente al pago de la planilla N2 de</t>
  </si>
  <si>
    <t>De: 00099024113 Transferencia en cumplimiento al DS N0913 de 15/06/2011 y el Convenio Intergubernativo de Financiamiento UPRE-CIF-IG 183/2017, suscrito entre la UPRE y el GAM Porvenir, Proyecto Const. Casa de la Juventud del Municipio de Porvenir, correspondiente al pago de la planilla N2, segun la</t>
  </si>
  <si>
    <t>De: 00099024113 Transferencia en cumplimiento al DS N0913 de 15/06/2011 y el Convenio Intergubernativo de Financiamiento UPRE-CIF-IG 858/2017, suscrito entre la UPRE y el GAM Independencia, Proyecto Construccion U.E. Simon Bolivar Kami D-6, correspondiente al pago de la planilla N2, segun la UPRE.</t>
  </si>
  <si>
    <t>De: 00099024113 Transferencia en cumplimiento al DS N0913 de 15/06/2011 y el Convenio Intergubernativo de Financiamiento UPRE-CIF-IG 721/2017, suscrito entre la UPRE y el GAM Mizque, Proyecto Const. Cancha Multiple, Graderias y Tinglado en la Unidad Educativa Thola Pampa (Tin Tin Mizque), correspon</t>
  </si>
  <si>
    <t>De: 00099024113 Transferencia en cumplimiento al DS N0913 de 15/06/2011 y el Convenio Intergubernativo de Financiamiento UPRE-CIF-IG 058/2017, suscrito entre la UPRE y el GAM Tiquipaya, Proyecto Const. Unidad Educativa Tecnico Humanistico San Gabriel, correspondiente al pago de la planilla N3, segun</t>
  </si>
  <si>
    <t>De: 00099024113 Transferencia en cumplimiento al DS N0913 de 15/06/2011 y el Convenio Intergubernativo de Financiamiento UPRE-CIF-IG 361/2017, suscrito entre la UPRE y el GAM Cairoma, Proyecto Construccion Cuatro Aulas Unidad Educativa Sacani Castilloma, correspondiente al pago de la planilla N2 de</t>
  </si>
  <si>
    <t>De: 00099024113 Transferencia en cumplimiento al DS N0913 de 15/06/2011 y el Convenio Intergubernativo de Financiamiento UPRE-CIF-IG 100/2018, suscrito entre la UPRE y el GAM Boyuibe, Proyecto Construccion Coliseo Municipal Barrio Lindo Municipio de Boyuibe, correspondiente al pago de la planilla N</t>
  </si>
  <si>
    <t>De: 00099024113 Transferencia en cumplimiento al DS N0913 de 15/06/2011 y el Convenio Intergubernativo de Financiamiento UPRE-CIF-IG 461/2017, suscrito entre la UPRE y el GAM Aucapata, Proyecto Construccion de Tinglado Polifuncional U.E. Hugo Camacho, correspondiente al pago de la planilla N 2, segu</t>
  </si>
  <si>
    <t>De: 00099024113 Transferencia en cumplimiento al DS N0913 de 15/06/2011 y el Convenio Intergubernativo de Financiamiento UPRE-CIF-IG 473/2017, suscrito entre la UPRE y el GAM Corocoro, Proyecto Construccion 2 Aulas, 6 Ambientes y Bateria Sanitaria en la UE German Busch - Pando Corocoro Gral. Jose Ma</t>
  </si>
  <si>
    <t>De: 00099024113 Transferencia en cumplimiento al DS N0913 de 15/06/2011 y el Convenio Intergubernativo de Financiamiento UPRE-CIF-IG 288/2017, suscrito entre la UPRE y el GAM Quiabaya, Proyecto Construccion Viviendas Para Maestros y Banos en U.E. Tarata - Quiabaya, correspondiente al pago de la plan</t>
  </si>
  <si>
    <t>De: 00099024113 Transferencia en cumplimiento al DS N0913 de 15/06/2011 y el Convenio Intergubernativo de Financiamiento UPRE-CIF-IG 792/2017, suscrito entre la UPRE y el GAM San Juan, Proyecto Const. De un Tinglado y Una Graderia Lateral Unidad Educativa Los Andes (San Juan), correspondiente al pag</t>
  </si>
  <si>
    <t>De: 00099024113 Transferencia en cumplimiento al DS N0913 de 15/06/2011 y el Convenio Intergubernativo de Financiamiento UPRE-CIF-IG/161/2016, suscrito entre la UPRE y el GAM Guanay, Proyecto Construccion Tinglado Polifuncional Unidad Educativa Pablo Amaya, correspondiente al pago de la planilla N 1</t>
  </si>
  <si>
    <t>De: 00099024113 Transferencia en cumplimiento al DS N0913 de 15/06/2011 y el Convenio Intergubernativo de Financiamiento UPRE-CIF-IG 736/2017, suscrito entre la UPRE y el GAM de Villa Rivero proyecto Construccion de Aulas U.E. Tecnico Humanistico Jesus Lara Villa Rivero, correspondiente al pago de l</t>
  </si>
  <si>
    <t>De: 00099024113 Transferencia en cumplimiento al DS N0913 de 15/06/2011 y el Convenio Interinstitucional de Financiamiento UPRE-CIF-IG 207/2017, suscrito entre la UPRE y el GAM Carabuco, Proyecto Construccion Centro de Salud Integral Chaguaya, correspondiente al pago de la planilla N1, segun la UPRE</t>
  </si>
  <si>
    <t>De: 00099024113 Transferencia en cumplimiento al DS N0913 de 15/06/2011 y el Convenio Intergubernativo de Financiamiento UPRE-CIF-IG 890/2017, suscrito entre la UPRE y el GAM Okinawa Uno, Proyecto Const. Cancha Polifuncional Tinglado y Graderia U.E. Modelo Okinawa - Okinawa Uno, correspondiente al p</t>
  </si>
  <si>
    <t>De: 00099024113 Transferencia en cumplimiento al DS N0913 de 15/06/2011 y el Convenio Intergubernativo de Financiamiento UPRE-CIF-IG 593/2017, suscrito entre la UPRE y el GAM Huatajata, Proyecto Construccion Coliseo Cerrado Huatajata, correspondiente al pago de la planilla N 2, segun la UPRE.</t>
  </si>
  <si>
    <t>De: 00099024113 Transferencia en cumplimiento al DS N0913 de 15/06/2011 y el Convenio Intergubernativo de Financiamiento UPRE-CIF-IG 178/2017, suscrito entre la UPRE y el GAM San Pedro, Proyecto Const. Casa de Acogida y Refugio Temporal San Pedro, correspondiente al pago de la planilla N 4 de cierre</t>
  </si>
  <si>
    <t>De: 00099024113 Transferencia en cumplimiento al DS N0913 de 15/06/2011 y el Convenio Intergubernativo de Financiamiento UPRE-CIF-IG 775/2017, suscrito entre la UPRE y el GAM Boyuibe, Proyecto Const. Aulas, Cocina-Comedor, Adm. y Baterias de Banos U.E. Tcnl. Rafael Pabon Municipio De Boyuibe, corres</t>
  </si>
  <si>
    <t>De: 00099024113 Transferencia en cumplimiento al DS N0913 de 15/06/2011 y el Convenio Intergubernativo de Financiamiento UPRE-CIF-IG 349/2017, suscrito entre la UPRE y el GAM Curva, Proyecto Construccion Dos Aulas y Una Direccion U.E. San Juan de Caalaya, correspondiente al pago de la planilla N 3 d</t>
  </si>
  <si>
    <t>De: 00099024113 Transferencia en cumplimiento al DS N0913 de 15/06/2011 y el Convenio Intergubernativo de Financiamiento UPRE-CIF-IG 003/2018, suscrito entre la UPRE y el GAM Toledo, Proyecto Construccion Unidad Educativa Isaac Portocarrero Challavito - Toledo, correspondiente al pago de la planilla</t>
  </si>
  <si>
    <t>De: 00099024113 Transferencia en cumplimiento al DS N0913 de 15/06/2011 y el Convenio Intergubernativo de Financiamiento UPRE-CIF-IG 156/2017, suscrito entre la UPRE y el GAM Santos Mercado, Proyecto Const. Tinglado y Polifuncional con Graderias U.E. 11 de Septiembre - C.C. Villa Victoria, correspon</t>
  </si>
  <si>
    <t>De: 00099024113 Transferencia en cumplimiento al DS N0913 de 15/06/2011 y el Convenio Intergubernativo de Financiamiento UPRE-CIF-IG 989/2017, suscrito entre la UPRE y el GAM de Atocha proyecto Const. Unidad Educativa Tecnico Humanistico Julio Urquieta San Vicente, correspondiente al pago de la plan</t>
  </si>
  <si>
    <t>De: 00099024113 Transferencia en cumplimiento al DS N0913 de 15/06/2011 y el Convenio Intergubernativo de Financiamiento UPRE-CIF-IG 003/2017, suscrito entre la UPRE y el GAM de Yacuiba proyecto Construccion U.E. Tierras Nuevas, correspondiente al pago de la planilla N 9, segun la UPRE.</t>
  </si>
  <si>
    <t>De: 00099024113 Transferencia en cumplimiento al DS N0913 de 15/06/2011 y el Convenio Intergubernativo de Financiamiento UPRE-CIF-IG 681/2017, suscrito entre la UPRE y el GAM de Omereque proyecto Const. Edificio Multifuncional Municipal Lic. Alvaro Garcia Linera - Omereque, correspondiente al pago d</t>
  </si>
  <si>
    <t>De: 00099024113 Transferencia en cumplimiento al DS N0913 de 15/06/2011 y el Convenio Intergubernativo de Financiamiento UPRE-CIF-IG 592/2017, suscrito entre la UPRE y el GAM de Vallegrande proyecto Const. de Pavimento de Calles de Santa Ana, correspondiente al pago de la planilla N 3, segun la UPRE</t>
  </si>
  <si>
    <t>De: 00099024113 Transferencia en cumplimiento al DS N0913 de 15/06/2011 y el Convenio Intergubernativo de Financiamiento UPRE-CIF-IG 633/2017, suscrito entre la UPRE y el GAM de Vinto proyecto Construccion Bloque de 12 Aulas U.E. Martin Cardenas, correspondiente al pago de la planilla N 3, segun la</t>
  </si>
  <si>
    <t>De: 00099024113 Transferencia en cumplimiento al DS N0913 de 15/06/2011 y el Convenio Intergubernativo de Financiamiento UPRE-CIF-IG 561/2017, suscrito entre la UPRE y el GAM de Ixiamas proyecto Construccion Bloque de Aulas U.E. Tahua Dist. 2 Carmen Tahua, correspondiente al pago de la planilla N 3</t>
  </si>
  <si>
    <t>De: 00099024113 Transferencia en cumplimiento al DS N0913 de 15/06/2011 y el Convenio Intergubernativo de Financiamiento UPRE-CIF-IG 317/2017, suscrito entre la UPRE y el GAM de Caquiaviri proyecto Construccion de 4 Aulas U.E. Nacional de Caquiaviri, correspondiente al pago de la planilla N 3 de cie</t>
  </si>
  <si>
    <t>De: 00099024113 Transferencia en cumplimiento al DS N0913 de 15/06/2011 y el Convenio Intergubernativo de Financiamiento UPRE-CIF-IG 377/2017, suscrito entre la UPRE y el GAM de Taraco proyecto Construccion Bloque de 6 Aulas Unidad Educativa Juan Jose Torrez, correspondiente al pago de la planilla N</t>
  </si>
  <si>
    <t>De: 00099024113 Transferencia en cumplimiento al DS N0913 de 15/06/2011 y el Convenio Intergubernativo de Financiamiento UPRE-CIF-IG 314/2017, suscrito entre la UPRE y el GAM de Caquiaviri proyecto Construccion de 4 Aulas U.E. Litoral de Jihuacuta, correspondiente al pago de la planilla N 4 de cierr</t>
  </si>
  <si>
    <t>De: 00099024113 Transferencia en cumplimiento al DS N0913 de 15/06/2011 y el Convenio Intergubernativo de Financiamiento UPRE-CIF-IG 831/2017, suscrito entre la UPRE y el GAM de San Rafael proyecto Construccion Casa Adulto Mayor San Rafael de Velasco, correspondiente al pago de la planilla N 2 de ci</t>
  </si>
  <si>
    <t>De: 00099024113 Transferencia en cumplimiento al DS N0913 de 15/06/2011 y el Convenio Interinstitucional de Financiamiento UPRE-CIF-146/2015, suscrito entre la UPRE y el GAM de Uriondo (Concepcion) proyecto Restauracion Iglesia Nuestra Senora de la Inmaculada Concepcion del Valle de la Concepcion, c</t>
  </si>
  <si>
    <t>De: 00099024113 Transferencia en cumplimiento al DS N0913 de 15/06/2011 y el Convenio Intergubernativo de Financiamiento UPRE-CIF-IG 279/2017, suscrito entre la UPRE y el GAM de Santiago de Callapa proyecto Construccion Cancha Polilfuncional Tinglado U.E. Nacional Santiago de Callapa, correspondient</t>
  </si>
  <si>
    <t>De: 00099024113 Transferencia en cumplimiento al DS N0913 de 15/06/2011 y el Convenio Intergubernativo de Financiamiento UPRE-CIF-IG/534/2016, suscrito entre la UPRE y el GAM de Tomave proyecto Const. Unidad Educativa Sagrado Corazon de Jesus, correspondiente al pago de la planilla N 3 de cierre, se</t>
  </si>
  <si>
    <t>De: 00099024113 Transferencia en cumplimiento al DS N0913 de 15/06/2011 y el Convenio Intergubernativo de Financiamiento UPRE-CIF-IG 347/2017, suscrito entre la UPRE y el GAM de Curva proyecto Construccion Dos Aulas y Una Direccion U.E. Pajan, correspondiente al pago de la planilla N 2 de cierre, se</t>
  </si>
  <si>
    <t>De: 00099024113 Transferencia en cumplimiento al DS N0913 de 15/06/2011 y el Convenio Intergubernativo de Financiamiento UPRE-CIF-IG 688/2017, suscrito entre la UPRE y el GAM de Alalay proyecto Const. Centro de Salud en Yanagaga - Alalay, correspondiente al pago de la planilla N 3 de cierre, segun l</t>
  </si>
  <si>
    <t>De: 00099024113 Transferencia en cumplimiento al DS N0913 de 15/06/2011 y el Convenio Intergubernativo de Financiamiento UPRE-CIF-IG 540/2017, suscrito entre la UPRE y el GAM de Irupana(Villa de Lanza) proyecto Construccion Tinglado U.E. Siquiljara - Irupana, correspondiente al pago de la planilla N</t>
  </si>
  <si>
    <t>De: 00099024113 Transferencia en cumplimiento al DS N0913 de 15/06/2011 y el Convenio Intergubernativo de Financiamiento UPRE-CIF-IG 995/2017, suscrito entre la UPRE y el GAM de Tupiza proyecto Const. de Aulas U.E. Genoveva Rios (Tupiza), correspondiente al pago de la planilla N 3, segun la UPRE.</t>
  </si>
  <si>
    <t>De: 00099024113 Transferencia en cumplimiento al DS N0913 de 15/06/2011 y el Convenio Intergubernativo de Financiamiento UPRE-CIF-IG 1001/2017, suscrito entre la UPRE y el GAM de San Pedro de Quemes proyecto Construccion Bloque de Aulas U.E. Cornelio Saavedra Comunidad Pelcoya, correspondiente al pa</t>
  </si>
  <si>
    <t>De: 00099024113 Transferencia en cumplimiento al DS N0913 de 15/06/2011 y el Convenio Intergubernativo de Financiamiento UPRE-CIF-IG 983/2017, suscrito entre la UPRE y el GAM de Arampampa proyecto Const. Cancha Polifuncional con Tinglado y Graderias U.E. Calachua Comunidad Calachua, correspondiente</t>
  </si>
  <si>
    <t>De: 00099024113 Transferencia en cumplimiento al DS N0913 de 15/06/2011 y el Convenio Intergubernativo de Financiamiento UPRE-CIF-IG/571/2016, suscrito entre la UPRE y el GAD de Potosi proyecto Construccion Mercado Campesino Cantumarca, correspondiente al pago de la planilla N 7, segun la UPRE.</t>
  </si>
  <si>
    <t>De: 00099024113 Transferencia en cumplimiento al DS N0913 de 15/06/2011 y el Convenio Intergubernativo de Financiamiento UPRE-CIF-IG 232/2017, suscrito entre la UPRE y el GAM de Sapahaqui proyecto Construccion Tinglado U.E. Khola - Sapahaqui, correspondiente al pago de la planilla N 3 de cierre, seg</t>
  </si>
  <si>
    <t>De: 00099024113 Transferencia en cumplimiento al DS N0913 de 15/06/2011 y el Convenio Intergubernativo de Financiamiento UPRE-CIF-IG/482/2016, suscrito entre la UPRE y el GAM de Santa Rosa del Sara proyecto Construccion Modulo Educativo U.E. Rodolfo Rivero Vaca, correspondiente al pago de la planill</t>
  </si>
  <si>
    <t>De: 00099024113 Transferencia en cumplimiento al DS N0913 de 15/06/2011 y el Convenio Intergubernativo de Financiamiento UPRE-CIF-IG 1077/2017, suscrito entre la UPRE y el GAD del Beni proyecto Const. U.E. La Palmera Las Palmas, correspondiente al pago de la planilla N 2, segun la UPRE.</t>
  </si>
  <si>
    <t>De: 00099024113 Transferencia en cumplimiento al DS N0913 de 15/06/2011 y el Convenio Intergubernativo de Financiamiento UPRE-CIF-IG 631/2017, suscrito entre la UPRE y el GAM de Pasorapa proyecto Construccion Unidad Educativa Nataniel Verduguez Pasorapa, correspondiente al pago de la planilla N 2, s</t>
  </si>
  <si>
    <t>De: 00099024113 Transferencia en cumplimiento al DS N0913 de 15/06/2011 y el Convenio Intergubernativo de Financiamiento UPRE-CIF-IG/163/2016, suscrito entre la UPRE y el GAM de Guanay proyecto Construccion Tinglado Polifuncional Unidad Educativa Amaguaya, correspondiente al pago de la planilla N 1,</t>
  </si>
  <si>
    <t>||REGISTRO COBRO COMISION AVISO ENMIENDA CARTA DE CREDITO STANDBY BS220.-Y EMISION COMP.CONTABLE BS50.-REF.:GC2009517000502 (BCB:SB-R-2017-51) A/F YACIMIENTOS DE LITIO BOLIVIANOS,S/G SWIFT 8636 ADJ.DE LA FECHA. LIB. 00597019202 FASE II REF.:COMISION AVISO ENMIENDA SBLC GC2009517000502</t>
  </si>
  <si>
    <t>TRANSFERENCIA AUTOMATICA SEGUN INSTRUCCION DEL MINISTERIO DE ECONOMIA Y FINANZAS PUBLICAS LIBRETA 00086057009</t>
  </si>
  <si>
    <t>00086038003 DEPOSITO DE EFECTIVO, DEPOSITANTE: SERNAP-TUNARI, CONCEPTO: DEP. POR REVERSION DE FONDOS NO UTILIZADOS, CUENTA DE DEPOSITO: CUENTA UNICA DEL TESORO</t>
  </si>
  <si>
    <t>00099021001 DEPOSITO DE EFECTIVO, DEPOSITANTE: WILMER JAVIER POMA QUISPE, CONCEPTO: REVERSION DE PASAJES, CUENTA DE DEPOSITO: CUENTA UNICA DEL TESORO</t>
  </si>
  <si>
    <t>00047297001 DEPOSITO DE EFECTIVO, DEPOSITANTE: VICENTE PARRA VILLCA, CONCEPTO: DEVOLUCION SALDO NO EJECUTADO, CUENTA DE DEPOSITO: CUENTA UNICA DEL TESORO</t>
  </si>
  <si>
    <t>00099021001 DEPOSITO DE EFECTIVO, DEPOSITANTE: HADY WALKER MARCONI QUINO, CONCEPTO: REVERSION DE VIATICOS CUMBRE DEL GAS, CUENTA DE DEPOSITO: CUENTA UNICA DEL TESORO</t>
  </si>
  <si>
    <t>00099021001 DEPOSITO DE EFECTIVO, DEPOSITANTE: RENY LEAÑO BERRIOS, CONCEPTO: DOBLE PERCEPCION, CUENTA DE DEPOSITO: CUENTA UNICA DEL TESORO</t>
  </si>
  <si>
    <t>00099021001 DEPOSITO DE EFECTIVO, DEPOSITANTE: HENRRY AGUILA VELASQUEZ - MIN. DE DEPORTES, CONCEPTO: DEVOLUCION FONDO EN AVANCE, CUENTA DE DEPOSITO: CUENTA UNICA DEL TESORO</t>
  </si>
  <si>
    <t>00099021001 DEPOSITO DE EFECTIVO, DEPOSITANTE: JOSE IVAN MALDONADO CORTEZ, CONCEPTO: DEVOLUCION VIATICOS POR VIAJE AL EXTERIOR, CUENTA DE DEPOSITO: CUENTA UNICA DEL TESORO</t>
  </si>
  <si>
    <t>00099021001 DEPOSITO DE EFECTIVO, DEPOSITANTE: ROYER R. PINTO CANASA, CONCEPTO: DEVOLUCION PASAJES, CUENTA DE DEPOSITO: CUENTA UNICA DEL TESORO</t>
  </si>
  <si>
    <t>00099021001 DEPOSITO DE EFECTIVO, DEPOSITANTE: EDGAR J. SANCHEZ HUANCA, CONCEPTO: DEVOLUCION PASAJES, CUENTA DE DEPOSITO: CUENTA UNICA DEL TESORO</t>
  </si>
  <si>
    <t>00099021001 DEPOSITO DE EFECTIVO, DEPOSITANTE: JAVIER CLARES CHURA, CONCEPTO: DEVOLUCION PASAJES, CUENTA DE DEPOSITO: CUENTA UNICA DEL TESORO</t>
  </si>
  <si>
    <t>00099021001 DEPOSITO DE EFECTIVO, DEPOSITANTE: NELSON APAZA CALLATA, CONCEPTO: DEVOLUCION PASAJES, CUENTA DE DEPOSITO: CUENTA UNICA DEL TESORO</t>
  </si>
  <si>
    <t>00099021001 DEPOSITO DE EFECTIVO, DEPOSITANTE: SANTOS ACARAPI MAMANI, CONCEPTO: DEVOLUCION PASAJES, CUENTA DE DEPOSITO: CUENTA UNICA DEL TESORO</t>
  </si>
  <si>
    <t>00099021001 DEPOSITO DE EFECTIVO, DEPOSITANTE: FRANKLIN QUISPE MAYTA, CONCEPTO: DEVOLUCION PASAJES, CUENTA DE DEPOSITO: CUENTA UNICA DEL TESORO</t>
  </si>
  <si>
    <t>00099021001 DEPOSITO DE EFECTIVO, DEPOSITANTE: YURI V. SONCO BOTELO, CONCEPTO: DEVOLUCION PASAJES, CUENTA DE DEPOSITO: CUENTA UNICA DEL TESORO</t>
  </si>
  <si>
    <t>00099021001 DEPOSITO DE EFECTIVO, DEPOSITANTE: WILSON QUINTEROS SANABRIA, CONCEPTO: DEVOLUCION PASAJES, CUENTA DE DEPOSITO: CUENTA UNICA DEL TESORO</t>
  </si>
  <si>
    <t>00099021001 DEPOSITO DE EFECTIVO, DEPOSITANTE: JUAN C. ZURITA ROSAS, CONCEPTO: DEVOLUCION PASAJES, CUENTA DE DEPOSITO: CUENTA UNICA DEL TESORO</t>
  </si>
  <si>
    <t>00099021001 DEPOSITO DE EFECTIVO, DEPOSITANTE: LORENZO M. LINARES VARGAS, CONCEPTO: DEVOLUCION PASAJES, CUENTA DE DEPOSITO: CUENTA UNICA DEL TESORO</t>
  </si>
  <si>
    <t>00099021001 DEPOSITO DE EFECTIVO, DEPOSITANTE: ROSENDO QUISPE ALI, CONCEPTO: DEVOLUCION PASAJES, CUENTA DE DEPOSITO: CUENTA UNICA DEL TESORO</t>
  </si>
  <si>
    <t>00099021001 DEPOSITO DE EFECTIVO, DEPOSITANTE: RITA CLAUDIA PADILLA CACERES, CONCEPTO: DEVOLUCION DE SUELDO, CUENTA DE DEPOSITO: CUENTA UNICA DEL TESORO</t>
  </si>
  <si>
    <t>00099021001 DEPOSITO DE EFECTIVO, DEPOSITANTE: CARMEN ROSA ESCOBAR SORIA GALVARRO, CONCEPTO: DEVOLUCION SUELDO, CUENTA DE DEPOSITO: CUENTA UNICA DEL TESORO</t>
  </si>
  <si>
    <t>00099021001 DEPOSITO DE EFECTIVO, DEPOSITANTE: EDWIN ADRIAN GUZMAN ZARATE, CONCEPTO: SALDO NO EJECUTADO COPA SUB18-2017, CUENTA DE DEPOSITO: CUENTA UNICA DEL TESORO</t>
  </si>
  <si>
    <t>00099021001 DEPOSITO DE EFECTIVO, DEPOSITANTE: MARY LOZA VELASCO, CONCEPTO: DESEMBOLSOPOR CONSUMO DE AGUA CORRESPONDIENTE AL MES DE NOVIEMBRE /2017, CUENTA DE DEPOSITO: CUENTA UNICA DEL TESORO</t>
  </si>
  <si>
    <t>00526012001 DEPOSITO DE EFECTIVO, DEPOSITANTE: BOLIVIA TV-EDUARDO LUIS CHAVEZ GUACHALLA, CONCEPTO: DEVOLUCION DE PASAJES, CUENTA DE DEPOSITO: CUENTA UNICA DEL TESORO</t>
  </si>
  <si>
    <t>00212082004 DEPOSITO DE EFECTIVO, DEPOSITANTE: DAVID SOCRATES MAMANI LOPEZ, CONCEPTO: DEVOLUCION DE GASTOS OPERATIVOS, CUENTA DE DEPOSITO: CUENTA UNICA DEL TESORO</t>
  </si>
  <si>
    <t>00212082001 DEPOSITO DE EFECTIVO, DEPOSITANTE: JUAN CARLOS CAMAYO URUCHI, CONCEPTO: DEVOLUCION DE GASTOS OPERATIVOS  C-31 N° 257 GESTION  2017, CUENTA DE DEPOSITO: CUENTA UNICA DEL TESORO</t>
  </si>
  <si>
    <t>00592012001 DEPOSITO DE EFECTIVO, DEPOSITANTE: RICARDO ALEJANDRO RUIZ CORTEZ, CONCEPTO: PAGO GESTION 2016, CUENTA DE DEPOSITO: CUENTA UNICA DEL TESORO</t>
  </si>
  <si>
    <t>00670014101 DEP.DE CHEQ.AJENOS,RET.DE CAM.,CONCEPTO: APROBACION DE CARTAS ORGANICAS,DEP.: GOB.AUTONOMO MUNICIPAL DE PUERTO QUIJARRO , PROCEDENCIA: BANCO UNION S.A., CHEQUE: 6191, FECHA DE EMISION:07/06/2018</t>
  </si>
  <si>
    <t>00670012001 DEP.DE CHEQ.AJENOS,RET.DE CAM.,CONCEPTO: MULTAS ELECTORALES,DEP.: TRIBUNAL ELECTORAL DEPARTAMENTAL DE CHUQUISACA , PROCEDENCIA: BANCO UNION S.A., CHEQUE: 4931, FECHA DE EMISION:13/06/2018</t>
  </si>
  <si>
    <t>00099021001 DEP.DE CHEQ.AJENOS,RET.DE CAM.,CONCEPTO: DEVOLUCION DE RECURSOS,DEP.: AGENCIA NACIONAL DE HIDROCARBUROS , PROCEDENCIA: BANCO UNION S.A., CHEQUE: 5120, FECHA DE EMISION:19/06/2018</t>
  </si>
  <si>
    <t>00099021001 DEP.DE CHEQ.AJENOS,RET.DE CAM.,CONCEPTO: DEVOLUCION DE 1DIA DE HOSPEDAJE DE CARLA ZAMORANO OCACIONADO POR SEDER LA HABITACION A OTRO HUESPED,DEP.: HOTEL HAMTON STA CRUZ , PROCEDENCIA: BANCO UNION S.A., CHEQUE: 6416, FECHA DE EMISION:20/06/2018</t>
  </si>
  <si>
    <t>00099021001 DEPOSITO DE EFECTIVO, DEPOSITANTE: RICHARD EMMIL ZAPATA MORALES, CONCEPTO: DEVOLUCION BONO ECONOMICO, CUENTA DE DEPOSITO: CUENTA UNICA DEL TESORO</t>
  </si>
  <si>
    <t>00373024105 DEPOSITO DE EFECTIVO, DEPOSITANTE: MARCELINO THOLA MENDOZA, CONCEPTO: DEVOL DE SALDOS PROYECTO PLANTA INDUSTRIALIZADORA DE AGUA MINERAL URMIRI POTOSI-FDPPJOYCC, CUENTA DE DEPOSITO: CUENTA UNICA DEL TESORO</t>
  </si>
  <si>
    <t>00020021102 DEPOSITO DE EFECTIVO, DEPOSITANTE: ERWIN FREDDY MAMANI MACHACA C.I 4005503 PT, CONCEPTO: DEVOLUCION PAGO, CUENTA DE DEPOSITO: CUENTA UNICA DEL TESORO</t>
  </si>
  <si>
    <t>00099021001 DEPOSITO DE EFECTIVO, DEPOSITANTE: WILSON YANARICO MAYTA  CI.  4254407  LP., CONCEPTO: REVERSION, CUENTA DE DEPOSITO: CUENTA UNICA DEL TESORO</t>
  </si>
  <si>
    <t>00099021001 DEPOSITO DE EFECTIVO, DEPOSITANTE: MARCELO ANTONIO VARGAS RIVERO  CI.  3130638  CBBA, CONCEPTO: REVERSION, CUENTA DE DEPOSITO: CUENTA UNICA DEL TESORO</t>
  </si>
  <si>
    <t>00099021001 DEPOSITO DE EFECTIVO, DEPOSITANTE: MARUJA MAMANI COLQUE, CONCEPTO: DEVOLUCION, CUENTA DE DEPOSITO: CUENTA UNICA DEL TESORO</t>
  </si>
  <si>
    <t>00099021001 DEPOSITO DE EFECTIVO, DEPOSITANTE: CARLOS JORGE MURUCHI CONDORI, CONCEPTO: DEVOLUCION DE RECURSOS NO UTILIZADOS CAJA CHICA, CUENTA DE DEPOSITO: CUENTA UNICA DEL TESORO</t>
  </si>
  <si>
    <t>00099021001 DEPOSITO DE EFECTIVO, DEPOSITANTE: JAIME ZEBALLOS MONTAÑO, CONCEPTO: DOBLE PERCEPCION, CUENTA DE DEPOSITO: CUENTA UNICA DEL TESORO</t>
  </si>
  <si>
    <t>00099021001 DEPOSITO DE EFECTIVO, DEPOSITANTE: CARLOS VLADIMIR MOSTAJO MEDRANO, CONCEPTO: PAGO CREDENCIAL, CUENTA DE DEPOSITO: CUENTA UNICA DEL TESORO</t>
  </si>
  <si>
    <t>De: 00099024113 Transferencia en cumplimiento al DS N0913 de 15/06/2011 y el Convenio Intergubernativo de Financiamiento UPRE-CIF-IG/551/2016, suscrito entre la UPRE y el GAD Beni, Proyecto Const. Piscina Olimpica Dptal. 18 De Noviembre - Trinidad, correspondiente al pago de la planilla N 8, segun l</t>
  </si>
  <si>
    <t>De: 00099024113 Transferencia en cumplimiento al DS N0913 de 15/06/2011 y el Convenio Intergubernativo de Financiamiento UPRE-CIF-IG 668/2017, suscrito entre la UPRE y el GAM Cocapata Proyecto Const. 2 Aulas y Bateria de Banos U.E. Huajchamayu Region Choro - Cocapata, correspondiente al pago de la p</t>
  </si>
  <si>
    <t>De: 00099024113 Transferencia en cumplimiento al DS N0913 de 15/06/2011 y el Convenio Intergubernativo de Financiamiento UPRE-CIF-IG 125/2017, suscrito entre la UPRE y el GAM Villa Tunari, Proyecto Construccion U.E. Tecnico Humanistico Avelino Sinani Villa 14 de Sept. D-3, correspondiente al pago de</t>
  </si>
  <si>
    <t>De: 00099024113 Transferencia en cumplimiento al DS N0913 de 15/06/2011 y el Convenio Intergubernativo de Financiamiento UPRE-CIF-IG 274/2017, suscrito entre la UPRE y el GAM Palos Blancos, Proyecto Construccion Aulas y Laboratorio U.E. Agua Dulce, correspondiente al pago de la planilla N 3, segun l</t>
  </si>
  <si>
    <t>De: 00099024113 Transferencia en cumplimiento al DS N0913 de 15/06/2011 y el Convenio Intergubernativo de Financiamiento UPRE-CIF-IG 371/2017, suscrito entre la UPRE y el GAM Coripata, Proyecto Construccion Centro de Capacitacion Municipal Coripata, correspondiente al pago de la planilla N 4 de cier</t>
  </si>
  <si>
    <t>De: 00099024113 Transferencia en cumplimiento al DS N0913 de 15/06/2011 y el Convenio Intergubernativo de Financiamiento UPRE-CIF-IG 638/2017, suscrito entre la UPRE y el GAM Sipe Sipe, Proyecto Construccion Aulas Unidad Educativa 27 de Mayo Pirhuas, correspondiente al pago de la planilla N 1, segun</t>
  </si>
  <si>
    <t>De: 00099024113 Transferencia en cumplimiento al DS N0913 de 15/06/2011 y el Convenio Intergubernativo de Financiamiento UPRE-CIF-IG/546/2016, suscrito entre la UPRE y el GAM Arampampa, Proyecto Const. Dos Aulas U.E. Sarcuri, correspondiente al pago de la planilla N 2 de cierre, segun la UPRE.</t>
  </si>
  <si>
    <t>De: 00099024113 Transferencia en cumplimiento al DS N0913 de 15/06/2011 y el Convenio Intergubernativo de Financiamiento UPRE-CIF-IG 455/2017, suscrito entre la UPRE y el GAM Malla, Proyecto Construccion de 2 Aulas Unidad Educativa Atoroma, correspondiente al pago de la planilla N 2 de cierre, segun</t>
  </si>
  <si>
    <t>De: 00099024113 Transferencia en cumplimiento al DS N0913 de 15/06/2011 y el Convenio Intergubernativo de Financiamiento UPRE-CIF-IG 378/2017, suscrito entre la UPRE y el GAM Taraco, Proyecto Construccion Bloque de 4 Aulas Unidad Educativa Julian Apaza, correspondiente al pago de la planilla N 2 de</t>
  </si>
  <si>
    <t>De: 00099024113 Transferencia en cumplimiento al DS N0913 de 15/06/2011 y el Convenio Intergubernativo de Financiamiento UPRE-CIF-IG 243/2017, suscrito entre la UPRE y el GAM San Andres de Machaca, Proyecto Construccion Tinglado U.E. Boliviano Japones - Comunidad Villa Artasivi, correspondiente al p</t>
  </si>
  <si>
    <t>De: 00099024113 Transferencia en cumplimiento al DS N0913 de 15/06/2011 y el Convenio Intergubernativo de Financiamiento UPRE-CIF-IG 745/2017, suscrito entre la UPRE y el GAM Cliza, Proyecto Construccion Tinglado, Graderias y Cancha Multiple Banda Abajo-Cliza, correspondiente al pago de la planilla</t>
  </si>
  <si>
    <t>De: 00099024113 Transferencia en cumplimiento al DS N0913 de 15/06/2011 y el Convenio Intergubernativo de Financiamiento UPRE-CIF-IG 744/2017, suscrito entre la UPRE y el GAM Cliza, Proyecto Construccion Tinglado, Graderias y Cancha Multiple Barrios Unidos-Cliza, correspondiente al pago de la planil</t>
  </si>
  <si>
    <t>De: 00099024113 Transferencia en cumplimiento al DS N0913 de 15/06/2011 y el Convenio Intergubernativo de Financiamiento UPRE-CIF-IG/498/2016, suscrito entre la UPRE y el GAM Monteagudo, Proyecto Construccion Tinglado Unidad Educativa El Rodeo - Monteagudo, correspondiente al pago de la planilla N 3</t>
  </si>
  <si>
    <t>De: 00099024113 Transferencia en cumplimiento al DS N0913 de 15/06/2011 y el Convenio Intergubernativo de Financiamiento UPRE-CIF-IG 268/2017, suscrito entre la UPRE y el GAM Santiago de Huata, Proyecto Construccion de 2 Aulas Unidad Educativa Tajocachi, correspondiente al pago de la planilla N 3 de</t>
  </si>
  <si>
    <t>De: 00099024113 Transferencia en cumplimiento al DS N0913 de 15/06/2011 y el Convenio Intergubernativo de Financiamiento UPRE-CIF-IG 375/2017, suscrito entre la UPRE y el GAM Taraco, Proyecto Construccion Bloque de 6 Aulas Unidad Educativa Fray Jose Antonio Zampa, correspondiente al pago de la plani</t>
  </si>
  <si>
    <t>De: 00099024113 Transferencia en cumplimiento al DS N0913 de 15/06/2011 y el Convenio Intergubernativo de Financiamiento UPRE-CIF-IG 1076/2017, suscrito entre la UPRE y el GAD Beni, Proyecto Const. U.E. Arturo Chavez Perales - La Magdalena, correspondiente al pago de la planilla N 1, segun la UPRE.</t>
  </si>
  <si>
    <t>De: 00099024113 Transferencia en cumplimiento al DS N0913 de 15/06/2011 y el Convenio Intergubernativo de Financiamiento UPRE-CIF-IG 904/2017, suscrito entre la UPRE y el GAM Vila Vila, Proyecto Construccion Viviendas Para Maestros y Sala de Computacion U.E. Pocotaica, correspondiente al pago de la</t>
  </si>
  <si>
    <t>De: 00099024113 Transferencia en cumplimiento al DS N0913 de 15/06/2011 y el Convenio Intergubernativo de Financiamiento UPRE-CIF-IG 710/2017, suscrito entre la UPRE y el GAM Anzaldo, Proyecto Const. Tres Aulas y Direccion U.E. Julio Trigo Antezana Llallaguani (Anzaldo), correspondiente al pago de l</t>
  </si>
  <si>
    <t>De: 00099024113 Transferencia en cumplimiento al DS N0913 de 15/06/2011 y el Convenio Intergubernativo de Financiamiento UPRE-CIF-IG 343/2017, suscrito entre la UPRE y el GAM Curva, Proyecto Construccion Dos Aulas y Una Direccion U.E. Quellwacota, correspondiente al pago de la planilla N 3 de cierre</t>
  </si>
  <si>
    <t>De: 00099024113 Transferencia en cumplimiento al DS N0913 de 15/06/2011 y el Convenio Intergubernativo de Financiamiento UPRE-CIF-IG 342/2017, suscrito entre la UPRE y el GAM Curva, Proyecto Construccion Dos Aulas y Una Direccion U.E. Puli Pata, correspondiente al pago de la planilla N 3 de cierre,</t>
  </si>
  <si>
    <t>De: 00099024113 Transferencia en cumplimiento al DS N0913 de 15/06/2011 y el Convenio Intergubernativo de Financiamiento UPRE-CIF-IG 350/2017, suscrito entre la UPRE y el GAM Curva, Proyecto Construccion Dos Aulas y Una Direccion U.E. Medallani, correspondiente al pago de la planilla N 3 de cierre,</t>
  </si>
  <si>
    <t>De: 00099024113 Transferencia en cumplimiento al DS N0913 de 15/06/2011 y el Convenio Intergubernativo de Financiamiento UPRE-CIF-IG 579/2017, suscrito entre la UPRE y el GAM Teoponte, Proyecto Construccion Tinglado Unidad Educativa Uyapi, correspondiente al pago de la planilla N 1 de cierre, segun</t>
  </si>
  <si>
    <t>NUMERO DE LIBRETA CUT: 03420102001 OPERACIÓN E18 TRANSFERENCIA DEL SISTEMA FINANCIERO POR CUENTA DE TERCEROS A LA CUT TRANSFERENCIA DE RECURSOS DEL FIDEICOMISO AEVIVIENDA GASTOS DE FUNCINAMIENTO</t>
  </si>
  <si>
    <t>PROVISION DE FONDOS A SOLICITUD DE YACIMIENTOS PETROLIFEROS FISCALES BOLIVIANOS SEGUN SOLICITUD YPFB-0160-2018 REF: PAGO POR SERV ALM DE CRUDO RECONS DE 1 ENE A 26 FEB 2018 A YPFB TRANSPORTE SA LIB. 00513012007 YPFB - RECURSOS NACIONALIZACIÓN</t>
  </si>
  <si>
    <t>De: 00099024113 Transferencia en cumplimiento al DS N0913 de 15/06/2011 y el Convenio Intergubernativo de Financiamiento UPRE-CIF-IG 986/2017, suscrito entre la UPRE y la GAM Villazon Proyecto Const. Centro de Salud Eliodoro Villazon correspondiente al pago de la planilla N1, segun la UPRE.</t>
  </si>
  <si>
    <t>De: 00099024113 Transferencia en cumplimiento al DS N0913 de 15/06/2011 y el Convenio Intergubernativo de Financiamiento UPRE-CIF-IG 859/2017, suscrito entre la UPRE y la GAM San Matias Proyecto Const. Bloque de Aulas U.E. Natividad Bahia San Matias correspondiente al pago de la planilla N2, segun</t>
  </si>
  <si>
    <t>De: 00099024113 Transferencia en cumplimiento al DS N0913 de 15/06/2011 y el Convenio Intergubernativo de Financiamiento UPRE-CIF-IG 105/2017, suscrito entre la UPRE y el GAM Coroico, Proyecto Construccion Tinglado Unidad Educativa Capellania, correspondiente al pago de la planilla N 3 de cierre, se</t>
  </si>
  <si>
    <t>De: 00099024113 Transferencia en cumplimiento al DS N0913 de 15/06/2011 y el Convenio Intergubernativo de Financiamiento UPRE-CIF-IG 993/2017, suscrito entre la UPRE y la GAM Colcha K (Villa Martin) Proyecto Const. Unidad Educativa Eduardo Abaroa de Villa Mar Mallcu Villa Mar correspondiente al pag</t>
  </si>
  <si>
    <t>De: 00099024113 Transferencia en cumplimiento al DS N0913 de 15/06/2011 y el Convenio Intergubernativo de Financiamiento UPRE-CIF-IG 398/2017, suscrito entre la UPRE y la GAM Villa Libertad Licoma Proyecto Construccion Enlosetado de Calles Licoma y Charapaxi correspondiente al pago de la planilla N2</t>
  </si>
  <si>
    <t>De: 00099024113 Transferencia en cumplimiento al DS N0913 de 15/06/2011 y el Convenio Intergubernativo de Financiamiento UPRE-CIF-IG 1102/2017, suscrito entre la UPRE y el GAM Warnes, Proyecto Const. Unidad Educativa El Manantial Warnes, correspondiente al pago de la planilla N 3, segun la UPRE.</t>
  </si>
  <si>
    <t>De: 00099024113 Transferencia en cumplimiento al DS N0913 de 15/06/2011 y el Convenio Intergubernativo de Financiamiento UPRE-CIF-IG 819/2017, suscrito entre la UPRE y el GAM Puerto Suarez, Proyecto Const. Pavimento Rigido Barrio Los Angeles Zona Costanera Municipio de Puerto Suarez, correspondiente</t>
  </si>
  <si>
    <t>De: 00099024113 Transferencia en cumplimiento al DS N0913 de 15/06/2011 y el Convenio Intergubernativo de Financiamiento UPRE-CIF-IG 019/2017, suscrito entre la UPRE y el GAM Oruro, Proyecto Construccion Unidad Educativa Mariano Baptista, correspondiente al pago de la planilla N 4, segun la UPRE.</t>
  </si>
  <si>
    <t>TRANSFERENCIA RECIBIDA DEL EXTERIOR SEGÚN MENSAJES SWIFT Nos. 8761-8732 (REM.EXT.) DE FECHA 22-06-2018 POR DESEMBOLSO DE CAF PRÉSTAMO CFA007860 CARRETERA CHACAPUCO RAVELO SOLICITUD DE DESEMBOLSO NRO. 45 LIBRETA N° 00291012002 ABC-RECURSOS PROPIOS REF.: UTILES DE ESCRITORIO</t>
  </si>
  <si>
    <t>TRANSFERENCIA RECIBIDA DEL EXTERIOR SEGÚN MENSAJES SWIFT Nos. 8760-8731 (REM.EXT.) DE FECHA 22-06-2018 POR DESEMBOLSO DE CAF PRÉSTAMO CFA009272 PROY.CARR.DOBLE VÍA SC-WARNES SOLICITUD DE DESEMBOLSO NRO. 15 LIBRETA N° 00291012002 ABC-RECURSOS PROPIOS REF.: UTILES DE ESCRITORIO</t>
  </si>
  <si>
    <t>TRANSFERENCIA RECIBIDA DEL EXTERIOR SEGÚN MENSAJES SWIFT Nos. 8762-8733 (REM.EXT.) DE FECHA 22-06-2018 POR DESEMBOLSO DE CAF PRÉSTAMO CFA008340 CONST.DOBLEVIA MONTERO-CRISTAL SOLICITUD DE DESEMBOLSO NRO. 21 LIBRETA N° 00291012002 ABC-RECURSOS PROPIOS REF.: UTILES DE ESCRITORIO</t>
  </si>
  <si>
    <t>TRANSFERENCIA RECIBIDA DEL EXTERIOR SEGÚN MENSAJES SWIFT Nos. 8763-8734 (REM.EXT.) DE FECHA 22-06-2018 POR DESEMBOLSO DE CAF PRÉSTAMO CFA009277 CONST.CARR.SAN BORJA-S.IGNACIO SOLICITUD DE DESEMBOLSO NRO. 5 LIBRETA N° 00291012002 ABC-RECURSOS PROPIOS REF.: UTILES DE ESCRITORIO</t>
  </si>
  <si>
    <t>NUMERO DE LIBRETA CUT: 86014407 OPERACIÓN E18 TRANSFERENCIA DEL SISTEMA FINANCIERO POR CUENTA DE TERCEROS A LA CUT A SOL ESC DE LA EMBAJADA DE SUIZA</t>
  </si>
  <si>
    <t>VENTA DE DIVISAS CON TRANSFERENCIA DE FONDOS A SOLICITUD DE YACIMIENTOS PETROLIFEROS FISCALES BOLIVIANOS SEGUN SOLICITUD 5293 REF: TRANSFERENCIA DE FONDOS SEGUNDO TRIMESTRE 2018 DE REPRESENTACIONES ARGENTINA SEGUN INFORME LEGAL YPFB GLC 509 DUER 372 2018 LIB. 00513012003 LBP-YPFB (2011349681373)</t>
  </si>
  <si>
    <t>De: 00099024113 Transferencia en cumplimiento al DS N0913 de 15/06/2011 y el Convenio Interinstitucional de Financiamiento UPRE-CIF-IG-663/2014, suscrito entre la UPRE y el GAM Atocha, Proyecto Construccion Coliseo Cerrado Animas, correspondiente al pago de la planilla N3, segun la UPRE.</t>
  </si>
  <si>
    <t>De: 00099024113 Transferencia en cumplimiento al DS N0913 de 15/06/2011 y el Convenio Interinstitucional de Financiamiento UPRE-CIF-IG 427/2017, suscrito entre la UPRE y el GAM Calacoto, Proyecto Construccion de Tinglado U.E. Simon Bolivar de Audiencia, correspondiente al pago de la planilla N2 de c</t>
  </si>
  <si>
    <t>De: 00099024113 Transferencia en cumplimiento al DS N0913 de 15/06/2011 y el Convenio Interinstitucional de Financiamiento UPRE-CIF-IG 253/2017, suscrito entre la UPRE y el GAM Coroico, Proyecto Construccion Tinglado U.E. San Felix, correspondiente al pago de la planilla N2 de cierre, segun la UPRE.</t>
  </si>
  <si>
    <t>De: 00099024113 Transferencia en cumplimiento al DS N0913 de 15/06/2011 y el Convenio Interinstitucional de Financiamiento UPRE-CIF-IG 653/2017, suscrito entre la UPRE y el GAM Santiago de Tarata, Proyecto Construccion Cancha y Tinglado U.E. Chaguarani Tarata, correspondiente al pago de la planilla</t>
  </si>
  <si>
    <t>De: 00099024113 Transferencia en cumplimiento al DS N0913 de 15/06/2011 y el Convenio Interinstitucional de Financiamiento UPRE-CIF-IG 280/2017, suscrito entre la UPRE y el GAM Santiago de Callapa, Proyecto Construccion Cancha Polifuncional Tinglado U.E. German Busch de Canuta, correspondiente al pa</t>
  </si>
  <si>
    <t>COBRO COSTOS DE PAPELERIA SEGUN TRANSFERENCIA DEL EXTERIOR POR ORDEN DE GAS CORONA S.A.E.C.A. REF:ANTICIPO SEGUN CONTRATO LIB. 00513062001 YPFB-OPERACIONES PLANTA DE SEPARACION DE LIQUIDOS RIO GRANDE</t>
  </si>
  <si>
    <t>COBRO COSTOS DE PAPELERIA SEGUN TRANSFERENCIA DEL EXTERIOR POR ORDEN DE HERCO COMBUSTIBLES S.A REF.: CONTRATO DE CONDENSADO DE GAS 32/18 LIB. 00513062001 YPFB-OPERACIONES PLANTA DE SEPARACION DE LIQUIDOS RIO GRANDE</t>
  </si>
  <si>
    <t>TRANSFERENCIA DEL EXTERIOR SEGUN SWIFT 08751 DE FECHA 22/06/2018 ORDENANTE: CONSULADO DE BOLIVIA EN SAO PAULO LIB. 00340012005 SEGIP - RECAUDACION EXTERIOR - CEDULAS DE IDENTIDAD</t>
  </si>
  <si>
    <t>COBRO COSTOS DE PAPELERIA SEGUN TRANSFERENCIA DEL EXTERIOR POR ORDEN DE CONSULADO DE BOLIVIA EN SAO PAULO LIB. 00340012003 RECAUDACION EXTRANJERIA - C.I. -L.C.</t>
  </si>
  <si>
    <t>'COBRO DE'||UTILES DE ESCRITORIO POR EL COMPROBANTE CONTABLE NRO. 0925080 DE LA FECHA. S/G. CORREO ELECTRÓNICO DE YPFB DE F. 23/01/2018. DEBITO DE LA LIBRETA 00513022001 YPFB - OPERACIONES</t>
  </si>
  <si>
    <t>00597019202 DEPOSITO DE EFECTIVO, DEPOSITANTE: LUIS ORLANDO FLORES VARGAS, CONCEPTO: CUENTAS POR COBRAR, CUENTA DE DEPOSITO: CUENTA UNICA DEL TESORO</t>
  </si>
  <si>
    <t>00099021001 DEPOSITO DE EFECTIVO, DEPOSITANTE: BETZABE ANTONIO ATAHUACHI, CONCEPTO: REVER DE BOLETA DE H. MENSUAL DE MAYO, CUENTA DE DEPOSITO: CUENTA UNICA DEL TESORO</t>
  </si>
  <si>
    <t>00099021001 DEPOSITO DE EFECTIVO, DEPOSITANTE: HUGO EDUARDO SAENZ GARCIA, CONCEPTO: DEVOLUCION SALDO CONCENTRACION EQUIPO BOLIVIA, CUENTA DE DEPOSITO: CUENTA UNICA DEL TESORO</t>
  </si>
  <si>
    <t>00099021001 DEPOSITO DE EFECTIVO, DEPOSITANTE: YOLANDA LILIANA GONZALES RIOS, CONCEPTO: DEVOLUCION DE HABERES MES FEBRERO, CUENTA DE DEPOSITO: CUENTA UNICA DEL TESORO</t>
  </si>
  <si>
    <t>00099021001 DEPOSITO DE EFECTIVO, DEPOSITANTE: EJERCITO DE BOLIVIA  NIT. 147956025, CONCEPTO: SALDO NO EJECUTADO TELEFONO ABRIL, CUENTA DE DEPOSITO: CUENTA UNICA DEL TESORO</t>
  </si>
  <si>
    <t>00119012001 DEPOSITO DE EFECTIVO, DEPOSITANTE: MARTIN TEOFILO QUISPE CONDORI, CONCEPTO: DEVOLUCION DEL 13% DELA FACTURA #42902 DEL PERIODO AGOSTO 2017, CUENTA DE DEPOSITO: CUENTA UNICA DEL TESORO</t>
  </si>
  <si>
    <t>00099021001 DEPOSITO DE EFECTIVO, DEPOSITANTE: ERMERILDA BERTHA HEREDIA SALGUEIRO, CONCEPTO: DOBLE PERCEPCION, CUENTA DE DEPOSITO: CUENTA UNICA DEL TESORO</t>
  </si>
  <si>
    <t>00373024105 DEPOSITO DE EFECTIVO, DEPOSITANTE: DAVID CHOQUETOPA TORREZ, CONCEPTO: DEVOLUCION, CUENTA DE DEPOSITO: CUENTA UNICA DEL TESORO</t>
  </si>
  <si>
    <t>00225012014 DEPOSITO DE EFECTIVO, DEPOSITANTE: GENOVA SALAZAR, CONCEPTO: DEVOLUCION, CUENTA DE DEPOSITO: CUENTA UNICA DEL TESORO</t>
  </si>
  <si>
    <t>00212082001 DEPOSITO DE EFECTIVO, DEPOSITANTE: JUAN GUSTAVO OROZCO RAMALLO, CONCEPTO: DEVOLUCION DE GASTOS OPERATIVOS INRA  C-31 N° 170, CUENTA DE DEPOSITO: CUENTA UNICA DEL TESORO</t>
  </si>
  <si>
    <t>00099021001 DEPOSITO DE EFECTIVO, DEPOSITANTE: SERVICIO DEPARTAMENTAL DE LA PAZ, CONCEPTO: DESEMBOLSO POR CONSUMO DE AGUA CORRESPONDIENTE AL MES DE MAYO DE 2018, CUENTA DE DEPOSITO: CUENTA UNICA DEL TESORO</t>
  </si>
  <si>
    <t>00373024105 DEPOSITO DE EFECTIVO, DEPOSITANTE: GREGORIO CHUQUICHAMBI APAZA, CONCEPTO: PROYECTO MEJORARM DE LA PROD DIVER DE CITRICO Y CACAO DE LA CENTRAL AGUA DULCE MUNIC. P. BLANCOS LP, CUENTA DE DEPOSITO: CUENTA UNICA DEL TESORO</t>
  </si>
  <si>
    <t>00099021001 DEP.DE CHEQ.AJENOS,RET.DE CAM.,CONCEPTO: FLORES QUISPE JHONNY,DEP.: BANCO UNION S.A. , PROCEDENCIA: BANCO UNION S.A., CHEQUE: 154549, FECHA DE EMISION:25/06/2018</t>
  </si>
  <si>
    <t>00099021001 DEP.DE CHEQ.AJENOS,RET.DE CAM.,CONCEPTO: MUÑOZ ALVARADO VIGMAR,DEP.: BANCO UNION S.A. , PROCEDENCIA: BANCO UNION S.A., CHEQUE: 154548, FECHA DE EMISION:25/06/2018</t>
  </si>
  <si>
    <t>00099021001 DEP.DE CHEQ.AJENOS,RET.DE CAM.,CONCEPTO: FONDO AUXILIO EDUCATIVO ANUAL FAEA,DEP.: MINISTERIO DE EDUCACION , PROCEDENCIA: BANCO UNION S.A., CHEQUE: 22517, FECHA DE EMISION:19/06/2018</t>
  </si>
  <si>
    <t>00287102012 DEP.DE CHEQ.AJENOS,RET.DE CAM.,CONCEPTO: INGRESO SUPERVISION HITO,DEP.: UCPP , PROCEDENCIA: BANCO UNION S.A., CHEQUE: 812, FECHA DE EMISION:15/06/2018</t>
  </si>
  <si>
    <t>00287102001 DEP.DE CHEQ.AJENOS,RET.DE CAM.,CONCEPTO: DEVOLUCION PASAJES NO UTILIZADOS GESTION 2017,DEP.: BOA , PROCEDENCIA: BANCO UNION S.A., CHEQUE: 9026, FECHA DE EMISION:01/06/2018</t>
  </si>
  <si>
    <t>00287102001 DEP.DE CHEQ.AJENOS,RET.DE CAM.,CONCEPTO: DEVOLUCION PASAJES NO UTILIZADOS GESTION 2017,DEP.: BOA , PROCEDENCIA: BANCO UNION S.A., CHEQUE: 9051, FECHA DE EMISION:06/06/2018</t>
  </si>
  <si>
    <t>00660012006 DEP.DE CHEQ.AJENOS,RET.DE CAM.,CONCEPTO: CIERRE DE GAVETEROS DE RETENCION DEL 7% Y REFRIGERIO GESTION 2013,DEP.: ORGANO JUDICIAL DISTRITO SANTA CRUZ , PROCEDENCIA: BANCO UNION S.A., CHEQUE: 4216, FECHA DE EMISION:22/06/2018</t>
  </si>
  <si>
    <t>PROVISION DE FONDOS A SOLICITUD DE YACIMIENTOS PETROLIFEROS FISCALES BOLIVIANOS SEGUN SOLICITUD YPFB-0162-2018 REF: PAGO POR SER TRANS GN ME DE MAYO 2018 A GAS ORIENTE BOLIVIANO LTDA LIB. 00513012007 YPFB - RECURSOS NACIONALIZACIÓN</t>
  </si>
  <si>
    <t>De: 00099024113 Transferencia en cumplimiento al DS N0913 de 15/06/2011 y el Convenio Intergubernativo de Financiamiento UPRE-CIF-IG 690/2017, suscrito entre la UPRE y el GAM Sipe Sipe, Proyecto Const. Aulas y Banos Unidad Educativa Mallco Rancho, correspondiente al pago de la planilla N1, segun la</t>
  </si>
  <si>
    <t>De: 00099024113 Transferencia en cumplimiento al DS N0913 de 15/06/2011 y el Convenio Intergubernativo de Financiamiento UPRE-CIF-IG/239/2016, suscrito entre la UPRE y el GAM Villa Gualberto Villarroel, Proyecto Const. de Graderias y Cancha de Cesped Natural Villa Gualberto Villarroel - Cuchumuela,</t>
  </si>
  <si>
    <t>De: 00099024113 Transferencia en cumplimiento al DS N0913 de 15/06/2011 y el Convenio Intergubernativo de Financiamiento UPRE-CIF-IG 911/2017, suscrito entre la UPRE y el GAM Chimore, Proyecto Construccion Infraestructura Unidad Educativa Senda III, correspondiente al pago de la planilla N2, segun l</t>
  </si>
  <si>
    <t>De: 00099024113 Transferencia en cumplimiento al DS N0913 de 15/06/2011 y el Convenio Intergubernativo de Financiamiento UPRE-CIF-IG 062/2017, suscrito entre la UPRE y el GAM Carapari, Proyecto Construccion Tinglado y Graderias U.E. Villa del Carmen Chirimollar, correspondiente al pago de la planill</t>
  </si>
  <si>
    <t>De: 00099024113 Transferencia en cumplimiento al DS N0913 de 15/06/2011 y el Convenio Intergubernativo de Financiamiento UPRE-CIF-IG 273/2017, suscrito entre la UPRE y el GAM Palos Blancos, Proyecto Construccion Centro de Salud Con Internacion Inicua - Distrito Inicua - Palos Blancos, correspondient</t>
  </si>
  <si>
    <t>De: 00099024113 Transferencia en cumplimiento al DS N0913 de 15/06/2011 y el Convenio Intergubernativo de Financiamiento UPRE-CIF-IG- 1105/2017, suscrito entre la UPRE y el GAM Shinahota, Proyecto Construccion Instituto Tecnologico Alvaro Garcia Linera, correspondiente al pago de la planilla N1, seg</t>
  </si>
  <si>
    <t>De: 00099024113 Transferencia en cumplimiento al DS N0913 de 15/06/2011 y el Convenio Intergubernativo de Financiamiento UPRE-CIF-IG/431/2016, suscrito entre la UPRE y el GAM Mineros, Proyecto Const. Modulo Educativo U.E. Juan Evo Morales Ayma, correspondiente al pago de la planilla N7 de cierre, se</t>
  </si>
  <si>
    <t>De: 00099024113 Transferencia en cumplimiento al DS N0913 de 15/06/2011 y el Convenio Intergubernativo de Financiamiento UPRE-CIF-IG 073/2017, suscrito entre la UPRE y el GAM El Puente, Proyecto Construccion Terminal El Puente, correspondiente al pago de la planilla N7 de cierre, segun la UPRE.</t>
  </si>
  <si>
    <t>De: 00099024113 Transferencia en cumplimiento al DS N0913 de 15/06/2011 y el Convenio Intergubernativo de Financiamiento UPRE-CIF-IG/432/2016, suscrito entre la UPRE y el GAM Mineros, Proyecto Const. Modulo Educativo U.E. Juana Azurduy de Padilla, correspondiente al pago de la planilla N7 de cierre,</t>
  </si>
  <si>
    <t>De: 00099024113 Transferencia en cumplimiento al DS N0913 de 15/06/2011 y el Convenio Intergubernativo de Financiamiento UPRE-CIF-IG/022/2016, suscrito entre la UPRE y el GAM Buena Vista, Proyecto Construccion Modulo Educativo Mariano Saucedo Sevilla 2 Nivel Primario, correspondiente al pago de la p</t>
  </si>
  <si>
    <t>De: 00099024113 Transferencia en cumplimiento al DS N0913 de 15/06/2011 y el Convenio Intergubernativo de Financiamiento UPRE-CIF-IG 304/2017, suscrito entre la UPRE y el GAM Palca, Proyecto Construccion de 6 Aulas U.E. Mutuhuaya, correspondiente al pago de la planilla N3 de cierre, segun la UPRE.</t>
  </si>
  <si>
    <t>De: 00099024113 Transferencia en cumplimiento al DS N0913 de 15/06/2011 y el Convenio Intergubernativo de Financiamiento UPRE-CIF-IG/351/2016, suscrito entre la UPRE y el GAM Irupana, Proyecto Const. Unidad Educativa German Busch - Irupana, correspondiente al pago de la planilla N6 de cierre, segun</t>
  </si>
  <si>
    <t>De: 00099024113 Transferencia en cumplimiento al DS N0913 de 15/06/2011 y el Convenio Intergubernativo de Financiamiento UPRE-CIF-IG 434/2016, suscrito entre la UPRE y el GAM Padcaya, Proyecto Construccion Unidad Educativa San Antonio de Mecoya, correspondiente al pago de la planilla N6 de cierre, s</t>
  </si>
  <si>
    <t>De: 00099024113 Transferencia en cumplimiento al DS N0913 de 15/06/2011 y el Convenio Intergubernativo de Financiamiento UPRE-CIF-IG 241/2017, suscrito entre la UPRE y el GAM San Andres de Machaca, Proyecto Construccion Tinglado U.E. 1ro de Mayo - Comunidad Kanapata, correspondiente al pago de la pl</t>
  </si>
  <si>
    <t>De: 00099024113 Transferencia en cumplimiento al DS N0913 de 15/06/2011 y el Convenio Intergubernativo de Financiamiento UPRE-CIF-IG 283/2017, suscrito entre la UPRE y el GAM Santiago de Callapa, Proyecto Construccion Cancha Polifuncional Tinglado U.E. Huayllapanta, correspondiente al pago de la pla</t>
  </si>
  <si>
    <t>De: 00099024113 Transferencia en cumplimiento al DS N0913 de 15/06/2011 y el Convenio Intergubernativo de Financiamiento UPRE-CIF-IG 903/2017, suscrito entre la UPRE y el GAM Montero, Proyecto Const. Terrapuerto Municipal de Montero, correspondiente al pago de la planilla N2, segun la UPRE.</t>
  </si>
  <si>
    <t>De: 00099024113 Transferencia en cumplimiento al DS N0913 de 15/06/2011 y el Convenio Interinstitucional de Financiamiento UPRE-CIF-IG 586/2017, suscrito entre la UPRE y el GAM La Guardia, Proyecto Construccion Unidad Educativa San Miguel del Rosario, correspondiente al pago de la planilla N2, segun</t>
  </si>
  <si>
    <t>De: 00099024113 Transferencia en cumplimiento al DS N0913 de 15/06/2011 y el Convenio Interinstitucional de Financiamiento UPRE-CIF-IG/319/2015, suscrito entre la UPRE y el GAM Potosi, Proyecto Construccion Coliseo Zonal Villa Costanera Distrito 5, correspondiente al pago de la planilla N6 de cierre</t>
  </si>
  <si>
    <t>De: 00099024113 Transferencia en cumplimiento al DS N0913 de 15/06/2011 y el Convenio Interinstitucional de Financiamiento UPRE-CIF-008/2015, suscrito entre la UPRE y el GAM Oruro, Proyecto Construccion Unidad Educativa Guido Villagomez, correspondiente al pago de la planilla N7 de cierre, segun la</t>
  </si>
  <si>
    <t>De: 00099024113 Transferencia en cumplimiento al DS N0913 de 15/06/2011 y el Convenio Interinstitucional de Financiamiento UPRE-CIF-IG 101/2017, suscrito entre la UPRE y el GAM Irupana, Proyecto Construccion Tinglado Unidad Educativa Cieneguillas - Irupana, correspondiente al pago de la planilla N2</t>
  </si>
  <si>
    <t>De: 00099024113 Transferencia en cumplimiento al DS N0913 de 15/06/2011 y el Convenio Interinstitucional de Financiamiento UPRE-CIF-IG 526/2017, suscrito entre la UPRE y el GAM General Juan Jose Perez (Charazani), Proyecto Construccion Aulas U.E. Apacheta, correspondiente al pago de la planilla N3,</t>
  </si>
  <si>
    <t>De: 00099024113 Transferencia en cumplimiento al DS N0913 de 15/06/2011 y el Convenio Interinstitucional de Financiamiento UPRE-CIF-IG 486/2017, suscrito entre la UPRE y el GAM San Buenaventura, Proyecto Construccion Cancha y Tinglado U.E. Buena Vista San Buenaventura, correspondiente al pago de la</t>
  </si>
  <si>
    <t>De: 00099024113 Transferencia en cumplimiento al DS N0913 de 15/06/2011 y el Convenio Interinstitucional de Financiamiento UPRE-CIF-IG 409/2017, suscrito entre la UPRE y el GAM Puerto Acosta, Proyecto Construccion de 4 Aulas U.E. Orurillo, correspondiente al pago de la planilla N2 de cierre, segun l</t>
  </si>
  <si>
    <t>De: 00099024113 Transferencia en cumplimiento al DS N0913 de 15/06/2011 y el Convenio Interinstitucional de Financiamiento UPRE-CIF-IG 443/2017, suscrito entre la UPRE y el GAM Chuma, Proyecto Construccion Tinglado Polifuncional Unidad Educativa Huallapa Municipio de Chuma, correspondiente al pago</t>
  </si>
  <si>
    <t>De: 00099024113 Transferencia en cumplimiento al DS N0913 de 15/06/2011 y el Convenio Interinstitucional de Financiamiento UPRE-CIF-IG 655/2017, suscrito entre la UPRE y el GAM Tarata, Proyecto Construccion Tinglado U.E. Wawa Wasi de Villa San Jose Tarata, correspondiente al pago de la planilla N2 d</t>
  </si>
  <si>
    <t>De: 00099024113 Transferencia en cumplimiento al DS N0913 de 15/06/2011 y el Convenio Interinstitucional de Financiamiento UPRE-CIF-IG/251/2016, suscrito entre la UPRE y el GAM Santivanez, Proyecto Const. Frontones Gemelos Santivanez, correspondiente al pago de la planilla N4 de cierre, segun la UPR</t>
  </si>
  <si>
    <t>De: 00099024113 Transferencia en cumplimiento al DS N0913 de 15/06/2011 y el Convenio Interinstitucional de Financiamiento UPRE-CIF-IG 264/2017, suscrito entre la UPRE y el GAM Comanche, Proyecto Construccion 4 Aulas U.E. Tocopilla Cantuyo B - Comanche, correspondiente al pago de la planilla N4, seg</t>
  </si>
  <si>
    <t>De: 00099024113 Transferencia en cumplimiento al DS N0913 de 15/06/2011 y el Convenio Interinstitucional de Financiamiento UPRE-CIF-IG 972/2017, suscrito entre la UPRE y el GAM Puna, Proyecto Construccion 2 Aulas, Tinglado y Polideportivo U.E. Montenegro, correspondiente al pago de la planilla N2, s</t>
  </si>
  <si>
    <t>De: 00099024113 Transferencia en cumplimiento al DS N0913 de 15/06/2011 y el Convenio Interinstitucional de Financiamiento UPRE-CIF-IG 007/2016 y UPRE-ADENDA-077/2017, suscrito entre la UPRE y el GAR Gran Chaco, Proyecto Construccion Instituto Tecnologico Industrial Agropecuario Yacuiba, correspondi</t>
  </si>
  <si>
    <t>VENTA DE DIVISAS CON TRANSFERENCIA DE FONDOS A SOLICITUD DE YACIMIENTOS PETROLIFEROS FISCALES BOLIVIANOS SEGUN SOLICITUD 5235 REF: PAGO A COPEC SA CHILE POR SUMINISTRO DE PRODUCTO FACTURAS FINALES CARGA MARZO ABRIL SEGUN FACTURAS 14088 AL 14103 E INFORME UPCA 504 LIB. 00513012004 LBP-YPFB-UNICOMERCIAL (4030005415/1-2188907)</t>
  </si>
  <si>
    <t>NUMERO DE LIBRETA CUT: 00099021001 OPERACIÓN E18 TRANSFERENCIA DEL SISTEMA FINANCIERO POR CUENTA DE TERCEROS A LA CUT TRANSFERENCIA PAGO DE MULTAS DEL MES DE MAYO 2018 SERVICIO RECAUDACION SEGIP</t>
  </si>
  <si>
    <t>TRANSFERENCIA DEL EXTERIOR SEGUN SWIFT 08885-08881 DE FECHA 25/06/2018 ORDENANTE: CONSULADO GENERAL DE BOLIVIA BUENOS AIRES AR REF.: SERVICIOS DEL GOBIERNO LIB. 00340012005 SEGIP - RECAUDACION EXTERIOR - CEDULAS DE IDENTIDAD</t>
  </si>
  <si>
    <t>NÚMERO DE LIBRETA CUT: 99031009.00 OPERACIÓN T01 TRANSFERENCIA DE FONDOS A LA CUT - TESORO DIRECTO DE BANCO UNION S.A. A CUENTA UNICA DEL TESORO CON NUMERO DE SOLICITUD = 2842111 Y NUMERO CORRELATIVO = 91320025062018715 TRANSFERENCIA POR OPERACIONES DE VENTA BONOS BTX</t>
  </si>
  <si>
    <t>PROVISION DE FONDOS A SOLICITUD DE YACIMIENTOS PETROLIFEROS FISCALES BOLIVIANOS SEGUN SOLICITUD YPFB-0163-2018 REF: PAGO SER TRANSPORTE DE GAS NATURAL MI FIRME INTERRUMPIBLE MAYO 2018 A GOB LIB. 00513012007 YPFB - RECURSOS NACIONALIZACIÓN</t>
  </si>
  <si>
    <t>COBRO COSTOS DE PAPELERIA SEGUN TRANSFERENCIA DEL EXTERIOR POR ORDEN DE CONSULADO GENERAL DE BOLIVIA BUENOS AIRES AR REF.: SERVICIOS DEL GOBIERNO LIB. 00340012003 RECAUDACION EXTRANJERIA - C.I. -L.C.</t>
  </si>
  <si>
    <t>||REGISTRO COBRO COMISION AVISO ENMIENDA CARTA DE CREDITO STANDBY BS220.- Y EMISION DE CBTE.: BS50.- REF.: 31133010014008 (BCB:SB-R-2017-02) A/F YPFB LIB. 00513012007 YPFB - RECURSOS DE NACIONALIZACION REF.: COM. ENMIENDA SBLC 31133010014008</t>
  </si>
  <si>
    <t>De: 00099024113 Transferencia en cumplimiento al DS N0913 de 15/06/2011 y el Convenio Intergubernativo de Financiamiento UPRE-CIF-IG 330/2017, suscrito entre la UPRE y el GAM Ayo Ayo, Proyecto Construccion Bloque de Tres Aulas U.E. Tupac Katari de Cumbre Vilacota, correspondiente al pago de la plani</t>
  </si>
  <si>
    <t>De: 00099024113 Transferencia en cumplimiento al DS N0913 de 15/06/2011 y el Convenio Intergubernativo de Financiamiento UPRE-CIF-IG 632/2017, suscrito entre la UPRE y el GAM Vinto, Proyecto Construccion Cancha Multiple y Cubierta U.E. Bartolina Sisa, correspondiente al pago de la planilla N2 de cie</t>
  </si>
  <si>
    <t>De: 00099024113 Transferencia en cumplimiento al DS N0913 de 15/06/2011 y el Convenio Intergubernativo de Financiamiento UPRE-CIF-IG 120/2017, suscrito entre la UPRE y el GAD Tarija, Proyecto Construccion y Equip Centro de Apoyo Integral Comunidad Santa Ana La Vieja, correspondiente al pago de la pl</t>
  </si>
  <si>
    <t>De: 00099024113 Transferencia en cumplimiento al DS N0913 de 15/06/2011 y el Convenio Intergubernativo de Financiamiento UPRE-CIF-IG 1075/2017, suscrito entre la UPRE y el GAD Beni, Proyecto Const. U.E. Arnaldo Lijeron Casanovas - Nueva Trinidad, correspondiente al pago de la planilla N2, segun la U</t>
  </si>
  <si>
    <t>A:00099021001 Transferencia que efectuamos a requerimiento de la Unidad de Administracion e Informacion Salarial segun notas CITE: MEFP/VTCP/DGPOT/UAIS/Nos.3474 y 3505/2018, por concepto de reversion definitiva correspondiente al SENASIR, mismas que se encuentran consignadas en los comprobantes de p</t>
  </si>
  <si>
    <t>A:00572012001 Transferencia que efectuamos a requerimiento de la Unidad de Administracion e Informacion Salarial segun nota CITE: MEFP/VTCP/DGPOT/UAIS/No.3521/2018, por concepto de reversion definitiva correspondiente a EMAPA, misma que se encuentra consignada en el comprobante de pago No.18747.H.R.</t>
  </si>
  <si>
    <t>A:00099021001 Transferencia que efectuamos a requerimiento de la Unidad de Administracion e Informacion Salarial segun nota CITE: MEFP/VTCP/DGPOT/UAIS/No.3521/2018, por concepto de reversion definitiva correspondiente al Ministerio de Educacion y a la Policia Boliviana, mismas que se encuentran cons</t>
  </si>
  <si>
    <t>A:00591012001 Transferencia que efectuamos a requerimiento de la Unidad de Administracion e Informacion Salarial segun nota CITE: MEFP/VTCP/DGPOT/UAIS/No.3521/2018, por concepto de reversion definitiva correspondiente a La Empresa Estatal de Transporte por Cable - Mi Teleferico, misma que se encuent</t>
  </si>
  <si>
    <t>NUMERO DE LIBRETA CUT: 00099021001 OPERACIÓN E18 TRANSFERENCIA DEL SISTEMA FINANCIERO POR CUENTA DE TERCEROS A LA CUT Devolucion pagos en exceso Gobierno Autonomo Departamental de Potosí, Libreta Nro 00099021001 TGN Recursos Ordinarios</t>
  </si>
  <si>
    <t>De: 00340012002 Transferencia que efectuamos a solicitud del Servicio General de Identificacion Personal mediante nota CITE: SEGIP/DGE/232/2018 y de acuerdo a la nota interna CITE: MEFP/VPCF/DGCF/UCCF No 648/2018</t>
  </si>
  <si>
    <t>De: 00340012003 Transferencia que efectuamos a solicitud del Servicio General de Identificacion Personal mediante nota CITE: SEGIP/DGE/232/2018 y de acuerdo a la nota interna CITE: MEFP/VPCF/DGCF/UCCF No 648/2018</t>
  </si>
  <si>
    <t>'COBRO DE'||UTILES DE ESCRITORIO POR EL COMPROBANTE CONTABLE NRO. 0925181 DE LA FECHA, SEGÚN NOTA DE YPFB, CITE' YPFB/GAFC-1254 DFC-1472 URT-785/2018 DE F. 22/06/18 RECIBIDA EN LA FECHA (HRE-TSO-3371). DEBITO DE LA LIBRETA 00513022001 YPFB - OPERACIONES.</t>
  </si>
  <si>
    <t>TRANSFERENCIA RECIBIDA DEL EXTERIOR SEGÚN MENSAJES SWIFT Nos. 08855-08851 (REM.EXT.) DE FECHA 25-06-2018 POR DESEMBOLSO DE BANCO EUROPEO DE INV PRÉSTAMO FIN 82800 L. 82800 ROAD F 21 UYUNI TUPIZA LIBRETA N° 00291012002 ABC-RECURSOS PROPIOS REF.: UTILES DE ESCRITORIO</t>
  </si>
  <si>
    <t>De: 00099024113 Transferencia en cumplimiento al DS N0913 de 15/06/2011 y el Convenio Intergubernativo de Financiamiento UPRE-CIF-IG 188/2017, suscrito entre la UPRE y el GAM San Joaquin Proyecto Const. Terminal Municipal San Joaquin, correspondiente al pago de la planilla N6, segun la UPRE.</t>
  </si>
  <si>
    <t>De: 00099024113 Transferencia en cumplimiento al DS N0913 de 15/06/2011 y el Convenio Intergubernativo de Financiamiento UPRE-CIF-IG 753/2017, suscrito entre la UPRE y el GAM Villa Gualberto Villarroel Proyecto Construccion Mercado Municipal Cuchumuela, correspondiente al pago de la planilla N2, seg</t>
  </si>
  <si>
    <t>De: 00099024113 Transferencia en cumplimiento al DS N0913 de 15/06/2011 y el Convenio Intergubernativo de Financiamiento UPRE-CIF-IG 909/2017, suscrito entre la UPRE y el GAM Entre Rios Proyecto Construccion Aulas, Tinglado y Graderias U.E. Ernesto Che Guevara, correspondiente al pago de la planilla</t>
  </si>
  <si>
    <t>De: 00099024113 Transferencia en cumplimiento al DS N0913 de 15/06/2011 y el Convenio Intergubernativo de Financiamiento UPRE-CIF-IG 123/2017, suscrito entre la UPRE y el GAM Cliza, Proyecto Construccion Unidad Educativa Calama, correspondiente al pago de la planilla N1, segun la UPRE.</t>
  </si>
  <si>
    <t>De: 00099024113 Transferencia en cumplimiento al DS N0913 de 15/06/2011 y el Convenio Intergubernativo de Financiamiento UPRE-CIF-IG 931/2017, suscrito entre la UPRE y el GAM Uncia, Proyecto Const. Bloque de Aulas U.E. Independencia (Uncia), correspondiente al pago de la planilla N2, segun la UPRE.</t>
  </si>
  <si>
    <t>De: 00099024113 Transferencia en cumplimiento al DS N0913 de 15/06/2011 y el Convenio Intergubernativo de Financiamiento UPRE-CIF-IG/342/2015, suscrito entre la UPRE y el GAM Tahua, Proyecto Construccion Casa de Gobierno Municipal Tahua, correspondiente al pago de la planilla N5 de cierre, segun la</t>
  </si>
  <si>
    <t>De: 00099024113 Transferencia en cumplimiento al DS N0913 de 15/06/2011 y el Convenio Intergubernativo de Financiamiento UPRE-CIF-IG 1035/2017, suscrito entre la UPRE y el GAD Potosi, Proyecto Construccion Unidad Educativa Manuel Ascencio Padilla - Potosi, correspondiente al pago de la planilla N1,</t>
  </si>
  <si>
    <t>De: 00099024113 Transferencia en cumplimiento al DS N0913 de 15/06/2011 y el Convenio Intergubernativo de Financiamiento UPRE-CIF-IG 0178/2016, suscrito entre la UPRE y el GAM Camargo, Proyecto Const. Unidad Educativa 25 de Mayo -Camargo, correspondiente al pago de la planilla N10 de cierre, segun l</t>
  </si>
  <si>
    <t>De: 00099024113 Transferencia en cumplimiento al DS N0913 de 15/06/2011 y el Convenio Intergubernativo de Financiamiento UPRE-CIF-IG 465/2016, suscrito entre la UPRE y el GAM Huanuni, Proyecto Construccion Unidad Educativa Bolivia Huanuni correspondiente al pago de la planilla N6 de cierre, segun l</t>
  </si>
  <si>
    <t>De: 00099024113 Transferencia en cumplimiento al DS N0913 de 15/06/2011 y el Convenio Intergubernativo de Financiamiento UPRE-CIF-IG/421/2016, suscrito entre la UPRE y el GAM Potosi, Proyecto Construccion Mercado Villa Banzer D-10 correspondiente al pago de la planilla N5 de cierre, segun la UPRE.</t>
  </si>
  <si>
    <t>De: 00099024113 Transferencia en cumplimiento al DS N0913 de 15/06/2011 y el Convenio Interinstitucional de Financiamiento UPRE-CIF-141/2015, suscrito entre la UPRE y el GAM San Lorenzo, Proyecto Construccion Asfaltado Canasmoro, correspondiente al pago de la planilla N18 de cierre, segun la UPRE.</t>
  </si>
  <si>
    <t>De: 00099024113 Transferencia en cumplimiento al DS N0913 de 15/06/2011 y el Convenio Intergubernativo de Financiamiento UPRE-CIF-IG 399/2017, suscrito entre la UPRE y el GAM Pelechuco, Proyecto Construccion Bloque de Seis Aulas U.E. Litoral de Agua Blanca, correspondiente al pago de la planilla N2</t>
  </si>
  <si>
    <t>De: 00099024113 Transferencia en cumplimiento al DS N0913 de 15/06/2011 y el Convenio Intergubernativo de Financiamiento UPRE-CIF-IG/341/2015, suscrito entre la UPRE y el GAM Mocomoco, Proyecto Construccion Cancha Cesped Sintetico Mocomoco correspondiente al pago de la planilla N2 de cierre, segun l</t>
  </si>
  <si>
    <t>De: 00099024113 Transferencia en cumplimiento al DS N0913 de 15/06/2011 y el Convenio Intergubernativo de Financiamiento UPRE-CIF-IG 415/2017, suscrito entre la UPRE y el GAM Combaya, Proyecto Construccion Ocho Aulas Unidad Educativa Ticamblaya Municipio Combaya correspondiente al pago de la planill</t>
  </si>
  <si>
    <t>De: 00099024113 Transferencia en cumplimiento al DS N0913 de 15/06/2011 y el Convenio Intergubernativo de Financiamiento UPRE-CIF-IG 987/2017, suscrito entre la UPRE y el GAM Uyuni, Proyecto Const. Unidad Educativa Campero Uyuni correspondiente al pago de la planilla N2, segun la UPRE.</t>
  </si>
  <si>
    <t>De: 00099024113 Transferencia en cumplimiento al DS N0913 de 15/06/2011 y el Convenio Intergubernativo de Financiamiento UPRE-CIF-IG 959/2017, suscrito entre la UPRE y el GAM Vitichi, Proyecto Const. Tinglado Unidad Educativa Demetrio Salas Mallo - Vitichi, correspondiente al pago de la planilla N1</t>
  </si>
  <si>
    <t>De: 00099024113 Transferencia en cumplimiento al DS N0913 de 15/06/2011 y el Convenio Intergubernativo de Financiamiento UPRE-CIF-IG 376/2017, suscrito entre la UPRE y el GAM Taraco, Proyecto Construccion Bloque de 6 Aulas Unidad Educativa Nacional Litoral, correspondiente al pago de la planilla N2</t>
  </si>
  <si>
    <t>De: 00099024113 Transferencia en cumplimiento al DS N0913 de 15/06/2011 y el Convenio Intergubernativo de Financiamiento UPRE-CIF-IG 059/2018, suscrito entre la UPRE y el GAM Salinas de Garci Mendoza, Proyecto Construccion Tinglado U.E. Aroma D-3 Municipio Salinas Garci Mendoza, correspondiente al</t>
  </si>
  <si>
    <t>De: 00099024113 Transferencia en cumplimiento al DS N0913 de 15/06/2011 y el Convenio Intergubernativo de Financiamiento UPRE-CIF-IG-612/2017, suscrito entre la UPRE y el GAD Pando, Proyecto Construccion de 1 Puente Tipo Cajon en el Barrio Petrolero, correspondiente al pago de la planilla N2, segun</t>
  </si>
  <si>
    <t>TRANSFETENCIA DE FONDOS AL EXTERIOR A/F ROOTS FOR SUSTAINABILITY EN COMPLEMENTO AL COMPROBANTE G-0764034 DEL 19/06/18 ; SWIFT 4099/180618/RBU Y SOLICITUD 012917 5250 DEL MIN. DE MEDIO AMBIENTE Y AGUA &lt;LIB.00086057002 MMAYA-BS-PROG.GEST. INTEGRAL RESIDUOS SOLIDOS EN BOLIVIA (VENTA DE DIVISAS)&gt;</t>
  </si>
  <si>
    <t>00099021001 DEPOSITO DE EFECTIVO, DEPOSITANTE: RICHARD RIOJA CORDERO, CONCEPTO: RENDICION DE CUENTAS - MINISTERIO DE RELACIONES EXTERIORES, CUENTA DE DEPOSITO: CUENTA UNICA DEL TESORO</t>
  </si>
  <si>
    <t>00373024105 DEPOSITO DE EFECTIVO, DEPOSITANTE: JUAN GUARACHI FLORES, CONCEPTO: DEVOLUCION DE SALDOS, CUENTA DE DEPOSITO: CUENTA UNICA DEL TESORO</t>
  </si>
  <si>
    <t>00373024105 DEPOSITO DE EFECTIVO, DEPOSITANTE: EDUARDO TICONA BENIQUE, CONCEPTO: SALDO DE PROYECTO, CUENTA DE DEPOSITO: CUENTA UNICA DEL TESORO</t>
  </si>
  <si>
    <t>00212082001 DEPOSITO DE EFECTIVO, DEPOSITANTE: NEULARIO ALTAMIRANO CONDORI, CONCEPTO: DEVOLUCION DE GASTO OPERATIVOS, CUENTA DE DEPOSITO: CUENTA UNICA DEL TESORO</t>
  </si>
  <si>
    <t>00130012002 DEPOSITO DE EFECTIVO, DEPOSITANTE: JUAN R. GUERREROS ROQUE, CONCEPTO: DEVOLUCION POR GASTOS DE GASOLINA Y LAVADO, CUENTA DE DEPOSITO: CUENTA UNICA DEL TESORO</t>
  </si>
  <si>
    <t>00070014201 DEPOSITO DE EFECTIVO, DEPOSITANTE: ANGEL GUSTAVO VARGAS VALENCIA, CONCEPTO: DEVOLUCION SALDO OTROS ALQUILERES SERVICIOS DE TRANSPORTE, CUENTA DE DEPOSITO: CUENTA UNICA DEL TESORO</t>
  </si>
  <si>
    <t>00099021001 DEPOSITO DE EFECTIVO, DEPOSITANTE: VALENTIN RAUL GUTIERREZ MONTERO, CONCEPTO: DOBLE PERCEPCION, CUENTA DE DEPOSITO: CUENTA UNICA DEL TESORO</t>
  </si>
  <si>
    <t>00373024105 DEPOSITO DE EFECTIVO, DEPOSITANTE: ALWAY MAMANI QUISPE, CONCEPTO: DEVOLUCION DEL PROYECTO FONDO INDIGENA, CUENTA DE DEPOSITO: CUENTA UNICA DEL TESORO</t>
  </si>
  <si>
    <t>00099021001 DEPOSITO DE EFECTIVO, DEPOSITANTE: MINISTERIO PUBLICO, CONCEPTO: DEVOLUCION DE GASTOS DE INVESTIGACION POR EL DR. LUIS F. COLQUE CHIRINOS, CUENTA DE DEPOSITO: CUENTA UNICA DEL TESORO</t>
  </si>
  <si>
    <t>00212082004 DEPOSITO DE EFECTIVO, DEPOSITANTE: FREDDY SEVERINO OCHOA, CONCEPTO: GASTOS OPERATIVOS, CUENTA DE DEPOSITO: CUENTA UNICA DEL TESORO</t>
  </si>
  <si>
    <t>00292012001 DEPOSITO DE EFECTIVO, DEPOSITANTE: MAGDA VANNIA HERBAS ARRIAZA, CONCEPTO: DEVOLUCION DE HABERES, CUENTA DE DEPOSITO: CUENTA UNICA DEL TESORO</t>
  </si>
  <si>
    <t>00099021001 DEPOSITO DE EFECTIVO, DEPOSITANTE: JUAN TAPIA GALVAN MIN OBRAS PUB SERV Y VIVIENDA, CONCEPTO: PAGO RECONEXION AGUA POTABLE EDIF EX. CONAVI, CUENTA DE DEPOSITO: CUENTA UNICA DEL TESORO</t>
  </si>
  <si>
    <t>00099021001 DEPOSITO DE EFECTIVO, DEPOSITANTE: JUAN TAPIA GALVAN MIN OBRAS PUB SERV Y VIVIENDA, CONCEPTO: PAGO SERVICIOS AGUA POTABLE MES MAYO 2017 EX- CONAVI, CUENTA DE DEPOSITO: CUENTA UNICA DEL TESORO</t>
  </si>
  <si>
    <t>00047011104 DEPOSITO DE EFECTIVO, DEPOSITANTE: MINISTERIO DE DESARROLLO RURAL Y TIERRAS, CONCEPTO: PROCESO COACTIVO FISCAL; NOTA DE CARGO N° 69-A/2012, CUENTA DE DEPOSITO: CUENTA UNICA DEL TESORO</t>
  </si>
  <si>
    <t>00099021001 DEPOSITO DE EFECTIVO, DEPOSITANTE: NATIVIDAD CALZADILLAS LA FUENTE, CONCEPTO: RECUPERACION DE COBROS INDEVIDOS, CUENTA DE DEPOSITO: CUENTA UNICA DEL TESORO</t>
  </si>
  <si>
    <t>00373024105 DEPOSITO DE EFECTIVO, DEPOSITANTE: ARTURO GUTIERREZ QUINTEROS, CONCEPTO: DEVOLUCION DE SALDOS, CUENTA DE DEPOSITO: CUENTA UNICA DEL TESORO</t>
  </si>
  <si>
    <t>00099021001 DEPOSITO DE EFECTIVO, DEPOSITANTE: ROYER A. FRANCO MONTAÑO, CONCEPTO: DEVOLUCION DE PASAJES, CUENTA DE DEPOSITO: CUENTA UNICA DEL TESORO</t>
  </si>
  <si>
    <t>00099021001 DEPOSITO DE EFECTIVO, DEPOSITANTE: REVELINO CALLIZAYA HUAYNOCA, CONCEPTO: DEVOLUCION PASAJES, CUENTA DE DEPOSITO: CUENTA UNICA DEL TESORO</t>
  </si>
  <si>
    <t>00099021001 DEPOSITO DE EFECTIVO, DEPOSITANTE: GRETHEL PRIETO MONJE CI. 2336250 LP, CONCEPTO: REPOSICION DE LLAMADAS, CUENTA DE DEPOSITO: CUENTA UNICA DEL TESORO</t>
  </si>
  <si>
    <t>00035031101 DEP.DE CHEQ.AJENOS,RET.DE CAM.,CONCEPTO: ARRENDAMIENTO SALA DE EXPOSICION E1 BLOQUE ROJO Y PANELERIA P/ EL EVENTO FERIA LA PAZ MODA Y BELLEZA,DEP.: MEFP - UCPP , PROCEDENCIA: BANCO UNION S.A., CHEQUE: 1291, FECHA DE EMISION:20/06/2018</t>
  </si>
  <si>
    <t>00099021001 DEP.DE CHEQ.AJENOS,RET.DE CAM.,CONCEPTO: DEVOLUCION DE RECURSOS PREVENTIVO C-31 N° 2/2017 (C-8),DEP.: ADEMAF-MONICA VARGAS RUIZ , PROCEDENCIA: BANCO UNION S.A., CHEQUE: 1284, FECHA DE EMISION:25/06/2018</t>
  </si>
  <si>
    <t>00660012006 DEP.DE CHEQ.AJENOS,RET.DE CAM.,CONCEPTO: RECUPERACION DE CUENTAS POR COBRAR GESTIONES ANTERIORES,DEP.: ORGANO JUDICIAL - DAF NACIONAL , PROCEDENCIA: BANCO UNION S.A., CHEQUE: 2530, FECHA DE EMISION:22/06/2018</t>
  </si>
  <si>
    <t>PROVISION DE FONDOS A SOLICITUD DE YACIMIENTOS PETROLIFEROS FISCALES BOLIVIANOS SEGUN SOLICITUD YPFB-0164-2018 REF: PAGO MI INTERRUMPIBLE CHIQUITOS MUTUN REDES YPFB Y YACUSES MAYO 18 A GAS TRANSBOLIVIANO SA LIB. 00513012007 YPFB - RECURSOS NACIONALIZACIÓN</t>
  </si>
  <si>
    <t>De: 00099024113 Transferencia en cumplimiento al DS N0913 de 15/06/2011 y el Convenio Intergubernativo de Financiamiento UPRE-CIF-IG 0196/2018, suscrito entre la UPRE y el GAM Guaqui, Proyecto Construccion Mercado Central Guaqui- Municipio Guaqui correspondiente al pago del 20% de anticipo del monto</t>
  </si>
  <si>
    <t>De: 00099024113 Transferencia en cumplimiento al DS N0913 de 15/06/2011 y el Convenio Intergubernativo de Financiamiento UPRE-CIF-IG/459/2016, suscrito entre la UPRE y el GAM Cobija , Proyecto Const. Unidad Educativa Cobija A Barrio Conavi, correspondiente al pago de la planilla N 6, segun la UPRE.</t>
  </si>
  <si>
    <t>De: 00099024113 Transferencia en cumplimiento al DS N0913 de 15/06/2011 y el Convenio Intergubernativo de Financiamiento UPRE-CIF-IG 057/2018, suscrito entre la UPRE y el GAM Salinas de Garci Mendoza, Proyecto Construccion Tinglado U.E. Antofagasta D-1 Municipio Salinas de Garci Mendoza, correspondi</t>
  </si>
  <si>
    <t>De: 00099024113 Transferencia en cumplimiento al DS N0913 de 15/06/2011 y el Convenio Intergubernativo de Financiamiento UPRE-CIF-IG 338/2017, suscrito entre la UPRE y el GAM Batallas, Proyecto Construccion Seis Aulas Unidad Educativa Cutusuma, correspondiente al pago de la planilla N 3 de cierre, s</t>
  </si>
  <si>
    <t>De: 00099024113 Transferencia en cumplimiento al DS N0913 de 15/06/2011 y el Convenio Intergubernativo de Financiamiento UPRE-CIF-IG 521/2017, suscrito entre la UPRE y el GAM Copacabana, Proyecto Construccion 6 Aulas y Direccion U.E. Huacuyo A y B correspondiente al pago de la planilla N2 de cierre,</t>
  </si>
  <si>
    <t>De: 00099024113 Transferencia en cumplimiento al DS N0913 de 15/06/2011 y el Convenio Intergubernativo de Financiamiento UPRE-CIF-IG 568/2017, suscrito entre la UPRE y el GAM Caranavi, Proyecto Construccion 1 Aula U.E. San Pablo de Huayrapata Canton Choro correspondiente al pago de la planilla N2 d</t>
  </si>
  <si>
    <t>De: 00099024113 Transferencia en cumplimiento al DS N0913 de 15/06/2011 y el Convenio Intergubernativo de Financiamiento UPRE-CIF-IG 585/2017, suscrito entre la UPRE y el GAM La Guardia, Proyecto Construccion Unidad Educativa Isaac Gutierrez Cruz C. Basilio, correspondiente al pago de la planilla N</t>
  </si>
  <si>
    <t>De: 00099024113 Transferencia en cumplimiento al DS N0913 de 15/06/2011 y el Convenio Intergubernativo de Financiamiento UPRE-CIF-IG 01772016, suscrito entre la UPRE y el GAM Sorata, Proyecto Const. Tinglado Polifuncional U.E. Nacional de Carazani Carazani (Sorata) correspondiente al pago de la pla</t>
  </si>
  <si>
    <t>De: 00099024113 Transferencia en cumplimiento al DS N0913 de 15/06/2011 y el Convenio Intergubernativo de Financiamiento UPRE-CIF-IG 774/2017, suscrito entre la UPRE y el GAM Cabezas , Proyecto Const. Ampliacion Hospital Fray Francisco del Pilar Cabezas, correspondiente al pago de la planilla N 2, s</t>
  </si>
  <si>
    <t>De: 00099024113 Transferencia en cumplimiento al DS N0913 de 15/06/2011 y el Convenio Intergubernativo de Financiamiento UPRE-CIF-IG 430/2016, suscrito entre la UPRE y el GAM Huanuni, Proyecto Construccion Unidad Educativa 12 de Abril Huanuni, correspondiente al pago de la planilla N 7 de cierre, se</t>
  </si>
  <si>
    <t>De: 00099024113 Transferencia en cumplimiento al DS N0913 de 15/06/2011 y el Convenio Intergubernativo de Financiamiento UPRE-CIF-IG/119/2016, suscrito entre la UPRE y el GAM Santiago de Huari, Proyecto Construccion Unidad Educativa Gualberto Villarroel Santiago de Huari,correspondiente al pago de l</t>
  </si>
  <si>
    <t>||TRANSFERENCIA DE FONDOS PARA LA "SEDEM - EMPRESA PUBLICA EDITORIAL DEL ESTADO PLURINACIONAL" (2° DESEMBOLSO), ABONO A LA CUT LIBRETA N° 00598019201 SEGÚN NOTA CITE: BDP/GOP/CART/2519/2018 DE 22/06/18 LIBRETA N° 00598019201 - "SEDEM - EMPRESA PUBLICA EDITORIAL DEL ESTADO PLURINACIONAL"</t>
  </si>
  <si>
    <t>De: 00099024113 Transferencia en cumplimiento al DS N0913 de 15/06/2011 y el Convenio Intergubernativo de Financiamiento UPRE-CIF-IG 266/2017, suscrito entre la UPRE y el GAM Mecapaca, Proyecto Construccion Aulas, Direccion y Tinglado U.E. Millocato correspondiente al pago de la planilla N4 de cierr</t>
  </si>
  <si>
    <t>De: 00099024113 Transferencia en cumplimiento al DS N0913 de 15/06/2011 y el Convenio Intergubernativo de Financiamiento UPRE-CIF-IG 002/2018, suscrito entre la UPRE y el GAM Toledo, Proyecto Construccion Aulas Multigrado U.E. Gualberto Villarroel Toma Toma Toledo, correspondiente al pago de la plan</t>
  </si>
  <si>
    <t>De: 00099024113 Transferencia en cumplimiento al DS N0913 de 15/06/2011 y el Convenio Intergubernativo de Financiamiento UPRE-CIF-IG 066/2018, suscrito entre la UPRE y el GAM Santuario de Quillacas, Proyecto Construccion Aulas Centro de Educacion Alternativa Vida Abundante - S. Quillacas, correspond</t>
  </si>
  <si>
    <t>De: 00099024113 Transferencia en cumplimiento al DS N0913 de 15/06/2011 y el Convenio Intergubernativo de Financiamiento UPRE-CIF-IG 950/2017, suscrito entre la UPRE y el GAM Ravelo, Proyecto Const. Unidad Educativa Antora Municipio Ravelo, correspondiente al pago de la planilla N 2, segun la UPRE.</t>
  </si>
  <si>
    <t>De: 00099024113 Transferencia en cumplimiento al DS N0913 de 15/06/2011 y el Convenio Intergubernativo de Financiamiento UPRE-CIF-IG 750/2017, suscrito entre la UPRE y el GAM Entre Rios, Proyecto Construccion Tinglado y Graderia U.E. Max Fernandez Entre Rios, correspondiente al pago de la planilla N</t>
  </si>
  <si>
    <t>De: 00099024113 Transferencia en cumplimiento al DS N0913 de 15/06/2011 y el Convenio Intergubernativo de Financiamiento UPRE-CIF-IG 956/2017, suscrito entre la UPRE y el GAM Chaqui, Proyecto Construccion de Aulas Unidad Educativa Jinchapulo (Jinchapulo), correspondiente al pago de la planilla N 2 d</t>
  </si>
  <si>
    <t>De: 00099024113 Transferencia en cumplimiento al DS N0913 de 15/06/2011 y el Convenio Intergubernativo de Financiamiento UPRE-CIF-IG 022/2015, suscrito entre la UPRE y el GAM Puerto Rico, Proyecto Construccion Balneario Turistico Puerto Rico, correspondiente al pago de la planilla N 2, segun la UPRE</t>
  </si>
  <si>
    <t>De: 00099024113 Transferencia en cumplimiento al DS N0913 de 15/06/2011 y el Convenio Intergubernativo de Financiamiento UPRE-CIF-IG 527/2017, suscrito entre la UPRE y el GAM General Juan Jose Perez (Charazani), Proyecto Construccion Aulas U.E. Moyapampa, correspondiente al pago de la planilla N 3,</t>
  </si>
  <si>
    <t>De: 00099024113 Transferencia en cumplimiento al DS N0913 de 15/06/2011 y el Convenio Intergubernativo de Financiamiento UPRE-CIF-IG 499/2017, suscrito entre la UPRE y el GAM Alto Beni, Proyecto Construccion Tinglado Unidad Educativa Puerto Linares Alto Beni, correspondiente al pago de la planilla N</t>
  </si>
  <si>
    <t>De: 00099024113 Transferencia en cumplimiento al DS N0913 de 15/06/2011 y el Convenio Intergubernativo de Financiamiento UPRE-CIF-IG/040/2016 y UPRE ADENDA-003/2018, suscrito entre la UPRE y el GAM San Julian, Proyecto Construccion Estadio Municipal San Julian , correspondiente al pago de la planill</t>
  </si>
  <si>
    <t>De: 00099024113 Transferencia en cumplimiento al DS N0913 de 15/06/2011 y el Convenio Intergubernativo de Financiamiento UPRE-CIF-IG 247/2017, suscrito entre la UPRE y el GAM Desaguadero, Proyecto Construccion Seis Aulas Unidad Educativa Daniel Sanchez Bustamante Desaguadero, correspondiente al pago</t>
  </si>
  <si>
    <t>De: 00099024113 Transferencia en cumplimiento al DS N0913 de 15/06/2011 y el Convenio Intergubernativo de Financiamiento UPRE-CIF-IG 664/2017, suscrito entre la UPRE y el GAM Arbieto, Proyecto Const. Aulas Unidad Educativa Pata Churigua, correspondiente al pago de la planilla N2 de cierre, segun la</t>
  </si>
  <si>
    <t>De: 00099024113 Transferencia en cumplimiento al DS N0913 de 15/06/2011 y el Convenio Intergubernativo de Financiamiento UPRE-CIF-IG-020/2014, suscrito entre la UPRE y el GAM Oruro, Proyecto Construccion Mercado Agustin Caqueo Municipio de Oruro, correspondiente al pago de la planilla N4 de cierre,</t>
  </si>
  <si>
    <t>De: 00099024113 Transferencia en cumplimiento al DS N0913 de 15/06/2011 y el Convenio Intergubernativo de Financiamiento UPRE-CIF-IG 086/2017, suscrito entre la UPRE y el GAM Villa Tunari, Proyecto Construccion Coliseo Isinuta - Distrito N 7, correspondiente al pago de la planilla N8, segun la UPRE.</t>
  </si>
  <si>
    <t>De: 00099024113 Transferencia en cumplimiento al DS N0913 de 15/06/2011 y el Convenio Intergubernativo de Financiamiento UPRE-CIF-IG 972/2017, suscrito entre la UPRE y el GAM Puna, Proyecto Construccion 2 Aulas, Tinglado y Polideportivo U.E. Montenegro, correspondiente al pago de la planilla N3, seg</t>
  </si>
  <si>
    <t>De: 00099024113 Transferencia en cumplimiento al DS N0913 de 15/06/2011 y el Convenio Intergubernativo de Financiamiento UPRE-CIF-IG 071/2018, suscrito entre la UPRE y el GAM Soracachi, Proyecto Construccion Tinglado Unidad Educativa Cotuhuma - Cotuhuma, correspondiente al pago de la planilla N2, s</t>
  </si>
  <si>
    <t>De: 00099024113 Transferencia en cumplimiento al DS N0913 de 15/06/2011 y el Convenio Intergubernativo de Financiamiento UPRE-CIF-IG 557/2017, suscrito entre la UPRE y el GAM Colquiri, Proyecto Construccion 2 Aulas y Direccion U.E. Alto Colquiri - Colquiri, correspondiente al pago de la planilla N2</t>
  </si>
  <si>
    <t>De: 00099024113 Transferencia en cumplimiento al DS N0913 de 15/06/2011 y el Convenio Intergubernativo de Financiamiento UPRE-CIF-IG 556/2017, suscrito entre la UPRE y el GAM Colquiri, Proyecto Construccion 2 Aulas y Direccion U.E. Chillijta - Chillijta, correspondiente al pago de la planilla N2 de</t>
  </si>
  <si>
    <t>De: 00099024113 Transferencia en cumplimiento al DS N0913 de 15/06/2011 y el Convenio Intergubernativo de Financiamiento UPRE-CIF-IG 516/2017, suscrito entre la UPRE y el GAM Copacabana, Proyecto Construccion 2 Aulas y Sala de Computacion U.E. Marca Kosco, correspondiente al pago de la planilla N2 d</t>
  </si>
  <si>
    <t>De: 00099024113 Transferencia en cumplimiento al DS N0913 de 15/06/2011 y el Convenio Intergubernativo de Financiamiento UPRE-CIF-IG 1110/2017, suscrito entre la UPRE y el GAD Chuquisaca, Proyecto Construccion Unidad Educativa Evo Morales Ayma D - 5, correspondiente al pago de la planilla N2, segun</t>
  </si>
  <si>
    <t>De: 00099024113 Transferencia en cumplimiento al DS N0913 de 15/06/2011 y el Convenio Intergubernativo de Financiamiento UPRE-CIF-IG 477/2017, suscrito entre la UPRE y el GAM Inquisivi, Proyecto Construccion de 6 Aulas Sala de Profesores y Direccion U.E. Siguas - Inquisivi, correspondiente al pago d</t>
  </si>
  <si>
    <t>De: 00099024113 Transferencia en cumplimiento al DS N0913 de 15/06/2011 y el Convenio Intergubernativo de Financiamiento UPRE-CIF-IG 131/2017, suscrito entre la UPRE y el GAM San Pedro, Proyecto Const. Tinglado y Polifuncional con Graderias U.E. 12 de Abril - C.C. Loma Velarde, correspondiente al pa</t>
  </si>
  <si>
    <t>De: 00099024113 Transferencia en cumplimiento al DS N0913 de 15/06/2011 y el Convenio Intergubernativo de Financiamiento UPRE-CIF-IG 390/2017, suscrito entre la UPRE y el GAM Yaco, Proyecto Construccion 6 Aulas U.E. Yaco, correspondiente al pago de la planilla N3 de cierre, segun la UPRE.</t>
  </si>
  <si>
    <t>De: 00099024113 Transferencia en cumplimiento al DS N0913 de 15/06/2011 y el Convenio Intergubernativo de Financiamiento UPRE-CIF-IG 124/2017, suscrito entre la UPRE y el GAM San Pablo de Huacareta, Proyecto Construccion Unidad Educativa Rafael Pabon Animbo, correspondiente al pago de la planilla N3</t>
  </si>
  <si>
    <t>De: 00099024113 Transferencia en cumplimiento al DS N0913 de 15/06/2011 y el Convenio Interinstitucional de Financiamiento UPRE-CIF-160/2015, suscrito entre la UPRE y el GAM Quillacollo, Proyecto Construccion Unidad Educativa El Paso D-8 Quillacollo, correspondiente al pago de la planilla N3 de cier</t>
  </si>
  <si>
    <t>De: 00099024113 Transferencia en cumplimiento al DS N0913 de 15/06/2011 y el Convenio Intergubernativo de Financiamiento UPRE-CIF-IG 401/2016, suscrito entre la UPRE y el GAM Villa Zudanez (Tacopaya), Proyecto Construccion Escuela Nacional de Salud Subsede Zudanez correspondiente al pago de la plani</t>
  </si>
  <si>
    <t>De: 00099024113 Transferencia en cumplimiento al DS N0913 de 15/06/2011 y el Convenio Intergubernativo de Financiamiento UPRE-CIF-IG 547/2017, suscrito entre la UPRE y el GAM Chacarilla, Proyecto Construccion Centro de Salud Chacarilla - Chacarilla correspondiente al pago de la planilla N2, segun la</t>
  </si>
  <si>
    <t>De: 00099024113 Transferencia en cumplimiento al DS N0913 de 15/06/2011 y el Convenio Intergubernativo de Financiamiento UPRE-CIF-IG 475/2017, suscrito entre la UPRE y el GAM Inquisivi, Proyecto Construccion de 6 Aulas Sala de Profesores y Direccion U.E. Kanamarca-Inquisivi correspondiente al pago d</t>
  </si>
  <si>
    <t>De: 00099024113 Transferencia en cumplimiento al DS N0913 de 15/06/2011 y el Convenio Intergubernativo de Financiamiento UPRE-CIF-IG 1100/2017, suscrito entre la UPRE y el GAM Warnes, Proyecto Const. de Centro Integral de Rehabilitacion Infantil Warnes correspondiente al pago de la planilla N1, segu</t>
  </si>
  <si>
    <t>De: 00099024113 Transferencia en cumplimiento al DS N0913 de 15/06/2011 y el Convenio Intergubernativo de Financiamiento UPRE-CIF-IG 446/2017, suscrito entre la UPRE y el GAM Ayata, Proyecto Construccion Internado U.E. Mariscal Andres de Santa Cruz Comunidad Camata correspondiente al pago de la plan</t>
  </si>
  <si>
    <t>De: 00099024113 Transferencia en cumplimiento al DS N0913 de 15/06/2011 y el Convenio Intergubernativo de Financiamiento UPRE-CIF-IG 245/2017, suscrito entre la UPRE y el GAM Desaguadero, Proyecto Construccion Seis Aulas Unidad Educativa Jose Ballivian Desaguadero correspondiente al pago de la plani</t>
  </si>
  <si>
    <t>De: 00099024113 Transferencia en cumplimiento al DS N0913 de 15/06/2011 y el Convenio Intergubernativo de Financiamiento UPRE-CIF-IG 513/2017, suscrito entre la UPRE y el GAM Chua Cocani, Proyecto Construccion Bloque de Aulas Tinglado U.E. Chua Cocani correspondiente al pago de la planilla N2, segun</t>
  </si>
  <si>
    <t>COBRO COSTOS DE PAPELERIA SEGUN TRANSFERENCIA DEL EXTERIOR POR ORDEN DE HERCO COMBUSTIBLES S.A. REF.: CONTRATO DE CONDENSADO DE GAS 33/18 LIB. 00513062001 YPFB-OPERACIONES PLANTA DE SEPARACION DE LIQUIDOS RIO GRANDE</t>
  </si>
  <si>
    <t>De: 00099024113 Transferencia en cumplimiento al DS N0913 de 15/06/2011 y el Convenio Intergubernativo de Financiamiento UPRE-CIF-IG 555/2017 suscrito entre la UPRE y el GAM de Colquiri proyecto Construccion 2 Aulas y Direccion U.E. Pedro Domingo Murillo - Kocaya, correspondiente al pago de la plani</t>
  </si>
  <si>
    <t>De: 00099024113 Transferencia en cumplimiento al DS N0913 de 15/06/2011 y el Convenio Intergubernativo de Financiamiento UPRE-CIF-IG 061/2018 suscrito entre la UPRE y el GAM de Salinas de Garci Mendoza proyecto Construccion Tinglado U.E. Capuyo D-4 Municipio Salinas Garci Mendoza, correspondiente a</t>
  </si>
  <si>
    <t>De: 00099024113 Transferencia en cumplimiento al DS N0913 de 15/06/2011 y el Convenio Intergubernativo de Financiamiento UPRE-CIF-IG 145/2016 suscrito entre la UPRE y el GAM de Tipuani proyecto Construccion Centro de Salud Integral en Tipuani, correspondiente al pago de la planilla N 5, segun la UPR</t>
  </si>
  <si>
    <t>De: 00099024113 Transferencia en cumplimiento al DS N0913 de 15/06/2011 y el Convenio Intergubernativo de Financiamiento UPRE-CIF-IG 303/2017 suscrito entre la UPRE y el GAM de Palca proyecto Construccion de 8 Aulas U.E. Tahuapalca, correspondiente al pago de la planilla N 3 de cierre, segun la UPRE</t>
  </si>
  <si>
    <t>De: 00099024113 Transferencia en cumplimiento al DS N0913 de 15/06/2011 y el Convenio Intergubernativo de Financiamiento UPRE-CIF-IG 567/2016 suscrito entre la UPRE y el GAM de El Puente proyecto Construccion Unidad Educativa 12 de Abril Septapas Fase III, correspondiente al pago de la planilla N 4</t>
  </si>
  <si>
    <t>De: 00099024113 Transferencia en cumplimiento al DS N0913 de 15/06/2011 y el Convenio Intergubernativo de Financiamiento UPRE-CIF-IG 435/2017, suscrito entre la UPRE y el GAM de Teoponte proyecto Construccion Tinglado Unidad Educativa Bella Vista, correspondiente al pago de la planilla N 1 de cierre</t>
  </si>
  <si>
    <t>VENTA DE DIVISAS CON TRANSFERENCIA DE FONDOS A SOLICITUD DE YACIMIENTOS PETROLIFEROS FISCALES BOLIVIANOS SEGUN SOLICITUD 5307 REF: PRE PAGO A VITOL SA POR EL SUMINISTRO DE HIDROCARBUROS MES DE JUNIO 2018 SEGUN PROFORMA INVOICE PI 1705081 E INFORME TECNICO DE CONFORMIDAD DE PAGO UPCA 565 LIB. 00513012004 LBP-YPFB-UNICOMERCIAL (4030005415/1-2188907)</t>
  </si>
  <si>
    <t>De: 00099024113 Transferencia en cumplimiento al DS N0913 de 15/06/2011 y el Convenio Intergubernativo de Financiamiento UPRE-CIF-IG 193/2017, suscrito entre la UPRE y el GAM Sacaba, Proyecto Construccion Bloque de Apoyo y Servicios E.S.F.M. Simon Rodriguez - Unidad Academica - Sacaba, correspondien</t>
  </si>
  <si>
    <t>De: 00099024113 Transferencia en cumplimiento al DS N0913 de 15/06/2011 y el Convenio Intergubernativo de Financiamiento UPRE-CIF-IG/399/2016, suscrito entre la UPRE y el GAM Achocalla, Proyecto Const. U.E. Uypaca - Achocalla, correspondiente al pago de la planilla N 5 de cierre, segun la UPRE.</t>
  </si>
  <si>
    <t>De: 00099024113 Transferencia en cumplimiento al DS N0913 de 15/06/2011 y el Convenio Intergubernativo de Financiamiento UPRE-CIF-IG 403/2017, suscrito entre la UPRE y el GAM Puerto Acosta, Proyecto Construccion Laboratorio Fisica y Quimica U.E. Sallacucho, correspondiente al pago de la planilla N 2</t>
  </si>
  <si>
    <t>De: 00099024113 Transferencia en cumplimiento al DS N0913 de 15/06/2011 y el Convenio Intergubernativo de Financiamiento UPRE-CIF-IG 092/2017, suscrito entre la UPRE y el GAM Cajuata, Proyecto Construccion Tinglado Polifuncional Unidad Educativa Moxacoca - Cajuata, correspondiente al pago de la plan</t>
  </si>
  <si>
    <t>De: 00099024113 Transferencia en cumplimiento al DS N0913 de 15/06/2011 y el Convenio Intergubernativo de Financiamiento UPRE-CIF-IG 529/2017, suscrito entre la UPRE y el GAM Desaguadero, Proyecto Construccion Posta de Salud Kealluma - Desaguadero, correspondiente al pago de la planilla N 2 de cierr</t>
  </si>
  <si>
    <t>De: 00099024113 Transferencia en cumplimiento al DS N0913 de 15/06/2011 y el Convenio Intergubernativo de Financiamiento UPRE-CIF-IG 619/2017, suscrito entre la UPRE y el GAM Villa Tunari, Proyecto Construccion 8 Aulas U.E. San Lorenzo B D-2, correspondiente al pago de la planilla N 5, segun la UPRE</t>
  </si>
  <si>
    <t>De: 00099024113 Transferencia en cumplimiento al DS N0913 de 15/06/2011 y el Convenio Intergubernativo de Financiamiento UPRE-CIF-IG 082/2018 suscrito entre la UPRE y el GAM de Huanuni proyecto Construccion Tinglado y Graderias U.E. Franz Tamayo I - Huanuni, correspondiente al pago de la planilla N</t>
  </si>
  <si>
    <t>De: 00099024113 Transferencia en cumplimiento al DS N0913 de 15/06/2011 y el Convenio Intergubernativo de Financiamiento UPRE-CIF-IG 930/2017, suscrito entre la UPRE y el GAM de Ckochas proyecto Construccion de 6 Aulas, Tinglado y Campo Deportivo U.E. Virgen de Encarnacion Potreros - Ckochas, corres</t>
  </si>
  <si>
    <t>De: 00099024113 Transferencia en cumplimiento al DS N0913 de 15/06/2011 y el Convenio Interinstitucional de Financiamiento UPRE-CIF-376/2014, suscrito entre la UPRE y el GAM de Llallagua proyecto Construccion Colegio Tecnico Humanistico Llallagua, correspondiente al pago de la planilla N 6 de cierre</t>
  </si>
  <si>
    <t>A:00373024105 DESEMBOLSO DE RECURSOS AL FONDO DE DESARROLLO INDIGENA PARA PROGRAMAS Y/O PROYECTOS DE LOS GOBIERNOS AUTONOMOS MUNICIPALES S/G CITE FDI/DGE/EXT/N 318 Y 319/2018E INFORME MEFP/VTCP/DGPOT/UPCFTGN/INF/N 70/2018. H.R. 6-19022-R; 6-19023-R.</t>
  </si>
  <si>
    <t>NÚMERO DE LIBRETA CUT: 99031009.00 OPERACIÓN T01 TRANSFERENCIA DE FONDOS A LA CUT - TESORO DIRECTO DE BANCO UNION S.A. A CUENTA UNICA DEL TESORO CON NUMERO DE SOLICITUD = 2847177 Y NUMERO CORRELATIVO = 91320026062018770 TRANSFERENCIA POR OPERACIONES DE VENTA BONOS BTX</t>
  </si>
  <si>
    <t>'COBRO DE'||UTILES DE ESCRITORIO POR EL COMPROBANTE CONTABLE NRO. 0925332 DE LA FECHA, SEGÚN CORREO ELECTRÓNICO DE YPFB DE F. 23/01/2018. DEBITO DE LA LIBRETA 00513022001 YPFB - OPERACIONES.</t>
  </si>
  <si>
    <t>VENTA DE DIVISAS CON TRANSFERENCIA DE FONDOS A SOLICITUD DE MINISTERIO DE EDUCACION SEGUN SOLICITUD 5262 REF: TRASPASO PARA PATRICIA CRISTINA QUIROGA YANEZ EQUIVALENTES 190,93 USD LIB. 00099021001 TGN-RECURSOS ORDINARIOS (3987) POR DIFERENCIAL CAMBIARIO</t>
  </si>
  <si>
    <t>VENTA DE DIVISAS CON TRANSFERENCIA DE FONDOS A SOLICITUD DE MINISTERIO DE EDUCACION SEGUN SOLICITUD 5262 REF: TRASPASO PARA PATRICIA CRISTINA QUIROGA YANEZ EQUIVALENTES 190,93 USD LIB. 00099021001 TGN-RECURSOS ORDINARIOS (3987)</t>
  </si>
  <si>
    <t>COBRO COSTOS DE PAPELERIA SEGUN TRANSFERENCIA DEL EXTERIOR POR ORDEN DE SHELL BOLIVIA CORPORATION SANTA CRUZ BOLIVIA LIB. 00513012007 YPFB - RECURSOS NACIONALIZACIÓN</t>
  </si>
  <si>
    <t>De: 00099024113 Transferencia en cumplimiento al DS N0913 de 15/06/2011 y el Convenio Intergubernativo de Financiamiento UPRE-CIF-IG 518/2016, suscrito entre la UPRE y el GAM Villa Tunari, Proyecto Construccion Ocho Aulas y Bateria de Banos en la U.E. Ichoa D-8, correspondiente al pago de la planill</t>
  </si>
  <si>
    <t>De: 00099024113 Transferencia en cumplimiento al DS N0913 de 15/06/2011 y el Convenio Intergubernativo de Financiamiento UPRE-CIF-IG/572/2016, suscrito entre la UPRE y el GAD Potosi, Proyecto Construccion Instituto Tecnologico Superior Vitichi, correspondiente al pago de la planilla N3, segun la UPR</t>
  </si>
  <si>
    <t>De: 00099024113 Transferencia en cumplimiento al DS N0913 de 15/06/2011 y el Convenio Interinstitucional de Financiamiento UPRE-CIF-372/2014, suscrito entre la UPRE y el GAM Montero, Proyecto Construccion Mercado Municipal de Montero, correspondiente al pago de la planilla N11 de cierre, segun la UP</t>
  </si>
  <si>
    <t>De: 00099024113 Transferencia en cumplimiento al DS N0913 de 15/06/2011 y el Convenio Intergubernativo de Financiamiento UPRE-CIF-IG 263/2017, suscrito entre la UPRE y el GAM Comanche, Proyecto Construccion 4 Aulas U.E. Tuli Grande - Comanche, correspondiente al pago de la planilla N 4, segun la UPR</t>
  </si>
  <si>
    <t>De: 00099024113 Transferencia en cumplimiento al DS N0913 de 15/06/2011 y el Convenio Intergubernativo de Financiamiento UPRE-CIF-IG 696/2017, suscrito entre la UPRE y el GAM Vila Vila, Proyecto Const. 2 Aulas Unidad Educativa Arumani Cucho, correspondiente al pago de la planilla N2 de cierre, segun</t>
  </si>
  <si>
    <t>De: 00099024113 Transferencia en cumplimiento al DS N0913 de 15/06/2011 y el Convenio Intergubernativo de Financiamiento UPRE-CIF-IG 128/2017, suscrito entre la UPRE y el GAM Villa Tunari, Proyecto Construccion U.E. Tecnico Humanistico Carlos Villegas Villa Tunari D-1, correspondiente al pago de la</t>
  </si>
  <si>
    <t>De: 00099024113 Transferencia en cumplimiento al DS N0913 de 15/06/2011 y el Convenio Intergubernativo de Financiamiento UPRE-CIF-IG 584/2017, suscrito entre la UPRE y el GAM La Guardia, Proyecto Construccion Unidad Educativa 23 de Diciembre, correspondiente al pago de la planilla N3, segun la UPRE.</t>
  </si>
  <si>
    <t>De: 00099024113 Transferencia en cumplimiento al DS N0913 de 15/06/2011 y el Convenio Intergubernativo de Financiamiento UPRE-CIF-IG 224/2017, suscrito entre la UPRE y el GAM Tiahuanacu, Proyecto Construccion de 4 Aulas U.E. Causaya Tiahuanacu, correspondiente al pago de la planilla N2 de cierre, se</t>
  </si>
  <si>
    <t>De: 00099024113 Transferencia en cumplimiento al DS N0913 de 15/06/2011 y el Convenio Intergubernativo de Financiamiento UPRE-CIF-IG 024/2017, suscrito entre la UPRE y el GAM Uyuni, Proyecto Construccion Coliseo Cerrado Rio Mulato, correspondiente al pago de la planilla N3, segun la UPRE.</t>
  </si>
  <si>
    <t>De: 00099024113 Transferencia en cumplimiento al DS N0913 de 15/06/2011 y el Convenio Intergubernativo de Financiamiento UPRE-CIF-IG 226/2017, suscrito entre la UPRE y el GAM Tiahuanacu, Proyecto Construccion de 6 Aulas U.E. Jose Ballivian Huacullani, correspondiente al pago de la planilla N2 de cie</t>
  </si>
  <si>
    <t>De: 00099024113 Transferencia en cumplimiento al DS N0913 de 15/06/2011 y el Convenio Intergubernativo de Financiamiento UPRE-CIF-IG/351/2015, suscrito entre la UPRE y el GAM Copacabana, Proyecto Construccion 6 Aulas y Direccion U.E. Yumani Isla del Sol, correspondiente al pago de la devolucion de</t>
  </si>
  <si>
    <t>De: 00099024113 Transferencia en cumplimiento al DS N0913 de 15/06/2011 y el Convenio Intergubernativo de Financiamiento UPRE-CIF-IG 480/2017, suscrito entre la UPRE y el GAM Tito Yupanqui, Proyecto Construccion Tinglado, Graderias y Cancha U.E. Nacional Tito Yupanqui, correspondiente al pago de la</t>
  </si>
  <si>
    <t>De: 00099024113 Transferencia en cumplimiento al DS N0913 de 15/06/2011 y el Convenio Intergubernativo de Financiamiento UPRE-CIF-IG 0245/2018, suscrito entre la UPRE y el GAD Beni, Proyecto Const. U.E. Nueva Galilea con Tinglado Polifuncional y Graderias - Com. Nueva Galilea, correspondiente al pag</t>
  </si>
  <si>
    <t>De: 00099024113 Transferencia en cumplimiento al DS N0913 de 15/06/2011 y el Convenio Intergubernativo de Financiamiento UPRE-CIF-IG 265/2017, suscrito entre la UPRE y el GAM Mecapaca, Proyecto Construccion Bloque de Aulas U.E. Sagrada Familia - Huajchilla, correspondiente al pago de la planilla N 2</t>
  </si>
  <si>
    <t>De: 00099024113 Transferencia en cumplimiento al DS N0913 de 15/06/2011 y el Convenio Intergubernativo de Financiamiento UPRE-CIF-IG 554/2017, suscrito entre la UPRE y el GAM Colquiri, Proyecto Construccion Tinglado U.E. Ladislao Cabrera - Colquiri, correspondiente al pago de la planilla N 3 de cier</t>
  </si>
  <si>
    <t>De: 00099024113 Transferencia en cumplimiento al DS N0913 de 15/06/2011 y el Convenio Intergubernativo de Financiamiento UPRE-CIF-IG 054/2017, suscrito entre la UPRE y el GAM Padcaya, Proyecto Construccion Unidad Educativa Oscar Hiza Bastias - La Mamora, correspondiente al pago de la planilla N 4, s</t>
  </si>
  <si>
    <t>De: 00099024113 Transferencia en cumplimiento al DS N0913 de 15/06/2011 y el Convenio Intergubernativo de Financiamiento UPRE-CIF-IG 957/2017, suscrito entre la UPRE y el GAM Yocalla, Proyecto Const. Unidad Educativa San Antonio - Yocalla, correspondiente al pago de la planilla N 1, segun la UPRE.</t>
  </si>
  <si>
    <t>De: 00099024113 Transferencia en cumplimiento al DS N0913 de 15/06/2011 y el Convenio Intergubernativo de Financiamiento UPRE-CIF-IG 176/2017, suscrito entre la UPRE y el GAM Puerto Gonzalo Moreno, Proyecto Const. Centro de Salud Integral Comunidad Gonzalo Moreno Municipio Puerto Gonzalo Moreno, cor</t>
  </si>
  <si>
    <t>De: 00099024113 Transferencia en cumplimiento al DS N0913 de 15/06/2011 y el Convenio Intergubernativo de Financiamiento UPRE-CIF-IG 973/2017, suscrito entre la UPRE y el GAM de Puna proyecto Construccion Tinglado y Graderias U.E. Litoral, correspondiente al pago de la planilla N 4, segun la UPRE.</t>
  </si>
  <si>
    <t>De: 00099024113 Transferencia en cumplimiento al DS N0913 de 15/06/2011 y el Convenio Interinstitucional de Financiamiento UPRE-CIF-055/2014, suscrito entre la UPRE y el GAM de Guaqui proyecto Construccion Coliseo Cerrado Guaqui, correspondiente al pago de la planilla N 5 de cierre, segun la UPRE.</t>
  </si>
  <si>
    <t>De: 00099024113 Transferencia en cumplimiento al DS N0913 de 15/06/2011 y el Convenio Intergubernativo de Financiamiento UPRE-CIF-IG 981/2017, suscrito entre la UPRE y el GAM de Esmoruco proyecto Construccion Unidad Educativa Juancito Pinto (Villa Florida), correspondiente al pago de la planilla N 2</t>
  </si>
  <si>
    <t>De: 00099024113 Transferencia en cumplimiento al DS N0913 de 15/06/2011 y el Convenio Intergubernativo de Financiamiento UPRE-CIF-IG 786/2017, suscrito entre la UPRE y el GAM de Vallegrande proyecto Const. Pavimento Rigido Calles de Vallegrande, correspondiente al pago de la planilla N 2, segun la U</t>
  </si>
  <si>
    <t>De: 00099024113 Transferencia en cumplimiento al DS N0913 de 15/06/2011 y el Convenio Intergubernativo de Financiamiento UPRE-CIF-IG 889/2017, suscrito entre la UPRE y el GAM de Okinawa Uno proyecto Const. Tinglado y Graderia U.E. San Miguel Comunidad San Miguel, correspondiente al pago de la plani</t>
  </si>
  <si>
    <t>De: 00099024113 Transferencia en cumplimiento al DS N0913 de 15/06/2011 y el Convenio Intergubernativo de Financiamiento UPRE-CIF-IG 0153/2016, suscrito entre la UPRE y el GAM de Sucre proyecto Const. Internado Zona Alto Lajas Tambo D-3, correspondiente al pago de la planilla N 6 de cierre, segun la</t>
  </si>
  <si>
    <t>De: 00099024113 Transferencia en cumplimiento al DS N0913 de 15/06/2011 y el Convenio Intergubernativo de Financiamiento UPRE-CIF-IG 450/2017, suscrito entre la UPRE y el GAM de Apolo proyecto Construccion Bloque de Aulas U.E. Puchahui, correspondiente al pago de la planilla N 4 de cierre, segun la</t>
  </si>
  <si>
    <t>De: 00099024113 Transferencia en cumplimiento al DS N0913 de 15/06/2011 y el Convenio Intergubernativo de Financiamiento UPRE-CIF-IG 914/2017, suscrito entre la UPRE y el GAM de Villa Tunari proyecto Construccion U.E. Tecnico Humanistico Nueva Tacopaya D-8, correspondiente al pago de la planilla N 2</t>
  </si>
  <si>
    <t>De: 00099024113 Transferencia en cumplimiento al DS N0913 de 15/06/2011 y el Convenio Intergubernativo de Financiamiento UPRE-CIF-IG 924/2017, suscrito entre la UPRE y el GAM de Tinguipaya proyecto Construccion U.E. Cienegoma, correspondiente al pago de la planilla N 2, segun la UPRE.</t>
  </si>
  <si>
    <t>De: 00099024113 Transferencia en cumplimiento al DS N0913 de 15/06/2011 y el Convenio Intergubernativo de Financiamiento UPRE-CIF-IG 362/2017, suscrito entre la UPRE y el GAM de Cairoma proyecto Construccion Dos Aulas Unidad Educativa Huichuraya, correspondiente al pago de la planilla N 2 de cierre,</t>
  </si>
  <si>
    <t>De: 00099024113 Transferencia en cumplimiento al DS N0913 de 15/06/2011 y el Convenio Intergubernativo de Financiamiento UPRE-CIF-IG 787/2017, suscrito entre la UPRE y el GAM de Vallegrande proyecto Const. Puente Canada de Arteaga Vallegrande, correspondiente al pago de la planilla N 2, segun la UPR</t>
  </si>
  <si>
    <t>De: 00099024113 Transferencia en cumplimiento al DS N0913 de 15/06/2011 y el Convenio Intergubernativo de Financiamiento UPRE-CIF-IG 910/2017, suscrito entre la UPRE y el GAM de Guaqui proyecto Construccion U.E. Tecnico Humanistico Tomas Katari, correspondiente al pago de la planilla N 1, segun la U</t>
  </si>
  <si>
    <t>De: 00099024113 Transferencia en cumplimiento al DS N0913 de 15/06/2011 y el Convenio Intergubernativo de Financiamiento UPRE-CIF-IG 570/2016, suscrito entre la UPRE y el GAM de Yunchara proyecto Construccion del Centro de Salud Integral Yunchara Municipio de Yunchara, correspondiente al pago de la</t>
  </si>
  <si>
    <t>De: 00099024113 Transferencia en cumplimiento al DS N0913 de 15/06/2011 y el Convenio Intergubernativo de Financiamiento UPRE-CIF-IG 262/2017, suscrito entre la UPRE y el GAM de Comanche proyecto Construccion 4 Aulas U.E. Jose Ballivian - Comanche, correspondiente al pago de la planilla N 4, segun l</t>
  </si>
  <si>
    <t>00099021001 DEPOSITO DE EFECTIVO, DEPOSITANTE: RAMIRO RENE LUQUE MOJICA, CONCEPTO: REPOSICION SEPTIEMBRE, CUENTA DE DEPOSITO: CUENTA UNICA DEL TESORO</t>
  </si>
  <si>
    <t>00099021001 DEPOSITO DE EFECTIVO, DEPOSITANTE: RAMIRO RENE LUQUE MOJICA, CONCEPTO: REPOSICION NOVIEMBRE, CUENTA DE DEPOSITO: CUENTA UNICA DEL TESORO</t>
  </si>
  <si>
    <t>00212082001 DEPOSITO DE EFECTIVO, DEPOSITANTE: GLORIA SILVA LAURA, CONCEPTO: GASTOS, CUENTA DE DEPOSITO: CUENTA UNICA DEL TESORO</t>
  </si>
  <si>
    <t>00526012001 DEPOSITO DE EFECTIVO, DEPOSITANTE: GABRIEL DENNYS MOLINA PEREZ, CONCEPTO: DEVOLUCION DE VIATICO, CUENTA DE DEPOSITO: CUENTA UNICA DEL TESORO</t>
  </si>
  <si>
    <t>00099021001 DEPOSITO DE EFECTIVO, DEPOSITANTE: MARCELO DAVID BALDERRAMA MONJE, CONCEPTO: DUODECIMA BONO ECONOMICO, CUENTA DE DEPOSITO: CUENTA UNICA DEL TESORO</t>
  </si>
  <si>
    <t>00070011102 DEPOSITO DE EFECTIVO, DEPOSITANTE: VICTOR HUGO GUACHALLA SURCO, CONCEPTO: DEVOLUCION DE EXAMEN PREOCUPACIONAL, CUENTA DE DEPOSITO: CUENTA UNICA DEL TESORO</t>
  </si>
  <si>
    <t>00099021001 DEPOSITO DE EFECTIVO, DEPOSITANTE: ROBER ESPINAL JIMENEZ, CONCEPTO: DEVOLUCION POR RETENCION DE HABERES POR LOS PERIODOS DE MAYO,JULIO,OCTUBRE Y NOVIEMBRE DE 2017, CUENTA DE DEPOSITO: CUENTA UNICA DEL TESORO</t>
  </si>
  <si>
    <t>00020021102 DEPOSITO DE EFECTIVO, DEPOSITANTE: COMANDO EN JEFE DE LAS FFAA DEL ESTADO, CONCEPTO: REVERSION-PREVENTIVO 206, CUENTA DE DEPOSITO: CUENTA UNICA DEL TESORO</t>
  </si>
  <si>
    <t>00020021102 DEPOSITO DE EFECTIVO, DEPOSITANTE: COMANDO EN JEFE DE LAS FFAA DEL ESTADO, CONCEPTO: REVERSION-PREVENTIVO 202, CUENTA DE DEPOSITO: CUENTA UNICA DEL TESORO</t>
  </si>
  <si>
    <t>00099021001 DEPOSITO DE EFECTIVO, DEPOSITANTE: IRMA EDITH PATTY ARISPE, CONCEPTO: DEVOLUCION POR RETENCION DE HABERES CORRESPONDIENTE AL MES DE OCTUBRE 2017, CUENTA DE DEPOSITO: CUENTA UNICA DEL TESORO</t>
  </si>
  <si>
    <t>00099021001 DEPOSITO DE EFECTIVO, DEPOSITANTE: EDMUNDO PRIMITIVO SANCHEZ ZURITA, CONCEPTO: REVERSION GASTOS INSTALACION, CUENTA DE DEPOSITO: CUENTA UNICA DEL TESORO</t>
  </si>
  <si>
    <t>00099021001 DEPOSITO DE EFECTIVO, DEPOSITANTE: OSUALDO MONTAÑO URQUIDI, CONCEPTO: USO TELEFONIA IP REPOSICION LLAMADAS, CUENTA DE DEPOSITO: CUENTA UNICA DEL TESORO</t>
  </si>
  <si>
    <t>00099021001 DEPOSITO DE EFECTIVO, DEPOSITANTE: ALEJANDRO ASPIAZU ARCE, CONCEPTO: USO TELEFONIA IP REPOSICION LLAMADAS, CUENTA DE DEPOSITO: CUENTA UNICA DEL TESORO</t>
  </si>
  <si>
    <t>00212082001 DEPOSITO DE EFECTIVO, DEPOSITANTE: REYNALDO SEGOVIA ALBORNOZ, CONCEPTO: DEVOLUCION GASTOS OPERATIVOS, CUENTA DE DEPOSITO: CUENTA UNICA DEL TESORO</t>
  </si>
  <si>
    <t>00212082004 DEPOSITO DE EFECTIVO, DEPOSITANTE: JOHANNA TERESA ALVAREZ NAVA, CONCEPTO: DEVOLUCION DE VIATICOS, CUENTA DE DEPOSITO: CUENTA UNICA DEL TESORO</t>
  </si>
  <si>
    <t>00212012001 DEPOSITO DE EFECTIVO, DEPOSITANTE: SAMUEL GREGORIO CALLE RAMOS INRA, CONCEPTO: DEVOLUCION DE FONDOS EN AVANCE, CUENTA DE DEPOSITO: CUENTA UNICA DEL TESORO</t>
  </si>
  <si>
    <t>00099021001 DEPOSITO DE EFECTIVO, DEPOSITANTE: ROSARIO FLORES VALDIVIA FPS, CONCEPTO: DEVOLUCION DE RECURSOS NO UTILIZADOS DE FONDOS EN AVANCE PARA REVERSION DE C-31 585, CUENTA DE DEPOSITO: CUENTA UNICA DEL TESORO</t>
  </si>
  <si>
    <t>00099021001 DEPOSITO DE EFECTIVO, DEPOSITANTE: BENIGNO MACIAS M., CONCEPTO: DEVOLUCION POR CONSUMO DE CELULAR, CUENTA DE DEPOSITO: CUENTA UNICA DEL TESORO</t>
  </si>
  <si>
    <t>00099021001 DEPOSITO DE EFECTIVO, DEPOSITANTE: RENE ALEJO PUCHO MIN DE LA PRESIDENCIA, CONCEPTO: DEVOLUCION DE COMBUSTIBLE, CUENTA DE DEPOSITO: CUENTA UNICA DEL TESORO</t>
  </si>
  <si>
    <t>00099021001 DEPOSITO DE EFECTIVO, DEPOSITANTE: WILSON LUIS ORTEGA MACHICADO, CONCEPTO: DEVOLUCION PAGO IMPUESTOS, CUENTA DE DEPOSITO: CUENTA UNICA DEL TESORO</t>
  </si>
  <si>
    <t>00212082001 DEPOSITO DE EFECTIVO, DEPOSITANTE: NEULARIO ALTAMIRANO CONDORI, CONCEPTO: DEVOLUCION DE GASTOS OPERATIVOS, CUENTA DE DEPOSITO: CUENTA UNICA DEL TESORO</t>
  </si>
  <si>
    <t>00070011102 DEPOSITO DE EFECTIVO, DEPOSITANTE: EFRAIN HILARION NINA AVALOS C.I. 4265698 LP, CONCEPTO: PERDIDA DE CREDENCIAL, CUENTA DE DEPOSITO: CUENTA UNICA DEL TESORO</t>
  </si>
  <si>
    <t>00373024105 DEPOSITO DE EFECTIVO, DEPOSITANTE: ERNESTO CRUZ QUISPE, CONCEPTO: DEVOLUCION DE SALDO DEL PROYOYECTO PRODUCCION LECHERA EN LA COMUNIDAD OR.CACHUMA, CUENTA DE DEPOSITO: CUENTA UNICA DEL TESORO</t>
  </si>
  <si>
    <t>00099021001 DEPOSITO DE EFECTIVO, DEPOSITANTE: HULDA CHUQUIMIA VDA DE CRESPO, CONCEPTO: DEVOLUCION POR RETENCION DE HABERES DEL MES DE OCTUBRE 2017 DE CYNTHIA CRESPO CHUQUIMIA 6836525 LP, CUENTA DE DEPOSITO: CUENTA UNICA DEL TESORO</t>
  </si>
  <si>
    <t>00287104316 DEPOSITO DE EFECTIVO, DEPOSITANTE: FONDO NACIONAL DE INVERSION PRODUCTIVA Y SOCIAL, CONCEPTO: DEVOLUCION DE RECURSOS NO UTILIZADOS C-31 N° 654, CUENTA DE DEPOSITO: CUENTA UNICA DEL TESORO</t>
  </si>
  <si>
    <t>00099021001 DEPOSITO DE EFECTIVO, DEPOSITANTE: AGUSTIN HUANCA-MINISTERIO DE DEPORTES, CONCEPTO: DEV SALDOS NO EJECUTADOS COMPRA DE COMBUSTIBLE DE 25/4/18, CUENTA DE DEPOSITO: CUENTA UNICA DEL TESORO</t>
  </si>
  <si>
    <t>00099021001 DEPOSITO DE EFECTIVO, DEPOSITANTE: LUIS FERNANDO ESTRADA ELIO, CONCEPTO: DOBLE PERCEPCION, CUENTA DE DEPOSITO: CUENTA UNICA DEL TESORO</t>
  </si>
  <si>
    <t>00212082001 DEPOSITO DE EFECTIVO, DEPOSITANTE: INRA-LUIS FERNANDO GUTIERREZ YUJRA, CONCEPTO: GASTOS OPERATIVOS C-31, CUENTA DE DEPOSITO: CUENTA UNICA DEL TESORO</t>
  </si>
  <si>
    <t>00212082001 DEPOSITO DE EFECTIVO, DEPOSITANTE: INRA-ABIGAIL MAYTA QUISPE, CONCEPTO: GASTOS OPERTATIVOS C-31, CUENTA DE DEPOSITO: CUENTA UNICA DEL TESORO</t>
  </si>
  <si>
    <t>00099021001 DEP.DE CHEQ.AJENOS,RET.DE CAM.,CONCEPTO: A.G.E.T.I.C. - DEVOL INCAPACIDAD TEMP - ABRIL/2018,DEP.: CAJA PETROLERA DE SALUD , PROCEDENCIA: BANCO UNION S.A., CHEQUE: 13486, FECHA DE EMISION:27/06/2018</t>
  </si>
  <si>
    <t>00660072001 DEP.DE CHEQ.AJENOS,RET.DE CAM.,CONCEPTO: DEVOLUCION DE VIATICOS LIC. CHELA SALAS DELGADO VIAJE A COCHABAMBA,DEP.: ORGANO JUDICIAL , PROCEDENCIA: BANCO UNION S.A., CHEQUE: 2054, FECHA DE EMISION:26/06/2018</t>
  </si>
  <si>
    <t>00660072001 DEP.DE CHEQ.AJENOS,RET.DE CAM.,CONCEPTO: DEVOLUCION DE VIATICOS, LIC. CHELA SALAS DELGADO VIAJE A SUCRE,DEP.: ORGANO JUDICIAL , PROCEDENCIA: BANCO UNION S.A., CHEQUE: 2055, FECHA DE EMISION:26/06/2018</t>
  </si>
  <si>
    <t>00099021001 DEP.DE CHEQ.AJENOS,RET.DE CAM.,CONCEPTO: DEVOLUCION DE APORTES,DEP.: FUTURO BOLIVIA AFP , PROCEDENCIA: BANCO DE CREDITO DE BOLIVIA S.A., CHEQUE: 54393, FECHA DE EMISION:25/06/2018</t>
  </si>
  <si>
    <t>00099021001 DEP.DE CHEQ.AJENOS,RET.DE CAM.,CONCEPTO: AUT. IMPUGNACION TRIBUTARIA - DEVOL. INCAPACIDAD TEMP. - ABRIL /2018,DEP.: CAJA PETROLERA DE SALUD , PROCEDENCIA: BANCO UNION S.A., CHEQUE: 13489, FECHA DE EMISION:27/06/2018</t>
  </si>
  <si>
    <t>00099021001 DEP.DE CHEQ.AJENOS,RET.DE CAM.,CONCEPTO: H.C. DIPUTADOS - DEVOL INCAPACIDAD TEM - ABRIL 2018,DEP.: CAJA PETROLERA DE SALUD , PROCEDENCIA: BANCO UNION S.A., CHEQUE: 13488, FECHA DE EMISION:27/06/2018</t>
  </si>
  <si>
    <t>00099021001 DEP.DE CHEQ.AJENOS,RET.DE CAM.,CONCEPTO: DEV. POR EXTRAVIO DE CREDENCIALES(G. GONZALES,H. VILLA, F. VALDIVIA,O. AGUILAR,J. TORREZ Y J. SIÑANI,DEP.: CAMARA DE SENADORES , PROCEDENCIA: BANCO UNION S.A., CHEQUE: 6975, FECHA DE EMISION:27/06/2018</t>
  </si>
  <si>
    <t>00099021001 DEP.DE CHEQ.AJENOS,RET.DE CAM.,CONCEPTO: AUT. FISC. CONTROL DE EMPRESAS - DEVOL INCAPACIDAD TEMP - ABRIL /2018,DEP.: CAJA PETROLERA DE SALUD , PROCEDENCIA: BANCO UNION S.A., CHEQUE: 13485, FECHA DE EMISION:27/06/2018</t>
  </si>
  <si>
    <t>De: 00099024113 Transferencia en cumplimiento al DS N0913 de 15/06/2011 y el Convenio Intergubernativo de Financiamiento UPRE-CIF-IG 131/2017, suscrito entre la UPRE y el GAM Ingavi (Humaita), Proyecto Cont. Vivienda para Maestro Unidad Educativa San Luis - Comunidad Campesina San Luis, correspondie</t>
  </si>
  <si>
    <t>De: 00099024113 Transferencia en cumplimiento al DS N0913 de 15/06/2011 y el Convenio Intergubernativo de Financiamiento UPRE-CIF-IG 466/2016, suscrito entre la UPRE y el GAM Huanuni, Proyecto Construccion Terminal de Buses - Huanuni, correspondiente al pago de la planilla N 4, segun la UPRE.</t>
  </si>
  <si>
    <t>De: 00099024113 Transferencia en cumplimiento al DS N0913 de 15/06/2011 y el Convenio Intergubernativo de Financiamiento UPRE-CIF-IG 554/2017, suscrito entre la UPRE y el GAM Colquiri, Proyecto Construccion Tinglado U.E. Ladislao Cabrera - Colquiri, correspondiente al pago de la planilla N 2, segun</t>
  </si>
  <si>
    <t>De: 00099024113 Transferencia en cumplimiento al DS N0913 de 15/06/2011 y el Convenio Intergubernativo de Financiamiento UPRE-CIF-IG 055/2018, suscrito entre la UPRE y el GAM Salinas de Garci Mendoza, Proyecto Construccion Tinglado U.E. San Martin D-5 Municipio Salinas Garci Mendoza, correspondiente</t>
  </si>
  <si>
    <t>De: 00099024113 Transferencia en cumplimiento al DS N0913 de 15/06/2011 y el Convenio Intergubernativo de Financiamiento UPRE-CIF-IG 699/2017, suscrito entre la UPRE y el GAM Sacabamba, Proyecto Construccion Tinglado, Cancha Polifuncional y Graderias U.E. Eliseo Torrico - Sacabamba, correspondiente</t>
  </si>
  <si>
    <t>De: 00099024113 Transferencia en cumplimiento al DS N0913 de 15/06/2011 y el Convenio Intergubernativo de Financiamiento UPRE-CIF-IG 839/2017, suscrito entre la UPRE y el GAM San Julian, Proyecto Const. Unidad Educativa Jose David Berrios (San Julian), correspondiente al pago de la planilla N2, segu</t>
  </si>
  <si>
    <t>De: 00099024113 Transferencia en cumplimiento al DS N0913 de 15/06/2011 y el Convenio Intergubernativo de Financiamiento UPRE-CIF-IG 211/2017, suscrito entre la UPRE y el GAM Cajuata, Proyecto Construccion 6 Aulas U.E. Turculi - Cajuata, correspondiente al pago de la planilla N2, segun la UPRE.</t>
  </si>
  <si>
    <t>De: 00099024113 Transferencia en cumplimiento al DS N0913 de 15/06/2011 y el Convenio Intergubernativo de Financiamiento UPRE-CIF-IG 533/2017, suscrito entre la UPRE y el GAM Santiago de Machaca, Proyecto Construccion Coliseo Cerrado Santiago de Machaca, correspondiente al pago de la planilla N3, se</t>
  </si>
  <si>
    <t>De: 00099024113 Transferencia en cumplimiento al DS N0913 de 15/06/2011 y el Convenio Intergubernativo de Financiamiento UPRE-CIF-IG 451/2017, suscrito entre la UPRE y el GAM de Apolo proyecto Construccion Bloque de Aulas U.E. Apacheta, correspondiente al pago de la planilla N 4 de cierre, segun la</t>
  </si>
  <si>
    <t>De: 00099024113 Transferencia en cumplimiento al DS N0913 de 15/06/2011 y el Convenio Intergubernativo de Financiamiento UPRE-CIF-IG 569/2016, suscrito entre la UPRE y el GAM Tarabuco, Proyecto Construccion Cancha de Futbol con Cesped Sintetico y graderias E.S.F.M. Simon Bolivar Cororo-Tarabuco, cor</t>
  </si>
  <si>
    <t>De: 00099024113 Transferencia en cumplimiento al DS N0913 de 15/06/2011 y el Convenio Intergubernativo de Financiamiento UPRE-CIF-IG/469/2016, suscrito entre la UPRE y el GAM Cobija, Proyecto Const. Unidad Educativa Cobija A Barrio Conavi, correspondiente al pago de la planilla N5, segun la UPRE.</t>
  </si>
  <si>
    <t>De: 00099024113 Transferencia en cumplimiento al DS N0913 de 15/06/2011 y el Convenio Intergubernativo de Financiamiento UPRE-CIF-IG 097/2018, suscrito entre la UPRE y el GAIOC de la Nacion Originaria Uru Chipaya proyecto Construccion 8 Aulas Tinglado Graderias y Cancha Unidad Educativa Puente Topat</t>
  </si>
  <si>
    <t>De: 00099024113 Transferencia en cumplimiento al DS N0913 de 15/06/2011 y el Convenio Intergubernativo de Financiamiento UPRE-CIF-IG 098/2018, suscrito entre la UPRE y el GAIOC de la Nacion Originaria Uru Chipaya proyecto Construccion Centro de Acogida para Ninos Pan Ayparavi - Chipaya, correspondi</t>
  </si>
  <si>
    <t>De: 00099024113 Transferencia en cumplimiento al DS N0913 de 15/06/2011 y el Convenio Intergubernativo de Financiamiento UPRE-CIF-IG 823/2017, suscrito entre la UPRE y el GAM Moro Moro, Proyecto Construccion Matadero Municipal Moro Moro , correspondiente al pago de la planilla N1, segun la UPRE.</t>
  </si>
  <si>
    <t>De: 00099024113 Transferencia en cumplimiento al DS N0913 de 15/06/2011 y el Convenio Intergubernativo de Financiamiento UPRE-CIF-IG 393/2017, suscrito entre la UPRE y el GAM Tacacoma, Proyecto Construccion de 12 Aulas Unidad Educativa Tacachaca (Tacacoma) , correspondiente al pago de la planilla N3</t>
  </si>
  <si>
    <t>De: 00099024113 Transferencia en cumplimiento al DS N0913 de 15/06/2011 y el Convenio Interinstitucional de Financiamiento UPRE-CIF-663/2014, suscrito entre la UPRE y el GAM Atocha, Proyecto Construccion Coliseo Cerrado Animas, correspondiente al pago de la planilla N4, segun la UPRE.</t>
  </si>
  <si>
    <t>De: 00099024113 Transferencia en cumplimiento al DS N0913 de 15/06/2011 y el Convenio Intergubernativo de Financiamiento UPRE-CIF-IG 882/2017, suscrito entre la UPRE y el GAM Portachuelo, Proyecto Const. Centro de Educacion Especial Fatima Mendez Ribera - Portachuelo , correspondiente al pago de la</t>
  </si>
  <si>
    <t>De: 00099024113 Transferencia en cumplimiento al DS N0913 de 15/06/2011 y el Convenio Intergubernativo de Financiamiento UPRE-CIF-IG 525/2017, suscrito entre la UPRE y el GAM General Juan Jose Perez (Charazani), Proyecto Construccion Aulas U.E. Manuel Isauro Pasten Oblitas - Charazani, correspondien</t>
  </si>
  <si>
    <t>De: 00099024113 Transferencia en cumplimiento al DS N0913 de 15/06/2011 y el Convenio Intergubernativo de Financiamiento UPRE-CIF-IG 258/2018, suscrito entre la UPRE y el GAD de Pando proyecto Const. de Areas de Exhibicion Ganadera para el Campo Ferial Dptal. De Pando, correspondiente al primer dese</t>
  </si>
  <si>
    <t>De: 00099024113 Transferencia en cumplimiento al DS N0913 de 15/06/2011 y el Convenio Intergubernativo de Financiamiento UPRE-CIF-IG 0110/2018, suscrito entre la UPRE y el GAM de Uyuni proyecto Construccion Puesto de Salud Chacala Comunidad Chacala, correspondiente al primer desembolso equivalente</t>
  </si>
  <si>
    <t>De: 00099024113 Transferencia en cumplimiento al DS N0913 de 15/06/2011 y el Convenio Intergubernativo de Financiamiento UPRE-CIF-IG 119/2017, suscrito entre la UPRE y el GAD Tarija, Proyecto Construccion Puente Vehicular Yeseria Chiguaypolla, correspondiente al pago de la planilla N 5, segun la UPR</t>
  </si>
  <si>
    <t>De: 00099024113 Transferencia en cumplimiento al DS N0913 de 15/06/2011 y el Convenio Intergubernativo de Financiamiento UPRE-CIF-IG 406/2017, suscrito entre la UPRE y el GAM Puerto Acosta, Proyecto Construccion de 4 Viviendas P/Maestros U.E. Nacional Puerto Belen, correspondiente al pago de la plan</t>
  </si>
  <si>
    <t>De: 00099024113 Transferencia en cumplimiento al DS N0913 de 15/06/2011 y el Convenio Intergubernativo de Financiamiento UPRE-CIF-IG 628/2017, suscrito entre la UPRE y el GAM Vacas, Proyecto Const. U.E. David Morato Canadas - Vacas, correspondiente al pago de la planilla N 3, segun la UPRE.</t>
  </si>
  <si>
    <t>De: 00099024113 Transferencia en cumplimiento al DS N0913 de 15/06/2011 y el Convenio Intergubernativo de Financiamiento UPRE-CIF-IG 463/2017, suscrito entre la UPRE y el GAM Corocoro, Proyecto Construccion dos Aulas y Cuatro Ambientes en la Unidad Educativa Republica del Japon - Enequella Corocoro</t>
  </si>
  <si>
    <t>De: 00099024113 Transferencia en cumplimiento al DS N0913 de 15/06/2011 y el Convenio Intergubernativo de Financiamiento UPRE-CIF-IG 150/2017, suscrito entre la UPRE y el GAM Villa Nueva (Loma Alta), Proyecto Const. Casa de la Acogida y Refugio Temporal Para Mujeres en Situacion de Violencia - CC. L</t>
  </si>
  <si>
    <t>De: 00099024113 Transferencia en cumplimiento al DS N0913 de 15/06/2011 y el Convenio Intergubernativo de Financiamiento UPRE-CIF-IG 085/2017, suscrito entre la UPRE y el GAM Tarija, Proyecto Construccion Unidad Educ. Br. San Antonio de la Ciudad de Tarija, correspondiente al pago de la planilla N 9</t>
  </si>
  <si>
    <t>De: 00099024113 Transferencia en cumplimiento al DS N0913 de 15/06/2011 y el Convenio Intergubernativo de Financiamiento UPRE-CIF-IG 052/2017 y UPRE ADENDA-004/2018, suscrito entre la UPRE y el GAM de Villa Tunari proyecto Construccion Graderia en Cancha de Futbol San Francisco Km 21, correspondien</t>
  </si>
  <si>
    <t>De: 00099024113 Transferencia en cumplimiento al DS N0913 de 15/06/2011 y el Convenio Intergubernativo de Financiamiento UPRE-CIF-IG 506/2017, suscrito entre la UPRE y el GAM Ichoca, Proyecto Construccion Unidad Educativa German Busch de Challa Comunidad Challa, correspondiente al pago de la planill</t>
  </si>
  <si>
    <t>De: 00099024113 Transferencia en cumplimiento al DS N0913 de 15/06/2011 y el Convenio Interinstitucional de Financiamiento UPRE-CIF-134/2015, suscrito entre la UPRE y el GAM Santuario de Quillacas, Proyecto Construccion Coliseo Cerrado Santuario de Quillacas, correspondiente al pago de la planilla N</t>
  </si>
  <si>
    <t>De: 00099024113 Transferencia en cumplimiento al DS N0913 de 15/06/2011 y el Convenio Intergubernativo de Financiamiento UPRE-CIF-IG/349/2016, suscrito entre la UPRE y el GAM Coroico, Proyecto Const. Unidad Educativa Nueva Esperanza, correspondiente al pago de la planilla N 5 de cierre, segun la UPR</t>
  </si>
  <si>
    <t>De: 00099024113 Transferencia en cumplimiento al DS N0913 de 15/06/2011 y el Convenio Intergubernativo de Financiamiento UPRE-CIF-IG 079/2017, suscrito entre la UPRE y el GAM Potosi, Proyecto Construccion Centro de Educacion Especial Juan Evo Morales Ayma I D - 10, correspondiente al pago de la plan</t>
  </si>
  <si>
    <t>De: 00099024113 Transferencia en cumplimiento al DS N0913 de 15/06/2011 y el Convenio Intergubernativo de Financiamiento UPRE-CIF-IG/338/2015, suscrito entre la UPRE y el GAM Tito Yupanqui, Proyecto Construccion 6 Aulas U.E. Nacional Tito Yupanqui correspondiente al pago de la planilla N2 de cierre,</t>
  </si>
  <si>
    <t>De: 00099024113 Transferencia en cumplimiento al DS N0913 de 15/06/2011 y el Convenio Intergubernativo de Financiamiento UPRE-CIF-IG 517/2017, suscrito entre la UPRE y el GAM Copacabana, Proyecto Construccion 2 Aulas y Sala de Computacion U.E. Yampupata, correspondiente al pago de la planilla N 2 de</t>
  </si>
  <si>
    <t>De: 00099024113 Transferencia en cumplimiento al DS N0913 de 15/06/2011 y el Convenio Intergubernativo de Financiamiento UPRE-CIF-IG 081/2017, suscrito entre la UPRE y el GAM Potosi, Proyecto Construccion Unidad Educativa Kenny Prieto Melgarejo (Nivel Secundario) D-17, correspondiente al pago de la</t>
  </si>
  <si>
    <t>De: 00099024113 Transferencia en cumplimiento al DS N0913 de 15/06/2011 y el Convenio Intergubernativo de Financiamiento UPRE-CIF-IG 082/2017, suscrito entre la UPRE y el GAM Potosi, Proyecto Construccion Bloques Administrativos y Aulas Tecnicas Unidad Educativa Antonio Jose de Sucre A y B, D-5, cor</t>
  </si>
  <si>
    <t>De: 00099024113 Transferencia en cumplimiento al DS N0913 de 15/06/2011 y el Convenio Intergubernativo de Financiamiento UPRE-CIF-IG 073/2017, suscrito entre la UPRE y el GAM Soracachi, Proyecto Construccion Tinglado Unidad Educativa Cantu Santa Ana - Cantu Santa Ana, correspondiente al pago de la p</t>
  </si>
  <si>
    <t>De: 00099024113 Transferencia en cumplimiento al DS N0913 de 15/06/2011 y el Convenio Intergubernativo de Financiamiento UPRE-CIF-IG 058/2018, suscrito entre la UPRE y el GAM Salinas de Garci Mendoza, Proyecto Construccion Tinglado U.E. Orcoyo D-4 Municipio Salinas Garci Mendoza, correspondiente al</t>
  </si>
  <si>
    <t>De: 00099024113 Transferencia en cumplimiento al DS N0913 de 15/06/2011 y el Convenio Intergubernativo de Financiamiento UPRE-CIF-IG 072/2017, suscrito entre la UPRE y el GAM de Yacuiba proyecto Construccion U.E. 6 de Abril Quebrachal Nuevo, correspondiente al pago de la planilla N 5, segun la UPRE.</t>
  </si>
  <si>
    <t>VENTA DE DIVISAS A SOLICITUD DE YACIMIENTOS PETROLIFEROS FISCALES BOLIVIANOS SEGUN SOLICITUD 5310 REF: PAGO A EMPRESA BUREAU VERITAS ARGENTINA S.A. CERTIFICADO 15, POR EL SERVICIO DE FISCALIZACION DE PRECOMISIONADO, COMISIONADO, ARRANQUE Y PRUEBA DE DESEMPENO DE LAS PLANTAS DE AMONIACO Y UREA DE LIB. 00513022001 YPFB - "OPERACIONES"</t>
  </si>
  <si>
    <t>TRANSFERENCIA DE FONDOS AL EXTERIOR A SOLICITUD DE AGENCIA BOLIVIANA DE ENERGIA SEGUN SOLICITUD 5311 REF: PAGO A SALT POR CONSULTORIA POR PRODUCTO MONITOREO RADIOLOGICO AMBIENTAL DEL AREA DE INFLUENCIA DEL CIDTN PRIMER PRODUCTO SEGUN INFORME DE CONFORMIDAD ABEN COM RECP SALT N 001 2018 Y DE ACUERDO LIB. 00099021001 TGN-RECURSOS ORDINARIOS (3987)</t>
  </si>
  <si>
    <t>De: 00099024113 Transferencia en cumplimiento al DS N0913 de 15/06/2011 y el Convenio Intergubernativo de Financiamiento UPRE-CIF-IG/449/2016, suscrito entre la UPRE y el GAM Villa Libertad Licoma, Proyecto Const. Cancha de Cesped Sintetico Licoma, correspondiente al pago de la planilla N 2, segun l</t>
  </si>
  <si>
    <t>NUMERO DE LIBRETA CUT: 00099021001 OPERACIÓN E18 TRANSFERENCIA DEL SISTEMA FINANCIERO POR CUENTA DE TERCEROS A LA CUT Reversion aporte patronal para la vivienda TGN Ministerio de Educacion Libreta Nro 00099021001</t>
  </si>
  <si>
    <t>NUMERO DE LIBRETA CUT: 00099021001 OPERACIÓN E18 TRANSFERENCIA DEL SISTEMA FINANCIERO POR CUENTA DE TERCEROS A LA CUT Reversion aporte patronal para la vivienda TGN Ministerio de Educacion Libreta Nro 00099021001 TGN Recursos Ordinarios</t>
  </si>
  <si>
    <t>NUMERO DE LIBRETA CUT: 00099021001 OPERACIÓN E18 TRANSFERENCIA DEL SISTEMA FINANCIERO POR CUENTA DE TERCEROS A LA CUT Reversion aporte patronal para la vivienda TGN Vias Bolivia</t>
  </si>
  <si>
    <t>De: 00099024113 Transferencia en cumplimiento al DS N0913 de 15/06/2011 y el Convenio Interinstitucional de Financiamiento UPRE-CIF-1172/2013, suscrito entre la UPRE y la Universidad Nacional Siglo XX, Proyecto Construccion Edifico Academico, Extension de la Universidad Nacional Siglo XX en el Munic</t>
  </si>
  <si>
    <t>PROVISION DE FONDOS A SOLICITUD DE YACIMIENTOS PETROLIFEROS FISCALES BOLIVIANOS SEGUN SOLICITUD YPFB-0168-2018 REF: PAGO SERV TRANS GN MI FIRME E INTERRUMPIBLE ME FIRME MAYO 2018 A YPFB TRANSPORTE SA LIB. 00513012007 YPFB - RECURSOS NACIONALIZACIÓN</t>
  </si>
  <si>
    <t>PROVISION DE FONDOS A SOLICITUD DE YACIMIENTOS PETROLIFEROS FISCALES BOLIVIANOS SEGUN SOLICITUD YPFB-0167-2018 REF: PAGO SERV FIRME GN MAYO 2018 A YPFB TRANSIERRA SA LIB. 00513012007 YPFB - RECURSOS NACIONALIZACIÓN</t>
  </si>
  <si>
    <t>00099021001 DEPOSITO DE EFECTIVO, DEPOSITANTE: PAMELA QUENTA ONOFRE, CONCEPTO: DEVOLUCION DE VIATICO, CUENTA DE DEPOSITO: CUENTA UNICA DEL TESORO</t>
  </si>
  <si>
    <t>00291012002 DEPOSITO DE EFECTIVO, DEPOSITANTE: MARCO ANTONIO MARTINEZ URIARTE, CONCEPTO: REPOSICION DE CREDENCIAL, CUENTA DE DEPOSITO: CUENTA UNICA DEL TESORO</t>
  </si>
  <si>
    <t>00099021001 DEPOSITO DE EFECTIVO, DEPOSITANTE: MARIA RENE ROJAS CUTILI, CONCEPTO: DEVOLUCION DE VIATICOS, CUENTA DE DEPOSITO: CUENTA UNICA DEL TESORO</t>
  </si>
  <si>
    <t>00099021001 DEPOSITO DE EFECTIVO, DEPOSITANTE: ANA MARIA CAMPOS B., CONCEPTO: DEVOLUCION, CUENTA DE DEPOSITO: CUENTA UNICA DEL TESORO</t>
  </si>
  <si>
    <t>00373024103 DEPOSITO DE EFECTIVO, DEPOSITANTE: ALWAY MAMANI QUISPE, CONCEPTO: DEVOLUCION DE PROYECTO FONDO INDIGENA, CUENTA DE DEPOSITO: CUENTA UNICA DEL TESORO</t>
  </si>
  <si>
    <t>00099021001 DEPOSITO DE EFECTIVO, DEPOSITANTE: RICARDO AGUILAR M., CONCEPTO: DEVOLUCION PAGO EN EXCESO POR SERVICIO DE SEGURO AL VIAJERO - GESTION / 2017, CUENTA DE DEPOSITO: CUENTA UNICA DEL TESORO</t>
  </si>
  <si>
    <t>00373024105 DEPOSITO DE EFECTIVO, DEPOSITANTE: VITALIO CHARQUI ACARAPI, CONCEPTO: SALDO DEL PROYECTO, CUENTA DE DEPOSITO: CUENTA UNICA DEL TESORO</t>
  </si>
  <si>
    <t>00099021001 DEPOSITO DE EFECTIVO, DEPOSITANTE: FELIX JOHNNY FLORES RIOS, CONCEPTO: DOBLE PERCEPCION, CUENTA DE DEPOSITO: CUENTA UNICA DEL TESORO</t>
  </si>
  <si>
    <t>00099021001 DEPOSITO DE EFECTIVO, DEPOSITANTE: FIDELA QUIUCHACA QUISPE, CONCEPTO: DEVOLUCION DE VIATICOS DETERMINADOS EN AUDITORIA 2015, CUENTA DE DEPOSITO: CUENTA UNICA DEL TESORO</t>
  </si>
  <si>
    <t>00348014401 DEPOSITO DE EFECTIVO, DEPOSITANTE: FIDELA QUIUCHACA QUISPE, CONCEPTO: DEVOLUCION DE VIATICOS DETERMINADO EN AUDITORIA 2015, CUENTA DE DEPOSITO: CUENTA UNICA DEL TESORO</t>
  </si>
  <si>
    <t>00099021001 DEPOSITO DE EFECTIVO, DEPOSITANTE: WILFREDO RIVERO RIVERO 3850724SC, CONCEPTO: REVERSION TELEFONIA (INTERNET), CUENTA DE DEPOSITO: CUENTA UNICA DEL TESORO</t>
  </si>
  <si>
    <t>00099021001 DEPOSITO DE EFECTIVO, DEPOSITANTE: HIANNY ROMERO GOMEZ, CONCEPTO: PAGO POR GASTOS ADMINISTRATIVOS POR LA DEVOLUCION DE PASAJE AEREO DE LA GESTION 2017, CUENTA DE DEPOSITO: CUENTA UNICA DEL TESORO</t>
  </si>
  <si>
    <t>00099021001 DEPOSITO DE EFECTIVO, DEPOSITANTE: HIANNY ROMERO GOMEZ, CONCEPTO: PAGO POR GASTOS ADMINISTRATIVOS POR LA DEVOLUCION DE PASAJES AEREOS DE LA GESTION 2017, CUENTA DE DEPOSITO: CUENTA UNICA DEL TESORO</t>
  </si>
  <si>
    <t>00373024103 DEPOSITO DE EFECTIVO, DEPOSITANTE: JUAN CHOQUE BONIFACIO, CONCEPTO: DEVOLUCION DE SALDO PROYECTO COD. CSCI-01-03-60331, CUENTA DE DEPOSITO: CUENTA UNICA DEL TESORO</t>
  </si>
  <si>
    <t>00099021001 DEP.DE CHEQ.AJENOS,RET.DE CAM.,CONCEPTO: DEVOLUCION FONDOS EN AVANCE 2° DESEMBOLSO ANH,DEP.: DIRECCION DISTRITAL TARIJA , PROCEDENCIA: BANCO UNION S.A., CHEQUE: 997, FECHA DE EMISION:08/06/2018</t>
  </si>
  <si>
    <t>00287102001 DEP.DE CHEQ.AJENOS,RET.DE CAM.,CONCEPTO: INGRESO POR REPROBACION DE CURSO 2017-TARIJA,DEP.: FPS-OFICINA CENTRAL , PROCEDENCIA: BANCO UNION S.A., CHEQUE: 826, FECHA DE EMISION:27/06/2018</t>
  </si>
  <si>
    <t>00099021001 DEP.DE CHEQ.AJENOS,RET.DE CAM.,CONCEPTO: DEPÓSITO POR REVERSION DE FONDOS NO UTILIZADOS,DEP.: SERNAP - PILON LAJAS , PROCEDENCIA: BANCO UNION S.A., CHEQUE: 1209, FECHA DE EMISION:05/06/2018</t>
  </si>
  <si>
    <t>00287102012 DEP.DE CHEQ.AJENOS,RET.DE CAM.,CONCEPTO: INGRESO POR SUPERVISION MITO BR-94,DEP.: FPS-OFICINA CENTRAL , PROCEDENCIA: BANCO UNION S.A., CHEQUE: 829, FECHA DE EMISION:27/06/2018</t>
  </si>
  <si>
    <t>00099021001 DEP.DE CHEQ.AJENOS,RET.DE CAM.,CONCEPTO: DEPÓSITO POR REVERSION DE FONDOS NO UTILIZADOS,DEP.: SERNAP - PILON LAJAS , PROCEDENCIA: BANCO UNION S.A., CHEQUE: 1467, FECHA DE EMISION:05/06/2018</t>
  </si>
  <si>
    <t>00086031101 DEP.DE CHEQ.AJENOS,RET.DE CAM.,CONCEPTO: DEPÓSITO POR COBRO SISCO,DEP.: SERNAP - CARRASCO , PROCEDENCIA: BANCO UNION S.A., CHEQUE: 1074, FECHA DE EMISION:31/05/2018</t>
  </si>
  <si>
    <t>00086031101 DEP.DE CHEQ.AJENOS,RET.DE CAM.,CONCEPTO: DEPÓSITO DE RECURSOS POR COBRO DE MULTAS,DEP.: SERNAP - CARRASCO , PROCEDENCIA: BANCO UNION S.A., CHEQUE: 1075, FECHA DE EMISION:30/05/2018</t>
  </si>
  <si>
    <t>00587012008 DEP.DE CHEQ.AJENOS,RET.DE CAM.,CONCEPTO: PAGO POR SERVICIOS DE PAVIMENTACION-VILLA OLIMPICA,DEP.: CODESUR , PROCEDENCIA: BANCO UNION S.A., CHEQUE: 1189, FECHA DE EMISION:27/06/2018</t>
  </si>
  <si>
    <t>00660012006 DEP.DE CHEQ.AJENOS,RET.DE CAM.,CONCEPTO: DEPÓSITO POR DEVOLUCION DE SERVICIO DE TE GESTION 2016,DEP.: ORGANO JUDICIAL DISTRITO COCHABAMBA , PROCEDENCIA: BANCO UNION S.A., CHEQUE: 3124, FECHA DE EMISION:25/06/2018</t>
  </si>
  <si>
    <t>00660122001 DEP.DE CHEQ.AJENOS,RET.DE CAM.,CONCEPTO: POR EXCEDENTE DE TELEFONO DEL MES DE JUNIO 2018,DEP.: ORGANO JUDICIAL DISTRITO  SANTA CRUZ , PROCEDENCIA: BANCO UNION S.A., CHEQUE: 4217, FECHA DE EMISION:25/06/2018</t>
  </si>
  <si>
    <t>00099021001 DEP.DE CHEQ.AJENOS,RET.DE CAM.,CONCEPTO: LOPEZ ROJAS CRISOLOGO,DEP.: BANCO UNION S.A. , PROCEDENCIA: BANCO UNION S.A., CHEQUE: 154554, FECHA DE EMISION:28/06/2018</t>
  </si>
  <si>
    <t>00099021001 DEP.DE CHEQ.AJENOS,RET.DE CAM.,CONCEPTO: DEVOLUCION DE SALDOS NO EJECUTADOS,DEP.: PROGRAMA NACIONAL DE POSTALFABETIZACION , PROCEDENCIA: BANCO UNION S.A., CHEQUE: 5620, FECHA DE EMISION:28/06/2018</t>
  </si>
  <si>
    <t>00070011102 DEPOSITO DE EFECTIVO, DEPOSITANTE: CARLOS ORTEGA PANTOJA, CONCEPTO: DEVOLUCION, CUENTA DE DEPOSITO: CUENTA UNICA DEL TESORO</t>
  </si>
  <si>
    <t>00099021001 DEPOSITO DE EFECTIVO, DEPOSITANTE: ZULEMA GARCIA BELAUNDE, CONCEPTO: REVERSION DE BOLETA DE HABER MENSUAL MAYO 2018, CUENTA DE DEPOSITO: CUENTA UNICA DEL TESORO</t>
  </si>
  <si>
    <t>00099021001 DEPOSITO DE EFECTIVO, DEPOSITANTE: FEDERICO ROMAN VALDEZ TORREZ, CONCEPTO: DEVOLUCION POR CONSUMO CELULAR, CUENTA DE DEPOSITO: CUENTA UNICA DEL TESORO</t>
  </si>
  <si>
    <t>00287102013 DEP.DE CHEQ.AJENOS,RET.DE CAM.,CONCEPTO: PAGO EN DEMASIA A COMPENSAR FDI SUPERVISION ORURO,DEP.: FPS/SUPERVISION/FDI/ORURO , PROCEDENCIA: BANCO UNION S.A., CHEQUE: 824, FECHA DE EMISION:20/06/2018</t>
  </si>
  <si>
    <t>PROVISION DE FONDOS A SOLICITUD DE YACIMIENTOS PETROLIFEROS FISCALES BOLIVIANOS SEGUN SOLICITUD YPFB-0172-2018 REF: PAGO REGALIAS MARZO 2018 TGN LIB. 00099021001 TGN YPFB PARTICIPACION 6% PRODUCCIÓN BRUTA DE HIDROCARBUROS BOCA DE POZO</t>
  </si>
  <si>
    <t>PROVISION DE FONDOS A SOLICITUD DE YACIMIENTOS PETROLIFEROS FISCALES BOLIVIANOS SEGUN SOLICITUD YPFB-0170-2018 REF: PAGO IMPUESTO DIRECTO A LOS HIDROCARBUROS IDH PRODUCCION MARZO 2018 LIB. 00513012007 YPFB - RECURSOS NACIONALIZACIÓN</t>
  </si>
  <si>
    <t>TRANSFERENCIA DE FONDOS AL EXTERIOR A SOLICITUD DE AGENCIA BOLIVIANA DE ENERGIA SEGUN SOLICITUD 5312 REF: PAGO A LA UNIVERSIDAD POLITECNICA EL PEDRO EL GRANDE SAN PETERSBURGO POR CURSO QUE SE REALIZARA DEL 21 DE JULIO AL 7 DE AGOSTO 2018 SEGUN RA ABEN 049 18 Y DE ACUERDO A DOCUMETACION ADJUNTA EQ LIB. 00099021001 TGN-RECURSOS ORDINARIOS (3987)</t>
  </si>
  <si>
    <t>NUMERO DE LIBRETA CUT: 00046028011 OPERACIÓN E18 TRANSFERENCIA DEL SISTEMA FINANCIERO POR CUENTA DE TERCEROS A LA CUT A SOLICITUD DE UNICEF CUMPLIMIENTO DE ACUERDO DE COOPERACION 2018-2022 MIN SALUD Y DEP BS UNICEF</t>
  </si>
  <si>
    <t>A:00373024105 DESEMBOLSO DE RECURSOS AL FONDO DE DESARROLLO INDIGENA PARA PROGRAMAS Y/O PROYECTOS DE LOS GOBIERNOS AUTONOMOS MUNICIPALES S/G CITE FDI/DGE/EXT/N 320/2018 E INFORME MEFP/VTCP/DGPOT/UPCFTGN/INF/N 71/2018. H.R. 6-19196-R.</t>
  </si>
  <si>
    <t>NUMERO DE LIBRETA CUT: 3440108001 OPERACIÓN E18 TRANSFERENCIA DEL SISTEMA FINANCIERO POR CUENTA DE TERCEROS A LA CUT CUMPLIMIENTO DE ACUERDO DE COOPERACION 2018-2022. INSTITUTO PLURINACIONAL DE ESTUDIOS DE LENGUAS Y CULTURAS</t>
  </si>
  <si>
    <t>NUMERO DE LIBRETA CUT: 00035018001001 OPERACIÓN E18 TRANSFERENCIA DEL SISTEMA FINANCIERO POR CUENTA DE TERCEROS A LA CUT MEFF DONACION UNICEF SEGUN TRANSFER ORDER 0012811, DOCUMENT UNICEF PAYMENT NUMBER 3180155093, DATE 2018-06-28, FINANCIAMIENTO DE ASISTENCIA TÉCNICA, CUMPLIMIENTO DE ACUERDO DE</t>
  </si>
  <si>
    <t>De: 00513012004 Transferencia que realizamos a solicitud de Yacimientos Petroliferos Fiscales Bolivianos mediante nota CITE: YPFB/DFC-1321 URT-0695/2018 y en virtud a la nota interna CITE: MEFP/VPCF/DGCF No 675/2018 H.R. 6-16404-R</t>
  </si>
  <si>
    <t>TRANSFERENCIA DE FONDOS AL EXTERIOR A SOLICITUD DE TESORO GENERAL DE LA NACION SEGUN SOLICITUD 5323 REF: PAGO A LA ORGANIZACION DE LAS NACIONES UNIDAS PARA LA AGRICULTURA Y LA ALIMENTACION (FAO), POR CONCEPTO DE MEMBRESIA POR USD32.483,94, SEGUN SOLICITUD VRE-DGRM-CS-81/2018. LIB. 00099021001 TGN-RECURSOS ORDINARIOS (3987)</t>
  </si>
  <si>
    <t>TRANSFERENCIA DE FONDOS AL EXTERIOR A SOLICITUD DE TESORO GENERAL DE LA NACION SEGUN SOLICITUD 5324 REF: REF. BO-CONT18, PAGO A LA ORGANIZACION DE LAS NACIONES UNIDAS PARA LA EDUCACION, LA CIENCIA Y LA CULTURA (UNESCO), POR CONCEPTO DE MEMBRESIA POR USD20.765,00, SEGUN SOLICITUD VRE-DGRM-CS-102/2018 LIB. 00099021001 TGN-RECURSOS ORDINARIOS (3987)</t>
  </si>
  <si>
    <t>TRANSFERENCIA DE FONDOS AL EXTERIOR A SOLICITUD DE TESORO GENERAL DE LA NACION SEGUN SOLICITUD 5326 REF: REF. BO-ICH18, PAGO AL FONDO PARA LA SALVAGUARDIA DEL PATRIMONIO CULTURAL E INMATERIAL - UNESCO (FSPCI-UNESCO), POR CONCEPTO DE MEMBRESIA POR USD392,00, SEGUN SOLICITUD VRE-DGRM-CS-104/2018. LIB. 00099021001 TGN-RECURSOS ORDINARIOS (3987)</t>
  </si>
  <si>
    <t>TRANSFERENCIA DE FONDOS AL EXTERIOR A SOLICITUD DE TESORO GENERAL DE LA NACION SEGUN SOLICITUD 5322 REF: PAGO A LA AUTORIDAD INTERNACIONAL SOBRE ASUNTOS MARITIMOS (SEABED), POR CONCEPTO DE MEMBRESIA POR USD652,00, SEGUN SOLICITUD VRE-DGRM-CS-107/2018. LIB. 00099021001 TGN-RECURSOS ORDINARIOS (3987)</t>
  </si>
  <si>
    <t>TRANSFERENCIA DE FONDOS AL EXTERIOR A SOLICITUD DE TESORO GENERAL DE LA NACION SEGUN SOLICITUD 5321 REF: REF. 475RLA1000 LLECE, PAGO AL LABORATORIO LATINOAMERICANO DE EVALUACION DE LA CALIDAD DE LA EDUCACION - UNESCO (LLECE-UNESCO), POR CONCEPTO DE MEMBRESIA POR USD15.000,00, SEGUN SOLICITUD VRE-DGR LIB. 00099021001 TGN-RECURSOS ORDINARIOS (3987)</t>
  </si>
  <si>
    <t>TRANSFERENCIA DE FONDOS AL EXTERIOR A SOLICITUD DE TESORO GENERAL DE LA NACION SEGUN SOLICITUD 5320 REF: PAGO AL OPANAL (OPANAL), POR CONCEPTO DE MEMBRESIA POR USD1.543,00, SEGUN SOLICITUD VRE-DGRM-CS-93/2018. LIB. 00099021001 TGN-RECURSOS ORDINARIOS (3987)</t>
  </si>
  <si>
    <t>NÚMERO DE LIBRETA CUT: 99031009.00 OPERACIÓN T01 TRANSFERENCIA DE FONDOS A LA CUT - TESORO DIRECTO DE BANCO UNION S.A. A CUENTA UNICA DEL TESORO CON NUMERO DE SOLICITUD = 2854822 Y NUMERO CORRELATIVO = 91320028062018873 TRANSFERENCIA POR OPERACIONES DE VENTA BONOS BTX</t>
  </si>
  <si>
    <t>REGULARIZACION DE TRANSFERENCIA DE FONDOS AL EXTERIOR SEGUN NOTA YLB-GEE 0602/2018, RECIBIDA EN FECHA 22/06/2018 POR CONCEPTO DE SERV. DE INFORMACION ESPECIALIZADA DE PRECIOS. LIB.00597019202 YLB-DES, INT. SALMUERA SALAR DE UYUNI PLANTA INDUSTRIAL</t>
  </si>
  <si>
    <t>00099021001 DEPOSITO DE EFECTIVO, DEPOSITANTE: GIOVANNA PAOLA YEPEZ RIOS, CONCEPTO: DEVOLUCION POR RETENCION HABERES CORRESP A NOVIEMBRE/2017, CUENTA DE DEPOSITO: CUENTA UNICA DEL TESORO</t>
  </si>
  <si>
    <t>00099021001 DEPOSITO DE EFECTIVO, DEPOSITANTE: EFRAIN YADIR ARUQUIPA CHUQUIMIA, CONCEPTO: DEVOLUCION SUBSIDIO UNIVERSAL, CUENTA DE DEPOSITO: CUENTA UNICA DEL TESORO</t>
  </si>
  <si>
    <t>00099021001 DEPOSITO DE EFECTIVO, DEPOSITANTE: F. MONICA EGUILOS VIVADO, CONCEPTO: DEVOLUCION DE RETENCION DE HABERES CORRESPONDIENTE A LOS MESES DE FEB MAYO Y JUNIO2017, CUENTA DE DEPOSITO: CUENTA UNICA DEL TESORO</t>
  </si>
  <si>
    <t>00099021001 DEPOSITO DE EFECTIVO, DEPOSITANTE: ABC-OFICINA CENTRAL, CONCEPTO: DEVOLUCION DE SALDO VIATICO, CUENTA DE DEPOSITO: CUENTA UNICA DEL TESORO</t>
  </si>
  <si>
    <t>00099021001 DEPOSITO DE EFECTIVO, DEPOSITANTE: JOSE PLATA VICENTE, CONCEPTO: REVERTIR PASAJES, CUENTA DE DEPOSITO: CUENTA UNICA DEL TESORO</t>
  </si>
  <si>
    <t>00225012014 DEPOSITO DE EFECTIVO, DEPOSITANTE: DANIEL MAURICIO VACA HEREDIA, CONCEPTO: DEVOLUCION DE FONDOS EN AVANCE, CUENTA DE DEPOSITO: CUENTA UNICA DEL TESORO</t>
  </si>
  <si>
    <t>00099021001 DEPOSITO DE EFECTIVO, DEPOSITANTE: MARCO ANTONIO PINTO CALIZAYA, CONCEPTO: DEVOLUCION DE SALDO NO UTILIZADO EN PASAJES, CUENTA DE DEPOSITO: CUENTA UNICA DEL TESORO</t>
  </si>
  <si>
    <t>00010011102 DEPOSITO DE EFECTIVO, DEPOSITANTE: EMBAJADA DE BOLIVIA EN LA HABANA CUBA, CONCEPTO: RECAUD- GESTORIA CONSULAR - ABRIL A JUNIO/18 - LA HABANA CUBA, CUENTA DE DEPOSITO: CUENTA UNICA DEL TESORO</t>
  </si>
  <si>
    <t>00099021001 DEPOSITO DE EFECTIVO, DEPOSITANTE: MINISTERIO PUBLICO, CONCEPTO: DEVOLUCION DE FONDOS DE LA FERIA INSTITUCIONAL, CUENTA DE DEPOSITO: CUENTA UNICA DEL TESORO</t>
  </si>
  <si>
    <t>00132012006 DEPOSITO DE EFECTIVO, DEPOSITANTE: CRISTOBAL FIDEL SALAZAR RODRIGUEZ, CONCEPTO: DEVOLUCION DE FONDOS, CUENTA DE DEPOSITO: CUENTA UNICA DEL TESORO</t>
  </si>
  <si>
    <t>00133012001 DEPOSITO DE EFECTIVO, DEPOSITANTE: LOTERIA NACIONAL DE B Y S, CONCEPTO: V.C. SALDO PAGO PREMIOS " 90 AÑOS DE SOLIDARIDAD ", CUENTA DE DEPOSITO: CUENTA UNICA DEL TESORO</t>
  </si>
  <si>
    <t>00099021001 DEPOSITO DE EFECTIVO, DEPOSITANTE: SILVERIA RODRIGUEZ MAMANI CI. 6148568 LP, CONCEPTO: COBROS INDEBIDOS, CUENTA DE DEPOSITO: CUENTA UNICA DEL TESORO</t>
  </si>
  <si>
    <t>00373024105 DEPOSITO DE EFECTIVO, DEPOSITANTE: ANA ISABEL CONDORI RAMOS, CONCEPTO: DEVOLUCION PROY. COD: 20-200, CUENTA DE DEPOSITO: CUENTA UNICA DEL TESORO</t>
  </si>
  <si>
    <t>00373024105 DEPOSITO DE EFECTIVO, DEPOSITANTE: ANA ISABEL CONDORI RAMOS, CONCEPTO: DEVOLUCION PROY.COD:20-200, CUENTA DE DEPOSITO: CUENTA UNICA DEL TESORO</t>
  </si>
  <si>
    <t>00373024103 DEPOSITO DE EFECTIVO, DEPOSITANTE: APOYO A LA PRD PISIC SIND AGRAR VILLA GRAL BARRIE, CONCEPTO: FDI - CIERRE PROYECTOS VIGENTES TRANFERIDOS POR EL FDPPIOYCC, CUENTA DE DEPOSITO: CUENTA UNICA DEL TESORO</t>
  </si>
  <si>
    <t>00587012006 DEP.DE CHEQ.AJENOS,RET.DE CAM.,CONCEPTO: PLANILLA DE AVANCE NRO 20 DE LA OBRA PISCINA-OLIMPICA,DEP.: GOBIERNO AUTONOMO DEPARTAMENTAL TARIJA , PROCEDENCIA: BANCO UNION S.A., CHEQUE: 1191, FECHA DE EMISION:29/06/2018</t>
  </si>
  <si>
    <t>00587012006 DEP.DE CHEQ.AJENOS,RET.DE CAM.,CONCEPTO: PLANILLA DE AVANCE NRO 21 DE LA OBRA PISCINA-OLIMPICA,DEP.: GOBIERNO AUTONOMO DEPARTAMENTAL TARIJA , PROCEDENCIA: BANCO UNION S.A., CHEQUE: 1192, FECHA DE EMISION:29/06/2018</t>
  </si>
  <si>
    <t>00660102001 DEP.DE CHEQ.AJENOS,RET.DE CAM.,CONCEPTO: DEVOLUCION DE EXCESO DE LLAMADAS TELEFONICAS GESTION 2013,DEP.: ORGANO JUDICIAL-DISTRITO POTOSI , PROCEDENCIA: BANCO UNION S.A., CHEQUE: 1204, FECHA DE EMISION:28/06/2018</t>
  </si>
  <si>
    <t>00099021001 DEP.DE CHEQ.AJENOS,RET.DE CAM.,CONCEPTO: DEVOLUCION DE SALDOS NO EJECUTADOS,DEP.: PROGRAMA NACIONAL DE POSTALFABETIZACION , PROCEDENCIA: BANCO UNION S.A., CHEQUE: 5623, FECHA DE EMISION:29/06/2018</t>
  </si>
  <si>
    <t>00099021001 DEP.DE CHEQ.AJENOS,RET.DE CAM.,CONCEPTO: REVERSION,DEP.: INSA , PROCEDENCIA: BANCO UNION S.A., CHEQUE: 1342, FECHA DE EMISION:28/06/2018</t>
  </si>
  <si>
    <t>00099021001 DEP.DE CHEQ.AJENOS,RET.DE CAM.,CONCEPTO: REVERSION,DEP.: INSA , PROCEDENCIA: BANCO UNION S.A., CHEQUE: 1341, FECHA DE EMISION:28/06/2018</t>
  </si>
  <si>
    <t>00099021001 DEP.DE CHEQ.AJENOS,RET.DE CAM.,CONCEPTO: CARRANZA AMUSQUIVAR MARIA EUGENIA,DEP.: BANCO UNION S.A. , PROCEDENCIA: BANCO UNION S.A., CHEQUE: 154556, FECHA DE EMISION:29/06/2018</t>
  </si>
  <si>
    <t>00660012006 DEP.DE CHEQ.AJENOS,RET.DE CAM.,CONCEPTO: DEVOLUCION DE SERVICIO DE TE GESTION 2017, JOSE MANCILLA,DEP.: ORGANO JUDICIAL-DAF NACIONAL , PROCEDENCIA: BANCO UNION S.A., CHEQUE: 2535, FECHA DE EMISION:27/06/2018</t>
  </si>
  <si>
    <t>00660012006 DEP.DE CHEQ.AJENOS,RET.DE CAM.,CONCEPTO: DEVOLUCION DE SERVICIO DE TE GESTION 2017, FRANCISCA ORELLANA,DEP.: ORGANO JUDICIAL-DAF NACIONAL , PROCEDENCIA: BANCO UNION S.A., CHEQUE: 2536, FECHA DE EMISION:27/06/2018</t>
  </si>
  <si>
    <t>00099021001 DEP.DE CHEQ.AJENOS,RET.DE CAM.,CONCEPTO: DEPÓSITO POR INCAPACIDAD TEMPORAL POR MATERNIDAD,DEP.: COMITE ORGA DE LOS JUEGOS SURAMERICANOS CBBA 2018 , PROCEDENCIA: BANCO UNION S.A., CHEQUE: 4723, FECHA DE EMISION:27/06/2018</t>
  </si>
  <si>
    <t>00526012001 DEP.DE CHEQ.AJENOS,RET.DE CAM.,CONCEPTO: DEP. DE PASAJES NO UTILIZADOS BTV PARA LA REVERSION DE PREVENTIVOS SR PIÑACOBO,DEP.: BOLIVIA TV , PROCEDENCIA: BANCO UNION S.A., CHEQUE: 16225, FECHA DE EMISION:27/06/2018</t>
  </si>
  <si>
    <t>00035031101 DEP.DE CHEQ.AJENOS,RET.DE CAM.,CONCEPTO: ARRENDAMIENTO SALAS DE EXPOSICION BLOQUE AMARILLO P/EVENTO FEXPO SOLO PARA ELLAS,DEP.: MEFP UCPP , PROCEDENCIA: BANCO UNION S.A., CHEQUE: 1292, FECHA DE EMISION:26/06/2018</t>
  </si>
  <si>
    <t>00587012006 DEP.DE CHEQ.AJENOS,RET.DE CAM.,CONCEPTO: PLANILLA DE AVANCE NRO 19 DE LA OBRA PISCINA-OLIMPICA,DEP.: GOBIERNO AUTONOMO DEPARTAMENTAL TARIJA , PROCEDENCIA: BANCO UNION S.A., CHEQUE: 1193, FECHA DE EMISION:29/06/2018</t>
  </si>
  <si>
    <t>00660072001 DEP.DE CHEQ.AJENOS,RET.DE CAM.,CONCEPTO: RECUPERACION CTA P/ EXCEDENTES DE LLAMADAS TELE DEL PERIODO ENERO/2003 SR. JESUS CHAVEZ EX FUNCIONAR,DEP.: ORGANO JUDICIAL , PROCEDENCIA: BANCO UNION S.A., CHEQUE: 2058, FECHA DE EMISION:29/06/2018</t>
  </si>
  <si>
    <t>00099021001 DEPOSITO DE EFECTIVO, DEPOSITANTE: JAQUELINE CONDORI DE CABRERA, CONCEPTO: DEVOLUCION DE SUBSIDIO UNIVERSAL, CUENTA DE DEPOSITO: CUENTA UNICA DEL TESORO</t>
  </si>
  <si>
    <t>00016011101 DEPOSITO DE EFECTIVO, DEPOSITANTE: MARTIN ZARATE POCA, CONCEPTO: DEVOLUCION COMPRA DE COMBUSTIBLE, CUENTA DE DEPOSITO: CUENTA UNICA DEL TESORO</t>
  </si>
  <si>
    <t>00099021001 DEPOSITO DE EFECTIVO, DEPOSITANTE: VICTOR RAMIREZ MADRIGAL, CONCEPTO: DEV.FONDOS EN AVANCE POR CONCEPTO DE COMBUSTIBLE ENTIDAD:80;DA:7 PARTIDA 34110, CUENTA DE DEPOSITO: CUENTA UNICA DEL TESORO</t>
  </si>
  <si>
    <t>00099021001 DEPOSITO DE EFECTIVO, DEPOSITANTE: GABRIEL ALFREDO ZAMORANO RODRIGUEZ, CONCEPTO: REPOSICION DE LLAMADAS PERSONALES, CUENTA DE DEPOSITO: CUENTA UNICA DEL TESORO</t>
  </si>
  <si>
    <t>00572012001 DEPOSITO DE EFECTIVO, DEPOSITANTE: ROGER ALBERTO ARANDIA MONTENEGRO, CONCEPTO: DEVOLUCION DE VIATICOS, CUENTA DE DEPOSITO: CUENTA UNICA DEL TESORO</t>
  </si>
  <si>
    <t>00099021001 DEPOSITO DE EFECTIVO, DEPOSITANTE: ESCUELA MILITAR DE EQUITACION DEL EJERCITO, CONCEPTO: REVERSION COMBUSTIBLE JUN/2018, CUENTA DE DEPOSITO: CUENTA UNICA DEL TESORO</t>
  </si>
  <si>
    <t>00099021001 DEPOSITO DE EFECTIVO, DEPOSITANTE: JUSTINO WILLIAMS CALDERON RODRIGUEZ, CONCEPTO: DEVOLUCION REINTEGRO POR DEMACIA, CUENTA DE DEPOSITO: CUENTA UNICA DEL TESORO</t>
  </si>
  <si>
    <t>00099021001 DEPOSITO DE EFECTIVO, DEPOSITANTE: MARIBEL GUARACHI QUISPE, CONCEPTO: DEVOLUCION COBRO INDEBIDO, CUENTA DE DEPOSITO: CUENTA UNICA DEL TESORO</t>
  </si>
  <si>
    <t>00373024103 DEPOSITO DE EFECTIVO, DEPOSITANTE: LUCIA JIMENEZ DE LIMACHI, CONCEPTO: DEVOLUCION SALDO, CUENTA DE DEPOSITO: CUENTA UNICA DEL TESORO</t>
  </si>
  <si>
    <t>A:00099021001 DEVOLUCION RETENCION DE DESCUENTOS EFECTUADOS POR RECUPERACION DEL P.R.A. (PAGO DE REPARTO ANTICIPADO), CORRESPONDIENTE AL MES DE MAYO/2018. S/G. CITE SENASIR UAF-TTES N 0049/2018, DE FECHA 25/06/2018</t>
  </si>
  <si>
    <t>A:00099021001 DEVOLUCION RETENCION DE DESCUENTOS EFECTUADOS POR COBROS Y PAGOS INDEBIDOS, CORRESPONDIENTE AL MES DE MAYO/2018. S/G. CITE SENASIR UAF-TTES N 0048/2018, DE FECHA 25/06/2018</t>
  </si>
  <si>
    <t>A:00099021001 DEVOLUCION RETENCION DE DESCUENTOS EFECTUADOS POR CONVENIOS DE COMPENSACION DE COTIZACIONES CON BBVA PREVISION S.A. AFP, CORRESPONDIENTE A ABRIL/2018 Y AGUINALDO 2013 AL 2017. S/G. CITE SENASIR UAF-TTES N 0047/2018, DE FECHA 25/06/2018.</t>
  </si>
  <si>
    <t>A:00099021001 DEVOLUCION RETENCION DE DESCUENTOS EFECTUADOS POR CONVENIOS DE COMPENSACION DE COTIZACIONES CON FUTURO DE BOLIVIA AFP S.A., CORRESPONDIENTE A ABRIL/2018 Y AGUINALDO 2013, 2015 AL 2017. S/G. CITE SENASIR UAF-TTES N 0046/2018, DE FECHA 25/06/2018.</t>
  </si>
  <si>
    <t>A:00099021001 DEVOLUCION RETENCION DE DESCUENTOS EFECTUADOS POR CONVENIOS DE COMPENSACION DE COTIZACIONES CON LA VITALICIA SEGUROS Y REASEGUROS DE VIDA S.A., CORRESPONDIENTE A ABRIL/2018 Y AGUINALDO 2015 AL 2017. S/G. CITE SENASIR UAF-TTES N 0045/2018, DE FECHA 25/06/2018.</t>
  </si>
  <si>
    <t>A:00099021001 DEVOLUCION RETENCION DE DESCUENTOS EFECTUADOS POR CONVENIOS DE COMPENSACION DE COTIZACIONES CON SEGUROS PROVIDA S.A., CORRESPONDIENTE A ABRIL/2018 Y AGUINALDO 2012 AL 2017. S/G. CITE SENASIR UAF-TTES N 0044/2018, DE FECHA 25/06/2018.</t>
  </si>
  <si>
    <t>PAGO A NATIXIS FRANCIA PRÉSTAMO 931-OB1 VCTO. 30-06-2018 POR CUENTA DE SEMAPA , VALOR 29-06-2018 CAPITAL EUR 43.698,00 INTERESES EUR 4.423,66 LIB. 00099031002 RECUP.DIFERENCIALES CAPITAL E INTERES-CRED.EXT.</t>
  </si>
  <si>
    <t>PAGO A NATIXIS FRANCIA PRÉSTAMO 931-OA1 VCTO. 30-06-2018 POR CUENTA DE GMSCZ , VALOR 29-06-2018 CAPITAL EUR 121.964,64 INTERESES EUR 21.076,05 LIB. 00099031002 RECUP.DIFERENCIALES CAPITAL E INTERES-CRED.EXT.</t>
  </si>
  <si>
    <t>PAGO A KFW ALEMANIA PRÉSTAMO KfW 199565359 VCTO. 30-06-2018 POR CUENTA DE GOB.AUT.DEPT.STCRUZ , VALOR 29-06-2018 CAPITAL EUR 42.000,00 INTERESES EUR 28.881,32 LIB. 00099031002 RECUP.DIFERENCIALES CAPITAL E INTERES-CRED.EXT.</t>
  </si>
  <si>
    <t>TRANSFERENCIA DE FONDOS AL EXTERIOR A SOLICITUD DE TESORO GENERAL DE LA NACION SEGUN SOLICITUD 5315 REF: PAGO AL GRUPO DE ACCION FINANCIERA DE LATINOAMERICA (GAFILAT), POR CONCEPTO DE MEMBRESIA POR USD42.400,00, SEGUN SOLICITUD VRE-DGRM-CS-89/2018. LIB. 00099021001 TGN-RECURSOS ORDINARIOS (3987)</t>
  </si>
  <si>
    <t>TRANSFERENCIA DE FONDOS AL EXTERIOR A SOLICITUD DE TESORO GENERAL DE LA NACION SEGUN SOLICITUD 5313 REF: REF. BO-WHC18, PAGO AL FONDO DEL PATRIMONIO MUNDIAL, CULTURAL Y NATURAL - UNESCO (FPM- UNESCO), POR CONCEPTO DE MEMBRESIA POR USD392,00, SEGUN SOLICITUD VRE-DGRM-CS-103/2018. LIB. 00099021001 TGN-RECURSOS ORDINARIOS (3987)</t>
  </si>
  <si>
    <t>TRANSFERENCIA DE FONDOS AL EXTERIOR A SOLICITUD DE TESORO GENERAL DE LA NACION SEGUN SOLICITUD 5316 REF: PAGO AL INSTITUTO PANAMERICANO DE GEOGRAFIA E HISTORIA (IPGH), POR CONCEPTO DE MEMBRESIA POR USD5.509,00, SEGUN SOLICITUD VRE-DGRM-CS-91/2018. LIB. 00099021001 TGN-RECURSOS ORDINARIOS (3987)</t>
  </si>
  <si>
    <t>TRANSFERENCIA DE FONDOS AL EXTERIOR A SOLICITUD DE TESORO GENERAL DE LA NACION SEGUN SOLICITUD 5318 REF: PAGO A LA ORGANIZACION LATINOAMERICANA DE ENERGIA (OLADE), POR CONCEPTO DE MEMBRESIA POR USD26.695,81, SEGUN SOLICITUD VRE-DGRM-CS-98/2018. LIB. 00099021001 TGN-RECURSOS ORDINARIOS (3987)</t>
  </si>
  <si>
    <t>TRANSFERENCIA DE FONDOS AL EXTERIOR A SOLICITUD DE TESORO GENERAL DE LA NACION SEGUN SOLICITUD 5319 REF: REF. CONTRIBUTIONS 1/18/1, PAGO A LA ORGANIZACION DE LAS NACIONES UNIDAS (ONU), POR CONCEPTO DE MEMBRESIA POR USD291.685,00, SEGUN SOLICITUD VRE-DGRM-CS-94/2018. LIB. 00099021001 TGN-RECURSOS ORDINARIOS (3987)</t>
  </si>
  <si>
    <t>VENTA DE DIVISAS CON TRANSFERENCIA DE FONDOS A SOLICITUD DE EMPRESA PUBLICA PRODUCTIVA CARTONES DE BOLIVIA-CARTONBOL SEGUN SOLICITUD 5343 REF: PAGO POR TRANSFERENCIA AL EXTERIOR AL BCB, POR PAGO DE INSCRIPCION DE CARTONBOL A LA ASOCIACION DE CORRUGADORES DEL CARIBE, CENTRO Y SUD AMERICA, SEGUN NI/GG LIB. 00576012001 CARTONBOL</t>
  </si>
  <si>
    <t>NÚMERO DE LIBRETA CUT: 99031009.00 OPERACIÓN T01 TRANSFERENCIA DE FONDOS A LA CUT - TESORO DIRECTO DE BANCO UNION S.A. A CUENTA UNICA DEL TESORO CON NUMERO DE SOLICITUD = 2857723 Y NUMERO CORRELATIVO = 91320029062018986 TRANSFERENCIA POR OPERACIONES DE VENTA BONOS BTX</t>
  </si>
  <si>
    <t>VENTA DE DIVISAS CON TRANSFERENCIA DE FONDOS A SOLICITUD DE EMPRESA PUBLICA PRODUCTIVA CARTONES DE BOLIVIA-CARTONBOL SEGUN SOLICITUD 5353 REF: TRANSFERENCIA DE RECURSOS AL BCB PARA LA EMPRESA CRIPACK, POR LA COMPRA DE TROQUELES COFAR 5 ML, AUTORIZADO SEGUN HOJA DE SEGUIMIENTO I/2018-19990, NI/GG/CB/ LIB. 00576012001 CARTONBOL</t>
  </si>
  <si>
    <t>VENTA DE DIVISAS CON TRANSFERENCIA DE FONDOS A SOLICITUD DE MINISTERIO DE DEFENSA SEGUN SOLICITUD 5351 REF: PAGO A EMPRESA AIR PARTS POR ADQUISICION DE ACEITE PARA AERONAVE DE EPTAM LIB. 00020011103 MINISTERIO DE DEFENSA - INGRESOS VARIOS</t>
  </si>
  <si>
    <t>||TRANSFERENCIA DE FONDOS S/G FORMULARIO CITE: BUN/CF/271/18 DE LA FECHA (HRE-TSO-3426). POR DEVOLUCION DE RECURSOS NO EJECUTADOS DEL PROGRAMA "BOLIVIA CAMBIA" A SOLICITUD GOB.AUT.MCPAL.DE LA ASUNTA, LIBRETA N°00099024113 BOLIVIA CAMBIA.</t>
  </si>
  <si>
    <t>||TRANSFERENCIA DE FONDOS S/G FORMULARIO CITE: BUN/CF270/18 DE LA FECHA (HRE-TSO-3428). A SOLICITUD DEL GOB.AUT.MCPAL.DE EL ALTO, LIBRETA N°00015068001 MIN.GOB.INSTITU.CONALTID UE-CUT;BUN.</t>
  </si>
  <si>
    <t>PAGO PRÉSTAMO KFW ALEMANIA 9365263 VCTO. 30-06-2018 POR CUENTA DE TGN SEGÚN NOTA COD.LIQ.010899 DE FECHA 26-06-2018, VALOR 30-06-2018 CAPITAL EUR 60.857,12 INTERESES EUR 7.302,76 LIBRETA 0099021001 RECURSOS ORDINARIOS - 3987</t>
  </si>
  <si>
    <t>COMISIONES BANCARIAS POR PAGO PRÉSTAMO KFW ALEMANIA 9365263 VCTO. 30-06-2018 POR CUENTA DE TGN SEGÚN NOTA COD.LIQ.010899 DE FECHA 26-06-2018, VALOR 30-06-2018 LIBRETA 0099021001 RECURSOS ORDINARIOS - 3987 REF.: COMISIONES BANCARIAS</t>
  </si>
  <si>
    <t>DIFERENCIAL POR PAGO PRÉSTAMO KFW ALEMANIA 8766453 VCTO. 30-06-2018 POR CUENTA DE GOB.AUT.DEPT.CHUQUIS SEGÚN NOTA COD.LIQ. 010904 DE FECHA 18-06-2018, VALOR 30-06-2018 INTERESES UFV 83.455,54 LIBRETA N° 0099031002 RECUP.DIFERENCIALES CAPITAL E INT. CRED. EXT.</t>
  </si>
  <si>
    <t>TRANSFERENCIA DE FONDOS AL EXTERIOR A SOLICITUD DE TESORO GENERAL DE LA NACION SEGUN SOLICITUD 5317 REF: PAGO AL GRUPO DE LOS 77 (G-77), POR CONCEPTO DE MEMBRESIA POR USD5.000,00, SEGUN SOLICITUD VRE-DGRM-CS-106/2018. LIB. 00099021001 TGN-RECURSOS ORDINARIOS (3987)</t>
  </si>
  <si>
    <t>||REGISTRO COBRO COMISION AVISO ENMIENDA CARTA DE CREDITO STANDBY BS220.- Y EMISION DE CBTE. CONTABLE BS50.- REF.: 40GA-G43418-4DGN (BCB: SB-R-2016-70) A/F YPFB LIB. 00513012007 YPFB -RECURSOS DE NACIONALIZACION REF: COM. AVISO ENMIENDA SBLC 40GA-G43418-4DGN</t>
  </si>
  <si>
    <t>||REGISTRO COBRO COMISION AVISO ENMIENDA CARTA DE CREDITO STANDBY BS220.- Y EMISION CBTE. CONTABLE BS50.- REF: 40GA-G43424-4DGN (BCB: SB-R-2016-071) A/F YPFB CGO. LIB. N°00513012007 YPFB - RECURSOS DE NACIONALIZACION REF: COM. AVISO ENMIENDA SB-R-2016-71</t>
  </si>
  <si>
    <t>De: 00099024113 Transferencia en cumplimiento al DS N0913 de 15/06/2011 y el Convenio Integubernativo de Financiamiento UPRE-CIF-IG 772/2017, suscrito entre la UPRE y el GAM de Comarapa proyecto Const. Unidad Educativa La Palizada - Comarapa, correspondiente a saldos no ejecutados gestion 2017, segu</t>
  </si>
  <si>
    <t>De: 00099024113 Transferencia en cumplimiento al DS N0913 de 15/06/2011 y el Convenio Integubernativo de Financiamiento UPRE-CIF-IG 084/2017, suscrito entre la UPRE y el GAM de Tarija proyecto Construccion Unidad Educ. Urb. Los Laureles de la Ciudad de Tarija, correspondiente a saldos no ejecutados</t>
  </si>
  <si>
    <t>De: 00099024113 Transferencia en cumplimiento al DS N0913 de 15/06/2011 y el Convenio Integubernativo de Financiamiento UPRE-CIF-IG 070/2017, suscrito entre la UPRE y el GAM de Tarija proyecto Construccion Centro de Salud Ambulatorio Barrio 15 de Noviembre Ciudad de Tarija, correspondiente a saldos</t>
  </si>
  <si>
    <t>De: 00099024113 Transferencia en cumplimiento al DS N0913 de 15/06/2011 y el Convenio Integubernativo de Financiamiento UPRE-CIF-IG/161/2016, suscrito entre la UPRE y el GAM de Guanay proyecto Construccion Tinglado Polifuncional Unidad Educativa Pablo Amaya, correspondiente a saldos no ejecutados ge</t>
  </si>
  <si>
    <t>De: 00099024113 Transferencia en cumplimiento al DS N0913 de 15/06/2011 y el Convenio Integubernativo de Financiamiento UPRE-CIF-IG/163/2016, suscrito entre la UPRE y el GAM de Guanay proyecto Construccion Tinglado Polifuncional Unidad Educativa Amaguaya, correspondiente a saldos no ejecutados gesti</t>
  </si>
  <si>
    <t>De: 00099024113 Transferencia en cumplimiento al DS N0913 de 15/06/2011 y el Convenio Integubernativo de Financiamiento UPRE-CIF-IG 500/2017, suscrito entre la UPRE y el GAM de Guanay proyecto Construccion de Albergue Estudiantil Guanay, correspondiente a saldos no ejecutados gestion 2017, segun la</t>
  </si>
  <si>
    <t>De: 00099024113 Transferencia en cumplimiento al DS N0913 de 15/06/2011 y el Convenio Interintitucional de Financiamiento UPRE-CIF-226/12, suscrito entre la UPRE y el GAM de Cochabamba proyecto Construccion Estadio Evo Morales Ayma Villa Sebastian Pagador, correspondiente a saldos no ejecutados ges</t>
  </si>
  <si>
    <t>COMISIONES BANCARIAS POR PAGO PRÉSTAMO KFW ALEMANIA I-H-047 VCTO. 30-06-2018 POR CUENTA DE TGN SEGÚN NOTA MEFP/VTCP/DGCP/UODP-569/2018 DE FECHA 26-06-2018, VALOR 30-06-2018 LIBRETA N° 0099021001 RECURSOS ORDINARIOS - 3987 REF.: COMISIONES BANCARIAS</t>
  </si>
  <si>
    <t>PAGO PRÉSTAMO KFW ALEMANIA I-H-047 VCTO. 30-06-2018 POR CUENTA DE TGN SEGÚN NOTA MEFP/VTCP/DGCP/UODP-569/2018 DE FECHA 26-06-2018, VALOR 30-06-2018 CAPITAL UFV 943.562,09 INTERESES UFV 102.910,43 LIBRETA N° 0099021001 RECURSOS ORDINARIOS -3987</t>
  </si>
  <si>
    <t>COMISIONES BANCARIAS POR PAGO PRÉSTAMO KFW ALEMANIA I-H-051 VCTO. 30-06-2018 POR CUENTA DE TGN SEGÚN NOTA MEFP/VTCP/DGCP/UODP-569/2018 DE FECHA 26-06-2018, VALOR 30-06-2018 LIBRETA N° 0099021001 RECURSOS ORDINARIOS - 3987 REF.: COMISIONES BANCARIAS</t>
  </si>
  <si>
    <t>PAGO PRÉSTAMO KFW ALEMANIA I-H-051 VCTO. 30-06-2018 POR CUENTA DE TGN SEGÚN NOTA MEFP/VTCP/DGCP/UODP-569/2018 DE FECHA 26-06-2018, VALOR 30-06-2018 CAPITAL UFV 663.953,72 INTERESES UFV 79.674,47 LIBRETA N° 00990021001 RECURSOS ORDINARIOS -3987</t>
  </si>
  <si>
    <t>DIFERENCIAL POR PAGO PRÉSTAMO KFW ALEMANIA 9565359 VCTO. 30-06-2018 POR CUENTA DE GOB.AUT.DEPT.STCRUZ SEGÚN NOTA COD.LIQ. 010901 DE FECHA 25-06-2018, VALOR 30-06-2018 INTERESES UFV 503.515,08 LIBRETA N° 0099031002 RECUP.DIFERENCIALES CAPITAL E INT. CRED. EXT.</t>
  </si>
  <si>
    <t>DIFERENCIAL POR PAGO PRÉSTAMO KFW ALEMANIA 9665928 VCTO. 30-06-2018 POR CUENTA DE GOB.AUT.DEPT.CBBA SEGÚN NOTA COD.LIQ. 010905 DE FECHA 22-06-2018, VALOR 30-06-2018 INTERESES UFV 149.438,70 LIBRETA N° 0099031002 RECUP.DIFERENCIALES CAPITAL E INT. CRED. EXT.</t>
  </si>
  <si>
    <t>DIFERENCIAL POR PAGO PRÉSTAMO KFW ALEMANIA 9865734 VCTO. 30-06-2018 POR CUENTA DE GOB.AUT.DEPT.CHUQUIS SEGÚN NOTA COD.LIQ. 010906 DE FECHA 18-06-2018, VALOR 30-06-2018 INTERESES UFV 217.481,15 LIBRETA N° 0099031002 RECUP.DIFERENCIALES CAPITAL E INT. CRED. EXT.</t>
  </si>
  <si>
    <t>||TRANSFERENCIA DE FONDOS S/G FORMULARIO CITE: BUN0386/18 DE LA FECHA (HRE-TSO-3434). CONTRAPARTE CONVENIO INTERGUBERNATIVO DE EQUIPOS DE COMPUTACION. A SOLICITUD GOB.AUT.MCPAL.SANTIAGO DE ANDAMARCA, LIBRETA N°00041014401; BUN.</t>
  </si>
  <si>
    <t>||TRANSFERENCIA DE FONDOS S/G NOTA CITE: BUN0385/18 DE LA FECHA (HRE-TSO-3432). CONTRAPARTE DEL CONVENIO INTERGUBERNATIVO DE EQUIPOS DE COMPUTACIÓN. A SOLICITUD DE G.A.M SANTIAGO DE ANDAMARCA, LIBRETA N°00041014401.</t>
  </si>
  <si>
    <t>||TRANSFERENCIA DE FONDOS S/G NOTA CITE: BUN0387/18 DE LA FECHA (HRE-TSO-3433). CONTRAPARTE DEL CONVENIO INTERGUBERNATIVO DE EQUIPOS DE COMPUTACIÓN. A SOLICITUD DE G.A.M DE SANTIAGO DE ANDAMARCA, LIBRETA N°00041014401.</t>
  </si>
  <si>
    <t>PAGO PRÉSTAMO KFW ALEMANIA I-H-035 VCTO. 30-06-2018 POR CUENTA DE TGN , NTI. 010947 VALOR 29-06-2018 CAPITAL UFV 1.239.910,76 INTERESES UFV 32.905,33 CTA. 3987 CUENTA UNICA DEL TESORO-3987 LIBRETA 00099021001</t>
  </si>
  <si>
    <t>PAGO PRÉSTAMO KFW ALEMANIA I-H-035 VCTO. 30-06-2018 POR CUENTA DE TGN , NTI. 010947 VALOR 29-06-2018 CAPITAL UFV 1.239.910,76 INTERESES UFV 32.905,33 CTA. 3987 CUENTA UNICA DEL TESORO-3987 LIBRETA 00099021001 REF.: COMISIONES BANCARIAS</t>
  </si>
  <si>
    <t>||COMPLEMENTO AL PAGO PTMO. BI-H-043 POR CUENTA DEL TGN, CAPITAL BS 102.104,25 E INTERESES BS 131.118,54 SEGÚN NOTA MEFP/VTCP/DGCP/UODP-569/2018 DE FECHA 26/06/2018 DEL MEFP. LIBRETA N° 00099021001 TGN RECURSOS ORDINARIOS (3987)</t>
  </si>
  <si>
    <t>||COMPLEMENTO AL PAGO PTMO. BI-H-043 POR CUENTA DEL TGN, SEGÚN NOTA MEFP/VTCP/DGCP/UODP-569/2018 DE FECHA 26/06/2018 DEL MEFP. LIBRETA N° 00099021001 TGN RECURSOS ORDINARIOS (3987)</t>
  </si>
  <si>
    <t>'TRANSFERENCIA DE FONDOS||S/G. NOTA CITE: MH/VTCP/DGT/UO/OB NO.1844/2008 DE F.21-10-2008 DEL MIN.DE HACIENDA S/G. DETALLE ADJUNTO. DEBITO DE LA LIBRETA N°00099021001, REPOSICION UTILES DE ESCRITORIO.</t>
  </si>
  <si>
    <t>COBRO DE COMISIONES AL MEFP LIBRETA N° 0099021001 TGN RECURSOS ORDINARIOS M/N CUT (3987) POR PAGO PRESTAMO KFW 9165986 IMPORTACIONES BIENES Y SERVICIOS VCTO. 30/06/2018 EXCORDEPAZ</t>
  </si>
  <si>
    <t>COBRO DE COMISIONES AL MEFP LIBRETA N° 0099021001 TGN RECURSOS ORDINARIOS M/N CUT (3987) POR PAGO PRESTAMO KFW 9165986 IMPORTACIONES BIENES Y SERVICIOS VCTO. 30/06/2018 EMPRESA METALURGICA VINTO</t>
  </si>
  <si>
    <t>COBRO DE COMISIONES AL MEFP LIBRETA N° 0099021001 TGN RECURSOS ORDINARIOS M/N CUT (3987) POR PAGO PRESTAMO KFW 9165986 IMPORTACIONES BIENES Y SERVICIOS VCTO. 30/06/2018 AAPOS</t>
  </si>
  <si>
    <t>TRANSFERENCIA DE FONDOS AL EXTERIOR A SOLICITUD DE TESORO GENERAL DE LA NACION SEGUN SOLICITUD 5080 REF: REF. BOL, PAGO A LA ORGANIZACION INTERNACIONAL DE POLICIA CRIMINAL - INTERPOL (OIPC-INTERPOL), POR CONCEPTO DE MEMBRESIA POR EUR40.499,00, SEGUN SOLICITUD VRE-DGRM-CS-65/2018. EQUIVALENTES 47.24 LIB. 00099021001 TGN-RECURSOS ORDINARIOS (3987) POR DIFERENCIAL CAMBIARIO</t>
  </si>
  <si>
    <t>TRANSFERENCIA DE FONDOS AL EXTERIOR A SOLICITUD DE TESORO GENERAL DE LA NACION SEGUN SOLICITUD 5079 REF: REF. BO/2018038, PAGO A LA CORTE PERMANENTE DE ARBITRAJE (CPA), POR CONCEPTO DE MEMBRESIA POR EUR1.103,00, SEGUN SOLICITUD VRE-DGRM-CS-67/2018. EQUIVALENTES 1.286,64 USD LIB. 00099021001 TGN-RECURSOS ORDINARIOS (3987) POR DIFERENCIAL CAMBIARIO</t>
  </si>
  <si>
    <t>TRANSFERENCIA DE FONDOS AL EXTERIOR A SOLICITUD DE TESORO GENERAL DE LA NACION SEGUN SOLICITUD 5081 REF: REF. BOLIVIA (PLURINATIONAL STATE OF) CONTRIBUTION, PAGO A LA CORTE PENAL INTERNACIONAL (CPI), POR CONCEPTO DE MEMBRESIA POR EUR29.345,00, SEGUN SOLICITUD VRE-DGRM-CS-66/2018. EQUIVALENTES 34.23 LIB. 00099021001 TGN-RECURSOS ORDINARIOS (3987) POR DIFERENCIAL CAMBIARIO</t>
  </si>
  <si>
    <t>PAGO A IDA PRÉSTAMO 4923-BO VCTO. 01-06-2018 POR CUENTA DE TGN , NTI. 010821 VALOR 01-06-2018 INTERESES USD 196.306,46 CTA. 5970 CUENTA UNICA DEL TESORO DOLARES AMERICANOS LIB. 00099021001</t>
  </si>
  <si>
    <t>NUMERO DE LIBRETACUT: 00291012001 OPERACIÓN E46 TRANSFERENCIA DEL SISTEMA FINANCIERO POR CUENTA DE TERCEROS A LA CUT EN DOLARES AMERICANOS CUENTA UNICA DEL TESORO EN DOLARES NRO. 5970034001 LIBRETA 00291012001 A NOMBRE DE US ABC OTROS RECURSOS ESPECIFICOS EJECUCION DE BOLETA DE GARANTIA 1000113025</t>
  </si>
  <si>
    <t>TRANSFERENCIA RECIBIDA DEL EXTERIOR SEGÚN MENSAJES SWIFT Nos. 7841-7827 (REM.EXT.) DE FECHA 05-06-2018 POR DESEMBOLSO DE FONPLATA PRÉSTAMO BOL 30/2017 INFRAESTRUCTURA URBANA GAF BOL 044 2018 DESEMB. NRO.2, 3, 4 Y 5 LIBRETA N° 00287104320 FPS-USD-BOL 30 - PIU - 180</t>
  </si>
  <si>
    <t>AJUSTE COMPLEMENTARIO POR REVALORIZACION SALDOS DE ACTIVOS DE RESERVA Y OBLIGACIONES MONEDA EXTRANJERA (DOLARES) Saldo MO = -1107069086.41 ;Bs/Mo: 6.86000000000 ;Saldo Bs: -7594493932.81</t>
  </si>
  <si>
    <t>TRANSFERENCIA RECIBIDA DEL EXTERIOR SEGÚN MENSAJES SWIFT Nos. 7870-7859 (REM.EXT.) DE FECHA 06-06-2018 POR DESEMBOLSO DE CAF PRÉSTAMO CFA008785 PROGRAMA MI RIEGO LIBRETA N° 00287104314 FPS - U$ - MI RIEGO CAF</t>
  </si>
  <si>
    <t>TRANSFERENCIA RECIBIDA DEL EXTERIOR SEGÚN MENSAJES SWIFT Nos. 7871-7860 (REM.EXT.) DE FECHA 06-06-2018 POR DESEMBOLSO DE CAF PRÉSTAMO CFA008785 PROGRAMA MI RIEGO LIBRETA N° 00086047003 MMAYA-USD-MAS INVERSION PARA RIEGO-MI RIEGO</t>
  </si>
  <si>
    <t>TRANSFERENCIA RECIBIDA DEL EXTERIOR SEGÚN MENSAJES SWIFT Nos. 7871-7860 (REM.EXT.) DE FECHA 06-06-2018 POR DESEMBOLSO DE CAF PRÉSTAMO CFA008785 PROGRAMA MI RIEGO LIBRETA N° 00086047003 MMAYA-USD-MAS INVERSION PARA RIEGO-MI RIEGO REF.: UTILES DE ESCRITORIO</t>
  </si>
  <si>
    <t>AJUSTE COMPLEMENTARIO POR REVALORIZACION SALDOS DE ACTIVOS DE RESERVA Y OBLIGACIONES MONEDA EXTRANJERA (DOLARES) Saldo MO = -801190550.82 ;Bs/Mo: 6.86000000000 ;Saldo Bs: -5496167178.62</t>
  </si>
  <si>
    <t>||COBRO DE COMISIONES POR EL BANCO DE ESPAÑA, REF.: PAGO PTMO. FIDA E-7-BO, NTI. 010755, VCTO. 15-05-2018 VALOR 16-05-2018 POR CUENTA DEL MEFP LIBRETA N° 00099021001 TGN RECURSOS ORDINARIOS - DOLARES AMERICANOS</t>
  </si>
  <si>
    <t>AJUSTE COMPLEMENTARIO POR REVALORIZACION SALDOS DE ACTIVOS DE RESERVA Y OBLIGACIONES MONEDA EXTRANJERA (DOLARES) Saldo MO = -782180614.97 ;Bs/Mo: 6.86000000000 ;Saldo Bs: -5365759018.70</t>
  </si>
  <si>
    <t>AJUSTE COMPLEMENTARIO POR REVALORIZACION SALDOS DE ACTIVOS DE RESERVA Y OBLIGACIONES MONEDA EXTRANJERA (DOLARES) Saldo MO = -829820257.74 ;Bs/Mo: 6.86000000000 ;Saldo Bs: -5692566968.09</t>
  </si>
  <si>
    <t>TRANSFERENCIA RECIBIDA DEL EXTERIOR SEGÚN MENSAJES SWIFT Nos. 08083-08082 (REM.EXT.) DE FECHA 11-06-2018 POR DESEMBOLSO DE IDA PRÉSTAMO 5461-BO 001 1 AC627373 LIBRETA N° 00066117002 MPD-USD BM-IMPLEM.PROGRAMA DE INSERCIÓN LABORAL</t>
  </si>
  <si>
    <t>AJUSTE COMPLEMENTARIO POR REVALORIZACION SALDOS DE ACTIVOS DE RESERVA Y OBLIGACIONES MONEDA EXTRANJERA (DOLARES) Saldo MO = -827577329.07 ;Bs/Mo: 6.86000000000 ;Saldo Bs: -5677180477.44</t>
  </si>
  <si>
    <t>AJUSTE COMPLEMENTARIO POR REVALORIZACION SALDOS DE ACTIVOS DE RESERVA Y OBLIGACIONES MONEDA EXTRANJERA (DOLARES) Saldo MO = -826732636.74 ;Bs/Mo: 6.86000000000 ;Saldo Bs: -5671385888.01</t>
  </si>
  <si>
    <t>PAGO A IDA PRÉSTAMO 5461-BO VCTO. 15-06-2018 POR CUENTA DE TGN , NTI. 010909 VALOR 15-06-2018 INTERESES USD 13.579,64 CTA. 5970 CUENTA UNICA DEL TESORO DOLARES AMERICANOS LIB. 00099021001</t>
  </si>
  <si>
    <t>AJUSTE COMPLEMENTARIO POR REVALORIZACION SALDOS DE ACTIVOS DE RESERVA Y OBLIGACIONES MONEDA EXTRANJERA (DOLARES) Saldo MO = -768308910.85 ;Bs/Mo: 6.86000000000 ;Saldo Bs: -5270599128.44</t>
  </si>
  <si>
    <t>AJUSTE COMPLEMENTARIO POR REVALORIZACION SALDOS DE ACTIVOS DE RESERVA Y OBLIGACIONES MONEDA EXTRANJERA (DOLARES) Saldo MO = -764326358.97 ;Bs/Mo: 6.86000000000 ;Saldo Bs: -5243278822.54</t>
  </si>
  <si>
    <t>TRANSFERENCIA RECIBIDA DEL EXTERIOR SEGÚN MENSAJES SWIFT Nos. 8546-8536 (REM.EXT.) DE FECHA 19-06-2018 POR DESEMBOLSO DE CAF PRÉSTAMO CFA009344 PROG.MAS INV.P/ RIEGO FASE IV FONDO ROTATORIO NRO 12 LIBRETA N° 00287104316 FPS-USD-MIAGUA CAF FASE IV</t>
  </si>
  <si>
    <t>AJUSTE COMPLEMENTARIO POR REVALORIZACION SALDOS DE ACTIVOS DE RESERVA Y OBLIGACIONES MONEDA EXTRANJERA (DOLARES) Saldo MO = -771381808.25 ;Bs/Mo: 6.86000000000 ;Saldo Bs: -5291679204.58</t>
  </si>
  <si>
    <t>TRANSFERENCIA RECIBIDA DEL EXTERIOR SEGÚN MENSAJES SWIFT Nos. 08759-08730 (REM.EXT.) DE FECHA 22-06-2018 POR DESEMBOLSO DE BID PRÉSTAMO 3536/BL-BO REQ 0010 OPS0201826497A LIBRETA N° 00047347001 MDRYT-IPD-SA CRIAR II, CONTRATO DE PRESTAMO 3536 BL/BO DOLARES</t>
  </si>
  <si>
    <t>TRANSFERENCIA RECIBIDA DEL EXTERIOR SEGÚN MENSAJES SWIFT Nos. 08758-08729 (REM.EXT.) DE FECHA 22-06-2018 POR DESEMBOLSO DE BID PRÉSTAMO 3536/BL-BO REQ 0010 OPS0201826497A LIBRETA N° 00047347001 MDRYT-IPD-SA CRIAR II, CONTRATO DE PRESTAMO 3536 BL/BO DOLARES</t>
  </si>
  <si>
    <t>TRANSFERENCIA RECIBIDA DEL EXTERIOR SEGÚN MENSAJES SWIFT Nos. 08759-08730 (REM.EXT.) DE FECHA 22-06-2018 POR DESEMBOLSO DE BID PRÉSTAMO 3536/BL-BO REQ 0010 OPS0201826497A LIBRETA N° 00047347001 MDRYT-IPD-SA CRIAR II, CONTRATO DE PRESTAMO 3536 BL/BO DOLARES REF.: UTILES DE ESCRITORIO</t>
  </si>
  <si>
    <t>TRANSFERENCIA RECIBIDA DEL EXTERIOR SEGÚN MENSAJES SWIFT Nos. 08758-08729 (REM.EXT.) DE FECHA 22-06-2018 POR DESEMBOLSO DE BID PRÉSTAMO 3536/BL-BO REQ 0010 OPS0201826497A LIBRETA N° 00047347001 MDRYT-IPD-SA CRIAR II, CONTRATO DE PRESTAMO 3536 BL/BO DOLARES REF.: UTILES DE ESCRITORIO</t>
  </si>
  <si>
    <t>AJUSTE COMPLEMENTARIO POR REVALORIZACION SALDOS DE ACTIVOS DE RESERVA Y OBLIGACIONES MONEDA EXTRANJERA (DOLARES) Saldo MO = -767280789.12 ;Bs/Mo: 6.86000000000 ;Saldo Bs: -5263546213.33</t>
  </si>
  <si>
    <t>NUMERO DE LIBRETACUT: 05850102001 OPERACIÓN E46 TRANSFERENCIA DEL SISTEMA FINANCIERO POR CUENTA DE TERCEROS A LA CUT EN DOLARES AMERICANOS PAGO A PROVEEDORES A SOLITUD DE YPFB TRANSPORTES SA</t>
  </si>
  <si>
    <t>TRANSFERENCIA RECIBIDA DEL EXTERIOR SEGÚN MENSAJES SWIFT Nos. 08908-08902 (REM.EXT.) DE FECHA 26-06-2018 POR DESEMBOLSO DE IDA PRÉSTAMO TF-16083 001 11 AC654046 LIBRETA N° 00861007001 MMAYA-UCP PPCR TF 16083 USD REF.: UTILES DE ESCRITORIO</t>
  </si>
  <si>
    <t>AJUSTE COMPLEMENTARIO POR REVALORIZACION SALDOS DE ACTIVOS DE RESERVA Y OBLIGACIONES MONEDA EXTRANJERA (DOLARES) Saldo MO = -750109639.84 ;Bs/Mo: 6.86000000000 ;Saldo Bs: -5145752129.31</t>
  </si>
  <si>
    <t>TRANSFERENCIA DE FONDOS AL EXTERIOR A SOLICITUD DE AGENCIA BOLIVIANA DE ENERGIA SEGUN SOLICITUD 5312 REF: PAGO A LA UNIVERSIDAD POLITECNICA EL PEDRO EL GRANDE SAN PETERSBURGO POR CURSO QUE SE REALIZARA DEL 21 DE JULIO AL 7 DE AGOSTO 2018 SEGUN RA ABEN 049 18 Y DE ACUERDO A DOCUMETACION ADJUNTA EQ LIB. 00099021001 TGN-RECURSOS ORDINARIOS (3987) POR DIFERENCIAL CAMBIARIO</t>
  </si>
  <si>
    <t>TRANSFERENCIA RECIBIDA DEL EXTERIOR SEGÚN MENSAJES SWIFT Nos. 09007-09005 (REM.EXT.) DE FECHA 28-06-2018 POR DESEMBOLSO DE BID PRÉSTAMO 3722/BL-BO REQ 0005 OPS0201828309A LIBRETA N° 00212014302 INRA -USD-BID PRESTAMO Nº 3722/BL-BO REF.: UTILES DE ESCRITORIO</t>
  </si>
  <si>
    <t>TRANSFERENCIA RECIBIDA DEL EXTERIOR SEGÚN MENSAJES SWIFT Nos. 09006-09004 (REM.EXT.) DE FECHA 28-06-2018 POR DESEMBOLSO DE BID PRÉSTAMO 3722/BL-BO REQ 0005 OPS0201828309A LIBRETA N° 00212014302 INRA -USD-BID PRESTAMO Nº 3722/BL-BO REF.: UTILES DE ESCRITORIO</t>
  </si>
  <si>
    <t>AJUSTE COMPLEMENTARIO POR REVALORIZACION SALDOS DE ACTIVOS DE RESERVA Y OBLIGACIONES MONEDA EXTRANJERA (DOLARES) Saldo MO = -749762819.88 ;Bs/Mo: 6.86000000000 ;Saldo Bs: -5143372944.37</t>
  </si>
  <si>
    <t>TRANSFERENCIA RECIBIDA DEL EXTERIOR SEGÚN MENSAJES SWIFT Nos. 09077-09066 (REM.EXT.) DE FECHA 29-06-2018 POR DESEMBOLSO DE BID PRÉSTAMO 3091/BL-BO REQ 0008 OPS0201828991A LIBRETA N° 00086057003 MMAYA-$US. PRGO.AGUA Y ALCANT.PERIURBANO FASE II</t>
  </si>
  <si>
    <t>TRANSFERENCIA RECIBIDA DEL EXTERIOR SEGÚN MENSAJES SWIFT Nos. 09075-09064 (REM.EXT.) DE FECHA 29-06-2018 POR DESEMBOLSO DE BID PRÉSTAMO 3091/BL-BO REQ 0008 OPS0201828991A LIBRETA N° 00086057003 MMAYA-$US. PRGO.AGUA Y ALCANT.PERIURBANO FASE II</t>
  </si>
  <si>
    <t>TRANSFERENCIA RECIBIDA DEL EXTERIOR SEGÚN MENSAJES SWIFT Nos. 09076-09065 (REM.EXT.) DE FECHA 29-06-2018 POR DESEMBOLSO DE BID PRÉSTAMO 3599/BL-BO REQ 0005 OPS0201828855A LIBRETA N° 00253014301 EMAGUA-BID CREDITO USD</t>
  </si>
  <si>
    <t>TRANSFERENCIA RECIBIDA DEL EXTERIOR SEGÚN MENSAJES SWIFT Nos. 09078-09067 (REM.EXT.) DE FECHA 29-06-2018 POR DESEMBOLSO DE BID PRÉSTAMO 3599/BL-BO REQ 0005 OPS0201828855A LIBRETA N° 00253014301 EMAGUA-BID CREDITO USD</t>
  </si>
  <si>
    <t>'TRANSFERENCIA'||RECIBIDA DEL EXTERIOR POR DESEMBOLSO DEL BID REF.: GRT-SX-15362-BO REQ. 0003 OPS0201828851A EMAGUA LIBRETA N°00253018001 EMAGUA - DONACION BID</t>
  </si>
  <si>
    <t>TRANSFERENCIA RECIBIDA DEL EXTERIOR SEGÚN MENSAJES SWIFT Nos. 09078-09067 (REM.EXT.) DE FECHA 29-06-2018 POR DESEMBOLSO DE BID PRÉSTAMO 3599/BL-BO REQ 0005 OPS0201828855A LIBRETA N° 00253014301 EMAGUA-BID CREDITO USD REF.: UTILES DE ESCRITORIO</t>
  </si>
  <si>
    <t>'TRANSFERENCIA'||RECIBIDA DEL EXTERIOR POR DESEMBOLSO DEL BID REF.: GRT-SX-15362-BO REQ. 0003 OPS0201828851A EMAGUA LIBRETA N°00253018001 EMAGUA - DONACION BID REF.: UTILES DE ESCRITORIO</t>
  </si>
  <si>
    <t>TRANSFERENCIA RECIBIDA DEL EXTERIOR SEGÚN MENSAJES SWIFT Nos. 09075-09064 (REM.EXT.) DE FECHA 29-06-2018 POR DESEMBOLSO DE BID PRÉSTAMO 3091/BL-BO REQ 0008 OPS0201828991A LIBRETA N° 00086057003 MMAYA-$US. PRGO.AGUA Y ALCANT.PERIURBANO FASE II REF.: UTILES DE ESCRITORIO</t>
  </si>
  <si>
    <t>TRANSFERENCIA RECIBIDA DEL EXTERIOR SEGÚN MENSAJES SWIFT Nos. 09077-09066 (REM.EXT.) DE FECHA 29-06-2018 POR DESEMBOLSO DE BID PRÉSTAMO 3091/BL-BO REQ 0008 OPS0201828991A LIBRETA N° 00086057003 MMAYA-$US. PRGO.AGUA Y ALCANT.PERIURBANO FASE II REF.: UTILES DE ESCRITORIO</t>
  </si>
  <si>
    <t>TRANSFERENCIA RECIBIDA DEL EXTERIOR SEGÚN MENSAJES SWIFT Nos. 09076-09065 (REM.EXT.) DE FECHA 29-06-2018 POR DESEMBOLSO DE BID PRÉSTAMO 3599/BL-BO REQ 0005 OPS0201828855A LIBRETA N° 00253014301 EMAGUA-BID CREDITO USD REF.: UTILES DE ESCRITORIO</t>
  </si>
  <si>
    <t>AJUSTE COMPLEMENTARIO POR REVALORIZACION SALDOS DE ACTIVOS DE RESERVA Y OBLIGACIONES MONEDA EXTRANJERA (DOLARES) Saldo MO = -788824763.31 ;Bs/Mo: 6.86000000000 ;Saldo Bs: -5411337876.30</t>
  </si>
  <si>
    <t>07</t>
  </si>
  <si>
    <t>00312012001</t>
  </si>
  <si>
    <t>00287104320</t>
  </si>
  <si>
    <t>00291012001</t>
  </si>
  <si>
    <t>00578012002</t>
  </si>
  <si>
    <t>00292012001</t>
  </si>
  <si>
    <t>31/01/2018</t>
  </si>
  <si>
    <t>5/03/2018</t>
  </si>
  <si>
    <t>929</t>
  </si>
  <si>
    <t>00342012001</t>
  </si>
  <si>
    <t>9/03/2018</t>
  </si>
  <si>
    <t>1016</t>
  </si>
  <si>
    <t>27/03/2018</t>
  </si>
  <si>
    <t>1220</t>
  </si>
  <si>
    <t>00597012001</t>
  </si>
  <si>
    <t>00081077001</t>
  </si>
  <si>
    <t>De: 00099021001 A:00597012001 TRASPASO DE RECURSOS A SOLICITUD DE YLB S/G NOTA CITE: YLB-GEE: 518/2018,COD DE OPERACIÓN CRV Nº 920254 Y COMISIONES BANCARIAS COD DE OPERACIÓN COB Nº 920256 POR $US215.000,00, H.R. 6-16378-R.</t>
  </si>
  <si>
    <t>De: 00312012001 A:00099021001 TRANSFERENCIA DE RECURSOS A SOLICITUD DE LA ABT S/G NOTA CITE: ABT-DGAF-074/2018, DEVOLUCIÓN AL TGN POR ERROR DE CIERRE DEL FONDO ROTATIVO EN LA GESTIÓN 2015, NOTA MEFP/VPCF/DGCF/UCCF Nº 248/2018, MEFP/VTCP/DG</t>
  </si>
  <si>
    <t>De: 00287104320 A:00099021001 TRANSFERENCIA A SOLICITUD DEL FPS CON NOTA CITE: FPS/GFA/UFP/315/2018; POR LA DEVOLUCION DE RECURSOS AL TGN PROGRAMA DE INFRAESTRUCTURA URBANA PARA LA GENERACION DE EMPLEO (H.R.6-19456)</t>
  </si>
  <si>
    <t>De: 00291012001 A:00099021001 TRANSFERENCIA A SOLICITUD DE LA ADMINISTRADORA BOLIVANA DE CARRETERAS CON NOTA CITE: ABC/GNA/SAF/ATE/2018/1706; EN EL MARCO DEL DECRETO SUPREMO N° 3606 QUE CREA EL FONDO ROTATORIO A CARGO DE LA ABC PARA EL P</t>
  </si>
  <si>
    <t>De: 00099014102 A:00582012001 DEVOLUCION DE RECUPERACIONES DE RECLAMOS DE ACREEDORES A FAVOR DE EBA GESTION 2015 A SOLICITUD DE EBA S/G NOTA CITE:SEDEM/GG/EBA/RAF/2017-0296 Y PROCEDIMIENTO MEFP/VPCF/UCCF Nº1307/2017 Y MEFP/VTCP/DGPOT/UAIS</t>
  </si>
  <si>
    <t>De: 00099014102 A:00578012002 DEVOLUCION DE RECUPERACIONES DE RECLAMOS DE ACREEDORES A FAVOR DE BOA GESTION 2016 A SOLICITUD DE BOA S/G NOTA CITE:OB.AH.NE.641.2017 Y PROCEDIMIENTO MEFP/VPCF/UCCF Nº1282/2017 Y MEFP/VTCP/DGPOT/UAIS/Nº7430/2</t>
  </si>
  <si>
    <t>De: 00099014102 A:00292012001 TRANSFERENCIA A SOLICITUD DEL VIAS BOLIVIA (VB) S/G NOTA VB/DAF/2017-0973 Y PROCEDIMIENTO MEFP/VPCF/DGCF/UCCF Nº106/2018; DEVOLUCIÓN DE RECUPERACIONES DE RECLAMOS DE ACREEDORES A FAVOR DEL VB GESTIÓN 2016. (H</t>
  </si>
  <si>
    <t>De: 00099014102 A:00292012001 TRANSFERENCIA A SOLICITUD DEL VIAS BOLIVIA (VB) S/G NOTA VB/DAF/2018-0028 Y PROCEDIMIENTO MEFP/VPCF/DGCF/UCCF Nº116/2018; DEVOLUCIÓN DE RECUPERACIONES DE RECLAMOS DE ACREEDORES A FAVOR DEL VB GESTIÓN 2016. (H.</t>
  </si>
  <si>
    <t>De: 00099014102 A:00342012001 DEVOLUCIÓN DE RECUPERACIONES DE RECLAMOS DE ACREEDORES A FAVOR DE LA AGENCIA ESTATAL DE VIVIENDA GESTIÓN 2016, S/G SOLICITUD AEV/UFF_CRT/Nº0019/2018 Y PROCEDIMIENTO MEFP/VPCF/DGCF/UCCF Nº 186/2018 Y MEFP/VTCP/</t>
  </si>
  <si>
    <t>De: 00523012001 A:00099021001 TRASPASO DE RECURSOS A SOLICITUD DEL MINISTERIO DE OBRAS PUBLICAS, SERVICIOS Y VIVIENDA MEDIANTE NOTA CITE: MOPSV/DGAA Nº 187/2018 Y NOTA CITE MEFP/VPCF/DGPGP/USP/Nº 0065/18.HR. 6-6574-R.</t>
  </si>
  <si>
    <t>De: 00099014102 A:00572012001 DEVOLUCIÓN DE RECURSOS A SOLICITUD DE EMAPA S/G NOTA CITE: EMAPA/GAF/UF N°020/18 Y PROCEDIMIENTO MEFP/VPCF/DGCF/UCCF Nº 264/2018 Y MEFP/VTCP/DGPOT/UAIS/Nº1511/2018. HR 31-1620-R.</t>
  </si>
  <si>
    <t>De: 00099014102 A:00660012002 DEVOLUCIÓN DE RECUPERACIONES DE RECLAMOS DE ACREEDORES A FAVOR DELORGANO JUDICIAL GESTIÓN 2017, S/G PROCEDIMIENTO MEFP/VPCF/DGCF/UCCF Nº 401/2018 Y MEFP/VTCP/DGPOT/UAIS/Nº2168/2018.HR 6-7098-R.</t>
  </si>
  <si>
    <t>De: 00099014102 A:00660012002 DEVOLUCIÓN DE RECUPERACIONES DE RECLAMOS DE ACREEDORES A FAVOR DEL ORGANO JUDICIAL GESTIONES 2016 Y 2017, S/G PROCEDIMIENTO MEFP/VPCF/DGCF/UCCF Nº 406/2018 Y MEFP/VTCP/DGPOT/UAIS/Nº2365/2018.HR 6-6527-R.</t>
  </si>
  <si>
    <t>De: 00099014102 A:00660012002 DEVOLUCIÓN DE RECUPERACIONES DE RECLAMOS DE ACREEDORES A FAVOR DEL ORGANO JUDICIAL GESTION 2017, S/G PROCEDIMIENTO MEFP/VPCF/DGCF/UCCF Nº 405/2018 Y MEFP/VTCP/DGPOT/UAIS/Nº2332/2018.HR 6-7099-R.</t>
  </si>
  <si>
    <t>De: 00099014102 A:00660012002 DEVOLUCIÓN DE RECUPERACIONES DE RECLAMOS DE ACREEDORES A FAVOR DEL ORGANO JUDICIAL GESTIÓN 2017, S/G PROCEDIMIENTO MEFP/VPCF/DGCF/UCCF Nº 403/2018 Y MEFP/VTCP/DGPOT/UAIS/Nº2245/2018. (HR 31-2957-R; 31-2958-R Y</t>
  </si>
  <si>
    <t>De: 00099014102 A:00222012001 DEVOLUCIÓN DE RECUPERACIONES DE RECLAMOS DE ACREEDORES A FAVOR DEL INIAF GESTIÓN 2017, S/G PROCEDIMIENTO MEFP/VPCF/DGCF/UCCF Nº 404/2018 Y MEFP/VTCP/DGPOT/UAIS/Nº2241/2018. (HR 31-3071-R Y 31-3072-R)</t>
  </si>
  <si>
    <t>De: 00099014102 A:00572012001 DEVOLUCIÓN DE RECUPERACIONES DE RECLAMOS DE ACREEDORES A FAVOR DE EMAPA GESTIÓN 2017, S/G PROCEDIMIENTO MEFP/VPCF/DGCF/UCCF Nº 397/2018 Y MEFP/VTCP/DGPOT/UAIS/Nº2240/2018. (HR 31-2973-R)</t>
  </si>
  <si>
    <t>De: 00081077001 A:00099021001 TRASPASO A SOL. DE LA DGCP MEDIANTE NOTA CITE: MEFP/VTCP/DGCP/UODP-486/2018 Y NOTA MINISTERIO DEL MINISTERIO DE OBRAS PÚBLICAS SERVICIOS Y VIVIENDA CITE: CAR/MOPSV/VMT/DGTTFL/UTF N° 479/2018, EN CUMPLIMIENTO A</t>
  </si>
  <si>
    <t>Direc. Dptal. de Educación Chuquisaca</t>
  </si>
  <si>
    <t>Responsable  del Área de Conciliación y Recolección de Datos a.i.
Unidad de Contabilidad y Cuentas Fiscales
Dirección General de Contabilidad Fiscal</t>
  </si>
  <si>
    <t>O16361640002</t>
  </si>
  <si>
    <t>O16361590002</t>
  </si>
  <si>
    <t>O16361560002</t>
  </si>
  <si>
    <t>O16361550002</t>
  </si>
  <si>
    <t>O16361400002</t>
  </si>
  <si>
    <t>O16361250002</t>
  </si>
  <si>
    <t>B16360660002</t>
  </si>
  <si>
    <t>B16360650002</t>
  </si>
  <si>
    <t>B16360640002</t>
  </si>
  <si>
    <t>B16360600002</t>
  </si>
  <si>
    <t>B16360300002</t>
  </si>
  <si>
    <t>B16360270002</t>
  </si>
  <si>
    <t>B16359800002</t>
  </si>
  <si>
    <t>O16360990002</t>
  </si>
  <si>
    <t>O16360050002</t>
  </si>
  <si>
    <t>O16359860002</t>
  </si>
  <si>
    <t>O16359850002</t>
  </si>
  <si>
    <t>O16359820002</t>
  </si>
  <si>
    <t>O16359610002</t>
  </si>
  <si>
    <t>J03425930002</t>
  </si>
  <si>
    <t>G07742570004</t>
  </si>
  <si>
    <t>G07742630004</t>
  </si>
  <si>
    <t>G07742640004</t>
  </si>
  <si>
    <t>G07742650004</t>
  </si>
  <si>
    <t>S09261070001</t>
  </si>
  <si>
    <t>G07742670004</t>
  </si>
  <si>
    <t>G07742680004</t>
  </si>
  <si>
    <t>G07742690004</t>
  </si>
  <si>
    <t>G07742700004</t>
  </si>
  <si>
    <t>G07742710004</t>
  </si>
  <si>
    <t>G07742730004</t>
  </si>
  <si>
    <t>G07742770004</t>
  </si>
  <si>
    <t>G07742560004</t>
  </si>
  <si>
    <t>G07742550004</t>
  </si>
  <si>
    <t>G07742540004</t>
  </si>
  <si>
    <t>G07742530005</t>
  </si>
  <si>
    <t>G07742530004</t>
  </si>
  <si>
    <t>G07742490004</t>
  </si>
  <si>
    <t>G07742460004</t>
  </si>
  <si>
    <t>G07742660004</t>
  </si>
  <si>
    <t>Q09930800002</t>
  </si>
  <si>
    <t>S09261470003</t>
  </si>
  <si>
    <t>S09261430003</t>
  </si>
  <si>
    <t>S09261540002</t>
  </si>
  <si>
    <t>O16365030002</t>
  </si>
  <si>
    <t>O16365000002</t>
  </si>
  <si>
    <t>O16364990002</t>
  </si>
  <si>
    <t>O16364980002</t>
  </si>
  <si>
    <t>O16364970002</t>
  </si>
  <si>
    <t>O16364960002</t>
  </si>
  <si>
    <t>O16364920002</t>
  </si>
  <si>
    <t>O16364910002</t>
  </si>
  <si>
    <t>O16365070002</t>
  </si>
  <si>
    <t>O16365080002</t>
  </si>
  <si>
    <t>O16365130002</t>
  </si>
  <si>
    <t>O16363740002</t>
  </si>
  <si>
    <t>O16363780002</t>
  </si>
  <si>
    <t>O16363910002</t>
  </si>
  <si>
    <t>O16364120002</t>
  </si>
  <si>
    <t>O16364400002</t>
  </si>
  <si>
    <t>O16364650002</t>
  </si>
  <si>
    <t>O16364670002</t>
  </si>
  <si>
    <t>O16364900002</t>
  </si>
  <si>
    <t>O16366040002</t>
  </si>
  <si>
    <t>O16366070002</t>
  </si>
  <si>
    <t>O16366080002</t>
  </si>
  <si>
    <t>O16366140002</t>
  </si>
  <si>
    <t>O16366170002</t>
  </si>
  <si>
    <t>O16366210002</t>
  </si>
  <si>
    <t>O16365320002</t>
  </si>
  <si>
    <t>O16365480002</t>
  </si>
  <si>
    <t>O16365530002</t>
  </si>
  <si>
    <t>O16365550002</t>
  </si>
  <si>
    <t>O16365590002</t>
  </si>
  <si>
    <t>O16365730002</t>
  </si>
  <si>
    <t>B16364190002</t>
  </si>
  <si>
    <t>B16364210002</t>
  </si>
  <si>
    <t>B16364230002</t>
  </si>
  <si>
    <t>B16364350002</t>
  </si>
  <si>
    <t>B16364370002</t>
  </si>
  <si>
    <t>B16363750002</t>
  </si>
  <si>
    <t>B16363830002</t>
  </si>
  <si>
    <t>B16363860002</t>
  </si>
  <si>
    <t>B16363870002</t>
  </si>
  <si>
    <t>B16363940002</t>
  </si>
  <si>
    <t>B16364050002</t>
  </si>
  <si>
    <t>O16363200002</t>
  </si>
  <si>
    <t>O16363280002</t>
  </si>
  <si>
    <t>O16363310002</t>
  </si>
  <si>
    <t>O16363450002</t>
  </si>
  <si>
    <t>O16363500002</t>
  </si>
  <si>
    <t>O16363560002</t>
  </si>
  <si>
    <t>O16363640002</t>
  </si>
  <si>
    <t>O16363720002</t>
  </si>
  <si>
    <t>G07749270003</t>
  </si>
  <si>
    <t>G07749280003</t>
  </si>
  <si>
    <t>G07750780004</t>
  </si>
  <si>
    <t>G07750650004</t>
  </si>
  <si>
    <t>G07750630004</t>
  </si>
  <si>
    <t>G07753970004</t>
  </si>
  <si>
    <t>G07754210004</t>
  </si>
  <si>
    <t>G07755460004</t>
  </si>
  <si>
    <t>S09262230003</t>
  </si>
  <si>
    <t>S09262190003</t>
  </si>
  <si>
    <t>Q09936190002</t>
  </si>
  <si>
    <t>S09262340002</t>
  </si>
  <si>
    <t>J03426740001</t>
  </si>
  <si>
    <t>J03426750001</t>
  </si>
  <si>
    <t>J03426760001</t>
  </si>
  <si>
    <t>J03426770001</t>
  </si>
  <si>
    <t>J03426780001</t>
  </si>
  <si>
    <t>J03426790001</t>
  </si>
  <si>
    <t>S09262380003</t>
  </si>
  <si>
    <t>J03426800001</t>
  </si>
  <si>
    <t>G07757500002</t>
  </si>
  <si>
    <t>E00469510001</t>
  </si>
  <si>
    <t>E00469540001</t>
  </si>
  <si>
    <t>S09262570001</t>
  </si>
  <si>
    <t>J03426970001</t>
  </si>
  <si>
    <t>J03426960001</t>
  </si>
  <si>
    <t>J03426950001</t>
  </si>
  <si>
    <t>J03426940001</t>
  </si>
  <si>
    <t>J03426930001</t>
  </si>
  <si>
    <t>J03426920001</t>
  </si>
  <si>
    <t>J03426910001</t>
  </si>
  <si>
    <t>E00469550001</t>
  </si>
  <si>
    <t>G07757510001</t>
  </si>
  <si>
    <t>G07757640001</t>
  </si>
  <si>
    <t>G07757680001</t>
  </si>
  <si>
    <t>S09262560003</t>
  </si>
  <si>
    <t>O16368570002</t>
  </si>
  <si>
    <t>O16368430002</t>
  </si>
  <si>
    <t>O16368360002</t>
  </si>
  <si>
    <t>O16368270002</t>
  </si>
  <si>
    <t>O16368190002</t>
  </si>
  <si>
    <t>O16369030002</t>
  </si>
  <si>
    <t>O16369110002</t>
  </si>
  <si>
    <t>O16369120002</t>
  </si>
  <si>
    <t>O16369180002</t>
  </si>
  <si>
    <t>O16369310002</t>
  </si>
  <si>
    <t>O16369350002</t>
  </si>
  <si>
    <t>O16367510002</t>
  </si>
  <si>
    <t>O16367520002</t>
  </si>
  <si>
    <t>O16367540002</t>
  </si>
  <si>
    <t>O16367580002</t>
  </si>
  <si>
    <t>O16367600002</t>
  </si>
  <si>
    <t>O16367780002</t>
  </si>
  <si>
    <t>O16370310002</t>
  </si>
  <si>
    <t>O16370320002</t>
  </si>
  <si>
    <t>O16370380002</t>
  </si>
  <si>
    <t>O16370470002</t>
  </si>
  <si>
    <t>O16370510002</t>
  </si>
  <si>
    <t>O16369480002</t>
  </si>
  <si>
    <t>O16369520002</t>
  </si>
  <si>
    <t>O16369600002</t>
  </si>
  <si>
    <t>O16369860002</t>
  </si>
  <si>
    <t>O16370190002</t>
  </si>
  <si>
    <t>O16370230002</t>
  </si>
  <si>
    <t>B16368440002</t>
  </si>
  <si>
    <t>B16368670002</t>
  </si>
  <si>
    <t>B16368680002</t>
  </si>
  <si>
    <t>B16368690002</t>
  </si>
  <si>
    <t>B16368700002</t>
  </si>
  <si>
    <t>B16368710002</t>
  </si>
  <si>
    <t>B16368730002</t>
  </si>
  <si>
    <t>B16368880002</t>
  </si>
  <si>
    <t>B16368890002</t>
  </si>
  <si>
    <t>B16368920002</t>
  </si>
  <si>
    <t>B16368940002</t>
  </si>
  <si>
    <t>B16367700002</t>
  </si>
  <si>
    <t>B16367710002</t>
  </si>
  <si>
    <t>B16367730002</t>
  </si>
  <si>
    <t>B16367750002</t>
  </si>
  <si>
    <t>B16367760002</t>
  </si>
  <si>
    <t>B16367770002</t>
  </si>
  <si>
    <t>B16367790002</t>
  </si>
  <si>
    <t>B16367880002</t>
  </si>
  <si>
    <t>B16367970002</t>
  </si>
  <si>
    <t>B16368110002</t>
  </si>
  <si>
    <t>B16368130002</t>
  </si>
  <si>
    <t>B16368950002</t>
  </si>
  <si>
    <t>B16368960002</t>
  </si>
  <si>
    <t>B16368970002</t>
  </si>
  <si>
    <t>G07761060001</t>
  </si>
  <si>
    <t>G07761060003</t>
  </si>
  <si>
    <t>G07762420001</t>
  </si>
  <si>
    <t>G07761090003</t>
  </si>
  <si>
    <t>G07762490002</t>
  </si>
  <si>
    <t>J03427680001</t>
  </si>
  <si>
    <t>G07762500001</t>
  </si>
  <si>
    <t>J03427180001</t>
  </si>
  <si>
    <t>J03427190001</t>
  </si>
  <si>
    <t>J03427250001</t>
  </si>
  <si>
    <t>J03427260001</t>
  </si>
  <si>
    <t>J03427270001</t>
  </si>
  <si>
    <t>J03427280001</t>
  </si>
  <si>
    <t>J03427310001</t>
  </si>
  <si>
    <t>J03427320001</t>
  </si>
  <si>
    <t>J03427330001</t>
  </si>
  <si>
    <t>J03427340001</t>
  </si>
  <si>
    <t>J03427350001</t>
  </si>
  <si>
    <t>J03427360001</t>
  </si>
  <si>
    <t>J03427370001</t>
  </si>
  <si>
    <t>J03427380001</t>
  </si>
  <si>
    <t>J03427390001</t>
  </si>
  <si>
    <t>J03427400001</t>
  </si>
  <si>
    <t>J03427410001</t>
  </si>
  <si>
    <t>J03427420001</t>
  </si>
  <si>
    <t>J03427430001</t>
  </si>
  <si>
    <t>J03427440001</t>
  </si>
  <si>
    <t>J03427450001</t>
  </si>
  <si>
    <t>J03427460001</t>
  </si>
  <si>
    <t>J03427480001</t>
  </si>
  <si>
    <t>J03427490001</t>
  </si>
  <si>
    <t>J03427500001</t>
  </si>
  <si>
    <t>J03427510001</t>
  </si>
  <si>
    <t>J03427520001</t>
  </si>
  <si>
    <t>J03427530001</t>
  </si>
  <si>
    <t>J03427540001</t>
  </si>
  <si>
    <t>J03427550001</t>
  </si>
  <si>
    <t>J03427560001</t>
  </si>
  <si>
    <t>J03427570001</t>
  </si>
  <si>
    <t>J03427580001</t>
  </si>
  <si>
    <t>J03427590001</t>
  </si>
  <si>
    <t>J03427600001</t>
  </si>
  <si>
    <t>J03427610001</t>
  </si>
  <si>
    <t>J03427620001</t>
  </si>
  <si>
    <t>J03427630001</t>
  </si>
  <si>
    <t>J03427640001</t>
  </si>
  <si>
    <t>J03427650001</t>
  </si>
  <si>
    <t>J03427660001</t>
  </si>
  <si>
    <t>J03427670001</t>
  </si>
  <si>
    <t>G07768330002</t>
  </si>
  <si>
    <t>G07768340001</t>
  </si>
  <si>
    <t>J03427820001</t>
  </si>
  <si>
    <t>J03427830001</t>
  </si>
  <si>
    <t>J03427840001</t>
  </si>
  <si>
    <t>J03427850001</t>
  </si>
  <si>
    <t>J03427860001</t>
  </si>
  <si>
    <t>J03427870001</t>
  </si>
  <si>
    <t>J03427880001</t>
  </si>
  <si>
    <t>J03427890001</t>
  </si>
  <si>
    <t>J03427810001</t>
  </si>
  <si>
    <t>S09263270002</t>
  </si>
  <si>
    <t>O16372990002</t>
  </si>
  <si>
    <t>O16373030002</t>
  </si>
  <si>
    <t>O16373180002</t>
  </si>
  <si>
    <t>O16373190002</t>
  </si>
  <si>
    <t>O16373330002</t>
  </si>
  <si>
    <t>O16373530002</t>
  </si>
  <si>
    <t>O16373540002</t>
  </si>
  <si>
    <t>O16373710002</t>
  </si>
  <si>
    <t>O16372090002</t>
  </si>
  <si>
    <t>O16372130002</t>
  </si>
  <si>
    <t>O16372380002</t>
  </si>
  <si>
    <t>O16372410002</t>
  </si>
  <si>
    <t>O16372610002</t>
  </si>
  <si>
    <t>O16372640002</t>
  </si>
  <si>
    <t>O16372660002</t>
  </si>
  <si>
    <t>O16372670002</t>
  </si>
  <si>
    <t>O16372690002</t>
  </si>
  <si>
    <t>O16372760002</t>
  </si>
  <si>
    <t>O16372770002</t>
  </si>
  <si>
    <t>O16372790002</t>
  </si>
  <si>
    <t>O16372800002</t>
  </si>
  <si>
    <t>O16372810002</t>
  </si>
  <si>
    <t>O16374280002</t>
  </si>
  <si>
    <t>O16374310002</t>
  </si>
  <si>
    <t>O16374330002</t>
  </si>
  <si>
    <t>O16374350002</t>
  </si>
  <si>
    <t>O16374370002</t>
  </si>
  <si>
    <t>O16374620002</t>
  </si>
  <si>
    <t>O16374730002</t>
  </si>
  <si>
    <t>O16374850002</t>
  </si>
  <si>
    <t>O16373740002</t>
  </si>
  <si>
    <t>O16373790002</t>
  </si>
  <si>
    <t>O16373820002</t>
  </si>
  <si>
    <t>O16373850002</t>
  </si>
  <si>
    <t>O16374010002</t>
  </si>
  <si>
    <t>O16374140002</t>
  </si>
  <si>
    <t>O16374200002</t>
  </si>
  <si>
    <t>B16373270002</t>
  </si>
  <si>
    <t>B16373340002</t>
  </si>
  <si>
    <t>B16373350002</t>
  </si>
  <si>
    <t>B16372040002</t>
  </si>
  <si>
    <t>B16372430002</t>
  </si>
  <si>
    <t>B16372440002</t>
  </si>
  <si>
    <t>B16372460002</t>
  </si>
  <si>
    <t>B16372470002</t>
  </si>
  <si>
    <t>B16372500002</t>
  </si>
  <si>
    <t>B16372520002</t>
  </si>
  <si>
    <t>B16372820002</t>
  </si>
  <si>
    <t>B16372930002</t>
  </si>
  <si>
    <t>B16372980002</t>
  </si>
  <si>
    <t>O16372020002</t>
  </si>
  <si>
    <t>J03428200002</t>
  </si>
  <si>
    <t>J03428210002</t>
  </si>
  <si>
    <t>J03428220002</t>
  </si>
  <si>
    <t>J03428230002</t>
  </si>
  <si>
    <t>G07773350004</t>
  </si>
  <si>
    <t>G07773330004</t>
  </si>
  <si>
    <t>G07773370004</t>
  </si>
  <si>
    <t>G07773260004</t>
  </si>
  <si>
    <t>G07774830002</t>
  </si>
  <si>
    <t>G07774850002</t>
  </si>
  <si>
    <t>G07774840001</t>
  </si>
  <si>
    <t>G07774860001</t>
  </si>
  <si>
    <t>J03428340001</t>
  </si>
  <si>
    <t>J03428350001</t>
  </si>
  <si>
    <t>J03428360001</t>
  </si>
  <si>
    <t>J03428370001</t>
  </si>
  <si>
    <t>J03428380001</t>
  </si>
  <si>
    <t>J03428390001</t>
  </si>
  <si>
    <t>G07778730002</t>
  </si>
  <si>
    <t>G07778750002</t>
  </si>
  <si>
    <t>G07778770002</t>
  </si>
  <si>
    <t>G07778790002</t>
  </si>
  <si>
    <t>G07779990002</t>
  </si>
  <si>
    <t>Q09945820002</t>
  </si>
  <si>
    <t>G07778740001</t>
  </si>
  <si>
    <t>G07778760001</t>
  </si>
  <si>
    <t>G07778780001</t>
  </si>
  <si>
    <t>G07778800001</t>
  </si>
  <si>
    <t>G07780000001</t>
  </si>
  <si>
    <t>G07780250001</t>
  </si>
  <si>
    <t>G07780270001</t>
  </si>
  <si>
    <t>G07781540001</t>
  </si>
  <si>
    <t>S09263610001</t>
  </si>
  <si>
    <t>S09263610004</t>
  </si>
  <si>
    <t>O16376440002</t>
  </si>
  <si>
    <t>O16376490002</t>
  </si>
  <si>
    <t>O16376710002</t>
  </si>
  <si>
    <t>O16376780002</t>
  </si>
  <si>
    <t>O16378510002</t>
  </si>
  <si>
    <t>O16378690002</t>
  </si>
  <si>
    <t>O16378700002</t>
  </si>
  <si>
    <t>O16378990002</t>
  </si>
  <si>
    <t>O16379230002</t>
  </si>
  <si>
    <t>O16377220002</t>
  </si>
  <si>
    <t>O16377260002</t>
  </si>
  <si>
    <t>O16377280002</t>
  </si>
  <si>
    <t>O16377290002</t>
  </si>
  <si>
    <t>O16377400002</t>
  </si>
  <si>
    <t>O16377410002</t>
  </si>
  <si>
    <t>O16377660002</t>
  </si>
  <si>
    <t>O16378050002</t>
  </si>
  <si>
    <t>O16378090002</t>
  </si>
  <si>
    <t>B16377550002</t>
  </si>
  <si>
    <t>B16376320002</t>
  </si>
  <si>
    <t>B16376410002</t>
  </si>
  <si>
    <t>B16376540002</t>
  </si>
  <si>
    <t>B16376560002</t>
  </si>
  <si>
    <t>B16376590002</t>
  </si>
  <si>
    <t>B16376790002</t>
  </si>
  <si>
    <t>B16376800002</t>
  </si>
  <si>
    <t>B16376900002</t>
  </si>
  <si>
    <t>B16377030002</t>
  </si>
  <si>
    <t>B16377040002</t>
  </si>
  <si>
    <t>B16377140002</t>
  </si>
  <si>
    <t>B16377150002</t>
  </si>
  <si>
    <t>B16377160002</t>
  </si>
  <si>
    <t>B16377170002</t>
  </si>
  <si>
    <t>B16377190002</t>
  </si>
  <si>
    <t>J03428730001</t>
  </si>
  <si>
    <t>J03428740001</t>
  </si>
  <si>
    <t>J03428750001</t>
  </si>
  <si>
    <t>J03428760001</t>
  </si>
  <si>
    <t>J03428770001</t>
  </si>
  <si>
    <t>J03428780001</t>
  </si>
  <si>
    <t>J03428790001</t>
  </si>
  <si>
    <t>J03428800001</t>
  </si>
  <si>
    <t>J03428810001</t>
  </si>
  <si>
    <t>J03428830001</t>
  </si>
  <si>
    <t>J03428840001</t>
  </si>
  <si>
    <t>J03428850001</t>
  </si>
  <si>
    <t>J03428860001</t>
  </si>
  <si>
    <t>J03428870001</t>
  </si>
  <si>
    <t>J03428880001</t>
  </si>
  <si>
    <t>J03428890001</t>
  </si>
  <si>
    <t>J03428900001</t>
  </si>
  <si>
    <t>J03428910001</t>
  </si>
  <si>
    <t>J03428920001</t>
  </si>
  <si>
    <t>J03428930001</t>
  </si>
  <si>
    <t>J03428940001</t>
  </si>
  <si>
    <t>J03428950001</t>
  </si>
  <si>
    <t>J03428960001</t>
  </si>
  <si>
    <t>J03428970001</t>
  </si>
  <si>
    <t>J03428980001</t>
  </si>
  <si>
    <t>J03428990001</t>
  </si>
  <si>
    <t>J03429000001</t>
  </si>
  <si>
    <t>J03429010001</t>
  </si>
  <si>
    <t>J03429020001</t>
  </si>
  <si>
    <t>J03429030001</t>
  </si>
  <si>
    <t>J03429040001</t>
  </si>
  <si>
    <t>J03429050001</t>
  </si>
  <si>
    <t>J03429060001</t>
  </si>
  <si>
    <t>J03429070001</t>
  </si>
  <si>
    <t>J03429080001</t>
  </si>
  <si>
    <t>J03429090001</t>
  </si>
  <si>
    <t>J03429100001</t>
  </si>
  <si>
    <t>J03429110001</t>
  </si>
  <si>
    <t>J03429120001</t>
  </si>
  <si>
    <t>J03429130001</t>
  </si>
  <si>
    <t>J03429140001</t>
  </si>
  <si>
    <t>J03429150001</t>
  </si>
  <si>
    <t>J03429160001</t>
  </si>
  <si>
    <t>J03429170001</t>
  </si>
  <si>
    <t>J03429180001</t>
  </si>
  <si>
    <t>J03429190001</t>
  </si>
  <si>
    <t>J03429200001</t>
  </si>
  <si>
    <t>J03429210001</t>
  </si>
  <si>
    <t>J03429220001</t>
  </si>
  <si>
    <t>J03429230001</t>
  </si>
  <si>
    <t>J03429240001</t>
  </si>
  <si>
    <t>J03429250001</t>
  </si>
  <si>
    <t>J03429260001</t>
  </si>
  <si>
    <t>J03429270001</t>
  </si>
  <si>
    <t>J03429280001</t>
  </si>
  <si>
    <t>J03429290001</t>
  </si>
  <si>
    <t>J03429550001</t>
  </si>
  <si>
    <t>J03429540001</t>
  </si>
  <si>
    <t>J03429530001</t>
  </si>
  <si>
    <t>J03429520001</t>
  </si>
  <si>
    <t>J03429510001</t>
  </si>
  <si>
    <t>J03429500001</t>
  </si>
  <si>
    <t>J03429490001</t>
  </si>
  <si>
    <t>J03429480001</t>
  </si>
  <si>
    <t>J03429320001</t>
  </si>
  <si>
    <t>J03429330001</t>
  </si>
  <si>
    <t>J03429340001</t>
  </si>
  <si>
    <t>J03429350001</t>
  </si>
  <si>
    <t>J03429360001</t>
  </si>
  <si>
    <t>J03429370001</t>
  </si>
  <si>
    <t>J03429380001</t>
  </si>
  <si>
    <t>J03429390001</t>
  </si>
  <si>
    <t>J03429400001</t>
  </si>
  <si>
    <t>G07785450002</t>
  </si>
  <si>
    <t>G07785470002</t>
  </si>
  <si>
    <t>G07785500001</t>
  </si>
  <si>
    <t>G07785480001</t>
  </si>
  <si>
    <t>G07785460001</t>
  </si>
  <si>
    <t>G07789940002</t>
  </si>
  <si>
    <t>G07789950001</t>
  </si>
  <si>
    <t>S09264190001</t>
  </si>
  <si>
    <t>G07790050002</t>
  </si>
  <si>
    <t>G07790020004</t>
  </si>
  <si>
    <t>G07790020005</t>
  </si>
  <si>
    <t>G07790060001</t>
  </si>
  <si>
    <t>Q09952540002</t>
  </si>
  <si>
    <t>G07792530001</t>
  </si>
  <si>
    <t>G07792510001</t>
  </si>
  <si>
    <t>G07791250003</t>
  </si>
  <si>
    <t>S09264760002</t>
  </si>
  <si>
    <t>S09264870002</t>
  </si>
  <si>
    <t>S09264740001</t>
  </si>
  <si>
    <t>O16382980002</t>
  </si>
  <si>
    <t>O16382990002</t>
  </si>
  <si>
    <t>O16383040002</t>
  </si>
  <si>
    <t>O16383090002</t>
  </si>
  <si>
    <t>O16383150002</t>
  </si>
  <si>
    <t>O16383410002</t>
  </si>
  <si>
    <t>O16382090002</t>
  </si>
  <si>
    <t>O16382630002</t>
  </si>
  <si>
    <t>O16382660002</t>
  </si>
  <si>
    <t>O16382890002</t>
  </si>
  <si>
    <t>B16380890002</t>
  </si>
  <si>
    <t>B16381260002</t>
  </si>
  <si>
    <t>B16381320002</t>
  </si>
  <si>
    <t>B16381370002</t>
  </si>
  <si>
    <t>B16381440002</t>
  </si>
  <si>
    <t>B16381520002</t>
  </si>
  <si>
    <t>B16381580002</t>
  </si>
  <si>
    <t>B16381870002</t>
  </si>
  <si>
    <t>B16381890002</t>
  </si>
  <si>
    <t>O16381620002</t>
  </si>
  <si>
    <t>O16381650002</t>
  </si>
  <si>
    <t>O16381660002</t>
  </si>
  <si>
    <t>O16381680002</t>
  </si>
  <si>
    <t>O16381810002</t>
  </si>
  <si>
    <t>O16381920002</t>
  </si>
  <si>
    <t>O16380620002</t>
  </si>
  <si>
    <t>O16380630002</t>
  </si>
  <si>
    <t>O16380640002</t>
  </si>
  <si>
    <t>O16380910002</t>
  </si>
  <si>
    <t>O16381530002</t>
  </si>
  <si>
    <t>O16381480002</t>
  </si>
  <si>
    <t>O16381450002</t>
  </si>
  <si>
    <t>O16381410002</t>
  </si>
  <si>
    <t>O16381390002</t>
  </si>
  <si>
    <t>O16381350002</t>
  </si>
  <si>
    <t>G07796710002</t>
  </si>
  <si>
    <t>G07796650001</t>
  </si>
  <si>
    <t>G07796670001</t>
  </si>
  <si>
    <t>G07796720001</t>
  </si>
  <si>
    <t>G07796910003</t>
  </si>
  <si>
    <t>G07796980002</t>
  </si>
  <si>
    <t>G07796990001</t>
  </si>
  <si>
    <t>G07797180002</t>
  </si>
  <si>
    <t>G07797040004</t>
  </si>
  <si>
    <t>G07797060004</t>
  </si>
  <si>
    <t>G07797190001</t>
  </si>
  <si>
    <t>S09265530003</t>
  </si>
  <si>
    <t>Q09958150002</t>
  </si>
  <si>
    <t>S09266160003</t>
  </si>
  <si>
    <t>S09266160002</t>
  </si>
  <si>
    <t>S09266270002</t>
  </si>
  <si>
    <t>G07797290001</t>
  </si>
  <si>
    <t>G07797270001</t>
  </si>
  <si>
    <t>G07797250001</t>
  </si>
  <si>
    <t>S09266320003</t>
  </si>
  <si>
    <t>S09266640002</t>
  </si>
  <si>
    <t>S09266760002</t>
  </si>
  <si>
    <t>S09266760003</t>
  </si>
  <si>
    <t>S09266760004</t>
  </si>
  <si>
    <t>S09266990001</t>
  </si>
  <si>
    <t>S09266910001</t>
  </si>
  <si>
    <t>O16386330002</t>
  </si>
  <si>
    <t>O16386350002</t>
  </si>
  <si>
    <t>O16386360002</t>
  </si>
  <si>
    <t>O16386540002</t>
  </si>
  <si>
    <t>O16386550002</t>
  </si>
  <si>
    <t>O16386560002</t>
  </si>
  <si>
    <t>O16386570002</t>
  </si>
  <si>
    <t>O16386580002</t>
  </si>
  <si>
    <t>O16386600002</t>
  </si>
  <si>
    <t>O16386630002</t>
  </si>
  <si>
    <t>O16386690002</t>
  </si>
  <si>
    <t>O16386200002</t>
  </si>
  <si>
    <t>O16386180002</t>
  </si>
  <si>
    <t>O16386160002</t>
  </si>
  <si>
    <t>O16386070002</t>
  </si>
  <si>
    <t>O16386060002</t>
  </si>
  <si>
    <t>O16386050002</t>
  </si>
  <si>
    <t>O16385780002</t>
  </si>
  <si>
    <t>O16385700002</t>
  </si>
  <si>
    <t>O16388030002</t>
  </si>
  <si>
    <t>O16387500002</t>
  </si>
  <si>
    <t>O16387360002</t>
  </si>
  <si>
    <t>O16387330002</t>
  </si>
  <si>
    <t>O16387210002</t>
  </si>
  <si>
    <t>O16387170002</t>
  </si>
  <si>
    <t>O16387160002</t>
  </si>
  <si>
    <t>O16387000002</t>
  </si>
  <si>
    <t>B16385900002</t>
  </si>
  <si>
    <t>B16385880002</t>
  </si>
  <si>
    <t>B16385870002</t>
  </si>
  <si>
    <t>B16385850002</t>
  </si>
  <si>
    <t>B16385820002</t>
  </si>
  <si>
    <t>B16385790002</t>
  </si>
  <si>
    <t>B16385660002</t>
  </si>
  <si>
    <t>B16385500002</t>
  </si>
  <si>
    <t>B16385480002</t>
  </si>
  <si>
    <t>B16385290002</t>
  </si>
  <si>
    <t>B16385270002</t>
  </si>
  <si>
    <t>O16385680002</t>
  </si>
  <si>
    <t>O16385330002</t>
  </si>
  <si>
    <t>O16385190002</t>
  </si>
  <si>
    <t>G07800530002</t>
  </si>
  <si>
    <t>G07800550002</t>
  </si>
  <si>
    <t>G07800590002</t>
  </si>
  <si>
    <t>G07800690002</t>
  </si>
  <si>
    <t>G07800540001</t>
  </si>
  <si>
    <t>G07800560001</t>
  </si>
  <si>
    <t>G07800700001</t>
  </si>
  <si>
    <t>G07800600001</t>
  </si>
  <si>
    <t>G07800580001</t>
  </si>
  <si>
    <t>Q09960000002</t>
  </si>
  <si>
    <t>G07804690004</t>
  </si>
  <si>
    <t>G07804680004</t>
  </si>
  <si>
    <t>G07804670004</t>
  </si>
  <si>
    <t>G07804650004</t>
  </si>
  <si>
    <t>G07804640004</t>
  </si>
  <si>
    <t>F0000010</t>
  </si>
  <si>
    <t>J03430620002</t>
  </si>
  <si>
    <t>J03430630002</t>
  </si>
  <si>
    <t>Q09962560002</t>
  </si>
  <si>
    <t>Q09962590002</t>
  </si>
  <si>
    <t>G07804700004</t>
  </si>
  <si>
    <t>S09268840003</t>
  </si>
  <si>
    <t>G07804750004</t>
  </si>
  <si>
    <t>G07804790023</t>
  </si>
  <si>
    <t>G07807980002</t>
  </si>
  <si>
    <t>G07808990002</t>
  </si>
  <si>
    <t>Q09962840002</t>
  </si>
  <si>
    <t>Q09962850002</t>
  </si>
  <si>
    <t>G07809000001</t>
  </si>
  <si>
    <t>G07807990001</t>
  </si>
  <si>
    <t>S09269790003</t>
  </si>
  <si>
    <t>S09269520001</t>
  </si>
  <si>
    <t>O16390330002</t>
  </si>
  <si>
    <t>O16390450002</t>
  </si>
  <si>
    <t>O16390480002</t>
  </si>
  <si>
    <t>O16390590002</t>
  </si>
  <si>
    <t>O16390600002</t>
  </si>
  <si>
    <t>O16390610002</t>
  </si>
  <si>
    <t>O16390620002</t>
  </si>
  <si>
    <t>O16390630002</t>
  </si>
  <si>
    <t>O16390900002</t>
  </si>
  <si>
    <t>O16391030002</t>
  </si>
  <si>
    <t>O16391070002</t>
  </si>
  <si>
    <t>O16391100002</t>
  </si>
  <si>
    <t>O16391110002</t>
  </si>
  <si>
    <t>O16390160002</t>
  </si>
  <si>
    <t>O16390090002</t>
  </si>
  <si>
    <t>O16390000002</t>
  </si>
  <si>
    <t>O16389980002</t>
  </si>
  <si>
    <t>O16389970002</t>
  </si>
  <si>
    <t>O16389950002</t>
  </si>
  <si>
    <t>O16389840002</t>
  </si>
  <si>
    <t>O16389760002</t>
  </si>
  <si>
    <t>O16389750002</t>
  </si>
  <si>
    <t>O16389680002</t>
  </si>
  <si>
    <t>O16391860002</t>
  </si>
  <si>
    <t>O16391440002</t>
  </si>
  <si>
    <t>O16391380002</t>
  </si>
  <si>
    <t>B16390370002</t>
  </si>
  <si>
    <t>B16390340002</t>
  </si>
  <si>
    <t>B16390250002</t>
  </si>
  <si>
    <t>B16390230002</t>
  </si>
  <si>
    <t>B16390220002</t>
  </si>
  <si>
    <t>B16390190002</t>
  </si>
  <si>
    <t>B16390150002</t>
  </si>
  <si>
    <t>B16390110002</t>
  </si>
  <si>
    <t>B16389850002</t>
  </si>
  <si>
    <t>B16389830002</t>
  </si>
  <si>
    <t>B16389820002</t>
  </si>
  <si>
    <t>B16389500002</t>
  </si>
  <si>
    <t>B16389340002</t>
  </si>
  <si>
    <t>B16389320002</t>
  </si>
  <si>
    <t>O16389570002</t>
  </si>
  <si>
    <t>O16389410002</t>
  </si>
  <si>
    <t>O16389310002</t>
  </si>
  <si>
    <t>G07810810069</t>
  </si>
  <si>
    <t>G07812530004</t>
  </si>
  <si>
    <t>G07812530005</t>
  </si>
  <si>
    <t>G07812560002</t>
  </si>
  <si>
    <t>G07812570001</t>
  </si>
  <si>
    <t>G07813920001</t>
  </si>
  <si>
    <t>G07813890001</t>
  </si>
  <si>
    <t>G07813820001</t>
  </si>
  <si>
    <t>G07813980003</t>
  </si>
  <si>
    <t>G07817210004</t>
  </si>
  <si>
    <t>G07817200004</t>
  </si>
  <si>
    <t>G07817270004</t>
  </si>
  <si>
    <t>G07817300004</t>
  </si>
  <si>
    <t>G07817320002</t>
  </si>
  <si>
    <t>G07817340002</t>
  </si>
  <si>
    <t>G07817360002</t>
  </si>
  <si>
    <t>G07817380002</t>
  </si>
  <si>
    <t>G07817390004</t>
  </si>
  <si>
    <t>G07820680003</t>
  </si>
  <si>
    <t>S09270530001</t>
  </si>
  <si>
    <t>S09270330001</t>
  </si>
  <si>
    <t>G07820690002</t>
  </si>
  <si>
    <t>G07820700001</t>
  </si>
  <si>
    <t>S09270610004</t>
  </si>
  <si>
    <t>S09270610001</t>
  </si>
  <si>
    <t>S09270580004</t>
  </si>
  <si>
    <t>S09270580001</t>
  </si>
  <si>
    <t>S09270400001</t>
  </si>
  <si>
    <t>S09270400004</t>
  </si>
  <si>
    <t>S09270570001</t>
  </si>
  <si>
    <t>S09270570004</t>
  </si>
  <si>
    <t>O16394720002</t>
  </si>
  <si>
    <t>O16394890002</t>
  </si>
  <si>
    <t>O16395210002</t>
  </si>
  <si>
    <t>O16395240002</t>
  </si>
  <si>
    <t>O16395250002</t>
  </si>
  <si>
    <t>O16395290002</t>
  </si>
  <si>
    <t>O16393780002</t>
  </si>
  <si>
    <t>O16393800002</t>
  </si>
  <si>
    <t>O16394100002</t>
  </si>
  <si>
    <t>O16394120002</t>
  </si>
  <si>
    <t>O16394150002</t>
  </si>
  <si>
    <t>O16394170002</t>
  </si>
  <si>
    <t>O16394200002</t>
  </si>
  <si>
    <t>O16394220002</t>
  </si>
  <si>
    <t>O16394230002</t>
  </si>
  <si>
    <t>O16394540002</t>
  </si>
  <si>
    <t>O16396250002</t>
  </si>
  <si>
    <t>O16396280002</t>
  </si>
  <si>
    <t>O16395370002</t>
  </si>
  <si>
    <t>O16395490002</t>
  </si>
  <si>
    <t>O16395640002</t>
  </si>
  <si>
    <t>O16395680002</t>
  </si>
  <si>
    <t>O16395780002</t>
  </si>
  <si>
    <t>O16395890002</t>
  </si>
  <si>
    <t>B16394300002</t>
  </si>
  <si>
    <t>B16394330002</t>
  </si>
  <si>
    <t>B16394590002</t>
  </si>
  <si>
    <t>B16393970002</t>
  </si>
  <si>
    <t>B16394060002</t>
  </si>
  <si>
    <t>B16394080002</t>
  </si>
  <si>
    <t>B16394090002</t>
  </si>
  <si>
    <t>B16394130002</t>
  </si>
  <si>
    <t>B16394160002</t>
  </si>
  <si>
    <t>B16394180002</t>
  </si>
  <si>
    <t>B16394210002</t>
  </si>
  <si>
    <t>B16394240002</t>
  </si>
  <si>
    <t>B16394270002</t>
  </si>
  <si>
    <t>O16393280002</t>
  </si>
  <si>
    <t>O16393580002</t>
  </si>
  <si>
    <t>F0000011</t>
  </si>
  <si>
    <t>G07829900002</t>
  </si>
  <si>
    <t>G07830000002</t>
  </si>
  <si>
    <t>G07830040002</t>
  </si>
  <si>
    <t>G07830060002</t>
  </si>
  <si>
    <t>G07830080002</t>
  </si>
  <si>
    <t>G07830120002</t>
  </si>
  <si>
    <t>G07830160002</t>
  </si>
  <si>
    <t>J03431560002</t>
  </si>
  <si>
    <t>G07828690004</t>
  </si>
  <si>
    <t>G07828700003</t>
  </si>
  <si>
    <t>G07829910001</t>
  </si>
  <si>
    <t>G07829930001</t>
  </si>
  <si>
    <t>G07830010001</t>
  </si>
  <si>
    <t>G07830050001</t>
  </si>
  <si>
    <t>G07830070001</t>
  </si>
  <si>
    <t>G07830090001</t>
  </si>
  <si>
    <t>G07830130001</t>
  </si>
  <si>
    <t>G07830170001</t>
  </si>
  <si>
    <t>J03431670002</t>
  </si>
  <si>
    <t>F0000012</t>
  </si>
  <si>
    <t>S09271220001</t>
  </si>
  <si>
    <t>F0000013</t>
  </si>
  <si>
    <t>G07831530002</t>
  </si>
  <si>
    <t>G07832440002</t>
  </si>
  <si>
    <t>Q09973030002</t>
  </si>
  <si>
    <t>S09270990002</t>
  </si>
  <si>
    <t>G07832450001</t>
  </si>
  <si>
    <t>G07831540001</t>
  </si>
  <si>
    <t>G07832480001</t>
  </si>
  <si>
    <t>O16398920002</t>
  </si>
  <si>
    <t>O16398910002</t>
  </si>
  <si>
    <t>O16398890002</t>
  </si>
  <si>
    <t>O16398650002</t>
  </si>
  <si>
    <t>O16398570002</t>
  </si>
  <si>
    <t>O16399050002</t>
  </si>
  <si>
    <t>O16399230002</t>
  </si>
  <si>
    <t>O16399290002</t>
  </si>
  <si>
    <t>O16399310002</t>
  </si>
  <si>
    <t>O16399330002</t>
  </si>
  <si>
    <t>O16399540002</t>
  </si>
  <si>
    <t>O16399710002</t>
  </si>
  <si>
    <t>O16397780002</t>
  </si>
  <si>
    <t>O16398190002</t>
  </si>
  <si>
    <t>O16398200002</t>
  </si>
  <si>
    <t>O16398320002</t>
  </si>
  <si>
    <t>O16398560002</t>
  </si>
  <si>
    <t>O16400670002</t>
  </si>
  <si>
    <t>O16401070002</t>
  </si>
  <si>
    <t>O16401130002</t>
  </si>
  <si>
    <t>O16401140002</t>
  </si>
  <si>
    <t>O16399750002</t>
  </si>
  <si>
    <t>O16399800002</t>
  </si>
  <si>
    <t>O16399810002</t>
  </si>
  <si>
    <t>O16399820002</t>
  </si>
  <si>
    <t>O16399840002</t>
  </si>
  <si>
    <t>O16399850002</t>
  </si>
  <si>
    <t>O16399860002</t>
  </si>
  <si>
    <t>O16399870002</t>
  </si>
  <si>
    <t>O16399880002</t>
  </si>
  <si>
    <t>O16399910002</t>
  </si>
  <si>
    <t>O16399920002</t>
  </si>
  <si>
    <t>O16400500002</t>
  </si>
  <si>
    <t>O16400510002</t>
  </si>
  <si>
    <t>O16400610002</t>
  </si>
  <si>
    <t>B16398830002</t>
  </si>
  <si>
    <t>B16398900002</t>
  </si>
  <si>
    <t>B16397850002</t>
  </si>
  <si>
    <t>B16398010002</t>
  </si>
  <si>
    <t>B16398020002</t>
  </si>
  <si>
    <t>B16398100002</t>
  </si>
  <si>
    <t>B16398340002</t>
  </si>
  <si>
    <t>B16398350002</t>
  </si>
  <si>
    <t>B16398380002</t>
  </si>
  <si>
    <t>B16398460002</t>
  </si>
  <si>
    <t>B16398490002</t>
  </si>
  <si>
    <t>B16398530002</t>
  </si>
  <si>
    <t>B16398790002</t>
  </si>
  <si>
    <t>B16398800002</t>
  </si>
  <si>
    <t>B16398810002</t>
  </si>
  <si>
    <t>G07837100004</t>
  </si>
  <si>
    <t>G07837240002</t>
  </si>
  <si>
    <t>G07837250001</t>
  </si>
  <si>
    <t>G07837270001</t>
  </si>
  <si>
    <t>G07837290001</t>
  </si>
  <si>
    <t>F0000014</t>
  </si>
  <si>
    <t>F0000015</t>
  </si>
  <si>
    <t>G07841810002</t>
  </si>
  <si>
    <t>G07841830002</t>
  </si>
  <si>
    <t>G07841870002</t>
  </si>
  <si>
    <t>Q09976810002</t>
  </si>
  <si>
    <t>G07841650004</t>
  </si>
  <si>
    <t>S09271900001</t>
  </si>
  <si>
    <t>G07841670004</t>
  </si>
  <si>
    <t>G07841710004</t>
  </si>
  <si>
    <t>G07841720004</t>
  </si>
  <si>
    <t>G07841760004</t>
  </si>
  <si>
    <t>G07841820001</t>
  </si>
  <si>
    <t>G07841840001</t>
  </si>
  <si>
    <t>G07841880001</t>
  </si>
  <si>
    <t>S09271870003</t>
  </si>
  <si>
    <t>G07843360002</t>
  </si>
  <si>
    <t>S09271980002</t>
  </si>
  <si>
    <t>S09271990002</t>
  </si>
  <si>
    <t>S09272020002</t>
  </si>
  <si>
    <t>S09272030002</t>
  </si>
  <si>
    <t>G07843330001</t>
  </si>
  <si>
    <t>G07843310001</t>
  </si>
  <si>
    <t>G07843350001</t>
  </si>
  <si>
    <t>G07843370001</t>
  </si>
  <si>
    <t>S09272050003</t>
  </si>
  <si>
    <t>G07843450001</t>
  </si>
  <si>
    <t>G07843470001</t>
  </si>
  <si>
    <t>G07843390001</t>
  </si>
  <si>
    <t>S09272000001</t>
  </si>
  <si>
    <t>O16404170002</t>
  </si>
  <si>
    <t>O16404240002</t>
  </si>
  <si>
    <t>O16404260002</t>
  </si>
  <si>
    <t>O16403420002</t>
  </si>
  <si>
    <t>O16403380002</t>
  </si>
  <si>
    <t>O16403360002</t>
  </si>
  <si>
    <t>O16403340002</t>
  </si>
  <si>
    <t>O16403330002</t>
  </si>
  <si>
    <t>O16403320002</t>
  </si>
  <si>
    <t>O16403120002</t>
  </si>
  <si>
    <t>O16405530002</t>
  </si>
  <si>
    <t>O16405310002</t>
  </si>
  <si>
    <t>O16405280002</t>
  </si>
  <si>
    <t>O16405230002</t>
  </si>
  <si>
    <t>O16405130002</t>
  </si>
  <si>
    <t>O16404710002</t>
  </si>
  <si>
    <t>O16404670002</t>
  </si>
  <si>
    <t>O16404650002</t>
  </si>
  <si>
    <t>O16404620002</t>
  </si>
  <si>
    <t>B16402340002</t>
  </si>
  <si>
    <t>B16402330002</t>
  </si>
  <si>
    <t>B16402320002</t>
  </si>
  <si>
    <t>B16402310002</t>
  </si>
  <si>
    <t>O16403020002</t>
  </si>
  <si>
    <t>O16402850002</t>
  </si>
  <si>
    <t>O16402820002</t>
  </si>
  <si>
    <t>O16402680002</t>
  </si>
  <si>
    <t>O16402420002</t>
  </si>
  <si>
    <t>J03432570002</t>
  </si>
  <si>
    <t>G07848670003</t>
  </si>
  <si>
    <t>G07848650003</t>
  </si>
  <si>
    <t>G07850210003</t>
  </si>
  <si>
    <t>G07851650002</t>
  </si>
  <si>
    <t>G07851670002</t>
  </si>
  <si>
    <t>G07851660001</t>
  </si>
  <si>
    <t>G07851680001</t>
  </si>
  <si>
    <t>F0000016</t>
  </si>
  <si>
    <t>G07855180002</t>
  </si>
  <si>
    <t>F0000017</t>
  </si>
  <si>
    <t>G07855030004</t>
  </si>
  <si>
    <t>G07855050004</t>
  </si>
  <si>
    <t>G07855190001</t>
  </si>
  <si>
    <t>F0000018</t>
  </si>
  <si>
    <t>G07856440002</t>
  </si>
  <si>
    <t>S09272470001</t>
  </si>
  <si>
    <t>S09272400003</t>
  </si>
  <si>
    <t>G07856550001</t>
  </si>
  <si>
    <t>G07856450001</t>
  </si>
  <si>
    <t>G07857960002</t>
  </si>
  <si>
    <t>Q09986570002</t>
  </si>
  <si>
    <t>S09272900001</t>
  </si>
  <si>
    <t>S09272760003</t>
  </si>
  <si>
    <t>G07857970001</t>
  </si>
  <si>
    <t>O16407940002</t>
  </si>
  <si>
    <t>O16408520002</t>
  </si>
  <si>
    <t>O16408740002</t>
  </si>
  <si>
    <t>O16408780002</t>
  </si>
  <si>
    <t>O16408820002</t>
  </si>
  <si>
    <t>O16407770002</t>
  </si>
  <si>
    <t>O16407540002</t>
  </si>
  <si>
    <t>O16407420002</t>
  </si>
  <si>
    <t>O16407320002</t>
  </si>
  <si>
    <t>O16409710002</t>
  </si>
  <si>
    <t>O16409590002</t>
  </si>
  <si>
    <t>O16409580002</t>
  </si>
  <si>
    <t>O16409560002</t>
  </si>
  <si>
    <t>O16409350002</t>
  </si>
  <si>
    <t>O16409320002</t>
  </si>
  <si>
    <t>O16409270002</t>
  </si>
  <si>
    <t>O16409130002</t>
  </si>
  <si>
    <t>O16409040002</t>
  </si>
  <si>
    <t>O16408850002</t>
  </si>
  <si>
    <t>O16408830002</t>
  </si>
  <si>
    <t>B16407990002</t>
  </si>
  <si>
    <t>B16407810002</t>
  </si>
  <si>
    <t>B16407790002</t>
  </si>
  <si>
    <t>B16407760002</t>
  </si>
  <si>
    <t>B16407690002</t>
  </si>
  <si>
    <t>B16407650002</t>
  </si>
  <si>
    <t>B16407490002</t>
  </si>
  <si>
    <t>B16407430002</t>
  </si>
  <si>
    <t>B16407410002</t>
  </si>
  <si>
    <t>B16407390002</t>
  </si>
  <si>
    <t>B16407380002</t>
  </si>
  <si>
    <t>B16407170002</t>
  </si>
  <si>
    <t>F0000019</t>
  </si>
  <si>
    <t>F0000020</t>
  </si>
  <si>
    <t>G07863420002</t>
  </si>
  <si>
    <t>G07863430001</t>
  </si>
  <si>
    <t>Q09989080002</t>
  </si>
  <si>
    <t>G07864720004</t>
  </si>
  <si>
    <t>G07864690004</t>
  </si>
  <si>
    <t>Q09991570002</t>
  </si>
  <si>
    <t>Q09991590002</t>
  </si>
  <si>
    <t>S09273300002</t>
  </si>
  <si>
    <t>Q09991620002</t>
  </si>
  <si>
    <t>F0000021</t>
  </si>
  <si>
    <t>G07869880001</t>
  </si>
  <si>
    <t>G07869900001</t>
  </si>
  <si>
    <t>G07870680001</t>
  </si>
  <si>
    <t>O16413090002</t>
  </si>
  <si>
    <t>O16413180002</t>
  </si>
  <si>
    <t>O16413220002</t>
  </si>
  <si>
    <t>O16413310002</t>
  </si>
  <si>
    <t>O16413330002</t>
  </si>
  <si>
    <t>O16413360002</t>
  </si>
  <si>
    <t>O16413430002</t>
  </si>
  <si>
    <t>O16412190002</t>
  </si>
  <si>
    <t>O16412220002</t>
  </si>
  <si>
    <t>O16412250002</t>
  </si>
  <si>
    <t>O16412550002</t>
  </si>
  <si>
    <t>O16412620002</t>
  </si>
  <si>
    <t>O16412640002</t>
  </si>
  <si>
    <t>O16412870002</t>
  </si>
  <si>
    <t>O16412890002</t>
  </si>
  <si>
    <t>O16412950002</t>
  </si>
  <si>
    <t>O16412990002</t>
  </si>
  <si>
    <t>O16413050002</t>
  </si>
  <si>
    <t>B16412350002</t>
  </si>
  <si>
    <t>B16411970002</t>
  </si>
  <si>
    <t>B16412000002</t>
  </si>
  <si>
    <t>B16412020002</t>
  </si>
  <si>
    <t>B16412040002</t>
  </si>
  <si>
    <t>O16411330002</t>
  </si>
  <si>
    <t>O16411650002</t>
  </si>
  <si>
    <t>O16411730002</t>
  </si>
  <si>
    <t>O16411820002</t>
  </si>
  <si>
    <t>O16411860002</t>
  </si>
  <si>
    <t>O16411880002</t>
  </si>
  <si>
    <t>O16412100002</t>
  </si>
  <si>
    <t>O16412170002</t>
  </si>
  <si>
    <t>O16410960002</t>
  </si>
  <si>
    <t>G07872410003</t>
  </si>
  <si>
    <t>G07872350003</t>
  </si>
  <si>
    <t>G07873880004</t>
  </si>
  <si>
    <t>G07877060001</t>
  </si>
  <si>
    <t>G07877130003</t>
  </si>
  <si>
    <t>G07877190003</t>
  </si>
  <si>
    <t>G07877200003</t>
  </si>
  <si>
    <t>G07877220008</t>
  </si>
  <si>
    <t>G07877230004</t>
  </si>
  <si>
    <t>G07877300004</t>
  </si>
  <si>
    <t>G07877310004</t>
  </si>
  <si>
    <t>G07877320003</t>
  </si>
  <si>
    <t>G07877330003</t>
  </si>
  <si>
    <t>G07877390001</t>
  </si>
  <si>
    <t>F0000024</t>
  </si>
  <si>
    <t>S09274840001</t>
  </si>
  <si>
    <t>S09274620001</t>
  </si>
  <si>
    <t>Q09997000002</t>
  </si>
  <si>
    <t>G07881860001</t>
  </si>
  <si>
    <t>G07882690001</t>
  </si>
  <si>
    <t>J03433790002</t>
  </si>
  <si>
    <t>S09274970002</t>
  </si>
  <si>
    <t>S09274990003</t>
  </si>
  <si>
    <t>O16417480002</t>
  </si>
  <si>
    <t>O16417470002</t>
  </si>
  <si>
    <t>O16417450002</t>
  </si>
  <si>
    <t>O16417440002</t>
  </si>
  <si>
    <t>O16417430002</t>
  </si>
  <si>
    <t>O16417420002</t>
  </si>
  <si>
    <t>O16417400002</t>
  </si>
  <si>
    <t>O16417390002</t>
  </si>
  <si>
    <t>O16417380002</t>
  </si>
  <si>
    <t>O16417370002</t>
  </si>
  <si>
    <t>O16417360002</t>
  </si>
  <si>
    <t>O16417350002</t>
  </si>
  <si>
    <t>O16417490002</t>
  </si>
  <si>
    <t>O16417500002</t>
  </si>
  <si>
    <t>O16417510002</t>
  </si>
  <si>
    <t>O16417520002</t>
  </si>
  <si>
    <t>O16417530002</t>
  </si>
  <si>
    <t>O16417560002</t>
  </si>
  <si>
    <t>O16417570002</t>
  </si>
  <si>
    <t>O16417580002</t>
  </si>
  <si>
    <t>O16417590002</t>
  </si>
  <si>
    <t>O16417610002</t>
  </si>
  <si>
    <t>O16417630002</t>
  </si>
  <si>
    <t>O16417640002</t>
  </si>
  <si>
    <t>O16416370002</t>
  </si>
  <si>
    <t>O16416420002</t>
  </si>
  <si>
    <t>O16416430002</t>
  </si>
  <si>
    <t>O16416450002</t>
  </si>
  <si>
    <t>O16416750002</t>
  </si>
  <si>
    <t>O16416950002</t>
  </si>
  <si>
    <t>O16416960002</t>
  </si>
  <si>
    <t>O16416970002</t>
  </si>
  <si>
    <t>O16416990002</t>
  </si>
  <si>
    <t>O16417000002</t>
  </si>
  <si>
    <t>O16417010002</t>
  </si>
  <si>
    <t>O16417020002</t>
  </si>
  <si>
    <t>O16417110002</t>
  </si>
  <si>
    <t>O16417200002</t>
  </si>
  <si>
    <t>O16417290002</t>
  </si>
  <si>
    <t>O16417300002</t>
  </si>
  <si>
    <t>O16417310002</t>
  </si>
  <si>
    <t>O16417320002</t>
  </si>
  <si>
    <t>O16417340002</t>
  </si>
  <si>
    <t>O16418680002</t>
  </si>
  <si>
    <t>O16418720002</t>
  </si>
  <si>
    <t>O16418730002</t>
  </si>
  <si>
    <t>O16418840002</t>
  </si>
  <si>
    <t>O16418880002</t>
  </si>
  <si>
    <t>O16417680002</t>
  </si>
  <si>
    <t>O16417830002</t>
  </si>
  <si>
    <t>O16417950002</t>
  </si>
  <si>
    <t>O16417990002</t>
  </si>
  <si>
    <t>O16418000002</t>
  </si>
  <si>
    <t>O16418150002</t>
  </si>
  <si>
    <t>O16418280002</t>
  </si>
  <si>
    <t>O16418310002</t>
  </si>
  <si>
    <t>O16418320002</t>
  </si>
  <si>
    <t>O16418340002</t>
  </si>
  <si>
    <t>O16418390002</t>
  </si>
  <si>
    <t>O16418530002</t>
  </si>
  <si>
    <t>O16418590002</t>
  </si>
  <si>
    <t>O16418600002</t>
  </si>
  <si>
    <t>O16418610002</t>
  </si>
  <si>
    <t>B16416680002</t>
  </si>
  <si>
    <t>B16416690002</t>
  </si>
  <si>
    <t>B16416700002</t>
  </si>
  <si>
    <t>B16416710002</t>
  </si>
  <si>
    <t>B16415380002</t>
  </si>
  <si>
    <t>B16415590002</t>
  </si>
  <si>
    <t>B16415750002</t>
  </si>
  <si>
    <t>B16415760002</t>
  </si>
  <si>
    <t>B16415790002</t>
  </si>
  <si>
    <t>B16415800002</t>
  </si>
  <si>
    <t>B16415910002</t>
  </si>
  <si>
    <t>B16415920002</t>
  </si>
  <si>
    <t>B16415940002</t>
  </si>
  <si>
    <t>B16416020002</t>
  </si>
  <si>
    <t>O16415340002</t>
  </si>
  <si>
    <t>O16415370002</t>
  </si>
  <si>
    <t>O16415420002</t>
  </si>
  <si>
    <t>O16415690002</t>
  </si>
  <si>
    <t>O16415730002</t>
  </si>
  <si>
    <t>O16415850002</t>
  </si>
  <si>
    <t>O16415860002</t>
  </si>
  <si>
    <t>O16415950002</t>
  </si>
  <si>
    <t>O16416050002</t>
  </si>
  <si>
    <t>O16416160002</t>
  </si>
  <si>
    <t>O16416210002</t>
  </si>
  <si>
    <t>O16416230002</t>
  </si>
  <si>
    <t>F0000027</t>
  </si>
  <si>
    <t>G07887470002</t>
  </si>
  <si>
    <t>G07893370002</t>
  </si>
  <si>
    <t>G07893390002</t>
  </si>
  <si>
    <t>J03434320002</t>
  </si>
  <si>
    <t>Q10001660002</t>
  </si>
  <si>
    <t>Q10002120002</t>
  </si>
  <si>
    <t>S09275710002</t>
  </si>
  <si>
    <t>S09275420003</t>
  </si>
  <si>
    <t>S09275670001</t>
  </si>
  <si>
    <t>S09275940001</t>
  </si>
  <si>
    <t>S09275960001</t>
  </si>
  <si>
    <t>S09275970001</t>
  </si>
  <si>
    <t>S09276020001</t>
  </si>
  <si>
    <t>F0000029</t>
  </si>
  <si>
    <t>F0000030</t>
  </si>
  <si>
    <t>F0000025</t>
  </si>
  <si>
    <t>F0000026</t>
  </si>
  <si>
    <t>G07887480001</t>
  </si>
  <si>
    <t>G07891870001</t>
  </si>
  <si>
    <t>G07893380001</t>
  </si>
  <si>
    <t>G07893400001</t>
  </si>
  <si>
    <t>O16421320002</t>
  </si>
  <si>
    <t>O16421450002</t>
  </si>
  <si>
    <t>O16421780002</t>
  </si>
  <si>
    <t>O16421870002</t>
  </si>
  <si>
    <t>O16421900002</t>
  </si>
  <si>
    <t>O16421910002</t>
  </si>
  <si>
    <t>O16421280002</t>
  </si>
  <si>
    <t>O16420980002</t>
  </si>
  <si>
    <t>O16420890002</t>
  </si>
  <si>
    <t>O16420870002</t>
  </si>
  <si>
    <t>O16420850002</t>
  </si>
  <si>
    <t>O16420830002</t>
  </si>
  <si>
    <t>O16420810002</t>
  </si>
  <si>
    <t>O16420790002</t>
  </si>
  <si>
    <t>O16420780002</t>
  </si>
  <si>
    <t>O16422810002</t>
  </si>
  <si>
    <t>O16422760002</t>
  </si>
  <si>
    <t>O16422590002</t>
  </si>
  <si>
    <t>O16422570002</t>
  </si>
  <si>
    <t>O16422480002</t>
  </si>
  <si>
    <t>O16422400002</t>
  </si>
  <si>
    <t>O16422070002</t>
  </si>
  <si>
    <t>O16422040002</t>
  </si>
  <si>
    <t>O16422030002</t>
  </si>
  <si>
    <t>O16422000002</t>
  </si>
  <si>
    <t>O16421990002</t>
  </si>
  <si>
    <t>O16421950002</t>
  </si>
  <si>
    <t>O16421940002</t>
  </si>
  <si>
    <t>B16420860002</t>
  </si>
  <si>
    <t>B16420800002</t>
  </si>
  <si>
    <t>B16420770002</t>
  </si>
  <si>
    <t>B16420640002</t>
  </si>
  <si>
    <t>B16420620002</t>
  </si>
  <si>
    <t>B16420460002</t>
  </si>
  <si>
    <t>B16420450002</t>
  </si>
  <si>
    <t>B16420270002</t>
  </si>
  <si>
    <t>B16420240002</t>
  </si>
  <si>
    <t>O16420760002</t>
  </si>
  <si>
    <t>O16420550002</t>
  </si>
  <si>
    <t>O16420470002</t>
  </si>
  <si>
    <t>O16420440002</t>
  </si>
  <si>
    <t>O16420410002</t>
  </si>
  <si>
    <t>O16420140002</t>
  </si>
  <si>
    <t>O16420040002</t>
  </si>
  <si>
    <t>F0000033</t>
  </si>
  <si>
    <t>G07900050002</t>
  </si>
  <si>
    <t>G07904770002</t>
  </si>
  <si>
    <t>G07907130002</t>
  </si>
  <si>
    <t>Q10008040002</t>
  </si>
  <si>
    <t>S09277980002</t>
  </si>
  <si>
    <t>S09276820003</t>
  </si>
  <si>
    <t>S09276880001</t>
  </si>
  <si>
    <t>S09276880004</t>
  </si>
  <si>
    <t>S09277910003</t>
  </si>
  <si>
    <t>S09277980003</t>
  </si>
  <si>
    <t>F0000031</t>
  </si>
  <si>
    <t>G07897770003</t>
  </si>
  <si>
    <t>G07899970003</t>
  </si>
  <si>
    <t>G07900060001</t>
  </si>
  <si>
    <t>G07903340003</t>
  </si>
  <si>
    <t>G07903350004</t>
  </si>
  <si>
    <t>G07903360003</t>
  </si>
  <si>
    <t>G07903370003</t>
  </si>
  <si>
    <t>G07903380004</t>
  </si>
  <si>
    <t>G07904780001</t>
  </si>
  <si>
    <t>G07907140001</t>
  </si>
  <si>
    <t>O16425880002</t>
  </si>
  <si>
    <t>O16425990002</t>
  </si>
  <si>
    <t>O16426000002</t>
  </si>
  <si>
    <t>O16426010002</t>
  </si>
  <si>
    <t>O16426020002</t>
  </si>
  <si>
    <t>O16426030002</t>
  </si>
  <si>
    <t>O16426040002</t>
  </si>
  <si>
    <t>O16426050002</t>
  </si>
  <si>
    <t>O16426090002</t>
  </si>
  <si>
    <t>O16426100002</t>
  </si>
  <si>
    <t>O16426360002</t>
  </si>
  <si>
    <t>O16426450002</t>
  </si>
  <si>
    <t>O16426530002</t>
  </si>
  <si>
    <t>O16424660002</t>
  </si>
  <si>
    <t>O16424750002</t>
  </si>
  <si>
    <t>O16424840002</t>
  </si>
  <si>
    <t>O16424860002</t>
  </si>
  <si>
    <t>O16424870002</t>
  </si>
  <si>
    <t>O16424880002</t>
  </si>
  <si>
    <t>O16424890002</t>
  </si>
  <si>
    <t>O16425020002</t>
  </si>
  <si>
    <t>O16425530002</t>
  </si>
  <si>
    <t>O16425730002</t>
  </si>
  <si>
    <t>O16425800002</t>
  </si>
  <si>
    <t>O16425870002</t>
  </si>
  <si>
    <t>O16427220002</t>
  </si>
  <si>
    <t>O16427230002</t>
  </si>
  <si>
    <t>O16427240002</t>
  </si>
  <si>
    <t>O16427250002</t>
  </si>
  <si>
    <t>O16427260002</t>
  </si>
  <si>
    <t>O16427600002</t>
  </si>
  <si>
    <t>O16426590002</t>
  </si>
  <si>
    <t>O16426600002</t>
  </si>
  <si>
    <t>O16426780002</t>
  </si>
  <si>
    <t>O16426790002</t>
  </si>
  <si>
    <t>O16426800002</t>
  </si>
  <si>
    <t>O16426880002</t>
  </si>
  <si>
    <t>O16426900002</t>
  </si>
  <si>
    <t>O16426920002</t>
  </si>
  <si>
    <t>O16427030002</t>
  </si>
  <si>
    <t>O16427160002</t>
  </si>
  <si>
    <t>O16427180002</t>
  </si>
  <si>
    <t>O16427210002</t>
  </si>
  <si>
    <t>B16425120002</t>
  </si>
  <si>
    <t>B16425140002</t>
  </si>
  <si>
    <t>B16425180002</t>
  </si>
  <si>
    <t>B16425250002</t>
  </si>
  <si>
    <t>B16425270002</t>
  </si>
  <si>
    <t>B16425280002</t>
  </si>
  <si>
    <t>B16425300002</t>
  </si>
  <si>
    <t>B16425310002</t>
  </si>
  <si>
    <t>B16425380002</t>
  </si>
  <si>
    <t>B16424570002</t>
  </si>
  <si>
    <t>B16424600002</t>
  </si>
  <si>
    <t>B16424640002</t>
  </si>
  <si>
    <t>B16424650002</t>
  </si>
  <si>
    <t>B16424950002</t>
  </si>
  <si>
    <t>B16424960002</t>
  </si>
  <si>
    <t>B16424990002</t>
  </si>
  <si>
    <t>B16425000002</t>
  </si>
  <si>
    <t>B16425030002</t>
  </si>
  <si>
    <t>B16425040002</t>
  </si>
  <si>
    <t>B16425050002</t>
  </si>
  <si>
    <t>O16424340002</t>
  </si>
  <si>
    <t>O16424350002</t>
  </si>
  <si>
    <t>O16424590002</t>
  </si>
  <si>
    <t>B16425460002</t>
  </si>
  <si>
    <t>B16425490002</t>
  </si>
  <si>
    <t>B16425640002</t>
  </si>
  <si>
    <t>B16425670002</t>
  </si>
  <si>
    <t>B16425770002</t>
  </si>
  <si>
    <t>B16425810002</t>
  </si>
  <si>
    <t>B16425890002</t>
  </si>
  <si>
    <t>B16425940002</t>
  </si>
  <si>
    <t>G07911540001</t>
  </si>
  <si>
    <t>G07911640001</t>
  </si>
  <si>
    <t>Q10014410002</t>
  </si>
  <si>
    <t>G07915530004</t>
  </si>
  <si>
    <t>G07915520004</t>
  </si>
  <si>
    <t>G07915510004</t>
  </si>
  <si>
    <t>G07915500004</t>
  </si>
  <si>
    <t>G07914890004</t>
  </si>
  <si>
    <t>S09279260003</t>
  </si>
  <si>
    <t>Q10015550002</t>
  </si>
  <si>
    <t>G07915700001</t>
  </si>
  <si>
    <t>G07915640001</t>
  </si>
  <si>
    <t>S09279530003</t>
  </si>
  <si>
    <t>G07918250001</t>
  </si>
  <si>
    <t>G07918230001</t>
  </si>
  <si>
    <t>G07915540004</t>
  </si>
  <si>
    <t>G07915560003</t>
  </si>
  <si>
    <t>G07915570003</t>
  </si>
  <si>
    <t>G07915600001</t>
  </si>
  <si>
    <t>G07915620001</t>
  </si>
  <si>
    <t>S09279670003</t>
  </si>
  <si>
    <t>S09279600001</t>
  </si>
  <si>
    <t>S09279330002</t>
  </si>
  <si>
    <t>S09279390001</t>
  </si>
  <si>
    <t>S09279370004</t>
  </si>
  <si>
    <t>O16430140002</t>
  </si>
  <si>
    <t>O16430150002</t>
  </si>
  <si>
    <t>O16430240002</t>
  </si>
  <si>
    <t>O16430270002</t>
  </si>
  <si>
    <t>O16430280002</t>
  </si>
  <si>
    <t>O16430300002</t>
  </si>
  <si>
    <t>O16430310002</t>
  </si>
  <si>
    <t>O16430340002</t>
  </si>
  <si>
    <t>O16430450002</t>
  </si>
  <si>
    <t>O16430470002</t>
  </si>
  <si>
    <t>O16430490002</t>
  </si>
  <si>
    <t>O16430540002</t>
  </si>
  <si>
    <t>O16429900002</t>
  </si>
  <si>
    <t>O16429790002</t>
  </si>
  <si>
    <t>O16429780002</t>
  </si>
  <si>
    <t>O16429750002</t>
  </si>
  <si>
    <t>O16429740002</t>
  </si>
  <si>
    <t>O16429730002</t>
  </si>
  <si>
    <t>O16429720002</t>
  </si>
  <si>
    <t>O16429710002</t>
  </si>
  <si>
    <t>O16429700002</t>
  </si>
  <si>
    <t>O16429670002</t>
  </si>
  <si>
    <t>O16429410002</t>
  </si>
  <si>
    <t>O16429390002</t>
  </si>
  <si>
    <t>O16431400002</t>
  </si>
  <si>
    <t>O16431300002</t>
  </si>
  <si>
    <t>O16431220002</t>
  </si>
  <si>
    <t>O16431180002</t>
  </si>
  <si>
    <t>O16431150002</t>
  </si>
  <si>
    <t>O16431110002</t>
  </si>
  <si>
    <t>O16431090002</t>
  </si>
  <si>
    <t>O16431080002</t>
  </si>
  <si>
    <t>O16431070002</t>
  </si>
  <si>
    <t>O16431000002</t>
  </si>
  <si>
    <t>O16430800002</t>
  </si>
  <si>
    <t>O16430720002</t>
  </si>
  <si>
    <t>O16430710002</t>
  </si>
  <si>
    <t>O16430700002</t>
  </si>
  <si>
    <t>O16430690002</t>
  </si>
  <si>
    <t>B16430170002</t>
  </si>
  <si>
    <t>B16429690002</t>
  </si>
  <si>
    <t>B16429660002</t>
  </si>
  <si>
    <t>B16429640002</t>
  </si>
  <si>
    <t>B16429550002</t>
  </si>
  <si>
    <t>B16429530002</t>
  </si>
  <si>
    <t>B16429470002</t>
  </si>
  <si>
    <t>B16429450002</t>
  </si>
  <si>
    <t>B16429420002</t>
  </si>
  <si>
    <t>B16429380002</t>
  </si>
  <si>
    <t>B16429360002</t>
  </si>
  <si>
    <t>B16429350002</t>
  </si>
  <si>
    <t>B16429310002</t>
  </si>
  <si>
    <t>B16429290002</t>
  </si>
  <si>
    <t>B16429260002</t>
  </si>
  <si>
    <t>B16429230002</t>
  </si>
  <si>
    <t>B16429220002</t>
  </si>
  <si>
    <t>O16429250002</t>
  </si>
  <si>
    <t>O16429210002</t>
  </si>
  <si>
    <t>O16429150002</t>
  </si>
  <si>
    <t>O16429120002</t>
  </si>
  <si>
    <t>O16429090002</t>
  </si>
  <si>
    <t>G07920200003</t>
  </si>
  <si>
    <t>G07920230079</t>
  </si>
  <si>
    <t>F0000037</t>
  </si>
  <si>
    <t>F0000038</t>
  </si>
  <si>
    <t>F0000039</t>
  </si>
  <si>
    <t>Q10019380002</t>
  </si>
  <si>
    <t>G07927180004</t>
  </si>
  <si>
    <t>G07927190004</t>
  </si>
  <si>
    <t>G07927200004</t>
  </si>
  <si>
    <t>G07927210004</t>
  </si>
  <si>
    <t>G07927220004</t>
  </si>
  <si>
    <t>F0000040</t>
  </si>
  <si>
    <t>S09280950004</t>
  </si>
  <si>
    <t>S09280950001</t>
  </si>
  <si>
    <t>S09280070001</t>
  </si>
  <si>
    <t>S09279840001</t>
  </si>
  <si>
    <t>S09279810001</t>
  </si>
  <si>
    <t>S09281110002</t>
  </si>
  <si>
    <t>S09281370003</t>
  </si>
  <si>
    <t>O16433740002</t>
  </si>
  <si>
    <t>O16433340002</t>
  </si>
  <si>
    <t>O16433200002</t>
  </si>
  <si>
    <t>O16433170002</t>
  </si>
  <si>
    <t>O16433060002</t>
  </si>
  <si>
    <t>O16433830002</t>
  </si>
  <si>
    <t>O16434010002</t>
  </si>
  <si>
    <t>O16434040002</t>
  </si>
  <si>
    <t>O16434120002</t>
  </si>
  <si>
    <t>O16434360002</t>
  </si>
  <si>
    <t>O16434370002</t>
  </si>
  <si>
    <t>O16432800002</t>
  </si>
  <si>
    <t>O16432810002</t>
  </si>
  <si>
    <t>O16432820002</t>
  </si>
  <si>
    <t>O16432830002</t>
  </si>
  <si>
    <t>O16433040002</t>
  </si>
  <si>
    <t>O16435120002</t>
  </si>
  <si>
    <t>O16435130002</t>
  </si>
  <si>
    <t>O16435170002</t>
  </si>
  <si>
    <t>O16435190002</t>
  </si>
  <si>
    <t>O16435470002</t>
  </si>
  <si>
    <t>O16435540002</t>
  </si>
  <si>
    <t>O16435600002</t>
  </si>
  <si>
    <t>O16435690002</t>
  </si>
  <si>
    <t>O16435700002</t>
  </si>
  <si>
    <t>O16435790002</t>
  </si>
  <si>
    <t>O16435810002</t>
  </si>
  <si>
    <t>O16434510002</t>
  </si>
  <si>
    <t>O16434610002</t>
  </si>
  <si>
    <t>O16434630002</t>
  </si>
  <si>
    <t>O16434640002</t>
  </si>
  <si>
    <t>O16434660002</t>
  </si>
  <si>
    <t>O16434690002</t>
  </si>
  <si>
    <t>O16434810002</t>
  </si>
  <si>
    <t>O16434820002</t>
  </si>
  <si>
    <t>O16434830002</t>
  </si>
  <si>
    <t>O16434840002</t>
  </si>
  <si>
    <t>O16434860002</t>
  </si>
  <si>
    <t>O16434870002</t>
  </si>
  <si>
    <t>O16434900002</t>
  </si>
  <si>
    <t>O16434910002</t>
  </si>
  <si>
    <t>O16434930002</t>
  </si>
  <si>
    <t>O16435010002</t>
  </si>
  <si>
    <t>O16435070002</t>
  </si>
  <si>
    <t>O16435110002</t>
  </si>
  <si>
    <t>B16433600002</t>
  </si>
  <si>
    <t>B16433620002</t>
  </si>
  <si>
    <t>B16433630002</t>
  </si>
  <si>
    <t>B16433640002</t>
  </si>
  <si>
    <t>B16433650002</t>
  </si>
  <si>
    <t>B16433660002</t>
  </si>
  <si>
    <t>B16433670002</t>
  </si>
  <si>
    <t>B16433690002</t>
  </si>
  <si>
    <t>B16433700002</t>
  </si>
  <si>
    <t>B16433710002</t>
  </si>
  <si>
    <t>B16433720002</t>
  </si>
  <si>
    <t>B16433730002</t>
  </si>
  <si>
    <t>B16433760002</t>
  </si>
  <si>
    <t>B16433780002</t>
  </si>
  <si>
    <t>B16433790002</t>
  </si>
  <si>
    <t>B16433800002</t>
  </si>
  <si>
    <t>B16433820002</t>
  </si>
  <si>
    <t>B16433840002</t>
  </si>
  <si>
    <t>B16433850002</t>
  </si>
  <si>
    <t>B16433870002</t>
  </si>
  <si>
    <t>B16433010002</t>
  </si>
  <si>
    <t>B16433020002</t>
  </si>
  <si>
    <t>B16433050002</t>
  </si>
  <si>
    <t>B16433290002</t>
  </si>
  <si>
    <t>B16433300002</t>
  </si>
  <si>
    <t>B16433390002</t>
  </si>
  <si>
    <t>B16433410002</t>
  </si>
  <si>
    <t>B16433560002</t>
  </si>
  <si>
    <t>B16433580002</t>
  </si>
  <si>
    <t>B16434290002</t>
  </si>
  <si>
    <t>B16434300002</t>
  </si>
  <si>
    <t>B16434310002</t>
  </si>
  <si>
    <t>B16433900002</t>
  </si>
  <si>
    <t>B16433910002</t>
  </si>
  <si>
    <t>B16433930002</t>
  </si>
  <si>
    <t>B16433940002</t>
  </si>
  <si>
    <t>B16433950002</t>
  </si>
  <si>
    <t>B16433980002</t>
  </si>
  <si>
    <t>B16434000002</t>
  </si>
  <si>
    <t>B16434030002</t>
  </si>
  <si>
    <t>B16434260002</t>
  </si>
  <si>
    <t>B16434240002</t>
  </si>
  <si>
    <t>B16434220002</t>
  </si>
  <si>
    <t>B16434200002</t>
  </si>
  <si>
    <t>B16434150002</t>
  </si>
  <si>
    <t>B16434130002</t>
  </si>
  <si>
    <t>B16434110002</t>
  </si>
  <si>
    <t>B16434060002</t>
  </si>
  <si>
    <t>G07930730004</t>
  </si>
  <si>
    <t>G07930820003</t>
  </si>
  <si>
    <t>G07930810003</t>
  </si>
  <si>
    <t>G07930770004</t>
  </si>
  <si>
    <t>G07930830003</t>
  </si>
  <si>
    <t>F0000041</t>
  </si>
  <si>
    <t>G07932130004</t>
  </si>
  <si>
    <t>G07931540001</t>
  </si>
  <si>
    <t>G07931450003</t>
  </si>
  <si>
    <t>G07931310003</t>
  </si>
  <si>
    <t>F0000042</t>
  </si>
  <si>
    <t>F0000043</t>
  </si>
  <si>
    <t>F0000046</t>
  </si>
  <si>
    <t>Q10023480002</t>
  </si>
  <si>
    <t>S09281720003</t>
  </si>
  <si>
    <t>G07935230004</t>
  </si>
  <si>
    <t>S09282140003</t>
  </si>
  <si>
    <t>S09282140001</t>
  </si>
  <si>
    <t>G07935220001</t>
  </si>
  <si>
    <t>Q10025560002</t>
  </si>
  <si>
    <t>F0000047</t>
  </si>
  <si>
    <t>O16437180002</t>
  </si>
  <si>
    <t>O16437210002</t>
  </si>
  <si>
    <t>O16437300002</t>
  </si>
  <si>
    <t>O16437320002</t>
  </si>
  <si>
    <t>O16437520002</t>
  </si>
  <si>
    <t>O16437550002</t>
  </si>
  <si>
    <t>O16437560002</t>
  </si>
  <si>
    <t>O16437570002</t>
  </si>
  <si>
    <t>O16437580002</t>
  </si>
  <si>
    <t>O16437600002</t>
  </si>
  <si>
    <t>O16437610002</t>
  </si>
  <si>
    <t>O16437650002</t>
  </si>
  <si>
    <t>O16437670002</t>
  </si>
  <si>
    <t>O16437680002</t>
  </si>
  <si>
    <t>O16437710002</t>
  </si>
  <si>
    <t>O16437720002</t>
  </si>
  <si>
    <t>O16437730002</t>
  </si>
  <si>
    <t>O16437750002</t>
  </si>
  <si>
    <t>O16437770002</t>
  </si>
  <si>
    <t>O16437780002</t>
  </si>
  <si>
    <t>O16437810002</t>
  </si>
  <si>
    <t>O16437830002</t>
  </si>
  <si>
    <t>O16437850002</t>
  </si>
  <si>
    <t>O16437860002</t>
  </si>
  <si>
    <t>O16437880002</t>
  </si>
  <si>
    <t>B16437840002</t>
  </si>
  <si>
    <t>B16437890002</t>
  </si>
  <si>
    <t>B16437920002</t>
  </si>
  <si>
    <t>B16438010002</t>
  </si>
  <si>
    <t>B16438060002</t>
  </si>
  <si>
    <t>B16438170002</t>
  </si>
  <si>
    <t>B16438180002</t>
  </si>
  <si>
    <t>B16438230002</t>
  </si>
  <si>
    <t>B16438260002</t>
  </si>
  <si>
    <t>O16437120002</t>
  </si>
  <si>
    <t>O16439750002</t>
  </si>
  <si>
    <t>O16439760002</t>
  </si>
  <si>
    <t>O16439780002</t>
  </si>
  <si>
    <t>O16439800002</t>
  </si>
  <si>
    <t>O16439810002</t>
  </si>
  <si>
    <t>O16439830002</t>
  </si>
  <si>
    <t>O16439890002</t>
  </si>
  <si>
    <t>O16439900002</t>
  </si>
  <si>
    <t>O16439940002</t>
  </si>
  <si>
    <t>O16440100002</t>
  </si>
  <si>
    <t>O16440120002</t>
  </si>
  <si>
    <t>O16440150002</t>
  </si>
  <si>
    <t>O16440220002</t>
  </si>
  <si>
    <t>O16437900002</t>
  </si>
  <si>
    <t>O16437970002</t>
  </si>
  <si>
    <t>O16437980002</t>
  </si>
  <si>
    <t>O16438030002</t>
  </si>
  <si>
    <t>O16438250002</t>
  </si>
  <si>
    <t>O16438510002</t>
  </si>
  <si>
    <t>O16438530002</t>
  </si>
  <si>
    <t>O16438550002</t>
  </si>
  <si>
    <t>O16438560002</t>
  </si>
  <si>
    <t>O16438580002</t>
  </si>
  <si>
    <t>O16438590002</t>
  </si>
  <si>
    <t>O16438600002</t>
  </si>
  <si>
    <t>O16438610002</t>
  </si>
  <si>
    <t>O16438640002</t>
  </si>
  <si>
    <t>O16439740002</t>
  </si>
  <si>
    <t>O16439200002</t>
  </si>
  <si>
    <t>O16439180002</t>
  </si>
  <si>
    <t>O16439090002</t>
  </si>
  <si>
    <t>O16438960002</t>
  </si>
  <si>
    <t>O16438900002</t>
  </si>
  <si>
    <t>O16438840002</t>
  </si>
  <si>
    <t>O16438660002</t>
  </si>
  <si>
    <t>O16438650002</t>
  </si>
  <si>
    <t>G07942530003</t>
  </si>
  <si>
    <t>G07942510003</t>
  </si>
  <si>
    <t>Q10028210002</t>
  </si>
  <si>
    <t>G07944400001</t>
  </si>
  <si>
    <t>S09283020001</t>
  </si>
  <si>
    <t>G07947490004</t>
  </si>
  <si>
    <t>S09283690001</t>
  </si>
  <si>
    <t>S09283690003</t>
  </si>
  <si>
    <t>Q10030780002</t>
  </si>
  <si>
    <t>G07947560004</t>
  </si>
  <si>
    <t>G07947590004</t>
  </si>
  <si>
    <t>G07948790001</t>
  </si>
  <si>
    <t>S09283930003</t>
  </si>
  <si>
    <t>T03849290001</t>
  </si>
  <si>
    <t>T03849310001</t>
  </si>
  <si>
    <t>T03849330001</t>
  </si>
  <si>
    <t>T03849350001</t>
  </si>
  <si>
    <t>T03849370001</t>
  </si>
  <si>
    <t>T03849390001</t>
  </si>
  <si>
    <t>T03849410001</t>
  </si>
  <si>
    <t>T03849430001</t>
  </si>
  <si>
    <t>T03849450001</t>
  </si>
  <si>
    <t>T03849470001</t>
  </si>
  <si>
    <t>T03849490001</t>
  </si>
  <si>
    <t>T03849510001</t>
  </si>
  <si>
    <t>T03849530001</t>
  </si>
  <si>
    <t>T03849550001</t>
  </si>
  <si>
    <t>T03849570001</t>
  </si>
  <si>
    <t>T03849590001</t>
  </si>
  <si>
    <t>T03849610001</t>
  </si>
  <si>
    <t>T03849630001</t>
  </si>
  <si>
    <t>T03849650001</t>
  </si>
  <si>
    <t>T03849670001</t>
  </si>
  <si>
    <t>T03849690001</t>
  </si>
  <si>
    <t>T03849710001</t>
  </si>
  <si>
    <t>T03849730001</t>
  </si>
  <si>
    <t>T03849750001</t>
  </si>
  <si>
    <t>T03849780001</t>
  </si>
  <si>
    <t>T03849800001</t>
  </si>
  <si>
    <t>T03849820001</t>
  </si>
  <si>
    <t>T03849840001</t>
  </si>
  <si>
    <t>T03849860001</t>
  </si>
  <si>
    <t>T03849880001</t>
  </si>
  <si>
    <t>T03849900001</t>
  </si>
  <si>
    <t>T03849920001</t>
  </si>
  <si>
    <t>T03849940001</t>
  </si>
  <si>
    <t>T03849960001</t>
  </si>
  <si>
    <t>T03849980001</t>
  </si>
  <si>
    <t>T03850000001</t>
  </si>
  <si>
    <t>T03850020001</t>
  </si>
  <si>
    <t>T03850040001</t>
  </si>
  <si>
    <t>T03850060001</t>
  </si>
  <si>
    <t>T03850080001</t>
  </si>
  <si>
    <t>T03850100001</t>
  </si>
  <si>
    <t>T03850120001</t>
  </si>
  <si>
    <t>T03850140001</t>
  </si>
  <si>
    <t>T03850160001</t>
  </si>
  <si>
    <t>T03850180001</t>
  </si>
  <si>
    <t>T03850200001</t>
  </si>
  <si>
    <t>T03850220001</t>
  </si>
  <si>
    <t>T03850240001</t>
  </si>
  <si>
    <t>T03850260001</t>
  </si>
  <si>
    <t>T03850280001</t>
  </si>
  <si>
    <t>T03850300001</t>
  </si>
  <si>
    <t>T03850320001</t>
  </si>
  <si>
    <t>T03850340001</t>
  </si>
  <si>
    <t>T03850360001</t>
  </si>
  <si>
    <t>T03850380001</t>
  </si>
  <si>
    <t>T03850400001</t>
  </si>
  <si>
    <t>T03850420001</t>
  </si>
  <si>
    <t>T03850440001</t>
  </si>
  <si>
    <t>T03850460001</t>
  </si>
  <si>
    <t>T03850480001</t>
  </si>
  <si>
    <t>T03850500001</t>
  </si>
  <si>
    <t>T03850520001</t>
  </si>
  <si>
    <t>T03850540001</t>
  </si>
  <si>
    <t>T03850560001</t>
  </si>
  <si>
    <t>T03850580001</t>
  </si>
  <si>
    <t>T03850600001</t>
  </si>
  <si>
    <t>T03850620001</t>
  </si>
  <si>
    <t>T03850640001</t>
  </si>
  <si>
    <t>T03850660001</t>
  </si>
  <si>
    <t>T03850680001</t>
  </si>
  <si>
    <t>T03850700001</t>
  </si>
  <si>
    <t>T03850720001</t>
  </si>
  <si>
    <t>T03850740001</t>
  </si>
  <si>
    <t>T03850760001</t>
  </si>
  <si>
    <t>T03850780001</t>
  </si>
  <si>
    <t>T03850800001</t>
  </si>
  <si>
    <t>T03850820001</t>
  </si>
  <si>
    <t>T03850840001</t>
  </si>
  <si>
    <t>T03850860001</t>
  </si>
  <si>
    <t>T03850880001</t>
  </si>
  <si>
    <t>T03850900001</t>
  </si>
  <si>
    <t>T03850920001</t>
  </si>
  <si>
    <t>T03850940001</t>
  </si>
  <si>
    <t>T03850960001</t>
  </si>
  <si>
    <t>T03850980001</t>
  </si>
  <si>
    <t>T03851000001</t>
  </si>
  <si>
    <t>T03851020001</t>
  </si>
  <si>
    <t>T03851040001</t>
  </si>
  <si>
    <t>T03851060001</t>
  </si>
  <si>
    <t>T03851080001</t>
  </si>
  <si>
    <t>T03851100001</t>
  </si>
  <si>
    <t>T03851120001</t>
  </si>
  <si>
    <t>T03851140001</t>
  </si>
  <si>
    <t>T03851160001</t>
  </si>
  <si>
    <t>T03851180001</t>
  </si>
  <si>
    <t>T03851200001</t>
  </si>
  <si>
    <t>T03851220001</t>
  </si>
  <si>
    <t>T03851240001</t>
  </si>
  <si>
    <t>T03851260001</t>
  </si>
  <si>
    <t>T03851280001</t>
  </si>
  <si>
    <t>T03851300001</t>
  </si>
  <si>
    <t>T03851320001</t>
  </si>
  <si>
    <t>T03851340001</t>
  </si>
  <si>
    <t>T03851360001</t>
  </si>
  <si>
    <t>T03851380001</t>
  </si>
  <si>
    <t>G07947540004</t>
  </si>
  <si>
    <t>G07947550004</t>
  </si>
  <si>
    <t>S09284050002</t>
  </si>
  <si>
    <t>S09284100003</t>
  </si>
  <si>
    <t>S09284090003</t>
  </si>
  <si>
    <t>Q10031550002</t>
  </si>
  <si>
    <t>S09284360003</t>
  </si>
  <si>
    <t>S09284340004</t>
  </si>
  <si>
    <t>O16443330002</t>
  </si>
  <si>
    <t>O16443290002</t>
  </si>
  <si>
    <t>O16443250002</t>
  </si>
  <si>
    <t>O16443090002</t>
  </si>
  <si>
    <t>O16443080002</t>
  </si>
  <si>
    <t>O16443060002</t>
  </si>
  <si>
    <t>O16443050002</t>
  </si>
  <si>
    <t>O16443040002</t>
  </si>
  <si>
    <t>O16443030002</t>
  </si>
  <si>
    <t>O16443020002</t>
  </si>
  <si>
    <t>O16443430002</t>
  </si>
  <si>
    <t>O16443440002</t>
  </si>
  <si>
    <t>O16443450002</t>
  </si>
  <si>
    <t>O16443470002</t>
  </si>
  <si>
    <t>O16443480002</t>
  </si>
  <si>
    <t>O16443490002</t>
  </si>
  <si>
    <t>O16443510002</t>
  </si>
  <si>
    <t>O16443520002</t>
  </si>
  <si>
    <t>O16443530002</t>
  </si>
  <si>
    <t>O16443540002</t>
  </si>
  <si>
    <t>O16441480002</t>
  </si>
  <si>
    <t>O16441550002</t>
  </si>
  <si>
    <t>O16441610002</t>
  </si>
  <si>
    <t>O16441700002</t>
  </si>
  <si>
    <t>O16441970002</t>
  </si>
  <si>
    <t>O16441980002</t>
  </si>
  <si>
    <t>O16442240002</t>
  </si>
  <si>
    <t>O16442320002</t>
  </si>
  <si>
    <t>O16442340002</t>
  </si>
  <si>
    <t>O16442460002</t>
  </si>
  <si>
    <t>O16442550002</t>
  </si>
  <si>
    <t>O16442660002</t>
  </si>
  <si>
    <t>O16442700002</t>
  </si>
  <si>
    <t>O16442740002</t>
  </si>
  <si>
    <t>O16442990002</t>
  </si>
  <si>
    <t>O16443000002</t>
  </si>
  <si>
    <t>O16444370002</t>
  </si>
  <si>
    <t>O16444390002</t>
  </si>
  <si>
    <t>O16444410002</t>
  </si>
  <si>
    <t>O16444430002</t>
  </si>
  <si>
    <t>O16444440002</t>
  </si>
  <si>
    <t>O16444460002</t>
  </si>
  <si>
    <t>O16443550002</t>
  </si>
  <si>
    <t>O16443570002</t>
  </si>
  <si>
    <t>O16443590002</t>
  </si>
  <si>
    <t>O16443670002</t>
  </si>
  <si>
    <t>O16443690002</t>
  </si>
  <si>
    <t>O16443770002</t>
  </si>
  <si>
    <t>O16443820002</t>
  </si>
  <si>
    <t>O16443860002</t>
  </si>
  <si>
    <t>O16443870002</t>
  </si>
  <si>
    <t>O16443880002</t>
  </si>
  <si>
    <t>O16443890002</t>
  </si>
  <si>
    <t>O16443900002</t>
  </si>
  <si>
    <t>O16443920002</t>
  </si>
  <si>
    <t>O16443930002</t>
  </si>
  <si>
    <t>O16443940002</t>
  </si>
  <si>
    <t>O16444120002</t>
  </si>
  <si>
    <t>O16444210002</t>
  </si>
  <si>
    <t>O16444260002</t>
  </si>
  <si>
    <t>O16444360002</t>
  </si>
  <si>
    <t>B16442880002</t>
  </si>
  <si>
    <t>B16442940002</t>
  </si>
  <si>
    <t>B16442970002</t>
  </si>
  <si>
    <t>B16442980002</t>
  </si>
  <si>
    <t>B16442170002</t>
  </si>
  <si>
    <t>B16442180002</t>
  </si>
  <si>
    <t>B16442220002</t>
  </si>
  <si>
    <t>B16442330002</t>
  </si>
  <si>
    <t>B16442360002</t>
  </si>
  <si>
    <t>B16442540002</t>
  </si>
  <si>
    <t>B16442570002</t>
  </si>
  <si>
    <t>B16442580002</t>
  </si>
  <si>
    <t>B16442590002</t>
  </si>
  <si>
    <t>B16442600002</t>
  </si>
  <si>
    <t>B16442610002</t>
  </si>
  <si>
    <t>B16442620002</t>
  </si>
  <si>
    <t>B16442630002</t>
  </si>
  <si>
    <t>B16442640002</t>
  </si>
  <si>
    <t>B16442730002</t>
  </si>
  <si>
    <t>B16442760002</t>
  </si>
  <si>
    <t>B16442780002</t>
  </si>
  <si>
    <t>F0000048</t>
  </si>
  <si>
    <t>F0000049</t>
  </si>
  <si>
    <t>G07953020003</t>
  </si>
  <si>
    <t>G07952970003</t>
  </si>
  <si>
    <t>G07953110003</t>
  </si>
  <si>
    <t>G07953100003</t>
  </si>
  <si>
    <t>G07953050003</t>
  </si>
  <si>
    <t>G07955950003</t>
  </si>
  <si>
    <t>G07955990003</t>
  </si>
  <si>
    <t>S09284820002</t>
  </si>
  <si>
    <t>G07956140004</t>
  </si>
  <si>
    <t>G07956040001</t>
  </si>
  <si>
    <t>S09284860002</t>
  </si>
  <si>
    <t>F0000050</t>
  </si>
  <si>
    <t>S09285250002</t>
  </si>
  <si>
    <t>F0000051</t>
  </si>
  <si>
    <t>S09285320003</t>
  </si>
  <si>
    <t>G07960690004</t>
  </si>
  <si>
    <t>G07960700004</t>
  </si>
  <si>
    <t>G07960750004</t>
  </si>
  <si>
    <t>G07960760004</t>
  </si>
  <si>
    <t>G07960780004</t>
  </si>
  <si>
    <t>G07960810001</t>
  </si>
  <si>
    <t>G07962160003</t>
  </si>
  <si>
    <t>S09284900001</t>
  </si>
  <si>
    <t>S09284990001</t>
  </si>
  <si>
    <t>S09285010003</t>
  </si>
  <si>
    <t>S09285270003</t>
  </si>
  <si>
    <t>S09285390002</t>
  </si>
  <si>
    <t>G07962200001</t>
  </si>
  <si>
    <t>G07962240001</t>
  </si>
  <si>
    <t>G07962290003</t>
  </si>
  <si>
    <t>S09285390003</t>
  </si>
  <si>
    <t>J03437430002</t>
  </si>
  <si>
    <t>Q10038400002</t>
  </si>
  <si>
    <t>F0000052</t>
  </si>
  <si>
    <t>O16445670002</t>
  </si>
  <si>
    <t>O16445760002</t>
  </si>
  <si>
    <t>O16445830002</t>
  </si>
  <si>
    <t>O16447830002</t>
  </si>
  <si>
    <t>O16447860002</t>
  </si>
  <si>
    <t>O16447920002</t>
  </si>
  <si>
    <t>O16447930002</t>
  </si>
  <si>
    <t>O16447950002</t>
  </si>
  <si>
    <t>O16447960002</t>
  </si>
  <si>
    <t>O16447970002</t>
  </si>
  <si>
    <t>O16448030002</t>
  </si>
  <si>
    <t>O16448100002</t>
  </si>
  <si>
    <t>O16448280002</t>
  </si>
  <si>
    <t>O16448370002</t>
  </si>
  <si>
    <t>O16448390002</t>
  </si>
  <si>
    <t>O16448410002</t>
  </si>
  <si>
    <t>O16448500002</t>
  </si>
  <si>
    <t>O16448550002</t>
  </si>
  <si>
    <t>O16448630002</t>
  </si>
  <si>
    <t>O16448770002</t>
  </si>
  <si>
    <t>O16445840002</t>
  </si>
  <si>
    <t>O16445990002</t>
  </si>
  <si>
    <t>O16446010002</t>
  </si>
  <si>
    <t>O16446110002</t>
  </si>
  <si>
    <t>O16446410002</t>
  </si>
  <si>
    <t>O16446470002</t>
  </si>
  <si>
    <t>O16446630002</t>
  </si>
  <si>
    <t>O16446690002</t>
  </si>
  <si>
    <t>O16446700002</t>
  </si>
  <si>
    <t>O16446720002</t>
  </si>
  <si>
    <t>O16446730002</t>
  </si>
  <si>
    <t>O16447020002</t>
  </si>
  <si>
    <t>O16447040002</t>
  </si>
  <si>
    <t>O16447130002</t>
  </si>
  <si>
    <t>O16447140002</t>
  </si>
  <si>
    <t>O16447230002</t>
  </si>
  <si>
    <t>O16447250002</t>
  </si>
  <si>
    <t>O16447390002</t>
  </si>
  <si>
    <t>O16447410002</t>
  </si>
  <si>
    <t>O16447490002</t>
  </si>
  <si>
    <t>O16447570002</t>
  </si>
  <si>
    <t>O16447580002</t>
  </si>
  <si>
    <t>O16447600002</t>
  </si>
  <si>
    <t>O16447780002</t>
  </si>
  <si>
    <t>B16446830002</t>
  </si>
  <si>
    <t>B16446870002</t>
  </si>
  <si>
    <t>B16446890002</t>
  </si>
  <si>
    <t>B16447170002</t>
  </si>
  <si>
    <t>B16447180002</t>
  </si>
  <si>
    <t>B16447190002</t>
  </si>
  <si>
    <t>B16447200002</t>
  </si>
  <si>
    <t>B16447220002</t>
  </si>
  <si>
    <t>B16445780002</t>
  </si>
  <si>
    <t>B16446000002</t>
  </si>
  <si>
    <t>B16446020002</t>
  </si>
  <si>
    <t>B16446030002</t>
  </si>
  <si>
    <t>B16446040002</t>
  </si>
  <si>
    <t>B16446050002</t>
  </si>
  <si>
    <t>B16446070002</t>
  </si>
  <si>
    <t>B16446080002</t>
  </si>
  <si>
    <t>B16446100002</t>
  </si>
  <si>
    <t>B16446120002</t>
  </si>
  <si>
    <t>B16446140002</t>
  </si>
  <si>
    <t>B16446360002</t>
  </si>
  <si>
    <t>B16446380002</t>
  </si>
  <si>
    <t>B16446400002</t>
  </si>
  <si>
    <t>B16446420002</t>
  </si>
  <si>
    <t>B16446600002</t>
  </si>
  <si>
    <t>B16446710002</t>
  </si>
  <si>
    <t>B16446740002</t>
  </si>
  <si>
    <t>B16446770002</t>
  </si>
  <si>
    <t>B16446790002</t>
  </si>
  <si>
    <t>B16446810002</t>
  </si>
  <si>
    <t>F0000054</t>
  </si>
  <si>
    <t>G07965130003</t>
  </si>
  <si>
    <t>F0000055</t>
  </si>
  <si>
    <t>F0000056</t>
  </si>
  <si>
    <t>F0000058</t>
  </si>
  <si>
    <t>F0000059</t>
  </si>
  <si>
    <t>S09285650003</t>
  </si>
  <si>
    <t>G07970470004</t>
  </si>
  <si>
    <t>G07970500004</t>
  </si>
  <si>
    <t>Q10042930002</t>
  </si>
  <si>
    <t>Q10043500002</t>
  </si>
  <si>
    <t>G07972620004</t>
  </si>
  <si>
    <t>G07972590003</t>
  </si>
  <si>
    <t>G07972630004</t>
  </si>
  <si>
    <t>G07972640004</t>
  </si>
  <si>
    <t>G07972650004</t>
  </si>
  <si>
    <t>G07973980004</t>
  </si>
  <si>
    <t>G07973990004</t>
  </si>
  <si>
    <t>G07972600004</t>
  </si>
  <si>
    <t>S09286460001</t>
  </si>
  <si>
    <t>F0000061</t>
  </si>
  <si>
    <t>J03437960002</t>
  </si>
  <si>
    <t>S09286580003</t>
  </si>
  <si>
    <t>F0000063</t>
  </si>
  <si>
    <t>S09287640001</t>
  </si>
  <si>
    <t>00099021001 DEPOSITO DE EFECTIVO, DEPOSITANTE: CARLOS UREY SAN MARTIN, CONCEPTO: DEVOLUCION DE RECURSOS NO UTILIZADOS DE LA DISTRITAL DE ORURO SEGUNDO TRIMESTRE, CUENTA DE DEPOSITO: CUENTA UNICA DEL TESORO</t>
  </si>
  <si>
    <t>00373024105 DEPOSITO DE EFECTIVO, DEPOSITANTE: LEONCIO ESPINOZA MAMANI, CONCEPTO: DEV. DE DINERO PROYECTO VIGIÑAS, CUENTA DE DEPOSITO: CUENTA UNICA DEL TESORO</t>
  </si>
  <si>
    <t>00099021001 DEPOSITO DE EFECTIVO, DEPOSITANTE: MANOLO ZABALA ARTEAGA, CONCEPTO: DEVOLUCION DE SALDO NO UTIZADO EN PASAJES, CUENTA DE DEPOSITO: CUENTA UNICA DEL TESORO</t>
  </si>
  <si>
    <t>00099021001 DEPOSITO DE EFECTIVO, DEPOSITANTE: CLAUDIA UREÑA ZAMBRANA-TRIBUNAL CONSTITUCIONAL P., CONCEPTO: DEVOLUCION DE PASAJES. SR. SERGIO RENGEL PREV. 516, CUENTA DE DEPOSITO: CUENTA UNICA DEL TESORO</t>
  </si>
  <si>
    <t>00046058009 DEPOSITO DE EFECTIVO, DEPOSITANTE: NOEMI CELINA MENDOZA SARCO, CONCEPTO: DEVOLUCION DE VIATICOS, CUENTA DE DEPOSITO: CUENTA UNICA DEL TESORO</t>
  </si>
  <si>
    <t>00574012004 DEP.DE CHEQ.AJENOS,RET.DE CAM.,CONCEPTO: PAGO INCAPACIDAD TEMPORAL DEL PERSONAL CORRESPONDIENTE MES DE MARZO 2018,DEP.: CAJA DE SALUD DE CAMINOS Y R.A. , PROCEDENCIA: BANCO UNION S.A., CHEQUE: 9323, FECHA DE EMISION:18/06/2018</t>
  </si>
  <si>
    <t>00574012002 DEP.DE CHEQ.AJENOS,RET.DE CAM.,CONCEPTO: PAGO INCAPACIDAD TEMPORAL DEL PERSONAL CORRESPONDIENTE MES MARZO DE 2018,DEP.: CAJA DE SALUD DE CAMINOS Y R.A. , PROCEDENCIA: BANCO UNION S.A., CHEQUE: 9324, FECHA DE EMISION:18/06/2018</t>
  </si>
  <si>
    <t>00574012004 DEP.DE CHEQ.AJENOS,RET.DE CAM.,CONCEPTO: PAGO INCAPACIDAD DEL PERSONAL CORRESPONDIENTE MES DE ABRIL,DEP.: CAJA DE SALUD DE CAMINOS Y R.A. , PROCEDENCIA: BANCO UNION S.A., CHEQUE: 9322, FECHA DE EMISION:18/06/2018</t>
  </si>
  <si>
    <t>00574012002 DEP.DE CHEQ.AJENOS,RET.DE CAM.,CONCEPTO: PAGO INCAPACIDAD DEL PERSONAL CORRESPONDIENTE MES DE ABRIL,DEP.: CAJA DE SALUD DE CAMINOS Y R.A. , PROCEDENCIA: BANCO UNION S.A., CHEQUE: 9321, FECHA DE EMISION:18/06/2018</t>
  </si>
  <si>
    <t>00099021001 DEP.DE CHEQ.AJENOS,RET.DE CAM.,CONCEPTO: INCAPACIDAD TEMPORAL HERENCIA COCHABAMBA,DEP.: CONTRALORIA GENERAL DEL ESTADO , PROCEDENCIA: BANCO NACIONAL DE BOLIVIA S.A., CHEQUE: 6616134, FECHA DE EMISION:19/06/2018</t>
  </si>
  <si>
    <t>00099021001 DEP.DE CHEQ.AJENOS,RET.DE CAM.,CONCEPTO: REMBOLSO SUBSIDIO POR INCAPACIDAD TEMPORAL,DEP.: CONTRALORIA GENERAL DEL ESTADO , PROCEDENCIA: BANCO UNION S.A., CHEQUE: 5717, FECHA DE EMISION:28/06/2018</t>
  </si>
  <si>
    <t>00130012001 DEP.DE CHEQ.AJENOS,RET.DE CAM.,CONCEPTO: PAGO DE CAPITAL E INTERES A FOFIM,DEP.: COMERMIN , PROCEDENCIA: BANCO MERCANTIL SANTA CRUZ SA., CHEQUE: 8152, FECHA DE EMISION:25/06/2018</t>
  </si>
  <si>
    <t>00099021001 DEPOSITO DE EFECTIVO, DEPOSITANTE: GONZALO SOLIZ TRUJILLO, CONCEPTO: REVERSION PASAJES PREV. N° 3896/18 N° DE CARGO DE CUENTA, CUENTA DE DEPOSITO: CUENTA UNICA DEL TESORO</t>
  </si>
  <si>
    <t>00099021001 DEPOSITO DE EFECTIVO, DEPOSITANTE: ANAHI MARLENE CHUQUIMIA VARGAS, CONCEPTO: DEVOLUCION DE PASAJES NO UTILIZADOS, CUENTA DE DEPOSITO: CUENTA UNICA DEL TESORO</t>
  </si>
  <si>
    <t>00099021001 DEPOSITO DE EFECTIVO, DEPOSITANTE: HORACIO GUIDO VALLE SANTA CRUZ, CONCEPTO: DEVOLUCION DE PASAJES NO UTILIZADOS, CUENTA DE DEPOSITO: CUENTA UNICA DEL TESORO</t>
  </si>
  <si>
    <t>00099021001 DEPOSITO DE EFECTIVO, DEPOSITANTE: VICTOR RAMOS LIMACHI, CONCEPTO: DOBLE PERCEPCION, CUENTA DE DEPOSITO: CUENTA UNICA DEL TESORO</t>
  </si>
  <si>
    <t>A:00099021001 Transferencia que realizamos a solicitud de Unidad de Administracion e Informacion Salarial mediante nota CITE: MEFP/VTCP/DGPOT/UAIS/ No 3219/2018 H.R. 6-3655-R</t>
  </si>
  <si>
    <t>TRANSFERENCIA DE FONDOS AL EXTERIOR A SOLICITUD DE TESORO GENERAL DE LA NACION SEGUN SOLICITUD 5328 REF: PAGO A LA SECRETARIA GENERAL IBEROAMERICANA (SEGIB), POR CONCEPTO DE MEMBRESIA POR EUR3.640,47, SEGUN SOLICITUD VRE-DGRM-CS-101/2018. EQUIVALENTES 4.254,97 USD LIB. 00099021001 TGN-RECURSOS ORDINARIOS (3987)</t>
  </si>
  <si>
    <t>VENTA DE DIVISAS CON TRANSFERENCIA DE FONDOS A SOLICITUD DE SERVICIO GENERAL DE IDENTIFICACION PERSONAL - SEGIP SEGUN SOLICITUD 5359 REF: ENTREGA DE FONDOS A LA OFICINA DE BUENOS AIRES -ARGENTINA PARA PAGO PLANILLA COMPENSACION COSTO DE VIDA MES DE JUNIO 2018 S/G NOTA 220/2018, CERT. 2395 LIB. 00340012003 RECAUDACION EXTRANJERIA - C.I. -L.C.</t>
  </si>
  <si>
    <t>VENTA DE DIVISAS CON TRANSFERENCIA DE FONDOS A SOLICITUD DE SERVICIO GENERAL DE IDENTIFICACION PERSONAL - SEGIP SEGUN SOLICITUD 5362 REF: ENTREGA DE FONDOS A LA OFICINA DE MADRID ESPANA PARA PAGO DE PLANILLA DE COMPENSACION COSTO DE VIDA MES DE JUNIO 2018, SEGUN NOTA 224/2018, CERT. 2399 LIB. 00340012003 RECAUDACION EXTRANJERIA - C.I. -L.C.</t>
  </si>
  <si>
    <t>VENTA DE DIVISAS CON TRANSFERENCIA DE FONDOS A SOLICITUD DE BOLIVIA TV SEGUN SOLICITUD 5360 REF: LEKNES ENTERPRISE, S.L. SERVICIO DE UNA UNIDAD MOVIL PARA PRODUCCION EN VIVO DE CONFERENCIAS DE AUTORIDADES Y DESPACHOS DE PRENSA DE LA HAYA - HOLANDA. SEGUN ORDEN DE SERVICIO 002/2018, INFORME CITE: CON LIB. 00526012001 BOLIVIA TV - RECAUDACIONES</t>
  </si>
  <si>
    <t>'COBRO DE'||UTILES DE ESCRITORIO POR EL COPROBANTE CONTABLE N°0926105 DE LA FECHA, SEGÚN CORREO ELECTRONICO DE YPFB DE F. 23/01/2018. DEBITO DE LA LIBRETA 00513022001 YPFB - OPERACIONES.</t>
  </si>
  <si>
    <t>VENTA DE DIVISAS CON TRANSFERENCIA DE FONDOS A SOLICITUD DE BOLIVIA TV SEGUN SOLICITUD 5361 REF: INTELSAT: PAGO SERVICIO DE CAPACIDAD SATELITAL OCASIONAL, 2 HORAS ADICIONALES, PARA CONFERENCIAS DE AUTORIDADES Y DESPACHOS EN VIVO DE LA HAYA HOLANDA. SEGUN INFORME CITE: CONTABILIDAD 420/2018, COMUNICA LIB. 00526012001 BOLIVIA TV - RECAUDACIONES</t>
  </si>
  <si>
    <t>VENTA DE DIVISAS CON TRANSFERENCIA DE FONDOS A SOLICITUD DE SERVICIO GENERAL DE IDENTIFICACION PERSONAL - SEGIP SEGUN SOLICITUD 5358 REF: ENTREGA DE FONDOS A LA OFICINA DE CALAMA CHILE PARA PAGO PLANILLA COMPENSACION COSTO DE VIDA MES DE JUNIO 2018, SEGUN NOTA 222/2018, CERT. 2397 LIB. 00340012003 RECAUDACION EXTRANJERIA - C.I. -L.C.</t>
  </si>
  <si>
    <t>VENTA DE DIVISAS CON TRANSFERENCIA DE FONDOS A SOLICITUD DE MINISTERIO DE LA PRESIDENCIA SEGUN SOLICITUD 5366 REF: DIVISAS USD 48,877.80 PAGO A AIRBUS HELICOPTERS CONO SUR S.A POR ADQUISICION DE REPUESTOS PARA AERONAVE FAB 003, SEGUN FACTURAS 829 Y 881, PAGO A BANCO BBVA URUGUAY S.A CUENTA 999011879 LIB. 00099021001 TGN-RECURSOS ORDINARIOS (3987)</t>
  </si>
  <si>
    <t>VENTA DE DIVISAS CON TRANSFERENCIA DE FONDOS A SOLICITUD DE MINISTERIO DE LA PRESIDENCIA SEGUN SOLICITUD 5365 REF: DIVISAS USD 3,289.00 PAGO A ROYAL FBO SERVICE S.A PAGO PARCIAL POR SERVICIOS PRESTADOS A AERONAVE FAB 001 VIAJE OFICIAL EL 22 AL 24 ABRIL 2018 AL CARIBE, SEGUN INVOICE 070017052943, PAG LIB. 00099021001 TGN-RECURSOS ORDINARIOS (3987)</t>
  </si>
  <si>
    <t>VENTA DE DIVISAS CON TRANSFERENCIA DE FONDOS A SOLICITUD DE SERVICIO GENERAL DE IDENTIFICACION PERSONAL - SEGIP SEGUN SOLICITUD 5364 REF: ENTREGA DE FONDOS A LA OFICINA DE WASHINGTON DC ESTADOS UNIDOS PARA PAGO DE PLANILLA COMPENSACION COSTO DE VIDA MES DE JUNIO 2018, SEGUN NOTA 223/2018, CERT. 2398 LIB. 00340012003 RECAUDACION EXTRANJERIA - C.I. -L.C.</t>
  </si>
  <si>
    <t>VENTA DE DIVISAS CON TRANSFERENCIA DE FONDOS A SOLICITUD DE MINISTERIO DE DEFENSA SEGUN SOLICITUD 5350 REF: PAGO A EMPRESA AIR PARTS POR ADQUISICION DE LLANTAS PARA AERONAVE DE EPTAM LIB. 00020011103 MINISTERIO DE DEFENSA - INGRESOS VARIOS</t>
  </si>
  <si>
    <t>TRANSFERENCIA DE FONDOS AL EXTERIOR A SOLICITUD DE TESORO GENERAL DE LA NACION SEGUN SOLICITUD 5325 REF: PAGO AL CENTRO INTERNACIONAL DE ESTUDIOS PARA LA CONSERVACION Y LA RESTAURACION DE LOS BIENES CULTURALES (ICCROM), POR CONCEPTO DE MEMBRESIA POR EUR443,00, SEGUN SOLICITUD VRE-DGRM-CS-90/2018. EQ LIB. 00099021001 TGN-RECURSOS ORDINARIOS (3987)</t>
  </si>
  <si>
    <t>TRANSFERENCIA DE FONDOS AL EXTERIOR A SOLICITUD DE TESORO GENERAL DE LA NACION SEGUN SOLICITUD 5327 REF: PAGO A LA ORGANIZACION DE LAS NACIONES UNIDAS PARA LA AGRICULTURA Y LA ALIMENTACION (FAO), POR CONCEPTO DE MEMBRESIA POR EUR22.585,38, SEGUN SOLICITUD VRE-DGRM-CS-81/2018. EQUIVALENTES 26.397,73 LIB. 00099021001 TGN-RECURSOS ORDINARIOS (3987)</t>
  </si>
  <si>
    <t>TRANSFERENCIA DE FONDOS AL EXTERIOR A SOLICITUD DE TESORO GENERAL DE LA NACION SEGUN SOLICITUD 5329 REF: PAGO A LA OPAQ (OPAQ), POR CONCEPTO DE MEMBRESIA POR EUR7.923,00, SEGUN SOLICITUD VRE-DGRM-CS-95/2018. EQUIVALENTES 9.260,38 USD LIB. 00099021001 TGN-RECURSOS ORDINARIOS (3987)</t>
  </si>
  <si>
    <t>TRANSFERENCIA DE FONDOS AL EXTERIOR A SOLICITUD DE TESORO GENERAL DE LA NACION SEGUN SOLICITUD 5330 REF: PAGO A LA ORGANIZACION MUNDIAL DEL TURISMO (OMT), POR CONCEPTO DE MEMBRESIA POR EUR35.134,00, SEGUN SOLICITUD VRE-DGRM-CS-113/2018. EQUIVALENTES 41.064,53 USD LIB. 00099021001 TGN-RECURSOS ORDINARIOS (3987)</t>
  </si>
  <si>
    <t>VENTA DE DIVISAS CON TRANSFERENCIA DE FONDOS A SOLICITUD DE DIRECCION ESTRATEGICA DE REIVINDICACION MARITIMA DIREMAR SEGUN SOLICITUD 5338 REF: PAGO A LA CONSULTORA POR PRODUCTO LAURA MOVILLA POR ASESORAMIENTO EN MATERIA DE DERECHO INTERNACIONAL PUBLICO LM SOLICITADO CON INFORME CONJUNTO IC DIREMAR LIB. 00099021001 TGN-RECURSOS ORDINARIOS (3987)</t>
  </si>
  <si>
    <t>VENTA DE DIVISAS CON TRANSFERENCIA DE FONDOS A SOLICITUD DE DIRECCION ESTRATEGICA DE REIVINDICACION MARITIMA DIREMAR SEGUN SOLICITUD 5338 REF: PAGO A LA CONSULTORA POR PRODUCTO LAURA MOVILLA POR ASESORAMIENTO EN MATERIA DE DERECHO INTERNACIONAL PUBLICO LM SOLICITADO CON INFORME CONJUNTO IC DIREMAR LIB. 00099021001 TGN-RECURSOS ORDINARIOS (3987) POR DIFERENCIAL CAMBIARIO</t>
  </si>
  <si>
    <t>TRANSFERENCIA DE FONDOS AL EXTERIOR A SOLICITUD DE TESORO GENERAL DE LA NACION SEGUN SOLICITUD 5331 REF: PAGO AL INSTITUTO ITALO LATINOAMERICANO (IILA), POR CONCEPTO DE MEMBRESIA POR EUR2.933,08, SEGUN SOLICITUD VRE-DGRM-CS-96/2018. EQUIVALENTES 3.428,18 USD LIB. 00099021001 TGN-RECURSOS ORDINARIOS (3987)</t>
  </si>
  <si>
    <t>TRANSFERENCIA DE FONDOS AL EXTERIOR A SOLICITUD DE TESORO GENERAL DE LA NACION SEGUN SOLICITUD 5314 REF: REF. BO-CONT18, PAGO A LA ORGANIZACION DE LAS NACIONES UNIDAS PARA LA EDUCACION, LA CIENCIA Y LA CULTURA (UNESCO), POR CONCEPTO DE MEMBRESIA POR EUR16.002,00, SEGUN SOLICITUD VRE-DGRM-CS-102/2018 LIB. 00099021001 TGN-RECURSOS ORDINARIOS (3987)</t>
  </si>
  <si>
    <t>VENTA DE DIVISAS CON TRANSFERENCIA DE FONDOS A SOLICITUD DE SERVICIO GENERAL DE IDENTIFICACION PERSONAL - SEGIP SEGUN SOLICITUD 5363 REF: ENTREGA DE FONDOS A LA OFICINA DE SAO PAULO - BRASIL PARA PAGO DE PLANILLAS COMPENSACION COSTO DE VIDA MES DE JUNIO 2018, SEGUN NOTA 221/2018, CERT. 2396 LIB. 00340012003 RECAUDACION EXTRANJERIA - C.I. -L.C.</t>
  </si>
  <si>
    <t>NÚMERO DE LIBRETA CUT: 99031009.00 OPERACIÓN T01 TRANSFERENCIA DE FONDOS A LA CUT - TESORO DIRECTO DE BANCO UNION S.A. A CUENTA UNICA DEL TESORO CON NUMERO DE SOLICITUD = 2863583 Y NUMERO CORRELATIVO = 91320002072018058 TRANSFERENCIA POR OPERACIONES DE VENTA BONOS BTX</t>
  </si>
  <si>
    <t>||TRANSFERENCIA DE FONDOS EN ATENCIÓN A MENSAJE SWIFT 09266 DE LA FECHA (SECTOR PUBLICO) DEBITO DE LA LIBRETA 00117012001 DGAC, REPOSICION UTILES DE ESCRITORIO.</t>
  </si>
  <si>
    <t>||TRANSFERENCIA DE FONDOS S/G. MENSAJE SWIFT 09258 Y CORREO ELECTRONICO LA DGAC DE LA FECHA (SECTOR PUBLICO) DEBITO DE LA LIBRETA 00117012001 DGAC, REPOSICION UTILES DE ESCRITORIO.</t>
  </si>
  <si>
    <t>||TRANSFERENCIA DE FONDOS S/G FORMULARIO CITE: BUN400/18 DE LA FECHA, (HRE-TSO-3527), PARA EL PAGO DE COMISIONES POR SALDOS NO DESEMBOLSADOS. A SOLICITUD GOB.AUT.MCPAL.TRINIDAD-CUM, LIBRETA N°00066047001; BUN.</t>
  </si>
  <si>
    <t>00099021001 DEPOSITO DE EFECTIVO, DEPOSITANTE: HECTOR ANGULO CLAROS, CONCEPTO: DOBLE PERCEPCION, CUENTA DE DEPOSITO: CUENTA UNICA DEL TESORO</t>
  </si>
  <si>
    <t>00155012001 DEPOSITO DE EFECTIVO, DEPOSITANTE: EVANGELINA MARCELA MALAGA ALARCON, CONCEPTO: DEVOLUCION RECURSOS DIRGIDOS, CUENTA DE DEPOSITO: CUENTA UNICA DEL TESORO</t>
  </si>
  <si>
    <t>00099021001 DEPOSITO DE EFECTIVO, DEPOSITANTE: ELOINA CALLEJAS DE BURGOA, CONCEPTO: DEVOLUCION DE DOBLE PERCEPCION, CUENTA DE DEPOSITO: CUENTA UNICA DEL TESORO</t>
  </si>
  <si>
    <t>00099021001 DEPOSITO DE EFECTIVO, DEPOSITANTE: GERONIMO MAYTA ROMERO, CONCEPTO: CONVENIO DE PAGO POR COBRO INDEBIDO N°029-17, CUENTA DE DEPOSITO: CUENTA UNICA DEL TESORO</t>
  </si>
  <si>
    <t>00587012001 DEPOSITO DE EFECTIVO, DEPOSITANTE: DANIELA MUÑOZ BARBERY, CONCEPTO: VENTA DE CHATARRA, CUENTA DE DEPOSITO: CUENTA UNICA DEL TESORO</t>
  </si>
  <si>
    <t>00086031101 DEPOSITO DE EFECTIVO, DEPOSITANTE: CLAUDIO PACO, CONCEPTO: REVERSION DE FONDOS, CUENTA DE DEPOSITO: CUENTA UNICA DEL TESORO</t>
  </si>
  <si>
    <t>00099021001 DEPOSITO DE EFECTIVO, DEPOSITANTE: RI-33 CNL LADISLAO CABRERA, CONCEPTO: RETENCION DE IMPUESTOS (IUE-IT) POR CONSUMO DE AGUA POTABLE CORRES AL MES DE MAYO 2018, CUENTA DE DEPOSITO: CUENTA UNICA DEL TESORO</t>
  </si>
  <si>
    <t>00099021001 DEPOSITO DE EFECTIVO, DEPOSITANTE: ROXANA SILVESTRE CATACORA, CONCEPTO: REVERSION DEL MES DE MAYO, CUENTA DE DEPOSITO: CUENTA UNICA DEL TESORO</t>
  </si>
  <si>
    <t>00099021001 DEPOSITO DE EFECTIVO, DEPOSITANTE: EDILBERTO ARUQUIPA ALARCON, CONCEPTO: DEVOLUCION RETENCION 15,5%, CUENTA DE DEPOSITO: CUENTA UNICA DEL TESORO</t>
  </si>
  <si>
    <t>00099021001 DEPOSITO DE EFECTIVO, DEPOSITANTE: MARIA DEL ROSARIO PEÑALOZA VELEZ OCAMPO, CONCEPTO: DEVOLUCION VIATICOS, CUENTA DE DEPOSITO: CUENTA UNICA DEL TESORO</t>
  </si>
  <si>
    <t>00099021001 DEPOSITO DE EFECTIVO, DEPOSITANTE: KAREN ANGELA PPEREDO ORELLANA, CONCEPTO: DEVOLUCION VIATICOS, CUENTA DE DEPOSITO: CUENTA UNICA DEL TESORO</t>
  </si>
  <si>
    <t>00016011101 DEPOSITO DE EFECTIVO, DEPOSITANTE: MIN DE EDUCACION-LUCIA HERRERA VELASQUEZ, CONCEPTO: DEP. SALDO, CUENTA DE DEPOSITO: CUENTA UNICA DEL TESORO</t>
  </si>
  <si>
    <t>00046024204 DEPOSITO DE EFECTIVO, DEPOSITANTE: ENRIQUE BORDA TOLAY MINISTERIO DE SALUD, CONCEPTO: DEVOLUCION DE FONDO EN AVANCE, CUENTA DE DEPOSITO: CUENTA UNICA DEL TESORO</t>
  </si>
  <si>
    <t>00592012001 DEPOSITO DE EFECTIVO, DEPOSITANTE: RAIZA VILLCA, CONCEPTO: PAGO DE ND33692 CASO MIN CULTURAS-2015, CUENTA DE DEPOSITO: CUENTA UNICA DEL TESORO</t>
  </si>
  <si>
    <t>00099021001 DEPOSITO DE EFECTIVO, DEPOSITANTE: MINISTERIO PUBLICO, CONCEPTO: DEVOLUCION DE GASTOS DE INVESTIGACION POR EL DR ALEJANDRO GARCIA, CUENTA DE DEPOSITO: CUENTA UNICA DEL TESORO</t>
  </si>
  <si>
    <t>00099021001 DEPOSITO DE EFECTIVO, DEPOSITANTE: HENRRY FLORES GUTIERREZ, CONCEPTO: DEVOLUCION HABERES JUNIO 2018, CUENTA DE DEPOSITO: CUENTA UNICA DEL TESORO</t>
  </si>
  <si>
    <t>00099021001 DEPOSITO DE EFECTIVO, DEPOSITANTE: ANASTACIO CHURA APAZA, CONCEPTO: DEVOLUCION DE PAGO ABRIL, CUENTA DE DEPOSITO: CUENTA UNICA DEL TESORO</t>
  </si>
  <si>
    <t>00099021001 DEPOSITO DE EFECTIVO, DEPOSITANTE: ANASTACIO CHURA APAZA, CONCEPTO: DEVOLUCION PAGO MAYO, CUENTA DE DEPOSITO: CUENTA UNICA DEL TESORO</t>
  </si>
  <si>
    <t>00070011102 DEPOSITO DE EFECTIVO, DEPOSITANTE: CARLOS ORTEGA PANTOJA, CONCEPTO: DEVOLUCION DE VIATICOS, CUENTA DE DEPOSITO: CUENTA UNICA DEL TESORO</t>
  </si>
  <si>
    <t>00292012001 DEPOSITO DE EFECTIVO, DEPOSITANTE: VIAS BOLIVIA, CONCEPTO: DEVOLUCION DE CUENTA POR COBRAR MAJOCAR 2017, CUENTA DE DEPOSITO: CUENTA UNICA DEL TESORO</t>
  </si>
  <si>
    <t>00081141101 DEPOSITO DE EFECTIVO, DEPOSITANTE: JAVIER GONZALO TIRADO, CONCEPTO: DEVOLUCION DE RECURSOS NO EJECUTADOS, CUENTA DE DEPOSITO: CUENTA UNICA DEL TESORO</t>
  </si>
  <si>
    <t>00070011102 DEP.DE CHEQ.AJENOS,RET.DE CAM.,CONCEPTO: DEP PASAJES GESTION 2017 FREDDY VACAFLOR,DEP.: MTEPS , PROCEDENCIA: BANCO UNION S.A., CHEQUE: 8760, FECHA DE EMISION:29/06/2018</t>
  </si>
  <si>
    <t>00070011102 DEP.DE CHEQ.AJENOS,RET.DE CAM.,CONCEPTO: DEP DESCUENTO MES DE MAYO 2018,DEP.: MTEPS , PROCEDENCIA: BANCO UNION S.A., CHEQUE: 8758, FECHA DE EMISION:29/06/2018</t>
  </si>
  <si>
    <t>00070011102 DEP.DE CHEQ.AJENOS,RET.DE CAM.,CONCEPTO: DEP GESTION 2017,DEP.: MTEPS , PROCEDENCIA: BANCO UNION S.A., CHEQUE: 8757, FECHA DE EMISION:29/06/2018</t>
  </si>
  <si>
    <t>00513722001 DEP.DE CHEQ.AJENOS,RET.DE CAM.,CONCEPTO: REVERCION DE FONDOS,DEP.: YPFB DISTRITO COMERCIAL OCCIDENTE , PROCEDENCIA: BANCO UNION S.A., CHEQUE: 1615, FECHA DE EMISION:28/06/2018</t>
  </si>
  <si>
    <t>00587012008 DEP.DE CHEQ.AJENOS,RET.DE CAM.,CONCEPTO: PAGO PLANILLA DE AVANCE N°2 OBRAS COMPLEMENTARIAS TAMBORADA,DEP.: AE-VIVIENDA , PROCEDENCIA: BANCO UNION S.A., CHEQUE: 1195, FECHA DE EMISION:03/07/2018</t>
  </si>
  <si>
    <t>00099021001 DEP.DE CHEQ.AJENOS,RET.DE CAM.,CONCEPTO: DEV. DE PASAJES AEREOS DEPOSITADOS AL FONDO ROTATIVO MINISTERIO DE  COMUNICACION,DEP.: MINISTERIO DECOMUNICACION , PROCEDENCIA: BANCO UNION S.A., CHEQUE: 9630, FECHA DE EMISION:02/07/2018</t>
  </si>
  <si>
    <t>00099021001 DEP.DE CHEQ.AJENOS,RET.DE CAM.,CONCEPTO: MONTERO RODRIGUEZ VANIA,DEP.: BANCO UNION  S.A. , PROCEDENCIA: BANCO UNION S.A., CHEQUE: 154557, FECHA DE EMISION:03/07/2018</t>
  </si>
  <si>
    <t>00099021001 DEP.DE CHEQ.AJENOS,RET.DE CAM.,CONCEPTO: PADILLA HURTADO FRANCISCO,DEP.: BANCO UNION  S.A. , PROCEDENCIA: BANCO UNION S.A., CHEQUE: 154559, FECHA DE EMISION:03/07/2018</t>
  </si>
  <si>
    <t>00373024105 DEP.DE CHEQ.AJENOS,RET.DE CAM.,CONCEPTO: PARAPAINO GARCIA JOSE,DEP.: BANCO UNION  S.A. , PROCEDENCIA: BANCO UNION S.A., CHEQUE: 154560, FECHA DE EMISION:03/07/2018</t>
  </si>
  <si>
    <t>00224012001 DEP.DE CHEQ.AJENOS,RET.DE CAM.,CONCEPTO: TRANSFERENCIA DE FONDOS PARA REALIZAR PAGOS VIA SEGIP,DEP.: INSUMOS BOLIVIA , PROCEDENCIA: BANCO UNION S.A., CHEQUE: 1601, FECHA DE EMISION:03/07/2018</t>
  </si>
  <si>
    <t>00283012002 DEP.DE CHEQ.AJENOS,RET.DE CAM.,CONCEPTO: SANCIONES POR ATRASOS,DEP.: ADUANA NACIONAL , PROCEDENCIA: BANCO UNION S.A., CHEQUE: 3067, FECHA DE EMISION:29/06/2018</t>
  </si>
  <si>
    <t>00099021001 DEPOSITO DE EFECTIVO, DEPOSITANTE: FELIPE PADILLA MAMANI, CONCEPTO: DEVOLUCION PASAJES, CUENTA DE DEPOSITO: CUENTA UNICA DEL TESORO</t>
  </si>
  <si>
    <t>00099021001 DEPOSITO DE EFECTIVO, DEPOSITANTE: MARTIN YAHUASI MAMANI, CONCEPTO: ACUERDO CON SENASIR POR PAGO INDEBIDO, CUENTA DE DEPOSITO: CUENTA UNICA DEL TESORO</t>
  </si>
  <si>
    <t>00020031101 DEPOSITO DE EFECTIVO, DEPOSITANTE: WALDO BALLIVIAN RAYA, CONCEPTO: REVERSION, CUENTA DE DEPOSITO: CUENTA UNICA DEL TESORO</t>
  </si>
  <si>
    <t>00373024103 DEPOSITO DE EFECTIVO, DEPOSITANTE: RUITER ELI QUISBERT CHAQUILLA, CONCEPTO: DEVOLUCION DEL SALDO PROYECTO GSUT 01-04  70312, CUENTA DE DEPOSITO: CUENTA UNICA DEL TESORO</t>
  </si>
  <si>
    <t>00591012001 DEPOSITO DE EFECTIVO, DEPOSITANTE: ROMULO IRIARTE ALEGRIA Y ENTEL SA, CONCEPTO: PAGO CONSUMO DE AGUA ESTACION AJAYUNI TELEFERICO, CUENTA DE DEPOSITO: CUENTA UNICA DEL TESORO</t>
  </si>
  <si>
    <t>00070011102 DEPOSITO DE EFECTIVO, DEPOSITANTE: SARA ALEJANDRA CESPEDES RAMOS, CONCEPTO: DEVOLUCION SALDO PARA COMPRA DE COMBUSTIBLE, CUENTA DE DEPOSITO: CUENTA UNICA DEL TESORO</t>
  </si>
  <si>
    <t>00016011101 DEPOSITO DE EFECTIVO, DEPOSITANTE: AGUSTIN TARIFA CAMACHO, CONCEPTO: DEVOLUCION DE PASAJES TERRESTRES, CUENTA DE DEPOSITO: CUENTA UNICA DEL TESORO</t>
  </si>
  <si>
    <t>TRANSFERENCIA RECIBIDA DEL EXTERIOR SEGÚN MENSAJES SWIFT Nos. 9290-9281 (REM.EXT.) DE FECHA 03-07-2018 POR DESEMBOLSO DE CAF PRÉSTAMO CFA008340 CONST.DOBLEVIA MONTERO-CRISTAL SOLICITUD DE DESEMBOLSO NRO. 22 LIBRETA N° 00291012002 ABC-RECURSOS PROPIOS REF.: UTILES DE ESCRITORIO</t>
  </si>
  <si>
    <t>TRANSFERENCIA RECIBIDA DEL EXTERIOR SEGÚN MENSAJES SWIFT Nos. 9291-9282 (REM.EXT.) DE FECHA 03-07-2018 POR DESEMBOLSO DE CAF PRÉSTAMO CFA009272 PROY.CARR.DOBLE VÍA SC-WARNES SOLICITUD DE DESEMBOLSO NRO. 16 LIBRETA N° 00291012002 ABC-RECURSOS PROPIOS REF.: UTILES DE ESCRITORIO</t>
  </si>
  <si>
    <t>VENTA DE DIVISAS A SOLICITUD DE YACIMIENTOS PETROLIFEROS FISCALES BOLIVIANOS SEGUN SOLICITUD 5379 REF: PAGO A SHELL BOLIVIA CORPORATION POR RETRIBUCIONES AL TITULAR MERCADO INTERNO CORRESPONDIENTE AL MES DE FEBRERO DE 2018 LIB. 00513012007 YPFB - RECURSOS NACIONALIZACIÓN</t>
  </si>
  <si>
    <t>VENTA DE DIVISAS A SOLICITUD DE YACIMIENTOS PETROLIFEROS FISCALES BOLIVIANOS SEGUN SOLICITUD 5378 REF: PAGO A PLUSPETROL BOLIVIA POR RETRIBUCIONES AL TITULAR MERCADO INTERNO CORRESPONDIENTE AL MES DE FEBRERO DE 2018 LIB. 00513012007 YPFB - RECURSOS NACIONALIZACIÓN</t>
  </si>
  <si>
    <t>VENTA DE DIVISAS A SOLICITUD DE YACIMIENTOS PETROLIFEROS FISCALES BOLIVIANOS SEGUN SOLICITUD 5380 REF: PAGO A PLUSPETROL BOLIVIA POR RETRIBUCIONES AL TITULAR MERCADO INTERNO CORRESPONDIENTE AL MES DE FEBRERO DE 2018 LIB. 00513012007 YPFB - RECURSOS NACIONALIZACIÓN</t>
  </si>
  <si>
    <t>VENTA DE DIVISAS CON TRANSFERENCIA DE FONDOS A SOLICITUD DE MINISTERIO DE LA PRESIDENCIA SEGUN SOLICITUD 5368 REF: DIVISAS USD 89,570.01 PAGO A DASSAULT FALCON JET POR COPRA DE REPUESTOS PARA AERONAVES FAB 001 Y FAB 002, SEGUN INVOICE 207901, PAGO A BANK OF AMERICA, CUENTA 381023401350. LIB. 00099021001 TGN-RECURSOS ORDINARIOS (3987)</t>
  </si>
  <si>
    <t>VENTA DE DIVISAS CON TRANSFERENCIA DE FONDOS A SOLICITUD DE MINISTERIO DE LA PRESIDENCIA SEGUN SOLICITUD 5389 REF: DIVISAS USD 390.99 PAGO A SATCOM DIRECT INC. POR SERVICIO DE TELEFONIA E INTERNET MES MAYO 2018 AERONAVE FAB 001, SEGUN INVOICE 2789083, PAGO A WELLS FAGO BANK CUENTA 2000055025245. LIB. 00099021001 TGN-RECURSOS ORDINARIOS (3987)</t>
  </si>
  <si>
    <t>VENTA DE DIVISAS CON TRANSFERENCIA DE FONDOS A SOLICITUD DE MINISTERIO DE LA PRESIDENCIA SEGUN SOLICITUD 5382 REF: DIVISAS USD 269.50 PAGO A GOGO BUSINESS AVIATION POR SERVICIO TELEFONIA SATELITAL MES MAYO Y JUNIO 2018 AERONAVE FAB 002, SEGUN INVOICE 520, 620, PAGO A US BANK CUENTA 103690172665. LIB. 00099021001 TGN-RECURSOS ORDINARIOS (3987)</t>
  </si>
  <si>
    <t>||TRANSFERENCIA DE FONDOS S/G. MENSAJE SWIFT 09297 DE LA FECHA (SECTOR PUBLICO) DEBITO DE LA LIBRETA 00117012001 DGAC, REPOSICIÓN ÚTILES DE ESCRITORIO.</t>
  </si>
  <si>
    <t>||TRANSFERENCIA DE FONDOS S/G. MENSAJE SWIFT NRO. 09295 DE LA FECHA (SECTOR PUBLICO) DEBITO DE LA LIBRETA 00117012001 DGAC, REPOSICIÓN ÚTILES DE ESCRITORIO</t>
  </si>
  <si>
    <t>NÚMERO DE LIBRETA CUT: 99031009.00 OPERACIÓN T01 TRANSFERENCIA DE FONDOS A LA CUT - TESORO DIRECTO DE BANCO UNION S.A. A CUENTA UNICA DEL TESORO CON NUMERO DE SOLICITUD = 2867540 Y NUMERO CORRELATIVO = 91320003072018117 TRANSFERENCIA POR OPERACIONES DE VENTA BONOS BTX</t>
  </si>
  <si>
    <t>'TRANSFERENCIA DE FONDOS||S/G.CITE: MEFP/VTCP/DGAFT/UOIET/TES/N°3258/18 DE F.22-06-2018,DEL MIN.DE ECO.FINANC.PUB.(HRE-TSO-3356),PAGO CONTRAPARTE DEUDA GAM MAGDALENA CORRESP.AL CONTRATO PRESTAMO DE INVERSION N°015/14 PROYECTO FINANCIAMIENTO INVERSION MAQUINARIA Y EQUIPO. ABONO A LA LIBRETA N° 00862012002 LBP FNDR - INVERSIONES FINANZAS.</t>
  </si>
  <si>
    <t>De: 00099024113 De: 00099024113 Transferencia en cumplimiento al DS N0913 de 15/06/2011 y el Convenio Integubernativo de Financiamiento UPRE-CIF-IG 152/2015, suscrito entre la UPRE y el GAM de Tinguipaya proyecto Construccion Centro de Salud con Internacion Jahuacaya, correspondiente a saldos no eje</t>
  </si>
  <si>
    <t>De: 00099024113 De: 00099024113 Transferencia en cumplimiento al DS N0913 de 15/06/2011 y el Convenio Integubernativo de Financiamiento UPRE-CIF-IG 515/2017, suscrito entre la UPRE y el GAM de Copacabana proyecto Construccion 2 Aulas y Sala de Computacion U.E. San Miguel de Hueko, correspondiente a</t>
  </si>
  <si>
    <t>De: 00099024113 De: 00099024113 Transferencia en cumplimiento al DS N0913 de 15/06/2011 y el Convenio Integubernativo de Financiamiento UPRE-CIF-IG 514/2017, suscrito entre la UPRE y el GAM de Copacabana proyecto Construccion 2 Aulas y Sala de Computacion U.E. Chani, correspondiente a saldos no ejec</t>
  </si>
  <si>
    <t>De: 00099024113 De: 00099024113 Transferencia en cumplimiento al DS N0913 de 15/06/2011 y el Convenio Integubernativo de Financiamiento UPRE-CIF-IG 517/2017, suscrito entre la UPRE y el GAM de Copacabana proyecto Construccion 2 Aulas y Sala de Computacion U.E. Yampupata, correspondiente a saldos no</t>
  </si>
  <si>
    <t>De: 00099024113 De: 00099024113 Transferencia en cumplimiento al DS N0913 de 15/06/2011 y el Convenio Integubernativo de Financiamiento UPRE-CIF-IG 518/2017, suscrito entre la UPRE y el GAM de Copacabana proyecto Construccion 2 Aulas y Sala de Computacion U.E. Kollasuyo, correspondiente a saldos no</t>
  </si>
  <si>
    <t>De: 00099024113 De: 00099024113 Transferencia en cumplimiento al DS N0913 de 15/06/2011 y el Convenio Integubernativo de Financiamiento UPRE-CIF-IG 516/2017, suscrito entre la UPRE y el GAM de Copacabana proyecto Construccion 2 Aulas y Sala de Computacion U.E. Marca Kosco, correspondiente a saldos n</t>
  </si>
  <si>
    <t>||TRANSFERENCIA DE FONDOS S/G. MENSAJE SWIFT 09296 Y CORREO ELECTRONICO DE LA DGAC DE LA FECHA (SECTOR PUBLICO) DEBITO DE LA LIBRETA 00117012001 DGAC, REPOSICION UTILES DE ESCRITORIO.</t>
  </si>
  <si>
    <t>De: 00099024113 De: 00099024113 Transferencia en cumplimiento al DS N0913 de 15/06/2011 y el Convenio Integubernativo de Financiamiento UPRE-CIF-IG 521/2017, suscrito entre la UPRE y el GAM de Copacabana proyecto Construccion 2 Aulas y Direccion U.E. Huacuyo A y B, correspondiente a saldos no ejecut</t>
  </si>
  <si>
    <t>TRANSFERENCIA DEL EXTERIOR SEGUN SWIFT NO.9284 DE FECHA 03/07/2018 ORDENANTE: VICECONSULADO DE BOLIVIA LA PLATA-ARGENTINA REF:GESTORIA CONSULAR JUNIO 18 LIB. 00010011102 MIN.RELACIONES EXTERIORES - GESTORIA CONSULAR LEY Nº 3108</t>
  </si>
  <si>
    <t>COBRO POR COMISIONES ALADI Nro: 000001/2009</t>
  </si>
  <si>
    <t>'COBRO DE'||ÚTILES DE ESCRITORIO POR EL COMPROBANTE CONTABLE N°0926252 DE LA FECHA, SEGUN CORREO ELECTRONICO DE YPFB DE F.23.01.2018 DEBITO DE LA LIBRETA 00513022001 YPFB - OPERACIONES.</t>
  </si>
  <si>
    <t>De: 00099024113 De: 00099024113 Transferencia en cumplimiento al DS N0913 de 15/06/2011 y el Convenio Integubernativo de Financiamiento UPRE-CIF-IG/423/2015, suscrito entre la UPRE y el GAM de Soracachi proyecto Construccion Tinglado Unidad Educativa Challapampa, correspondiente a saldos no ejecutad</t>
  </si>
  <si>
    <t>De: 00099024113 De: 00099024113 Transferencia en cumplimiento al DS N0913 de 15/06/2011 y el Convenio Integubernativo de Financiamiento UPRE-CIF-IG/401/2015, suscrito entre la UPRE y el GAM de Soracachi proyecto Construccion Tinglado Unidad Educativa Jose Merida Montano de Soracachi, correspondiente</t>
  </si>
  <si>
    <t>De: 00099024113 De: 00099024113 Transferencia en cumplimiento al DS N0913 de 15/06/2011 y el Convenio Integubernativo de Financiamiento UPRE-CIF-IG/400/2015, suscrito entre la UPRE y el GAM de Soracachi proyecto Construccion Centro de Salud Lequepalca, correspondiente a saldos no ejecutados gestion</t>
  </si>
  <si>
    <t>De: 00099024113 De: 00099024113 Transferencia en cumplimiento al DS N0913 de 15/06/2011 y el Convenio Integubernativo de Financiamiento UPRE-CIF-IG/476/2016, suscrito entre la UPRE y el GAM de San Pablo de Lipez proyecto Construccion Unidad Educativa Nueva Esperanza de Polulos Comunidad de Polulos,</t>
  </si>
  <si>
    <t>De: 00099024113 De: 00099024113 Transferencia en cumplimiento al DS N0913 de 15/06/2011 y el Convenio Integubernativo de Financiamiento UPRE-CIF-IG 520/2017, suscrito entre la UPRE y el GAM de Copacabana proyecto Construccion Tinglado U.E. Chachapoya, correspondiente a saldos no ejecutados gestion 2</t>
  </si>
  <si>
    <t>De: 00099024113 De: 00099024113 Transferencia en cumplimiento al DS N0913 de 15/06/2011 y el Convenio Integubernativo de Financiamiento UPRE-CIF-IG 519/2017, suscrito entre la UPRE y el GAM de Copacabana proyecto Construccion Tinglado U.E. Siripaca B, correspondiente a saldos no ejecutados gestion 2</t>
  </si>
  <si>
    <t>COBRO DE UTILES DE ESCRITORIO Nro: 000001/2009</t>
  </si>
  <si>
    <t>COBRO COSTOS DE PAPELERIA SEGUN TRANSFERENCIA DEL EXTERIOR POR ORDEN DE VICECONSULADO DE BOLIVIA LA PLATA-ARGENTINA REF:GESTORIA CONSULAR JUNIO 18 LIB. 00010011102 MIN.RELACIONES EXTERIORES - GESTORIA CONSULAR LEY Nº 3108</t>
  </si>
  <si>
    <t>||TRANSFERENCIA DE FONDOS EN ATENCIÓN A MENSAJE SWIFT 09334 DE LA FECHA (SECTOR PUBLICO) DEBITO DE LA LIBRETA 00117012001 DGAC, REPOSICION UTILES DE ESCRITORIO.</t>
  </si>
  <si>
    <t>00046104203 DEPOSITO DE EFECTIVO, DEPOSITANTE: JHONNY TORIBIO PAREDES MACHACA, CONCEPTO: REVERSION DE FONDOS NO UTILIZADOS, CUENTA DE DEPOSITO: CUENTA UNICA DEL TESORO</t>
  </si>
  <si>
    <t>00373024103 DEPOSITO DE EFECTIVO, DEPOSITANTE: ROSA INES LOPEZ GONZALES, CONCEPTO: DEVOLUCION SALDO PROYECTO APOYO A LA PROD. ARROZ Y MAIZ, CUENTA DE DEPOSITO: CUENTA UNICA DEL TESORO</t>
  </si>
  <si>
    <t>00099021001 DEPOSITO DE EFECTIVO, DEPOSITANTE: RAUL LANDER SANCHEZ DAGA, CONCEPTO: REVERSION, CUENTA DE DEPOSITO: CUENTA UNICA DEL TESORO</t>
  </si>
  <si>
    <t>00099021001 DEPOSITO DE EFECTIVO, DEPOSITANTE: SILVIA MARIA EUGENIA CAVOUR RAMIREZ, CONCEPTO: DEVOLUCION POR DOBLE PERCEPCION, CUENTA DE DEPOSITO: CUENTA UNICA DEL TESORO</t>
  </si>
  <si>
    <t>00099021001 DEPOSITO DE EFECTIVO, DEPOSITANTE: ANH MIRIAM LESLI GUARACHI CARRASCO, CONCEPTO: DEVOLUCION PASAJES AEREO LPZ- CBB 13/06/2018, CUENTA DE DEPOSITO: CUENTA UNICA DEL TESORO</t>
  </si>
  <si>
    <t>00099021001 DEPOSITO DE EFECTIVO, DEPOSITANTE: ANICETO ROBERTO GONZALES OQUENDO, CONCEPTO: DEVOLUCION POR RETENCION DE HABERES CORRESPONDIENTE A NOV / 2017, CUENTA DE DEPOSITO: CUENTA UNICA DEL TESORO</t>
  </si>
  <si>
    <t>00099021001 DEPOSITO DE EFECTIVO, DEPOSITANTE: IRENE HUANCA RAMOS  CI.  2608287  LP., CONCEPTO: DEVOLUCION - MARZO, CUENTA DE DEPOSITO: CUENTA UNICA DEL TESORO</t>
  </si>
  <si>
    <t>00593019201 DEPOSITO DE EFECTIVO, DEPOSITANTE: JUAN C. ZAPANA 2639947 LP, CONCEPTO: REVERSION PREVENTIVO # 263, CUENTA DE DEPOSITO: CUENTA UNICA DEL TESORO</t>
  </si>
  <si>
    <t>00593019201 DEPOSITO DE EFECTIVO, DEPOSITANTE: EDGAR APAZA I. CI. 4254639 LP, CONCEPTO: REVERSION PREVENTIVO # 243, CUENTA DE DEPOSITO: CUENTA UNICA DEL TESORO</t>
  </si>
  <si>
    <t>00099021001 DEPOSITO DE EFECTIVO, DEPOSITANTE: RAUL ORTEGA HUANCA CI4897809LP, CONCEPTO: REVERSION DE BOLETA, CUENTA DE DEPOSITO: CUENTA UNICA DEL TESORO</t>
  </si>
  <si>
    <t>00099021001 DEPOSITO DE EFECTIVO, DEPOSITANTE: RAUL ORTEGA HUANCA CI 4897809 LP, CONCEPTO: REVERSION DE BOLETA, CUENTA DE DEPOSITO: CUENTA UNICA DEL TESORO</t>
  </si>
  <si>
    <t>00099021001 DEPOSITO DE EFECTIVO, DEPOSITANTE: JUDITH LILIAM VILLARREAL WAIWA CI. 2612073 LP, CONCEPTO: DEVOLUCION POR RETENCION HABERES, CUENTA DE DEPOSITO: CUENTA UNICA DEL TESORO</t>
  </si>
  <si>
    <t>00020031101 DEPOSITO DE EFECTIVO, DEPOSITANTE: MARCELO ANTONIO VARGAS RIVERO CI 3130638 CBBA, CONCEPTO: REVERSION, CUENTA DE DEPOSITO: CUENTA UNICA DEL TESORO</t>
  </si>
  <si>
    <t>00099021001 DEPOSITO DE EFECTIVO, DEPOSITANTE: NANCY VDA. DE PINTO, CONCEPTO: DEVOLUCION SEGUN LIBRETA  00099021001, CUENTA DE DEPOSITO: CUENTA UNICA DEL TESORO</t>
  </si>
  <si>
    <t>00099021001 DEPOSITO DE EFECTIVO, DEPOSITANTE: JOSE LUIS ABASTOFLOR VILLAFUERTE, CONCEPTO: DEVOLUCION POR RETENCION DE HABERES AGOSTO 2017, CUENTA DE DEPOSITO: CUENTA UNICA DEL TESORO</t>
  </si>
  <si>
    <t>00099021001 DEPOSITO DE EFECTIVO, DEPOSITANTE: IVAN RODRIGO COCARICO MAMANI, CONCEPTO: DEVOLUCION RETROACTIVO 2018, CUENTA DE DEPOSITO: CUENTA UNICA DEL TESORO</t>
  </si>
  <si>
    <t>00046058003 DEPOSITO DE EFECTIVO, DEPOSITANTE: ANA MILAGROS LA ROSA SORIA GALVARRO, CONCEPTO: DEVOLUCION DE RECURSOS POR PAGO DE PENALIDADES POR CAMBIO DE RUTA, CUENTA DE DEPOSITO: CUENTA UNICA DEL TESORO</t>
  </si>
  <si>
    <t>00099021001 DEPOSITO DE EFECTIVO, DEPOSITANTE: JESUS JOSE GONZALES ERGUETA, CONCEPTO: DEVOLUCION DE VIATICOS C-31 N° 1064, CUENTA DE DEPOSITO: CUENTA UNICA DEL TESORO</t>
  </si>
  <si>
    <t>00212082001 DEPOSITO DE EFECTIVO, DEPOSITANTE: RONALD YUJRA QUISPE, CONCEPTO: DEVOLUCION DE GASTOS OPERATIVOS C-31 N° 444, CUENTA DE DEPOSITO: CUENTA UNICA DEL TESORO</t>
  </si>
  <si>
    <t>00046104203 DEPOSITO DE EFECTIVO, DEPOSITANTE: ROSSE MARY BLANCO QUISPE, CONCEPTO: REVERSION DE FONDOS NO UTILIZADOS, CUENTA DE DEPOSITO: CUENTA UNICA DEL TESORO</t>
  </si>
  <si>
    <t>00099021001 DEPOSITO DE EFECTIVO, DEPOSITANTE: WALTER VILLARROEL CHUQUIMIA, CONCEPTO: DEVOLUCION COBRO INDEBIDO SENASIR, CUENTA DE DEPOSITO: CUENTA UNICA DEL TESORO</t>
  </si>
  <si>
    <t>00099021001 DEPOSITO DE EFECTIVO, DEPOSITANTE: MIRIAM RUTH RAMOS OLIVER  C.I.  2064347  LP., CONCEPTO: REVERSION DEFINITIVA MARZO/2002, CUENTA DE DEPOSITO: CUENTA UNICA DEL TESORO</t>
  </si>
  <si>
    <t>00099021001 DEPOSITO DE EFECTIVO, DEPOSITANTE: ROXANA REVOLLO GONZALES, CONCEPTO: DEVOLUCION DE GASTOS NO RECONOCIDOS POR EL ESTADO, CUENTA DE DEPOSITO: CUENTA UNICA DEL TESORO</t>
  </si>
  <si>
    <t>00099021001 DEPOSITO DE EFECTIVO, DEPOSITANTE: GABRIEL SURCO CHIPANA, CONCEPTO: REVERSION DE BOLETA DE HABER MENSUAL MAYO, CUENTA DE DEPOSITO: CUENTA UNICA DEL TESORO</t>
  </si>
  <si>
    <t>00099021001 DEP.DE CHEQ.AJENOS,RET.DE CAM.,CONCEPTO: REEMBOLSO SUBSIDIO INCAPACIDAD TEMPORAL,DEP.: CONTRALORIA GENERAL DEL ESTADO , PROCEDENCIA: BANCO UNION S.A., CHEQUE: 5719, FECHA DE EMISION:02/07/2018</t>
  </si>
  <si>
    <t>00574012002 DEP.DE CHEQ.AJENOS,RET.DE CAM.,CONCEPTO: LACTEOSBOL DEVOL INCAP TEMP - ABRIL/2018,DEP.: CAJA PETROLERA DE SALUD , PROCEDENCIA: BANCO UNION S.A., CHEQUE: 13490, FECHA DE EMISION:04/07/2018</t>
  </si>
  <si>
    <t>00290012001 DEP.DE CHEQ.AJENOS,RET.DE CAM.,CONCEPTO: DEP POR BAJA DE CXC CAJA PETROLERA DE SALUD MES DE MARZO/2018 SEGUN C-31 SIP N° 179,DEP.: SERVICIO DE IMPUESTOS NACIONALES , PROCEDENCIA: BANCO UNION S.A., CHEQUE: 4921, FECHA DE EMISION:29/06/2018</t>
  </si>
  <si>
    <t>00155012001 DEP.DE CHEQ.AJENOS,RET.DE CAM.,CONCEPTO: DIRECCION NOTARIADO PLURINAL DEVOL INCAPACIDAD TEMP -DIC/17,DEP.: CAJA PETROLERA DE SALUD , PROCEDENCIA: BANCO UNION S.A., CHEQUE: 13513, FECHA DE EMISION:04/07/2018</t>
  </si>
  <si>
    <t>00290012001 DEP.DE CHEQ.AJENOS,RET.DE CAM.,CONCEPTO: DEP POR MULTAS Y ATRASOS DE CONSULTORES DE LINEA DE LA GDTJ MES MAYO/2018 S/G C-31 SIP N. 178,DEP.: SERVICIO DE IMPUESTOS NACIONALES</t>
  </si>
  <si>
    <t>00597019202 DEP.DE CHEQ.AJENOS,RET.DE CAM.,CONCEPTO: Y L B DEVOL INCAPACIDAD - ABRIL /2018,DEP.: CAJA PETROLERA DE SALUD , PROCEDENCIA: BANCO UNION S.A., CHEQUE: 13522, FECHA DE EMISION:04/07/2018</t>
  </si>
  <si>
    <t>00290012001 DEP.DE CHEQ.AJENOS,RET.DE CAM.,CONCEPTO: DEP POR MULTAS Y ATRASOS A CONS DE LINEA DE LA GGCBBA MES MAYO/2018 S/G C-31 SIP N. 177,DEP.: SERVICIO DE IMPUESTOS NACIONALES , PROCEDENCIA: BANCO UNION S.A., CHEQUE: 4918, FECHA DE EMISION:29/06/2018</t>
  </si>
  <si>
    <t>00253014112 DEP.DE CHEQ.AJENOS,RET.DE CAM.,CONCEPTO: TRANSFERENCIA DEL GOBIERNO AUTONOMO MUNICIPAL DE EL ALTO PARA GASTOS ADMINISTRATIVOS,DEP.: GAMEA , PROCEDENCIA: BANCO UNION S.A., CHEQUE: 1242, FECHA DE EMISION:20/06/2018</t>
  </si>
  <si>
    <t>00253014112 DEP.DE CHEQ.AJENOS,RET.DE CAM.,CONCEPTO: TRANSFERENCIA DEL GOBIERNO AUTONOMO MUNICIPAL EL ALTO PARA GASTOS ADMINISTRATIVOS,DEP.: GAMEA , PROCEDENCIA: BANCO UNION S.A., CHEQUE: 1246, FECHA DE EMISION:26/06/2018</t>
  </si>
  <si>
    <t>00253014207 DEP.DE CHEQ.AJENOS,RET.DE CAM.,CONCEPTO: TRANSFERENCIA DE LA REPRESA HAMPATURI PARA GASTOS ADMINISTRATIVO,DEP.: HAMPATURI , PROCEDENCIA: BANCO UNION S.A., CHEQUE: 1247, FECHA DE EMISION:03/07/2018</t>
  </si>
  <si>
    <t>00020011103 DEP.DE CHEQ.AJENOS,RET.DE CAM.,CONCEPTO: TRANSF EXT EMP CLASICC 400 HOLDING P/ARRENDAMIENTO DE MOTOR P/AERO BOING 737-300 FAB 115 2DO PAGO,DEP.: TRANSPORTE AEREO MILITAR , PROCEDENCIA: BANCO UNION S.A., CHEQUE: 19825, FECHA DE EMISION:03/07/2018</t>
  </si>
  <si>
    <t>00047257001 DEP.DE CHEQ.AJENOS,RET.DE CAM.,CONCEPTO: DEPÓSITO POR CIERRE DE GESTION 2017,DEP.: UEP - ACCESOS  UOL - CAMARGO , PROCEDENCIA: BANCO UNION S.A., CHEQUE: 3616, FECHA DE EMISION:02/07/2018</t>
  </si>
  <si>
    <t>00047258002 DEP.DE CHEQ.AJENOS,RET.DE CAM.,CONCEPTO: DEPÓSITO POR CIERRE DE GESTION 2017,DEP.: UEP - ACCESOS  UOL - SUCRE , PROCEDENCIA: BANCO UNION S.A., CHEQUE: 3706, FECHA DE EMISION:04/07/2018</t>
  </si>
  <si>
    <t>00047257001 DEP.DE CHEQ.AJENOS,RET.DE CAM.,CONCEPTO: DEPÓSITO POR CIERRE DE GESTION 2017,DEP.: UEP - ACCESOS  UOL - SUCRE , PROCEDENCIA: BANCO UNION S.A., CHEQUE: 3704, FECHA DE EMISION:04/07/2018</t>
  </si>
  <si>
    <t>00047257001 DEP.DE CHEQ.AJENOS,RET.DE CAM.,CONCEPTO: DEPÓSITO POR CIERRE DE GESTION 2017,DEP.: UEP - ACCESOS  UOL - CAMARGO , PROCEDENCIA: BANCO UNION S.A., CHEQUE: 3622, FECHA DE EMISION:02/07/2018</t>
  </si>
  <si>
    <t>00047257001 DEP.DE CHEQ.AJENOS,RET.DE CAM.,CONCEPTO: DEPÓSITO POR CIERRE DE GESTION 2017,DEP.: UEP - ACCESOS  UOL - CAMARGO , PROCEDENCIA: BANCO UNION S.A., CHEQUE: 3613, FECHA DE EMISION:02/07/2018</t>
  </si>
  <si>
    <t>00047257001 DEP.DE CHEQ.AJENOS,RET.DE CAM.,CONCEPTO: DEPÓSITO POR CIERRE DE GESTION 2017,DEP.: UEP - ACCESOS  UOL - SUCRE , PROCEDENCIA: BANCO UNION S.A., CHEQUE: 3708, FECHA DE EMISION:04/07/2018</t>
  </si>
  <si>
    <t>00047257002 DEP.DE CHEQ.AJENOS,RET.DE CAM.,CONCEPTO: DEPÓSITO POR CIERRE DE GESTION 2017,DEP.: UEP - ACCESOS  UOL - SUCRE , PROCEDENCIA: BANCO UNION S.A., CHEQUE: 3695, FECHA DE EMISION:04/07/2018</t>
  </si>
  <si>
    <t>00221012001 DEP.DE CHEQ.AJENOS,RET.DE CAM.,CONCEPTO: INDEMNIZACION DE CIA DE SEGUROS CREDINFORM INT S.A.,DEP.: SENARECOM , PROCEDENCIA: BANCO UNION S.A., CHEQUE: 1312, FECHA DE EMISION:03/07/2018</t>
  </si>
  <si>
    <t>00099021001 DEP.DE CHEQ.AJENOS,RET.DE CAM.,CONCEPTO: DEVOLUCION DE PASAJES AEREOS,DEP.: MINISTERIO DE EDUCACION , PROCEDENCIA: BANCO UNION S.A., CHEQUE: 22536, FECHA DE EMISION:29/06/2018</t>
  </si>
  <si>
    <t>00574012002 DEP.DE CHEQ.AJENOS,RET.DE CAM.,CONCEPTO: DEP. POR PRODUCTO EN MAL ESTADO CARVER LEONEL ANGOLA  V. FATIMA,DEP.: LACTEOSBOL , PROCEDENCIA: BANCO UNION S.A., CHEQUE: 4718, FECHA DE EMISION:27/06/2018</t>
  </si>
  <si>
    <t>00574014201 DEP.DE CHEQ.AJENOS,RET.DE CAM.,CONCEPTO: LIQUIDACION APORTES PRO LECHE MES DE FEBRERO 2018,DEP.: LACTEOSBOL , PROCEDENCIA: BANCO UNION S.A., CHEQUE: 4719, FECHA DE EMISION:02/07/2018</t>
  </si>
  <si>
    <t>00206012001 DEP.DE CHEQ.AJENOS,RET.DE CAM.,CONCEPTO: DEP. POR VENTA SANTA CRUZ PERIODO MAYO /2018,DEP.: INE , PROCEDENCIA: BANCO UNION S.A., CHEQUE: 4718, FECHA DE EMISION:02/07/2018</t>
  </si>
  <si>
    <t>00020011102 DEP.DE CHEQ.AJENOS,RET.DE CAM.,CONCEPTO: PAGO SUBSIDIO PRENATAL SRA DAYANNE QUISBERT DE GESTION 2014,DEP.: TRANSPORTE AEREO MILITAR , PROCEDENCIA: BANCO UNION S.A., CHEQUE: 19824, FECHA DE EMISION:03/07/2018</t>
  </si>
  <si>
    <t>00206012001 DEP.DE CHEQ.AJENOS,RET.DE CAM.,CONCEPTO: DEP. POR VENTA COCHABAMBA PERIODO MAYO/2018,DEP.: INE , PROCEDENCIA: BANCO UNION S.A., CHEQUE: 4717, FECHA DE EMISION:02/07/2018</t>
  </si>
  <si>
    <t>PAGO PRÉSTAMO VAR.ACRE.BILAT. VARIOS CLUB DE PARIS VCTO. 04-07-2018 POR CUENTA DE TGN , NTI. 011015 VALOR 04-07-2018 CAPITAL UFV 40.677.652,80 INTERESES UFV 5.006.374,10 CTA. 3987 CUENTA UNICA DEL TESORO-3987 LIB. 00099021001</t>
  </si>
  <si>
    <t>PAGO PRÉSTAMO VAR.ACRE.BILAT. VARIOS CLUB DE PARIS VCTO. 04-07-2018 POR CUENTA DE TGN , NTI. 011015 VALOR 04-07-2018 CAPITAL UFV 40.677.652,80 INTERESES UFV 5.006.374,10 CTA. 3987 CUENTA UNICA DEL TESORO-3987 LIB. 00099021001 REF.: COMISIONES BANCARIAS</t>
  </si>
  <si>
    <t>COBRO COSTOS DE PAPELERIA SEGUN TRANSFERENCIA DEL EXTERIOR POR ORDEN DE CORPORACIION PETROLERA S.A. REF.: PAGO SEGUN FACTURA 6 Y NC NRO.GPDI-DPDI-0703B1Q8021C042140 LIB. 00513062001 YPFB-OPERACIONES PLANTA DE SEPARACION DE LIQUIDOS RIO GRANDE</t>
  </si>
  <si>
    <t>PROVISION DE FONDOS A SOLICITUD DE YACIMIENTOS PETROLIFEROS FISCALES BOLIVIANOS SEGUN SOLICITUD YPFB-0179-2018 REF: PAGO TRANSPORTE GN DUCTO MENOR CARRASCO BULO BULO MAYO 2018 A YPFB CHACO SA LIB. 00513012007 YPFB - RECURSOS NACIONALIZACIÓN</t>
  </si>
  <si>
    <t>REGULARIZACION DE TRANSFERENCIA DEL EXTERIOR SEGUN SWIFT 09335 DE FECHA 04/07/2018 ORDENANTE: CONSULADO DE BOLIVIA EN MENDOZA ARGENTINA LIB. 00010011102 MIN.RELACIONES EXTERIORES - GESTORIA CONSULAR LEY Nº 3108</t>
  </si>
  <si>
    <t>De: 00099024113 Transferencia en cumplimiento al DS N0913 de 15/06/2011 y el Convenio Intergubernativo de Financiamiento UPRE-CIF-IG 1074/2017, suscrito entre la UPRE y el GAM Rurrenabaque, Proyecto Const. Aulas U.E. Collana Linares Rurrenabaque, correspondiente al pago de la planilla N 1, segun la</t>
  </si>
  <si>
    <t>COBRO COSTOS DE PAPELERIA POR REGULARIZACION DE TRANSFERENCIA DEL EXTERIOR POR ORDEN DE CONSULADO DE BOLIVIA EN MENDOZA ARGENTINA LIB. 00010011102 MIN.RELACIONES EXTERIORES - GESTORIA CONSULAR LEY Nº 3108</t>
  </si>
  <si>
    <t>De: 00099024113 De: 00099024113 Transferencia en cumplimiento al DS N0913 de 15/06/2011 y el Convenio Integubernativo de Financiamiento UPRE-CIF-IG/544/2016, suscrito entre la UPRE y el GAM de Arampampa proyecto Const. Aula Multigrado U.E. Charcamarcavi, correspondiente a saldos no ejecutados gestio</t>
  </si>
  <si>
    <t>De: 00099024113 De: 00099024113 Transferencia en cumplimiento al DS N0913 de 15/06/2011 y el Convenio Integubernativo de Financiamiento UPRE-CIF-IG 976/2017, suscrito entre la UPRE y el GAM de Arampampa proyecto Const. Aula Multigrado U.E. Jarkamani Comunidad Jarcamani, correspondiente a saldos no e</t>
  </si>
  <si>
    <t>De: 00099024113 De: 00099024113 Transferencia en cumplimiento al DS N0913 de 15/06/2011 y el Convenio Integubernativo de Financiamiento UPRE-CIF-IG 983/2017, suscrito entre la UPRE y el GAM de Arampampa proyecto Const. Cancha Polifuncional con Tinglado y Graderias U.E. Calachua - Comunidad Calachua,</t>
  </si>
  <si>
    <t>De: 00099024113 De: 00099024113 Transferencia en cumplimiento al DS N0913 de 15/06/2011 y el Convenio Integubernativo de Financiamiento UPRE-CIF-IG 979/2017, suscrito entre la UPRE y el GAM de Arampampa proyecto Const. Cancha Polifuncional con Tinglado y Graderias U.E. Santiago - Comunidad Santiago,</t>
  </si>
  <si>
    <t>De: 00099024113 De: 00099024113 Transferencia en cumplimiento al DS N0913 de 15/06/2011 y el Convenio Integubernativo de Financiamiento UPRE-CIF-IG/546/2016, suscrito entre la UPRE y el GAM de Arampampa proyecto Const. Dos Aulas U.E. Sarcuri, correspondiente a saldos no ejecutados gestion 2017, segu</t>
  </si>
  <si>
    <t>De: 00099024113 De: 00099024113 Transferencia en cumplimiento al DS N0913 de 15/06/2011 y el Convenio Integubernativo de Financiamiento UPRE-CIF-IG 984/2017, suscrito entre la UPRE y el GAM de Arampampa proyecto Const. Dos Laboratorios y Un Aula Taller U.E. Miguel Mercado - Arampampa, correspondient</t>
  </si>
  <si>
    <t>De: 00099024113 De: 00099024113 Transferencia en cumplimiento al DS N0913 de 15/06/2011 y el Convenio Integubernativo de Financiamiento UPRE-CIF-IG/540/2016, suscrito entre la UPRE y el GAM de Arampampa proyecto Const. Internado U.E. Nery Espinoza Mier Koaraca, correspondiente a saldos no ejecutados</t>
  </si>
  <si>
    <t>De: 00099024113 De: 00099024113 Transferencia en cumplimiento al DS N0913 de 15/06/2011 y el Convenio Integubernativo de Financiamiento UPRE-CIF-IG 930/2017, suscrito entre la UPRE y el GAM de Ckochas proyecto Construccion de 6 Aulas, Tinglado y Campo Deportivo U.E. Virgen de Encarnacion Potreros -</t>
  </si>
  <si>
    <t>De: 00099024113 De: 00099024113 Transferencia en cumplimiento al DS N0913 de 15/06/2011 y el Convenio Integubernativo de Financiamiento UPRE-CIF-IG 929/2017, suscrito entre la UPRE y el GAM de Ckochas proyecto Construccion de 6 Aulas, Sala de Profesores y Direccion U.E. Qhalapaya - Ckochas, correspo</t>
  </si>
  <si>
    <t>De: 00099024113 De: 00099024113 Transferencia en cumplimiento al DS N0913 de 15/06/2011 y el Convenio Integubernativo de Financiamiento UPRE-CIF-IG 928/2017, suscrito entre la UPRE y el GAM de Ckochas proyecto Construccion de 6 Aulas, Sala de Profesores y Direccion U.E., Molles-Ckochas, correspondie</t>
  </si>
  <si>
    <t>De: 00099024113 De: 00099024113 Transferencia en cumplimiento al DS N0913 de 15/06/2011 y el Convenio Integubernativo de Financiamiento UPRE-CIF-IG 574/2017, suscrito entre la UPRE y el GAM de Caranavi proyecto Construccion 1 Aula U.E. Puerto Leon - Canton Choro, correspondiente a saldos no ejecutad</t>
  </si>
  <si>
    <t>De: 00099024113 De: 00099024113 Transferencia en cumplimiento al DS N0913 de 15/06/2011 y el Convenio Integubernativo de Financiamiento UPRE-CIF-IG 571/2017, suscrito entre la UPRE y el GAM de Caranavi proyecto Construccion Tinglado U.E. Rio Mercedes - Canton Carnavi Rural, correspondiente a saldos</t>
  </si>
  <si>
    <t>De: 00099024113 De: 00099024113 Transferencia en cumplimiento al DS N0913 de 15/06/2011 y el Convenio Integubernativo de Financiamiento UPRE-CIF-IG 572/2017, suscrito entre la UPRE y el GAM de Caranavi proyecto Construccion Tinglado U.E. Carrasco La Reserva A - Canton Carrasco La Reserva, correspond</t>
  </si>
  <si>
    <t>De: 00099024113 De: 00099024113 Transferencia en cumplimiento al DS N0913 de 15/06/2011 y el Convenio Integubernativo de Financiamiento UPRE-CIF-IG 573/2017, suscrito entre la UPRE y el GAM de Caranavi proyecto Construccion Tinglado U.E. Union Berea - Canton Chijchipani, correspondiente a saldos no</t>
  </si>
  <si>
    <t>De: 00099024113 De: 00099024113 Transferencia en cumplimiento al DS N0913 de 15/06/2011 y el Convenio Integubernativo de Financiamiento UPRE-CIF-IG 564/2017, suscrito entre la UPRE y el GAM de Caranavi proyecto Construccion Tinglado U.E. Bernardo Monteagudo - Canton Alcoche, correspondiente a saldos</t>
  </si>
  <si>
    <t>De: 00099024113 De: 00099024113 Transferencia en cumplimiento al DS N0913 de 15/06/2011 y el Convenio Integubernativo de Financiamiento UPRE-CIF-IG 569/2017, suscrito entre la UPRE y el GAM de Caranavi proyecto Construccion 2 Aulas y Bateria Sanitaria U.E. Litoral - Canton Caranavi Urbano, correspon</t>
  </si>
  <si>
    <t>De: 00099024113 De: 00099024113 Transferencia en cumplimiento al DS N0913 de 15/06/2011 y el Convenio Integubernativo de Financiamiento UPRE-CIF-IG 563/2017, suscrito entre la UPRE y el GAM de Caranavi proyecto Construccion 2 Aulas U.E. Pusillani - Canton Uyunense, correspondiente a saldos no ejecut</t>
  </si>
  <si>
    <t>De: 00099024113 De: 00099024113 Transferencia en cumplimiento al DS N0913 de 15/06/2011 y el Convenio Integubernativo de Financiamiento UPRE-CIF-IG 567/2017, suscrito entre la UPRE y el GAM de Caranavi proyecto Construccion Centro de Salud Nueva Llusta - Canton San Lorenzo, correspondiente a saldos</t>
  </si>
  <si>
    <t>De: 00099024113 De: 00099024113 Transferencia en cumplimiento al DS N0913 de 15/06/2011 y el Convenio Integubernativo de Financiamiento UPRE-CIF-IG 568/2017, suscrito entre la UPRE y el GAM de Caranavi proyecto Construccion 1 Aula U.E. San Pablo de Huayrapata - Canton Choro, correspondiente a saldos</t>
  </si>
  <si>
    <t>De: 00099024113 De: 00099024113 Transferencia en cumplimiento al DS N0913 de 15/06/2011 y el Convenio Integubernativo de Financiamiento UPRE-CIF-IG 570/2017, suscrito entre la UPRE y el GAM de Caranavi proyecto Construccion 1 Aula U.E. Nueva Esperanza I - Canton Jose Carrasco, correspondiente a sald</t>
  </si>
  <si>
    <t>De: 00099024113 De: 00099024113 Transferencia en cumplimiento al DS N0913 de 15/06/2011 y el Convenio Integubernativo de Financiamiento UPRE-CIF-IG 1098/2017, suscrito entre la UPRE y el GAM de Coripata proyecto Construccion Cancha de Futbol con Cesped Sintetico Arapata, correspondiente a saldos no</t>
  </si>
  <si>
    <t>De: 00099024113 De: 00099024113 Transferencia en cumplimiento al DS N0913 de 15/06/2011 y el Convenio Integubernativo de Financiamiento UPRE-CIF-IG/455/2016, suscrito entre la UPRE y el GAM de Caiza D proyecto Implem. Cancha con Cesped Sintetico (130x66) Cantuyo, correspondiente a saldos no ejecutad</t>
  </si>
  <si>
    <t>De: 00099024113 De: 00099024113 Transferencia en cumplimiento al DS N0913 de 15/06/2011 y el Convenio Integubernativo de Financiamiento UPRE-CIF-IG 018/2017, suscrito entre la UPRE y el GAM de Oruro proyecto Construccion Unidad Educativa Mejillones 1, correspondiente a saldos no ejecutados gestion 2</t>
  </si>
  <si>
    <t>De: 00099024113 De: 00099024113 Transferencia en cumplimiento al DS N0913 de 15/06/2011 y el Convenio Integubernativo de Financiamiento UPRE-CIF-IG 019/2017, suscrito entre la UPRE y el GAM de Oruro proyecto Construccion Unidad Educativa Mariano Baptista, correspondiente a saldos no ejecutados gesti</t>
  </si>
  <si>
    <t>De: 00099024113 De: 00099024113 Transferencia en cumplimiento al DS N0913 de 15/06/2011 y el Convenio Integubernativo de Financiamiento UPRE-CIF-IG 021/2017, suscrito entre la UPRE y el GAM de Oruro proyecto Construccion Unidad Educativa San Luis, correspondiente a saldos no ejecutados gestion 2017,</t>
  </si>
  <si>
    <t>De: 00099024113 De: 00099024113 Transferencia en cumplimiento al DS N0913 de 15/06/2011 y el Convenio Integubernativo de Financiamiento UPRE-CIF-IG 365/2017, suscrito entre la UPRE y el GAM de Cairoma proyecto Construccion Seis Aulas Unidad Educativa Vicente Mercado Pardo Teneria, correspondiente a</t>
  </si>
  <si>
    <t>De: 00099024113 De: 00099024113 Transferencia en cumplimiento al DS N0913 de 15/06/2011 y el Convenio Integubernativo de Financiamiento UPRE-CIF-IG 361/2017, suscrito entre la UPRE y el GAM de Cairoma proyecto Construccion Cuatro Aulas Unidad Educativa Sacani Castilloma, correspondiente a saldos no</t>
  </si>
  <si>
    <t>De: 00099024113 De: 00099024113 Transferencia en cumplimiento al DS N0913 de 15/06/2011 y el Convenio Integubernativo de Financiamiento UPRE-CIF-IG 362/2017, suscrito entre la UPRE y el GAM de Cairoma proyecto Construccion Dos Aulas Unidad Educativa Huichuraya, correspondiente a saldos no ejecutados</t>
  </si>
  <si>
    <t>De: 00099024113 De: 00099024113 Transferencia en cumplimiento al DS N0913 de 15/06/2011 y el Convenio Integubernativo de Financiamiento UPRE-CIF-IG 363/2017, suscrito entre la UPRE y el GAM de Cairoma proyecto Construccion Dos Aulas Unidad Educativa Machacamarca, correspondiente a saldos no ejecutad</t>
  </si>
  <si>
    <t>De: 00099024113 De: 00099024113 Transferencia en cumplimiento al DS N0913 de 15/06/2011 y el Convenio Integubernativo de Financiamiento UPRE-CIF-IG 360/2017, suscrito entre la UPRE y el GAM de Cairoma proyecto Construccion Dos Aulas Unidad Educativa Bajaderia, correspondiente a saldos no ejecutados</t>
  </si>
  <si>
    <t>De: 00099024113 De: 00099024113 Transferencia en cumplimiento al DS N0913 de 15/06/2011 y el Convenio Integubernativo de Financiamiento UPRE-CIF-IG 364/2017, suscrito entre la UPRE y el GAM de Cairoma proyecto Construccion Dos Aulas Unidad Educativa Cebada Pata, correspondiente a saldos no ejecutado</t>
  </si>
  <si>
    <t>De: 00099024113 De: 00099024113 Transferencia en cumplimiento al DS N0913 de 15/06/2011 y el Convenio Integubernativo de Financiamiento UPRE-CIF-IG 288/2017, suscrito entre la UPRE y el GAM de Quiabaya proyecto Construccion Viviendas Para Maestros y Banos en U.E. Tarata - Quiabaya, correspondiente a</t>
  </si>
  <si>
    <t>De: 00099024113 Transferencia en cumplimiento al DS N0913 de 15/06/2011 y el Convenio Intergubernativo de Financiamiento UPRE-CIF-IG 518/2017, suscrito entre la UPRE y el GAM Copacabana, Proyecto Construccion 2 Aulas y Sala de Computacion U.E. Kollasuyo, correspondiente al pago de la planilla N 2 de</t>
  </si>
  <si>
    <t>De: 00099024113 Transferencia en cumplimiento al DS N0913 de 15/06/2011 y el Convenio Intergubernativo de Financiamiento UPRE-CIF-IG 862/2017, suscrito entre la UPRE y el GAM San Matias, Proyecto Const. Bloque de Aulas U.E. Tornito - San Matias, correspondiente al pago de la planilla N 2, segun la U</t>
  </si>
  <si>
    <t>De: 00099024113 Transferencia en cumplimiento al DS N0913 de 15/06/2011 y el Convenio Intergubernativo de Financiamiento UPRE-CIF-IG 036/2017, suscrito entre la UPRE y el GAM Shinahota, Proyecto Construccion Cancha Multiple U.E. Villa Imperial, correspondiente al pago de la planilla N 2 de cierre, s</t>
  </si>
  <si>
    <t>De: 00099024113 Transferencia en cumplimiento al DS N0913 de 15/06/2011 y el Convenio Intergubernativo de Financiamiento UPRE-CIF-IG 697/2017, suscrito entre la UPRE y el GAM Sacabamba, Proyecto Construccion Tinglado, Cancha Polifuncional y Graderias U.E. Jesus Maria de Sacabamba, correspondiente al</t>
  </si>
  <si>
    <t>De: 00099024113 Transferencia en cumplimiento al DS N0913 de 15/06/2011 y el Convenio Intergubernativo de Financiamiento UPRE-CIF-IG 1020/2017, suscrito entre la UPRE y el GAM Sucre, Proyecto Construccion Bloque de Aulas, Bateria Sanitaria y Muro de Contencion Unidad Educativa Bernardo Monteagudo A</t>
  </si>
  <si>
    <t>De: 00099024113 Transferencia en cumplimiento al DS N0913 de 15/06/2011 y el Convenio Intergubernativo de Financiamiento UPRE-CIF-IG 354/2017, suscrito entre la UPRE y el GAM Papel Pampa, Proyecto Construccion de Dos Aulas en la Unidad Educativa Papel Pampa, correspondiente al pago de la planilla N</t>
  </si>
  <si>
    <t>De: 00099024113 Transferencia en cumplimiento al DS N0913 de 15/06/2011 y el Convenio Intergubernativo de Financiamiento UPRE-CIF-IG 351/2017, suscrito entre la UPRE y el GAM Papel Pampa, Proyecto Construccion de Dos Aulas en la Unidad Educativa Gualberto Villarroel, correspondiente al pago de la pl</t>
  </si>
  <si>
    <t>De: 00099024113 Transferencia en cumplimiento al DS N0913 de 15/06/2011 y el Convenio Intergubernativo de Financiamiento UPRE-CIF-IG 281/2017, suscrito entre la UPRE y el GAM Santiago de Callapa, Proyecto Construccion Cancha Polifuncional Tinglado U.E. Calteca, correspondiente al pago de la planilla</t>
  </si>
  <si>
    <t>De: 00099024113 Transferencia en cumplimiento al DS N0913 de 15/06/2011 y el Convenio Intergubernativo de Financiamiento UPRE-CIF-IG 1081/2017, suscrito entre la UPRE y el GAM Papel Pampa, Proyecto Construccion Cancha de Cesped Sintetico con Enmallado en el Municipio de Papel Pampa, correspondiente</t>
  </si>
  <si>
    <t>De: 00099024113 Transferencia en cumplimiento al DS N0913 de 15/06/2011 y el Convenio Intergubernativo de Financiamiento UPRE-CIF-IG/341/2016, suscrito entre la UPRE y el GAM La Asunta, Proyecto Const. 15 Aulas y Tinglado U.E. El Palmar , correspondiente al pago de la planilla N 5 de cierre, segun l</t>
  </si>
  <si>
    <t>TRANSFERENCIA DEL EXTERIOR SEGUN SWIFT 09341-09340 DE FECHA 04/07/2018 ORDENANTE: VICECONSULADO DEL ESTADO PLURINACIONAL DE BOLIVIA EN SAN JUSTO, ARGENTINA LIB. 00010011102 MIN.RELACIONES EXTERIORES - GESTORIA CONSULAR LEY Nº 3108</t>
  </si>
  <si>
    <t>COBRO COSTOS DE PAPELERIA SEGUN TRANSFERENCIA DEL EXTERIOR POR ORDEN DE VICECONSULADO DEL ESTADO PLURINACIONAL DE BOLIVIA EN SAN JUSTO, ARGENTINA LIB. 00010011102 MIN.RELACIONES EXTERIORES - GESTORIA CONSULAR LEY Nº 3108</t>
  </si>
  <si>
    <t>De: 00099024113 De: 00099024113 Transferencia en cumplimiento al DS N0913 de 15/06/2011 y el Convenio Integubernativo de Financiamiento UPRE-CIF-IG 105/2017, suscrito entre la UPRE y el GAM de Coroico proyecto Construccion Tinglado Unidad Educativa Capellania, correspondiente a saldos no ejecutados</t>
  </si>
  <si>
    <t>De: 00099024113 De: 00099024113 Transferencia en cumplimiento al DS N0913 de 15/06/2011 y el Convenio Integubernativo de Financiamiento UPRE-CIF-IG 258/2017, suscrito entre la UPRE y el GAM de Coroico proyecto Construccion Aulas U.E. Nigrillani, correspondiente a saldos no ejecutados gestion 2017, s</t>
  </si>
  <si>
    <t>De: 00099024113 De: 00099024113 Transferencia en cumplimiento al DS N0913 de 15/06/2011 y el Convenio Integubernativo de Financiamiento UPRE-CIF-IG 256/2017, suscrito entre la UPRE y el GAM de Coroico proyecto Construccion Aulas U.E. Puente Armas, correspondiente a saldos no ejecutados gestion 2017,</t>
  </si>
  <si>
    <t>De: 00099024113 De: 00099024113 Transferencia en cumplimiento al DS N0913 de 15/06/2011 y el Convenio Integubernativo de Financiamiento UPRE-CIF-IG 252/2017, suscrito entre la UPRE y el GAM de Coroico proyecto Construccion Tinglado U.E. Glorieta, correspondiente a saldos no ejecutados gestion 2017,</t>
  </si>
  <si>
    <t>De: 00099024113 De: 00099024113 Transferencia en cumplimiento al DS N0913 de 15/06/2011 y el Convenio Integubernativo de Financiamiento UPRE-CIF-IG 255/2017, suscrito entre la UPRE y el GAM de Coroico proyecto Construccion Tinglado U.E. Korisamana, correspondiente a saldos no ejecutados gestion 2017</t>
  </si>
  <si>
    <t>De: 00099024113 De: 00099024113 Transferencia en cumplimiento al DS N0913 de 15/06/2011 y el Convenio Integubernativo de Financiamiento UPRE-CIF-IG 254/2017, suscrito entre la UPRE y el GAM de Coroico proyecto Construccion Aulas U.E. Ipiro Nogalani, correspondiente a saldos no ejecutados gestion 201</t>
  </si>
  <si>
    <t>De: 00099024113 De: 00099024113 Transferencia en cumplimiento al DS N0913 de 15/06/2011 y el Convenio Integubernativo de Financiamiento UPRE-CIF-IG 253/2017, suscrito entre la UPRE y el GAM de Coroico proyecto Construccion Tinglado U.E. San Felix, correspondiente a saldos no ejecutados gestion 2017,</t>
  </si>
  <si>
    <t>De: 00099024113 De: 00099024113 Transferencia en cumplimiento al DS N0913 de 15/06/2011 y el Convenio Integubernativo de Financiamiento UPRE-CIF-IG 257/2017, suscrito entre la UPRE y el GAM de Coroico proyecto Construccion Aulas U.E. Quilo Quilo Alto, correspondiente a saldos no ejecutados gestion 2</t>
  </si>
  <si>
    <t>De: 00099024113 De: 00099024113 Transferencia en cumplimiento al DS N0913 de 15/06/2011 y el Convenio Interinstitucional de Financiamiento UPRE-CIF-421/2014, suscrito entre la UPRE y el GAM de Coroico proyecto Construccion Tinglado Para Polifuncional U.E. Villa Rosario, correspondiente a saldos no e</t>
  </si>
  <si>
    <t>||TRANSFERENCIA DE FONDOS S/G FORMULARIO CITE: BUN403/18 DE LA FECHA (HRE-TSO-3538).DEVOLUCION DE LAS COMPUTADORAS QUIPOS LOS MISMOS QUE NO FUERON EJECUTADOS POR EL MUNICIPIO. A SOLICITUD GOB.AUT.MCPAL.DE ARBIETO, LIBRETA N°00041014101.</t>
  </si>
  <si>
    <t>00099021001 DEPOSITO DE EFECTIVO, DEPOSITANTE: FELICIANO HUANCA LAURA 2417563 LP, CONCEPTO: CONVENIO DE PAGO POR COBRO INDEBIDO 2DA CUOTA, CUENTA DE DEPOSITO: CUENTA UNICA DEL TESORO</t>
  </si>
  <si>
    <t>00290192001 DEPOSITO DE EFECTIVO, DEPOSITANTE: SAMUEL ALEJANDRO TEJEDA F., CONCEPTO: DEVOLUCION PASAJES TARIJA - LA PAZ, CUENTA DE DEPOSITO: CUENTA UNICA DEL TESORO</t>
  </si>
  <si>
    <t>00099021001 DEPOSITO DE EFECTIVO, DEPOSITANTE: LUCIANO ARUQUIPA CHAMBI, CONCEPTO: REVERSION DE HABER, CUENTA DE DEPOSITO: CUENTA UNICA DEL TESORO</t>
  </si>
  <si>
    <t>00099021001 DEPOSITO DE EFECTIVO, DEPOSITANTE: IRMA MENESES VDA DE ALDUNATE, CONCEPTO: DEVOLUCION SENASIR, CUENTA DE DEPOSITO: CUENTA UNICA DEL TESORO</t>
  </si>
  <si>
    <t>00212082001 DEPOSITO DE EFECTIVO, DEPOSITANTE: JOSE LUIS SIRPA PIZA, CONCEPTO: DEVOLUCION DE VIATICOS, CUENTA DE DEPOSITO: CUENTA UNICA DEL TESORO</t>
  </si>
  <si>
    <t>00212082001 DEPOSITO DE EFECTIVO, DEPOSITANTE: FELICIDAD CASTILLO QUISPE, CONCEPTO: DEVOLUCION DE VIATICOS, CUENTA DE DEPOSITO: CUENTA UNICA DEL TESORO</t>
  </si>
  <si>
    <t>00586019203 DEPOSITO DE EFECTIVO, DEPOSITANTE: JUAN CARLOS CABRERA RIOS, CONCEPTO: DEVOLUCION DE FONDOS EN AVANCE PREV. 521, CUENTA DE DEPOSITO: CUENTA UNICA DEL TESORO</t>
  </si>
  <si>
    <t>00283012002 DEPOSITO DE EFECTIVO, DEPOSITANTE: MOISES YANA VILA, CONCEPTO: DEVOLUCION DE VIATICOS, CUENTA DE DEPOSITO: CUENTA UNICA DEL TESORO</t>
  </si>
  <si>
    <t>00212082004 DEPOSITO DE EFECTIVO, DEPOSITANTE: POLIO ADALBERTO MAMANI LOZA, CONCEPTO: DEVOLUCION RETROACTIVO, CUENTA DE DEPOSITO: CUENTA UNICA DEL TESORO</t>
  </si>
  <si>
    <t>00597019201 DEPOSITO DE EFECTIVO, DEPOSITANTE: JANETTE CARLA SALAZAR FLORES, CONCEPTO: CIERRE PASAJES, CUENTA DE DEPOSITO: CUENTA UNICA DEL TESORO</t>
  </si>
  <si>
    <t>00099021001 DEPOSITO DE EFECTIVO, DEPOSITANTE: SARDINAS CRUZ ARMANDO  CI 3707041, CONCEPTO: DEVOLUCION DE SALARIO EXCEDENTE AL ASIGNADO AL PRESIDENTE SEPTIEMBRE A DICIEMBRE 2017, CUENTA DE DEPOSITO: CUENTA UNICA DEL TESORO</t>
  </si>
  <si>
    <t>00099021001 DEPOSITO DE EFECTIVO, DEPOSITANTE: SARAVIA MAGNE RENE CI 1271670, CONCEPTO: DEVOLUCION DE SALARIO EXCEDENTE AL ASIGNADO AL PRESIDENTE ENERO A DICIEMBRE 2017, CUENTA DE DEPOSITO: CUENTA UNICA DEL TESORO</t>
  </si>
  <si>
    <t>00099021001 DEPOSITO DE EFECTIVO, DEPOSITANTE: JAIME AUGUSTO ESCALANTE CASAS, CONCEPTO: REVERSION PASAJES PREV 38951, CUENTA DE DEPOSITO: CUENTA UNICA DEL TESORO</t>
  </si>
  <si>
    <t>00099021001 DEPOSITO DE EFECTIVO, DEPOSITANTE: CARLOS MENDEZ QUISPE MINISTERIO PRESIDENCIA, CONCEPTO: PAGO POR CONSUMO DE AGUA MES DE JUNIO 2018, CUENTA DE DEPOSITO: CUENTA UNICA DEL TESORO</t>
  </si>
  <si>
    <t>00099021001 DEPOSITO DE EFECTIVO, DEPOSITANTE: PABLO COCA GARCIA, CONCEPTO: DEVOLUCION FONDOS SABSA, CUENTA DE DEPOSITO: CUENTA UNICA DEL TESORO</t>
  </si>
  <si>
    <t>00099021001 DEPOSITO DE EFECTIVO, DEPOSITANTE: CECILIA FLORES  DE CEÑI, CONCEPTO: COBRO INDEBIDO DE SENASIR, CUENTA DE DEPOSITO: CUENTA UNICA DEL TESORO</t>
  </si>
  <si>
    <t>00132039201 DEPOSITO DE EFECTIVO, DEPOSITANTE: HECTOR EUGENIO VALDEZ VACA, CONCEPTO: DEV FONDOS EN AVANCE C-31 -719, CUENTA DE DEPOSITO: CUENTA UNICA DEL TESORO</t>
  </si>
  <si>
    <t>00099021001 DEPOSITO DE EFECTIVO, DEPOSITANTE: JUAN CLETO LIMACHI ORTIZ, CONCEPTO: ERROR TRANSCRIPCION EMPRESA, CUENTA DE DEPOSITO: CUENTA UNICA DEL TESORO</t>
  </si>
  <si>
    <t>00099021001 DEPOSITO DE EFECTIVO, DEPOSITANTE: PABLO SALAZAR, CONCEPTO: DESCARGO CBTE II, CUENTA DE DEPOSITO: CUENTA UNICA DEL TESORO</t>
  </si>
  <si>
    <t>00099021001 DEPOSITO DE EFECTIVO, DEPOSITANTE: PABLO SALAZAR, CONCEPTO: DESCARGO CBTE 31, CUENTA DE DEPOSITO: CUENTA UNICA DEL TESORO</t>
  </si>
  <si>
    <t>00099021001 DEPOSITO DE EFECTIVO, DEPOSITANTE: PABLO SALAZAR, CONCEPTO: DESCARGO CBTE 18, CUENTA DE DEPOSITO: CUENTA UNICA DEL TESORO</t>
  </si>
  <si>
    <t>00099021001 DEPOSITO DE EFECTIVO, DEPOSITANTE: PABLO SALAZAR, CONCEPTO: DESCARGO CBTE 32, CUENTA DE DEPOSITO: CUENTA UNICA DEL TESORO</t>
  </si>
  <si>
    <t>00099021001 DEPOSITO DE EFECTIVO, DEPOSITANTE: RI-22 MEJILLONES - BENJAMIN NOGALES FLORES, CONCEPTO: REVERSION PASAJES PREV. 1330 / 16 LICENCIAMIENTO TROPA, CUENTA DE DEPOSITO: CUENTA UNICA DEL TESORO</t>
  </si>
  <si>
    <t>00099021001 DEPOSITO DE EFECTIVO, DEPOSITANTE: RITA PAULINA JIMENEZ HUANCOLLO, CONCEPTO: DEVOLUCION POR NUEVAS NUPCIAS, CUENTA DE DEPOSITO: CUENTA UNICA DEL TESORO</t>
  </si>
  <si>
    <t>00593019201 DEPOSITO DE EFECTIVO, DEPOSITANTE: BELY AGUIRRE PLATA CI 6155998 LP, CONCEPTO: REVISION PREVENTIVO N°264, CUENTA DE DEPOSITO: CUENTA UNICA DEL TESORO</t>
  </si>
  <si>
    <t>00586012001 DEPOSITO DE EFECTIVO, DEPOSITANTE: JUAN CARLOS CABRERA RIOS, CONCEPTO: DEVOLUCION DE FONDOS EN AVANCE PREV. 522, CUENTA DE DEPOSITO: CUENTA UNICA DEL TESORO</t>
  </si>
  <si>
    <t>00099021001 DEPOSITO DE EFECTIVO, DEPOSITANTE: PAULINA ERCILIA GARFIAS LIMA, CONCEPTO: DOBLE PERCEPCION, CUENTA DE DEPOSITO: CUENTA UNICA DEL TESORO</t>
  </si>
  <si>
    <t>00593019201 DEPOSITO DE EFECTIVO, DEPOSITANTE: JHONN GONZALES VARGAS, CONCEPTO: REVERSION PREVENTIVO N° 244, CUENTA DE DEPOSITO: CUENTA UNICA DEL TESORO</t>
  </si>
  <si>
    <t>00046104203 DEPOSITO DE EFECTIVO, DEPOSITANTE: VICTOR DANIEL MAYTA CABRERA, CONCEPTO: REVERSION DE FONDOS NO UTILIZADOS, CUENTA DE DEPOSITO: CUENTA UNICA DEL TESORO</t>
  </si>
  <si>
    <t>00099021001 DEPOSITO DE EFECTIVO, DEPOSITANTE: MAXIMA CHOQUE CHAMBI  C.I.  308861  LP., CONCEPTO: DEVOLUCION COBRO INDEBIDO, CUENTA DE DEPOSITO: CUENTA UNICA DEL TESORO</t>
  </si>
  <si>
    <t>00287102012 DEP.DE CHEQ.AJENOS,RET.DE CAM.,CONCEPTO: PAGO DE LAS FACTURAS N°220, 221 Y 222 POR EL MDRYT PROY MERCADO CAMP Z. 8 DE MAYO JUNTUHUMA,DEP.: FPS/ SUPERVISION/CENTRAL , PROCEDENCIA: BANCO UNION S.A., CHEQUE: 833, FECHA DE EMISION:02/07/2018</t>
  </si>
  <si>
    <t>00287102012 DEP.DE CHEQ.AJENOS,RET.DE CAM.,CONCEPTO: PAGO DE LAS FACTURAS N°101 Y 207 POR EL AISEM PROY HOSPITAL DE MONTERO,DEP.: FPS/ SUPERVISION/CENTRAL , PROCEDENCIA: BANCO UNION S.A., CHEQUE: 841, FECHA DE EMISION:02/07/2018</t>
  </si>
  <si>
    <t>00287102012 DEP.DE CHEQ.AJENOS,RET.DE CAM.,CONCEPTO: PAGO PARCIAL DE LA FACTURA N°65 POR EL MIN EDUCACION PROY UE VILLA IMPERIAL,DEP.: FPS/ SUPERVISION/CENTRAL , PROCEDENCIA: BANCO UNION S.A., CHEQUE: 837, FECHA DE EMISION:02/07/2018</t>
  </si>
  <si>
    <t>00099021001 DEP.DE CHEQ.AJENOS,RET.DE CAM.,CONCEPTO: DEVOLUCION DE C.C. NO COBRADA MARZO 2018,DEP.: LA VITALICIA SEGUROS Y REASEGUROS DE VIDA  S.A. , PROCEDENCIA: BANCO BISA S.A., CHEQUE: 46579, FECHA DE EMISION:04/07/2018</t>
  </si>
  <si>
    <t>00099021001 DEP.DE CHEQ.AJENOS,RET.DE CAM.,CONCEPTO: HERRERA INES MARCOS DE,DEP.: BANCO UNION S.A. , PROCEDENCIA: BANCO UNION S.A., CHEQUE: 158083, FECHA DE EMISION:05/07/2018</t>
  </si>
  <si>
    <t>00373024105 DEP.DE CHEQ.AJENOS,RET.DE CAM.,CONCEPTO: BARRIENTOS IGNACIO GILMAR,DEP.: BANCO UNION S.A. , PROCEDENCIA: BANCO UNION S.A., CHEQUE: 158082, FECHA DE EMISION:05/07/2018</t>
  </si>
  <si>
    <t>00099021001 DEP.DE CHEQ.AJENOS,RET.DE CAM.,CONCEPTO: JENNY ISABEL ZAMORA BALDERRAMA DE CORZO,DEP.: BANCO UNION S.A. , PROCEDENCIA: BANCO UNION S.A., CHEQUE: 156645, FECHA DE EMISION:04/07/2018</t>
  </si>
  <si>
    <t>00099021001 DEP.DE CHEQ.AJENOS,RET.DE CAM.,CONCEPTO: JENNY ISABEL ZAMORA BALDERRAMA DE CORZO,DEP.: BANCO UNION S.A. , PROCEDENCIA: BANCO UNION S.A., CHEQUE: 156646, FECHA DE EMISION:04/07/2018</t>
  </si>
  <si>
    <t>00099021001 DEP.DE CHEQ.AJENOS,RET.DE CAM.,CONCEPTO: JENNY ISABEL ZAMORA BALDERRAMA DE CORZO,DEP.: BANCO UNION S.A. , PROCEDENCIA: BANCO UNION S.A., CHEQUE: 156642, FECHA DE EMISION:04/07/2018</t>
  </si>
  <si>
    <t>00099021001 DEP.DE CHEQ.AJENOS,RET.DE CAM.,CONCEPTO: JENNY ISABEL ZAMORA BALDERRAMA DE CORZO,DEP.: BANCO UNION S.A. , PROCEDENCIA: BANCO UNION S.A., CHEQUE: 156641, FECHA DE EMISION:04/07/2018</t>
  </si>
  <si>
    <t>00099024113 DEP.DE CHEQ.AJENOS,RET.DE CAM.,CONCEPTO: DEVOLUCION DE RECURSOS POR TRANSFERENCIA EN DEMASIA DEL PROY. U.E. 23 DE MARZO D-4 QUILLACOLLO,DEP.: MINISTERIO DE LA PRESIDENCIA - UPRE</t>
  </si>
  <si>
    <t>00099021001 DEP.DE CHEQ.AJENOS,RET.DE CAM.,CONCEPTO: REEMBOLSO SUBSIDIO INCAPACIDAD TEMPORAL GERENCIA DEPTAL BENI,DEP.: CONTRALORIA GENERAL DEL ESTADO , PROCEDENCIA: BANCO UNION S.A., CHEQUE: 5723, FECHA DE EMISION:04/07/2018</t>
  </si>
  <si>
    <t>00047087002 DEP.DE CHEQ.AJENOS,RET.DE CAM.,CONCEPTO: REGULARIZACION DE LOS DEPÓSITOS DE CTAS Y COBRAR DEL BID,DEP.: SENASAG , PROCEDENCIA: BANCO UNION S.A., CHEQUE: 4002, FECHA DE EMISION:28/06/2018</t>
  </si>
  <si>
    <t>00099021001 DEPOSITO DE EFECTIVO, DEPOSITANTE: FRANCISCA RAMOS MENDOZA, CONCEPTO: DEVOLUCION, CUENTA DE DEPOSITO: CUENTA UNICA DEL TESORO</t>
  </si>
  <si>
    <t>A:00099021001 El concepto de la mencionada operacion corresponde a la transferencia de capital por el mes de Junio/2018, de Cooperativa Sudamerica al TGN.</t>
  </si>
  <si>
    <t>A:00099021001 El concepto de la mencionada operacion corresponde a la transferencia de capital al TGN, por el mes de Junio de 2018 del Fideicomiso Programa de Reconversion Productiva y Comercial TGN 9.</t>
  </si>
  <si>
    <t>A:00373024105 DESEMBOLSO DE RECURSOS AL FONDO DE DESARROLLO INDIGENA PARA PROGRAMAS Y/O PROYECTOS DE LOS GOBIERNOS AUTONOMOS MUNICIPALES S/G CITE FDI/DGE/EXT/N 324/2018 E INFORME MEFP/VTCP/DGPOT/UPCFTGN/INF/N 74/2018. H.R. 6-19648-R.</t>
  </si>
  <si>
    <t>A:00099021001 Debito Automatico segun nota CITE: MEFP/VTCP/DGCP/UF-65/2018, informe Tecnico MEFP/VTCP/DGCP/UF-56/2017 de la Dir. Gral. de Credito Publico, Inf. Legal MEFP/DGAJ/UAJ/No.168/2017 de la Dir. Gral. Asuntos Juridicos del MEFP que senala la procedencia, por concepto de incumplimiento al D.</t>
  </si>
  <si>
    <t>VENTA DE DIVISAS CON TRANSFERENCIA DE FONDOS A SOLICITUD DE YACIMIENTOS PETROLIFEROS FISCALES BOLIVIANOS SEGUN SOLICITUD 5392 REF: PAGO A VITOL SA POR EL SUMINISTRO DE HIDROCARBUROS LIQUIDOS DIESEL OIL MES DE MAYO Y JUNIO 2018 SEGUN INFORME TECNICO DE CONFORMIDAD DE PAGO UPCA 583 LIB. 00513012004 LBP-YPFB-UNICOMERCIAL (4030005415/1-2188907)</t>
  </si>
  <si>
    <t>VENTA DE DIVISAS CON TRANSFERENCIA DE FONDOS A SOLICITUD DE YACIMIENTOS PETROLIFEROS FISCALES BOLIVIANOS SEGUN SOLICITUD 5394 REF: PRE PAGO A TRAFIGURA PTE LTD POR EL SUMINISTRO SUR DE DIESEL OIL Y GASOLINA MES DE JUNIO 2018 SEGUN INFORME TECNICO DE CONFORMIDAD DE PAGO UPCA 621 LIB. 00513012004 LBP-YPFB-UNICOMERCIAL (4030005415/1-2188907)</t>
  </si>
  <si>
    <t>VENTA DE DIVISAS CON TRANSFERENCIA DE FONDOS A SOLICITUD DE YACIMIENTOS PETROLIFEROS FISCALES BOLIVIANOS SEGUN SOLICITUD 5391 REF: TRANSFERENCIA DE FONDOS PARA CUBRIR GASTOS ADMINISTRATIVOS Y DE OPERACION A REPRESENTACION DE YPFB BRASIL CORRESPONDIENTE AL SEGUNDO TRIMESTRE DE LA GESTION 2018 LIB. 00513012003 LBP-YPFB (2011349681373)</t>
  </si>
  <si>
    <t>VENTA DE DIVISAS CON TRANSFERENCIA DE FONDOS A SOLICITUD DE EMPRESA PUBLICA PRODUCTIVA CARTONES DE BOLIVIA-CARTONBOL SEGUN SOLICITUD 5396 REF: TRANSFERENCIA DE RECURSOS AL BCB PARA LA EMPRESA TROSUAR, POR LA ADQUISICION DE TROQUEL ROTATIVO CAJA ANH, AUTORIZADO SEGUN HOJA DE SEGUIMIENTO I/2018-21735, LIB. 00576012001 CARTONBOL</t>
  </si>
  <si>
    <t>TRANSFERENCIA DEL EXTERIOR SEGUN SWIFT 09402 DE FECHA 05/07/2018 ORDENANTE: CONSULADO GENERAL DE BOLIVIA - GENEVE SUIZA LIB. 00010011102 MIN.RELACIONES EXTERIORES - GESTORIA CONSULAR LEY Nº 3108</t>
  </si>
  <si>
    <t>TRANSFERENCIA DEL EXTERIOR SEGUN SWIFT NO.9400 DE FECHA 05/07/2018 ORDENANTE: CONSULADO GENERAL DEL ESTADO-FLORIDA REF:GESTORIA CONSULAR MAYO 2017 LIB. 00010011102 MIN.RELACIONES EXTERIORES - GESTORIA CONSULAR LEY Nº 3108</t>
  </si>
  <si>
    <t>COBRO COSTOS DE PAPELERIA SEGUN TRANSFERENCIA DEL EXTERIOR POR ORDEN DE CONSULADO GENERAL DE BOLIVIA - GENEVE SUIZA LIB. 00010011102 MIN.RELACIONES EXTERIORES - GESTORIA CONSULAR LEY Nº 3108</t>
  </si>
  <si>
    <t>COBRO COSTOS DE PAPELERIA SEGUN TRANSFERENCIA DEL EXTERIOR POR ORDEN DE CONSULADO GENERAL DEL ESTADO-FLORIDA REF:GESTORIA CONSULAR MAYO 2017 LIB. 00010011102 MIN.RELACIONES EXTERIORES - GESTORIA CONSULAR LEY Nº 3108</t>
  </si>
  <si>
    <t>De: 00099024113 De: 00099024113 Transferencia en cumplimiento al DS N0913 de 15/06/2011 y el Convenio Integubernativo de Financiamiento UPRE-CIF-IG 576/2017, suscrito entre la UPRE y el GAM de Laja proyecto Construccion Tinglado U.E. Kentupata Comunidad Kentupata, correspondiente a saldos no ejecut</t>
  </si>
  <si>
    <t>De: 00099024113 De: 00099024113 Transferencia en cumplimiento al DS N0913 de 15/06/2011 y el Convenio Integubernativo de Financiamiento UPRE-CIF-IG 575/2017, suscrito entre la UPRE y el GAM de Laja proyecto Construccion Bloque de 8 Aulas U.E. Gualberto Villarroel de Sacacani - Comunidad Sacacani, co</t>
  </si>
  <si>
    <t>De: 00099024113 De: 00099024113 Transferencia en cumplimiento al DS N0913 de 15/06/2011 y el Convenio Integubernativo de Financiamiento UPRE-CIF-IG 577/2017, suscrito entre la UPRE y el GAM de Laja proyecto Construccion Puente Vehicular Rio Quera Comunidad Caicoma Alta, correspondiente a saldos no e</t>
  </si>
  <si>
    <t>De: 00099024113 De: 00099024113 Transferencia en cumplimiento al DS N0913 de 15/06/2011 y el Convenio Integubernativo de Financiamiento UPRE-CIF-IG 578/2017, suscrito entre la UPRE y el GAM de Laja proyecto Construccion Puente Vehicular Rio Vilaque Comunidad Caicoma, correspondiente a saldos no ejec</t>
  </si>
  <si>
    <t>De: 00099024113 De: 00099024113 Transferencia en cumplimiento al DS N0913 de 15/06/2011 y el Convenio Integubernativo de Financiamiento UPRE-CIF-IG 207/2017, suscrito entre la UPRE y el GAM de Carabuco proyecto Construccion Centro de Salud Integral Chaguaya, correspondiente a saldos no ejecutados ge</t>
  </si>
  <si>
    <t>De: 00099024113 De: 00099024113 Transferencia en cumplimiento al DS N0913 de 15/06/2011 y el Convenio Integubernativo de Financiamiento UPRE-CIF-IG 206/2017, suscrito entre la UPRE y el GAM de Carabuco proyecto Construccion Cuatro Aulas U.E. Copusquia B (Inicial- Primaria), correspondiente a saldos</t>
  </si>
  <si>
    <t>TRANSFERENCIA DEL EXTERIOR SEGUN SWIFT NO.9403 DE FECHA 05/07/2018 ORDENANTE: BOLIVIAN CONSULATE-LONDRES REF:GESTORIA CONSULAR JUNIO 2018 LIB. 00010011102 MIN.RELACIONES EXTERIORES - GESTORIA CONSULAR LEY Nº 3108</t>
  </si>
  <si>
    <t>TRANSFERENCIA DEL EXTERIOR SEGUN SWIFT 09404 DE FECHA 05/07/2018 ORDENANTE: EMBAJADA DEL ESTADO OTTAWA-CANADA REF.: RECAUDACION DE MAYO Y JUNIO 2018 GESTORIA CONSULAR LIB. 00010011102 MIN.RELACIONES EXTERIORES - GESTORIA CONSULAR LEY Nº 3108</t>
  </si>
  <si>
    <t>TRANSFERENCIA DEL EXTERIOR SEGUN SWIFT 09399 DE FECHA 05/07/2018 ORDENANTE: CONSULADO GENERAL DEL ESTADO PLURINAL. DE BOLIVIA NEW YORK REF.: GESTORIA CONSULAR LIB. 00010011102 MIN.RELACIONES EXTERIORES - GESTORIA CONSULAR LEY Nº 3108</t>
  </si>
  <si>
    <t>TRANSFERENCIA DEL EXTERIOR SEGUN SWIFT 09395 DE FECHA 05/07/2018 ORDENANTE: EMBAJADA DE BOLIVIA EN ITALIA REF.: GESTORIA CONSULAR JUNIO 2018 LIB. 00010011102 MIN.RELACIONES EXTERIORES - GESTORIA CONSULAR LEY Nº 3108</t>
  </si>
  <si>
    <t>TRANSFERENCIA DEL EXTERIOR SEGUN SWIFT 09433 DE FECHA 05/07/2018 ORDENANTE: EMBAJADA DE BOLIVIA TOKYO JAPON LIB. 00010011102 MIN.RELACIONES EXTERIORES - GESTORIA CONSULAR LEY Nº 3108</t>
  </si>
  <si>
    <t>NÚMERO DE LIBRETA CUT: 99031009.00 OPERACIÓN T01 TRANSFERENCIA DE FONDOS A LA CUT - TESORO DIRECTO DE BANCO UNION S.A. A CUENTA UNICA DEL TESORO CON NUMERO DE SOLICITUD = 2874780 Y NUMERO CORRELATIVO = 91320005072018233 TRANSFERENCIA POR OPERACIONES DE VENTA BONOS BTX</t>
  </si>
  <si>
    <t>COBRO COSTOS DE PAPELERIA SEGUN TRANSFERENCIA DEL EXTERIOR POR ORDEN DE BOLIVIAN CONSULATE-LONDRES REF:GESTORIA CONSULAR JUNIO 2018 LIB. 00010011102 MIN.RELACIONES EXTERIORES - GESTORIA CONSULAR LEY Nº 3108</t>
  </si>
  <si>
    <t>COBRO COSTOS DE PAPELERIA SEGUN TRANSFERENCIA DEL EXTERIOR POR ORDEN DE EMBAJADA DEL ESTADO OTTAWA-CANADA REF.: RECAUDACION DE MAYO Y JUNIO 2018 GESTORIA CONSULAR LIB. 00010011102 MIN.RELACIONES EXTERIORES - GESTORIA CONSULAR LEY Nº 3108</t>
  </si>
  <si>
    <t>COBRO COSTOS DE PAPELERIA SEGUN TRANSFERENCIA DEL EXTERIOR POR ORDEN DE CONSULADO GENERAL DEL ESTADO PLURINAL. DE BOLIVIA NEW YORK REF.: GESTORIA CONSULAR LIB. 00010011102 MIN.RELACIONES EXTERIORES - GESTORIA CONSULAR LEY Nº 3108</t>
  </si>
  <si>
    <t>COBRO COSTOS DE PAPELERIA SEGUN TRANSFERENCIA DEL EXTERIOR POR ORDEN DE EMBAJADA DE BOLIVIA EN ITALIA REF.: GESTORIA CONSULAR JUNIO 2018 LIB. 00010011102 MIN.RELACIONES EXTERIORES - GESTORIA CONSULAR LEY Nº 3108</t>
  </si>
  <si>
    <t>COBRO COSTOS DE PAPELERIA SEGUN TRANSFERENCIA DEL EXTERIOR POR ORDEN DE EMBAJADA DE BOLIVIA TOKYO JAPON LIB. 00010011102 MIN.RELACIONES EXTERIORES - GESTORIA CONSULAR LEY Nº 3108</t>
  </si>
  <si>
    <t>COBRO COSTOS DE PAPELERIA SEGUN TRANSFERENCIA DEL EXTERIOR POR ORDEN DE GAS TOTAL S.A. REF.: ANTICIPO DE IMPORTACION DE GLP JULIO 2018 LIB. 00513062001 YPFB-OPERACIONES PLANTA DE SEPARACION DE LIQUIDOS RIO GRANDE</t>
  </si>
  <si>
    <t>COBRO COSTOS DE PAPELERIA SEGUN TRANSFERENCIA DEL EXTERIOR POR ORDEN DE PETROBRAS PARAGUAY GAS S.R.L. LIB. 00513062001 YPFB-OPERACIONES PLANTA DE SEPARACION DE LIQUIDOS RIO GRANDE</t>
  </si>
  <si>
    <t>||VENTA DE DIVISAS SEGUN NOTA DGCP-05-016 D.D.E.OF NO.1091/2005 MIN.DE ECONOMIA. PAGO CUSTODIO DE VALORES REF:FACTURA 948271 LIB.00099021001 TGN RECURSOS ORDINARIOS</t>
  </si>
  <si>
    <t>||VENTA DE DIVISAS SEGUN NOTA DGCP-05-016 D.D.E.OF NO.1091/2005 MIN.DE ECONOMIA. PAGO CUSTODIO DE VALORES REF:FACTURA 948271 CGO.CTA.LIB.00099021001 TGN RECURSOS ORDINARIOS, COMIS.0,10% S/USD 84,62,SWIFT BS220.-UT.BS50.-</t>
  </si>
  <si>
    <t>00099021001 DEPOSITO DE EFECTIVO, DEPOSITANTE: ANTENOR RICARDO RAMOS RAMOS, CONCEPTO: REVERSION DE GASTOS OPERATIVOS ELECCIONES JUDICIALES 2017, CUENTA DE DEPOSITO: CUENTA UNICA DEL TESORO</t>
  </si>
  <si>
    <t>00099021001 DEPOSITO DE EFECTIVO, DEPOSITANTE: NESTORA TARQUI MAMANI, CONCEPTO: DOBLE PERCEPCION, CUENTA DE DEPOSITO: CUENTA UNICA DEL TESORO</t>
  </si>
  <si>
    <t>00099021001 DEPOSITO DE EFECTIVO, DEPOSITANTE: RICHAR RAMIRO TORREZ ROJAS, CONCEPTO: REVERSION, CUENTA DE DEPOSITO: CUENTA UNICA DEL TESORO</t>
  </si>
  <si>
    <t>00132012005 DEPOSITO DE EFECTIVO, DEPOSITANTE: SEDEM, CONCEPTO: DEVOLUCION DE FONDOS NO UTILIZADOS, CUENTA DE DEPOSITO: CUENTA UNICA DEL TESORO</t>
  </si>
  <si>
    <t>00035011105 DEPOSITO DE EFECTIVO, DEPOSITANTE: OMAR GONZALO UZQUIANO ARENE, CONCEPTO: DEVOLUCION DE FONDO EN AVANCE PARA GASTOS DE NECESIDADES DE LAS REGIONALES POTOSI COBIJA TARIJA TRIN, CUENTA DE DEPOSITO: CUENTA UNICA DEL TESORO</t>
  </si>
  <si>
    <t>00099021001 DEPOSITO DE EFECTIVO, DEPOSITANTE: PAOLA ROSA ARGUATA, CONCEPTO: DEVOLUCION DE FONDOS EN AVANCE JUNIO 2018, CUENTA DE DEPOSITO: CUENTA UNICA DEL TESORO</t>
  </si>
  <si>
    <t>00206012001 DEPOSITO DE EFECTIVO, DEPOSITANTE: INE, CONCEPTO: DEP. POR VENTA, LA PAZ 04/07/18, CUENTA DE DEPOSITO: CUENTA UNICA DEL TESORO</t>
  </si>
  <si>
    <t>00212082001 DEPOSITO DE EFECTIVO, DEPOSITANTE: AMERICO MAMANI CORI, CONCEPTO: DEVOLUCION DE GASTO OPERATIVO, CUENTA DE DEPOSITO: CUENTA UNICA DEL TESORO</t>
  </si>
  <si>
    <t>00099021001 DEPOSITO DE EFECTIVO, DEPOSITANTE: MINISTERIO PUBLICO, CONCEPTO: DEVOLUCION DE GASTOS DE INVESTIGACION POR EL SR. CARLOS PARADA, CUENTA DE DEPOSITO: CUENTA UNICA DEL TESORO</t>
  </si>
  <si>
    <t>00020031101 DEPOSITO DE EFECTIVO, DEPOSITANTE: JOSE JORDAN FLORES, CONCEPTO: REVERSION DE PROTECION Y SEGURIDAD FISICA, CUENTA DE DEPOSITO: CUENTA UNICA DEL TESORO</t>
  </si>
  <si>
    <t>00099021001 DEPOSITO DE EFECTIVO, DEPOSITANTE: EDILBERTO ARUQUIPA ALARCON, CONCEPTO: REVERSION DE SALDO NO EJECUTADO, CUENTA DE DEPOSITO: CUENTA UNICA DEL TESORO</t>
  </si>
  <si>
    <t>00099021001 DEPOSITO DE EFECTIVO, DEPOSITANTE: ESCUELA MILITAR DE TOPOGRAFIA DEL EJERCITO, CONCEPTO: REVERSION SERVICIO TELEFONIA MAY / 18, CUENTA DE DEPOSITO: CUENTA UNICA DEL TESORO</t>
  </si>
  <si>
    <t>00572012001 DEPOSITO DE EFECTIVO, DEPOSITANTE: EDGAR ALAN NUÑEZ MUÑOZ, CONCEPTO: DEV. HABERES MES JUNIO 2018, CUENTA DE DEPOSITO: CUENTA UNICA DEL TESORO</t>
  </si>
  <si>
    <t>00099021001 DEPOSITO DE EFECTIVO, DEPOSITANTE: FREDDY SANTANDER MENDOZA, CONCEPTO: DEVOLUCION ASIGNACIONES FAMILIARES, CUENTA DE DEPOSITO: CUENTA UNICA DEL TESORO</t>
  </si>
  <si>
    <t>00099021001 DEP.DE CHEQ.AJENOS,RET.DE CAM.,CONCEPTO: REVESION PAGOS CONCILIACION MARZO/2018 TGN,DEP.: NINOWALTER SUAREZ PATIÑO SEGUROS PROVIDA , PROCEDENCIA: BANCO NACIONAL DE BOLIVIA S.A., CHEQUE: 4350274, FECHA DE EMISION:05/07/2018</t>
  </si>
  <si>
    <t>00292012001 DEP.DE CHEQ.AJENOS,RET.DE CAM.,CONCEPTO: DEVOLUCION DE PAGO DE REFRIGERIOS ORURO 2017,DEP.: VIAS BOLIVIA , PROCEDENCIA: BANCO UNION S.A., CHEQUE: 3486, FECHA DE EMISION:05/07/2018</t>
  </si>
  <si>
    <t>00047297001 DEP.DE CHEQ.AJENOS,RET.DE CAM.,CONCEPTO: DEVOLUCION DE TRANSFERENCIA,DEP.: MDRYT - (PRO-CAMELIDOS) , PROCEDENCIA: BANCO UNION S.A., CHEQUE: 1, FECHA DE EMISION:06/07/2018</t>
  </si>
  <si>
    <t>00099021001 DEP.DE CHEQ.AJENOS,RET.DE CAM.,CONCEPTO: GIRO: OLIVA QUINTANA GLADYS,DEP.: BANCO UNION S.A. , PROCEDENCIA: BANCO UNION S.A., CHEQUE: 158084, FECHA DE EMISION:06/07/2018</t>
  </si>
  <si>
    <t>00347012001 DEP.DE CHEQ.AJENOS,RET.DE CAM.,CONCEPTO: REEMBOLSO DE INCAPACIDAD TEMPORAL,DEP.: AUT DE FISCALIZACION CONTROL DE COOP AFCOOP , PROCEDENCIA: BANCO UNION S.A., CHEQUE: 26600, FECHA DE EMISION:11/06/2018</t>
  </si>
  <si>
    <t>00347012001 DEP.DE CHEQ.AJENOS,RET.DE CAM.,CONCEPTO: REEMBOLSO DE INCAPACIDAD TEMPORAL,DEP.: AUT DE FISCALIZACION CONTROL DE COOP AFCOOP , PROCEDENCIA: BANCO UNION S.A., CHEQUE: 26134, FECHA DE EMISION:11/06/2018</t>
  </si>
  <si>
    <t>00099021001 DEP.DE CHEQ.AJENOS,RET.DE CAM.,CONCEPTO: DSCTO PLANILLA FEBRERO A HEBERT HERRERA GUTIERREZ POR DEVOLUCION DE PASAJES AL MINCOM,DEP.: MINISTERIO DE COMUNICACION , PROCEDENCIA: BANCO UNION S.A., CHEQUE: 9633, FECHA DE EMISION:05/07/2018</t>
  </si>
  <si>
    <t>00099021001 DEP.DE CHEQ.AJENOS,RET.DE CAM.,CONCEPTO: DSCTO PLANILLA MAYO A JUAN FAVIO MEDINA POR DEVOLUCION DE PASAJE AL MINCOM,DEP.: MINISTERIO DE COMUNICACION , PROCEDENCIA: BANCO UNION S.A., CHEQUE: 9635, FECHA DE EMISION:05/07/2018</t>
  </si>
  <si>
    <t>00099021001 DEP.DE CHEQ.AJENOS,RET.DE CAM.,CONCEPTO: DEVOL DE FONDOS POR SANCIONES DE LLAMADAS NO JUSTIFICADAS DE MARIA DE ROSARIO PEÑALOZA MES DE ABR,DEP.: MARIA ANGELICA TARIFA BORDA</t>
  </si>
  <si>
    <t>00513022001 DEP.DE CHEQ.AJENOS,RET.DE CAM.,CONCEPTO: REINGRESO DE RECURSOS PARA REVERSION POR PAGO EN DEMASIA A LA EMPRESA CRE RL,DEP.: YPFB , PROCEDENCIA: BANCO UNION S.A., CHEQUE: 6203, FECHA DE EMISION:05/07/2018</t>
  </si>
  <si>
    <t>00513022001 DEP.DE CHEQ.AJENOS,RET.DE CAM.,CONCEPTO: REINGRESO DE RECURSOS PARA REVERSION PARCIAL POR DEVOL DE SALDO FONDO ROTATIVO DE VIATICOS I SEMEST,DEP.: YPFB , PROCEDENCIA: BANCO UNION S.A., CHEQUE: 6200, FECHA DE EMISION:05/07/2018</t>
  </si>
  <si>
    <t>00290012001 DEP.DE CHEQ.AJENOS,RET.DE CAM.,CONCEPTO: DEP POR MULTAS Y ATRASOS DE CONSULTORES DE LINEA DE LA GDP DE MAYO/2018 S/G C-31 SIP N. 182,DEP.: SERVICIO DE IMPUESTOS NACIONALES</t>
  </si>
  <si>
    <t>00290012001 DEP.DE CHEQ.AJENOS,RET.DE CAM.,CONCEPTO: DEP DE MULTAS Y ATRASOS DE CONSULTORES DE LINEA DE LA GDPT DE MAYO/2018 S/G C-31 SIP N. 184,DEP.: SERVICIO DE IMPUESTOS NACIONALES</t>
  </si>
  <si>
    <t>00099021001 DEP.DE CHEQ.AJENOS,RET.DE CAM.,CONCEPTO: DEVOLUCION DE RECURSOS POR SALDOS DEVUELTOS POR MISIONES DIPLOMATICAS GESTION 2009,DEP.: TRIBUNAL SUPREMO ELECTORAL , PROCEDENCIA: BANCO UNION S.A., CHEQUE: 10390, FECHA DE EMISION:02/07/2018</t>
  </si>
  <si>
    <t>00290012001 DEP.DE CHEQ.AJENOS,RET.DE CAM.,CONCEPTO: DEP POR MULTAS Y ATRASOS DE CONSULTORES DE LINEA DE LA GDEA DE MAYO/2018 S/G C-31 SIP N. 174,DEP.: SERVICIO DE IMPUESTOS NACIONALES</t>
  </si>
  <si>
    <t>00670012002 DEP.DE CHEQ.AJENOS,RET.DE CAM.,CONCEPTO: RECUPERACION DE CUENTAS POR COBRAR Y OTROS INGRESOS GESTIONES PASADAS,DEP.: TRIBUNAL SUPREMO ELECTORAL , PROCEDENCIA: BANCO UNION S.A., CHEQUE: 10389, FECHA DE EMISION:02/07/2018</t>
  </si>
  <si>
    <t>De: 00513012004 A requerimiento de Yacimientos Petroliferos Fiscales Bolivianos, con nota CITE: YPFB/DFC - 1319 URT-0693/2018, y en virtud a la nota interna CITE: MEFP/VPCF/DGCF/UCCF N 728/2018 de la Direccion General de Contabilidad Fiscal del Ministerio de Economia y Finanzas Publicas, en la cual</t>
  </si>
  <si>
    <t>De: 00099024113 De: 00099024113 Transferencia en cumplimiento al DS N0913 de 15/06/2011 y el Convenio Integubernativo de Financiamiento UPRE-CIF-IG 628/2017, suscrito entre la UPRE y el GAM de Vacas proyecto Const. U.E. David Morato Canadas - Vacas, correspondiente a saldos no ejecutados gestion 201</t>
  </si>
  <si>
    <t>De: 00099024113 De: 00099024113 Transferencia en cumplimiento al DS N0913 de 15/06/2011 y el Convenio Integubernativo de Financiamiento UPRE-CIF-IG 756/2017, suscrito entre la UPRE y el GAM de Pocona proyecto Construccion Tinglado y Graderias Unidad Educativa Javier Gonzales, correspondiente a saldo</t>
  </si>
  <si>
    <t>De: 00099024113 De: 00099024113 Transferencia en cumplimiento al DS N0913 de 15/06/2011 y el Convenio Integubernativo de Financiamiento UPRE-CIF-IG 757/2017, suscrito entre la UPRE y el GAM de Pocona proyecto Construccion Tinglado y Graderias Unidad Educativa 23 de marzo, correspondiente a saldos no</t>
  </si>
  <si>
    <t>De: 00099024113 De: 00099024113 Transferencia en cumplimiento al DS N0913 de 15/06/2011 y el Convenio Integubernativo de Financiamiento UPRE-CIF-IG 755/2017, suscrito entre la UPRE y el GAM de Pocona proyecto Construccion Aulas Unidad Educativa Mamahuasi Bajo, correspondiente a saldos no ejecutados</t>
  </si>
  <si>
    <t>De: 00099024113 De: 00099024113 Transferencia en cumplimiento al DS N0913 de 15/06/2011 y el Convenio Integubernativo de Financiamiento UPRE-CIF-IG 754/2017, suscrito entre la UPRE y el GAM de Pocona proyecto Construccion Infraestructura Unidad Educativa Ismael Montes, correspondiente a saldos no ej</t>
  </si>
  <si>
    <t>De: 00099024113 De: 00099024113 Transferencia en cumplimiento al DS N0913 de 15/06/2011 y el Convenio Integubernativo de Financiamiento UPRE-CIF-IG 276/2016, suscrito entre la UPRE y el GAM de Villa Tunari proyecto Construccion Dos Aulas U.E. San Jose de Bubuzama - Comunidad Indigena Yuracare San Jo</t>
  </si>
  <si>
    <t>De: 00099024113 De: 00099024113 Transferencia en cumplimiento al DS N0913 de 15/06/2011 y el Convenio Integubernativo de Financiamiento UPRE-CIF-IG 1093/2017, suscrito entre la UPRE y el GAM de Villa Tunari proyecto Construccion 10 Aulas, 2 Talleres y 2 Laboratorios U.E. Padre Constante Luchsich Chi</t>
  </si>
  <si>
    <t>De: 00099024113 De: 00099024113 Transferencia en cumplimiento al DS N0913 de 15/06/2011 y el Convenio Integubernativo de Financiamiento UPRE-CIF-IG 1014/2017, suscrito entre la UPRE y el GAM de Villa Tunari proyecto Construccion U.E. Tecnico Humanistico Anzaldo D-9, correspondiente a saldos no ejecu</t>
  </si>
  <si>
    <t>De: 00099024113 De: 00099024113 Transferencia en cumplimiento al DS N0913 de 15/06/2011 y el Convenio Integubernativo de Financiamiento UPRE-CIF-IG 645/2017, suscrito entre la UPRE y el GAM de Anzaldo proyecto Const. Tinglado U.E. Maria Gandarillas Lloqe Mayu Anzaldo, correspondiente a saldos no eje</t>
  </si>
  <si>
    <t>De: 00099024113 De: 00099024113 Transferencia en cumplimiento al DS N0913 de 15/06/2011 y el Convenio Integubernativo de Financiamiento UPRE-CIF-IG 644/2017, suscrito entre la UPRE y el GAM de Anzaldo proyecto Const. Tinglado con Graderias U.E. Antonio Jose de Sucre Morochata (Anzaldo), correspondie</t>
  </si>
  <si>
    <t>De: 00099024113 De: 00099024113 Transferencia en cumplimiento al DS N0913 de 15/06/2011 y el Convenio Integubernativo de Financiamiento UPRE-CIF-IG 707/2017, suscrito entre la UPRE y el GAM de Anzaldo proyecto Const. Tinglado con Graderias U.E. Vitaliano Rodriguez Blanco Rancho (Anzaldo), correspond</t>
  </si>
  <si>
    <t>De: 00099024113 De: 00099024113 Transferencia en cumplimiento al DS N0913 de 15/06/2011 y el Convenio Integubernativo de Financiamiento UPRE-CIF-IG 709/2017, suscrito entre la UPRE y el GAM de Anzaldo proyecto Const. Aula Multigrado U.E. Tholajara (Anzaldo), correspondiente a saldos no ejecutados ge</t>
  </si>
  <si>
    <t>De: 00099024113 De: 00099024113 Transferencia en cumplimiento al DS N0913 de 15/06/2011 y el Convenio Integubernativo de Financiamiento UPRE-CIF-IG 708/2017, suscrito entre la UPRE y el GAM de Anzaldo proyecto Const. Tinglado con Graderias y Cancha Polifuncional U.E. Jatun Cienega (Anzaldo), corresp</t>
  </si>
  <si>
    <t>De: 00099024113 De: 00099024113 Transferencia en cumplimiento al DS N0913 de 15/06/2011 y el Convenio Integubernativo de Financiamiento UPRE-CIF-IG 710/2017, suscrito entre la UPRE y el GAM de Anzaldo proyecto Const. Tres Aulas y Direccion U.E. Julio Trigo Antezana Llallaguani (Anzaldo), correspondi</t>
  </si>
  <si>
    <t>De: 00099024113 De: 00099024113 Transferencia en cumplimiento al DS N0913 de 15/06/2011 y el Convenio Integubernativo de Financiamiento UPRE-CIF-IG 711/2017, suscrito entre la UPRE y el GAM de Anzaldo proyecto Const. Laboratorios U.E. San Jose de Calasanz (Anzaldo), correspondiente a saldos no ejecu</t>
  </si>
  <si>
    <t>De: 00099024113 De: 00099024113 Transferencia en cumplimiento al DS N0913 de 15/06/2011 y el Convenio Integubernativo de Financiamiento UPRE-CIF-IG 706/2017, suscrito entre la UPRE y el GAM de Anzaldo proyecto Const. Tinglado con Graderia y Cancha Polifuncional U.E. Molle Puqro (Anzaldo), correspond</t>
  </si>
  <si>
    <t>De: 00099024113 De: 00099024113 Transferencia en cumplimiento al DS N0913 de 15/06/2011 y el Convenio Integubernativo de Financiamiento UPRE-CIF-IG 646/2017, suscrito entre la UPRE y el GAM de Anzaldo proyecto Const. Tinglado con Graderias U.E. Huerta Mayu Alto (Anzaldo), correspondiente a saldos no</t>
  </si>
  <si>
    <t>De: 00099024113 De: 00099024113 Transferencia en cumplimiento al DS N0913 de 15/06/2011 y el Convenio Integubernativo de Financiamiento UPRE-CIF-IG 027/2017, suscrito entre la UPRE y el GAM de Shinahota proyecto Construccion Infraestructura Deportiva Coliseo Shinahota, correspondiente a saldos no ej</t>
  </si>
  <si>
    <t>De: 00099024113 De: 00099024113 Transferencia en cumplimiento al DS N0913 de 15/06/2011 y el Convenio Integubernativo de Financiamiento UPRE-CIF-IG 036/2017, suscrito entre la UPRE y el GAM de Shinahota proyecto Construccion Cancha Multiple U.E. Villa Imperial, correspondiente a saldos no ejecutados</t>
  </si>
  <si>
    <t>De: 00099024113 De: 00099024113 Transferencia en cumplimiento al DS N0913 de 15/06/2011 y el Convenio Integubernativo de Financiamiento UPRE-CIF-IG 649/2017, suscrito entre la UPRE y el GAM de Shinahota proyecto Const. Puente Vehicular Loko Arroyo D-7, correspondiente a saldos no ejecutados gestion</t>
  </si>
  <si>
    <t>De: 00099024113 De: 00099024113 Transferencia en cumplimiento al DS N0913 de 15/06/2011 y el Convenio Integubernativo de Financiamiento UPRE-CIF-IG 648/2017, suscrito entre la UPRE y el GAM de Shinahota proyecto Const. Puente Vehicular Rio Miraflores, correspondiente a saldos no ejecutados gestion 2</t>
  </si>
  <si>
    <t>De: 00099024113 De: 00099024113 Transferencia en cumplimiento al DS N0913 de 15/06/2011 y el Convenio Integubernativo de Financiamiento UPRE-CIF-IG 647/2017, suscrito entre la UPRE y el GAM de Shinahota proyecto Const. Puente Vehicular Dorado Segunda, correspondiente a saldos no ejecutados gestion 2</t>
  </si>
  <si>
    <t>De: 00099024113 De: 00099024113 Transferencia en cumplimiento al DS N0913 de 15/06/2011 y el Convenio Integubernativo de Financiamiento UPRE-CIF-IG 650/2017, suscrito entre la UPRE y el GAM de Shinahota proyecto Const. Puente Vehicular Churo Valencia, correspondiente a saldos no ejecutados gestion 2</t>
  </si>
  <si>
    <t>De: 00099024113 De: 00099024113 Transferencia en cumplimiento al DS N0913 de 15/06/2011 y el Convenio Integubernativo de Financiamiento UPRE-CIF-IG 1105/2017, suscrito entre la UPRE y el GAM de Shinahota proyecto Const. Instituto Tecnologico Alvaro Garcia Linera, correspondiente a saldos no ejecutad</t>
  </si>
  <si>
    <t>De: 00099024113 De: 00099024113 Transferencia en cumplimiento al DS N0913 de 15/06/2011 y el Convenio Integubernativo de Financiamiento UPRE-CIF-IG 1119/2017, suscrito entre la UPRE y el GAM de Shinahota proyecto Construccion Cancha de Futbol y Graderias Lauca Ene, correspondiente a saldos no ejecut</t>
  </si>
  <si>
    <t>De: 00099024113 De: 00099024113 Transferencia en cumplimiento al DS N0913 de 15/06/2011 y el Convenio Integubernativo de Financiamiento UPRE-CIF-IG 667/2017, suscrito entre la UPRE y el GAM de Pojo proyecto Implem. 18 Aulas Para La Unidad Educativa Venancio Loss Pojo, correspondiente a saldos no eje</t>
  </si>
  <si>
    <t>De: 00099024113 De: 00099024113 Transferencia en cumplimiento al DS N0913 de 15/06/2011 y el Convenio Integubernativo de Financiamiento UPRE-CIF-IG 758/2017, suscrito entre la UPRE y el GAM de Santivanez proyecto Construccion Edificio Municipal de Santivanez, correspondiente a saldos no ejecutados g</t>
  </si>
  <si>
    <t>De: 00099024113 De: 00099024113 Transferencia en cumplimiento al DS N0913 de 15/06/2011 y el Convenio Integubernativo de Financiamiento UPRE-CIF-IG 121/2017, suscrito entre la UPRE y el GAM de Tiraque proyecto Construccion Unidad Educativa Modelo Evo Morales Ayma, correspondiente a saldos no ejecuta</t>
  </si>
  <si>
    <t>De: 00099024113 De: 00099024113 Transferencia en cumplimiento al DS N0913 de 15/06/2011 y el Convenio Integubernativo de Financiamiento UPRE-CIF-IG 678/2017, suscrito entre la UPRE y el GAM de Tiraque proyecto Construccion Tinglado y Graderias Unidad Educativa Totora Khocha, correspondiente a saldos</t>
  </si>
  <si>
    <t>De: 00099024113 De: 00099024113 Transferencia en cumplimiento al DS N0913 de 15/06/2011 y el Convenio Integubernativo de Financiamiento UPRE-CIF-IG 676/2017, suscrito entre la UPRE y el GAM de Tiraque proyecto Construccion Tinglado y Graderias Unidad Educativa Sankayani Bajo, correspondiente a saldo</t>
  </si>
  <si>
    <t>De: 00099024113 De: 00099024113 Transferencia en cumplimiento al DS N0913 de 15/06/2011 y el Convenio Integubernativo de Financiamiento UPRE-CIF-IG 679/2017, suscrito entre la UPRE y el GAM de Tiraque proyecto Construccion Tinglado y Graderias Unidad Educativa Nuevo Amanecer, correspondiente a saldo</t>
  </si>
  <si>
    <t>De: 00099024113 De: 00099024113 Transferencia en cumplimiento al DS N0913 de 15/06/2011 y el Convenio Integubernativo de Financiamiento UPRE-CIF-IG 673/2017, suscrito entre la UPRE y el GAM de Tiraque proyecto Construccion Cancha Polifuncional con Tinglado y Graderias Unidad Educativa Luis Espinal C</t>
  </si>
  <si>
    <t>De: 00099024113 De: 00099024113 Transferencia en cumplimiento al DS N0913 de 15/06/2011 y el Convenio Integubernativo de Financiamiento UPRE-CIF-IG 675/2017, suscrito entre la UPRE y el GAM de Tiraque proyecto Construccion Tinglado y Graderias Unidad Educativa 6 de Agosto, correspondiente a saldos n</t>
  </si>
  <si>
    <t>De: 00099024113 De: 00099024113 Transferencia en cumplimiento al DS N0913 de 15/06/2011 y el Convenio Integubernativo de Financiamiento UPRE-CIF-IG 677/2017, suscrito entre la UPRE y el GAM de Tiraque proyecto Construccion Tinglado y Graderias Unidad Educativa Boqueron Kasa, correspondiente a saldos</t>
  </si>
  <si>
    <t>De: 00099024113 De: 00099024113 Transferencia en cumplimiento al DS N0913 de 15/06/2011 y el Convenio Integubernativo de Financiamiento UPRE-CIF-IG 812/2017, suscrito entre la UPRE y el GAM de Trigal proyecto Construccion Pavimento Articulado en Calles Principales Municipio Trigal, correspondiente a</t>
  </si>
  <si>
    <t>De: 00099024113 De: 00099024113 Transferencia en cumplimiento al DS N0913 de 15/06/2011 y el Convenio Integubernativo de Financiamiento UPRE-CIF-IG/481/2015, suscrito entre la UPRE y el GAM de Trigal proyecto Construccion Edificio Municipal El Trigal, correspondiente a saldos no ejecutados gestion 2</t>
  </si>
  <si>
    <t>De: 00099024113 De: 00099024113 Transferencia en cumplimiento al DS N0913 de 15/06/2011 y el Convenio Integubernativo de Financiamiento UPRE-CIF-IG 1030/2017, suscrito entre la UPRE y el GAM de Baures proyecto Const. Tinglado y Graderias U.E. San Simon - Baures, correspondiente a saldos no ejecutado</t>
  </si>
  <si>
    <t>De: 00099024113 De: 00099024113 Transferencia en cumplimiento al DS N0913 de 15/06/2011 y el Convenio Integubernativo de Financiamiento UPRE-CIF-IG 1029/2017, suscrito entre la UPRE y el GAM de Baures proyecto Const. Tinglado y Graderias U.E. Cafetal A - Baures, correspondiente a saldos no ejecutado</t>
  </si>
  <si>
    <t>De: 00099024113 De: 00099024113 Transferencia en cumplimiento al DS N0913 de 15/06/2011 y el Convenio Integubernativo de Financiamiento UPRE-CIF-IG 1028/2017, suscrito entre la UPRE y el GAM de Baures proyecto Const. Cancha Polifuncional Tinglado y Graderias U.E. Angelica Bathelemy de Ojopi - Baures</t>
  </si>
  <si>
    <t>De: 00099024113 De: 00099024113 Transferencia en cumplimiento al DS N0913 de 15/06/2011 y el Convenio Integubernativo de Financiamiento UPRE-CIF-IG 827/2017, suscrito entre la UPRE y el GAM de San Ignacio de Velasco proyecto Construccion Tinglado, Cancha y Graderias en U.E. Jorge Prestel Kehl (San I</t>
  </si>
  <si>
    <t>De: 00099024113 De: 00099024113 Transferencia en cumplimiento al DS N0913 de 15/06/2011 y el Convenio Integubernativo de Financiamiento UPRE-CIF-IG 826/2017, suscrito entre la UPRE y el GAM de San Ignacio de Velasco proyecto Construccion Tinglado, Cancha y Graderias en U.E. Facundo Flores Jimenez (S</t>
  </si>
  <si>
    <t>De: 00099024113 De: 00099024113 Transferencia en cumplimiento al DS N0913 de 15/06/2011 y el Convenio Integubernativo de Financiamiento UPRE-CIF-IG 829/2017, suscrito entre la UPRE y el GAM de San Ignacio de Velasco proyecto Construccion Tinglado, Cancha y Graderias en U.E. Agustin Olivares Casupa (</t>
  </si>
  <si>
    <t>De: 00099024113 De: 00099024113 Transferencia en cumplimiento al DS N0913 de 15/06/2011 y el Convenio Integubernativo de Financiamiento UPRE-CIF-IG/035/2016, suscrito entre la UPRE y el GAM de Postrer Valle proyecto Construccion Unidad Educativa Juan Sandoval - Mosquera, correspondiente a saldos no</t>
  </si>
  <si>
    <t>De: 00099024113 Transferencia en cumplimiento al DS N0913 de 15/06/2011 y el Convenio Intergubernativo de Financiamiento UPRE-CIF-IG 665/2017, suscrito entre la UPRE y el GAM Arbieto, Proyecto Const. Cancha Multiple, Tinglado y Graderias Copapugio Nuevo, correspondiente al pago de la planilla N2 de</t>
  </si>
  <si>
    <t>De: 00099024113 Transferencia en cumplimiento al DS N0913 de 15/06/2011 y el Convenio Intergubernativo de Financiamiento UPRE-CIF-IG 885/2017, suscrito entre la UPRE y el GAM Colpa Belgica, Proyecto Const. Casa del Adulto Mayor en el Municipio de Colpa Belgica, correspondiente al pago de la planilla</t>
  </si>
  <si>
    <t>De: 00099024113 Transferencia en cumplimiento al DS N0913 de 15/06/2011 y el Convenio Intergubernativo de Financiamiento UPRE-CIF-IG-607/2017, suscrito entre la UPRE y el GAD Pando, Proyecto Construccion de Puentes Tipo Cajon en el Barrio Eureka, correspondiente al pago de la planilla N2, segun la U</t>
  </si>
  <si>
    <t>De: 00099024113 Transferencia en cumplimiento al DS N0913 de 15/06/2011 y el Convenio Intergubernativo de Financiamiento UPRE-CIF-IG 669/2017, suscrito entre la UPRE y el GAM Cocapata, Proyecto Const. Cancha Polifuncional, Tinglado y Graderias U.E. Huerta Pampa - Cocapata, correspondiente al pago de</t>
  </si>
  <si>
    <t>De: 00099024113 Transferencia en cumplimiento al DS N0913 de 15/06/2011 y el Convenio Intergubernativo de Financiamiento UPRE-CIF-IG 701/2017, suscrito entre la UPRE y el GAM Puerto Villarroel, Proyecto Const. Puente Vehicular Cruz Cerro Verde, correspondiente al pago de la planilla N2, segun la UPR</t>
  </si>
  <si>
    <t>De: 00099024113 Transferencia en cumplimiento al DS N0913 de 15/06/2011 y el Convenio Intergubernativo de Financiamiento UPRE-CIF-IG 352/2017, suscrito entre la UPRE y el GAM Papel Pampa, Proyecto Construccion de Dos Aulas en la Unidad Educativa Waldo Ballivian - Escalona, correspondiente al pago de</t>
  </si>
  <si>
    <t>De: 00099024113 Transferencia en cumplimiento al DS N0913 de 15/06/2011 y el Convenio Intergubernativo de Financiamiento UPRE-CIF-IG 257/2017, suscrito entre la UPRE y el GAM Coroico, Proyecto Construccion Aulas U.E. Quilo Quilo Alto, correspondiente al pago de la planilla N2, segun la UPRE.</t>
  </si>
  <si>
    <t>De: 00099024113 Transferencia en cumplimiento al DS N0913 de 15/06/2011 y el Convenio Intergubernativo de Financiamiento UPRE-CIF-IG 750/2017, suscrito entre la UPRE y el GAM Entre Rios, Proyecto Construccion Tinglado y Graderia U.E. Max Fernandez Entre Rios, correspondiente al pago de la devolucion</t>
  </si>
  <si>
    <t>De: 00099024113 Transferencia en cumplimiento al DS N0913 de 15/06/2011 y el Convenio Intergubernativo de Financiamiento UPRE-CIF-IG/391/2016, suscrito entre la UPRE y el GAM Colquiri, Proyecto Const. Modulo U.E. Mariscal de Ayacucho Colquiri, correspondiente al pago de la planilla N4 de cierre, seg</t>
  </si>
  <si>
    <t>De: 00099024113 Transferencia en cumplimiento al DS N0913 de 15/06/2011 y el Convenio Intergubernativo de Financiamiento UPRE-CIF-IG 383/2017, suscrito entre la UPRE y el GAM Waldo Ballivian, Proyecto Construccion Casa de Gobierno G.A.M. Waldo Ballivian Tumarapi, correspondiente al pago de la planil</t>
  </si>
  <si>
    <t>De: 00099024113 Transferencia en cumplimiento al DS N0913 de 15/06/2011 y el Convenio Intergubernativo de Financiamiento UPRE-CIF-IG 261/2017, suscrito entre la UPRE y el GAM Comanche, Proyecto Construccion 4 Aulas U.E. Kella Kella Alta - Comanche, correspondiente al pago de la planilla N 4, segun l</t>
  </si>
  <si>
    <t>De: 00099024113 Transferencia en cumplimiento al DS N0913 de 15/06/2011 y el Convenio Intergubernativo de Financiamiento UPRE-CIF-IG 514/2017, suscrito entre la UPRE y el GAM Copacabana, Proyecto Construccion 2 Aulas y Sala de Computacion U.E. Chani, correspondiente al pago de la planilla N2 de cier</t>
  </si>
  <si>
    <t>De: 00099024113 De: 00099024113 Transferencia en cumplimiento al DS N0913 de 15/06/2011 y el Convenio Integubernativo de Financiamiento UPRE-CIF-IG 1073/2017, suscrito entre la UPRE y el GAD Beni proyecto Const. U.E. Cristina Argandona de Hurtado - Alborada, correspondiente a saldos no ejecutados ge</t>
  </si>
  <si>
    <t>De: 00099024113 De: 00099024113 Transferencia en cumplimiento al DS N0913 de 15/06/2011 y el Convenio Integubernativo de Financiamiento UPRE-CIF-IG/554/2016, suscrito entre la UPRE y el GAD Beni proyecto Construccion U.E. El Pallar y Polifuncional - Comunidad San Antonio El Pallar, correspondiente a</t>
  </si>
  <si>
    <t>De: 00099024113 De: 00099024113 Transferencia en cumplimiento al DS N0913 de 15/06/2011 y el Convenio Integubernativo de Financiamiento UPRE-CIF-IG/563/2016, suscrito entre la UPRE y el GAD Beni proyecto Construccion U.E. Las Flores y Polifuncional - Comunidad Flores Coloradas, correspondiente a sal</t>
  </si>
  <si>
    <t>De: 00099024113 De: 00099024113 Transferencia en cumplimiento al DS N0913 de 15/06/2011 y el Convenio Integubernativo de Financiamiento UPRE-CIF-IG/440/2015, suscrito entre la UPRE y el GAM de San Rafael proyecto Construccion Modulo Educativo U.E. Nacional Godofredo Trenker - San Rafael de Velasco,</t>
  </si>
  <si>
    <t>De: 00099024113 De: 00099024113 Transferencia en cumplimiento al DS N0913 de 15/06/2011 y el Convenio Integubernativo de Financiamiento UPRE-CIF-IG 832/2017, suscrito entre la UPRE y el GAM de San Rafael proyecto Construccion Tinglado Unidad Educativa El Tuna - San Rafael de Velasco, correspondiente</t>
  </si>
  <si>
    <t>De: 00099024113 De: 00099024113 Transferencia en cumplimiento al DS N0913 de 15/06/2011 y el Convenio Integubernativo de Financiamiento UPRE-CIF-IG 833/2017, suscrito entre la UPRE y el GAM de San Rafael proyecto Construccion Matadero Municipal de San Rafael de Velasco, correspondiente a saldos no e</t>
  </si>
  <si>
    <t>De: 00099024113 De: 00099024113 Transferencia en cumplimiento al DS N0913 de 15/06/2011 y el Convenio Integubernativo de Financiamiento UPRE-CIF-IG 590/2017, suscrito entre la UPRE y el GAM de Boyuibe proyecto Construccion Pavimento Rigido Zona Terminal Municipio de Boyuibe, correspondiente a saldos</t>
  </si>
  <si>
    <t>De: 00099024113 Transferencia en cumplimiento al DS N0913 de 15/06/2011 y el Convenio Intergubernativo de Financiamiento UPRE-CIF-IG 512/2017, suscrito entre la UPRE y el GAM Ichoca, Proyecto Construccion Unidad Educativa Antonio Jose de Sucre de Pacollo Comunidad Pacollo, correspondiente al pago de</t>
  </si>
  <si>
    <t>De: 00099024113 Transferencia en cumplimiento al DS N0913 de 15/06/2011 y el Convenio Intergubernativo de Financiamiento UPRE-CIF-IG 508/2017, suscrito entre la UPRE y el GAM Ichoca, Proyecto Construccion Unidad Educativa Collpa Comunidad Collpa, correspondiente al pago de la planilla N 3 de cierre,</t>
  </si>
  <si>
    <t>De: 00099024113 Transferencia en cumplimiento al DS N0913 de 15/06/2011 y el Convenio Intergubernativo de Financiamiento UPRE-CIF-IG 003/2017, suscrito entre la UPRE y el GAM Yacuiba, Proyecto Construccion U.E. Tierras Nuevas, correspondiente al pago de la planilla N 10, segun la UPRE.</t>
  </si>
  <si>
    <t>De: 00099024113 Transferencia en cumplimiento al DS N0913 de 15/06/2011 y el Convenio Intergubernativo de Financiamiento UPRE-CIF-IG 295/2017, suscrito entre la UPRE y el GAM Quime, Proyecto Construccion Terminal Municipal de Buses Quime, correspondiente al pago de la planilla N 2, segun la UPRE.</t>
  </si>
  <si>
    <t>De: 00099024113 Transferencia en cumplimiento al DS N0913 de 15/06/2011 y el Convenio Intergubernativo de Financiamiento UPRE-CIF-IG/423/2016, suscrito entre la UPRE y el GAM Potosi, Proyecto Construccion Mercado Calvario D-4 , correspondiente al pago de la planilla N 4 de cierre, segun la UPRE.</t>
  </si>
  <si>
    <t>De: 00099024113 Transferencia en cumplimiento al DS N0913 de 15/06/2011 y el Convenio Intergubernativo de Financiamiento UPRE-CIF-IG 1119/2017, suscrito entre la UPRE y el GAM Shinahota, Proyecto Construccion Cancha de Futbol y Graderias Lauca Ene, correspondiente al pago de la planilla N 1, segun l</t>
  </si>
  <si>
    <t>De: 00099024113 Transferencia en cumplimiento al DS N0913 de 15/06/2011 y el Convenio Intergubernativo de Financiamiento UPRE-CIF-IG/468/2016, suscrito entre la UPRE y el GAM Cobija, Proyecto Const. Mercado Municipal Evo Morales Ayma - Cobija, correspondiente al pago de la planilla N 6, segun la UPR</t>
  </si>
  <si>
    <t>De: 00099024113 Transferencia en cumplimiento al DS N0913 de 15/06/2011 y el Convenio Intergubernativo de Financiamiento UPRE-CIF-IG 572/2017, suscrito entre la UPRE y el GAM Caranavi, Proyecto Construccion Tinglado U.E. Carrasco La Reserva A- Canton Carrasco La Reserva, correspondiente al pago de l</t>
  </si>
  <si>
    <t>De: 00099024113 De: 00099024113 Transferencia en cumplimiento al DS N0913 de 15/06/2011 y el Convenio Integubernativo de Financiamiento UPRE-CIF-IG/552/2016, suscrito entre la UPRE y el GAM de Cuatro Canadas proyecto Const. Modulo Educativo Juan Pablo II B, correspondiente a saldos no ejecutados ges</t>
  </si>
  <si>
    <t>TRANSFERENCIA DEL EXTERIOR SEGUN SWIFT 094767 DE FECHA 06/07/2018 ORDENANTE: CONSULADO DE BOLIVIA EN IQUIQUE LIB. 00010011102 MIN.RELACIONES EXTERIORES - GESTORIA CONSULAR LEY Nº 3108</t>
  </si>
  <si>
    <t>TRANSFERENCIA DEL EXTERIOR SEGUN SWIFT 09466 DE FECHA 06/07/2018 ORDENANTE: CONSULADO DE BOLIVIA EN CUSCO PERU LIB. 00010011102 MIN.RELACIONES EXTERIORES - GESTORIA CONSULAR LEY Nº 3108</t>
  </si>
  <si>
    <t>COBRO COSTOS DE PAPELERIA SEGUN TRANSFERENCIA DEL EXTERIOR POR ORDEN DE CONSULADO DE BOLIVIA EN CUSCO PERU LIB. 00010011102 MIN.RELACIONES EXTERIORES - GESTORIA CONSULAR LEY Nº 3108</t>
  </si>
  <si>
    <t>COBRO COSTOS DE PAPELERIA SEGUN TRANSFERENCIA DEL EXTERIOR POR ORDEN DE CONSULADO DE BOLIVIA EN IQUIQUE LIB. 00010011102 MIN.RELACIONES EXTERIORES - GESTORIA CONSULAR LEY Nº 3108</t>
  </si>
  <si>
    <t>TRANSFERENCIA DEL EXTERIOR SEGUN SWIFT 09475 DE FECHA 06/07/2018 ORDENANTE: CONSULADO DE B0LIVIA EN MURCIA REF.: GESTORIA CONSULAR JUNIO/2018 LIB. 00010011102 MIN.RELACIONES EXTERIORES - GESTORIA CONSULAR LEY Nº 3108</t>
  </si>
  <si>
    <t>COBRO COSTOS DE PAPELERIA SEGUN TRANSFERENCIA DEL EXTERIOR POR ORDEN DE CONSULADO DE B0LIVIA EN MURCIA REF.: GESTORIA CONSULAR JUNIO/2018 LIB. 00010011102 MIN.RELACIONES EXTERIORES - GESTORIA CONSULAR LEY Nº 3108</t>
  </si>
  <si>
    <t>||COBRO DE COMISIONES BCB POR ADMINISTRACION DEL FIDEICOMISO DEL 01/04/2018 AL 30/06/2018, SEGUN CONT.FIDEICOMISO SANO N°402/2014 DEL 18/12/2014 Y NOTA YPFG/GAFC 1299-DFC1563-URT0831/2018 DEL 04/06/2018 EQUIV. A USD5,651,02 LIBRETA N° 00513012007 YPFB-RECURSOS NACIONALIZACION</t>
  </si>
  <si>
    <t>TRANSFERENCIA DEL EXTERIOR SEGUN SWIFT NO.9463 DE FECHA 06/07/2018 ORDENANTE: CONSULADO DEL ESTADO PLURINACIONAL-RIVADAVIA ARGENTINA REF:GESTORIA CONSULAR JUNIO 2018 LIB. 00010011102 MIN.RELACIONES EXTERIORES - GESTORIA CONSULAR LEY Nº 3108</t>
  </si>
  <si>
    <t>VENTA DE DIVISAS CON TRANSFERENCIA DE FONDOS A SOLICITUD DE DIRECCION ESTRATEGICA DE REIVINDICACION MARITIMA DIREMAR SEGUN SOLICITUD 5403 REF: PAGO AL ASESOR INTERNACIONAL MATHIAS FORTEAU POR ASESORAMIENTO EN MATERIA DE DERECHO INTERNACIONAL CORRESPONDIENTE AL MES DE MAYO 2018 DE ACUERDO A INFORME LIB. 00099021001 TGN-RECURSOS ORDINARIOS (3987) POR DIFERENCIAL CAMBIARIO</t>
  </si>
  <si>
    <t>VENTA DE DIVISAS CON TRANSFERENCIA DE FONDOS A SOLICITUD DE DIRECCION ESTRATEGICA DE REIVINDICACION MARITIMA DIREMAR SEGUN SOLICITUD 5403 REF: PAGO AL ASESOR INTERNACIONAL MATHIAS FORTEAU POR ASESORAMIENTO EN MATERIA DE DERECHO INTERNACIONAL CORRESPONDIENTE AL MES DE MAYO 2018 DE ACUERDO A INFORME LIB. 00099021001 TGN-RECURSOS ORDINARIOS (3987)</t>
  </si>
  <si>
    <t>COBRO COSTOS DE PAPELERIA SEGUN TRANSFERENCIA DEL EXTERIOR POR ORDEN DE CONSULADO DEL ESTADO PLURINACIONAL-RIVADAVIA ARGENTINA REF:GESTORIA CONSULAR JUNIO 2018 LIB. 00010011102 MIN.RELACIONES EXTERIORES - GESTORIA CONSULAR LEY Nº 3108</t>
  </si>
  <si>
    <t>NÚMERO DE LIBRETA CUT: 99031009.00 OPERACIÓN T01 TRANSFERENCIA DE FONDOS A LA CUT - TESORO DIRECTO DE BANCO UNION S.A. A CUENTA UNICA DEL TESORO CON NUMERO DE SOLICITUD = 2878814 Y NUMERO CORRELATIVO = 91320006072018314 TRANSFERENCIA POR OPERACIONES DE VENTA BONOS BTX</t>
  </si>
  <si>
    <t>TRANSFERENCIA RECIBIDA DEL EXTERIOR SEGÚN MENSAJES SWIFT Nos. 9519-9518 (REM.EXT.) DE FECHA 06-07-2018 POR DESEMBOLSO DE OPEP PRÉSTAMO 1653-P REF.: WA NO. 10,0 FID LOAN 1653P. FIFTH LIBRETA N° 00291012002 ABC-RECURSOS PROPIOS REF.: UTILES DE ESCRITORIO</t>
  </si>
  <si>
    <t>||TRANSFERENCIA DE FONDOS S/G FORMULARIO CITE: BUN/410/18 DE LA FECHA (HRE-TSO-3636). A SOLIC.GOB.AUT.DPTAL.PANDO, LIBRETA N°00046024102, PAGO DE VIATICO DE VACUNACION GESTION 2018.</t>
  </si>
  <si>
    <t>||TRANSFERENCIA DE FONDOS S/G NOTA CITE: BUN409/18 DE LA FECHA (HRE-TSO-3634), PARA CANCELAR LOS DIFERENTES GASTOS ORIGINADOS EN SU NORMAL FUNCIONAMIENTO. A SOLICITUD DEL PROY. SUCRE CIUDAD UNIVERSITARIA. LIBRETA NRO. 01500104201</t>
  </si>
  <si>
    <t>'COBRO DE'||UTILES DE ESCRITORIO POR EL COMPROBANTE CONTABLE NRO. 0926469 DE LA FECHA. S/G. CORREO ELECTRÓNICO DE YPFB DE 23.01.2018 DEBITO DE LA LIBRETA 00513022001 YPFB - OPERACIONES</t>
  </si>
  <si>
    <t>00591012001 DEPOSITO DE EFECTIVO, DEPOSITANTE: MI TELEFERICO, CONCEPTO: REVERSION, CUENTA DE DEPOSITO: CUENTA UNICA DEL TESORO</t>
  </si>
  <si>
    <t>00206012001 DEPOSITO DE EFECTIVO, DEPOSITANTE: INE, CONCEPTO: DEP. POR VENTA LA PAZ 06/07/2018, CUENTA DE DEPOSITO: CUENTA UNICA DEL TESORO</t>
  </si>
  <si>
    <t>00099021001 DEPOSITO DE EFECTIVO, DEPOSITANTE: AMELIA APAZA DE APAZA, CONCEPTO: DEVOLUCION POR CONCEPTO " SENASIR", CUENTA DE DEPOSITO: CUENTA UNICA DEL TESORO</t>
  </si>
  <si>
    <t>00373024105 DEPOSITO DE EFECTIVO, DEPOSITANTE:  IMPLEMENTACION DE CARPAS SOLARES CAQUIAVIRI LP, CONCEPTO: DEVOLUCION SOBREGIRADOS PROY COD 30038, CUENTA DE DEPOSITO: CUENTA UNICA DEL TESORO</t>
  </si>
  <si>
    <t>00291012002 DEPOSITO DE EFECTIVO, DEPOSITANTE: JOHNNY RICARDO BARRAL VARGAS, CONCEPTO: REPOSICION DE CREDENCIAL, CUENTA DE DEPOSITO: CUENTA UNICA DEL TESORO</t>
  </si>
  <si>
    <t>00020031101 DEPOSITO DE EFECTIVO, DEPOSITANTE: ALEMAN GUZMAN MILTON A., CONCEPTO: REVERSION RECURSOS NO EJECUTADOS, CUENTA DE DEPOSITO: CUENTA UNICA DEL TESORO</t>
  </si>
  <si>
    <t>00046104203 DEPOSITO DE EFECTIVO, DEPOSITANTE: NELSON CASTELO OPORTO, CONCEPTO: REVERSION DE FONDOS NO UTILIZADOS, CUENTA DE DEPOSITO: CUENTA UNICA DEL TESORO</t>
  </si>
  <si>
    <t>00099021001 DEPOSITO DE EFECTIVO, DEPOSITANTE: BETTY VALLEJOS VILLACORTA, CONCEPTO: DOBLE PERCEPCION, CUENTA DE DEPOSITO: CUENTA UNICA DEL TESORO</t>
  </si>
  <si>
    <t>00190012003 DEPOSITO DE EFECTIVO, DEPOSITANTE: NELDY VIRGINIA ANDRADE MARTINEZ, CONCEPTO: DEP. POR RECOMENDACION DE AUDITORIA INT. MINERIA, OBSERVACION A CORTES DE TELA GESTION 2006, CUENTA DE DEPOSITO: CUENTA UNICA DEL TESORO</t>
  </si>
  <si>
    <t>00099021001 DEP.DE CHEQ.AJENOS,RET.DE CAM.,CONCEPTO: BAJAS MEDICAS ENFERMEDAD 04/2018,DEP.: CAJA DE SALUD DE LA BANCA PRIVADA , PROCEDENCIA: BANCO NACIONAL DE BOLIVIA S.A., CHEQUE: 6896115, FECHA DE EMISION:13/06/2018</t>
  </si>
  <si>
    <t>00099021001 DEP.DE CHEQ.AJENOS,RET.DE CAM.,CONCEPTO: OLIVA QUINTANA GLADYS,DEP.: BANCO UNION SA , PROCEDENCIA: BANCO UNION S.A., CHEQUE: 158085, FECHA DE EMISION:09/07/2018</t>
  </si>
  <si>
    <t>00099021001 DEP.DE CHEQ.AJENOS,RET.DE CAM.,CONCEPTO: VARGAS FAREL ELENA,DEP.: BANCO UNION SA , PROCEDENCIA: BANCO UNION S.A., CHEQUE: 158086, FECHA DE EMISION:09/07/2018</t>
  </si>
  <si>
    <t>00015021104 DEP.DE CHEQ.AJENOS,RET.DE CAM.,CONCEPTO: MINISTERIO DE GOBIERNO DIRECCION NACIONAL DE SALUD Y BIENESTAR SOCIAL,DEP.: DIRECCION NACIONAL DE SALUD Y BIENESTAR SOCIAL , PROCEDENCIA: BANCO UNION S.A., CHEQUE: 2902, FECHA DE EMISION:06/07/2018</t>
  </si>
  <si>
    <t>00099021001 DEP.DE CHEQ.AJENOS,RET.DE CAM.,CONCEPTO: DEVOLUCION PASAJE AEREO MIJAIL URBINA LP-SCR-LP ( BOA ) C-31  828 / 2017,DEP.: BOA - BOLTUR , PROCEDENCIA: BANCO UNION S.A., CHEQUE: 9071, FECHA DE EMISION:11/06/2018</t>
  </si>
  <si>
    <t>00291012005 DEP.DE CHEQ.AJENOS,RET.DE CAM.,CONCEPTO: ESPACIO PUBLICITARIO TRAMO AUTOPISTA LA PAZ-EL ALTO,DEP.: ENTEL S.A. , PROCEDENCIA: BANCO MERCANTIL SANTA CRUZ SA., CHEQUE: 209617, FECHA DE EMISION:06/07/2018</t>
  </si>
  <si>
    <t>00292012001 DEP.DE CHEQ.AJENOS,RET.DE CAM.,CONCEPTO: DEVOLUCION DE SALDOS BOLIVIANA CRUZ,DEP.: VIAS BOLIVIA , PROCEDENCIA: BANCO UNION S.A., CHEQUE: 3499, FECHA DE EMISION:09/07/2018</t>
  </si>
  <si>
    <t>00099021001 DEP.DE CHEQ.AJENOS,RET.DE CAM.,CONCEPTO: DEVOLUCION DE RECURSOS,DEP.: AGENCIA NACIONAL DE HIDROCARBUROS , PROCEDENCIA: BANCO UNION S.A., CHEQUE: 5140, FECHA DE EMISION:30/06/2018</t>
  </si>
  <si>
    <t>00099021001 DEP.DE CHEQ.AJENOS,RET.DE CAM.,CONCEPTO: DEVOLUCION DE RECURSOS,DEP.: AGENCIA NACIONAL DE HIDROCARBUROS , PROCEDENCIA: BANCO UNION S.A., CHEQUE: 5139, FECHA DE EMISION:30/06/2018</t>
  </si>
  <si>
    <t>00099021001 DEPOSITO DE EFECTIVO, DEPOSITANTE: OLGA IRUSTA BERNAL VDA DE SOLARI, CONCEPTO: DUODECIMAS BONO ECONOMICO, CUENTA DE DEPOSITO: CUENTA UNICA DEL TESORO</t>
  </si>
  <si>
    <t>00572012001 DEPOSITO DE EFECTIVO, DEPOSITANTE: GABRIELA PEREZ GALLEGOS, CONCEPTO: DEVOLUCION, CUENTA DE DEPOSITO: CUENTA UNICA DEL TESORO</t>
  </si>
  <si>
    <t>00572012001 DEPOSITO DE EFECTIVO, DEPOSITANTE: JUAN MARCOS MIRANDA PEREZ, CONCEPTO: PAGO CUOTA, CUENTA DE DEPOSITO: CUENTA UNICA DEL TESORO</t>
  </si>
  <si>
    <t>00590012001 DEPOSITO DE EFECTIVO, DEPOSITANTE: PATRICIA MEJIA MICHEL, CONCEPTO: DEVOLUCION DE FONDOS NO UTILIZADOS, CUENTA DE DEPOSITO: CUENTA UNICA DEL TESORO</t>
  </si>
  <si>
    <t>00020031101 DEPOSITO DE EFECTIVO, DEPOSITANTE: RS.1 "TTE GRAL. GERMAN BUSCH", CONCEPTO: REVERSION GASTOS NO EJECUTADOS HUANUNI, CUENTA DE DEPOSITO: CUENTA UNICA DEL TESORO</t>
  </si>
  <si>
    <t>00526012001 DEPOSITO DE EFECTIVO, DEPOSITANTE: JUAN CARLOS CANDIA V., CONCEPTO: DEVOLUCION DE PASAJES, CUENTA DE DEPOSITO: CUENTA UNICA DEL TESORO</t>
  </si>
  <si>
    <t>00099021001 DEPOSITO DE EFECTIVO, DEPOSITANTE: SERGIO ALBERTO VILLA PARISACA, CONCEPTO: REVERSION PASAJES, CUENTA DE DEPOSITO: CUENTA UNICA DEL TESORO</t>
  </si>
  <si>
    <t>00099021001 DEPOSITO DE EFECTIVO, DEPOSITANTE: JESSICA PAOLA SARAVIA ATRISTAIN, CONCEPTO: DEVOLUCION VIATICOS C-31 471, CUENTA DE DEPOSITO: CUENTA UNICA DEL TESORO</t>
  </si>
  <si>
    <t>00099021001 DEPOSITO DE EFECTIVO, DEPOSITANTE: MIGUEL CHURQUI RAMIREZ, CONCEPTO: DEVOLUCION, CUENTA DE DEPOSITO: CUENTA UNICA DEL TESORO</t>
  </si>
  <si>
    <t>00099021001 DEPOSITO DE EFECTIVO, DEPOSITANTE: LAUREANA QUISPE VDA DE CANAVIRI, CONCEPTO: COBRO INDEBIDO DE JUNIO, CUENTA DE DEPOSITO: CUENTA UNICA DEL TESORO</t>
  </si>
  <si>
    <t>00585012002 DEPOSITO DE EFECTIVO, DEPOSITANTE: ABE GEORGINA ORELLANA, CONCEPTO: DEVOLUCION FONDOS EN AVANCE, CUENTA DE DEPOSITO: CUENTA UNICA DEL TESORO</t>
  </si>
  <si>
    <t>00234014202 DEPOSITO DE EFECTIVO, DEPOSITANTE: RONALD ALI, CONCEPTO: PARTIDA 851 PREVENTIVO 731, CUENTA DE DEPOSITO: CUENTA UNICA DEL TESORO</t>
  </si>
  <si>
    <t>00234014202 DEPOSITO DE EFECTIVO, DEPOSITANTE: ALVARO ORTIZ, CONCEPTO: DEVOLUCION  C-31 - 748 PARTIDA 31110, CUENTA DE DEPOSITO: CUENTA UNICA DEL TESORO</t>
  </si>
  <si>
    <t>00099021001 DEPOSITO DE EFECTIVO, DEPOSITANTE: MARTHA LUCIA GUTIERREZ DE MARCA  CI. 2250184  LP., CONCEPTO: NUEVAS NUPCIAS, CUENTA DE DEPOSITO: CUENTA UNICA DEL TESORO</t>
  </si>
  <si>
    <t>TRANSFERENCIA DEL EXTERIOR SEGUN SWIFT 09532 DE FECHA 09/07/2018 ORDENANTE: CONSULADO GENERAL DE BOLIVIA LOS ANGELES CA REF.: GESTORIA CONSULAR LIB. 00010011102 MIN.RELACIONES EXTERIORES - GESTORIA CONSULAR LEY Nº 3108</t>
  </si>
  <si>
    <t>PAGO A FONPLATA PRÉSTAMO BOL-27/2016 VCTO. 07-07-2018 POR CUENTA DE TGN , NTI. 010996 VALOR 09-07-2018 INTERESES USD 185.258,65 COMISIONES USD 125.575,35 CTA. 3987 CUENTA UNICA DEL TESORO-3987 LIB. 00099021001 REF.: COMISIONES BANCARIAS</t>
  </si>
  <si>
    <t>REGULARIZACION DE TRANSFERENCIA DEL EXTERIOR SEGUN SWIFT NO.9524 DE FECHA 09/07/2018 ORDENANTE: CONSULADO DE BOLIVIA SS DE JUJUY ARGENTINA REF:GESTORIA CONSULAR ABRIL A JUNIO 18 LIB. 00010011102 MIN.RELACIONES EXTERIORES - GESTORIA CONSULAR LEY Nº 3108</t>
  </si>
  <si>
    <t>COBRO COSTOS DE PAPELERIA POR REGULARIZACION DE TRANSFERENCIA DEL EXTERIOR POR ORDEN DE CONSULADO DE BOLIVIA SS DE JUJUY ARGENTINA REF:GESTORIA CONSULAR ABRIL A JUNIO 18 LIB. 00010011102 MIN.RELACIONES EXTERIORES - GESTORIA CONSULAR LEY Nº 3108</t>
  </si>
  <si>
    <t>TRANSFERENCIA DEL EXTERIOR SEGUN SWIFT 09531 DE FECHA 09/07/2018 ORDENANTE: CONSULADO GENERAL DE BOLIVIA PARIS FR LIB. 00010011102 MIN.RELACIONES EXTERIORES - GESTORIA CONSULAR LEY Nº 3108</t>
  </si>
  <si>
    <t>VENTA DE DIVISAS CON TRANSFERENCIA DE FONDOS A SOLICITUD DE ADMINISTRACION DE SERVICIOS PORTUARIOS BOLIVIA SEGUN SOLICITUD 5412 REF: H.R. 855 - 524 - 753 - 872 - PAGO DE FACTURAS AL TPA POR SERVICIO DE EXPORTACIONES DE JUNIO, CARGA IMPORTACIONES FIO Y LA PRIMERA QUINCENA DE JUNIO/2018 EN EL PUERTO D LIB. 00594012001 ASP-B FONDO DE OPERACIONES</t>
  </si>
  <si>
    <t>VENTA DE DIVISAS CON TRANSFERENCIA DE FONDOS A SOLICITUD DE GESTORA PUBLICA DE LA SEG. SOCIAL SEGUN SOLICITUD 5411 REF: REGISTRO DEL SEPTIMO PAGO A SYSDE POR LA COMPRA DE SOFTWARE PARA FONDOS PARA LA GESTORA PUBLICA DE LA SEGURIDAD SOCIAL DE LARGO PLAZO EQUIVALENTE A DOLARES A SUS. 201610.32 LIB. 00595012001 GPSSLP - RECURSOS ESPECIFICOS</t>
  </si>
  <si>
    <t>COBRO COSTOS DE PAPELERIA SEGUN TRANSFERENCIA DEL EXTERIOR POR ORDEN DE CONSULADO GENERAL DE BOLIVIA PARIS FR LIB. 00010011102 MIN.RELACIONES EXTERIORES - GESTORIA CONSULAR LEY Nº 3108</t>
  </si>
  <si>
    <t>||REGULARIZACIÓN DE NUESTRA OPERACIÓN NRO. 0926127 DE F. 02.07.2018. EN ATENCIÓN A NOTA DE YLB, CITE YLB-GEE: 0636/2018 DE F. 29.06.2018 RECIBIDA EN F.6.07.2018 (HRE-TSO-10007). REPOSICION UTILES DE ESCRITORIO. LIBRETA 00597012001, RECURSOS PROPIOS VENTAS YLB.</t>
  </si>
  <si>
    <t>NÚMERO DE LIBRETA CUT: 99031009.00 OPERACIÓN T01 TRANSFERENCIA DE FONDOS A LA CUT - TESORO DIRECTO DE BANCO UNION S.A. A CUENTA UNICA DEL TESORO CON NUMERO DE SOLICITUD = 2881631 Y NUMERO CORRELATIVO = 91320009072018359 TRANSFERENCIA POR OPERACIONES DE VENTA BONOS BTX</t>
  </si>
  <si>
    <t>||TRANSFERENCIA A LA CUENTA UNICA DEL TESORO IMPORTES RETENIDOS A WALTER ABRAHAM PEREZ ALANDIA Y JULIO HUMEREZ QUIROZ POR REMUNERACIÓN MAXIMA CORRESP. AL MES DE JUNIO /2018 - LIBRETA N° 00990201001, SEGUN DOC. ADJ. Y ROC N° 1015/2018 DEL DCR. TRANS. POR REMUNERACIÓN MAXIMA DE JULIO HUMEREZ QUIROZ - JUNIO/2018 LIBRETA N° 00990201001</t>
  </si>
  <si>
    <t>||TRANSFERENCIA A LA CUENTA UNICA DEL TESORO IMPORTES RETENIDOS A WALTER ABRAHAM PEREZ ALANDIA Y JULIO HUMEREZ QUIROZ POR REMUNERACIÓN MAXIMA CORRESP. AL MES DE JUNIO /2018 - LIBRETA N° 00990201001, SEGUN DOC. ADJ. Y ROC N° 1015/2018 DEL DCR. TRANS. POR REMUNERACIÓN MAXIMA DE WALTER ABRAHAM PEREZ ALANDIA - JUNIO/2018 LIBRETA N° 00990201001</t>
  </si>
  <si>
    <t>||TRANSFERENCIA DE FONDOS S/G FORMULARIO CITE: BUN/CF284/18 DE LA FECHA, (HRE-TSO-3642), TRANSFERENCIA DE RECURSOS NO EJECUTADOS DEL PROYECTO "MANEJO INTEGRAL DE LA CUENCA DEL RÍO SUCHES" A SOLICITUD GOBIERNO AUTONOMO DEPARTAMENTAL DE LA PAZ, LIBRETA N°00086014407.</t>
  </si>
  <si>
    <t>COBRO COSTOS DE PAPELERIA SEGUN TRANSFERENCIA DEL EXTERIOR POR ORDEN DE PETROLEO BRASILEIRO S.A.- PETROBRAS LIB. 00513012007 YPFB - RECURSOS NACIONALIZACIÓN</t>
  </si>
  <si>
    <t>COBRO COSTOS DE PAPELERIA SEGUN TRANSFERENCIA DEL EXTERIOR POR ORDEN DE PETROLEOS BRASILEIROS S.A.-PETROBRAS LIB. 00513012007 YPFB - RECURSOS NACIONALIZACIÓN</t>
  </si>
  <si>
    <t>||TRANSFERENCIA DE FONDOS EN ATENCIÓN A MENSAJES SWIFT 09561 Y 09560 DE LA FECHA (SECTOR PUBLICO) DEBITO DE LA LIBRETA 00117012001 DGAC, REPOSICION UTILES DE ESCRITORIO.</t>
  </si>
  <si>
    <t>'TRANSFERENCIA DE FONDOS||S/G NOTA CITE: MEFP/VTCP/DGAFT/USCFT/N°908/18 DE LA FECHA (HRE-TSO-3647). CONVENIOS SUBSIDIARIOS - PRESTAMOS CAF 2324 - G.A.D. DE POTOSÍ - PROYECTOS DE ELECTRIFICACIÓN RURAL. LIB. 00099021001.CAPITAL E INTERESES CORRIENTES ADEUDADOS POR EL G.A.D. POTOSÍ AL CREDITO DE REF.</t>
  </si>
  <si>
    <t>||TRANSFERENCIA DE FONDOS S/G NOTA CITE: BUN/407/18 DE FECHA 06.07.2018 (HRE-TSO-3635) Y CORREO DEL BUN DE LA FECHA AUTORIZADO POR LA SOSP. A SOLICITUD DEL MEFP, CIERRE DE CUENTA; LIBRETA NRO. 00597019201 INDUST.DE LOS REC.EVAPORITICOS YLB</t>
  </si>
  <si>
    <t>||TRANSFERENCIA DE FONDOS S/G NOTA CITE: BUN/407/18 DE FECHA 06.07.2018 (HRE-TSO-3635) Y CORREO DEL BUN DE LA FECHA AUTORIZADO POR LA SOSP. A SOLICITUD DEL MEFP, CIERRE DE CUENTA;LIB. N°00597019202.YLB-DES.INT.SALMUERA SALAR UYUNI PLAN.IND</t>
  </si>
  <si>
    <t>||TRANSFERENCIA DE FONDOS S/G NOTA CITE: BUN/407/18 DE FECHA 06.07.2018 (HRE-TSO-3635) Y CORREO DEL BUN DE LA FECHA AUTORIZADO POR LA SOSP. A SOLICITUD DEL MEFP, CIERRE DE CUENTA; LIBRETA NRO.00597012001. RECURSOS PROPIOS VENTAS - YLB</t>
  </si>
  <si>
    <t>||COBRO COMISIONES POR VENTA DE DIVISAS SG. COMP. CONTBLE N° 926691 DE LA FECHA DE LA LIBRETA N° 00132039201 SEDEM ECEBOL FINPRO POR DIFERENCIAL CAMBIARIO Y COSTO ÚTILES ESCRITORIO</t>
  </si>
  <si>
    <t>||TRANSFERENCIA DE FONDOS (VENTA DE DIVISAS) SG NOTA MEFP VTCP DGCP UF 415/2018 RECIBIDA EN LA FECHA (TRAM TGL 10576) REF: DEBITO AUTOMATICO AL SEDEM ECEBOL EN FAVOR DEL FIDEICOMISO FINPRO BENEF. CUENTA N° 6965 BDP S.A.M. FIDEICOMISO DEL FINPRO</t>
  </si>
  <si>
    <t>00070011102 DEPOSITO DE EFECTIVO, DEPOSITANTE: CRISTIAN RAUL RODRIGUEZ VELASQUEZ, CONCEPTO: DEVOLUCION DE FONDOS, CUENTA DE DEPOSITO: CUENTA UNICA DEL TESORO</t>
  </si>
  <si>
    <t>00099021001 DEPOSITO DE EFECTIVO, DEPOSITANTE: LEYDY GUTIERREZ ROSAS, CONCEPTO: DEVOLUCION DE LLAMADAS, CUENTA DE DEPOSITO: CUENTA UNICA DEL TESORO</t>
  </si>
  <si>
    <t>00099021001 DEPOSITO DE EFECTIVO, DEPOSITANTE: ERICKA MELISSA FERRUFINO, CONCEPTO: DEVOLUCION POR LLAMADAS, CUENTA DE DEPOSITO: CUENTA UNICA DEL TESORO</t>
  </si>
  <si>
    <t>00212082001 DEPOSITO DE EFECTIVO, DEPOSITANTE: NANO PABLO SANTANDER CONDORI, CONCEPTO: DEVOLUCION DE GASTOS OPERATIVOS, CUENTA DE DEPOSITO: CUENTA UNICA DEL TESORO</t>
  </si>
  <si>
    <t>00373024103 DEPOSITO DE EFECTIVO, DEPOSITANTE: GREGORIO VARGAS MAIDANA, CONCEPTO: DEVOLUCION DE SOBRANTE DE PROYECTO, CUENTA DE DEPOSITO: CUENTA UNICA DEL TESORO</t>
  </si>
  <si>
    <t>00099021001 DEPOSITO DE EFECTIVO, DEPOSITANTE: MIN.DE DEPORTES-ABRAHAN WOODROOW ROJAS PARDO, CONCEPTO: DEV.SALDOS NO UTILIZADOS DE LA III COPA DE FUTBOL ESTADO PLURINACIONAL DE BOLIVIA 1RA RONDA 2017-201, CUENTA DE DEPOSITO: CUENTA UNICA DEL TESORO</t>
  </si>
  <si>
    <t>00155012001 DEPOSITO DE EFECTIVO, DEPOSITANTE: CLAUDIA MARTINEZ VILLA, CONCEPTO: PAGO SABSA   LP - ORURO, CUENTA DE DEPOSITO: CUENTA UNICA DEL TESORO</t>
  </si>
  <si>
    <t>00155012001 DEPOSITO DE EFECTIVO, DEPOSITANTE: CLAUDIA MARTINEZ VILLA, CONCEPTO: PAGO SABSA  LP - CBB, CUENTA DE DEPOSITO: CUENTA UNICA DEL TESORO</t>
  </si>
  <si>
    <t>00155012001 DEPOSITO DE EFECTIVO, DEPOSITANTE: CLAUDIA MARTINEZ VILLA, CONCEPTO: PAGO SABSA  LP - COBIJA, CUENTA DE DEPOSITO: CUENTA UNICA DEL TESORO</t>
  </si>
  <si>
    <t>00099021001 DEPOSITO DE EFECTIVO, DEPOSITANTE: JAVIER MARCELO FERNANDEZ GUERRERO, CONCEPTO: PAGO IMPUESTOS, CUENTA DE DEPOSITO: CUENTA UNICA DEL TESORO</t>
  </si>
  <si>
    <t>00373024103 DEPOSITO DE EFECTIVO, DEPOSITANTE: DAVID CHOQUE MALDONADO, CONCEPTO: DEVOLUCION FONDO INDIGENA ANTERIOR, CUENTA DE DEPOSITO: CUENTA UNICA DEL TESORO</t>
  </si>
  <si>
    <t>00099021001 DEPOSITO DE EFECTIVO, DEPOSITANTE: JUAN JAVIER QUISBERT MURILLO 4316079 LP, CONCEPTO: DEVOLUCION DE SALARIO DEL MES DE MAYO 2017, CUENTA DE DEPOSITO: CUENTA UNICA DEL TESORO</t>
  </si>
  <si>
    <t>00099021001 DEPOSITO DE EFECTIVO, DEPOSITANTE: JUAN LUIS CHAVARRIA B., CONCEPTO: DEVOLUCION, CUENTA DE DEPOSITO: CUENTA UNICA DEL TESORO</t>
  </si>
  <si>
    <t>00099021001 DEPOSITO DE EFECTIVO, DEPOSITANTE: PATRICIA AZUCENA PEREYRA REVUELTA, CONCEPTO: DEVOLUCION DE VIATICOS, CUENTA DE DEPOSITO: CUENTA UNICA DEL TESORO</t>
  </si>
  <si>
    <t>00099021001 DEPOSITO DE EFECTIVO, DEPOSITANTE: INDIRA LAURA COPA HUARAZ, CONCEPTO: DEVOLUCION DE VIATICOS, CUENTA DE DEPOSITO: CUENTA UNICA DEL TESORO</t>
  </si>
  <si>
    <t>00099021001 DEPOSITO DE EFECTIVO, DEPOSITANTE: CINTHYA VIO NINA, CONCEPTO: DEVOLUCION, CUENTA DE DEPOSITO: CUENTA UNICA DEL TESORO</t>
  </si>
  <si>
    <t>00099021001 DEPOSITO DE EFECTIVO, DEPOSITANTE: JORGE ANDRES PEÑARANDA MUÑOZ, CONCEPTO: DEVOLUCION MRREE, CUENTA DE DEPOSITO: CUENTA UNICA DEL TESORO</t>
  </si>
  <si>
    <t>00099021001 DEPOSITO DE EFECTIVO, DEPOSITANTE: JAIME DURAN CHUQUIMIA, CONCEPTO: DEVOLUCION DE VIATICOS, CUENTA DE DEPOSITO: CUENTA UNICA DEL TESORO</t>
  </si>
  <si>
    <t>00206012001 DEPOSITO DE EFECTIVO, DEPOSITANTE: INE, CONCEPTO: DEP. POR VENTA LA PAZ 09/07/18, CUENTA DE DEPOSITO: CUENTA UNICA DEL TESORO</t>
  </si>
  <si>
    <t>00132022001 DEPOSITO DE EFECTIVO, DEPOSITANTE: SUSANA DELGADO, CONCEPTO: DEVOLUCION DE HABERES DICIEMBRE / 2017 PAPELBOL, CUENTA DE DEPOSITO: CUENTA UNICA DEL TESORO</t>
  </si>
  <si>
    <t>00586019203 DEPOSITO DE EFECTIVO, DEPOSITANTE: IVAN CAYO MAMANI FLORES, CONCEPTO: DEVOLUCION DE FONDO, CUENTA DE DEPOSITO: CUENTA UNICA DEL TESORO</t>
  </si>
  <si>
    <t>00099021001 DEPOSITO DE EFECTIVO, DEPOSITANTE: GISELLE LORENA ANDA CAZURIAGA, CONCEPTO: DEVOLUCION SUELDO DICIEMBRE, CUENTA DE DEPOSITO: CUENTA UNICA DEL TESORO</t>
  </si>
  <si>
    <t>00010011102 DEPOSITO DE EFECTIVO, DEPOSITANTE: CONSULADO DE BOLIVIA EN VENEZUELA-CARACAS, CONCEPTO: REC. GESTORIA CONSULAR CARACAS-VENEZUELA, CUENTA DE DEPOSITO: CUENTA UNICA DEL TESORO</t>
  </si>
  <si>
    <t>00292012001 DEPOSITO DE EFECTIVO, DEPOSITANTE: RODRIGO ORLANDO AVILES TRIVEÑO, CONCEPTO: DEVOLUCION REFRIGERIOS 2017, CUENTA DE DEPOSITO: CUENTA UNICA DEL TESORO</t>
  </si>
  <si>
    <t>00292012001 DEPOSITO DE EFECTIVO, DEPOSITANTE: EDUARDO ACHU QUISPE, CONCEPTO: DEVOLUCION AGUINALDO 2017, CUENTA DE DEPOSITO: CUENTA UNICA DEL TESORO</t>
  </si>
  <si>
    <t>00099021001 DEPOSITO DE EFECTIVO, DEPOSITANTE: JOSE MANUEL PINTO CLAURE, CONCEPTO: DEVOLUCION DE VIATICOS POR FALTA DE RESOLUCIONES MINISTERIALES, CUENTA DE DEPOSITO: CUENTA UNICA DEL TESORO</t>
  </si>
  <si>
    <t>00099021001 DEP.DE CHEQ.AJENOS,RET.DE CAM.,CONCEPTO: REVERSION SALDOS NO EJECUTADOS GESTION 2018 ALIMENTACION FUENTE 10,DEP.: MINISTERIO DE DEFENSA , PROCEDENCIA: BANCO UNION S.A., CHEQUE: 140, FECHA DE EMISION:25/06/2018</t>
  </si>
  <si>
    <t>00099021001 DEP.DE CHEQ.AJENOS,RET.DE CAM.,CONCEPTO: REVERSION SALDOS NO EJECUTADOS GESTION 2018 SOCORROS FUENTE 10,DEP.: MINISTERIO DE DEFENSA , PROCEDENCIA: BANCO UNION S.A., CHEQUE: 108, FECHA DE EMISION:25/06/2018</t>
  </si>
  <si>
    <t>00099021001 DEP.DE CHEQ.AJENOS,RET.DE CAM.,CONCEPTO: REVERSION SALDOS NO EJECUTADOS GESTION 2018 GASTOS FUENTE 10,DEP.: MINISTERIO DE DEFENSA , PROCEDENCIA: BANCO UNION S.A., CHEQUE: 19552, FECHA DE EMISION:25/06/2018</t>
  </si>
  <si>
    <t>00099021001 DEP.DE CHEQ.AJENOS,RET.DE CAM.,CONCEPTO: REVERSION SALDOS NO EJECUTADOS GESTION 2018 GASTOS FUENTE 10,DEP.: MINISTERIO DE DEFENSA , PROCEDENCIA: BANCO UNION S.A., CHEQUE: 19570, FECHA DE EMISION:03/07/2018</t>
  </si>
  <si>
    <t>00099021001 DEP.DE CHEQ.AJENOS,RET.DE CAM.,CONCEPTO: REVERSION SALDOS NO EJECUTADOS GESTION 2018 ALIMENTACION FUENTE 10,DEP.: MINISTERIO DE DEFENSA , PROCEDENCIA: BANCO UNION S.A., CHEQUE: 141, FECHA DE EMISION:03/07/2018</t>
  </si>
  <si>
    <t>00099021001 DEP.DE CHEQ.AJENOS,RET.DE CAM.,CONCEPTO: REVERSION SALDOS NO EJECUTADOS GESTION 2018 SOCORROS FUENTE 10,DEP.: MINISTERIO DE DEFENSA , PROCEDENCIA: BANCO UNION S.A., CHEQUE: 109, FECHA DE EMISION:03/07/2018</t>
  </si>
  <si>
    <t>00373024105 DEP.DE CHEQ.AJENOS,RET.DE CAM.,CONCEPTO: EATO MANO SILVIA,DEP.: BANCO UNION SA , PROCEDENCIA: BANCO UNION S.A., CHEQUE: 158088, FECHA DE EMISION:10/07/2018</t>
  </si>
  <si>
    <t>00020011103 DEP.DE CHEQ.AJENOS,RET.DE CAM.,CONCEPTO: REVERSION SALDOS NO EJECUTADOS GESTION 2018 GASTOS FUENTE 11,DEP.: MINISTERIO DE DEFENSA , PROCEDENCIA: BANCO UNION S.A., CHEQUE: 19553, FECHA DE EMISION:25/06/2018</t>
  </si>
  <si>
    <t>00020011103 DEP.DE CHEQ.AJENOS,RET.DE CAM.,CONCEPTO: REVERSION SALDOS NO EJECUTADOS GESTION 2018 GASTOS FUENTE 11,DEP.: MINISTERIO DE DEFENSA , PROCEDENCIA: BANCO UNION S.A., CHEQUE: 19569, FECHA DE EMISION:03/07/2018</t>
  </si>
  <si>
    <t>00224012002 DEP.DE CHEQ.AJENOS,RET.DE CAM.,CONCEPTO: TRANSFERENCIA DE RECURSOS PARA REALIZAR PAGOS VIA SIGEP,DEP.: INSUMOS BOLIVIA , PROCEDENCIA: BANCO UNION S.A., CHEQUE: 3308, FECHA DE EMISION:09/07/2018</t>
  </si>
  <si>
    <t>00224012007 DEP.DE CHEQ.AJENOS,RET.DE CAM.,CONCEPTO: TRANSFERENCIA DE FONDOS PARA REALIZAR PAGOS VIA SIGEP,DEP.: INSUMOS BOLIVIA , PROCEDENCIA: BANCO UNION S.A., CHEQUE: 2174, FECHA DE EMISION:09/07/2018</t>
  </si>
  <si>
    <t>00099021001 DEPOSITO DE EFECTIVO, DEPOSITANTE: SANTOS CONDORI CHOQUE, CONCEPTO: DEVOLUCION DE VIATICOS, CUENTA DE DEPOSITO: CUENTA UNICA DEL TESORO</t>
  </si>
  <si>
    <t>00099021001 DEPOSITO DE EFECTIVO, DEPOSITANTE: VICTORIA CARMEN RIVAS VDA. DE COCHI, CONCEPTO: DEVOLUCION DE COBRO INDEBIDO, CUENTA DE DEPOSITO: CUENTA UNICA DEL TESORO</t>
  </si>
  <si>
    <t>00099021001 DEPOSITO DE EFECTIVO, DEPOSITANTE: JORGE FERNANDO CHAVEZ BERNAL - INSA, CONCEPTO: REVERSION VIATICOS, CUENTA DE DEPOSITO: CUENTA UNICA DEL TESORO</t>
  </si>
  <si>
    <t>TRANSFERENCIA DEL EXTERIOR SEGUN SWIFT 09589 DE FECHA 10/07/2018 ORDENANTE: CONSULADO DE BOLIVIA EN SEVILLA LIB. 00010011102 MIN.RELACIONES EXTERIORES - GESTORIA CONSULAR LEY Nº 3108</t>
  </si>
  <si>
    <t>TRANSFERENCIA DEL EXTERIOR SEGUN SWIFT 09590 DE FECHA 10/07/2018 ORDENANTE: CONSULADO GENERAL DE BOLIVIA EN MILAN LIB. 00010011102 MIN.RELACIONES EXTERIORES - GESTORIA CONSULAR LEY Nº 3108</t>
  </si>
  <si>
    <t>TRANSFERENCIA DEL EXTERIOR SEGUN SWIFT 09592 DE FECHA 10/07/2018 ORDENANTE: CONSULADO DE BOLIVIA EN CALAMA CHILE REF.: SEGIP RECAUDACIONES LIB. 00340012005 SEGIP - RECAUDACION EXTERIOR - CEDULAS DE IDENTIDAD</t>
  </si>
  <si>
    <t>TRANSFERENCIA DEL EXTERIOR SEGUN SWIFT NO.9591 DE FECHA 10/07/2018 ORDENANTE: CONSULADO GENERAL DE BOLIVIA EN ARICA-CHILE REF:GESTORIA CONSULAR JUNIO 18 LIB. 00010011102 MIN.RELACIONES EXTERIORES - GESTORIA CONSULAR LEY Nº 3108</t>
  </si>
  <si>
    <t>COBRO COSTOS DE PAPELERIA SEGUN TRANSFERENCIA DEL EXTERIOR POR ORDEN DE CONSULADO DE BOLIVIA EN SEVILLA LIB. 00010011102 MIN.RELACIONES EXTERIORES - GESTORIA CONSULAR LEY Nº 3108</t>
  </si>
  <si>
    <t>COBRO COSTOS DE PAPELERIA SEGUN TRANSFERENCIA DEL EXTERIOR POR ORDEN DE CONSULADO GENERAL DE BOLIVIA EN MILAN LIB. 00010011102 MIN.RELACIONES EXTERIORES - GESTORIA CONSULAR LEY Nº 3108</t>
  </si>
  <si>
    <t>COBRO COSTOS DE PAPELERIA SEGUN TRANSFERENCIA DEL EXTERIOR POR ORDEN DE CONSULADO GENERAL DE BOLIVIA EN ARICA-CHILE REF:GESTORIA CONSULAR JUNIO 18 LIB. 00010011102 MIN.RELACIONES EXTERIORES - GESTORIA CONSULAR LEY Nº 3108</t>
  </si>
  <si>
    <t>COBRO COSTOS DE PAPELERIA SEGUN TRANSFERENCIA DEL EXTERIOR POR ORDEN DE CONSULADO DE BOLIVIA EN CALAMA CHILE REF.: SEGIP RECAUDACIONES LIB. 00340012003 RECAUDACION EXTRANJERIA - C.I. -L.C.</t>
  </si>
  <si>
    <t>COBRO COSTOS DE PAPELERIA SEGUN TRANSFERENCIA DEL EXTERIOR POR ORDEN DE HERCO COMBUSTIBLES SA REF.: CONTRATO DE CONDENSADO DE GAS 36/18 LIB. 00513062001 YPFB-OPERACIONES PLANTA DE SEPARACION DE LIQUIDOS RIO GRANDE</t>
  </si>
  <si>
    <t>NUMERO DE LIBRETA CUT: 00129038001 OPERACIÓN E18 TRANSFERENCIA DEL SISTEMA FINANCIERO POR CUENTA DE TERCEROS A LA CUT FINANCIAMIENTO DE ASISTENCIA TECNICA</t>
  </si>
  <si>
    <t>VENTA DE DIVISAS CON TRANSFERENCIA DE FONDOS A SOLICITUD DE MINISTERIO DE RELACIONES EXTERIORES SEGUN SOLICITUD 5427 REF: PAGO DE HABERES Y COSTO DE VIDA DEL SERVICIO DIPLOMATICO CON DISCAPACIDAD CORRESPONDIENTE AL MES DE JUNIO 2018 SEGUN PLANILLA DE RRHH N 061807. LIB. 00099021001 TGN-RECURSOS ORDINARIOS (3987)</t>
  </si>
  <si>
    <t>VENTA DE DIVISAS CON TRANSFERENCIA DE FONDOS A SOLICITUD DE YACIMIENTOS PETROLIFEROS FISCALES BOLIVIANOS SEGUN SOLICITUD 5429 REF: PAGO A COPEC SA POR SUMINISTRO DE PRODUCTO FACTURAS FINALES CARGAS DEL 10 AL 16 DE MAYO DE 2018 SEGUN INFORME TECNICO DE CONFORMIDAD DE PAGO UPCA 556 LIB. 00513012004 LBP-YPFB-UNICOMERCIAL (4030005415/1-2188907)</t>
  </si>
  <si>
    <t>VENTA DE DIVISAS CON TRANSFERENCIA DE FONDOS A SOLICITUD DE YACIMIENTOS PETROLIFEROS FISCALES BOLIVIANOS SEGUN SOLICITUD 5428 REF: PAGO A INTERTEK TESTING SERVICES PERU SA POR SERVICIOS DE INSPECCION DE CANTIDAD Y CALIDAD EN PLANTA DE ALMACENAJE PERU CORRESPONDIENTE AL MES DE ABRIL DE 2018 SEGUN INF LIB. 00513012004 LBP-YPFB-UNICOMERCIAL (4030005415/1-2188907)</t>
  </si>
  <si>
    <t>VENTA DE DIVISAS CON TRANSFERENCIA DE FONDOS A SOLICITUD DE MINISTERIO DE RELACIONES EXTERIORES SEGUN SOLICITUD 5424 REF: COMPRA DE 3200 PASAPORTES EN BLANCO DE LOS CUALES 1600 CON PARA EL CENTRO EMISOR DE PASAPORTES MADRID Y 1600 PARA EL CENTRO EMISOR DE PASAPORTES EN WASHINGTON SEGUN NOTA UAD 29 LIB. 00010011102 MIN.RELACIONES EXTERIORES - GESTORIA CONSULAR LEY Nº 3108</t>
  </si>
  <si>
    <t>VENTA DE DIVISAS CON TRANSFERENCIA DE FONDOS A SOLICITUD DE MINISTERIO DE RELACIONES EXTERIORES SEGUN SOLICITUD 5431 REF: PAGO DE HABERES Y COSTO DE VIDA AL PERSONAL DE EMIPAS WASHINGTON CORRESPONDIENTE AL MES DE JUNIO 2018 SEGUN PLANILLA DE RRHH N 061804. LIB. 00010011102 MIN.RELACIONES EXTERIORES - GESTORIA CONSULAR LEY Nº 3108</t>
  </si>
  <si>
    <t>De: 00099024113 Transferencia en cumplimiento al DS N°0913 de 15/06/2011 y el Convenio Intergubernativo de Financiamiento UPRE-CIF-IG 723/2017, suscrito entre la UPRE y el GAM Villa Gualberto Villarroel Proyecto “Const. Cancha Multiple Ting</t>
  </si>
  <si>
    <t>De: 00099024113 Transferencia en cumplimiento al DS N°0913 de 15/06/2011 y el Convenio Intergubernativo de Financiamiento UPRE-CIF-IG 794/2017, suscrito entre la UPRE y el GAM San Carlos Proyecto “Construccion 12 Aulas Unidad Educativa Balf</t>
  </si>
  <si>
    <t>De: 00099024113 Transferencia en cumplimiento al DS N°0913 de 15/06/2011 y el Convenio Intergubernativo de Financiamiento UPRE-CIF-IG 0265/2018, suscrito entre la UPRE y el GAM Villa Tunari, Proyecto “Const. Graderias, Iluminacion y Cancha</t>
  </si>
  <si>
    <t>De: 00099024113 Transferencia en cumplimiento al DS N°0913 de 15/06/2011 y el Convenio Intergubernativo de Financiamiento UPRE-CIF-IG/105/2016, suscrito entre la UPRE y el GAM San Rafael Proyecto “Construcción Dos Aulas, Batería de Baño Uni</t>
  </si>
  <si>
    <t>De: 00099024113 Transferencia en cumplimiento al DS N°0913 de 15/06/2011 y el Convenio Intergubernativo de Financiamiento UPRE-CIF-IG 042/2017, suscrito entre la UPRE y el GAM Shinahota, Proyecto “Construcción Área Administrativa, Amurallad</t>
  </si>
  <si>
    <t>A:00373024101 TRANSFERENCIA DE RECURSOS PARA GASTOS DE FUNCIONAMIENTO DEL FDI, JUNIO 2018. S/G /INFORME MEFP/VTCP/DGPOT/UPCFTGN/INF/Nº 77/2018.</t>
  </si>
  <si>
    <t>A:00373024104 TRANSFERENCIA DE RECURSOS AL FDI A FAVOR DE UNIBOL CORRESPONDIENTE AL MES DE JUNIO DE 2018, S/G INFORME MEFP/VTCP/DGPOT/UPCFTGN/INF/Nº 76/2018.</t>
  </si>
  <si>
    <t>NUMERO DE LIBRETA CUT: 00099021001 OPERACIÓN E18 TRANSFERENCIA DEL SISTEMA FINANCIERO POR CUENTA DE TERCEROS A LA CUT Pago correspondiente a Junio 2018 Libreta Nro 00099021001 TGN Recursos Ordinarios</t>
  </si>
  <si>
    <t>NUMERO DE LIBRETA CUT: 00514010001 OPERACIÓN E18 TRANSFERENCIA DEL SISTEMA FINANCIERO POR CUENTA DE TERCEROS A LA CUT TRANSFERENCIA PROYECTO CICLO COMBINADOS PLANTA TERMOELECTRICA DEL SUR SOLICITUD ENDE ANDINA SAM</t>
  </si>
  <si>
    <t>VENTA DE DIVISAS CON TRANSFERENCIA DE FONDOS A SOLICITUD DE MINISTERIO DE RELACIONES EXTERIORES SEGUN SOLICITUD 5426 REF: PAGO DE HABERES Y COSTO DE VIDA AL PERSONAL DE EMIPAS MADRID CORRESPONDIENTE AL MES DE JUNIO 2018 SEGUN PLANILLA DE RRHH N 061803. LIB. 00099021001 TGN-RECURSOS ORDINARIOS (3987)</t>
  </si>
  <si>
    <t>||TRANSFERENCIA DE FONDOS EN ATENCIÓN A MENSAJES SWIFT 09601 Y 09597 DE LA FECHA (SECTOR PUBLICO) DEBITO DE LA LIBRETA 00117012001 DGAC, REPOSICION UTILES DE ESCRITORIO.</t>
  </si>
  <si>
    <t>VENTA DE DIVISAS CON TRANSFERENCIA DE FONDOS A SOLICITUD DE MINISTERIO DE RELACIONES EXTERIORES SEGUN SOLICITUD 5425 REF: PAGO DE HABERES Y COSTO DE VIDA AL PERSONAL DEL SERVICIO DIPLOMATICO CONSULAR Y AGREGADOS COMERCIALES AUXILIARES II CORRESPONDIENTE AL MES DE JUNIO 2018 SEGUN PLANILLA DE RRHH N LIB. 00010011102 MIN.RELACIONES EXTERIORES - GESTORIA CONSULAR LEY Nº 3108</t>
  </si>
  <si>
    <t>VENTA DE DIVISAS CON TRANSFERENCIA DE FONDOS A SOLICITUD DE MINISTERIO DE RELACIONES EXTERIORES SEGUN SOLICITUD 5433 REF: PAGO DE COSTO DE VIDA DEL PERSONAL SERVICIO DIPLOMATICO CONSULAR Y AGREGADOS COMERCIALES DEL MES DE JUNIO 2018 SEGUN PLANILLA MIXTA DE RRHH N 061806. LIB. 00099021001 TGN-RECURSOS ORDINARIOS (3987)</t>
  </si>
  <si>
    <t>TRANSFERENCIA DEL EXTERIOR SEGUN SWIFT NO.9626 DE FECHA 10/07/2018 ORDENANTE: EMBAJADA DE BOLIVIA - QUITO ECUADOR REF:GESTORIA CONSULAR JUNIO 2018 LIB. 00010011102 MIN.RELACIONES EXTERIORES - GESTORIA CONSULAR LEY Nº 3108</t>
  </si>
  <si>
    <t>TRANSFERENCIA DEL EXTERIOR SEGUN SWIFT NOS.9643-9641 DE FECHA 10/07/2018 ORDENANTE: VICECONSULADO DEL EST.PLURINACIONAL DE BOLIVIA EN PILAR ARGENTINA REF:SERV.DEL GOBIERNO LIB. 00010011102 MIN.RELACIONES EXTERIORES - GESTORIA CONSULAR LEY Nº 3108</t>
  </si>
  <si>
    <t>NUMERO DE LIBRETA CUT: 00099021001 OPERACIÓN E18 TRANSFERENCIA DEL SISTEMA FINANCIERO POR CUENTA DE TERCEROS A LA CUT TRANSFERENCIA DE FONDOS POR PAGO ADELANTADO PRA - RP JUNIO 2018 A SOLICITUD DE AFP FUTURO DE BOLIVIA SA</t>
  </si>
  <si>
    <t>NUMERO DE LIBRETA CUT: 00099021001 OPERACIÓN E18 TRANSFERENCIA DEL SISTEMA FINANCIERO POR CUENTA DE TERCEROS A LA CUT TRANSFERENCIA DE FONDOS POR PAGO INDEBIDO - RP JUNIO 2018 A SOLICITUD DE AFP FUTURO DE BOLIVIA SA</t>
  </si>
  <si>
    <t>COBRO COSTOS DE PAPELERIA SEGUN TRANSFERENCIA DEL EXTERIOR POR ORDEN DE VICECONSULADO DEL EST.PLURINACIONAL DE BOLIVIA EN PILAR ARGENTINA REF:SERV.DEL GOBIERNO LIB. 00010011102 MIN.RELACIONES EXTERIORES - GESTORIA CONSULAR LEY Nº 3108</t>
  </si>
  <si>
    <t>COBRO COSTOS DE PAPELERIA SEGUN TRANSFERENCIA DEL EXTERIOR POR ORDEN DE EMBAJADA DE BOLIVIA - QUITO ECUADOR REF:GESTORIA CONSULAR JUNIO 2018 LIB. 00010011102 MIN.RELACIONES EXTERIORES - GESTORIA CONSULAR LEY Nº 3108</t>
  </si>
  <si>
    <t>'TRANSFERENCIA DE FONDOS||S/G. NOTA CITE: MEFP/VTCP/DGAFT/UOIET/TES/N°3286/18 DE F.14-06-2018, DEL MIN.DE ECO Y FINAN.PUB.(HRE-TSO-3261), PAGO CONTRAPARTE GAM SAN LORENZO AL CONTRARO DE PRESTAMO N°025/2013 PROYECTO DE FINANCIAMIENTO INVERSION EN MAQUINARIA Y EQUIPO. ABONO A LA LIBRETA N°00862012002 LPB FNDR-INVERSIONES FINANZAS.</t>
  </si>
  <si>
    <t>||ENMIENDA A LA CARTA DE CREDITO I-2016-043 BS220, REEMB. GTOS DE COMUNICACION BS220 Y EMISION DE CBTE CONTABLE BS50.- SEGUN NOTA ADJUNTA SEDEM /GG/EV/2018-0080 P/C ENVIBOL A/F BDF INDUSTRIES SPA LIB. 001320792001 SEDEM - PLANTA ENVASES DE VIDRIO CH - MUN ZUDAÑEZ REF.: COM. ENMIEN. LC I-2016-043</t>
  </si>
  <si>
    <t>00373024103 DEPOSITO DE EFECTIVO, DEPOSITANTE: MARIA MACHACA FLORES, CONCEPTO: CIERRE DE CAJA DE AHORROS, CUENTA DE DEPOSITO: CUENTA UNICA DEL TESORO</t>
  </si>
  <si>
    <t>00283022001 DEPOSITO DE EFECTIVO, DEPOSITANTE: CLAUDIA DEL VILLAR ROCABADO, CONCEPTO: DEVOLUCION DE FONDOS EN AVANCE, CUENTA DE DEPOSITO: CUENTA UNICA DEL TESORO</t>
  </si>
  <si>
    <t>00099021001 DEPOSITO DE EFECTIVO, DEPOSITANTE: OTILIA H. CONDORI CUNO -HIJA, CONCEPTO: IMPORTE POR COBRO INDEBIDO DE LOLA CUNO CANAZA Q.E.P.D., CUENTA DE DEPOSITO: CUENTA UNICA DEL TESORO</t>
  </si>
  <si>
    <t>00099021001 DEPOSITO DE EFECTIVO, DEPOSITANTE: SEVERO CIRIACO APAZA MAIDANA, CONCEPTO: REVERCION, CUENTA DE DEPOSITO: CUENTA UNICA DEL TESORO</t>
  </si>
  <si>
    <t>00234014201 DEPOSITO DE EFECTIVO, DEPOSITANTE: HERBERT CARLOS CHAVEZ FLORES, CONCEPTO: DEVOLUCION AL C-31 N° 782 PARTIDA 348 HERRAMIENTAS MENORES, CUENTA DE DEPOSITO: CUENTA UNICA DEL TESORO</t>
  </si>
  <si>
    <t>00234014201 DEPOSITO DE EFECTIVO, DEPOSITANTE: HERBERT CARLOS CHAVEZ FLORES, CONCEPTO: DEVOLUCION AL C-31 N° 782 PARTIDA N° 395 UTILES DE ESCRITORIO Y OFICINA, CUENTA DE DEPOSITO: CUENTA UNICA DEL TESORO</t>
  </si>
  <si>
    <t>00234014201 DEPOSITO DE EFECTIVO, DEPOSITANTE: HERBERT CARLOS CHAVEZ FLORES, CONCEPTO: DEVOLUCION AL C-31 N° 782 PARTIDA N° 342 PRODUCTOS QUIMICOS Y FARMACEUTICOS, CUENTA DE DEPOSITO: CUENTA UNICA DEL TESORO</t>
  </si>
  <si>
    <t>00099021001 DEPOSITO DE EFECTIVO, DEPOSITANTE: JOSE ERNESTO SANDOVAL SARAVIA, CONCEPTO: REVERSION OTROS PREV N° 73, CUENTA DE DEPOSITO: CUENTA UNICA DEL TESORO</t>
  </si>
  <si>
    <t>00099021001 DEPOSITO DE EFECTIVO, DEPOSITANTE: IRENE BALLADARES VELASQUEZ, CONCEPTO: DEVOLUCION AL SENASIR COACTIVO SOCIAL, CUENTA DE DEPOSITO: CUENTA UNICA DEL TESORO</t>
  </si>
  <si>
    <t>00212012001 DEPOSITO DE EFECTIVO, DEPOSITANTE: INRA-DN-ALEXANDER GUTIERREZ MAMANI, CONCEPTO: DEVOLUCION DE VIATICOS C-31 N° 1209/2018, CUENTA DE DEPOSITO: CUENTA UNICA DEL TESORO</t>
  </si>
  <si>
    <t>00225032001 DEPOSITO DE EFECTIVO, DEPOSITANTE: PAMELA ERGUETA -SENASBA, CONCEPTO: DEVOLUCION FONDOS EN AVANCE, CUENTA DE DEPOSITO: CUENTA UNICA DEL TESORO</t>
  </si>
  <si>
    <t>00212082001 DEPOSITO DE EFECTIVO, DEPOSITANTE: LUIS ALFREDO PACO VISALUQUE, CONCEPTO: DEVOLUCION DE GASTOS OPERATIVOS  C-31  -  N° 474, CUENTA DE DEPOSITO: CUENTA UNICA DEL TESORO</t>
  </si>
  <si>
    <t>00099021001 DEPOSITO DE EFECTIVO, DEPOSITANTE: GABRIEL RICARDO LOPEZ ALTAMIRANO, CONCEPTO: DEVOLUCION FONDOS EN AVANCE, CUENTA DE DEPOSITO: CUENTA UNICA DEL TESORO</t>
  </si>
  <si>
    <t>00099021001 DEPOSITO DE EFECTIVO, DEPOSITANTE: JOSE LUIS RAMOS LARICO, CONCEPTO: REVERSION DE VIATICOS PREV N° 2018-4354.1, CUENTA DE DEPOSITO: CUENTA UNICA DEL TESORO</t>
  </si>
  <si>
    <t>00015051101 DEPOSITO DE EFECTIVO, DEPOSITANTE: JAIME JAVIER JIMENEZ CI 3719613, CONCEPTO: DEVOLUCION DE PASAJE AEREO, CUENTA DE DEPOSITO: CUENTA UNICA DEL TESORO</t>
  </si>
  <si>
    <t>00099021001 DEPOSITO DE EFECTIVO, DEPOSITANTE: JOSE LUIS RAMOS LARICO, CONCEPTO: REVERSION DE PASAJES PREV N° 2018-4354.1, CUENTA DE DEPOSITO: CUENTA UNICA DEL TESORO</t>
  </si>
  <si>
    <t>00099021001 DEPOSITO DE EFECTIVO, DEPOSITANTE: MEFP RICHARD GALO SILVA GUTIERREZ, CONCEPTO: DEVOLUCION DE VIATICOS, CUENTA DE DEPOSITO: CUENTA UNICA DEL TESORO</t>
  </si>
  <si>
    <t>00099021001 DEPOSITO DE EFECTIVO, DEPOSITANTE: YOLANDA LILIANA GONZALES RIOS, CONCEPTO: DEVOLUCION DE HABERES MES MAYO, CUENTA DE DEPOSITO: CUENTA UNICA DEL TESORO</t>
  </si>
  <si>
    <t>00099021001 DEPOSITO DE EFECTIVO, DEPOSITANTE: YOLANDA LILIANA GONZALES RIOS, CONCEPTO: DEVOLUCION DE HABERES MES JUNIO, CUENTA DE DEPOSITO: CUENTA UNICA DEL TESORO</t>
  </si>
  <si>
    <t>00373024103 DEPOSITO DE EFECTIVO, DEPOSITANTE: GREGORIO VARGAS MAIDANA, CONCEPTO: DEVOLUCION DE SOBRANTE PROYECTO, CUENTA DE DEPOSITO: CUENTA UNICA DEL TESORO</t>
  </si>
  <si>
    <t>00206012001 DEPOSITO DE EFECTIVO, DEPOSITANTE: INE, CONCEPTO: DEP. POR VENTA, LA PAZ 10/07/18, CUENTA DE DEPOSITO: CUENTA UNICA DEL TESORO</t>
  </si>
  <si>
    <t>00099021001 DEPOSITO DE EFECTIVO, DEPOSITANTE: JOSE NINA CHOQUE, CONCEPTO: DEVOLUCION COBRO PAGO UNICO, CUENTA DE DEPOSITO: CUENTA UNICA DEL TESORO</t>
  </si>
  <si>
    <t>00132052001 DEPOSITO DE EFECTIVO, DEPOSITANTE: CARLA FABIANA TERAN VALENZUELA SEDEM-SEMILLAS, CONCEPTO: DEVOLUCION FONDO EN AVANCE, CUENTA DE DEPOSITO: CUENTA UNICA DEL TESORO</t>
  </si>
  <si>
    <t>00099021001 DEP.DE CHEQ.AJENOS,RET.DE CAM.,CONCEPTO: DEVOLUCION DE CC NO COBRADA MARZO 2018,DEP.: LA VITALICIA SEGUROS Y REASEGUROS DE VIDA SA , PROCEDENCIA: BANCO BISA S.A., CHEQUE: 39478, FECHA DE EMISION:11/07/2018</t>
  </si>
  <si>
    <t>00130012002 DEP.DE CHEQ.AJENOS,RET.DE CAM.,CONCEPTO: PAGO POR INCAPACIDAD TEMPORAL DEL PERSONAL ABC CORRESPONDIENTE MES DE ABRIL,DEP.: CAJA DE SALUD DE CAMINOS Y R.A. , PROCEDENCIA: BANCO UNION S.A., CHEQUE: 9360, FECHA DE EMISION:02/07/2018</t>
  </si>
  <si>
    <t>00290012001 DEP.DE CHEQ.AJENOS,RET.DE CAM.,CONCEPTO: DEP POR  MULTAS Y ATRASOS DE LA GDCBBA A CONSULTORES DE LINEA MAY /18 CON C-31N°190,DEP.: SERVICIOS DE IMPUESTOS NACIONALES , PROCEDENCIA: BANCO UNION S.A., CHEQUE: 4932, FECHA DE EMISION:04/07/2018</t>
  </si>
  <si>
    <t>00290012001 DEP.DE CHEQ.AJENOS,RET.DE CAM.,CONCEPTO: DEP POR DEVOLUCION DE GASTOS DE TRANSPORTE Y REFRIGERIOS DIC /2016 Y 2017 S/G C-31 SIP N°193,DEP.: SERVICIO DE IMPUESTOS NACIONALES</t>
  </si>
  <si>
    <t>00290012001 DEP.DE CHEQ.AJENOS,RET.DE CAM.,CONCEPTO: DEP POR MULTAS Y ATRASOS DE LA GDLZII A CONSULTORES DE LINEA ENE-NOV/16 CON C-31N°192,DEP.: SERVICIO DE IMPUESTOS NACIONALES , PROCEDENCIA: BANCO UNION S.A., CHEQUE: 4935, FECHA DE EMISION:04/07/2018</t>
  </si>
  <si>
    <t>00290012001 DEP.DE CHEQ.AJENOS,RET.DE CAM.,CONCEPTO: DEP POR DESCUENTO MULTAS Y ATRASOS DE LA GDLZII A CONSULTORES DE LINEA ENE-FEB-MAR/18 CON C-31N°191,DEP.: SERVICIO DE IMPUESTOS NACIONALES</t>
  </si>
  <si>
    <t>00223012001 DEP.DE CHEQ.AJENOS,RET.DE CAM.,CONCEPTO: REVERSION DE RECURSOS NO UTILIZADOS POR PROVISION DE COMBUSTIBLE PARA EL SIMPOSIO INTERNACIONAL,DEP.: FONABOSQUE , PROCEDENCIA: BANCO UNION S.A., CHEQUE: 661, FECHA DE EMISION:02/07/2018</t>
  </si>
  <si>
    <t>00099021001 DEP.DE CHEQ.AJENOS,RET.DE CAM.,CONCEPTO: PAGO POR DESCUENTO MONTOS EXCEDENTES POR DOBLE PERCEPCION DE RECURSOS PUBLICOS,DEP.: CAJA NACIONAL DE SALUD , PROCEDENCIA: BANCO UNION S.A., CHEQUE: 37184, FECHA DE EMISION:11/07/2018</t>
  </si>
  <si>
    <t>00099021001 DEP.DE CHEQ.AJENOS,RET.DE CAM.,CONCEPTO: ALMANZA CORDOVA ANALIA MABEL,DEP.: BANCO UNION S.A. , PROCEDENCIA: BANCO UNION S.A., CHEQUE: 158091, FECHA DE EMISION:11/07/2018</t>
  </si>
  <si>
    <t>00099021001 DEP.DE CHEQ.AJENOS,RET.DE CAM.,CONCEPTO: REMI KLAUS MANJON,DEP.: BANCO UNION S.A. , PROCEDENCIA: BANCO UNION S.A., CHEQUE: 158090, FECHA DE EMISION:11/07/2018</t>
  </si>
  <si>
    <t>00099021001 DEP.DE CHEQ.AJENOS,RET.DE CAM.,CONCEPTO: HURTADO ANTELO LUIS,DEP.: BANCO UNION S.A. , PROCEDENCIA: BANCO UNION S.A., CHEQUE: 158089, FECHA DE EMISION:11/07/2018</t>
  </si>
  <si>
    <t>00292012001 DEP.DE CHEQ.AJENOS,RET.DE CAM.,CONCEPTO: DEVOLUCION DE SALDOS POR EJECUCION DE BOLETA DE GARANTIA CBBA,DEP.: VIAS BOLIVIA , PROCEDENCIA: BANCO UNION S.A., CHEQUE: 3501, FECHA DE EMISION:11/07/2018</t>
  </si>
  <si>
    <t>00020011102 DEP.DE CHEQ.AJENOS,RET.DE CAM.,CONCEPTO: PAGO DE HABERES PERSONAL EVENTUAL MES DE JUNIO/18 DGTAM,DEP.: TRANSPORTE AEREO MILITAR , PROCEDENCIA: BANCO UNION S.A., CHEQUE: 19850, FECHA DE EMISION:10/07/2018</t>
  </si>
  <si>
    <t>00020011103 DEP.DE CHEQ.AJENOS,RET.DE CAM.,CONCEPTO: TRANSF EXT EMP QUANTUM GLOBAL SERV REPARACION E INSTALACION DE COMP AERO AVRO 146 RJ-70 1ER PAGO 50%,DEP.: TRANSPORTE AEREO MILITAR</t>
  </si>
  <si>
    <t>00099021001 DEPOSITO DE EFECTIVO, DEPOSITANTE: HERMINIO ACARAPI ANCALLE, CONCEPTO: PERCEPCION INDEBIDA DE HABERES, CUENTA DE DEPOSITO: CUENTA UNICA DEL TESORO</t>
  </si>
  <si>
    <t>00099021001 DEPOSITO DE EFECTIVO, DEPOSITANTE: OSCAR FERRUFINO MORRO C.I. 2232378 LP, CONCEPTO: DEVOLUCION DE VIATICOS, CUENTA DE DEPOSITO: CUENTA UNICA DEL TESORO</t>
  </si>
  <si>
    <t>00099021001 DEPOSITO DE EFECTIVO, DEPOSITANTE: PEDRO HUGO QUISPE FERNANDEZ, CONCEPTO: DOBLE PERCEPCION, CUENTA DE DEPOSITO: CUENTA UNICA DEL TESORO</t>
  </si>
  <si>
    <t>VENTA DE DIVISAS CON TRANSFERENCIA DE FONDOS A SOLICITUD DE MINISTERIO DE RELACIONES EXTERIORES SEGUN SOLICITUD 5432 REF: PAGO DE HABERES Y COSTO DE VIDA AL PERSONAL DEL SERVICIO DIPLOMATICO CONSULAR Y AGREGADOS COMERCIALES CORRESPONDIENTE AL MES DE JUNIO 2018 SEGUN PLANILLA DE RRHH N 061801. LIB. 00099021001 TGN-RECURSOS ORDINARIOS (3987)</t>
  </si>
  <si>
    <t>VENTA DE DIVISAS CON TRANSFERENCIA DE FONDOS A SOLICITUD DE AGENCIA BOLIVIANA ESPACIAL - ABE SEGUN SOLICITUD 5423 REF: PAGO A LA EMPRESA WISI COMUNICACIONES S.A. POR LA ADQUISICION DE UNA LICENCIA PARA DESENCRIPTADO BISS HASTA 8 SERVICIOS, (227 EUROS), SEGUN INF - DID 12918/2018, FACTURA 000/800537 LIB. 00585012002 ABE - VENTA DE SERVICIOS COMUNICACIÓN POR DIFERENCIAL CAMBIARIO</t>
  </si>
  <si>
    <t>VENTA DE DIVISAS CON TRANSFERENCIA DE FONDOS A SOLICITUD DE AGENCIA BOLIVIANA ESPACIAL - ABE SEGUN SOLICITUD 5423 REF: PAGO A LA EMPRESA WISI COMUNICACIONES S.A. POR LA ADQUISICION DE UNA LICENCIA PARA DESENCRIPTADO BISS HASTA 8 SERVICIOS, (227 EUROS), SEGUN INF - DID 12918/2018, FACTURA 000/800537 LIB. 00585012002 ABE - VENTA DE SERVICIOS COMUNICACIÓN</t>
  </si>
  <si>
    <t>TRANSFERENCIA DEL EXTERIOR SEGUN SWIFT NO.9681 DE FECHA 11/07/2018 ORDENANTE: CONSULADO DE BOLIVIA EN MADRID-ESPAÑA REF:RECAUDACION CONSULAR LIB. 00010011102 MIN.RELACIONES EXTERIORES - GESTORIA CONSULAR LEY Nº 3108</t>
  </si>
  <si>
    <t>COBRO COSTOS DE PAPELERIA SEGUN TRANSFERENCIA DEL EXTERIOR POR ORDEN DE CONSULADO DE BOLIVIA EN MADRID-ESPAÑA REF:RECAUDACION CONSULAR LIB. 00010011102 MIN.RELACIONES EXTERIORES - GESTORIA CONSULAR LEY Nº 3108</t>
  </si>
  <si>
    <t>COBRO COSTOS DE PAPELERIA SEGUN TRANSFERENCIA DEL EXTERIOR POR ORDEN DE YPFB ANDINA S.A. LIB. 00513012007 YPFB - RECURSOS NACIONALIZACIÓN</t>
  </si>
  <si>
    <t>TRANSFERENCIA RECIBIDA DEL EXTERIOR SEGÚN MENSAJES SWIFT Nos. 9703-9702 (REM.EXT.) DE FECHA 11-07-2018 POR DESEMBOLSO DE CAF PRÉSTAMO CFA009277 CONST.CARR.SAN BORJA-S.IGNACIO SOLICITUD DE DESEMBOLSO NRO. 6 LIBRETA N° 00291012002 ABC-RECURSOS PROPIOS REF.: UTILES DE ESCRITORIO</t>
  </si>
  <si>
    <t>VENTA DE DIVISAS CON TRANSFERENCIA DE FONDOS A SOLICITUD DE BOLIVIA TV SEGUN SOLICITUD 5445 REF: INTELSAT: PAGO SERVICIO SATELITAL BANDA KU IS-14 CORRESPONDIENTE AL MES DE MAYO DE 2018. SEGUN INFORME CITE: CONTABILIDAD 468/2018, COMUNICACION INTERNA BTV/GT. CITE: 428/2018, ACTA DE CONFORMIDAD BTV/GT LIB. 00526012001 BOLIVIA TV - RECAUDACIONES</t>
  </si>
  <si>
    <t>VENTA DE DIVISAS CON TRANSFERENCIA DE FONDOS A SOLICITUD DE MINISTERIO DE LA PRESIDENCIA SEGUN SOLICITUD 5441 REF: DIVISAS USD 13,438.31 PAGO A HONEYWELL POR SERVICIO MANTENIMIENTO MSP MAYO 2018 PARA AERONAVE FAB 002, SEGUN INVOICE 71408809, PAGO A JP MORGAN CHASE BANK, CUENTA 9102597771. LIB. 00099021001 TGN-RECURSOS ORDINARIOS (3987)</t>
  </si>
  <si>
    <t>VENTA DE DIVISAS CON TRANSFERENCIA DE FONDOS A SOLICITUD DE BOLIVIA TV SEGUN SOLICITUD 5444 REF: INTELSAT: PAGO SERVICIO SATELITAL BANDA C CORRESPONDIENTE AL MES DE MAYO 2018, SEGUN INFORME CITE: CONTABILIDAD 469/2018, COMUNICACION INTERNA BTV/GT. CITE: 427/2018, ACTA DE CONFORMIDAD BTV/GT. 058/2018 LIB. 00526012001 BOLIVIA TV - RECAUDACIONES</t>
  </si>
  <si>
    <t>VENTA DE DIVISAS CON TRANSFERENCIA DE FONDOS A SOLICITUD DE MINISTERIO DE LA PRESIDENCIA SEGUN SOLICITUD 5440 REF: DIVISAS USD 15,060.01 PAGO A DASSAULT FALCON JET CORP. POR ADQUISICION LLANTAS DE TREN PRINCIPAL PARA AERONAVE FAB 002 Y COSTO DE ENVIO, SEGUN INVOICE 207778, 845750, PAGO A BANK OF AME LIB. 00099021001 TGN-RECURSOS ORDINARIOS (3987)</t>
  </si>
  <si>
    <t>TRANSFERENCIA DE FONDOS A SOLICITUD DE MINISTERIO DE DESARROLLO PRODUCTIVO Y ECONOMIA PLURAL SEGUN SOLICITUD 5434 REF: PAGO A LA EMPRESA TUV RHEINLAND ARGENTINA S.A. POR SERVICIOS DE CERTIFICACION DE BUENAS PRACTICAS DE MANUFACTURA - BPM PARA LA EMPRESA DE APOYO A LA PRODUCCION - EMAPA SAN PEDRO, SE LIB. 00041018002 MDPYEP FORTALECIMIENTO DE LA GESTION Y CAPACI INST-DINAMARCA</t>
  </si>
  <si>
    <t>TRANSFERENCIA DE FONDOS A SOLICITUD DE MINISTERIO DE DESARROLLO PRODUCTIVO Y ECONOMIA PLURAL SEGUN SOLICITUD 5435 REF: PAGO A LA EMPRESA IRAM INSTITUTO ARGENTINO DE NORMALIZACION Y CERTIFICACION, POR SERVICIOS DE CERTIFICACION DE BUENAS PRACTICAS DE MANUFACTURA - BPM PARA LA INDUSTRIA DE PASTAS ALIM LIB. 00041018002 MDPYEP FORTALECIMIENTO DE LA GESTION Y CAPACI INST-DINAMARCA</t>
  </si>
  <si>
    <t>TRANSFERENCIA DE FONDOS A SOLICITUD DE MINISTERIO DE DESARROLLO PRODUCTIVO Y ECONOMIA PLURAL SEGUN SOLICITUD 5436 REF: PAGO A LA EMPRESA TUV RHEINLAND POR SERVICIOS DE CERTIFICACION DE BUENAS PRACTICAS DE MANUFACTURA - BPM PARA LA EMPRESA BOLIVIA´S FRUIT LTDA. - BOLFRUIT LTDA. SEGUN CONTRATO NO. 115 LIB. 00041018002 MDPYEP FORTALECIMIENTO DE LA GESTION Y CAPACI INST-DINAMARCA</t>
  </si>
  <si>
    <t>TRANSFERENCIA DE FONDOS A SOLICITUD DE MINISTERIO DE DESARROLLO PRODUCTIVO Y ECONOMIA PLURAL SEGUN SOLICITUD 5446 REF: PAGO A LA EMPRESA TUV RHEINLAND ARGENTINA S.A. POR SERVICIOS DE CERTIFICACION DE BUENAS PRACTICAS DE MANUFACTURA BPM PARA LA EMPRESA DE APOYO A LA PRODUCCION DE ALIMENTOS - EMAPA CU LIB. 00041018002 MDPYEP FORTALECIMIENTO DE LA GESTION Y CAPACI INST-DINAMARCA</t>
  </si>
  <si>
    <t>VENTA DE DIVISAS CON TRANSFERENCIA DE FONDOS A SOLICITUD DE YACIMIENTOS PETROLIFEROS FISCALES BOLIVIANOS SEGUN SOLICITUD 5437 REF: PRE PAGO A EMPRESA NACIONAL DE ENERGIA ENEX SA POR EL SUMINISTRO DE PRODUCTO MES DE JULIO 2018 SEGUN INFORME TECNICO DE CONFORMIDAD DE PAGO UPCA 617 LIB. 00513012004 LBP-YPFB-UNICOMERCIAL (4030005415/1-2188907)</t>
  </si>
  <si>
    <t>TRANSFERENCIA RECIBIDA DEL EXTERIOR SEGÚN MENSAJES SWIFT Nos. 9812-9811 (REM.EXT.) DE FECHA 11-07-2018 POR DESEMBOLSO DE FONPLATA PRÉSTAMO BOL 30/2017 INFRAESTRUCTURA URBANA DESEMB. NRO. 6 Y 7 LIBRETA N° 00287102001 FPS-RECURSOS PROPIOS REF.: UTILES DE ESCRITORIO</t>
  </si>
  <si>
    <t>'COBRO DE'||ÚTILES DE ESCRITORIO POR EL COMPROBANTE 0927052 DE LA FECHA S/G. CORREO ELECTRONICO DE YPFB DE 23.01.2018 DEBITO DE LA LIBRETA 00513022001 YPFB - OPERACIONES</t>
  </si>
  <si>
    <t>'COBRO POR´||TRANSFERENCIA AL EXTERIOR 0,10% S/USD 299.484,86 REEMB. GTOS. DE COMUNICACION BS220.- Y EMISION DE CBTE. CONTABLE BS50.- EN COMPLEMENTO A CBTE. ADJUNTO DE LA FECHA CGO. LIB. N°00132019202 SEDEM-PLANTA ENVASES DE VIDRIO CHUQUISACA M. ZUDAÑEZ REF.: CGOS. I-2016-038</t>
  </si>
  <si>
    <t>TRANSFERENCIA DEL EXTERIOR SEGUN SWIFT NO.9708 DE FECHA 11/07/2018 ORDENANTE: CONSULADO GENL DE BOLIVIA EN HOUSTN REF.GESTORIA CONSULAR JUNIO 2018 LIB. 00010011102 MIN.RELACIONES EXTERIORES - GESTORIA CONSULAR LEY Nº 3108</t>
  </si>
  <si>
    <t>COBRO COSTOS DE PAPELERIA SEGUN TRANSFERENCIA DEL EXTERIOR POR ORDEN DE CONSULADO GENL DE BOLIVIA EN HOUSTN REF.GESTORIA CONSULAR JUNIO 2018 LIB. 00010011102 MIN.RELACIONES EXTERIORES - GESTORIA CONSULAR LEY Nº 3108</t>
  </si>
  <si>
    <t>||RESPUESTA A DEBITO DEL BANQUERO SG MJE.SWIFT NO.9715 DE LA FECHA REF:COBRO COMIS.POR TRANSFERENCIA EUR 1.440.- DEL 01/06/2018 SG SOLICITUD MIN.DE EDUCACION ,TRASPASO PARA WALTER AGUSTIN PARADA. CGO.LIB.00099021001 TGN-RECURSOS ORDINARIOS (UTILES DE ESCRITORIO)</t>
  </si>
  <si>
    <t>||RESPUESTA A DEBITO DEL BANQUERO SG MJE.SWIFT NO.9715 DE LA FECHA REF:COBRO COMIS.POR TRANSFERENCIA EUR 1.440.- DEL 01/06/2018 SG SOLICITUD MIN.DE EDUCACION ,TRASPASO PARA WALTER AGUSTIN PARADA. LIB.00099021001 TGN-RECURSOS ORDINARIOS</t>
  </si>
  <si>
    <t>||RESPUESTA A DEBITO DEL BANQUERO SG MJE.SWIFT NO.9713 DE LA FECHA REF:COBRO COMIS.POR TRANSFERENCIA EUR 430,- DEL 28/06/2018 SG SOLICITUD AGENCIA BOLIVIANA DE ENERGIA , PAGO A LA UNIVERSIDAD POLITECNICA EL PEDRO EL GRANDE. CGO.LIB.00099021001 TGN-RECURSOS ORDINARIOS (UTILES DE ESCRITORIO)</t>
  </si>
  <si>
    <t>||RESPUESTA A DEBITO DEL BANQUERO SG MJE.SWIFT NO.9713 DE LA FECHA REF:COBRO COMIS.POR TRANSFERENCIA EUR 430,- DEL 28/06/2018 SG SOLICITUD AGENCIA BOLIVIANA DE ENERGIA , PAGO A LA UNIVERSIDAD POLITECNICA EL PEDRO EL GRANDE. LIB.00099021001 TGN-RECURSOS ORDINARIOS</t>
  </si>
  <si>
    <t>||PAGO SERVICIOS DE INVESTIGACION DEL BANQUERO POR REVERSION DE FDOS. POR INSTRUCCIONES DE PAGO INCORRECTAS REF.: TRANSF. DE FDOS. SEGUN SOLICITUD DE YLB A FAVOR DE REED BUSINESS INFORMATION INC. LIB.00597019202 YLB-DES.INT.SALMUERA SALAR DE UYUNI PLANTA INDUSTRIAL</t>
  </si>
  <si>
    <t>||PAGO SERVICIOS DE INVESTIGACION DEL BANQUERO POR REVERSION DE FDOS. POR INSTRUCCIONES DE PAGO INCORRECTAS REF.: TRANSF. DE FDOS. SEGUN SOLICITUD DE YLB A FAVOR DE REED BUSINESS INFORMATION INC. LIB.00597019202 YLB-DES.INT.SALMUERA SALAR DE UYUNI PLANTA INDUSTRIAL (COBRO UTILES DE ESCRITORIO)</t>
  </si>
  <si>
    <t>||RESPUESTA DEBITO DEL BANQUERO SG/ SWIFT 09716 DE LA FECHA REF: COBRO COMISION POR TRANSFERENCIA DE EUR 7.923,- DEL 02/07/18 SG/ SOLICITUD DEL TESORO GENERAL DE LA NACION, PAGO A OPCW LIB. NO. 00099021001 TGN-RECURSOS ORDINARIOS (COMIS. DEL BANQUERO EQUIV. EUR 12,50)</t>
  </si>
  <si>
    <t>||RESPUESTA DEBITO DEL BANQUERO SG/ SWIFT 09716 DE LA FECHA REF: COBRO COMISION POR TRANSFERENCIA DE EUR 7.923,- DEL 02/07/18 SG/ SOLICITUD DEL TESORO GENERAL DE LA NACION, PAGO A OPCW LIB. NO. 00099021001 TGN-RECURSOS ORDINARIOS (COBRO UTILES DE ESCRITORIO)</t>
  </si>
  <si>
    <t>00035011105 DEPOSITO DE EFECTIVO, DEPOSITANTE: PAOLA RUTH SALAS MELGAR, CONCEPTO: DEVOLUCION DE FONDOS EN AVANCE ASIGNADOS PARA GASTOS DE SERVICIOS BASICOS JUNIO-2018 DE LA UCAS, CUENTA DE DEPOSITO: CUENTA UNICA DEL TESORO</t>
  </si>
  <si>
    <t>00373024103 DEPOSITO DE EFECTIVO, DEPOSITANTE: FDI-CIERRE PROYECTO VIGENTE, CONCEPTO: APOYO A LA PRODUCCION DE LECHE "COMUNIDAD SAMA", CUENTA DE DEPOSITO: CUENTA UNICA DEL TESORO</t>
  </si>
  <si>
    <t>00099021001 DEPOSITO DE EFECTIVO, DEPOSITANTE: AUTORIDAD DE FISCALIZACION DEL JUEGO, CONCEPTO: C-31  418 DEVOLUCION DE VIATICOS, CUENTA DE DEPOSITO: CUENTA UNICA DEL TESORO</t>
  </si>
  <si>
    <t>00099021001 DEPOSITO DE EFECTIVO, DEPOSITANTE: AUTORIDAD DE FISCALIZACION DEL JUEGO, CONCEPTO: C-31  308  DEVOLUCION DE VIATICOS, CUENTA DE DEPOSITO: CUENTA UNICA DEL TESORO</t>
  </si>
  <si>
    <t>00099021001 DEPOSITO DE EFECTIVO, DEPOSITANTE: AUTORIDAD DE FISCALIZACION DEL JUEGO, CONCEPTO: C-31  376  DEVOLUCION DE VIATICOS, CUENTA DE DEPOSITO: CUENTA UNICA DEL TESORO</t>
  </si>
  <si>
    <t>00099021001 DEPOSITO DE EFECTIVO, DEPOSITANTE: CRHISTIAN JOSE POLO APURI, CONCEPTO: DEVOLUCION DE RECURSOS, CUENTA DE DEPOSITO: CUENTA UNICA DEL TESORO</t>
  </si>
  <si>
    <t>00099021001 DEPOSITO DE EFECTIVO, DEPOSITANTE: GERMAN RODRIGO QUENTA CRUZ, CONCEPTO: CUMPLIMIENTO DE SANCION CONFORME RESOLUCION DE RECURSO JERARQUICO N° 798-A 2017 DE 23-11-2017. DDELP, CUENTA DE DEPOSITO: CUENTA UNICA DEL TESORO</t>
  </si>
  <si>
    <t>00591012001 DEPOSITO DE EFECTIVO, DEPOSITANTE: GABRIEL COSTAS ULO, CONCEPTO: PAGO DE ENERGIA ELECTRICA, CUENTA DE DEPOSITO: CUENTA UNICA DEL TESORO</t>
  </si>
  <si>
    <t>00099021001 DEPOSITO DE EFECTIVO, DEPOSITANTE: MIGUEL PATRICK FUENTES PANIAGUA-FUNCIONARIO, CONCEPTO: DEVOLUCION VIATICO VIAJE A VILLAMONTES C31:803, CUENTA DE DEPOSITO: CUENTA UNICA DEL TESORO</t>
  </si>
  <si>
    <t>00099021001 DEPOSITO DE EFECTIVO, DEPOSITANTE: WILLIAMS RAUL VASQUEZ ZUBIETA, CONCEPTO: DEVOLUCION VIATICO VIAJE A VILLAMONTES C31:802, CUENTA DE DEPOSITO: CUENTA UNICA DEL TESORO</t>
  </si>
  <si>
    <t>00099021001 DEPOSITO DE EFECTIVO, DEPOSITANTE: WILLIAMS RAUL VASQUEZ ZUBIETA, CONCEPTO: DEVOLUCION VIATICO VIAJE A VILLAMONTES C31:589, CUENTA DE DEPOSITO: CUENTA UNICA DEL TESORO</t>
  </si>
  <si>
    <t>00099021001 DEPOSITO DE EFECTIVO, DEPOSITANTE: ERICK GROVER QUISPE ZAPANA-FUNCIONARIO, CONCEPTO: DEVOLUCION VIATICO VIAJE A VILLAMONTES C31:591, CUENTA DE DEPOSITO: CUENTA UNICA DEL TESORO</t>
  </si>
  <si>
    <t>00099021001 DEPOSITO DE EFECTIVO, DEPOSITANTE: ELEODORO LEVINSON VILLCA CHUQUIMIA, CONCEPTO: DEVOLUCION VIATICO VIAJE A VILLAMONTES C31:594, CUENTA DE DEPOSITO: CUENTA UNICA DEL TESORO</t>
  </si>
  <si>
    <t>00099021001 DEPOSITO DE EFECTIVO, DEPOSITANTE: MARIANA ALEJANDRA ROJAS GUARACHI, CONCEPTO: DEVOLUCION VIATICO VIAJE A VILLAMONTES C31:595, CUENTA DE DEPOSITO: CUENTA UNICA DEL TESORO</t>
  </si>
  <si>
    <t>00099021001 DEPOSITO DE EFECTIVO, DEPOSITANTE: VICTOR EDUARDO VERA CANDIA, CONCEPTO: DEVOLUCION VIATICO VIAJE A VILLAMONTES C31:590, CUENTA DE DEPOSITO: CUENTA UNICA DEL TESORO</t>
  </si>
  <si>
    <t>00099021001 DEPOSITO DE EFECTIVO, DEPOSITANTE: MARTIN APAZA CORONEL, CONCEPTO: DOBLE PERCEPCION, CUENTA DE DEPOSITO: CUENTA UNICA DEL TESORO</t>
  </si>
  <si>
    <t>00047071001 DEPOSITO DE EFECTIVO, DEPOSITANTE: JOSE MANUEL PINTO CLAURE, CONCEPTO: DEVOLUCION DE VIATICOS POR FALTA DE RESOLUCIONES MINISTERIALES, CUENTA DE DEPOSITO: CUENTA UNICA DEL TESORO</t>
  </si>
  <si>
    <t>00660012005 DEPOSITO DE EFECTIVO, DEPOSITANTE: ORGANO JUDICIAL DAF NACIONAL, CONCEPTO: DEVOLUCION DE UN DIA DE VIATICO POR VIAJE A TARIJA, CUENTA DE DEPOSITO: CUENTA UNICA DEL TESORO</t>
  </si>
  <si>
    <t>00016011101 DEPOSITO DE EFECTIVO, DEPOSITANTE: ARMANDO A. QUIROZ CALLE, CONCEPTO: DEVOLUCION DE CARGOS DE CUENTA, CUENTA DE DEPOSITO: CUENTA UNICA DEL TESORO</t>
  </si>
  <si>
    <t>00099021001 DEPOSITO DE EFECTIVO, DEPOSITANTE: MAURICIO RODRIGUEZ CASPA, CONCEPTO: SALDO FONDO EN AVANCE, CUENTA DE DEPOSITO: CUENTA UNICA DEL TESORO</t>
  </si>
  <si>
    <t>00132022002 DEPOSITO DE EFECTIVO, DEPOSITANTE: FRANCISCA OVANDO CERVANTES, CONCEPTO: DEVOLUCION DE FONDOS EN AVANCE POR SALDOS NO UTILIZADOS PAPELBOL, CUENTA DE DEPOSITO: CUENTA UNICA DEL TESORO</t>
  </si>
  <si>
    <t>00132022002 DEPOSITO DE EFECTIVO, DEPOSITANTE: ISRAEL MARQUEZ CONDORI TERRAZAS, CONCEPTO: DEVOLUCION DE FONDOS POR SALDOS NO UTILIZADOS-PAPELBOL, CUENTA DE DEPOSITO: CUENTA UNICA DEL TESORO</t>
  </si>
  <si>
    <t>00041044201 DEPOSITO DE EFECTIVO, DEPOSITANTE: MARIA TERESA MIRANDA, CONCEPTO: DEVOLUCION DE FONDOS NO UTILIZADOS EN EL DIA MUNDIAL DE LA LECHE, CUENTA DE DEPOSITO: CUENTA UNICA DEL TESORO</t>
  </si>
  <si>
    <t>00290144101 DEP.DE CHEQ.AJENOS,RET.DE CAM.,CONCEPTO: DEPÓSITO POR DURBAL SOSSA SUAREZ DE FONDOS ENTREGADOS PARA GASTOS DE LA ATRB S/G C-31 SIP N° 197,DEP.: SERVICIO DE IMPUESTOS NACIONALES</t>
  </si>
  <si>
    <t>00290144101 DEP.DE CHEQ.AJENOS,RET.DE CAM.,CONCEPTO: DEP. POR ROLANDO MERCADO ZABALA  FONDOS ENTREG. P/CANCELACION DE FLETES Y ALMAC. S/G C-31 SIP N°197,DEP.: SERVICIO DE IMPUESTOS NACIONALES</t>
  </si>
  <si>
    <t>00591012001 DEP.DE CHEQ.AJENOS,RET.DE CAM.,CONCEPTO: DEPÓSITO POR EXTRAVIO DE CREDENCIALES Y ROPA DE TRABAJO,DEP.: EMP. ESTATAL DE TRANSP POR CABLE MI TELEFERICO , PROCEDENCIA: BANCO UNION S.A., CHEQUE: 1748, FECHA DE EMISION:06/07/2018</t>
  </si>
  <si>
    <t>00015021101 DEP.DE CHEQ.AJENOS,RET.DE CAM.,CONCEPTO: POLICIA NACIONAL RECAUDACIONES,DEP.: DIRECCION NACIONAL DE SALUD Y BIENESTAR SOCIAL , PROCEDENCIA: BANCO UNION S.A., CHEQUE: 2903, FECHA DE EMISION:11/07/2018</t>
  </si>
  <si>
    <t>00290212001 DEP.DE CHEQ.AJENOS,RET.DE CAM.,CONCEPTO: DEPÓSITO POR DESEMBOLSO DEL MES DE MARZO/2018 - GDMTR S/G C-31 SIP N° 188,DEP.: SERVICIO DE IMPUESTOS NACIONALES , PROCEDENCIA: BANCO UNION S.A., CHEQUE: 4951, FECHA DE EMISION:11/07/2018</t>
  </si>
  <si>
    <t>00290012001 DEP.DE CHEQ.AJENOS,RET.DE CAM.,CONCEPTO: DEPÓSITO POR TERCIARIAS Y GASTOS DE SUBASTAS DE GESTIONES ANTERIORES GDTJ S/G C-31 SIP N° 189,DEP.: SERVICIO DE IMPUESTOS NACIONALES</t>
  </si>
  <si>
    <t>00290012001 DEP.DE CHEQ.AJENOS,RET.DE CAM.,CONCEPTO: DEPÓSITO POR MULTAS Y ATRASOS DE CONS. DE LINEA " MAYO Y JUNIO/2018 - GDBN S/G C-31 SIP N° 187,DEP.: SERVICIO DE IMPUESTOS NACIONALES</t>
  </si>
  <si>
    <t>00290012001 DEP.DE CHEQ.AJENOS,RET.DE CAM.,CONCEPTO: DEPÓSITO POR MULTAS Y ATRASOS DE CONS. DELA GDCH - MAYO/2018 S/G C-31 SIP N° 186,DEP.: SERVICIO DE IMPUESTOS NACIONALES , PROCEDENCIA: BANCO UNION S.A., CHEQUE: 4954, FECHA DE EMISION:11/07/2018</t>
  </si>
  <si>
    <t>00290154101 DEP.DE CHEQ.AJENOS,RET.DE CAM.,CONCEPTO: DEPÓSITO DE LA GDPN PARA REVERTIR C-31 N° 93 DE EJECUCION DE GASTOS S/G C-31 SIP N°194,DEP.: SERVICIO DE IMPUESTOS NACIONALES , PROCEDENCIA: BANCO UNION S.A., CHEQUE: 4938, FECHA DE EMISION:06/07/2018</t>
  </si>
  <si>
    <t>00290012001 DEP.DE CHEQ.AJENOS,RET.DE CAM.,CONCEPTO: DEPÓSITO POR INGRESOS PROPIOS FONDO PARA PAGOS 2008 DE ALQUILERES S/G C-31 SIP N° 195,DEP.: SERVICIO DE IMPUESTOS NACIONALES , PROCEDENCIA: BANCO UNION S.A., CHEQUE: 4939, FECHA DE EMISION:06/07/2018</t>
  </si>
  <si>
    <t>00290144101 DEP.DE CHEQ.AJENOS,RET.DE CAM.,CONCEPTO: DEPÓSITO POR WALTER MANO ABREGO DE FONDOS ENTREGADOS PARA FLETES Y ALMACENAMIENTO S/G C-31 SIP N°197,DEP.: SERVICIO DE IMPUESTOS NACIONALES</t>
  </si>
  <si>
    <t>00290144101 DEP.DE CHEQ.AJENOS,RET.DE CAM.,CONCEPTO: DEPÓSITO POR WALTER ABREGO DEVOLUCION DE FONDOS ENTREGADOS VIATICO S/G C-31 SIP N° 197,DEP.: SERVICIO DE IMPUESTOS NACIONALES , PROCEDENCIA: BANCO UNION S.A., CHEQUE: 4944, FECHA DE EMISION:09/07/2018</t>
  </si>
  <si>
    <t>00290144101 DEP.DE CHEQ.AJENOS,RET.DE CAM.,CONCEPTO: DEPÓSITO POR LUZ ADALITA TABORGA ROCA DEVOLUCION DE FONDOS ENTREGADOS VIATICO S/G C-31 SIP N°197,DEP.: SERVICIO DE IMPUESTOS NACIONALES</t>
  </si>
  <si>
    <t>00378012002 DEPOSITO DE EFECTIVO, DEPOSITANTE: PEREZ YUJRA FLORENTINO ISRAEL, CONCEPTO: DEVOLUCION PREVENTIVO N°334, CUENTA DE DEPOSITO: CUENTA UNICA DEL TESORO</t>
  </si>
  <si>
    <t>De: 00099024113 Transferencia en cumplimiento al DS N°0913 de 15/06/2011 y el Convenio Intergubernativo de Financiamiento UPRE-CIF-IG 004/2017, suscrito entre la UPRE y el GAM Oruro, Proyecto “Const. Coliseo Cerrado Quirquincho - Oruro”, correspondiente al pago de la planilla Nº3, según la UPRE.</t>
  </si>
  <si>
    <t>De: 00099024113 Transferencia en cumplimiento al DS N°0913 de 15/06/2011 y el Convenio Intergubernativo de Financiamiento UPRE-CIF-IG 824/2017, suscrito entre la UPRE y el GAM Pampa Grande, Proyecto “Const. Cuatro Aulas y Batería de Baños U.E. Alfonso Moron Barrio Chaqueño”, correspondiente al pago de la planilla Nº2, según la UPRE.</t>
  </si>
  <si>
    <t>TRANSFERENCIA DEL EXTERIOR SEGUN SWIFT 09816 DE FECHA 12/07/2018 ORDENANTE: CONSULADO DE BOLIVIA EN ANTOFAGASTA LIB. 00010011102 MIN.RELACIONES EXTERIORES - GESTORIA CONSULAR LEY Nº 3108</t>
  </si>
  <si>
    <t>TRANSFERENCIA DEL EXTERIOR SEGUN SWIFT NO.9819 DE FECHA 12/07/2018 ORDENANTE: THE EMBASSY OF BOLIVIA/CONSULAR-SUECIA REF:GESTORIA CONSULAR LIB. 00010011102 MIN.RELACIONES EXTERIORES - GESTORIA CONSULAR LEY Nº 3108</t>
  </si>
  <si>
    <t>REGULARIZACION DE TRANSFERENCIA DEL EXTERIOR SEGUN SWIFT 09709 DE FECHA 12/07/2018 ORDENANTE: CONSULADO GENERAL DE BOLIVIA EN BUENOS AIRES LIB. 00010011102 MIN.RELACIONES EXTERIORES - GESTORIA CONSULAR LEY Nº 3108</t>
  </si>
  <si>
    <t>TRANSFERENCIA DEL EXTERIOR SEGUN SWIFT 09818 DE FECHA 12/07/2018 ORDENANTE: CONSULADO DE BOLIVIA EN CALAMA LIB. 00010011102 MIN.RELACIONES EXTERIORES - GESTORIA CONSULAR LEY Nº 3108</t>
  </si>
  <si>
    <t>REGULARIZACION DE TRANSFERENCIA DEL EXTERIOR SEGUN SWIFT 09794 DE FECHA 12/07/2018 ORDENANTE: CONSULADO GENERAL DE BOLIVIA EN BRASIL LIB. 00010011102 MIN.RELACIONES EXTERIORES - GESTORIA CONSULAR LEY Nº 3108</t>
  </si>
  <si>
    <t>REGULARIZACION DE TRANSFERENCIA DEL EXTERIOR SEGUN SWIFT 09596 DE FECHA 12/07/2018 ORDENANTE: CONSULADO GENERAL DE BOLIVIA SAO PAULO BR LIB. 00010011102 MIN.RELACIONES EXTERIORES - GESTORIA CONSULAR LEY Nº 3108</t>
  </si>
  <si>
    <t>TRANSFERENCIA DEL EXTERIOR SEGUN SWIFT 09820 DE FECHA 12/07/2018 ORDENANTE: EMBAJADA DE BOLIVIA EN BRUSELAS - BELGICA REF.:GESTORIA CONSULAR JULIO LIB. 00010011102 MIN.RELACIONES EXTERIORES - GESTORIA CONSULAR LEY Nº 3108</t>
  </si>
  <si>
    <t>A:00373024105 DESEMBOLSO DE RECURSOS AL FONDO DE DESARROLLO INDIGENA PARA PROGRAMAS Y/O PROYECTOS DE LOS GOBIERNOS AUTONOMOS MUNICIPALES DE CHUQUISACA Y ORURO, S/G NOTA DE SOLICITUD CITE: FDI/DGE/EXT/Nº 335/2018 E INFORME MEFP/VTCP/DGPOT/UPCFTGN/INF/Nº 79/2018. HR.6-20460-R.</t>
  </si>
  <si>
    <t>VENTA DE DIVISAS CON TRANSFERENCIA DE FONDOS A SOLICITUD DE YACIMIENTOS PETROLIFEROS FISCALES BOLIVIANOS SEGUN SOLICITUD 5448 REF: PAGO A INTERTEK CALEB BRETT CHILE SA POR SERVICIO DE INSPECCION DE CALIDAD DE CRUDO RECONSTITUIDO POR LOS MESES DE OCTUBRE Y DICIEMBRE DE 2017 SEGUN INFORME TECNICO DE C LIB. 00513012007 YPFB - RECURSOS NACIONALIZACIÓN</t>
  </si>
  <si>
    <t>TRANSFERENCIA DE FONDOS AL EXTERIOR A SOLICITUD DE AGENCIA BOLIVIANA DE ENERGIA SEGUN SOLICITUD 5450 REF: PAGO A ROSATOM SERVICE SA DE ACUERDO A CONTRATO DE DESARROLLO DE INFRAESTRUCTURA EN EL ESTADO PLURINACIONAL DE BOLIVIA SEGUN INFORME DE CONFORMIDAD ABEN DATN INF N 103 2018 Y DE ACUERDO A DOCUM LIB. 00099021001 TGN-RECURSOS ORDINARIOS (3987)</t>
  </si>
  <si>
    <t>COBRO COSTOS DE PAPELERIA SEGUN TRANSFERENCIA DEL EXTERIOR POR ORDEN DE CONSULADO DE BOLIVIA EN ANTOFAGASTA LIB. 00010011102 MIN.RELACIONES EXTERIORES - GESTORIA CONSULAR LEY Nº 3108</t>
  </si>
  <si>
    <t>COBRO COSTOS DE PAPELERIA SEGUN TRANSFERENCIA DEL EXTERIOR POR ORDEN DE HERCO COMBUSTIBLES SA REF.: CONTRATO CONDENSADO DE GAS 22-18 LIB. 00513062001 YPFB-OPERACIONES PLANTA DE SEPARACION DE LIQUIDOS RIO GRANDE</t>
  </si>
  <si>
    <t>COBRO COSTOS DE PAPELERIA SEGUN TRANSFERENCIA DEL EXTERIOR POR ORDEN DE THE EMBASSY OF BOLIVIA/CONSULAR-SUECIA REF:GESTORIA CONSULAR LIB. 00010011102 MIN.RELACIONES EXTERIORES - GESTORIA CONSULAR LEY Nº 3108</t>
  </si>
  <si>
    <t>COBRO COSTOS DE PAPELERIA POR REGULARIZACION DE TRANSFERENCIA DEL EXTERIOR POR ORDEN DE CONSULADO GENERAL DE BOLIVIA EN BUENOS AIRES LIB. 00010011102 MIN.RELACIONES EXTERIORES - GESTORIA CONSULAR LEY Nº 3108</t>
  </si>
  <si>
    <t>COBRO COSTOS DE PAPELERIA SEGUN TRANSFERENCIA DEL EXTERIOR POR ORDEN DE CONSULADO DE BOLIVIA EN CALAMA LIB. 00010011102 MIN.RELACIONES EXTERIORES - GESTORIA CONSULAR LEY Nº 3108</t>
  </si>
  <si>
    <t>COBRO COSTOS DE PAPELERIA POR REGULARIZACION DE TRANSFERENCIA DEL EXTERIOR POR ORDEN DE CONSULADO GENERAL DE BOLIVIA EN BRASIL LIB. 00010011102 MIN.RELACIONES EXTERIORES - GESTORIA CONSULAR LEY Nº 3108</t>
  </si>
  <si>
    <t>COBRO COSTOS DE PAPELERIA POR REGULARIZACION DE TRANSFERENCIA DEL EXTERIOR POR ORDEN DE CONSULADO GENERAL DE BOLIVIA SAO PAULO BR LIB. 00010011102 MIN.RELACIONES EXTERIORES - GESTORIA CONSULAR LEY Nº 3108</t>
  </si>
  <si>
    <t>COBRO COSTOS DE PAPELERIA SEGUN TRANSFERENCIA DEL EXTERIOR POR ORDEN DE EMBAJADA DE BOLIVIA EN BRUSELAS - BELGICA REF.:GESTORIA CONSULAR JULIO LIB. 00010011102 MIN.RELACIONES EXTERIORES - GESTORIA CONSULAR LEY Nº 3108</t>
  </si>
  <si>
    <t>A:00099021001 A requerimiento de la Unidad de Administración e Información Salarial (UAIS), con nota interna CITE: MEFP/VTCP/DGPOT/UAIS/N° 3816/2018, en la cual solicita la reversión definitiva de las boletas de pago solicitados por el SENASIR, consignadas en el Comprobante de Pago N° 71637 H.R. 6-19098-R/3600.</t>
  </si>
  <si>
    <t>De: 00099024113 Transferencia en cumplimiento al DS N°0913 de 15/06/2011 y el Convenio Intergubernativo de Financiamiento UPRE-CIF-IG 070/2017, suscrito entre la UPRE y el GAM Tarija, Proyecto “Construcción Centro de Salud Ambulatorio Barrio 15 de Noviembre Ciudad de Tarija”, correspondiente al pago de la planilla Nº 8, según la UPRE.</t>
  </si>
  <si>
    <t>De: 00099024113 Transferencia en cumplimiento al DS N°0913 de 15/06/2011 y el Convenio Intergubernativo de Financiamiento UPRE-CIF-IG 339/2017, suscrito entre la UPRE y el GAM Batallas, Proyecto “Construcción Seis Aulas Unidad Educativa Calasaya”, correspondiente al pago de la planilla Nº 2 de cierre, según la UPRE.</t>
  </si>
  <si>
    <t>De: 00099024113 Transferencia en cumplimiento al DS N°0913 de 15/06/2011 y el Convenio Intergubernativo de Financiamiento UPRE-CIF-IG 353/2017, suscrito entre la UPRE y el GAM Papel Pampa, Proyecto “Construccion de Dos Aulas en la Unidad Educativa Unupata”, correspondiente al pago de la planilla Nº 3 de cierre, según la UPRE.</t>
  </si>
  <si>
    <t>De: 00099024113 Transferencia en cumplimiento al DS N°0913 de 15/06/2011 y el Convenio Intergubernativo de Financiamiento UPRE-CIF-IG 434/2017, suscrito entre la UPRE y el GAM Teoponte, Proyecto “Construccion Tinglado Unidad Educativa Nacional de Teoponte”, correspondiente al pago de la planilla Nº 1, según la UPRE.</t>
  </si>
  <si>
    <t>De: 00099024113 Transferencia en cumplimiento al DS N°0913 de 15/06/2011 y el Convenio Intergubernativo de Financiamiento UPRE-CIF-IG 795/2017, suscrito entre la UPRE y el GAM San Carlos, Proyecto “Construccion Tinglado y Graderia en la Unidad Educativa 6 de Agosto Distrito San Carlos”, correspondiente al pago de la planilla Nº 3 de cierre, según la UPRE.</t>
  </si>
  <si>
    <t>'COBRO DE'||UTILES DE ESCRITORIO POR EL COMPROBANTE NRO. 0927120 DE LA FECHA SEGÚN CORREO ELECTRÓNICO DE YPFB DE F.23.01.2018 DEBITO DE LA LIBRETA NRO.00513022001 YPFB - OPERACIONES</t>
  </si>
  <si>
    <t>De: 00099024113 Transferencia en cumplimiento al DS N°0913 de 15/06/2011 y el Convenio Intergubernativo de Financiamiento UPRE-CIF-IG 032/2017, suscrito entre la UPRE y el GAM Vinto, Proyecto “Construcción Internado U.E. Elizardo Perez ”, correspondiente al pago de la planilla Nº 6 de cierre, según la UPRE.</t>
  </si>
  <si>
    <t>De: 00099024113 Transferencia en cumplimiento al DS N°0913 de 15/06/2011 y el Convenio Intergubernativo de Financiamiento UPRE-CIF-IG 888/2017, suscrito entre la UPRE y el GAM Okinawa Uno, Proyecto “Const. Tinglado y Gradería U.E. Virgen de Guadalupe - Comunidad Virgen de Guadalupe”, correspondiente al pago de la planilla Nº 2, según la UPRE.</t>
  </si>
  <si>
    <t>De: 00099024113 Transferencia en cumplimiento al DS N°0913 de 15/06/2011 y el Convenio Intergubernativo de Financiamiento UPRE-CIF-IG 672/2017, suscrito entre la UPRE y el GAM Cocapata, Proyecto “Const. Cancha Polifuncional, Tinglado y Graderías U.E. Villa San Isidro Región Altamachi - Cocapata”, correspondiente al pago de la planilla Nº 1 de cierre, según la UPRE.</t>
  </si>
  <si>
    <t>De: 00099024113 Transferencia en cumplimiento al DS N°0913 de 15/06/2011 y el Convenio Intergubernativo de Financiamiento UPRE-CIF-IG 1092/2017, suscrito entre la UPRE y el GAM Villa Tunari, Proyecto “Construcción 10 Aulas y Servicios Sanitarios U.E. Cristal Mayu D-10”, correspondiente al pago de la planilla Nº 1, según la UPRE.</t>
  </si>
  <si>
    <t>A:00099021001 Débito Automático según nota CITE: MEFP/VTCP/DGCP/UF-65/2018, informe Técnico MEFP/VTCP/DGCP/UF-56/2017 de la Dir. Gral. de Crédito Público, Inf. Legal MEFP/DGAJ/UAJ/No.168/2017 de la Dir. Gral. Asuntos Jurídicos del MEFP que señala la procedencia, por concepto de incumplimiento al D.S. 1387 de 24 de octubre de 2012 - Fideicomiso “Rehabilitación del Complejo Metalúrgico Karachipampa”.HR 1-7777-R.</t>
  </si>
  <si>
    <t>REGULARIZACION DE TRANSFERENCIA DEL EXTERIOR SEGUN SWIFT 09712 DE FECHA 12/07/2018 ORDENANTE: TRANSPORTES AEREOS BOLIVIANOS REF.: PAGO CONSULTORIAS Y SALARIOS POR GCIA. GRAL. 14618 LIB. 00525012001 LBP-TRANSPORTES AEREOS BOLIVIANOS (4030001162)</t>
  </si>
  <si>
    <t>TRANSFERENCIA DEL EXTERIOR SEGUN SWIFT NO.9821 DE FECHA 12/07/2018 ORDENANTE: CONSULADO DE BOLIVIA EN VALENCIA ESPAÑA REF:GESTORIA CONSULAR JUNIO 18 LIB. 00010011102 MIN.RELACIONES EXTERIORES - GESTORIA CONSULAR LEY Nº 3108</t>
  </si>
  <si>
    <t>NÚMERO DE LIBRETA CUT: 99031009.00 OPERACIÓN T01 TRANSFERENCIA DE FONDOS A LA CUT - TESORO DIRECTO DE BANCO UNION S.A. A CUENTA UNICA DEL TESORO CON NUMERO DE SOLICITUD = 2892671 Y NUMERO CORRELATIVO = 91320012072018516 TRANSFERENCIA POR OPERACIONES DE VENTA BONOS BTX</t>
  </si>
  <si>
    <t>||TRANSFERENCIA DE FONDOS SEGUN NOTA DEL FONDESIF CITE: FSFADM 020/18 RECIBIDA EN LA FECHA (TRAM-TSO-3868) REF: TRANSFERENCIA AL TGN LA AMORTIZACION DE CAPITAL DE COOP. PAULO VI DE JUNIO/2018 DEL PRPC TGN 9° PARA ABONO EN LA LIB. N° 00099021001 TGN RECURSOS ORDINARIOS</t>
  </si>
  <si>
    <t>COBRO COSTOS DE PAPELERIA SEGUN TRANSFERENCIA DEL EXTERIOR POR ORDEN DE CONSULADO DE BOLIVIA EN VALENCIA ESPAÑA REF:GESTORIA CONSULAR JUNIO 18 LIB. 00010011102 MIN.RELACIONES EXTERIORES - GESTORIA CONSULAR LEY Nº 3108</t>
  </si>
  <si>
    <t>COBRO COSTOS DE PAPELERIA POR REGULARIZACION DE TRANSFERENCIA DEL EXTERIOR POR ORDEN DE TRANSPORTES AEREOS BOLIVIANOS REF.: PAGO CONSULTORIAS Y SALARIOS POR GCIA. GRAL. 14618 LIB. 00525012001 LBP-TRANSPORTES AEREOS BOLIVIANOS (4030001162)</t>
  </si>
  <si>
    <t>00099021001 DEPOSITO DE EFECTIVO, DEPOSITANTE: SEDEM, CONCEPTO: DEVOLUCION VIATICOS POR UN VIAJE NO REALIZADO, CUENTA DE DEPOSITO: CUENTA UNICA DEL TESORO</t>
  </si>
  <si>
    <t>00099021001 DEPOSITO DE EFECTIVO, DEPOSITANTE: SEDEM, CONCEPTO: DEVOLUCION DE RECURSOS NO UTILIZADOS, CUENTA DE DEPOSITO: CUENTA UNICA DEL TESORO</t>
  </si>
  <si>
    <t>00373024103 DEPOSITO DE EFECTIVO, DEPOSITANTE: PROY SAN FRANCISCO COD:20338, CONCEPTO: DEVOLUCION DEL PROYECTO SAN FRANCISCO COD:20338, CUENTA DE DEPOSITO: CUENTA UNICA DEL TESORO</t>
  </si>
  <si>
    <t>00099021001 DEPOSITO DE EFECTIVO, DEPOSITANTE: PATRICIA CINTHIA VALENCIA ANTEZANA, CONCEPTO: RECUPERACION EXTRAJUDICIAL DAÑO ECONOMICO MPD-UAI N° 056/2018, CUENTA DE DEPOSITO: CUENTA UNICA DEL TESORO</t>
  </si>
  <si>
    <t>00099021001 DEPOSITO DE EFECTIVO, DEPOSITANTE: SEGIP, CONCEPTO: REVERSION AL COMPROBANTE C-31 N° 1366 SEGUNDO FONDO OFICINA WASHINGTON FTE 41, CUENTA DE DEPOSITO: CUENTA UNICA DEL TESORO</t>
  </si>
  <si>
    <t>00099021001 DEPOSITO DE EFECTIVO, DEPOSITANTE: DR JORGE HORACIO BAZOBERRY O. C.I. 2233105 LP, CONCEPTO: DEVOLUCION POR OBSERVACIONES DE RENDICION DE CUENTAS GESTIONES PASADAS MIN DE RELACIONES EXTERIORES, CUENTA DE DEPOSITO: CUENTA UNICA DEL TESORO</t>
  </si>
  <si>
    <t>00293014201 DEPOSITO DE EFECTIVO, DEPOSITANTE: DENISSE BRIGIDA LUNA, CONCEPTO: DEVOLUCION 2 DIAS DE VIATICOS (POTOSI), CUENTA DE DEPOSITO: CUENTA UNICA DEL TESORO</t>
  </si>
  <si>
    <t>00293014201 DEPOSITO DE EFECTIVO, DEPOSITANTE: PATRICIA BOZO RIOS, CONCEPTO: DEVOLUCION 2 DIAS DE VIATICOS (POTOSI), CUENTA DE DEPOSITO: CUENTA UNICA DEL TESORO</t>
  </si>
  <si>
    <t>00293014201 DEPOSITO DE EFECTIVO, DEPOSITANTE: DIEGO CHUQUIMIA ROBLES, CONCEPTO: DEVOLUCION 1 DIA DE VIATICO (POTOSI), CUENTA DE DEPOSITO: CUENTA UNICA DEL TESORO</t>
  </si>
  <si>
    <t>00099021001 DEPOSITO DE EFECTIVO, DEPOSITANTE: EDIFICIO CONAVI COOPROPIETARIOS, CONCEPTO: PAGO EPSAS JUNIO-2018, CUENTA DE DEPOSITO: CUENTA UNICA DEL TESORO</t>
  </si>
  <si>
    <t>00099021001 DEPOSITO DE EFECTIVO, DEPOSITANTE: CINTHYA VINO NINA, CONCEPTO: DEVOLUCION, CUENTA DE DEPOSITO: CUENTA UNICA DEL TESORO</t>
  </si>
  <si>
    <t>00047081101 DEPOSITO DE EFECTIVO, DEPOSITANTE: APOLINAR GUTIERREZ MENDEZ, CONCEPTO: DEVOLUCION FONDOS ASIGNADOS PARA VIATICOS, CUENTA DE DEPOSITO: CUENTA UNICA DEL TESORO</t>
  </si>
  <si>
    <t>00099021001 DEPOSITO DE EFECTIVO, DEPOSITANTE: WALDO ALBERTO OMISTE FLORES, CONCEPTO: DEVOLUCION, CUENTA DE DEPOSITO: CUENTA UNICA DEL TESORO</t>
  </si>
  <si>
    <t>00099021001 DEPOSITO DE EFECTIVO, DEPOSITANTE: MILTON FREDY NAVIA ESCALERA, CONCEPTO: REVERSION PRESUPUESTO NO EJECUTADO, CUENTA DE DEPOSITO: CUENTA UNICA DEL TESORO</t>
  </si>
  <si>
    <t>00099021001 DEPOSITO DE EFECTIVO, DEPOSITANTE: PAMELA PANTOJA IBIETA, CONCEPTO: DEVOLUCION DE RECURSOS POR ASIGNACION DE VIATICOS EN DEMASIA C-31 775, CUENTA DE DEPOSITO: CUENTA UNICA DEL TESORO</t>
  </si>
  <si>
    <t>00099021001 DEPOSITO DE EFECTIVO, DEPOSITANTE: SEGIP, CONCEPTO: REVERSION AL COMPROBANTE C-31 N° 1439 TERCER FONDO OFIC WASHINGTON FUENTE 41, CUENTA DE DEPOSITO: CUENTA UNICA DEL TESORO</t>
  </si>
  <si>
    <t>00099021001 DEPOSITO DE EFECTIVO, DEPOSITANTE: MARTHA FERNANDEZ PINAYA, CONCEPTO: CONCEPTO DEVOLUCION DE PAGO DEL MES DE ABRIL   RECURSOS PROPIOS, CUENTA DE DEPOSITO: CUENTA UNICA DEL TESORO</t>
  </si>
  <si>
    <t>00016011101 DEPOSITO DE EFECTIVO, DEPOSITANTE: MAGDA LAURA, CONCEPTO: DEVOLUCION, CUENTA DE DEPOSITO: CUENTA UNICA DEL TESORO</t>
  </si>
  <si>
    <t>00206012001 DEPOSITO DE EFECTIVO, DEPOSITANTE: INE, CONCEPTO: DEP. POR VENTA LA PAZ 12/072018, CUENTA DE DEPOSITO: CUENTA UNICA DEL TESORO</t>
  </si>
  <si>
    <t>00099021001 DEPOSITO DE EFECTIVO, DEPOSITANTE: "CODESUR", CONCEPTO: DEVOLUCION POR ABONO SUELDO MARZO/2018 DE GABRIELA ANTONIETA MALDONADO ALVAREZ POR 30 DIAS, CUENTA DE DEPOSITO: CUENTA UNICA DEL TESORO</t>
  </si>
  <si>
    <t>00378012002 DEPOSITO DE EFECTIVO, DEPOSITANTE: GERARDO MARTINEZ APAZA (SENATEX), CONCEPTO: DEVOLUCION POR SALDO NO EJECUTADO DE LOS MESES JUNIO Y JULIO 2018 AL C31-333, CUENTA DE DEPOSITO: CUENTA UNICA DEL TESORO</t>
  </si>
  <si>
    <t>00047084202 DEPOSITO DE EFECTIVO, DEPOSITANTE: FATIMA LUZ PACHECO, CONCEPTO: DEVOLUCION IMPORTE OBSERVADO POR CONSULTORES DE LINEA GESTION 2017, CUENTA DE DEPOSITO: CUENTA UNICA DEL TESORO</t>
  </si>
  <si>
    <t>00099021001 DEPOSITO DE EFECTIVO, DEPOSITANTE: GUSTAVO ARTURO NAVIA SENZANO CI 5279934 CBBA, CONCEPTO: DEVOLUCION, CUENTA DE DEPOSITO: CUENTA UNICA DEL TESORO</t>
  </si>
  <si>
    <t>00086018043 DEPOSITO DE EFECTIVO, DEPOSITANTE: ROLANDO CONDARCO CARPIO, CONCEPTO: DEVOLUCION DE FONDOS A LA CUT EN FAVOR DEL MMAYA, CUENTA DE DEPOSITO: CUENTA UNICA DEL TESORO</t>
  </si>
  <si>
    <t>00099021001 DEP.DE CHEQ.AJENOS,RET.DE CAM.,CONCEPTO: COMPENSACION MENSUAL DE COTIZACIONES,DEP.: FUTURO DE BOLIVIA AFP , PROCEDENCIA: BANCO DE CREDITO DE BOLIVIA S.A., CHEQUE: 55082, FECHA DE EMISION:13/07/2018</t>
  </si>
  <si>
    <t>00099021001 DEP.DE CHEQ.AJENOS,RET.DE CAM.,CONCEPTO: PAGO POR DESCUENTO MAONTOS EXCEDENTES POR DOBLE PERCEPCION DE RECURSOS PUBLICOS,DEP.: CAJA NACIONAL DE SALUD , PROCEDENCIA: BANCO UNION S.A., CHEQUE: 37196, FECHA DE EMISION:13/07/2018</t>
  </si>
  <si>
    <t>00010011102 DEP.DE CHEQ.AJENOS,RET.DE CAM.,CONCEPTO: RECAUDACION GESTORIA CONSULAR DEL CONSULADO DE BOLIVIA EN PUNO PERU,DEP.: MIN DE RELACIONES EXTERIORES , PROCEDENCIA: BANCO UNION S.A., CHEQUE: 1237, FECHA DE EMISION:12/07/2018</t>
  </si>
  <si>
    <t>00041011101 DEP.DE CHEQ.AJENOS,RET.DE CAM.,CONCEPTO: GACETA ELECTRONICA,DEP.: FUNDEMPRESA , PROCEDENCIA: BANCO BISA S.A., CHEQUE: 8291, FECHA DE EMISION:06/07/2018</t>
  </si>
  <si>
    <t>00041011101 DEP.DE CHEQ.AJENOS,RET.DE CAM.,CONCEPTO: DERECHO DE CONCESION,DEP.: FUNDEMPRESA , PROCEDENCIA: BANCO BISA S.A., CHEQUE: 8290, FECHA DE EMISION:06/07/2018</t>
  </si>
  <si>
    <t>00015011108 DEP.DE CHEQ.AJENOS,RET.DE CAM.,CONCEPTO: DEVOLUCION DE FONDOS,DEP.: MIN. GOBIERNO , PROCEDENCIA: BANCO UNION S.A., CHEQUE: 51116, FECHA DE EMISION:11/07/2018</t>
  </si>
  <si>
    <t>00099021001 DEP.DE CHEQ.AJENOS,RET.DE CAM.,CONCEPTO: REMBOLSO SUBSIDIO INCAPACIDAD RETROACTIVOS GERENCIA CHUQUISACA,DEP.: CONTRALORIA GENERAL ESTADO , PROCEDENCIA: BANCO UNION S.A., CHEQUE: 5736, FECHA DE EMISION:12/07/2018</t>
  </si>
  <si>
    <t>00099021001 DEP.DE CHEQ.AJENOS,RET.DE CAM.,CONCEPTO: REMBOLSO SUBSIDIO INCAPACIDAD TEMPORAL GERENCIA SANTA CRUZ,DEP.: CONTRALORIA GENERAL DEL ESTADO , PROCEDENCIA: BANCO UNION S.A., CHEQUE: 5735, FECHA DE EMISION:12/07/2018</t>
  </si>
  <si>
    <t>00099021001 DEP.DE CHEQ.AJENOS,RET.DE CAM.,CONCEPTO: REMBOLSO  INCAPACIDAD TEMPORAL MARZO/18 OFICINA CENTRAL,DEP.: CONTRALORIA GENERAL DEL ESTADO , PROCEDENCIA: BANCO UNION S.A., CHEQUE: 5737, FECHA DE EMISION:12/07/2018</t>
  </si>
  <si>
    <t>00340012003 DEP.DE CHEQ.AJENOS,RET.DE CAM.,CONCEPTO: REVERSION CHEQUES 2017 POR DEVOLUCIONES DE DEP ERRONEOS EXTRANJERIA,DEP.: SEGIP OF NACIONAL , PROCEDENCIA: BANCO UNION S.A., CHEQUE: 12318, FECHA DE EMISION:06/07/2018</t>
  </si>
  <si>
    <t>00340012002 DEP.DE CHEQ.AJENOS,RET.DE CAM.,CONCEPTO: REVERSION CHEQUES 2017 POR DEVOLUCIONES DE DEP. ERRONEOS LICENCIAS,DEP.: SEGIP OF NACIONAL , PROCEDENCIA: BANCO UNION S.A., CHEQUE: 12317, FECHA DE EMISION:06/07/2018</t>
  </si>
  <si>
    <t>00340012003 DEP.DE CHEQ.AJENOS,RET.DE CAM.,CONCEPTO: EJECUCION BOLETA DE GARANTIA -SERIEDAD DE PROPUESTA DE LA EMPRESA C &amp; M SOLUCIONES INTEGRALES,DEP.: SEGIP OF NACIONAL , PROCEDENCIA: BANCO BISA S.A., CHEQUE: 204754, FECHA DE EMISION:06/07/2018</t>
  </si>
  <si>
    <t>00283012002 DEP.DE CHEQ.AJENOS,RET.DE CAM.,CONCEPTO: EXTRAVIO DE CREDENCIAL,DEP.: ADUANA NACIONAL , PROCEDENCIA: BANCO UNION S.A., CHEQUE: 3071, FECHA DE EMISION:09/07/2018</t>
  </si>
  <si>
    <t>00099021001 DEP.DE CHEQ.AJENOS,RET.DE CAM.,CONCEPTO: FRACCION COMPLEMENTARIA MENSUAL,DEP.: FUTURO DE BOLIVIA AFP , PROCEDENCIA: BANCO DE CREDITO DE BOLIVIA S.A., CHEQUE: 55084, FECHA DE EMISION:13/07/2018</t>
  </si>
  <si>
    <t>00099021001 DEP.DE CHEQ.AJENOS,RET.DE CAM.,CONCEPTO: COMPENSACION MENSUAL DE COTIZACION,DEP.: FUTURO DE BOLIVIA AFP , PROCEDENCIA: BANCO DE CREDITO DE BOLIVIA S.A., CHEQUE: 55083, FECHA DE EMISION:13/07/2018</t>
  </si>
  <si>
    <t>VENTA DE DIVISAS A SOLICITUD DE YACIMIENTOS PETROLIFEROS FISCALES BOLIVIANOS SEGUN SOLICITUD 5452 REF: PAGO A SAMSUNG ENGINEERING SA POR SERVICIO DE OPERACION Y MANTENIMIENTO ASISTIDO PPSC DE AMONIACO UREA SEPTIMA ADENDA ABRIL 2018 LIB. 00513062001 YPFB-OPERACIONES PLANTA DE SEPARACION DE LIQUIDOS RIO GRANDE</t>
  </si>
  <si>
    <t>REGULARIZACION DE TRANSFERENCIA DEL EXTERIOR SEGUN SWIFT 09867 DE FECHA 13/07/2018 ORDENANTE: CONSULADO GENERAL DE BOLIVIA CHILE REF.: GESTORIA CONSULAR JUNIO 2018 LIB. 00010011102 MIN.RELACIONES EXTERIORES - GESTORIA CONSULAR LEY Nº 3108</t>
  </si>
  <si>
    <t>COBRO COSTOS DE PAPELERIA POR REGULARIZACION DE TRANSFERENCIA DEL EXTERIOR POR ORDEN DE CONSULADO GENERAL DE BOLIVIA CHILE REF.: GESTORIA CONSULAR JUNIO 2018 LIB. 00010011102 MIN.RELACIONES EXTERIORES - GESTORIA CONSULAR LEY Nº 3108</t>
  </si>
  <si>
    <t>De: 00099024113 Transferencia en cumplimiento al DS N°0913 de 15/06/2011 y el Convenio Intergubernativo de Financiamiento UPRE-CIF-IG 126/2017, suscrito entre la UPRE y el GAM Sucre Proyecto “Construcción Centro Cultural de la Prensa Municipal - Sucre”, correspondiente al pago de la planilla Nº1, según la UPRE.</t>
  </si>
  <si>
    <t>De: 00099024113 Transferencia en cumplimiento al DS N°0913 de 15/06/2011 y el Convenio Intergubernativo de Financiamiento UPRE-CIF-IG 909/2017, suscrito entre la UPRE y el GAM Entre Rios Proyecto “Construcción Aulas, Tinglado y Graderías U.E. Ernesto Che Guevara”, correspondiente al pago de la planilla Nº3, según la UPRE.</t>
  </si>
  <si>
    <t>De: 00099024113 Transferencia en cumplimiento al DS N°0913 de 15/06/2011 y el Convenio Intergubernativo de Financiamiento UPRE-CIF-IG 315/2017, suscrito entre la UPRE y el GAM Caquiaviri Proyecto “Construccion de 2 Aulas U.E. Jose Ballivian de Chojñapampa”, correspondiente al pago de la planilla Nº2 de cierre, según la UPRE.</t>
  </si>
  <si>
    <t>De: 00035011105 DEVOLUCIÓN DE DEPÓSITOS ERRÓNEOS A SOLICITUD DE LA DGAA S/G NOTA CITE: MEFP/DGAA/UF/Nº421/2018 DE LOS MESES DE ABRIL Y MAYO/2018 H.R. 45-828-D.</t>
  </si>
  <si>
    <t>De: 00099024113 Transferencia en cumplimiento al DS N°0913 de 15/06/2011 y el Convenio Intergubernativo de Financiamiento UPRE-CIF-IG 720/2017, suscrito entre la UPRE y el GAM Mizque Proyecto “Const. Cancha Múltiple, Graderías y Tinglado en la Unidad Educativa Uchhama Alta (Mizque)”, correspondiente al pago de la planilla Nº3 de cierre, según la UPRE.</t>
  </si>
  <si>
    <t>De: 00099024113 Transferencia en cumplimiento al DS N°0913 de 15/06/2011 y el Convenio Intergubernativo de Financiamiento UPRE-CIF-IG/533/2016, suscrito entre la UPRE y el GAM Yapacaní Proyecto “Construcción de Estadio Municipal Integración Bolivia”, correspondiente al pago de la planilla Nº12, según la UPRE.</t>
  </si>
  <si>
    <t>De: 00099024113 Transferencia en cumplimiento al DS N°0913 de 15/06/2011 y el Convenio Intergubernativo de Financiamiento UPRE-CIF-IG/070/2016, suscrito entre la UPRE y el GAM San Matías Proyecto “Construcción Centro de Salud de 1er Nivel con Camas Ascensión de la Frontera”, correspondiente al pago de la planilla Nº6 de cierre, según la UPRE.</t>
  </si>
  <si>
    <t>De: 00099024113 Transferencia en cumplimiento al DS N°0913 de 15/06/2011 y el Convenio Intergubernativo de Financiamiento UPRE-CIF-IG 511/2017, suscrito entre la UPRE y el GAM Ichoca Proyecto “Construcción Unidad Educativa Queñuani Comunidad Queñuani”, correspondiente al pago de la planilla Nº3 de cierre, según la UPRE.</t>
  </si>
  <si>
    <t>De: 00035011105 DEVOLUCIÓN DE DEPÓSITOS ERRÓNEOS A SOLICITUD DE LA DGAA S/G NOTA CITE: MEFP/DGAA/UF/Nº422/2018 DE LOS MESES DE ABRIL, MAYO Y JUNIO/2018 H.R. 45-1044-D.</t>
  </si>
  <si>
    <t>De: 00099024113 Transferencia en cumplimiento al DS N°0913 de 15/06/2011 y el Convenio Intergubernativo de Financiamiento UPRE-CIF-IG 002/2017, suscrito entre la UPRE y el GAM Yacuiba, Proyecto “Construcción U.E. Ferroviaria”, correspondiente al pago de la planilla Nº6, según la UPRE.</t>
  </si>
  <si>
    <t>De: 00099024113 Transferencia en cumplimiento al DS N°0913 de 15/06/2011 y el Convenio Intergubernativo de Financiamiento UPRE-CIF-IG/429/2015, suscrito entre la UPRE y el GAM Fernández Alonso, Proyecto “Construcción Mercado Municipal 27 de Mayo Fernández Alonso D-1”, correspondiente al pago de la planilla Nº9 de cierre, según la UPRE.</t>
  </si>
  <si>
    <t>De: 00099024113 Transferencia en cumplimiento al DS N°0913 de 15/06/2011 y el Convenio Intergubernativo de Financiamiento UPRE-CIF-IG 191/2017, suscrito entre la UPRE y el GAM Sacaba, Proyecto “Construcción Mercado Zonal Canal Pata”, correspondiente al pago de la planilla Nº3 de cierre, según la UPRE.</t>
  </si>
  <si>
    <t>De: 00099024113 Transferencia en cumplimiento al DS N°0913 de 15/06/2011 y el Convenio Interinstitucional de Financiamiento UPRE-CIF-IG 265/2017, suscrito entre la UPRE y el GAM Mecapaca, Proyecto “Construccion Bloque de Aulas U.E. Sagrada Familia - Huajchilla”, correspondiente al pago de la planilla Nº3 de cierre, según la UPRE.</t>
  </si>
  <si>
    <t>De: 00099024113 Transferencia en cumplimiento al DS N°0913 de 15/06/2011 y el Convenio Intergubernativo de Financiamiento UPRE-CIF-IG/361/2015, suscrito entre la UPRE y el GAM Yapacaní, Proyecto “Construcción Coliseo San Juan Campo Víbora”, correspondiente al pago de la planilla Nº4 de cierre, según la UPRE.</t>
  </si>
  <si>
    <t>De: 00099024113 Transferencia en cumplimiento al DS N°0913 de 15/06/2011 y el Convenio Intergubernativo de Financiamiento UPRE-CIF-IG 918/2017, suscrito entre la UPRE y el GAM Porco, Proyecto “Construccion Terminal Municipal de Autotransporte Porco”, correspondiente al pago de la planilla Nº 3, según la UPRE.</t>
  </si>
  <si>
    <t>De: 00099024113 Transferencia en cumplimiento al DS N°0913 de 15/06/2011 y el Convenio Intergubernativo de Financiamiento UPRE-CIF-IG 822/2017, suscrito entre la UPRE y el GAM Moro Moro, Proyecto “Construccion Tinglado y Cancha Polifuncional U.E. Chañara”, correspondiente al pago de la planilla Nº2 de cierre, según la UPRE.</t>
  </si>
  <si>
    <t>De: 00099024113 Transferencia en cumplimiento al DS N°0913 de 15/06/2011 y el Convenio Interinstitucional de Financiamiento UPRE-CIF-IG 196/2017, suscrito entre la UPRE y el GAM Pailón, Proyecto “Const. Mercado Municipal Pailón”, correspondiente al pago de la planilla Nº3, según la UPRE.</t>
  </si>
  <si>
    <t>De: 00099024113 Transferencia en cumplimiento al DS N°0913 de 15/06/2011 y el Convenio Intergubernativo de Financiamiento UPRE-CIF-IG/390/2016, suscrito entre la UPRE y el GAM Colquiri, Proyecto “Const. Internado Municipal Colquiri”, correspondiente al pago de la planilla Nº 5, según la UPRE.</t>
  </si>
  <si>
    <t>De: 00099024113 Transferencia en cumplimiento al DS N°0913 de 15/06/2011 y el Convenio Intergubernativo de Financiamiento UPRE-CIF-IG/453/2016, suscrito entre la UPRE y el GAM San Agustín, Proyecto “Const. Internado Unidad Educativa Simon Bolivar de San Agustin”, correspondiente al pago de la planilla Nº 1, según la UPRE.</t>
  </si>
  <si>
    <t>De: 00099024113 Transferencia en cumplimiento al DS N°0913 de 15/06/2011 y el Convenio Intergubernativo de Financiamiento UPRE-CIF-IG/551/2016, suscrito entre la UPRE y el GAD Beni, Proyecto “Const. Piscina Olímpica Dptal. 18 De Noviembre - Trinidad”, correspondiente al pago de la planilla Nº 8, según la UPRE.</t>
  </si>
  <si>
    <t>De: 00099024113 Transferencia en cumplimiento al DS N°0913 de 15/06/2011 y el Convenio Interinstitucional de Financiamiento UPRE-CIF-IG 545/2017, suscrito entre la UPRE y el GAM Chacarilla, Proyecto “Construccion 2 Aulas Unidad Educativa Chacarilla - Chacarilla”, correspondiente al pago de la planilla Nº2 de cierre, según la UPRE.</t>
  </si>
  <si>
    <t>De: 00099024113 Transferencia en cumplimiento al DS N°0913 de 15/06/2011 y el Convenio Intergubernativo de Financiamiento UPRE-CIF-IG 042/2018, suscrito entre la UPRE y el GAM Totora, Proyecto “Const. Cancha y Graderías U.E. Caquingoriri S.P. Totora”, correspondiente al pago de la planilla Nº 2, según la UPRE.</t>
  </si>
  <si>
    <t>De: 00099024113 Transferencia en cumplimiento al DS N°0913 de 15/06/2011 y el Convenio Interinstitucional de Financiamiento UPRE-CIF-IG 434/2017, suscrito entre la UPRE y el GAM Teoponte, Proyecto “Construccion Tinglado Unidad Educativa Nacional de Teoponte”, correspondiente al pago de la planilla Nº2 de cierre, según la UPRE.</t>
  </si>
  <si>
    <t>De: 00099024113 Transferencia en cumplimiento al DS N°0913 de 15/06/2011 y el Convenio Intergubernativo de Financiamiento UPRE-CIF-IG 031/2018, suscrito entre la UPRE y el GAM El Choro, Proyecto “Const. 6 Aulas U.E. José Ballivian "Nivel Primaria - Secundaria" San Pedro de Challacollo - El Choro”, correspondiente al pago de la planilla Nº 1, según la UPRE.</t>
  </si>
  <si>
    <t>De: 00099024113 Transferencia en cumplimiento al DS N°0913 de 15/06/2011 y el Convenio Interinstitucional de Financiamiento UPRE-CIF-IG 450/2016, suscrito entre la UPRE y el GAM Colcapirhua, Proyecto “Construcción Unidad Educativa Modelo Colcapirhua”, correspondiente al pago de la planilla Nº5 de cierre, según la UPRE.</t>
  </si>
  <si>
    <t>De: 00099024113 Transferencia en cumplimiento al DS N°0913 de 15/06/2011 y el Convenio Intergubernativo de Financiamiento UPRE-CIF-IG 705/2017, suscrito entre la UPRE y el GAM Poopó (Villa Poopó), Proyecto “Construccion Tinglado Unidad Educativa Uru Murato Comunidad de Puñaca Municipio de Poopo”, correspondiente al pago de la planilla Nº 1, según la UPRE.</t>
  </si>
  <si>
    <t>De: 00099024113 Transferencia en cumplimiento al DS N°0913 de 15/06/2011 y el Convenio Interinstitucional de Financiamiento UPRE-CIF-IG 507/2017, suscrito entre la UPRE y el GAM Ichoca, Proyecto “Construcción Unidad Educativa Totora Comunidad Totora”, correspondiente al pago de la planilla Nº3 de cierre, según la UPRE.</t>
  </si>
  <si>
    <t>De: 00099024113 Transferencia en cumplimiento al DS N°0913 de 15/06/2011 y el Convenio Intergubernativo de Financiamiento UPRE-CIF-IG 978/2017, suscrito entre la UPRE y el GAM Mojinete, Proyecto “Const. Unidad Educativa Mojinete Municipio Mojinete”, correspondiente al pago de la planilla Nº 1, según la UPRE.</t>
  </si>
  <si>
    <t>De: 00099024113 Transferencia en cumplimiento al DS N°0913 de 15/06/2011 y el Convenio Interinstitucional de Financiamiento UPRE-CIF-IG/502/2015, suscrito entre la UPRE y el GAM Aucapata, Proyecto “Construcción de Cancha Deportiva de Césped Sintético Aucapata”, correspondiente al pago de la planilla Nº3 de cierre, según la UPRE.</t>
  </si>
  <si>
    <t>De: 00099024113 Transferencia en cumplimiento al DS N°0913 de 15/06/2011 y el Convenio Intergubernativo de Financiamiento UPRE-CIF-IG 994/2017, suscrito entre la UPRE y el GAM Tupiza, Proyecto “Const. de Aulas U.E. Suipacha de Tupiza (Tupiza) ”, correspondiente al pago de la planilla Nº 3, según la UPRE.</t>
  </si>
  <si>
    <t>De: 00099024113 Transferencia en cumplimiento al DS N°0913 de 15/06/2011 y el Convenio Interinstitucional de Financiamiento UPRE-CIF-IG 797/2017, suscrito entre la UPRE y el GAM San Carlos, Proyecto “Construccion Tinglado y Graderia en la Unidad Educativa El Sujal Distrito San Carlos”, correspondiente al pago de la planilla Nº3 de cierre, según la UPRE.</t>
  </si>
  <si>
    <t>De: 00099024113 Transferencia en cumplimiento al DS N°0913 de 15/06/2011 y el Convenio Intergubernativo de Financiamiento UPRE-CIF-IG 146/2017, suscrito entre la UPRE y el GAM Bolpebra, Proyecto “Const. Aulas, Tinglado, Polifuncional y Graderías en U.E. Nueva Canaan - Com. Nueva Canaan”, correspondiente al pago de la planilla Nº 3 de cierre, según la UPRE.</t>
  </si>
  <si>
    <t>De: 00099024113 Transferencia en cumplimiento al DS N°0913 de 15/06/2011 y el Convenio Intergubernativo de Financiamiento UPRE-CIF-IG 282/2017, suscrito entre la UPRE y el GAM Santiago de Callapa , Proyecto “Construcción Cancha Polifuncional Tinglado U.E. Simón Bolívar Mcal. Sucre”, correspondiente al pago de la planilla Nº2 de cierre, según la UPRE.</t>
  </si>
  <si>
    <t>De: 00099024113 Transferencia en cumplimiento al DS N°0913 de 15/06/2011 y el Convenio Intergubernativo de Financiamiento UPRE-CIF-IG 887/2017, suscrito entre la UPRE y el GAM Okinawa Uno, Proyecto “Const. Guardería Divino Niño Okinawa Uno”, correspondiente al pago de la planilla Nº2, según la UPRE.</t>
  </si>
  <si>
    <t>De: 00099024113 Transferencia en cumplimiento al DS N°0913 de 15/06/2011 y el Convenio Intergubernativo de Financiamiento UPRE-CIF-IG 816/2017, suscrito entre la UPRE y el GAM Samaipata, Proyecto “Construccion Tinglado y Cancha Polifuncional U.E. Otilia Vaca Diez - Samaipata”, correspondiente al pago de la planilla Nº3 de cierre, según la UPRE.</t>
  </si>
  <si>
    <t>De: 00099024113 Transferencia en cumplimiento al DS N°0913 de 15/06/2011 y el Convenio Intergubernativo de Financiamiento UPRE-CIF-IG 660/2017, suscrito entre la UPRE y el GAM Colcapirhua, Proyecto “Const. Centro de Formación Cultural y Comunitaria Colcapirhua”, correspondiente al pago de la planilla Nº2, según la UPRE.</t>
  </si>
  <si>
    <t>De: 00099024113 Transferencia en cumplimiento al DS N°0913 de 15/06/2011 y el Convenio Intergubernativo de Financiamiento UPRE-CIF-IG/476/2015, suscrito entre la UPRE y el GAM Rurrenabaque, Proyecto “Construcción Mercado Productivo Zona Norte”, correspondiente al pago de la planilla Nº4 de cierre, según la UPRE.</t>
  </si>
  <si>
    <t>De: 00099024113 Transferencia en cumplimiento al DS N°0913 de 15/06/2011 y el Convenio Interinstitucional de Financiamiento UPRE-CIF-IG 136/2017, suscrito entre la UPRE y el GAM Ingavi (Humaita), Proyecto “Const. Tinglado Polifuncional con Graderías U.E. San Javier – C.C. San Javier”, correspondiente al pago de la planilla Nº2 de cierre, según la UPRE.</t>
  </si>
  <si>
    <t>TRANSFERENCIA DEL EXTERIOR SEGUN SWIFT NO.9935 DE FECHA 13/07/2018 ORDENANTE: CONSULADO GENERAL DE BOLIVIA PALMA DE MALLORCA REF:GESTORIA CONSULAR LIB. 00010011102 MIN.RELACIONES EXTERIORES - GESTORIA CONSULAR LEY Nº 3108</t>
  </si>
  <si>
    <t>TRANSFERENCIA DEL EXTERIOR SEGUN SWIFT 09899 DE FECHA 13/07/2018 ORDENANTE: CONSULADO GENERAL DE BOLIVIA EN BARCELONA LIB. 00010011102 MIN.RELACIONES EXTERIORES - GESTORIA CONSULAR LEY Nº 3108</t>
  </si>
  <si>
    <t>TRANSFERENCIA DEL EXTERIOR SEGUN SWIFT 09898 DE FECHA 13/07/2018 ORDENANTE: EMBAJADA DE BOLIVIA EN EGIPTO LIB. 00010011102 MIN.RELACIONES EXTERIORES - GESTORIA CONSULAR LEY Nº 3108</t>
  </si>
  <si>
    <t>NUMERO DE LIBRETA CUT: 00099021001 OPERACIÓN E18 TRANSFERENCIA DEL SISTEMA FINANCIERO POR CUENTA DE TERCEROS A LA CUT Devolucion de desmbolso CCG al TGN Libreta Nro 00099021001 TGN Recursos ordinarios</t>
  </si>
  <si>
    <t>VENTA DE DIVISAS CON TRANSFERENCIA DE FONDOS A SOLICITUD DE SERVICIO DESARROLLO EMPRESAS PUBLICAS PRODUCTIVAS SEGUN SOLICITUD 5456 REF: PAGO DEL 22.40 PORCIENTO DEL VALOR TOTAL DEL SERVICIO LOGISTICO AL PROVEEDOR, IMPORTE QUE ASCIENDE A USD.34.395.20 TREINTA Y CUATRO MIL, TRESCIENTOS NOVENTA Y CINC LIB. 00132079201 SEDEM-PLANTA ENVASES DE VIDRIO CHUQUISACA - MUNICIPIO ZUDAÑEZ</t>
  </si>
  <si>
    <t>||COBRO DE UTILES DE ESCRITORIO POR REG. DE COMP. S-926413 DEL 6/7/18 POR COBRO DE COMISIONES EFECTUADO POR EL MUFG BANK, POR EL DESEMBOLSO DE FECHA 6/7/18 DEL PTMO. BV-P5, SEGUN NOTA MEFP/VTCP/DGCP/UODP-612/2018 DEL 13/7/18 LIB. 00099021001 TGN RECURSOS ORDINARIOS (3987)</t>
  </si>
  <si>
    <t>VENTA DE DIVISAS CON TRANSFERENCIA DE FONDOS A SOLICITUD DE ADMINISTRACION DE SERVICIOS PORTUARIOS BOLIVIA SEGUN SOLICITUD 5457 REF: H.R. 2083 - 2133 - ENVIO DE RECURSOS AL PUERTO DE ARICA POR GASTOS DE FUNCIONAMIENTO Y GATE OUT CORRESPONDIENTE A LA REPOSICION DE JUNIO/2018, SEGUN COMUNICACION INTER LIB. 00594012001 ASP-B FONDO DE OPERACIONES</t>
  </si>
  <si>
    <t>VENTA DE DIVISAS CON TRANSFERENCIA DE FONDOS A SOLICITUD DE ADMINISTRACION DE SERVICIOS PORTUARIOS BOLIVIA SEGUN SOLICITUD 5451 REF: H,R, 1936 - ENVIO DE RECURSOS - PAGO TOTAL C 31 NO 547 BS. 6.363,96 - AL PUERTO DE ARICA PARA GASTOS DE FUNCIONAMIENTO SERVICIOS BASICOS, CORRESPONDIENTE A LA REPOSICI LIB. 00594012001 ASP-B FONDO DE OPERACIONES</t>
  </si>
  <si>
    <t>VENTA DE DIVISAS CON TRANSFERENCIA DE FONDOS A SOLICITUD DE MINISTERIO DE JUSTICIA SEGUN SOLICITUD 5459 REF: DEVOLUCION DE SALDOS NO EJECUTADOS AL BANCO INTERAMERICANO DE DESARROLLO DEL PROYECTO SIPPASE VRG CONVENIO NRO ATN OC 13824 BO NOTA EXTERNA CAN CBO CA 1471 2018 Y OTRA DOCUMENTACION LIB. 00099021001 TGN-RECURSOS ORDINARIOS (3987)</t>
  </si>
  <si>
    <t>VENTA DE DIVISAS CON TRANSFERENCIA DE FONDOS A SOLICITUD DE ORGANO ELECTORAL PLURINACIONAL SEGUN SOLICITUD 5455 REF: TRANSFERENCIA A UNIORE CORRESPONDEINTE AL APORTE GESTION 2018 EN BASE A RESOLUCION DE SALA PLENA TSE-RSP-ADM N250/2018 LIB. 00670012002 OEP-TRIBUNAL SUPREMO ELECTORAL - REGISTRO CIVIL M/N (6530)</t>
  </si>
  <si>
    <t>COBRO COSTOS DE PAPELERIA SEGUN TRANSFERENCIA DEL EXTERIOR POR ORDEN DE CONSULADO GENERAL DE BOLIVIA PALMA DE MALLORCA REF:GESTORIA CONSULAR LIB. 00010011102 MIN.RELACIONES EXTERIORES - GESTORIA CONSULAR LEY Nº 3108</t>
  </si>
  <si>
    <t>COBRO COSTOS DE PAPELERIA SEGUN TRANSFERENCIA DEL EXTERIOR POR ORDEN DE EMBAJADA DE BOLIVIA EN EGIPTO LIB. 00010011102 MIN.RELACIONES EXTERIORES - GESTORIA CONSULAR LEY Nº 3108</t>
  </si>
  <si>
    <t>||TRANSFERENCIA DE FONDOS S/G MENSAJE SWIFT NRO.09943 DE LA FECHA (SECTOR PÚBLICO) DEBITO DE LA LIBRETA 00117012001 DGAC, REPOSICIÓN DE ÚTILES DE ESCRITORIO.</t>
  </si>
  <si>
    <t>TRANSFERENCIA DEL EXTERIOR SEGUN SWIFT 09897 DE FECHA 13/07/2018 ORDENANTE: EMBAJADA DE BOLIVIA EN ALEMANIA LIB. 00010011102 MIN.RELACIONES EXTERIORES - GESTORIA CONSULAR LEY Nº 3108</t>
  </si>
  <si>
    <t>||TRANSFERENCIA DE FONDOS S/G FORMULARIO CITE: BUN0423/18 DE LA FECHA (HRE-TSO-3921). SOLICITUD DE GOB.AUT.DPTAL.DE TARIJA, LIBRETA N°00016014201, DESTINADOS A DIPLOMAS DE BACHILLER.</t>
  </si>
  <si>
    <t>||TRANSFERENCIA DE FONDOS S/G FORMULARIO CITE: BUN0425/18 DE LA FECHA (HRE-TSO-3923). A SOLICITUD GOB.AUT.MCPAL.DE SACACA, LIBRETA N°00086014407.DEVOL.SALDOS NO EJECUT.</t>
  </si>
  <si>
    <t>||TRANSFERENCIA DE FONDOS S/G NOTA CITE: BUN0424/18 DE LA FECHA (HRE-TSO-3922), DEVOLUCION DE RECURSOS OTORGADOS A TRAVES DEL PROGRAMA BOLIVIA CAMBIA. A SOLICITUD GOB.AUT.MCPAL.PADCAYA, LIBRETA N°00099024113.</t>
  </si>
  <si>
    <t>||TRANSFERENCIA DE FONDOS S/G FORMULARIO CITE: BUN0422/18 DE LA FECHA (HRE-TSO-3920). VENTA POR EL SERVICIO DE AGUA PARA RIEGO DEL PROYECTO MULTIPLE SAN JACINTO. SOLICITUD DE GOB.AUT.DEPTAL.DE TARIJA, LIBRETA N°000990201001.</t>
  </si>
  <si>
    <t>COBRO COSTOS DE PAPELERIA SEGUN TRANSFERENCIA DEL EXTERIOR POR ORDEN DE LLAMA GAS SA LIB. 00513062001 YPFB-OPERACIONES PLANTA DE SEPARACION DE LIQUIDOS RIO GRANDE</t>
  </si>
  <si>
    <t>COBRO COSTOS DE PAPELERIA SEGUN TRANSFERENCIA DEL EXTERIOR POR ORDEN DE EMBAJADA DE BOLIVIA EN ALEMANIA LIB. 00010011102 MIN.RELACIONES EXTERIORES - GESTORIA CONSULAR LEY Nº 3108</t>
  </si>
  <si>
    <t>||TRANSFERENCIA DE FONDOS EN ATENCIÓN A MENSAJES SWIFT 09959 Y 09958 DE LA FECHA (SECTOR PUBLICO) DEBITO DE LA LIBRETA 00117012001 DGAC, REPOSICION UTILES DE ESCRITORIO.</t>
  </si>
  <si>
    <t>COBRO COSTOS DE PAPELERIA SEGUN TRANSFERENCIA DEL EXTERIOR POR ORDEN DE BG BOLIVIA CORPORATION LIB. 00513012007 YPFB - RECURSOS NACIONALIZACIÓN</t>
  </si>
  <si>
    <t>||COBRO NOTIFICACION ENMIENDA CARTAS DE CREDITO STANDBY N° GC2009517000544, GC2009515000280, GC2009515000281 BS 220 C/U Y EMISION DE CBTE. CONTABLE BS50 LIB. 00597019202 YLB-DES INT. SALMUERA SALAR DE UYUNI PLANTA INDUSTRIAL</t>
  </si>
  <si>
    <t>00132042002 DEPOSITO DE EFECTIVO, DEPOSITANTE: MARVIN VARGAS VENEGAS, CONCEPTO: DEVOLUCION FONDOS EN AVANCE, CUENTA DE DEPOSITO: CUENTA UNICA DEL TESORO</t>
  </si>
  <si>
    <t>00099021001 DEPOSITO DE EFECTIVO, DEPOSITANTE: ERNESTO EMILIO HERRMANN RIOJA, CONCEPTO: PREVENTIVO  # 1234, CUENTA DE DEPOSITO: CUENTA UNICA DEL TESORO</t>
  </si>
  <si>
    <t>00099021001 DEPOSITO DE EFECTIVO, DEPOSITANTE: ERNESTO EMILIO HERRMANN RIOJA, CONCEPTO: PREVENTIVO # 1233, CUENTA DE DEPOSITO: CUENTA UNICA DEL TESORO</t>
  </si>
  <si>
    <t>00099021001 DEPOSITO DE EFECTIVO, DEPOSITANTE: LUIS FERNANDO TORREZ SOLARES, CONCEPTO: DEVOLUCION VIATICO VIAJE A VILLA MONTES C31:509, CUENTA DE DEPOSITO: CUENTA UNICA DEL TESORO</t>
  </si>
  <si>
    <t>00099021001 DEPOSITO DE EFECTIVO, DEPOSITANTE: LUIS FERNANDO TORREZ SOLARES, CONCEPTO: DEVOLUCION VIATICO VIAJE A VILLA MONTES C31:444, CUENTA DE DEPOSITO: CUENTA UNICA DEL TESORO</t>
  </si>
  <si>
    <t>00293014201 DEPOSITO DE EFECTIVO, DEPOSITANTE: LINDA MANZANEDA ROJAS, CONCEPTO: DEVOLUCION DE 2 DIAS DE VIATICOS (SANTA CRUZ), CUENTA DE DEPOSITO: CUENTA UNICA DEL TESORO</t>
  </si>
  <si>
    <t>00016011101 DEPOSITO DE EFECTIVO, DEPOSITANTE: ROXANA JUANA LUNA TELLEZ, CONCEPTO: DEVOLUCION RECURSOS ECONOMICOS ASIGNADOS, CUENTA DE DEPOSITO: CUENTA UNICA DEL TESORO</t>
  </si>
  <si>
    <t>00099021001 DEPOSITO DE EFECTIVO, DEPOSITANTE: DANIEL EUGENIO FERNANDEZ FLORES, CONCEPTO: REVERSION DE PASAJES PREV. N° 1799, CUENTA DE DEPOSITO: CUENTA UNICA DEL TESORO</t>
  </si>
  <si>
    <t>00591012001 DEPOSITO DE EFECTIVO, DEPOSITANTE: ROSEMARY CHOQUE HUANCA, CONCEPTO: SERVICIOS BASICOS, CUENTA DE DEPOSITO: CUENTA UNICA DEL TESORO</t>
  </si>
  <si>
    <t>00206012001 DEPOSITO DE EFECTIVO, DEPOSITANTE: INE, CONCEPTO: DEP. POR VENTA - LA PAZ 13/07/2018, CUENTA DE DEPOSITO: CUENTA UNICA DEL TESORO</t>
  </si>
  <si>
    <t>00592012001 DEPOSITO DE EFECTIVO, DEPOSITANTE: ADRIANA MONTERREY, CONCEPTO: DEV. DE FONDOS EN AVANCE S/G NOTA BOLTUR /GE/GAF/BYS/N°31-NI/18 POR COMP.DE MATERIALES, CUENTA DE DEPOSITO: CUENTA UNICA DEL TESORO</t>
  </si>
  <si>
    <t>00099021001 DEPOSITO DE EFECTIVO, DEPOSITANTE: ENDE EMPRESA NACIONAL DE ELECTRICIDAD, CONCEPTO: CUMPL DS 3034 REMUNERACION MAX JUNIO/18-WILFREDO OVANDO ROJAS, CUENTA DE DEPOSITO: CUENTA UNICA DEL TESORO</t>
  </si>
  <si>
    <t>00099021001 DEPOSITO DE EFECTIVO, DEPOSITANTE: PABLO QUISPE URI, CONCEPTO: DEVOLUCION DE FONDOS DE AVANCE, CUENTA DE DEPOSITO: CUENTA UNICA DEL TESORO</t>
  </si>
  <si>
    <t>00099021001 DEPOSITO DE EFECTIVO, DEPOSITANTE: JHILKA J. COPA LIMA, CONCEPTO: DEVOLUCION DE SALDO NO UTILIZADO EN PASAJES, CUENTA DE DEPOSITO: CUENTA UNICA DEL TESORO</t>
  </si>
  <si>
    <t>00070011102 DEPOSITO DE EFECTIVO, DEPOSITANTE: VERONICA ESPEJO LIMA, CONCEPTO: DEVOLUCION CARGO DE CUENTA, CUENTA DE DEPOSITO: CUENTA UNICA DEL TESORO</t>
  </si>
  <si>
    <t>00099021001 DEPOSITO DE EFECTIVO, DEPOSITANTE: JUAN MAMANI PACO, CONCEPTO: PAGO DE MULTAS EX-DUF-SIN, CUENTA DE DEPOSITO: CUENTA UNICA DEL TESORO</t>
  </si>
  <si>
    <t>00373024105 DEPOSITO DE EFECTIVO, DEPOSITANTE: VICENTE BLANCO MAMANI 2458098 LP, CONCEPTO: DEVOLUCION DE EXTRACTO, CUENTA DE DEPOSITO: CUENTA UNICA DEL TESORO</t>
  </si>
  <si>
    <t>00373024105 DEPOSITO DE EFECTIVO, DEPOSITANTE: VICENTE BLANCO MAMANI 2458098 LP, CONCEPTO: DEVOLUCION DEL PROYECTO, CUENTA DE DEPOSITO: CUENTA UNICA DEL TESORO</t>
  </si>
  <si>
    <t>00099021001 DEP.DE CHEQ.AJENOS,RET.DE CAM.,CONCEPTO: REEMBOLSO POR BAJAS MEDICAS DE INCAPACIDAD TEMPORAL,DEP.: MINISTERIO DE SALUD , PROCEDENCIA: BANCO UNION S.A., CHEQUE: 27985, FECHA DE EMISION:05/07/2018</t>
  </si>
  <si>
    <t>00046021109 DEP.DE CHEQ.AJENOS,RET.DE CAM.,CONCEPTO: REEMBOLSO POR BAJAS MEDICAS DE INCAPACIDAD TEMPORAL,DEP.: MINISTERIO DE SALUD , PROCEDENCIA: BANCO UNION S.A., CHEQUE: 27986, FECHA DE EMISION:05/07/2018</t>
  </si>
  <si>
    <t>00046024204 DEP.DE CHEQ.AJENOS,RET.DE CAM.,CONCEPTO: REEMBOLSO POR BAJAS MEDICAS DE INCAPACIDAD TEMPORAL,DEP.: MINISTERIO DE SALUD , PROCEDENCIA: BANCO UNION S.A., CHEQUE: 27987, FECHA DE EMISION:05/07/2018</t>
  </si>
  <si>
    <t>00099021001 DEP.DE CHEQ.AJENOS,RET.DE CAM.,CONCEPTO: DEVOLUCION DE REC DEL PROY PROD Y RENOV DE CULTIVARES DE CITRICOS EN LA COM DE MOCORI YANACACHI,DEP.: GOBIERNO AUTONOMO MUNICIPAL DE YANACACHI</t>
  </si>
  <si>
    <t>00373024105 DEPOSITO DE EFECTIVO, DEPOSITANTE: ANSELMO ALCON JIMENEZ  C.I.  2212045  LP., CONCEPTO: INTERESES PROY.APOYO MECANIZACION DE PRODUCC.DE QUINUA COM.DE COPACATI MUN.CALACOTO CONA 01-02-30084, CUENTA DE DEPOSITO: CUENTA UNICA DEL TESORO</t>
  </si>
  <si>
    <t>00099021001 DEPOSITO DE EFECTIVO, DEPOSITANTE: MANOLO SAUL ZABALA ARTEAGA |, CONCEPTO: DEVOLUCION DE PASAJES NO UTILIZADOS, CUENTA DE DEPOSITO: CUENTA UNICA DEL TESORO</t>
  </si>
  <si>
    <t>00224012005 DEPOSITO DE EFECTIVO, DEPOSITANTE: MANOLO SAUL ZABALA ARTEAGA, CONCEPTO: DEVOLUCION DE SALDO NO UTILIZADO EN FONDOS EN AVANCE, CUENTA DE DEPOSITO: CUENTA UNICA DEL TESORO</t>
  </si>
  <si>
    <t>00020011103 DEPOSITO DE EFECTIVO, DEPOSITANTE: EDWIN ESCOBAR RENJIPO, CONCEPTO: REVERSION, TRAMITES ADMINISTRATIVOS VEHICULO 2054 FFA N° PREVENTIVO 3922, CUENTA DE DEPOSITO: CUENTA UNICA DEL TESORO</t>
  </si>
  <si>
    <t>00099021001 DEPOSITO DE EFECTIVO, DEPOSITANTE: GERMAN BUSTILLOS CALDERON, CONCEPTO: DEVOLUCION POR DOBLE PERCEPCION, CUENTA DE DEPOSITO: CUENTA UNICA DEL TESORO</t>
  </si>
  <si>
    <t>A:00373024105 DESEMBOLSO DE RECURSOS AL FONDO DE DESARROLLO INDIGENA PARA LOS PROGRAMAS Y/O PROYECTOS DEL GOBIERNO AUTONOMO MUNICIPAL DE COCHABAMBA S/G NOTA DE SOLICITUD CITE: FDI/DGE/EXT/Nº338/2018 E INFORME CITE: MEFP/VTCP/DGPOT/UPCFTGN/INF/Nº80/2018.</t>
  </si>
  <si>
    <t>PAGO A BID PRÉSTAMO 3536/BL-BO VCTO. 15-07-2018 POR CUENTA DE TGN , NTI. 010967 VALOR 17-07-2018 INTERESES USD 127.802,55 COMISIONES USD 101.397,53 CTA. 3987 CUENTA UNICA DEL TESORO-3987 LIB. 00099021001 REF.: COMISIONES BANCARIAS</t>
  </si>
  <si>
    <t>PAGO A BID PRÉSTAMO 3797/BL-BO VCTO. 15-07-2018 POR CUENTA DE TGN , NTI. 010969 VALOR 17-07-2018 INTERESES USD 11.467,25 COMISIONES USD 50.791,58 CTA. 3987 CUENTA UNICA DEL TESORO-3987 LIB. 00099021001 REF.: COMISIONES BANCARIAS</t>
  </si>
  <si>
    <t>PAGO A BIRF PRÉSTAMO 8552-BO VCTO. 15-07-2018 POR CUENTA DE TGN , NTI. 011011 VALOR 17-07-2018 INTERESES USD 7.154,63 COMISIONES USD 205.218,21 CTA. 3987 CUENTA UNICA DEL TESORO-3987 LIB. 00099021001 REF.: COMISIONES BANCARIAS</t>
  </si>
  <si>
    <t>TRANSFERENCIA DEL EXTERIOR SEGUN SWIFT 09977 DE FECHA 17/07/2018 ORDENANTE: CONSULADO GENERAL DE BOLIVIA EN LOS ANGELES CA. LIB. 00010011102 MIN.RELACIONES EXTERIORES - GESTORIA CONSULAR LEY Nº 3108</t>
  </si>
  <si>
    <t>TRANSFERENCIA DEL EXTERIOR SEGUN SWIFT 09973 DE FECHA 17/07/2018 ORDENANTE: EMBAJADA DE BOLIVIA EN MEXICO LIB. 00010011102 MIN.RELACIONES EXTERIORES - GESTORIA CONSULAR LEY Nº 3108</t>
  </si>
  <si>
    <t>COBRO COSTOS DE PAPELERIA SEGUN TRANSFERENCIA DEL EXTERIOR POR ORDEN DE CONSULADO GENERAL DE BOLIVIA EN LOS ANGELES CA. LIB. 00010011102 MIN.RELACIONES EXTERIORES - GESTORIA CONSULAR LEY Nº 3108</t>
  </si>
  <si>
    <t>COBRO COSTOS DE PAPELERIA SEGUN TRANSFERENCIA DEL EXTERIOR POR ORDEN DE EMBAJADA DE BOLIVIA EN MEXICO LIB. 00010011102 MIN.RELACIONES EXTERIORES - GESTORIA CONSULAR LEY Nº 3108</t>
  </si>
  <si>
    <t>A:00099021001 Pago a favor del TGN, adeudado por el GAM Trinidad, por la transferencia de Lote de terreno urbano en la urbanización La Magdalena, por parte del Banco Sur S.A. en Liquidación, en cumplimiento a Leyes Nos. 3252 y 047 de fechas 08-12-2005 y 09-10-2010 respectivamente.</t>
  </si>
  <si>
    <t>A:00099021001 Pago de capital e interés corriente a favor del TGN, adeudados por el GAD La Paz, correspondiente al Convenio de Reprogramación del Crédito CAF Nº2760.</t>
  </si>
  <si>
    <t>TRANSFERENCIA DEL EXTERIOR SEGUN SWIFT NO.9975 DE FECHA 17/07/2018 ORDENANTE: EMBAJADA DE BOLIVIA ASUNCION PARAGUAY REF:GESTORIA CONSULAR JUNIO 2018 LIB. 00010011102 MIN.RELACIONES EXTERIORES - GESTORIA CONSULAR LEY Nº 3108</t>
  </si>
  <si>
    <t>De: 00099024113 Transferencia en cumplimiento al DS N°0913 de 15/06/2011 y el Convenio Interinstitucional de Financiamiento UPRE-CIF-665/2014, suscrito entre la UPRE y el GAM de Atocha proyecto “Construccion Coliseo Cerrado Municipal Ferecominsur”, correspondiente a saldo no ejecutado gestión 2017, según la UPRE.</t>
  </si>
  <si>
    <t>VENTA DE DIVISAS CON TRANSFERENCIA DE FONDOS A SOLICITUD DE EMPRESA PUBLICA PRODUCTIVA CARTONES DE BOLIVIA-CARTONBOL SEGUN SOLICITUD 5470 REF: TRANSFERENCIA DE RECURSOS AL BCB PARA LA EMPRESA INTERLOG CHILE POR LA COMPRA DE PAPEL KRAFT LINER VIRGEN, DEL PROCESO CB/RPCD/SE/077/2018, AUTORIZADO SEGUN LIB. 00576012001 CARTONBOL</t>
  </si>
  <si>
    <t>VENTA DE DIVISAS CON TRANSFERENCIA DE FONDOS A SOLICITUD DE MINISTERIO DE DEFENSA SEGUN SOLICITUD 5469 REF: DIRECCION GENERAL DE INTERESES MARITIMOS FLUVIALES Y MARINA MERCANTE-PAGO POR MEMBRESIA CORRESPONDIENTE PARTICIPACION DEL ESTADO PLURINACIONAL DE BOLIVIA PROGRAMA CAPACITACION PORTUARIA UNCTAD LIB. 00020011103 MINISTERIO DE DEFENSA - INGRESOS VARIOS</t>
  </si>
  <si>
    <t>COBRO COSTOS DE PAPELERIA SEGUN TRANSFERENCIA DEL EXTERIOR POR ORDEN DE EMBAJADA DE BOLIVIA ASUNCION PARAGUAY REF:GESTORIA CONSULAR JUNIO 2018 LIB. 00010011102 MIN.RELACIONES EXTERIORES - GESTORIA CONSULAR LEY Nº 3108</t>
  </si>
  <si>
    <t>A:00099021001 Pago a favor del TGN, adeudado por el GAM Trinidad, por la transferencia de Inmueble en la Zona San Vicente, por parte del Banco Sur S.A. en Liquidación, en cumplimiento a Leyes Nos. 3252 y 047 de fechas 08-12-2005 y 09-10-2010 respectivamente.</t>
  </si>
  <si>
    <t>REGULARIZACION DE TRANSFERENCIA DEL EXTERIOR SEGUN SWUFT 09880 DE FECHA 17/07/2018 ORDENANTE: CONSULADO DE BOLIVIA EN SALTA-ARGENTINA REF.: RECAUDACIONES CONSULARES JUNIO / 2018 LIB. 00010011102 MIN.RELACIONES EXTERIORES - GESTORIA CONSULAR LEY Nº 3108</t>
  </si>
  <si>
    <t>'COBRO DE'||UTILES DE ESCRITORIO POR EL COMPROBANTE CONTABLE NRO. 0927246 DE LA FECHA. S/G CORREO ELECTRÓNICO DE YPFB DE F. 23/01/2018. DEBITO DE LA LIBRETA 00513022001 YPFB - OPERACIONES.</t>
  </si>
  <si>
    <t>||TRANSFERENCIA DE FONDOS EN ATENCION A MENSAJES SWFT 09993 Y 09984 DE LA FECHA (SECTOR PUBLICO). DEBITO DE LA LIBRETA 00117012001 DGAC, REPOSICION UTILES DE ESCRITORIO.</t>
  </si>
  <si>
    <t>COBRO COSTOS DE PAPELERIA POR REGULARIZACION DE TRANSFERENCIA DEL EXTERIOR POR ORDEN DE CONSULADO DE BOLIVIA EN SALTA-ARGENTINA REF.: RECAUDACIONES CONSULARES JUNIO / 2018 LIB. 00010011102 MIN.RELACIONES EXTERIORES - GESTORIA CONSULAR LEY Nº 3108</t>
  </si>
  <si>
    <t>TRANSFERENCIA DEL EXTERIOR SEGUN SWIFT NO.10039 DE FECHA 17/07/2018 ORDENANTE: CONSULADO GENERAL DE BOLIVIA EN WASHINGTON REF:RECAUD.EXT.JUNIO 18 LIB. 00340012005 SEGIP - RECAUDACION EXTERIOR - CEDULAS DE IDENTIDAD</t>
  </si>
  <si>
    <t>NUMERO DE LIBRETA CUT: 00513012008 OPERACIÓN E18 TRANSFERENCIA DEL SISTEMA FINANCIERO POR CUENTA DE TERCEROS A LA CUT TRANSFERENCIA PAGO DIVIDENDOS DE ACUERDI AJGOA DE 23 MARZO 2018 SOLICITUD YPFB TRANSIERRA SA</t>
  </si>
  <si>
    <t>'COBRO DE'||UTILES DE ESCRITORIO POR EL COMPROBANTE CONTABLE NRO. 0927279 S/G CORREO ELECTRONICO DE YPFB DE F. 23.01.2018 DEBITO DE LA LIBRETA 00513022001 YPFB - OPERACIONES</t>
  </si>
  <si>
    <t>||TRANSFERENCIA DE FONDOS EN ATENCIÓN A MENSAJE SWIFT 10032 DE LA FECHA (SECTOR PUBLICO) DEBITO DE LA LIBRETA 00117012001 DGAC, REPOSICION UTILES DE ESCRITORIO.</t>
  </si>
  <si>
    <t>COBRO COSTOS DE PAPELERIA SEGUN TRANSFERENCIA DEL EXTERIOR POR ORDEN DE CONSULADO GENERAL DE BOLIVIA EN WASHINGTON REF:RECAUD.EXT.JUNIO 18 LIB. 00340012003 RECAUDACION EXTRANJERIA - C.I. -L.C.</t>
  </si>
  <si>
    <t>00212082004 DEPOSITO DE EFECTIVO, DEPOSITANTE: INRA - LA PAZ, CONCEPTO: DEVOLUCION DE VIATICOS CORRESPONDIENTES AL MES DE MARZO, CUENTA DE DEPOSITO: CUENTA UNICA DEL TESORO</t>
  </si>
  <si>
    <t>00099021001 DEPOSITO DE EFECTIVO, DEPOSITANTE: ADOLFO CHAVEZ CORTEZ, CONCEPTO: DEVOLUCION POR DOBLE PERCEPCION MES JUNIO 2018, CUENTA DE DEPOSITO: CUENTA UNICA DEL TESORO</t>
  </si>
  <si>
    <t>00078014207 DEPOSITO DE EFECTIVO, DEPOSITANTE: MINISTERIO DE COMUNICACION  MIN-COM, CONCEPTO: DEVOLUCION POR PAGO DOBLE FACTURA 627 - PUBLICACION, CUENTA DE DEPOSITO: CUENTA UNICA DEL TESORO</t>
  </si>
  <si>
    <t>00212082001 DEPOSITO DE EFECTIVO, DEPOSITANTE: ROGER HERLAN CHURA PILLCO, CONCEPTO: DEVOLUCION DE VIATICOS, CUENTA DE DEPOSITO: CUENTA UNICA DEL TESORO</t>
  </si>
  <si>
    <t>00155012001 DEPOSITO DE EFECTIVO, DEPOSITANTE: EDWIN HUGO MORALES SOLIZ, CONCEPTO: POR DEVOLUCION DE PASAJES AEREOS, CUENTA DE DEPOSITO: CUENTA UNICA DEL TESORO</t>
  </si>
  <si>
    <t>00099021001 DEPOSITO DE EFECTIVO, DEPOSITANTE: AGENCIA ESTATAL DE VIVIENDA AEVIVIENDA, CONCEPTO: PAGO POR SERVICIO DE AGUA POTABLE POR EL MES DE JUNIO DEL EDIFICIO EX-CONAVI, CUENTA DE DEPOSITO: CUENTA UNICA DEL TESORO</t>
  </si>
  <si>
    <t>00224012005 DEPOSITO DE EFECTIVO, DEPOSITANTE: MANOLO ZABALA ARTEAGA, CONCEPTO: DEVOLUCION DE SALDO NO UTILIZADO EN PASAJES, CUENTA DE DEPOSITO: CUENTA UNICA DEL TESORO</t>
  </si>
  <si>
    <t>00598019201 DEPOSITO DE EFECTIVO, DEPOSITANTE: MARCELO RUIZ QUINTANILLA, CONCEPTO: DEP DE SALDO DE FONDOS EN AVANCE, CUENTA DE DEPOSITO: CUENTA UNICA DEL TESORO</t>
  </si>
  <si>
    <t>00099021001 DEPOSITO DE EFECTIVO, DEPOSITANTE: LOURDES ALIAGA ZAPATA, CONCEPTO: DOBLE PERCEPCION DEL MES DE JULIO 2018, CUENTA DE DEPOSITO: CUENTA UNICA DEL TESORO</t>
  </si>
  <si>
    <t>00099021001 DEPOSITO DE EFECTIVO, DEPOSITANTE: MINISTERIO DE ENERGIAS-MARIEL NICOLAS ALEJO, CONCEPTO: FONDOS EN AVANCE NO UTILIZADO PARCIALMENTE, CUENTA DE DEPOSITO: CUENTA UNICA DEL TESORO</t>
  </si>
  <si>
    <t>00099021001 DEPOSITO DE EFECTIVO, DEPOSITANTE: RICARDO CRISTIAN CHAMBI CHOQUE, CONCEPTO: DEVOLUCION DE FONDOS, CUENTA DE DEPOSITO: CUENTA UNICA DEL TESORO</t>
  </si>
  <si>
    <t>00081011101 DEPOSITO DE EFECTIVO, DEPOSITANTE: SILVIA VASQUEZ CHOQUE, CONCEPTO: DEVOLUCION AJUSTE AL PAGO DE REFRIGERIOS SERVICIO DE SEGURIDAD GESTION 2017, CUENTA DE DEPOSITO: CUENTA UNICA DEL TESORO</t>
  </si>
  <si>
    <t>00344012001 DEPOSITO DE EFECTIVO, DEPOSITANTE: GLORIA HUANCA CALLISAYA, CONCEPTO: DEVOLUCION CARGO A CUENTA, CUENTA DE DEPOSITO: CUENTA UNICA DEL TESORO</t>
  </si>
  <si>
    <t>00041011101 DEPOSITO DE EFECTIVO, DEPOSITANTE: WILMER ISIDRO ZAPANA, CONCEPTO: REVERSION PARCIAL AL C-31  -  1769  PAGO DE VIATICO, CUENTA DE DEPOSITO: CUENTA UNICA DEL TESORO</t>
  </si>
  <si>
    <t>00016011101 DEPOSITO DE EFECTIVO, DEPOSITANTE: HUGO EDWING PAIRO MAMANI, CONCEPTO: DEVOLUCION DE SALDO POR CARGO DE CUENTA PARA COMPRA DE COMBUSTIBLE, CUENTA DE DEPOSITO: CUENTA UNICA DEL TESORO</t>
  </si>
  <si>
    <t>00212082004 DEPOSITO DE EFECTIVO, DEPOSITANTE: ROGER HERLAN CHURA PILLCO, CONCEPTO: DEVOLUCION DE GASTOS ADMINISTRATIVOS, CUENTA DE DEPOSITO: CUENTA UNICA DEL TESORO</t>
  </si>
  <si>
    <t>00155012001 DEPOSITO DE EFECTIVO, DEPOSITANTE: EDWIN HUGO MORALES SOLIZ, CONCEPTO: POR DEVOLUCION SABSA, CUENTA DE DEPOSITO: CUENTA UNICA DEL TESORO</t>
  </si>
  <si>
    <t>00099021001 DEP.DE CHEQ.AJENOS,RET.DE CAM.,CONCEPTO: REMBOLSO SUBSIDIO INCAPACIDAD GERENCIA DE BENI,DEP.: CONTRALORIA GENERAL DEL ESTADO , PROCEDENCIA: BANCO UNION S.A., CHEQUE: 5743, FECHA DE EMISION:17/07/2018</t>
  </si>
  <si>
    <t>00099021001 DEP.DE CHEQ.AJENOS,RET.DE CAM.,CONCEPTO: DEVOLUCION DE SALDOS,DEP.: PROGRAMA NACIONAL DE POST ALFABETIZACION , PROCEDENCIA: BANCO UNION S.A., CHEQUE: 5625, FECHA DE EMISION:17/07/2018</t>
  </si>
  <si>
    <t>00099021001 DEP.DE CHEQ.AJENOS,RET.DE CAM.,CONCEPTO: DEVOLUCION DE SALDOS Y RETENCIONES,DEP.: PROGRAMA NACIONAL DE POST ALFABETIZACION , PROCEDENCIA: BANCO UNION S.A., CHEQUE: 5626, FECHA DE EMISION:17/07/2018</t>
  </si>
  <si>
    <t>00099021001 DEP.DE CHEQ.AJENOS,RET.DE CAM.,CONCEPTO: DEVOLUCION FONDOS EN AVANCE 4° TRANSFERENCIA ANH,DEP.: DIRECCION DISTRITAL POTOSI , PROCEDENCIA: BANCO UNION S.A., CHEQUE: 460, FECHA DE EMISION:26/06/2018</t>
  </si>
  <si>
    <t>00047137002 DEP.DE CHEQ.AJENOS,RET.DE CAM.,CONCEPTO: DEV. SALDOS NO EJECUTADOS CON/VALLE/018/17 SINDICATO AGRARIO VILLA EL CARMEN,DEP.: EMPODERAR - PICAR , PROCEDENCIA: BANCO UNION S.A., CHEQUE: 19, FECHA DE EMISION:03/07/2018</t>
  </si>
  <si>
    <t>00047137002 DEP.DE CHEQ.AJENOS,RET.DE CAM.,CONCEPTO: DEV. SALDOS NO EJECUTADOS CON/VALLE/017/17 SINDICATO AGRARIO VILLA CARMEN,DEP.: EMPODERAR - PICAR , PROCEDENCIA: BANCO UNION S.A., CHEQUE: 14, FECHA DE EMISION:03/07/2018</t>
  </si>
  <si>
    <t>00099021001 DEP.DE CHEQ.AJENOS,RET.DE CAM.,CONCEPTO: DEVOLUCION DEUDA AL TGN POR PARTE DEL SR GUILLERMO ARAMAYO HERRERA DEL MES DE JUNIO 2018,DEP.: SENASIR , PROCEDENCIA: BANCO UNION S.A., CHEQUE: 8025, FECHA DE EMISION:13/07/2018</t>
  </si>
  <si>
    <t>00099021001 DEP.DE CHEQ.AJENOS,RET.DE CAM.,CONCEPTO: CECILIA FERRUFINO SERRANO,DEP.: BANCO UNION  S.A. , PROCEDENCIA: BANCO UNION S.A., CHEQUE: 158095, FECHA DE EMISION:18/07/2018</t>
  </si>
  <si>
    <t>00099021001 DEP.DE CHEQ.AJENOS,RET.DE CAM.,CONCEPTO: EVER IVAN CUSSI MARCA,DEP.: BANCO UNION  S.A. , PROCEDENCIA: BANCO UNION S.A., CHEQUE: 158093, FECHA DE EMISION:18/07/2018</t>
  </si>
  <si>
    <t>00099021001 DEP.DE CHEQ.AJENOS,RET.DE CAM.,CONCEPTO: ARACENA TABORGA JANETT,DEP.: BANCO UNION  S.A. , PROCEDENCIA: BANCO UNION S.A., CHEQUE: 158094, FECHA DE EMISION:18/07/2018</t>
  </si>
  <si>
    <t>00099021001 DEP.DE CHEQ.AJENOS,RET.DE CAM.,CONCEPTO: LISBETH TAPIA ALCOBA,DEP.: BANCO UNION  S.A. , PROCEDENCIA: BANCO UNION S.A., CHEQUE: 158092, FECHA DE EMISION:18/07/2018</t>
  </si>
  <si>
    <t>00020011103 DEP.DE CHEQ.AJENOS,RET.DE CAM.,CONCEPTO: PAGO POR DEVOLUCION DE COMISIONES BANCARIAS AL MINISTERIO DE DEFENZA,DEP.: TRANSPORTE AEREO MILITAR , PROCEDENCIA: BANCO UNION S.A., CHEQUE: 19877, FECHA DE EMISION:12/07/2018</t>
  </si>
  <si>
    <t>De: 00099024113 Transferencia en cumplimiento al DS N°0913 de 15/06/2011 y el Convenio Interinstitucional de Financiamiento UPRE-CIF-IG 202/2017, suscrito entre la UPRE y el GAM Viacha, Proyecto “Construccion Tinglado U.E. Republica del Japon Urb. Urkupiña Sector I D-7”, correspondiente al pago de la planilla Nº2 de cierre, según la UPRE.</t>
  </si>
  <si>
    <t>De: 00099024113 Transferencia en cumplimiento al DS N°0913 de 15/06/2011 y el Convenio Intergubernativo de Financiamiento UPRE-CIF-IG 084/2017, suscrito entre la UPRE y el GAM Tarija, Proyecto “Construcción Unidad Educ. Urb. Los Laureles de la Ciudad de Tarija”, correspondiente al pago de la planilla Nº10, según la UPRE.</t>
  </si>
  <si>
    <t>De: 00099024113 Transferencia en cumplimiento al DS N°0913 de 15/06/2011 el Convenio Intergubernativo de Financiamiento UPRE-CIF-IG 021/2015 y UPRE-ADENDA-011/2016, suscrito entre la UPRE y el GAM Puerto Gonzalo Moreno, Proyecto “Construccion y Equipamiento Unidad Educativa Gonzalo Moreno Fase I En Comunidad Gonzalo Moreno”, correspondiente al pago de la planilla Nº 4 de cierre, según la UPRE.</t>
  </si>
  <si>
    <t>De: 00099024113 Transferencia en cumplimiento al DS N°0913 de 15/06/2011 y el Convenio Intergubernativo de Financiamiento UPRE-CIF-IG-492/2015, suscrito entre la UPRE y el GAM Totora, Proyecto “Construccion Puente Vehicular Vinohuta”, correspondiente al pago de la planilla Nº 4 de cierre, según la UPRE.</t>
  </si>
  <si>
    <t>TRANSFERENCIA DEL EXTERIOR SEGUN SWIFT 10055 DE FECHA 18/07/2018 ORDENANTE: CONSULADO GENERAL DE BOLIVIA LIMA PERU LIB. 00010011102 MIN.RELACIONES EXTERIORES - GESTORIA CONSULAR LEY Nº 3108</t>
  </si>
  <si>
    <t>NUMERO DE LIBRETA CUT: 00086088704 OPERACIÓN E18 TRANSFERENCIA DEL SISTEMA FINANCIERO POR CUENTA DE TERCEROS A LA CUT TRANSFERENCIA DESEMBOLSO NO 20 FONABOSQUE SOLICITUD BANCO DE DESARROLLO PRODUCTIVO SAM</t>
  </si>
  <si>
    <t>VENTA DE DIVISAS CON TRANSFERENCIA DE FONDOS A SOLICITUD DE MINISTERIO DE DEFENSA SEGUN SOLICITUD 5472 REF: PRIMER PAGO A EMPRESA QUANTUM GLOBAL POR SERVICIO DE REPARACION E INSTALACION DE COMPONENTES DE AERONAVE DE EPTAM LIB. 00020011103 MINISTERIO DE DEFENSA - INGRESOS VARIOS</t>
  </si>
  <si>
    <t>VENTA DE DIVISAS CON TRANSFERENCIA DE FONDOS A SOLICITUD DE MINISTERIO DE DEFENSA SEGUN SOLICITUD 5475 REF: PAGO A EMPRESA CLASSIC 400 POR EL ARRENDAMIENTO DE MOTOR PARA AERONAVE DE EPTAM LIB. 00020011103 MINISTERIO DE DEFENSA - INGRESOS VARIOS</t>
  </si>
  <si>
    <t>NUMERO DE LIBRETA CUT: 00099021001 OPERACIÓN E18 TRANSFERENCIA DEL SISTEMA FINANCIERO POR CUENTA DE TERCEROS A LA CUT Devolucion de pagos CC no cobrados por afiliados Civiles y Militares correspondiente al periodo de Marzo 2018, Libreta Nro 00099021001 TGN Recursos Ordinarios</t>
  </si>
  <si>
    <t>NUMERO DE LIBRETA CUT: 00099021001 OPERACIÓN E18 TRANSFERENCIA DEL SISTEMA FINANCIERO POR CUENTA DE TERCEROS A LA CUT Devolucion pagos en exceso Gobierno Autonomo Departamental de Potosi, Libreta Nro 00099021001 TGN- Recursos Ordinarios</t>
  </si>
  <si>
    <t>||TRANSF.FDOS.SG.NOTA MIN.MEDIO AMBIENTE Y AGUA CITE:307,RECIB.EN LA FECHA (TRAM-TSO-3938) REF:TRANSF.FDOS.P/FASE IMPLEMENTACION,OPERACION Y MANTENIMIENTO PROY.APOYO EXPERTICIA,ESTUDIOS Y ASISTENCIA TEC.SECTOR AGUA Y MEDIO AMBIENTE-PAERE. UTIL.ESCRIT.CANCEL.EN EFECTIVO. ABONO EN LA LIBRETA N° 00086018051 MMAYA-BS FORT.INST.APOYO EXPERTICIA ASISTENCIA</t>
  </si>
  <si>
    <t>NUMERO DE LIBRETA CUT: 00099021001 OPERACIÓN E18 TRANSFERENCIA DEL SISTEMA FINANCIERO POR CUENTA DE TERCEROS A LA CUT Devolucion pagos en exceso Direccion Departamental de Educacion Cochabamba, Libreta Nro 00099021001 TGN Recursos Ordinarios</t>
  </si>
  <si>
    <t>De: 00035011105 TRANSFERENCIA DE RECURSOS A SOLICITUD DEL MEFP S/G NOTA CITE MEFP/DGAA/UF/Nº314/2018, POR DEPÓSITOS ERRÓNEOS DE LOS MESES DE ENERO, FEBRERO Y MARZO DE 2018 Y PROCEDIMIENTO PARA LA TRANSFERENCIA DE LA DGCF S/G NOTA CITE: MEFP/VPCF/DGCF/UCCF Nº750/2018. HR 45-449-D, 45-625-D.</t>
  </si>
  <si>
    <t>De: 00035011105 TRANSFERENCIA DE RECURSOS A SOLICITUD DEL MEFP S/G NOTA CITE MEFP/DGAA/UF/Nº355/2018, POR DEPÓSITOS ERRÓNEOS DE LOS MESES DE MARZO Y ABRIL DE 2018 Y PROCEDIMIENTO PARA LA TRANSFERENCIA DE LA DGCF S/G NOTA CITE: MEFP/VPCF/DGCF/UCCF Nº750/2018. HR 45-449-D, 45-625-D.</t>
  </si>
  <si>
    <t>COBRO COSTOS DE PAPELERIA SEGUN TRANSFERENCIA DEL EXTERIOR POR ORDEN DE REPSOL E + P BOLIVIA SA. LIB. 00513012007 YPFB - RECURSOS NACIONALIZACIÓN</t>
  </si>
  <si>
    <t>COBRO COSTOS DE PAPELERIA SEGUN TRANSFERENCIA DEL EXTERIOR POR ORDEN DE REPSOL EYP BOLIVIA SA. LIB. 00513012007 YPFB - RECURSOS NACIONALIZACIÓN</t>
  </si>
  <si>
    <t>COBRO COSTOS DE PAPELERIA POR REGULARIZACION DE TRANSFERENCIA DEL EXTERIOR POR ORDEN DE TOTAL TREASURY SASU LIB. 00513012007 YPFB - RECURSOS NACIONALIZACIÓN</t>
  </si>
  <si>
    <t>00099021001 DEPOSITO DE EFECTIVO, DEPOSITANTE: MINISTERIO DE DESARROLLO RURAL Y TIERRAS, CONCEPTO: COMPRA DE SOAT, CUENTA DE DEPOSITO: CUENTA UNICA DEL TESORO</t>
  </si>
  <si>
    <t>00099021001 DEPOSITO DE EFECTIVO, DEPOSITANTE: MARLENE PAOLA CHURA SALCEDO, CONCEPTO: REVERSION DE BOLETA DE HABER MENSUAL, CUENTA DE DEPOSITO: CUENTA UNICA DEL TESORO</t>
  </si>
  <si>
    <t>00342012001 DEPOSITO DE EFECTIVO, DEPOSITANTE: AGENCIA ESTATAL DE VIVIENDA, CONCEPTO: DEVOLUCION DE FONDOS EN AVANCE PARA EL PAGO DE VIATICOS DEL MES DE JUNIO DEL 2018, CUENTA DE DEPOSITO: CUENTA UNICA DEL TESORO</t>
  </si>
  <si>
    <t>00020031101 DEPOSITO DE EFECTIVO, DEPOSITANTE: RI 27 " ANTOFAGASTA ", CONCEPTO: SALDO NO EJECUTADO POR LOS MESES DE ENERO,FEBRERO,MARZO,ABRIL Y MAYO, CUENTA DE DEPOSITO: CUENTA UNICA DEL TESORO</t>
  </si>
  <si>
    <t>00099021001 DEPOSITO DE EFECTIVO, DEPOSITANTE: RI 27 " ANTOFAGASTA ", CONCEPTO: SALDO NO EJECUTADO POR COMBUSTIBLE CORRESPONDIENTE A JUNIO, CUENTA DE DEPOSITO: CUENTA UNICA DEL TESORO</t>
  </si>
  <si>
    <t>00099021001 DEPOSITO DE EFECTIVO, DEPOSITANTE: JORDAN ARMANDO PACO NINA  CI. 4924430  LP., CONCEPTO: VIATICOS CUMBRE DE GAS, CUENTA DE DEPOSITO: CUENTA UNICA DEL TESORO</t>
  </si>
  <si>
    <t>00099021001 DEPOSITO DE EFECTIVO, DEPOSITANTE: EJERCITO DE BOLIVIA, CONCEPTO: REVERSION COMUNICACIONES, CUENTA DE DEPOSITO: CUENTA UNICA DEL TESORO</t>
  </si>
  <si>
    <t>00592012001 DEPOSITO DE EFECTIVO, DEPOSITANTE: DELIA CALANI, CONCEPTO: ND 93115 GESTION 2016, CUENTA DE DEPOSITO: CUENTA UNICA DEL TESORO</t>
  </si>
  <si>
    <t>00670042001 DEPOSITO DE EFECTIVO, DEPOSITANTE: OMAR AVENDAÑO HERRERA, CONCEPTO: SALDOS NO EJECUTADOS COMBUSTIBLE, CUENTA DE DEPOSITO: CUENTA UNICA DEL TESORO</t>
  </si>
  <si>
    <t>00070011102 DEPOSITO DE EFECTIVO, DEPOSITANTE: BENJAMIN CORNEJO PINTO, CONCEPTO: DEP. POR EXAMEN PREOCUPACIONAL, CUENTA DE DEPOSITO: CUENTA UNICA DEL TESORO</t>
  </si>
  <si>
    <t>00099021001 DEPOSITO DE EFECTIVO, DEPOSITANTE: ROLANDO VICTOR MARCA CASTILLO, CONCEPTO: ASIGNACION DE VIATICOS EN DEMASIA, CUENTA DE DEPOSITO: CUENTA UNICA DEL TESORO</t>
  </si>
  <si>
    <t>00099021001 DEPOSITO DE EFECTIVO, DEPOSITANTE: ALEJANDRO RICARDO FERNANDEZ ENRIQUEZ, CONCEPTO: DEVOLUCION DE BONO AL - CARGO, CUENTA DE DEPOSITO: CUENTA UNICA DEL TESORO</t>
  </si>
  <si>
    <t>00099021001 DEPOSITO DE EFECTIVO, DEPOSITANTE: NELSON MAYRON AVERANGA TORREZ, CONCEPTO: REVERSION POR PASAJES, CUENTA DE DEPOSITO: CUENTA UNICA DEL TESORO</t>
  </si>
  <si>
    <t>00099021001 DEPOSITO DE EFECTIVO, DEPOSITANTE: EDWIN MEDRANO MACHACA, CONCEPTO: REVERSION PASAJES PREV.  5723, CUENTA DE DEPOSITO: CUENTA UNICA DEL TESORO</t>
  </si>
  <si>
    <t>00016011101 DEPOSITO DE EFECTIVO, DEPOSITANTE: PAMELA LAURA ACUÑA, CONCEPTO: DEVOLUCION PASAJES TERRESTRES, CUENTA DE DEPOSITO: CUENTA UNICA DEL TESORO</t>
  </si>
  <si>
    <t>00099021001 DEPOSITO DE EFECTIVO, DEPOSITANTE: HUGO CARLOS LOPEZ SARAVIA, CONCEPTO: RECUPERACION EXTRAORDINARIA DE DAÑO ECONOMICO, CUENTA DE DEPOSITO: CUENTA UNICA DEL TESORO</t>
  </si>
  <si>
    <t>00099021001 DEPOSITO DE EFECTIVO, DEPOSITANTE: MINISTERIO DE COMUNICACION, CONCEPTO: DEVOLUCION DE RECURSOS POR EXCESO DE CONSUMO DE TELEFONIA CELULAR, CUENTA DE DEPOSITO: CUENTA UNICA DEL TESORO</t>
  </si>
  <si>
    <t>00099021001 DEP.DE CHEQ.AJENOS,RET.DE CAM.,CONCEPTO: TRIBUNAL CONSTITUCIONAL (SUCRE)-DEVOL INCAPACIDAD TEMPORAL,DEP.: CAJA PETROLERA DE SALUD , PROCEDENCIA: BANCO UNION S.A., CHEQUE: 18432, FECHA DE EMISION:05/07/2018</t>
  </si>
  <si>
    <t>00099021001 DEP.DE CHEQ.AJENOS,RET.DE CAM.,CONCEPTO: CARDOZO URIBE AIDEE LOURDES,DEP.: BANCO UNION  S.A. , PROCEDENCIA: BANCO UNION S.A., CHEQUE: 158099, FECHA DE EMISION:19/07/2018</t>
  </si>
  <si>
    <t>00099021001 DEP.DE CHEQ.AJENOS,RET.DE CAM.,CONCEPTO: CAMACHO CAMACHO ANGEL,DEP.: BANCO UNION  S.A. , PROCEDENCIA: BANCO UNION S.A., CHEQUE: 158098, FECHA DE EMISION:19/07/2018</t>
  </si>
  <si>
    <t>00099021001 DEP.DE CHEQ.AJENOS,RET.DE CAM.,CONCEPTO: VELASQUEZ CHAVARRIA ANGELA MARIA,DEP.: BANCO UNION  S.A. , PROCEDENCIA: BANCO UNION S.A., CHEQUE: 158100, FECHA DE EMISION:19/07/2018</t>
  </si>
  <si>
    <t>00041014101 DEP.DE CHEQ.AJENOS,RET.DE CAM.,CONCEPTO: DEP. POR PAGO GAM GUTIERREZ SEGUN CONVENIO INTERGUBERNATIVO Y D.S. 2812 (1RA Y 2DA CUOTA),DEP.: MDPYEP , PROCEDENCIA: BANCO UNION S.A., CHEQUE: 1026, FECHA DE EMISION:13/07/2018</t>
  </si>
  <si>
    <t>00099021001 DEPOSITO DE EFECTIVO, DEPOSITANTE: ASFI-MERVIN EDUARDO ABAROA CAMPERO, CONCEPTO: DEVOLUCION FONDOS POR VIATICOS, CUENTA DE DEPOSITO: CUENTA UNICA DEL TESORO</t>
  </si>
  <si>
    <t>00591012001 DEPOSITO DE EFECTIVO, DEPOSITANTE: COUSINS'S RESTAURANTE FUSION, CONCEPTO: PAGO DE SERVICIOS BASICOS ABRIL Y MAYO, CUENTA DE DEPOSITO: CUENTA UNICA DEL TESORO</t>
  </si>
  <si>
    <t>00099021001 DEPOSITO DE EFECTIVO, DEPOSITANTE: MARIO GONZALO ARUQUIPA LASTARIO, CONCEPTO: DEVOLUCION DE FONDOS PARA GASTOS DE EMERGENCIA EN LA REGIONAL TARIJA DEL MINISTERIO DE HIDROCARBUROS, CUENTA DE DEPOSITO: CUENTA UNICA DEL TESORO</t>
  </si>
  <si>
    <t>00099021001 DEPOSITO DE EFECTIVO, DEPOSITANTE: RAUL BALBOA QUISPE, CONCEPTO: DEVOLUCION DE VIATICOS, CUENTA DE DEPOSITO: CUENTA UNICA DEL TESORO</t>
  </si>
  <si>
    <t>00099021001 DEPOSITO DE EFECTIVO, DEPOSITANTE: PATRICIA VALENCIA ANTEZANA, CONCEPTO: RECTIFICACION DEP. RECUPERACION EXTRAJUDICIAL DAÑO ECONOMICO MDP-UAI N° 056/2018, CUENTA DE DEPOSITO: CUENTA UNICA DEL TESORO</t>
  </si>
  <si>
    <t>00099021001 DEPOSITO DE EFECTIVO, DEPOSITANTE: ANTONIO FRANZ ORTIZ SANJINES, CONCEPTO: DEV SERVICIO DE TELEFONIA SEGUN NOTA PGE/DGAA/NOT/E/01/18, CUENTA DE DEPOSITO: CUENTA UNICA DEL TESORO</t>
  </si>
  <si>
    <t>00373024103 DEPOSITO DE EFECTIVO, DEPOSITANTE: ARMINIO ALVAREZ ARREDONDO, CONCEPTO: FDI-CIERRE PROY VIG TRANSF POR EL FDPPIOYCC"FORT A LA PROD DE MED KALLAWAYA EN 4 COM DE LA PROV B. S, CUENTA DE DEPOSITO: CUENTA UNICA DEL TESORO</t>
  </si>
  <si>
    <t>00592012001 DEPOSITO DE EFECTIVO, DEPOSITANTE: VICTOR CORTEZ, CONCEPTO: ND 106246-GESTION 2017 (SEGUNDO PAGO), CUENTA DE DEPOSITO: CUENTA UNICA DEL TESORO</t>
  </si>
  <si>
    <t>PROVISION DE FONDOS A SOLICITUD DE YACIMIENTOS PETROLIFEROS FISCALES BOLIVIANOS SEGUN SOLICITUD YPFB-0183-2018 REF: PAGO SERV INTERRUMPIBLE TRANS GN MAYO 2018 A YPFB TRANSIERRA SA LIB. 00513012007 YPFB - RECURSOS NACIONALIZACIÓN</t>
  </si>
  <si>
    <t>PROVISION DE FONDOS A SOLICITUD DE YACIMIENTOS PETROLIFEROS FISCALES BOLIVIANOS SEGUN SOLICITUD YPFB-0181-2018 REF: PAGO SERV INTERRUMPIBLE TRANS GN ABRIL 2018 A YPFB TRANSIERRA SA LIB. 00513012007 YPFB - RECURSOS NACIONALIZACIÓN</t>
  </si>
  <si>
    <t>VENTA DE DIVISAS A SOLICITUD DE YACIMIENTOS PETROLIFEROS FISCALES BOLIVIANOS SEGUN SOLICITUD 5485 REF: PAGO A SAMSUNG ENGINEERING SA POR SERVICIO DE OPERACION Y MANTENIMIENTO ASISTIDO DE LA PLANTA AMONIACO UREA QUINTA ADENDA MARZO 2018 LIB. 00513062001 YPFB-OPERACIONES PLANTA DE SEPARACION DE LIQUIDOS RIO GRANDE</t>
  </si>
  <si>
    <t>TRANSFERENCIA RECIBIDA DEL EXTERIOR SEGÚN MENSAJES SWIFT Nos. 10136-10135 (REM.EXT.) DE FECHA 19-07-2018 POR DESEMBOLSO DE CAF PRÉSTAMO CFA007142 PROGRAMA SECTORIAL TRANSPORTE SOLICITUD DE DESEMBOLSO NRO. 107 LIBRETA N° 00291012002 ABC-RECURSOS PROPIOS REF.: UTILES DE ESCRITORIO</t>
  </si>
  <si>
    <t>TRANSFERENCIA DE FONDOS AL EXTERIOR A SOLICITUD DE MINISTERIO DE DEFENSA SEGUN SOLICITUD 5478 REF: TRANSFERENCIA VIA BCB A LA EMPRESA CARIBE AVIATION USA CORP. PARA LA ADQUISICION DE REPUESTOS PARA LAS AERONAVES DE LA FUERZA AEREA BOLIVIANA, REQUERIDO POR EL GRUPO AEREO 31, SEGUN PROCESO DE CONTRATA LIB. 00099021001 TGN-RECURSOS ORDINARIOS (3987)</t>
  </si>
  <si>
    <t>TRANSFERENCIA DE FONDOS AL EXTERIOR A SOLICITUD DE MINISTERIO DE DEFENSA SEGUN SOLICITUD 5479 REF: TRANSFERENCIA VIA BCB A LA EMPRESA MIL COM SUPPORT INC. PARA LA ADQUISICION DE REPUESTOS PARA LAS AERONAVES DE LA FUERZA AEREA BOLIVIANA, REQUERIDO POR EL GRUPO AEREO 21, SEGUN PROCESO DE CONTRATACION LIB. 00099021001 TGN-RECURSOS ORDINARIOS (3987)</t>
  </si>
  <si>
    <t>VENTA DE DIVISAS CON TRANSFERENCIA DE FONDOS A SOLICITUD DE MINISTERIO DE GOBIERNO SEGUN SOLICITUD 5480 REF: HABERES AGREGADOS Y ADJUNTOS DE LA POLICIA BOLIVIANA EN EL EXTERIOR DEL PAIS (ABONO CUENTAS EN EL EXTERIOR) CORRESPONDIENTE AL MES DE JUNIO/2018 SEGUN PLANILLA ADJUNTA LIB. 00099021001 TGN-RECURSOS ORDINARIOS (3987)</t>
  </si>
  <si>
    <t>VENTA DE DIVISAS CON TRANSFERENCIA DE FONDOS A SOLICITUD DE MINISTERIO DE RELACIONES EXTERIORES SEGUN SOLICITUD 5481 REF: REMISION DE RECURSOS PARA GASTOS DE FUNCIONAMIENTO DEL CENTRO EMISOR DE PASAPORTES DE MADRID SEGUN INFORME 54 Y ADJUNTOS LIB. 00099021001 TGN-RECURSOS ORDINARIOS (3987)</t>
  </si>
  <si>
    <t>VENTA DE DIVISAS CON TRANSFERENCIA DE FONDOS A SOLICITUD DE SERVICIO DESARROLLO EMPRESAS PUBLICAS PRODUCTIVAS - LACTEOSBOL SEGUN SOLICITUD 5489 REF: PAGO A LA EMPRESA ADIPACK SRL. POR LA SEGUNDA ENTREGA (FINAL) DEL PROCESO DE COMPRA DE GESTION 2017 NO DEVENGADO, COMPRA DE REPUESTOS PARA HOMOGENEIZAD LIB. 00574012001 LACTEOSBOL (4010681126)</t>
  </si>
  <si>
    <t>VENTA DE DIVISAS CON TRANSFERENCIA DE FONDOS A SOLICITUD DE ADMINISTRACION DE SERVICIOS PORTUARIOS BOLIVIA SEGUN SOLICITUD 5488 REF: H.R. 2134 - PAGO AL SENOR JOSE LUIS FERNANDEZ CASTILLO POR ALQUILER DE OFICINAS EN EL PUERTO DE ILO PERU, CORRESPONDIENTE AL MES DE JUNIO/2018, SEGUN ORDEN DE PAGO ASP LIB. 00594012001 ASP-B FONDO DE OPERACIONES</t>
  </si>
  <si>
    <t>TRANSFERENCIA DE FONDOS AL EXTERIOR A SOLICITUD DE TESORO GENERAL DE LA NACION SEGUN SOLICITUD 5487 REF: REF.: BOLIVIA (CORE CONTRIBUTION 2018), PAGO AL FONDO DE POBLACION DE LAS NACIONES UNIDAS (UNFPA), POR CONCEPTO DE MEMBRESIA POR USD6.000,00, SEGUN SOLICITUD VRE-DGRM-CS-132/2018. LIB. 00099021001 TGN-RECURSOS ORDINARIOS (3987)</t>
  </si>
  <si>
    <t>TRANSFERENCIA DE FONDOS AL EXTERIOR A SOLICITUD DE TESORO GENERAL DE LA NACION SEGUN SOLICITUD 5486 REF: PAGO AL CENTRO REGIONAL DE SISMOLOGIA PARA AMERICA DEL SUR (CERESIS), POR CONCEPTO DE MEMBRESIA POR USD1.000,00, SEGUN SOLICITUD VRE-DGRM-CS-124/2018. LIB. 00099021001 TGN-RECURSOS ORDINARIOS (3987)</t>
  </si>
  <si>
    <t>De: 00099024113 Transferencia en cumplimiento al DS N°0913 de 15/06/2011 y el Convenio Intergubernativo de Financiamiento UPRE-CIF-IG 215/2017, suscrito entre la UPRE y el GAM de Ancoraimes, proyecto “Construcción Tinglado y Cancha Polifuncional U.E. Lojrocachi - Ancoraimes”, correspondiente al pago de la planilla Nº 2 de cierre, según la UPRE.</t>
  </si>
  <si>
    <t>'COBRO DE'||UTILES DE ESCRITORIO POR EL COMPROBANTE CONTABLE NRO 0927483 DE LA FECHA, SEGÚN CORREO ELECTRÓNICO DE YPFB DE F. 23/01/2018. DEBITO DE LA LIBRETA 00513022001 YPFB - OPERACIONES</t>
  </si>
  <si>
    <t>De: 00099024113 Transferencia en cumplimiento al DS N°0913 de 15/06/2011 y el Convenio Intergubernativo de Financiamiento UPRE-CIF-IG 070/2017, suscrito entre la UPRE y el GAM de Tarija, proyecto “Construcción Centro de Salud Ambulatorio Barrio 15 de Noviembre Ciudad de Tarija”, correspondiente al pago de la planilla Nº 9, según la UPRE.</t>
  </si>
  <si>
    <t>De: 00099024113 Transferencia en cumplimiento al DS N°0913 de 15/06/2011 y el Convenio Intergubernativo de Financiamiento UPRE-CIF-IG 916/2017, suscrito entre la UPRE y el GAM de Villa Tunari, proyecto “Construcción Piscina de Calentamiento Villa Tunari”, correspondiente al pago de la planilla Nº 5, según la UPRE.</t>
  </si>
  <si>
    <t>De: 00099024113 Transferencia en cumplimiento al DS N°0913 de 15/06/2011 y el Convenio Interinstitucional de Financiamiento UPRE-CIF-IG/339/2015, suscrito entre la UPRE y el GAM Tito Yupanqui, Proyecto “Construcción 4 Aulas y Bateria de Baños U.E. Chichilaya”, correspondiente al pago de la planilla Nº2 de cierre, según la UPRE.</t>
  </si>
  <si>
    <t>De: 00099024113 Transferencia en cumplimiento al DS N°0913 de 15/06/2011 y el Convenio Intergubernativo de Financiamiento UPRE-CIF-IG 1021/2017, suscrito entre la UPRE y el GAM de Villa Tunari, proyecto “Construcción Centro de Salud con Internación 1º de Mayo D - 2”, correspondiente al pago de la planilla Nº 1, según la UPRE.</t>
  </si>
  <si>
    <t>De: 00099024113 Transferencia en cumplimiento al DS N°0913 de 15/06/2011 y el Convenio Interinstitucional de Financiamiento UPRE-CIF-IG 163/2017, suscrito entre la UPRE y el GAM Sena, Proyecto “Const. de Puesto de Salud Girado en la Comunidad Girado”, correspondiente al pago de la planilla Nº3, según la UPRE.</t>
  </si>
  <si>
    <t>De: 00099024113 Transferencia en cumplimiento al DS N°0913 de 15/06/2011 y el Convenio Intergubernativo de Financiamiento UPRE-CIF-IG 119/2017, suscrito entre la UPRE y el GAD de Tarija, proyecto “Construcción Puente Vehicular Yesera Chiguaypolla”, correspondiente al pago de la planilla Nº 6, según la UPRE.</t>
  </si>
  <si>
    <t>De: 00099024113 Transferencia en cumplimiento al DS N°0913 de 15/06/2011 y el Convenio Interinstitucional de Financiamiento UPRE-CIF-IG/461/2016, suscrito entre la UPRE y el GAM San Antonio de Esmoruco, Proyecto “Construcción Unidad Educativa Prof. Florencio Mamani Toconas”, correspondiente al pago de la planilla Nº3 de cierre, según la UPRE.</t>
  </si>
  <si>
    <t>De: 00099024113 Transferencia en cumplimiento al DS N°0913 de 15/06/2011 y el Convenio Intergubernativo de Financiamiento UPRE-CIF-IG 1038/2017, suscrito entre la UPRE y el GAM de San Javier, proyecto “Const. 5 Aulas y Batería de Baño Unidad Educativa Sinahi Comunidad Pata de Águila, Municipio San Javier”, correspondiente al pago de la planilla Nº 3, según la UPRE.</t>
  </si>
  <si>
    <t>De: 00099024113 Transferencia en cumplimiento al DS N°0913 de 15/06/2011 y el Convenio Intergubernativo de Financiamiento UPRE-CIF-IG 595/2017, suscrito entre la UPRE y el GAD del Beni, proyecto “Const. Complejo Deportivo de Raquet – Ball Patujú Trinidad - Beni”, correspondiente al pago de la planilla Nº 3, según la UPRE.</t>
  </si>
  <si>
    <t>De: 00099024113 Transferencia en cumplimiento al DS N°0913 de 15/06/2011 y el Convenio Intergubernativo de Financiamiento UPRE-CIF-IG 751/2017, suscrito entre la UPRE y el GAM de Entre Rios, proyecto “Construcción 16 Aulas U.E. José Carrasco Entre Ríos”, correspondiente al pago de la planilla Nº 4, según la UPRE.</t>
  </si>
  <si>
    <t>De: 00099024113 Transferencia en cumplimiento al DS N°0913 de 15/06/2011 y el Convenio Intergubernativo de Financiamiento UPRE-CIF-IG 691/2017, suscrito entre la UPRE y el GAM de Totora, proyecto “Construcción Unidad Educativa 8 de Septiembre - Totora”, correspondiente al pago de la planilla Nº 3, según la UPRE.</t>
  </si>
  <si>
    <t>De: 00099024113 Transferencia en cumplimiento al DS N°0913 de 15/06/2011 y el Convenio Intergubernativo de Financiamiento UPRE-CIF-IG 287/2017, suscrito entre la UPRE y el GAM de Quiabaya, proyecto “Construcción Dirección y Vivienda para Maestros en U.E. Chacambaya - Quiabaya”, correspondiente al pago de la planilla Nº 2 de cierre, según la UPRE.</t>
  </si>
  <si>
    <t>De: 00099024113 Transferencia en cumplimiento al DS N°0913 de 15/06/2011 y el Convenio Intergubernativo de Financiamiento UPRE-CIF-IG 1061/2017, suscrito entre la UPRE y el GAM de San Ignacio, proyecto “Construcción de Tinglado y Polideportivo U.E. Socrates Parada Eguez – San Ignacio de Moxos”, correspondiente al pago de la planilla Nº 2, según la UPRE.</t>
  </si>
  <si>
    <t>'COBRO DE'||UTILES DE ESCRITORIO POR EL COMPROBANTE CONTABLE NRO. 0927460 DE LA FECHA, SEGÚN CORREO ELECTRÓNICO DE LA YPFB DE F. 23/01/2018. DEBITO DE LA LIBRETA 00513022001 YPFB - OPERACIONES.</t>
  </si>
  <si>
    <t>De: 00099024113 Transferencia en cumplimiento al DS N°0913 de 15/06/2011 y el Convenio Interinstitucional de Financiamiento UPRE-CIF-IG 476/2017, suscrito entre la UPRE y el GAM Inquisivi, Proyecto “Construcción de 6 Aulas Sala de Profesores y Direccion U.E. Eliodoro Camacho - Inquisivi”, correspondiente al pago de la planilla Nº3, según la UPRE.</t>
  </si>
  <si>
    <t>NUMERO DE LIBRETA CUT: 00015031101 OPERACIÓN E18 TRANSFERENCIA DEL SISTEMA FINANCIERO POR CUENTA DE TERCEROS A LA CUT TRANSFERENCIA DEVOLUCION PAGOS EN EXCESO SOLICITUD UNIVIDA SA</t>
  </si>
  <si>
    <t>A:00373024105 Desembolso de recursos al Fondo de Desarrollo Indígena para Programas y/o Proyectos de los Gobiernos Autónomos Municipales de La Paz, Cochabamba, Potosi, Tarija y Santa Cruz CITE: FDI/DGE/EXT/Nº 341 y 342/2018 e informe CITE: MEFP/VTCP/DGPOT/UPCFTGN/INF/N° 84/2018. H.R. 6-21132-R; 6-21130-R.</t>
  </si>
  <si>
    <t>||TRANSFERENCIA AL T.G.N. EN CUMPLIMIENTO AL ART.8 DE LA LEY 211, DISPOSICION FINAL 4TA.DE LA LEY 1006 Y ART.24 DEL D.S.3448 P/FINANC.DEL BONO JUANA AZURDUY P/JUNIO/18 S/G BCB-HRE-TGL-2018-10173; DP 05/17; N.MEFP/VTCP /DGPOT/ UPCFTGN/N°1642/18 Y F.TRANSF. 5/18 DE GADM TRANSFERENCIA A LA LIBRETA 00099021001 TGN-RECURSOS ORDINARIOS (3987)</t>
  </si>
  <si>
    <t>||TRANSFERENCIA DE FONDOS S/G. MENSAJE SWIFT NRO. 10178 Y 10176 DE LA FECHA (SECTOR PÚBLICO). DEBITO DE LA LIBRETA 00117012001 DGAC, REPOSICION DE UTILES ESCOLARES.</t>
  </si>
  <si>
    <t>00190012003 DEPOSITO DE EFECTIVO, DEPOSITANTE: JOSE MOLLERICONA MACUCHAPI, CONCEPTO: DEVOLUCION DE VIATICOS POR VIAJE A LAS COMUNIDADES VALLENUEVA Y CAMAQUERNI EL 19 DE ABRIL, CUENTA DE DEPOSITO: CUENTA UNICA DEL TESORO</t>
  </si>
  <si>
    <t>00190012003 DEPOSITO DE EFECTIVO, DEPOSITANTE: GONZALO VELIZ GIRA, CONCEPTO: DEVOLUCION DE VIATICOS POR VIAJE AL MUNICIPIO CARANAVI EL 2 DE MAYO, CUENTA DE DEPOSITO: CUENTA UNICA DEL TESORO</t>
  </si>
  <si>
    <t>00574012002 DEPOSITO DE EFECTIVO, DEPOSITANTE: JAVIER CHIPANA WARISTE, CONCEPTO: SALDO DE FONDOS EN AVANCE DE SERVICIOS MANUALES ABRIL 2016, CUENTA DE DEPOSITO: CUENTA UNICA DEL TESORO</t>
  </si>
  <si>
    <t>00190012003 DEPOSITO DE EFECTIVO, DEPOSITANTE: JUAN CARLOS MOREJON MENDOZA, CONCEPTO: DEVOLUCION DE VIATICOS POR VIAJE A LA COMUNIDAD SANTO DOMINGO EL 19 DE ABRIL, CUENTA DE DEPOSITO: CUENTA UNICA DEL TESORO</t>
  </si>
  <si>
    <t>00190012003 DEPOSITO DE EFECTIVO, DEPOSITANTE: MARIO VILLCA CHOQUETA, CONCEPTO: DEVOLUCION DE VIATICOS POR VIAJE AL MUNICIPIO CKOCHAS EL 2 DE MAYO, CUENTA DE DEPOSITO: CUENTA UNICA DEL TESORO</t>
  </si>
  <si>
    <t>00574012002 DEPOSITO DE EFECTIVO, DEPOSITANTE: JAVIER CHIPANA WARISTE, CONCEPTO: SALDO DE FONDOS EN AVANCE DE SERVICIOS MANUALES MARZO 2016, CUENTA DE DEPOSITO: CUENTA UNICA DEL TESORO</t>
  </si>
  <si>
    <t>00190012003 DEPOSITO DE EFECTIVO, DEPOSITANTE: BORIS FERNANDO ORTIZ LOAYZA, CONCEPTO: DEVOLUCION DE VIATICOS POR VIAJE AL MUNICIPIO DE INQUISIVI DEL 18 AL 19 DE ABRIL, CUENTA DE DEPOSITO: CUENTA UNICA DEL TESORO</t>
  </si>
  <si>
    <t>00190012003 DEPOSITO DE EFECTIVO, DEPOSITANTE: ALEX DARWIN MOYA LIMPIAS, CONCEPTO: DEVOLUCION DE VIATICOS POR VIAJE AL MUNICIPIO CABEZAS DEL 2 AL 3 DE MAYO, CUENTA DE DEPOSITO: CUENTA UNICA DEL TESORO</t>
  </si>
  <si>
    <t>00574012002 DEPOSITO DE EFECTIVO, DEPOSITANTE: JAVIER CHIPANA WARISTE, CONCEPTO: SALDO DE FONDOS EN AVANCE DE SERVICIOS MANUALES FEBRERO 2016, CUENTA DE DEPOSITO: CUENTA UNICA DEL TESORO</t>
  </si>
  <si>
    <t>00190012003 DEPOSITO DE EFECTIVO, DEPOSITANTE: RHINDA CALLA GUTIERREZ, CONCEPTO: DEVOLUCION DE VIATICOS POR VIAJE AL MUNICIPIO TUPIZA Y VILLAZON DEL 16 AL 18 DE ABRIL, CUENTA DE DEPOSITO: CUENTA UNICA DEL TESORO</t>
  </si>
  <si>
    <t>00574012002 DEPOSITO DE EFECTIVO, DEPOSITANTE: JAVIER CHIPANA WARISTE, CONCEPTO: DEV. DE FONDOS EN AVANCE GASTOS EN OPERACION DE MANTENIMIENTO DE PLANTA LACTEOSBOL ACHACACHI, CUENTA DE DEPOSITO: CUENTA UNICA DEL TESORO</t>
  </si>
  <si>
    <t>00190012003 DEPOSITO DE EFECTIVO, DEPOSITANTE: GONZALO GUTIERREZ VEGA, CONCEPTO: DEVOLUCION DE VIATICOS POR VIAJE AL MUNICIPIO DE CUIZA D EL 11 DE ABRIL, CUENTA DE DEPOSITO: CUENTA UNICA DEL TESORO</t>
  </si>
  <si>
    <t>00190012003 DEPOSITO DE EFECTIVO, DEPOSITANTE: GONZALO GUTIERREZ VEGA, CONCEPTO: DEVOLUCION DE VIATICOS POR VIAJE AL MUNICIPIO CKOCHAS EL 2 DE MAYO, CUENTA DE DEPOSITO: CUENTA UNICA DEL TESORO</t>
  </si>
  <si>
    <t>00190012003 DEPOSITO DE EFECTIVO, DEPOSITANTE: JOSE MOLLERICONA MACUCHAPI, CONCEPTO: DEVOLUCION DE VIATICOS POR VIAJE A LAS COMUNIDADES TITIRI HUALLCOTA Y SAN MARTIN EL 18 DE ABRIL, CUENTA DE DEPOSITO: CUENTA UNICA DEL TESORO</t>
  </si>
  <si>
    <t>00290154101 DEPOSITO DE EFECTIVO, DEPOSITANTE: MARIA CALDERON PARACAGUA, CONCEPTO: DEVOLUCION DE FONDOS OTORGADOS, CUENTA DE DEPOSITO: CUENTA UNICA DEL TESORO</t>
  </si>
  <si>
    <t>00190012003 DEPOSITO DE EFECTIVO, DEPOSITANTE: GONZALO GUTIERREZ VEGA, CONCEPTO: DEVOLUCION DE VIATICOS POR VIAJE AL CANTON MILCULPAYA EL 17 DE ABRIL, CUENTA DE DEPOSITO: CUENTA UNICA DEL TESORO</t>
  </si>
  <si>
    <t>00190012003 DEPOSITO DE EFECTIVO, DEPOSITANTE: EDGAR NESTOR DURAN PALACIOS, CONCEPTO: DEVOLUCION DE VIATICOS POR VIAJE A LOS MUNICIPIOS GUANAY Y SORATA EL 1 DE MAYO, CUENTA DE DEPOSITO: CUENTA UNICA DEL TESORO</t>
  </si>
  <si>
    <t>00190012003 DEPOSITO DE EFECTIVO, DEPOSITANTE: JULIO GENARO ROMERO LOZADA, CONCEPTO: DEVOLUCION DE VIATICOS POR VIAJE AL CANTON MICULPAYA EL 17 DE ABRIL, CUENTA DE DEPOSITO: CUENTA UNICA DEL TESORO</t>
  </si>
  <si>
    <t>00190012003 DEPOSITO DE EFECTIVO, DEPOSITANTE: JOSE MOLLERICONA MACUCHAPI, CONCEPTO: DEVOLUCION DE VIATICOS POR VIAJE AL MUNICIPIO TOCOBAMBA DEL 8 AL 9 DE MAYO, CUENTA DE DEPOSITO: CUENTA UNICA DEL TESORO</t>
  </si>
  <si>
    <t>00190012003 DEPOSITO DE EFECTIVO, DEPOSITANTE: MIREYA TORREZ BEDOYA, CONCEPTO: DEVOLUCION DE VIATICOS POR VIAJE A LA COMUNIDAD RIO LAICO EL 20 DE ABRIL, CUENTA DE DEPOSITO: CUENTA UNICA DEL TESORO</t>
  </si>
  <si>
    <t>00190012003 DEPOSITO DE EFECTIVO, DEPOSITANTE: JOSE MOLLERICONA MACUCHAPI, CONCEPTO: DEVOLUCION DE VIATICOS POR VIAJE AL MUNICIPIO IRUPANA EL 11 DE MAYO, CUENTA DE DEPOSITO: CUENTA UNICA DEL TESORO</t>
  </si>
  <si>
    <t>00190012003 DEPOSITO DE EFECTIVO, DEPOSITANTE: JUA CARLOS MOREJON MENDOZA, CONCEPTO: DEVOLUCION DE VIATICOS POR VIAJE A LA COMUNIDAD CHURQUIPAMPA EL 20 DE ABRIL, CUENTA DE DEPOSITO: CUENTA UNICA DEL TESORO</t>
  </si>
  <si>
    <t>00190012003 DEPOSITO DE EFECTIVO, DEPOSITANTE: GONZALO GUTIERREZ VEGA, CONCEPTO: DEVOLUCION DE VIATICOS POR VIAJE AL MUNICIPIO TINQUIPAYA EL 20 DE ABRIL, CUENTA DE DEPOSITO: CUENTA UNICA DEL TESORO</t>
  </si>
  <si>
    <t>00190012003 DEPOSITO DE EFECTIVO, DEPOSITANTE: SERGIO RODRIGO CASTRO PRIETO, CONCEPTO: DEVOLUCION DE VIATICOS POR VIAJE AL MUNICIPIO SAN LUCAS EL 14 DE MAYO, CUENTA DE DEPOSITO: CUENTA UNICA DEL TESORO</t>
  </si>
  <si>
    <t>00099021001 DEPOSITO DE EFECTIVO, DEPOSITANTE: ARMANDO OTALORA MONTES, CONCEPTO: REVERSION CUMBRE DEL GAS, CUENTA DE DEPOSITO: CUENTA UNICA DEL TESORO</t>
  </si>
  <si>
    <t>00099021001 DEPOSITO DE EFECTIVO, DEPOSITANTE: CRISTIAN ROLANDO HEREDIA ANGULO, CONCEPTO: REVERSION CUMBRE DEL GAS, CUENTA DE DEPOSITO: CUENTA UNICA DEL TESORO</t>
  </si>
  <si>
    <t>00099021001 DEPOSITO DE EFECTIVO, DEPOSITANTE: EDDY MARCELO GUARACHI FERNANDEZ, CONCEPTO: REVERSION CUMBRE DEL GAS, CUENTA DE DEPOSITO: CUENTA UNICA DEL TESORO</t>
  </si>
  <si>
    <t>00099021001 DEPOSITO DE EFECTIVO, DEPOSITANTE: SENASIR-JORGE JESUS JULIO GONZALES B., CONCEPTO: DEVOLUCION DE DINERO, CUENTA DE DEPOSITO: CUENTA UNICA DEL TESORO</t>
  </si>
  <si>
    <t>00070011102 DEPOSITO DE EFECTIVO, DEPOSITANTE: ELIAS FLORES GALARZA, CONCEPTO: DEVOLUCION DE VIATICOS, CUENTA DE DEPOSITO: CUENTA UNICA DEL TESORO</t>
  </si>
  <si>
    <t>00099021001 DEPOSITO DE EFECTIVO, DEPOSITANTE: FUNDACION BRIGADA MEDICA CUBANA, CONCEPTO: DEVOLUCION POR CONCEPTO DE COMBUSTIBLE Y LUBRICANTES CORRESPONDIENTE MES JUNIO, CUENTA DE DEPOSITO: CUENTA UNICA DEL TESORO</t>
  </si>
  <si>
    <t>00099021001 DEPOSITO DE EFECTIVO, DEPOSITANTE: FUNDACION BRIGADA MEDICA CUBANA, CONCEPTO: DEVOLUCION POR CONCEPTO DE ALIMENTOS CORRESPONDIENTE AL MES JUNIO, CUENTA DE DEPOSITO: CUENTA UNICA DEL TESORO</t>
  </si>
  <si>
    <t>00099021001 DEPOSITO DE EFECTIVO, DEPOSITANTE: FUNDACION BRIGADA MEDICA CUBANA, CONCEPTO: DEVOLUCION POR CONCEPTO DE GAS LICUADO CORRESPONDIENTE AL MES JUNIO, CUENTA DE DEPOSITO: CUENTA UNICA DEL TESORO</t>
  </si>
  <si>
    <t>00099021001 DEPOSITO DE EFECTIVO, DEPOSITANTE: FUNDACION BRIGADA MEDICA CUBANA, CONCEPTO: DEVOLUCION POR CONCEPTO DE COMUNICACIONES CORRESPONDIENTE AL MES JUNIO, CUENTA DE DEPOSITO: CUENTA UNICA DEL TESORO</t>
  </si>
  <si>
    <t>00099021001 DEPOSITO DE EFECTIVO, DEPOSITANTE: FUNDACION BRIGADA MEDICA CUBANA, CONCEPTO: DEVOL POR CONCEPTO DE MANTENIMIENTO REPARACION VEHICULOS MAQUINARIAS Y EQUIPOS CORRESP MES JUNIO, CUENTA DE DEPOSITO: CUENTA UNICA DEL TESORO</t>
  </si>
  <si>
    <t>00099021001 DEPOSITO DE EFECTIVO, DEPOSITANTE: FUNDACION BRIGADA MEDICA CUBANA, CONCEPTO: DEVOLUCION POR CONCEPTO DE MATENIMIENTO DE INMUEBLE CORRESPONDIENTE MES JUNIO, CUENTA DE DEPOSITO: CUENTA UNICA DEL TESORO</t>
  </si>
  <si>
    <t>00099021001 DEPOSITO DE EFECTIVO, DEPOSITANTE: FUNDACION BRIGADA MEDICA CUBANA, CONCEPTO: DEVOLUCION POR CONCEPTO TASAS (PEAJES) CORRESPONDIENTE MES JUNIO, CUENTA DE DEPOSITO: CUENTA UNICA DEL TESORO</t>
  </si>
  <si>
    <t>00373024103 DEPOSITO DE EFECTIVO, DEPOSITANTE: PEDRO YANAHUAYA CATARI, CONCEPTO: DEVOLUCION DEL FONDO DE APOYO A LA PRODUCCION, CUENTA DE DEPOSITO: CUENTA UNICA DEL TESORO</t>
  </si>
  <si>
    <t>00574012002 DEPOSITO DE EFECTIVO, DEPOSITANTE: ALEJANDRA OBLITAS QUESADA, CONCEPTO: DEVOLUCION DE FONDOS NO UTILIZADOS, CUENTA DE DEPOSITO: CUENTA UNICA DEL TESORO</t>
  </si>
  <si>
    <t>00190012003 DEPOSITO DE EFECTIVO, DEPOSITANTE: JUAN ROBERTO GUZMAN DONOSO, CONCEPTO: DEVOLUCION DE VIATICOS POR VIAJE AL MUNICIPIO PALOS BLANCOS DEL 26 AL 28 DE MARZO, CUENTA DE DEPOSITO: CUENTA UNICA DEL TESORO</t>
  </si>
  <si>
    <t>00190012003 DEPOSITO DE EFECTIVO, DEPOSITANTE: JOSE MOLLERICONA MACUCHAPI, CONCEPTO: DEVOLUCION DE VIATICOS POR VIAJE A NIGTILLANI,CHACOPATA Y SANTA ROSA EL 28 DE MARZO, CUENTA DE DEPOSITO: CUENTA UNICA DEL TESORO</t>
  </si>
  <si>
    <t>00574012002 DEPOSITO DE EFECTIVO, DEPOSITANTE: JAVIER CHIPANA WARISTE, CONCEPTO: DEV DE FONDOS EN AVANCE DE TRABAJOS EN MANTENIMIENTO MODIF E IMPLEMENTACION PLANTA ACHACACHI, CUENTA DE DEPOSITO: CUENTA UNICA DEL TESORO</t>
  </si>
  <si>
    <t>00190012003 DEPOSITO DE EFECTIVO, DEPOSITANTE: JOSE MOLLERICONA MACUCHAPI, CONCEPTO: DEVOLUCION DE VIATICOS POR VIAJE A COMUNIDADES HABARA VALLE Y SAN ANTONIO EL 11 DE ABRIL, CUENTA DE DEPOSITO: CUENTA UNICA DEL TESORO</t>
  </si>
  <si>
    <t>00190012003 DEPOSITO DE EFECTIVO, DEPOSITANTE: JULIO GENARO ROMERO LOZADA, CONCEPTO: DEVOLUCION DE VIATICOS POR VIAJE AL MUNICIPIO TINQUIPAYA EL 20 DE ABRIL, CUENTA DE DEPOSITO: CUENTA UNICA DEL TESORO</t>
  </si>
  <si>
    <t>00099021001 DEPOSITO DE EFECTIVO, DEPOSITANTE: JORGE HERNANDO BRAVO MONTERO, CONCEPTO: DEVOLUCION DE PASAJES SEGUN C-31 603, CUENTA DE DEPOSITO: CUENTA UNICA DEL TESORO</t>
  </si>
  <si>
    <t>00099021001 DEPOSITO DE EFECTIVO, DEPOSITANTE: EDWIN ELIAS LAZARO MORALES, CONCEPTO: DEVOLUCION DE PASAJES SEGUN C-31 603, CUENTA DE DEPOSITO: CUENTA UNICA DEL TESORO</t>
  </si>
  <si>
    <t>00099021001 DEPOSITO DE EFECTIVO, DEPOSITANTE: LUIS ALBERTO ZEBALLOS ZEBALLOS, CONCEPTO: DEVOLUCION DE PASAJES SEGUN C-31 603, CUENTA DE DEPOSITO: CUENTA UNICA DEL TESORO</t>
  </si>
  <si>
    <t>00099021001 DEPOSITO DE EFECTIVO, DEPOSITANTE: F.F. A.A. JESUS ALBERTO ALCON QUISPE, CONCEPTO: VIATICOS CUMBRE DEL GAS, CUENTA DE DEPOSITO: CUENTA UNICA DEL TESORO</t>
  </si>
  <si>
    <t>00099021001 DEPOSITO DE EFECTIVO, DEPOSITANTE: JOSE IVAN MALDONADO, CONCEPTO: DEVOLUCION DE VIATICOS POR VIAJE AL EXTERIOR, CUENTA DE DEPOSITO: CUENTA UNICA DEL TESORO</t>
  </si>
  <si>
    <t>00190012003 DEPOSITO DE EFECTIVO, DEPOSITANTE: MARIO VILLCA CHOQUETA, CONCEPTO: DEVOLUCION DE VIATICOS POR VIAJE AL MUNICIPIO CARRERAS EL 28 DE FEBRERO, CUENTA DE DEPOSITO: CUENTA UNICA DEL TESORO</t>
  </si>
  <si>
    <t>00099021001 DEPOSITO DE EFECTIVO, DEPOSITANTE: MARIA ESTHER NOGALES RICO (MMAYA), CONCEPTO: DEVOLUCION SALDO FONDOS EN AVANCE POR TRANSPORTE Y REFRIGEERIO, CUENTA DE DEPOSITO: CUENTA UNICA DEL TESORO</t>
  </si>
  <si>
    <t>00035011105 DEPOSITO DE EFECTIVO, DEPOSITANTE: MARCO ANTONIO ROSALES HUAMPO, CONCEPTO: DEVOLUCION DE VIATICOS, CUENTA DE DEPOSITO: CUENTA UNICA DEL TESORO</t>
  </si>
  <si>
    <t>00035011105 DEPOSITO DE EFECTIVO, DEPOSITANTE: CARLOS JOSE BENAVIDES FERNANDEZ, CONCEPTO: DEVOLUCION DE VIATICOS, CUENTA DE DEPOSITO: CUENTA UNICA DEL TESORO</t>
  </si>
  <si>
    <t>00099021001 DEPOSITO DE EFECTIVO, DEPOSITANTE: LUIS PEDRO KANTUTA GOITIA, CONCEPTO: DEPÓSITO, CUENTA DE DEPOSITO: CUENTA UNICA DEL TESORO</t>
  </si>
  <si>
    <t>00132012005 DEPOSITO DE EFECTIVO, DEPOSITANTE: WILLIAM BALDERRAMA ANTEQUERA, CONCEPTO: DEVOLUCION FOMENTO A LAS EMPRESAS PRODUCTIVAS AZUCARBOL  174/2013, CUENTA DE DEPOSITO: CUENTA UNICA DEL TESORO</t>
  </si>
  <si>
    <t>00132012005 DEPOSITO DE EFECTIVO, DEPOSITANTE: MARCO ANTONIO FLORES REINAGA, CONCEPTO: DEVOLUCION, CUENTA DE DEPOSITO: CUENTA UNICA DEL TESORO</t>
  </si>
  <si>
    <t>00099021001 DEPOSITO DE EFECTIVO, DEPOSITANTE: MINISTERIO PUBLICO, CONCEPTO: DEVOLUCION DE FONDOS POR LA EMPRESA COTES, CUENTA DE DEPOSITO: CUENTA UNICA DEL TESORO</t>
  </si>
  <si>
    <t>00099021001 DEPOSITO DE EFECTIVO, DEPOSITANTE: MINISTERIO PUBLICO, CONCEPTO: DEVOLUCION DE FONDOS POR EL SOBREGIRO DE LLAMADAS POR ABOG JAVIER ALONZO TORREJON T., CUENTA DE DEPOSITO: CUENTA UNICA DEL TESORO</t>
  </si>
  <si>
    <t>00099021001 DEPOSITO DE EFECTIVO, DEPOSITANTE: CLAUDIA UREÑA ZAMBRANA-TCP, CONCEPTO: DEVOLUCION DE VIATICOS MAGISTRADA JULIA ELIZABETH CORNEJO GALLARDO PREVENTIVO 504, CUENTA DE DEPOSITO: CUENTA UNICA DEL TESORO</t>
  </si>
  <si>
    <t>00526012001 DEPOSITO DE EFECTIVO, DEPOSITANTE: CARLOS VASQUEZ FERNANDEZ, CONCEPTO: DEVOLUCION DE VIATICOS, CUENTA DE DEPOSITO: CUENTA UNICA DEL TESORO</t>
  </si>
  <si>
    <t>00070011102 DEPOSITO DE EFECTIVO, DEPOSITANTE: PATRICIA MACEDO MOYA, CONCEPTO: DEVOLUCION DESEMBOLSO PAGO VIATICOS M.A.E., CUENTA DE DEPOSITO: CUENTA UNICA DEL TESORO</t>
  </si>
  <si>
    <t>00580012001 DEPOSITO DE EFECTIVO, DEPOSITANTE: DEPOSITOS ADUANEROS BOLIVIANOS, CONCEPTO: REVERSION SERVICIO TELEFONIA JUNIO PREV-383/18, CUENTA DE DEPOSITO: CUENTA UNICA DEL TESORO</t>
  </si>
  <si>
    <t>00016018001 DEPOSITO DE EFECTIVO, DEPOSITANTE: DELIA YNES CALLE MACUSAYA, CONCEPTO: DEVOLUCION CARGO CUENTA, CUENTA DE DEPOSITO: CUENTA UNICA DEL TESORO</t>
  </si>
  <si>
    <t>00253014207 DEP.DE CHEQ.AJENOS,RET.DE CAM.,CONCEPTO: TRANSFERENCIA DEL GOBIERNO AUTONOMO MUNICIPAL DE SANTIVAÑEZ PARA GASTOS DE INVERSION,DEP.: GAM SANTIVAÑEZ , PROCEDENCIA: BANCO UNION S.A., CHEQUE: 1248, FECHA DE EMISION:19/07/2018</t>
  </si>
  <si>
    <t>00253014207 DEP.DE CHEQ.AJENOS,RET.DE CAM.,CONCEPTO: TRANSFERENCIA DEL GOBIERNO AUTONOMO MUNICIPAL DE GUAQUI PARA GASTOS DE INVERSION,DEP.: GAM GUAQUI , PROCEDENCIA: BANCO UNION S.A., CHEQUE: 1249, FECHA DE EMISION:19/07/2018</t>
  </si>
  <si>
    <t>00253014207 DEP.DE CHEQ.AJENOS,RET.DE CAM.,CONCEPTO: TRANSFERENCIA DEL GOBIERNO AUTONOMO MUNICIPAL DE PUCARANI PARA GASTOS DE INVERSION,DEP.: GAM PUCARANI , PROCEDENCIA: BANCO UNION S.A., CHEQUE: 1251, FECHA DE EMISION:19/07/2018</t>
  </si>
  <si>
    <t>00099021001 DEP.DE CHEQ.AJENOS,RET.DE CAM.,CONCEPTO: PAGO POR INCAPACIDAD TEMPORAL DEL PERSONAL MES DE MARZO DE 2018,DEP.: CAJA DE SALUD DE CAMINOS Y R.A. , PROCEDENCIA: BANCO UNION S.A., CHEQUE: 9401, FECHA DE EMISION:12/07/2018</t>
  </si>
  <si>
    <t>00292012001 DEP.DE CHEQ.AJENOS,RET.DE CAM.,CONCEPTO: DEVOLUCION DE SALDOS ORURO ROPA DE TRABAJO,DEP.: VIAS BOLIVIA , PROCEDENCIA: BANCO UNION S.A., CHEQUE: 433, FECHA DE EMISION:10/07/2018</t>
  </si>
  <si>
    <t>00099021001 DEP.DE CHEQ.AJENOS,RET.DE CAM.,CONCEPTO: SANCHEZ SEA HILDA ROSARIO,DEP.: BANCO UNION  S.A. , PROCEDENCIA: BANCO UNION S.A., CHEQUE: 158101, FECHA DE EMISION:20/07/2018</t>
  </si>
  <si>
    <t>00290032001 DEP.DE CHEQ.AJENOS,RET.DE CAM.,CONCEPTO: DEPÓSITO PARA REVERSION DE REGISTRO DE EJECUCION DE GASTOS C-31 N° 285 DE LA GDCBBA S/G C-31 N° 198,DEP.: SERVICIO DE IMPUESTOS NACIONALES</t>
  </si>
  <si>
    <t>00290012001 DEP.DE CHEQ.AJENOS,RET.DE CAM.,CONCEPTO: DEPÓSITO POR MULTAS Y ATRASOS DE FUNCIONARIOS DE PLANTA DE LA GDPT S/C-31 SIP N° 199,DEP.: SERVICIO DE IMPUESTOS NACIONALES , PROCEDENCIA: BANCO UNION S.A., CHEQUE: 4947, FECHA DE EMISION:10/07/2018</t>
  </si>
  <si>
    <t>00290084101 DEP.DE CHEQ.AJENOS,RET.DE CAM.,CONCEPTO: DEPÓSITO PARA REVERSION DE C-31 N° 179-01 DE LA GGSCZ DE MARZO/2018 S/G C-31 SIPN° 200,DEP.: SERVICIO DE IMPUESTOS NACIONALES , PROCEDENCIA: BANCO UNION S.A., CHEQUE: 4949, FECHA DE EMISION:11/07/2018</t>
  </si>
  <si>
    <t>00290084101 DEP.DE CHEQ.AJENOS,RET.DE CAM.,CONCEPTO: DEPÓSITO PARA REVERSION DE C-31 N° 170-01 DE LA GGSCZ DE MARZO/2018 S/G C-31 SIP N° 200,DEP.: SERVICIO DE IMPUESTOS NACIONALES , PROCEDENCIA: BANCO UNION S.A., CHEQUE: 4948, FECHA DE EMISION:11/07/2018</t>
  </si>
  <si>
    <t>00070011102 DEP.DE CHEQ.AJENOS,RET.DE CAM.,CONCEPTO: PAGO DE TRIBUTOS FISCALES EN DEMASIA JUNIO/18,DEP.: MINISTERIO DE TRABAJO , PROCEDENCIA: BANCO UNION S.A., CHEQUE: 8766, FECHA DE EMISION:19/07/2018</t>
  </si>
  <si>
    <t>00086038003 DEP.DE CHEQ.AJENOS,RET.DE CAM.,CONCEPTO: DEP. POR REVERSION DE FONDOS,DEP.: SERNAP-MADIDI , PROCEDENCIA: BANCO UNION S.A., CHEQUE: 1523, FECHA DE EMISION:30/06/2018</t>
  </si>
  <si>
    <t>00086038003 DEP.DE CHEQ.AJENOS,RET.DE CAM.,CONCEPTO: DEP. POR REVERSION DE FONDOS,DEP.: SERNAP-MADIDI , PROCEDENCIA: BANCO UNION S.A., CHEQUE: 1524, FECHA DE EMISION:30/06/2018</t>
  </si>
  <si>
    <t>00086031101 DEP.DE CHEQ.AJENOS,RET.DE CAM.,CONCEPTO: DEP. POR REVERSION DE FONDOS,DEP.: SERNAP-MADIDI , PROCEDENCIA: BANCO UNION S.A., CHEQUE: 1520, FECHA DE EMISION:30/06/2018</t>
  </si>
  <si>
    <t>00020031101 DEPOSITO DE EFECTIVO, DEPOSITANTE: RODMY FREDDY PARY TITO, CONCEPTO: REVERSION PROTECCION Y VIGILANCIA ( MISICUNI ), CUENTA DE DEPOSITO: CUENTA UNICA DEL TESORO</t>
  </si>
  <si>
    <t>00099021001 DEPOSITO DE EFECTIVO, DEPOSITANTE: RAUL OMAR BALDERRAMA GOMEZ, CONCEPTO: REVERSION COMBUSTIBLE MES DICIEMBRE 2017, CUENTA DE DEPOSITO: CUENTA UNICA DEL TESORO</t>
  </si>
  <si>
    <t>00099021001 DEPOSITO DE EFECTIVO, DEPOSITANTE: JULIA ELIZABETH AZAEDA TRINO, CONCEPTO: DOBLE PERCEPCION, CUENTA DE DEPOSITO: CUENTA UNICA DEL TESORO</t>
  </si>
  <si>
    <t>00526012001 DEPOSITO DE EFECTIVO, DEPOSITANTE: ALEXANDRO SARSURI FLORES BOLIVIA TV, CONCEPTO: DEVOLUCION VIATICOS VIAJE A CUBA, CUENTA DE DEPOSITO: CUENTA UNICA DEL TESORO</t>
  </si>
  <si>
    <t>00099021001 DEPOSITO DE EFECTIVO, DEPOSITANTE: JUAN PABLO VILLA NUÑEZ, CONCEPTO: REVERSION PASAJES, CUENTA DE DEPOSITO: CUENTA UNICA DEL TESORO</t>
  </si>
  <si>
    <t>00099021001 DEPOSITO DE EFECTIVO, DEPOSITANTE: CARLOS ARIEL TRIGO VARGAS, CONCEPTO: DEVOLUCION DE SALDOS NO EJECUTADOS, CUENTA DE DEPOSITO: CUENTA UNICA DEL TESORO</t>
  </si>
  <si>
    <t>00512012001 DEPOSITO DE EFECTIVO, DEPOSITANTE: ROBERTO CATACORA FORTUNATO, CONCEPTO: DEVOLUCION PASAJES, CUENTA DE DEPOSITO: CUENTA UNICA DEL TESORO</t>
  </si>
  <si>
    <t>00099021001 DEPOSITO DE EFECTIVO, DEPOSITANTE: JONATHAN YERSON FLORES FLORES CI.  8312830  LP., CONCEPTO: CUMBRE FORO EXPORTADORES DEL GAS, CUENTA DE DEPOSITO: CUENTA UNICA DEL TESORO</t>
  </si>
  <si>
    <t>00099021001 DEPOSITO DE EFECTIVO, DEPOSITANTE: JORGE ANTONIO ERICK SAINZ CARDONA  CI.  475294  LP, CONCEPTO: DEVOLUCION DE SALARIO, CUENTA DE DEPOSITO: CUENTA UNICA DEL TESORO</t>
  </si>
  <si>
    <t>00099021001 DEPOSITO DE EFECTIVO, DEPOSITANTE: BORIS MONTAÑO LOPEZ, CONCEPTO: POR DEVOLUCION DE SUELDO, CUENTA DE DEPOSITO: CUENTA UNICA DEL TESORO</t>
  </si>
  <si>
    <t>00099021001 DEPOSITO DE EFECTIVO, DEPOSITANTE: ERIKA ARAOZ RIOJA, CONCEPTO: POR DEVOLUCION DE SUELDO, CUENTA DE DEPOSITO: CUENTA UNICA DEL TESORO</t>
  </si>
  <si>
    <t>A:00099021001 Pago de capital e interés corriente a favor del TGN, adeudados por el GAD Oruro, correspondiente al Convenio Subsidiarios CAF 2324, Proyecto de Electrificación Poopó Paneles Solares.</t>
  </si>
  <si>
    <t>TRANSFERENCIA DEL EXTERIOR SEGUN SWIFT 10182 DE FECHA 20/07/2018 ORDENANTE: CONSULADO DE BOLIVIA EN BILBAO LIB. 00010011102 MIN.RELACIONES EXTERIORES - GESTORIA CONSULAR LEY Nº 3108</t>
  </si>
  <si>
    <t>TRANSFERENCIA DEL EXTERIOR SEGUN SWIFT NOS.10243-10244 DE FECHA 20/07/2018 ORDENANTE: EMBAJADA DE BOLIVIA-CARACAS VENEZUELA REF:GESTORIA CONSULAR LIB. 00010011102 MIN.RELACIONES EXTERIORES - GESTORIA CONSULAR LEY Nº 3108</t>
  </si>
  <si>
    <t>TRANSFERENCIA DEL EXTERIOR SEGUN SWIFT 10181 DE FECHA 20/07/2018 ORDENANTE: CONSULADO GENERAL DE BOLIVIA EN SAO PAULO LIB. 00340012005 SEGIP - RECAUDACION EXTERIOR - CEDULAS DE IDENTIDAD</t>
  </si>
  <si>
    <t>A:00373024105 DESEMBOLSO DE RECURSOS AL FONDO DE DESARROLLO INDIGENA PARA PROGRAMAS Y/O PROYECTOS DE LOS GOBIERNOS AUTONOMOS MUNICIPALES S/G SOLICITUD DEL FDI CITE: FDI/DGE/EXT/Nº 335, 346 Y 348/2018 E INFORME MEFP/VTCP/DGPOT/INF/Nº85/2018. H.R. 6-21640-R; 6-21639-R Y 6-21803-R.</t>
  </si>
  <si>
    <t>NÚMERO DE LIBRETA CUT: 99031009.00 OPERACIÓN T01 TRANSFERENCIA DE FONDOS A LA CUT - TESORO DIRECTO DE BANCO UNION S.A. A CUENTA UNICA DEL TESORO CON NUMERO DE SOLICITUD = 2912117 Y NUMERO CORRELATIVO = 91320020072018830 TRANSFERENCIA POR OPERACIONES DE VENTA BONOS BTX</t>
  </si>
  <si>
    <t>NUMERO DE LIBRETA CUT: LIBRETA NÂ°00099024113 OPERACIÓN E75 TRANSFERENCIA DE LA CUENTA FISCAL BUN A LA CUT EN MN TRANSF.FDOS.SG.NOTA GMV-NÂ°274/2018 DE FECHA 20/07/2018 PARA ABONO A LA CUT 3987 LIBRETA NÂ°0009924113 BOLIVIA CAMBIA</t>
  </si>
  <si>
    <t>||TRANSFERENCIA DE FONDOS S/G FORMULARIO CITE: BUN/CF301/18 DE LA FECHA.(HRE-TSO-3968). A SOLICITUD DEL G.A.M. DE HUATAJATA, LIBRETA N°00041014101MDP Y EP. REVOLUCION TECN. EN EDUCACION</t>
  </si>
  <si>
    <t>||TRANSFERENCIA DE FONDOS S/G MENSAJE SWIFT NRO. 10198 DE LA FECHA (SECTOR PÚBLICO). DEBITO DE LA LIBRETA 00117012001 DGAC, REPOSICION DE UTILES DE ESCRITORIO.</t>
  </si>
  <si>
    <t>||COBRO COMISION POR TRANSFERENCIA 0,10% S/USD 393.449,80, REEMB. GTOS DE COMUNICACION BS220 EMISION DE CBTE. CONTABLE BS50.- REF.: PAGO N°2 LC I-2018-06 DE ACUERDO A CBTE. ADJUNTO DE LA FECHA CTA. 00597019202 SALMUERA SALAR DE UYUNI PLANTA INDUSTRIAL REF: COM. TRANSF. PAGO LC I-2018-06</t>
  </si>
  <si>
    <t>'COBRO DE'||UTILES DE ESCRITORIO POR EL COMPROBANTE CONTABLE NRO. 0927582 DE LA FECHA, SEGÚN CORREO ELECTRÓNICO DE YPFB DE F. 23/01/2018. DEBITO DE LA LIBRETA 00513022001 YPFB - OPERACIONES.</t>
  </si>
  <si>
    <t>'COBRO DE'||UTILES DE ESCRITORIO POR EL COMPROBANTE CONTABLE NRO. 0927591 DE LA FECHA, SEGÚN CORREO ELECTRÓNICO DE YPFB DE F. 23/01/2018. DEBITO DE LA LIBRETA 00513022001 YPFB - OPERACIONES.</t>
  </si>
  <si>
    <t>||REGISTRO COBRO COMISION AVISO CARTA DE CREDITO STANDBY BS220.-Y EMISION COMP.CONTABLE BS50.-REF.:05/03678/6006976 (BCB:SB-R-2018-14) A/F ENVIBOL,EN COMPL.A COMP.927586,20/07/18. LIB.00132019202 SEDEM-PLANTA ENV.DE VIDRIO CHUQUISACA MUN.ZUDAÑEZ REF.:COMIS.SBLC 05/03678/6006976</t>
  </si>
  <si>
    <t>'COBRO DE UTILES DE ESCRITORIO POR´||COMPLEMENTO EN COMPROBANTE S-927600 DE LA FECHA LIBRETA 00010011102 MINISTERIO DE RELACIONES EXTERIORES-GESTORIA CONSULAR LEY NO.3108</t>
  </si>
  <si>
    <t>De: 00099024113 Transferencia en cumplimiento al DS N°0913 de 15/06/2011 y el Convenio Intergubernativo de Financiamiento UPRE-CIF-IG 536/2017, suscrito entre la UPRE y el GAM Chacarilla, Proyecto “Construccion Tinglado Unidad Educativa Franz Tamayo - San Juan Pacollo”, correspondiente al pago de la planilla Nº 2 de cierre, según la UPRE.</t>
  </si>
  <si>
    <t>De: 00099024113 Transferencia en cumplimiento al DS N°0913 de 15/06/2011 y el Convenio Intergubernativo de Financiamiento UPRE-CIF-IG 667/2017, suscrito entre la UPRE y el GAM Pojo, Proyecto “Implem. 18 Aulas para la Unidad Educativa Venancio Loss Pojo”, correspondiente al pago de la planilla Nº 2, según la UPRE.</t>
  </si>
  <si>
    <t>De: 00099024113 Transferencia en cumplimiento al DS N°0913 de 15/06/2011 y el Convenio Intergubernativo de Financiamiento UPRE-CIF-IG/136/2016, suscrito entre la UPRE y el GAM Challapata, Proyecto “Construcción Graderías Estadio Hugo Palenque - Challapata”, correspondiente al pago del saldo de la planilla Nº3, según la UPRE</t>
  </si>
  <si>
    <t>De: 00099024113 Transferencia en cumplimiento al DS N°0913 de 15/06/2011 y el Convenio Intergubernativo de Financiamiento UPRE-CIF-IG/559/2016, suscrito entre la UPRE y el GAD del Beni, proyecto “Construcción Centro de Salud Montegrande Comunidad Montegrande del Apere”, correspondiente al pago de la planilla Nº 3 de cierre, según la UPRE.</t>
  </si>
  <si>
    <t>De: 00099024113 Transferencia en cumplimiento al DS N°0913 de 15/06/2011 y el Convenio Intergubernativo de Financiamiento UPRE-CIF-IG 1042/2017, suscrito entre la UPRE y el GAM de Reyes, proyecto “Const. Tinglado Polideportivo Zona Norte”, correspondiente al pago de la planilla Nº 2 de cierre, según la UPRE.</t>
  </si>
  <si>
    <t>De: 00099024113 Transferencia en cumplimiento al DS N°0913 de 15/06/2011 y el Convenio Intergubernativo de Financiamiento UPRE-CIF-IG 590/2017, suscrito entre la UPRE y el GAM Boyuibe, Proyecto “Construcción Pavimento Rígido Zona Terminal Municipio de Boyuibe”, correspondiente al pago de la planilla Nº2, según la UPRE.</t>
  </si>
  <si>
    <t>De: 00099024113 Transferencia en cumplimiento al DS N°0913 de 15/06/2011 y el Convenio Intergubernativo de Financiamiento UPRE-CIF-IG 289/2017, suscrito entre la UPRE y el GAM Quiabaya, Proyecto “Construcción Dirección y Vivienda para Maestros en U.E. Yanarani - Quiabaya”, correspondiente al pago de la planilla Nº2 de cierre, según la UPRE.</t>
  </si>
  <si>
    <t>De: 00099024113 Transferencia en cumplimiento al DS N°0913 de 15/06/2011 y el Convenio Intergubernativo de Financiamiento UPRE-CIF-IG 725/2017, suscrito entre la UPRE y el GAM Villa Gualberto Villarroel, Proyecto “Const. 2 Aulas y Dirección U.E. Rene Panoso Lara Ura Yana Rumi Villa Gualberto Villarroel”, correspondiente al pago de la planilla Nº2 de cierre, según la UPRE.</t>
  </si>
  <si>
    <t>De: 00099024113 Transferencia en cumplimiento al DS N°0913 de 15/06/2011 y el Convenio Intergubernativo de Financiamiento UPRE-CIF-IG 643/2017, suscrito entre la UPRE y el GAM Capinota, Proyecto “Construcción Cancha y Graderías Estadio Buen Retiro - Capinota”, correspondiente al pago de la planilla Nº3, según la UPRE.</t>
  </si>
  <si>
    <t>De: 00099024113 Transferencia en cumplimiento al DS N°0913 de 15/06/2011 y el Convenio Intergubernativo de Financiamiento UPRE-CIF-IG 054/2017, suscrito entre la UPRE y el GAM Padcaya, Proyecto “Construcción Unidad Educativa Oscar Hiza Bastias - La Mamora”, correspondiente al pago de la planilla Nº5, según la UPRE.</t>
  </si>
  <si>
    <t>De: 00099024113 Transferencia en cumplimiento al DS N°0913 de 15/06/2011 y el Convenio Intergubernativo de Financiamiento UPRE-CIF-IG 085/2017, suscrito entre la UPRE y el GAM de Tarija, proyecto “Construcción Unidad Educ. Br. San Antonio de la Ciudad de Tarija”, correspondiente al pago de la planilla Nº 10, según la UPRE.</t>
  </si>
  <si>
    <t>De: 00099024113 Transferencia en cumplimiento al DS N°0913 de 15/06/2011 y el Convenio Intergubernativo de Financiamiento UPRE-CIF-IG/487/2016, suscrito entre la UPRE y el GAM de Potosí, proyecto “Construcción Bloque Administrativo, 4 Aulas, Baños y Área Deportiva con Tinglado U.E. Karachipampa”, correspondiente al pago de la planilla Nº 7 de cierre, según la UPRE</t>
  </si>
  <si>
    <t>De: 00099024113 Transferencia en cumplimiento al DS N°0913 de 15/06/2011 y el Convenio Intergubernativo de Financiamiento UPRE-CIF-IG 1075/2017, suscrito entre la UPRE y el GAD Beni, Proyecto “Const. U.E. Arnaldo Lijeron Casanovas - Nueva Trinidad”, correspondiente al pago de la planilla Nº3, según la UPRE.</t>
  </si>
  <si>
    <t>De: 00099024113 Transferencia en cumplimiento al DS N°0913 de 15/06/2011 y el Convenio Intergubernativo de Financiamiento UPRE-CIF-IG 876/2017, suscrito entre la UPRE y el GAIOC de Charagua Iyambae, proyecto “Const. Tinglado Cancha Polifuncional y Gradería U.E. Prof. Elvio Suarez Alba Comunidad Taputa - Charagua”, correspondiente al pago de la planilla Nº 3, según la UPRE.</t>
  </si>
  <si>
    <t>De: 00099024113 Transferencia en cumplimiento al DS N°0913 de 15/06/2011 y el Convenio Intergubernativo de Financiamiento UPRE-CIF-IG 598/2017, suscrito entre la UPRE y el GAM de Villamontes, proyecto “Construcción Puentes Vehiculares Villa Montes Calle Villa Nueva y Cochabamba”, correspondiente al pago de la planilla Nº 8, según la UPRE.</t>
  </si>
  <si>
    <t>De: 00099024113 Transferencia en cumplimiento al DS N°0913 de 15/06/2011 y el Convenio Intergubernativo de Financiamiento UPRE-CIF-IG 620/2017, suscrito entre la UPRE y el GAM Villa Tunari, Proyecto “Construcción 8 Aulas y Dos Talleres U.E. Locotal D-11”, correspondiente al pago de la planilla Nº3, según la UPRE.</t>
  </si>
  <si>
    <t>De: 00099024113 Transferencia en cumplimiento al DS N°0913 de 15/06/2011 y el Convenio Intergubernativo de Financiamiento UPRE-CIF-IG 1022/2017, suscrito entre la UPRE y el GAM Santa Ana, Proyecto “Const. Unidad Educativa Herlan Chavez Roca Zona 26 De Julio”, correspondiente al pago de la planilla Nº2, según la UPRE.</t>
  </si>
  <si>
    <t>De: 00099024113 Transferencia en cumplimiento al DS N°0913 de 15/06/2011 y el Convenio Intergubernativo de Financiamiento UPRE-CIF-IG 758/2017, suscrito entre la UPRE y el GAM Santivañez, Proyecto “Construcción Edificio Municipal De Santivañez”, correspondiente al pago de la planilla Nº1, según la UPRE.</t>
  </si>
  <si>
    <t>De: 00099024113 Transferencia en cumplimiento al DS N°0913 de 15/06/2011 y el Convenio Intergubernativo de Financiamiento UPRE-CIF-IG 1090/2017, suscrito entre la UPRE y el GAD Beni, Proyecto “Ampl. Terminal Aérea Riberalta”, correspondiente al pago de la planilla Nº3, según la UPRE.</t>
  </si>
  <si>
    <t>De: 00099024113 Transferencia en cumplimiento al DS N°0913 de 15/06/2011 y el Convenio Intergubernativo de Financiamiento UPRE-CIF-IG 1021/2017, suscrito entre la UPRE y el GAM Villa Tunari, Proyecto “Construcción Centro de Salud con Internación 1° De Mayo D - 2”, correspondiente al pago de la planilla Nº3, según la UPRE.</t>
  </si>
  <si>
    <t>De: 00099024113 Transferencia en cumplimiento al DS N°0913 de 15/06/2011 y el Convenio Intergubernativo de Financiamiento UPRE-CIF-IG 1018/2017, suscrito entre la UPRE y el GAM Sucre, Proyecto “Construcción Unidad Educativa Aniceto Arce D-4”, correspondiente al pago de la planilla Nº1, según la UPRE.</t>
  </si>
  <si>
    <t>De: 00099024113 Transferencia en cumplimiento al DS N°0913 de 15/06/2011 y el Convenio Intergubernativo de Financiamiento UPRE-CIF-IG 1092/2017, suscrito entre la UPRE y el GAM Villa Tunari, Proyecto “Construcción 10 Aulas y Servicios Sanitarios U.E. Cristal Mayu D-10”, correspondiente al pago de la planilla Nº2, según la UPRE.</t>
  </si>
  <si>
    <t>De: 00099024113 Transferencia en cumplimiento al DS N°0913 de 15/06/2011 y el Convenio Intergubernativo de Financiamiento UPRE-CIF-IG 1093/2017, suscrito entre la UPRE y el GAM Villa Tunari, Proyecto “Construcción 10 Aulas, 2 Talleres y 2 Laboratorios U.E. Padre Constante Luchsich Chipiriri D-2”, correspondiente al pago de la planilla Nº3, según la UPRE.</t>
  </si>
  <si>
    <t>De: 00099024113 Transferencia en cumplimiento al DS N°0913 de 15/06/2011 y el Convenio Intergubernativo de Financiamiento UPRE-CIF-IG 796/2017, suscrito entre la UPRE y el GAM San Carlos, Proyecto “Construcción Tinglado y Gradería en la Unidad Educativa Aurelio Serrate Nogales, Distrito Buen Retiro”, correspondiente al pago de la planilla Nº4 de cierre, según la UPRE.</t>
  </si>
  <si>
    <t>De: 00099024113 Transferencia en cumplimiento al DS N°0913 de 15/06/2011 y el Convenio Intergubernativo de Financiamiento UPRE-CIF-IG 346/2016, suscrito entre la UPRE y el GAM Cajuata Proyecto “Construcción Unidad Educativa Asociada Cajuata-Secundaria”, correspondiente al pago de la planilla Nº3, según la UPRE.</t>
  </si>
  <si>
    <t>De: 00099024113 Transferencia en cumplimiento al DS N°0913 de 15/06/2011 y el Convenio Intergubernativo de Financiamiento UPRE-CIF-IG 1014/2017, suscrito entre la UPRE y el GAM Villa Tunari, Proyecto “Construcción U.E. Técnico Humanístico Anzaldo D-9”, correspondiente al pago de la planilla Nº 2, según la UPRE.</t>
  </si>
  <si>
    <t>De: 00099024113 Transferencia en cumplimiento al DS N°0913 de 15/06/2011 y el Convenio Intergubernativo de Financiamiento UPRE-CIF-IG 953/2017, suscrito entre la UPRE y el GAM Chaqui, Proyecto “Construcción Bloque de Aulas U.E. Villa Imperial Chaqui Baños”, correspondiente al pago de la planilla Nº 2, según la UPRE.</t>
  </si>
  <si>
    <t>De: 00099024113 Transferencia en cumplimiento al DS N°0913 de 15/06/2011 y el Convenio Intergubernativo de Financiamiento UPRE-CIF-IG 316/2017, suscrito entre la UPRE y el GAM Caquiaviri, Proyecto “Construccion de 4 Aulas U.E. Mcal. Sucre”, correspondiente al pago de la planilla Nº 3 de cierre, según la UPRE.</t>
  </si>
  <si>
    <t>De: 00099024113 Transferencia en cumplimiento al DS N°0913 de 15/06/2011 y el Convenio Interinstitucional de Financiamiento UPRE-CIF-1255/2013, suscrito entre la UPRE y el GAM Concepción, Proyecto “Construccion Unidad Educativa Rio Blanco”, correspondiente al pago de la planilla Nº 1 de cierre, según la UPRE.</t>
  </si>
  <si>
    <t>De: 00099024113 Transferencia en cumplimiento al DS N°0913 de 15/06/2011 y el Convenio Intergubernativo de Financiamiento UPRE-CIF-IG 506/2016, suscrito entre la UPRE y el GAM Villa Tunari, Proyecto “Construcción Tinglado, Graderia y Cancha Multiple U.E. Francisco Vignaud – Villa Tunari Distrito I”, correspondiente al pago de la planilla Nº2 de cierre, según la UPRE.</t>
  </si>
  <si>
    <t>De: 00099024113 Transferencia en cumplimiento al DS N°0913 de 15/06/2011 y el Convenio Intergubernativo de Financiamiento UPRE-CIF-IG 008/2018, suscrito entre la UPRE y el GAM Andamarca (Santiago de Andamarca), Proyecto “Construcción Sala Comedor - Cocina U.E. Nacional de Andamarca - Municipio Santiago de Andamarca”, correspondiente al pago de la planilla Nº 2, según la UPRE.</t>
  </si>
  <si>
    <t>De: 00099024113 Transferencia en cumplimiento al DS N°0913 de 15/06/2011 y el Convenio Intergubernativo de Financiamiento UPRE-CIF-IG 1070/2017, suscrito entre la UPRE y el GAM Magdalena, Proyecto “Const. Auditorio en Hospital Boliviano Canadiense Santa Maria Magdalena”, correspondiente al pago de la planilla Nº2, según la UPRE.</t>
  </si>
  <si>
    <t>De: 00099024113 Transferencia en cumplimiento al DS N°0913 de 15/06/2011 y el Convenio Interinstitucional de Financiamiento UPRE-CIF-146/2015, suscrito entre la UPRE y el GAM Uriondo (Concepción) Proyecto “Restauración Iglesia Nuestra Señora de la Inmaculada Concepción del Valle de la Concepción”, correspondiente al pago de la planilla Nº25, según la UPRE.</t>
  </si>
  <si>
    <t>De: 00099024113 Transferencia en cumplimiento al DS N°0913 de 15/06/2011 y el Convenio Intergubernativo de Financiamiento UPRE-CIF-IG 928/2017, suscrito entre la UPRE y el GAM Ckochas, Proyecto “Construcción de 6 Aulas, Sala de Profesores y Direccion U.E. Molles-Ckochas”, correspondiente al pago de la planilla Nº3, según la UPRE.</t>
  </si>
  <si>
    <t>De: 00099024113 Transferencia en cumplimiento al DS N°0913 de 15/06/2011 y el Convenio Intergubernativo de Financiamiento UPRE-CIF-IG/474/2015, suscrito entre la UPRE y el GAM Monteagudo, Proyecto “Construccion U.E. Cmte. Hugo Chavez - Monteagudo”, correspondiente al pago de la planilla Nº 5 de cierre, según la UPRE.</t>
  </si>
  <si>
    <t>De: 00099024113 Transferencia en cumplimiento al DS N°0913 de 15/06/2011 y el Convenio Intergubernativo de Financiamiento UPRE-CIF-IG 914/2017, suscrito entre la UPRE y el GAM Villa Tunari, Proyecto “Construcción U.E. Tecnico Humanistico Nueva Tacopaya D-8”, correspondiente al pago de la planilla Nº3, según la UPRE.</t>
  </si>
  <si>
    <t>De: 00099024113 Transferencia en cumplimiento al DS N°0913 de 15/06/2011 y el Convenio Intergubernativo de Financiamiento UPRE-CIF-IG 874/2017, suscrito entre la UPRE y el GAM Sapahaqui Proyecto “Construccion Centro Cultural Bartolina Sisa Comunidad Ocuire”, correspondiente al pago de la planilla Nº2, según la UPRE.</t>
  </si>
  <si>
    <t>De: 00099024113 Transferencia en cumplimiento al DS N°0913 de 15/06/2011 y el Convenio Intergubernativo de Financiamiento UPRE-CIF-IG 490/2017, suscrito entre la UPRE y el GAM Nazacara de Pacajes Proyecto “Construccion Vivienda para Personal de Salud Centro de Salud Nazacara - Nazacara de Pacajes”, correspondiente al pago de la planilla Nº1, según la UPRE.</t>
  </si>
  <si>
    <t>De: 00099024113 Transferencia en cumplimiento al DS N°0913 de 15/06/2011 y el Convenio Intergubernativo de Financiamiento UPRE-CIF-IG 033/2017, suscrito entre la UPRE y el GAM Vinto, Proyecto “Construcción Internado U.E. La Llave”, correspondiente al pago de la planilla Nº 6 de cierre, según la UPRE.</t>
  </si>
  <si>
    <t>COBRO COSTOS DE PAPELERIA SEGUN TRANSFERENCIA DEL EXTERIOR POR ORDEN DE CONSULADO DE BOLIVIA EN BILBAO LIB. 00010011102 MIN.RELACIONES EXTERIORES - GESTORIA CONSULAR LEY Nº 3108</t>
  </si>
  <si>
    <t>COBRO COSTOS DE PAPELERIA SEGUN TRANSFERENCIA DEL EXTERIOR POR ORDEN DE EMBAJADA DE BOLIVIA-CARACAS VENEZUELA REF:GESTORIA CONSULAR LIB. 00010011102 MIN.RELACIONES EXTERIORES - GESTORIA CONSULAR LEY Nº 3108</t>
  </si>
  <si>
    <t>COBRO COSTOS DE PAPELERIA SEGUN TRANSFERENCIA DEL EXTERIOR POR ORDEN DE CONSULADO GENERAL DE BOLIVIA EN SAO PAULO LIB. 00340012003 RECAUDACION EXTRANJERIA - C.I. -L.C.</t>
  </si>
  <si>
    <t>00190012003 DEPOSITO DE EFECTIVO, DEPOSITANTE: ERICK DENNIS CALDERA TORRICO, CONCEPTO: DEVOLUCION DE VIATICOS POR VIAJE AL MUNICIPIO DE PALOS BLANCOS EL 15 DE MAYO, CUENTA DE DEPOSITO: CUENTA UNICA DEL TESORO</t>
  </si>
  <si>
    <t>00099021001 DEPOSITO DE EFECTIVO, DEPOSITANTE: CATTY JANET LOURDES SANJINES LEMUZ, CONCEPTO: DOBLE PERCEPCION, CUENTA DE DEPOSITO: CUENTA UNICA DEL TESORO</t>
  </si>
  <si>
    <t>00373024103 DEPOSITO DE EFECTIVO, DEPOSITANTE: PROD.DE CITRICOS Y BANANO CENTRAL 16 DE JULIO, CONCEPTO: DEVOLUCION DE FONDOS DE FDI-CIERRE PROYECTOS VIGENTES TRANSFERIDOS POR EL FDPPIOYCC, CUENTA DE DEPOSITO: CUENTA UNICA DEL TESORO</t>
  </si>
  <si>
    <t>00099021001 DEPOSITO DE EFECTIVO, DEPOSITANTE: NELSON CRISTHIAN URUCHI QUISPE, CONCEPTO: DEVOLUCION PASAJE TERRESTRE NO UTILIZADO, CUENTA DE DEPOSITO: CUENTA UNICA DEL TESORO</t>
  </si>
  <si>
    <t>00099021001 DEPOSITO DE EFECTIVO, DEPOSITANTE: RICHARD GALO SILVA GUTIERREZ, CONCEPTO: DEVOLUCION PASAJE TERRESTRE NO UTILIZADO, CUENTA DE DEPOSITO: CUENTA UNICA DEL TESORO</t>
  </si>
  <si>
    <t>00585012002 DEPOSITO DE EFECTIVO, DEPOSITANTE: AGENCIA BOLIVIANA ESPACIAL - ABE- JUAN R. QUISPE, CONCEPTO: DEVOLUCION DE FONDOS, CUENTA DE DEPOSITO: CUENTA UNICA DEL TESORO</t>
  </si>
  <si>
    <t>00099021001 DEPOSITO DE EFECTIVO, DEPOSITANTE: ARTURO J. FERNANDEZ PEÑA, CONCEPTO: DEVOLUCION DOBLE PERCEPCION SENASIR 2DO DEP., CUENTA DE DEPOSITO: CUENTA UNICA DEL TESORO</t>
  </si>
  <si>
    <t>00086057005 DEPOSITO DE EFECTIVO, DEPOSITANTE: MMAYA-UCP-PAAP/PSLT-BEATRIZ CONDORI YABE, CONCEPTO: DEVOLUCION FONDOS EN AVANCE PARA TRANSPORTE A DISTINTAS COMUNIDADES DE PUERTO PEREZ, CUENTA DE DEPOSITO: CUENTA UNICA DEL TESORO</t>
  </si>
  <si>
    <t>00190012003 DEPOSITO DE EFECTIVO, DEPOSITANTE: JOSE VLADIMIR POMA YAMPASI, CONCEPTO: DEVOLUCION DE VIATICOS POR VIAJE A QUIME Y SICA SICA EL 6 DE JUNIO, CUENTA DE DEPOSITO: CUENTA UNICA DEL TESORO</t>
  </si>
  <si>
    <t>00190012003 DEPOSITO DE EFECTIVO, DEPOSITANTE: LEONEL OSWALDO MARTINEZ MAMANI, CONCEPTO: DEVOLUCION DE VIATICOS POR VIAJE AL MUNICIPIO CARACOLLO EL 6 DE JUNIO, CUENTA DE DEPOSITO: CUENTA UNICA DEL TESORO</t>
  </si>
  <si>
    <t>00190012003 DEPOSITO DE EFECTIVO, DEPOSITANTE: MARIO VILLCA CHOQUETA, CONCEPTO: DEVOLUCION DE VIATICOS POR VIAJE AL MUNICIPIO DE CKOCHAS EL 4 DE JUNIO, CUENTA DE DEPOSITO: CUENTA UNICA DEL TESORO</t>
  </si>
  <si>
    <t>00190012003 DEPOSITO DE EFECTIVO, DEPOSITANTE: JOSE VLADIMIR POMA YAMPASI, CONCEPTO: DEVOLUCION DE VIATICOS POR VIAJE A QUIME Y SICA SICA EL 1 DE JUNIO, CUENTA DE DEPOSITO: CUENTA UNICA DEL TESORO</t>
  </si>
  <si>
    <t>00190012003 DEPOSITO DE EFECTIVO, DEPOSITANTE: ERICK DENNIS CALDERA TORRICO, CONCEPTO: DEVOLUCION DE VIATICOS POR VIAJE AL MUNICIPIO CARANAVI EL 1 DE JUNIO, CUENTA DE DEPOSITO: CUENTA UNICA DEL TESORO</t>
  </si>
  <si>
    <t>00190012003 DEPOSITO DE EFECTIVO, DEPOSITANTE: ERICK DENNIS CALDERA TORRICO, CONCEPTO: DEVOLUCION DE VIATICOS POR VIAJE AL MUNICIPIO DE GUANAY DEL 22 AL 23 DE MAYO, CUENTA DE DEPOSITO: CUENTA UNICA DEL TESORO</t>
  </si>
  <si>
    <t>00099021001 DEPOSITO DE EFECTIVO, DEPOSITANTE: JUAN JAVIER QUISBERT MURILLO CI 4316079 LP, CONCEPTO: DEVOLUCION DE SALARIO DEL MES DE JUNIO 2017, CUENTA DE DEPOSITO: CUENTA UNICA DEL TESORO</t>
  </si>
  <si>
    <t>00378012002 DEPOSITO DE EFECTIVO, DEPOSITANTE: MARCO ANTONIO USNAYO E., CONCEPTO: DEVOLUCION PREVENTIVO N° 341, CUENTA DE DEPOSITO: CUENTA UNICA DEL TESORO</t>
  </si>
  <si>
    <t>00373024103 DEPOSITO DE EFECTIVO, DEPOSITANTE: APOYO A LA PROD DE OVINOS CANTON V. MACAMACA, CONCEPTO: DEVOLUCION DE SALDOS E INTERESES, CUENTA DE DEPOSITO: CUENTA UNICA DEL TESORO</t>
  </si>
  <si>
    <t>00099021001 DEPOSITO DE EFECTIVO, DEPOSITANTE: DELIA AMANDA QUISBERT POMA, CONCEPTO: DEVOLUCION DE SALDOS NO EJECUTADOS, CUENTA DE DEPOSITO: CUENTA UNICA DEL TESORO</t>
  </si>
  <si>
    <t>00081011105 DEPOSITO DE EFECTIVO, DEPOSITANTE: HORACIO GUERY HUANCA RIVERO, CONCEPTO: DEVOLUCION DE FONDOS NO EJECUTADOS PREV 1126, CUENTA DE DEPOSITO: CUENTA UNICA DEL TESORO</t>
  </si>
  <si>
    <t>00526012001 DEPOSITO DE EFECTIVO, DEPOSITANTE: BOLIVIA TV - ALDO MIRANDA GUTIERREZ, CONCEPTO: DEVOLUCION DE VIATICOS, CUENTA DE DEPOSITO: CUENTA UNICA DEL TESORO</t>
  </si>
  <si>
    <t>00598019201 DEPOSITO DE EFECTIVO, DEPOSITANTE: GIMENA SCHMIDT, CONCEPTO: SALDO DE FONDO EN AVANCE, CUENTA DE DEPOSITO: CUENTA UNICA DEL TESORO</t>
  </si>
  <si>
    <t>00099021001 DEPOSITO DE EFECTIVO, DEPOSITANTE: MONICA PATRICIA SEA ARAMAYO, CONCEPTO: REGULARIZACION POR TOPE SALARIAL FEB-17 A DIC-17, CUENTA DE DEPOSITO: CUENTA UNICA DEL TESORO</t>
  </si>
  <si>
    <t>00099021001 DEPOSITO DE EFECTIVO, DEPOSITANTE: ISAAC QUECAÑA SURCO, CONCEPTO: REVERSION DE BOLETA DE HABER MENSUAL DE ABRIL / 2018, CUENTA DE DEPOSITO: CUENTA UNICA DEL TESORO</t>
  </si>
  <si>
    <t>00590012001 DEPOSITO DE EFECTIVO, DEPOSITANTE: SECUNDINO CORTEZ RODRIGUEZ, CONCEPTO: DEVOLUCION DE FONDOS NO UTILIZADOS ( GASOLINA ), CUENTA DE DEPOSITO: CUENTA UNICA DEL TESORO</t>
  </si>
  <si>
    <t>00590012001 DEPOSITO DE EFECTIVO, DEPOSITANTE: SECUNDINO CORTEZ RODRIGUEZ, CONCEPTO: DEVOLUCION DE FONDOS NO UTILIZADOS ( TASAS ), CUENTA DE DEPOSITO: CUENTA UNICA DEL TESORO</t>
  </si>
  <si>
    <t>00070014201 DEPOSITO DE EFECTIVO, DEPOSITANTE: FABIOLA ROLLANO PEÑA, CONCEPTO: DEVOLUCION DE VIATICOS, CUENTA DE DEPOSITO: CUENTA UNICA DEL TESORO</t>
  </si>
  <si>
    <t>00099021001 DEPOSITO DE EFECTIVO, DEPOSITANTE: RAM-2 "BOLIVAR", CONCEPTO: DEVOLUCION DE COMBUSTIBLE, CUENTA DE DEPOSITO: CUENTA UNICA DEL TESORO</t>
  </si>
  <si>
    <t>00221012001 DEP.DE CHEQ.AJENOS,RET.DE CAM.,CONCEPTO: DEVOLUCION DE BOLTUR  A  C-31 N° 120-3/2017,DEP.: SENARECOM , PROCEDENCIA: BANCO UNION S.A., CHEQUE: 1317, FECHA DE EMISION:20/07/2018</t>
  </si>
  <si>
    <t>00132052001 DEP.DE CHEQ.AJENOS,RET.DE CAM.,CONCEPTO: DEVOLUCION DE SALDOS NO EJECUTADOS,DEP.: SEDEM , PROCEDENCIA: BANCO UNION S.A., CHEQUE: 2060, FECHA DE EMISION:13/07/2018</t>
  </si>
  <si>
    <t>00132052001 DEP.DE CHEQ.AJENOS,RET.DE CAM.,CONCEPTO: DEVOLUCION DE SALDOS NO EJECUTADOS,DEP.: SEDEM , PROCEDENCIA: BANCO UNION S.A., CHEQUE: 2059, FECHA DE EMISION:13/07/2018</t>
  </si>
  <si>
    <t>00099021001 DEP.DE CHEQ.AJENOS,RET.DE CAM.,CONCEPTO: INTURIAS GUEVARA JOSE,DEP.: BANCO UNION S.A. , PROCEDENCIA: BANCO UNION S.A., CHEQUE: 158102, FECHA DE EMISION:23/07/2018</t>
  </si>
  <si>
    <t>00099021001 DEP.DE CHEQ.AJENOS,RET.DE CAM.,CONCEPTO: INTURIAS GUEVARA JOSE,DEP.: BANCO UNION S.A. , PROCEDENCIA: BANCO UNION S.A., CHEQUE: 158104, FECHA DE EMISION:23/07/2018</t>
  </si>
  <si>
    <t>00099021001 DEP.DE CHEQ.AJENOS,RET.DE CAM.,CONCEPTO: DEVOLUCION DE GASTOS NO UTILIZADOS POR LA BRIGADA DE CHUQUISACA,DEP.: BRIGADA PARLAMENTARIA DE CHUQUISACA , PROCEDENCIA: BANCO UNION S.A., CHEQUE: 688, FECHA DE EMISION:06/07/2018</t>
  </si>
  <si>
    <t>00291012001 DEP.DE CHEQ.AJENOS,RET.DE CAM.,CONCEPTO: REVERSION DE FONDOS,DEP.: ADMINISTRADORA BOLIVIANA DE CARRETERAS REG.TARIJA , PROCEDENCIA: BANCO UNION S.A., CHEQUE: 2299, FECHA DE EMISION:17/07/2018</t>
  </si>
  <si>
    <t>00020011103 DEP.DE CHEQ.AJENOS,RET.DE CAM.,CONCEPTO: TRANSF AIR PARTS P/ADQUISICION DE LLANTAS NLG Y MLG P/AERO BOEING 737-200 FAB-117,DEP.: TRANSPORTE AEREO MILITAR , PROCEDENCIA: BANCO UNION S.A., CHEQUE: 19941, FECHA DE EMISION:19/07/2018</t>
  </si>
  <si>
    <t>00020011102 DEP.DE CHEQ.AJENOS,RET.DE CAM.,CONCEPTO: PAGO DE HABERES PERSONAL CONSULTORES MES DE JUNIO /18 DGTAM,DEP.: TRANSPORTE AEREO MILITAR , PROCEDENCIA: BANCO UNION S.A., CHEQUE: 19949, FECHA DE EMISION:19/07/2018</t>
  </si>
  <si>
    <t>00190012003 DEPOSITO DE EFECTIVO, DEPOSITANTE: JOSE MOLLERICONA MACUCHAPI, CONCEPTO: DEVOLUCION DE VIATICOS POR VIAJE A LOS MUNICIPIOS DE TIPUANI Y GUANAY DEL 16 AL 17 DE MAYO, CUENTA DE DEPOSITO: CUENTA UNICA DEL TESORO</t>
  </si>
  <si>
    <t>00291012008 DEPOSITO DE EFECTIVO, DEPOSITANTE: COINSER LTDA., CONCEPTO: PAGO POR SERV DE ENSAYO DE LABORATORIO DE CEMENTO ASFALTICO MODIFICADO CON POLINERO ELASTUBIT 60-85, CUENTA DE DEPOSITO: CUENTA UNICA DEL TESORO</t>
  </si>
  <si>
    <t>00099021001 DEPOSITO DE EFECTIVO, DEPOSITANTE: PABLO COCA GARCIA, CONCEPTO: DEVOLUCION DE FONDOS POR VIATICOS, CUENTA DE DEPOSITO: CUENTA UNICA DEL TESORO</t>
  </si>
  <si>
    <t>00099021001 DEPOSITO DE EFECTIVO, DEPOSITANTE: CLAUDIA MERUVIA PAREDES CODESUR, CONCEPTO: DEVOLUCION DE SALDOS FONDOS EN AVANCE, CUENTA DE DEPOSITO: CUENTA UNICA DEL TESORO</t>
  </si>
  <si>
    <t>00234014202 DEPOSITO DE EFECTIVO, DEPOSITANTE: CARINA CANCHARI MONTALVO, CONCEPTO: DEVOLUCION B2 - C-31 918 PARTIDA 22110, CUENTA DE DEPOSITO: CUENTA UNICA DEL TESORO</t>
  </si>
  <si>
    <t>00099021001 DEPOSITO DE EFECTIVO, DEPOSITANTE: DANIEL ANDRES ORTIZ CORDERO, CONCEPTO: DEVOLUCION DE PASAJES ALIMENTACION Y VIATICOS GESTION 2017-FORO DEL GAS, CUENTA DE DEPOSITO: CUENTA UNICA DEL TESORO</t>
  </si>
  <si>
    <t>00041031107 DEPOSITO DE EFECTIVO, DEPOSITANTE: LUIS ESTEBAN FLORES SAMO, CONCEPTO: DEVOLUCION EXCEDENTE EN PASAJES, CUENTA DE DEPOSITO: CUENTA UNICA DEL TESORO</t>
  </si>
  <si>
    <t>A:00099021001 Débito Automático a solicitud de la Unidad de Proyectos Especiales UPRE, segun informes CITE: MP/UPRE/JUJ/INF/N°077/2018 Y JUT-OCCIDENTE/ORURO/AAAM/N°003/2018, en amparo a la clausula octava del convenio UPRE-CIF-01/12. (H.R. 1-5047-R)</t>
  </si>
  <si>
    <t>TRANSFERENCIA DEL EXTERIOR SEGUN SWIFT 10259 DE FECHA 23/07/2018 ORDENANTE: CONSULADO GENERAL DE BOLIVIA EN WASHINGTON D.C. REF.: RECAUDACIONES CORRESPONDIENTES AL MES DE JUNIO 2018 LIB. 00010011102 MIN.RELACIONES EXTERIORES - GESTORIA CONSULAR LEY Nº 3108</t>
  </si>
  <si>
    <t>TRANSFERENCIA DEL EXTERIOR SEGUN SWIFT NOS.10300-10295 DE FECHA 23/07/2018 ORDENANTE: CONSULADO GENERAL DE BOLIVIA-BUENOS AIRES ARGETNINA REF:SERVICIOS DEL GOBIERNO LIB. 00340012005 SEGIP - RECAUDACION EXTERIOR - CEDULAS DE IDENTIDAD</t>
  </si>
  <si>
    <t>TRANSFERENCIA DEL EXTERIOR SEGUN SWIFT NO.10315 DE FECHA 23/07/2018 ORDENANTE: CONSULADO GENERAL DEL ESTADO RECAUDACIONES CONSULARES MIAMI REF:GESTORIA CONSULAR JUNIO 2018 LIB. 00010011102 MIN.RELACIONES EXTERIORES - GESTORIA CONSULAR LEY Nº 3108</t>
  </si>
  <si>
    <t>NUMERO DE LIBRETA CUT: 00099021001 OPERACIÓN E18 TRANSFERENCIA DEL SISTEMA FINANCIERO POR CUENTA DE TERCEROS A LA CUT Devolucion pagos en exceso Gobierno autonomo departamental de La Paz Libreta Nro 00099021001 TGN recursos ordinarios</t>
  </si>
  <si>
    <t>||REGULARIZACIÓN DE NUESTRA OPERACIÓN NRO. 0927177 DE F. 13/07/2018 EN ATENCIÓN A NOTA DEL CENTRO NACIONAL DE ENFERMEDADES TROPICALES "CENETROP", CITE' CEN.DIR.EXT.330/2018 DE F. 16/07/2018 RECIBIDA EN LA FECHA (HRE-TGL-11275) P/CTA. INSTITUT NATIONAL DE LA SANTE ET; LIBRETA 00046188001 MS-CENETROP ZIKALLIANCE.</t>
  </si>
  <si>
    <t>||TRANSFERENCIA DE FONDOS S/G. MENSAJE SWIFT NRO. 10265 DE LA FECHA. (SECTOR PÚBLICO). DEBITO DE LA LIBRETA 00117012001 DGAC, REPOSICION UTILES DE ESCRITORIO.</t>
  </si>
  <si>
    <t>||RESPUESTA A DEBITO DEL BANQUERO SG MJE.SWIFT NO.10275 DE LA FECHA REF:COBRO COMIS.POR TRANSFERENCIA EUR 3,270,95 DEL 07/06/2018 SG SOLICITUD DE DIREMAR , PAGO CONSULTORIA PATRICIA JIMENEZ KWAST LIB.00099021001 TGN-RECURSOS ORDINARIOS</t>
  </si>
  <si>
    <t>||RESPUESTA A DEBITO DEL BANQUERO SG MJE.SWIFT NO.10275 DE LA FECHA REF:COBRO COMIS.POR TRANSFERENCIA EUR 3,270,95 DEL 07/06/2018 SG SOLICITUD DE DIREMAR , PAGO CONSULTORIA PATRICIA JIMENEZ KWAST CGO.LIB.00099021001 TGN-RECURSOS ORDINARIOS (UTILES DE ESCRITORIO)</t>
  </si>
  <si>
    <t>||TRANSFERENCIA DE FONDOS S/G. MENSAJES SWIFT NROS. 10303 Y 10292 DE LA FECHA. (SECTOR PÚBLICO). DEBITO DE LA LIBRETA 00117012001 DGAC, REPOSICION UTILES DE ESCRITORIO.</t>
  </si>
  <si>
    <t>||REGULARIZACIÓN DE NUESTRA OPERACIÓN NRO. 0927177 DE F. 13/07/2018 EN ATENCIÓN A NOTA DEL CENTRO NACIONAL DE ENFERMEDADES TROPICALES "CENETROP", CITE' CEN.DIR.EXT.330/2018 DE F. 16/07/2018 RECIBIDA EN LA FECHA (HRE-TGL-11275) DEBITO DE LA LIBRETA 00046181101 MS-MINISTERIO DE SALUD CENETROP; COBRO UTILES DE ESCRITORIO.</t>
  </si>
  <si>
    <t>De: 00099024113 Transferencia en cumplimiento al DS N°0913 de 15/06/2011 y el Convenio Intergubernativo de Financiamiento UPRE-CIF-IG/523/2016, suscrito entre la UPRE y el GAM Cocapata, Proyecto “Construcción Centro de Salud con Internación Comunidad de Choro”, correspondiente al pago de la planilla Nº8 de cierre, según la UPRE.</t>
  </si>
  <si>
    <t>De: 00099024113 Transferencia en cumplimiento al DS N°0913 de 15/06/2011 y el Convenio Intergubernativo de Financiamiento UPRE-CIF-IG 1044/2017, suscrito entre la UPRE y el GAM Reyes, Proyecto “Const. Tinglado Unidad Educativa Villa Copacabana Comunidad Copacabana”, correspondiente al pago de la planilla Nº2 de cierre, según la UPRE.</t>
  </si>
  <si>
    <t>De: 00099024113 Transferencia en cumplimiento al DS N°0913 de 15/06/2011 y el Convenio Intergubernativo de Financiamiento UPRE-CIF-IG 061/2017, suscrito entre la UPRE y el GAM Caraparí, Proyecto “Construcción Cancha de Fútbol Nazareno”, correspondiente al pago de la planilla Nº3 de cierre, según la UPRE.</t>
  </si>
  <si>
    <t>De: 00099024113 Transferencia en cumplimiento al DS N°0913 de 15/06/2011 y el Convenio Intergubernativo de Financiamiento UPRE-CIF-IG 749/2017, suscrito entre la UPRE y el GAM Arani, Proyecto “Const. Aulas Unidad Educativa Serrano”, correspondiente al pago de la planilla Nº3, según la UPRE.</t>
  </si>
  <si>
    <t>De: 00099024113 Transferencia en cumplimiento al DS N°0913 de 15/06/2011 y el Convenio Intergubernativo de Financiamiento UPRE-CIF-IG 628/2017, suscrito entre la UPRE y el GAM Vacas, Proyecto “Const. U.E. David Morato Cañadas - Vacas”, correspondiente al pago de la planilla Nº 4, según la UPRE.</t>
  </si>
  <si>
    <t>De: 00099024113 Transferencia en cumplimiento al DS N°0913 de 15/06/2011 y el Convenio Intergubernativo de Financiamiento UPRE-CIF-IG 0277/2018, suscrito entre la UPRE y el GAM Camiri, Proyecto “Const. Unidad Educativa Graciela Cortez de Delgadillo - Camiri”, correspondiente al pago del 20% de anticipo del monto financiado, según la UPRE.</t>
  </si>
  <si>
    <t>De: 00099024113 Transferencia en cumplimiento al DS N°0913 de 15/06/2011 y el Convenio Intergubernativo de Financiamiento UPRE-CIF-IG 1072/2017, suscrito entre la UPRE y el GAM Magdalena, Proyecto “Const. de Tinglado y Graderías Polifuncional U.E. Parroquial San Antonio II - Magdalena”, correspondiente al pago de la planilla Nº1, según la UPRE.</t>
  </si>
  <si>
    <t>De: 00099024113 Transferencia en cumplimiento al DS N°0913 de 15/06/2011 y el Convenio Intergubernativo de Financiamiento UPRE-CIF-IG 1055/2017, suscrito entre la UPRE y el GAM San Ramón, Proyecto “Const. Tinglado y Cancha Polifuncional Zona Machupo - San Ramón”, correspondiente al pago de la planilla Nº1, según la UPRE.</t>
  </si>
  <si>
    <t>De: 00099024113 Transferencia en cumplimiento al DS N°0913 de 15/06/2011 y el Convenio Intergubernativo de Financiamiento UPRE-CIF-IG 343/2016, suscrito entre la UPRE y el GAM Yanacachi, Proyecto “Construcción U.E. Florida (Yanacachi)”, correspondiente al pago de la planilla Nº7 de cierre, según la UPRE.</t>
  </si>
  <si>
    <t>De: 00099024113 Transferencia en cumplimiento al DS N°0913 de 15/06/2011 y el Convenio Intergubernativo de Financiamiento UPRE-CIF-IG 742/2017, suscrito entre la UPRE y el GAM Cliza, Proyecto “Construcción Cancha Frontón Ucureña - Cliza”, correspondiente al pago de la planilla Nº2 de cierre, según la UPRE.</t>
  </si>
  <si>
    <t>De: 00099024113 Transferencia en cumplimiento al DS N°0913 de 15/06/2011 y el Convenio Intergubernativo de Financiamiento UPRE-CIF-IG 255/2017, suscrito entre la UPRE y el GAM Coroico, Proyecto “Construcción Tinglado U.E. Korisamaña”, correspondiente al pago de la planilla Nº 1 de cierre, según la UPRE.</t>
  </si>
  <si>
    <t>PROVISION DE FONDOS A SOLICITUD DE YACIMIENTOS PETROLIFEROS FISCALES BOLIVIANOS SEGUN SOLICITUD YPFB-0184-2018 REF: PAGO TRANS GN MI FIRME E INTERRUMPIBLE JUNIO 2018 GASORIENTE BOLIVIANO LTDA LIB. 00513012007 YPFB - RECURSOS NACIONALIZACIÓN</t>
  </si>
  <si>
    <t>TRANSFERENCIA RECIBIDA DEL EXTERIOR SEGÚN MENSAJES SWIFT Nos. 10264-10253 (REM.EXT.) DE FECHA 23-07-2018 POR DESEMBOLSO DE CAF PRÉSTAMO CFA009660 PAV KM25TARATA-ANZALDO-R.CAINE SOLICITUD DE DESEMBOLSO NRO. 4 LIBRETA N° 00291012002 ABC-RECURSOS PROPIOS REF.: UTILES DE ESCRITORIO</t>
  </si>
  <si>
    <t>COBRO COSTOS DE PAPELERIA SEGUN TRANSFERENCIA DEL EXTERIOR POR ORDEN DE CONSULADO GENERAL DE BOLIVIA EN WASHINGTON D.C. REF.: RECAUDACIONES CORRESPONDIENTES AL MES DE JUNIO 2018 LIB. 00010011102 MIN.RELACIONES EXTERIORES - GESTORIA CONSULAR LEY Nº 3108</t>
  </si>
  <si>
    <t>PAGO A EXIMBANK CHINA POPUL PRÉSTAMO PBC 2015 (08) 350 VCTO. 21-07-2018 POR CUENTA DE TGN , NTI. 010988 VALOR 23-07-2018 INTERESES USD 2.867.141,27 COMISIONES USD 379.991,00 CTA. 3987 CUENTA UNICA DEL TESORO-3987 LIB. 00099021001 REF.: COMISIONES BANCARIAS</t>
  </si>
  <si>
    <t>VENTA DE DIVISAS CON TRANSFERENCIA DE FONDOS A SOLICITUD DE DIRECCION GENERAL DE AERONAUTICA CIVIL SEGUN SOLICITUD 5490 REF: 17974 TRANSFERENCIA DE RECURSOS A OACI, CUOTA DE CONTRIBUCION ANUAL DEL PROYECTO RLA-99-901-T, SISTEMA REGIONAL DE COOPERACION PARA LA VIGILANCIA DE LA SEGURIDAD OPERACIONAL S LIB. 00117012001 LBP-DGAC-DIRECCION GRAL.DE AERONAUTICA CIVIL (4010430031)</t>
  </si>
  <si>
    <t>PAGO A EXIMBANK CHINA POPUL PRÉSTAMO PBC 2016 (38) 426 VCTO. 21-07-2018 POR CUENTA DE TGN , NTI. 011068 VALOR 23-07-2018 INTERESES USD 1.104.531,34 COMISIONES USD 726.465,52 CTA. 3987 CUENTA UNICA DEL TESORO-3987 LIB. 00099021001 REF.: COMISIONES BANCARIAS</t>
  </si>
  <si>
    <t>PAGO A EXIMBANK CHINA POPUL PRÉSTAMO PBC 2016 (22) 410 VCTO. 21-07-2018 POR CUENTA DE TGN , NTI. 011067 VALOR 23-07-2018 INTERESES USD 78.851,67 COMISIONES USD 527.469,86 CTA. 3987 CUENTA UNICA DEL TESORO-3987 LIB. 00099021001 REF.: COMISIONES BANCARIAS</t>
  </si>
  <si>
    <t>VENTA DE DIVISAS CON TRANSFERENCIA DE FONDOS A SOLICITUD DE DIRECCION GENERAL DE AERONAUTICA CIVIL SEGUN SOLICITUD 5491 REF: 14647 TRANSFERENCIA DE RECURSOS A OACI, POR CONCEPTO DE CUOTA ANUAL DE MEMBRESIA PROGRAMA TRAINAIR PLUS GESTION 2018 PARA INAC CBBA., SEGUN INFORME INAC-CBB-ADM-0154/2018, FAC LIB. 00117012001 LBP-DGAC-DIRECCION GRAL.DE AERONAUTICA CIVIL (4010430031)</t>
  </si>
  <si>
    <t>COBRO COSTOS DE PAPELERIA SEGUN TRANSFERENCIA DEL EXTERIOR POR ORDEN DE CONSULADO GENERAL DE BOLIVIA-BUENOS AIRES ARGETNINA REF:SERVICIOS DEL GOBIERNO LIB. 00340012003 RECAUDACION EXTRANJERIA - C.I. -L.C.</t>
  </si>
  <si>
    <t>COBRO COSTOS DE PAPELERIA SEGUN TRANSFERENCIA DEL EXTERIOR POR ORDEN DE CONSULADO GENERAL DEL ESTADO RECAUDACIONES CONSULARES MIAMI REF:GESTORIA CONSULAR JUNIO 2018 LIB. 00010011102 MIN.RELACIONES EXTERIORES - GESTORIA CONSULAR LEY Nº 3108</t>
  </si>
  <si>
    <t>00132052001 DEPOSITO DE EFECTIVO, DEPOSITANTE: EMPRESA ESTRATEGICA DE PRODUCCION DE SEMILLAS, CONCEPTO: DEVOLUCION APORTES DE AFPS OCTUBRE 2017, CUENTA DE DEPOSITO: CUENTA UNICA DEL TESORO</t>
  </si>
  <si>
    <t>00597019202 DEPOSITO DE EFECTIVO, DEPOSITANTE: AISATEC SRL, CONCEPTO: REGULARICACION DE MULTA, CUENTA DE DEPOSITO: CUENTA UNICA DEL TESORO</t>
  </si>
  <si>
    <t>00099021001 DEPOSITO DE EFECTIVO, DEPOSITANTE: JORGE LUIS MAMANI QUISPE, CONCEPTO: REVERSION PASAJE, CUENTA DE DEPOSITO: CUENTA UNICA DEL TESORO</t>
  </si>
  <si>
    <t>00099021001 DEPOSITO DE EFECTIVO, DEPOSITANTE: GARCIA TERAN ERIK CARLOS, CONCEPTO: REVERSION DE PASAJES POR EL FORO DEL GAS GESTION 2017 P 6670, CUENTA DE DEPOSITO: CUENTA UNICA DEL TESORO</t>
  </si>
  <si>
    <t>00526012001 DEPOSITO DE EFECTIVO, DEPOSITANTE: BOLIVIA TV-BORIS LUIS CARTAGENA F., CONCEPTO: DEVOLUCION DE PASAJES-BOLIVIA TV, CUENTA DE DEPOSITO: CUENTA UNICA DEL TESORO</t>
  </si>
  <si>
    <t>00099021001 DEPOSITO DE EFECTIVO, DEPOSITANTE: ACHO COCARICO FREDY, CONCEPTO: REVERSION DE PASAJES VIATICOS Y ALIMENTACION POR EL FORO DEL GAS GESTION 2017 P 7037, CUENTA DE DEPOSITO: CUENTA UNICA DEL TESORO</t>
  </si>
  <si>
    <t>00132022002 DEPOSITO DE EFECTIVO, DEPOSITANTE: LINDSAY MENDOZA CHAPARRO, CONCEPTO: DEVOLUCION DE RECURSOS NO UTILIZADOS, CUENTA DE DEPOSITO: CUENTA UNICA DEL TESORO</t>
  </si>
  <si>
    <t>00099021001 DEPOSITO DE EFECTIVO, DEPOSITANTE: DELGADILLO CANCHARI JHONATAN DIEGO, CONCEPTO: REVERSION DE PASAJES VIATICOS  POR EL FORO DEL GAS GESTION 2017 P 6862, CUENTA DE DEPOSITO: CUENTA UNICA DEL TESORO</t>
  </si>
  <si>
    <t>00586019203 DEPOSITO DE EFECTIVO, DEPOSITANTE: ATAHUACHI SIRPA ALEX EDWIN, CONCEPTO: DEVOLUCION FONDOS EN AVANCE PREV. 558, CUENTA DE DEPOSITO: CUENTA UNICA DEL TESORO</t>
  </si>
  <si>
    <t>00046024204 DEPOSITO DE EFECTIVO, DEPOSITANTE: MINISTERIO DE SALUD -ENRIQUE BORDA TOLAY, CONCEPTO: DEVOLUCION DE FONDOS EN AVANCE, CUENTA DE DEPOSITO: CUENTA UNICA DEL TESORO</t>
  </si>
  <si>
    <t>00132022002 DEPOSITO DE EFECTIVO, DEPOSITANTE: ADRIANA ZAMBRANA, CONCEPTO: DEVOLUCION DE FONDOS EN AVANCE ( PAGOS SERVICIOS MANUALES ), CUENTA DE DEPOSITO: CUENTA UNICA DEL TESORO</t>
  </si>
  <si>
    <t>00212082001 DEPOSITO DE EFECTIVO, DEPOSITANTE: PEDRO LEON CLARES, CONCEPTO: REEMBOLSO A LA COMUNIDAD LOS ANDES, CUENTA DE DEPOSITO: CUENTA UNICA DEL TESORO</t>
  </si>
  <si>
    <t>00526012001 DEPOSITO DE EFECTIVO, DEPOSITANTE: JORGE ROBERTO PAREDES PEREZ - BOLIVIA TV, CONCEPTO: DEVOLUCION PASAJES, CUENTA DE DEPOSITO: CUENTA UNICA DEL TESORO</t>
  </si>
  <si>
    <t>00016011101 DEPOSITO DE EFECTIVO, DEPOSITANTE: ERNESTO FLORES, CONCEPTO: DEVOLUCION GASTOS DE ESTIPENDIOS Y ALQUILERES, CUENTA DE DEPOSITO: CUENTA UNICA DEL TESORO</t>
  </si>
  <si>
    <t>00598019201 DEPOSITO DE EFECTIVO, DEPOSITANTE: MARCELO RUIZ QUINTANILLA, CONCEPTO: DEPÓSITO SOBRANTE DE FONDOS EN AVANCE, CUENTA DE DEPOSITO: CUENTA UNICA DEL TESORO</t>
  </si>
  <si>
    <t>00099021001 DEPOSITO DE EFECTIVO, DEPOSITANTE: NELSON ALEJANDRO ZALLES ALTAMIRANO, CONCEPTO: DEVOLUCION, CUENTA DE DEPOSITO: CUENTA UNICA DEL TESORO</t>
  </si>
  <si>
    <t>00099021001 DEPOSITO DE EFECTIVO, DEPOSITANTE: ANA DORCAS NATUSCH DE FLORES, CONCEPTO: RENTA DERECHO HABIENTE, CUENTA DE DEPOSITO: CUENTA UNICA DEL TESORO</t>
  </si>
  <si>
    <t>00099021001 DEPOSITO DE EFECTIVO, DEPOSITANTE: JUAN CLETO LIMACHI ORTIZ, CONCEPTO: REVERSION ERROR TRANSC, CUENTA DE DEPOSITO: CUENTA UNICA DEL TESORO</t>
  </si>
  <si>
    <t>00099021001 DEPOSITO DE EFECTIVO, DEPOSITANTE: MILTON ARNOLDO VILLARROEL CESPEDES, CONCEPTO: DEVOLUCION POR COMISION DEL SERVICIO, CUENTA DE DEPOSITO: CUENTA UNICA DEL TESORO</t>
  </si>
  <si>
    <t>00099021001 DEPOSITO DE EFECTIVO, DEPOSITANTE: CARLOS ALARCON, CONCEPTO: DEVOLUCION CARGO A CUENTA, CUENTA DE DEPOSITO: CUENTA UNICA DEL TESORO</t>
  </si>
  <si>
    <t>00099021001 DEPOSITO DE EFECTIVO, DEPOSITANTE: CACERES GARCIA FELIPE LADISLAO, CONCEPTO: DEVOLUCION DE VIATICO, CUENTA DE DEPOSITO: CUENTA UNICA DEL TESORO</t>
  </si>
  <si>
    <t>00016011101 DEPOSITO DE EFECTIVO, DEPOSITANTE: MIN DE EDUCACION JOSE LUIS VASQUEZ CHOQUE, CONCEPTO: DEVOLUCION DE SALDOS, CUENTA DE DEPOSITO: CUENTA UNICA DEL TESORO</t>
  </si>
  <si>
    <t>00070011102 DEPOSITO DE EFECTIVO, DEPOSITANTE: LIMBER YUAHSER GUZMAN MACHICADO, CONCEPTO: DEP POR NO HABER REALIZADO EL EXAMEN PREOCUPACIONAL, CUENTA DE DEPOSITO: CUENTA UNICA DEL TESORO</t>
  </si>
  <si>
    <t>00070011102 DEPOSITO DE EFECTIVO, DEPOSITANTE: MINISTERIO DE TRABAJO MAE, CONCEPTO: DEVOLUCION DESEMBOLSO PAGO VIATICOS MAE, CUENTA DE DEPOSITO: CUENTA UNICA DEL TESORO</t>
  </si>
  <si>
    <t>00099021001 DEPOSITO DE EFECTIVO, DEPOSITANTE: IGOR MAMANI HUAYLLANI, CONCEPTO: REVERSION, CUENTA DE DEPOSITO: CUENTA UNICA DEL TESORO</t>
  </si>
  <si>
    <t>00099021001 DEPOSITO DE EFECTIVO, DEPOSITANTE: ALEX ORTIZ, CONCEPTO: DEVOLUCION SUELDO JUNIO 2018, CUENTA DE DEPOSITO: CUENTA UNICA DEL TESORO</t>
  </si>
  <si>
    <t>00099021001 DEPOSITO DE EFECTIVO, DEPOSITANTE: LABIBE SELINE CHAVEZ, CONCEPTO: DEVOLUCION SUELDO MAYO  2018, CUENTA DE DEPOSITO: CUENTA UNICA DEL TESORO</t>
  </si>
  <si>
    <t>00099021001 DEPOSITO DE EFECTIVO, DEPOSITANTE: LABIBE SELINE CHAVEZ, CONCEPTO: DEVOLUCION SUELDO ABRIL 2018, CUENTA DE DEPOSITO: CUENTA UNICA DEL TESORO</t>
  </si>
  <si>
    <t>00099021001 DEPOSITO DE EFECTIVO, DEPOSITANTE: HUMBERTO CAMACHO DELGADILLO, CONCEPTO: DEVOLUCION SUELDO ABRIL 2018, CUENTA DE DEPOSITO: CUENTA UNICA DEL TESORO</t>
  </si>
  <si>
    <t>00041044201 DEPOSITO DE EFECTIVO, DEPOSITANTE: MARIA TERESA MIRANDA, CONCEPTO: DEVOLUCION DE FONDOS, CUENTA DE DEPOSITO: CUENTA UNICA DEL TESORO</t>
  </si>
  <si>
    <t>00099021001 DEPOSITO DE EFECTIVO, DEPOSITANTE: LUISA ELVIRA PAREDES CONDORI, CONCEPTO: EFECTIVO DE DEVOLUCION DE ESCALAFON AL MERITO DEL MES ENERO- FEBRERO- MARZO-ABRIL-MAYO, CUENTA DE DEPOSITO: CUENTA UNICA DEL TESORO</t>
  </si>
  <si>
    <t>00373024103 DEPOSITO DE EFECTIVO, DEPOSITANTE: EZEQUIEL MAMANI CUTY REPRESENTANTE LEGAL 2DA ZONA, CONCEPTO: GASTOS NO EJECUTADOS, CUENTA DE DEPOSITO: CUENTA UNICA DEL TESORO</t>
  </si>
  <si>
    <t>00099021001 DEPOSITO DE EFECTIVO, DEPOSITANTE: YAQUELIN VEGA LIRA, CONCEPTO: DEVOLUCION DE SUELDO JUNIO, CUENTA DE DEPOSITO: CUENTA UNICA DEL TESORO</t>
  </si>
  <si>
    <t>00234014202 DEPOSITO DE EFECTIVO, DEPOSITANTE: FREDDY QUISPE U., CONCEPTO: DEV. AL C-31 N° 919 TASAS PARTIDA, CUENTA DE DEPOSITO: CUENTA UNICA DEL TESORO</t>
  </si>
  <si>
    <t>00234014202 DEPOSITO DE EFECTIVO, DEPOSITANTE: FREDDY QUISPE U., CONCEPTO: DEV. AL C-31 N° 918 PARTIDA MANTENIMIENTO Y REPARACION 24120, CUENTA DE DEPOSITO: CUENTA UNICA DEL TESORO</t>
  </si>
  <si>
    <t>00234014202 DEPOSITO DE EFECTIVO, DEPOSITANTE: FREDDY QUISPE U., CONCEPTO: DEV. AL C-31 MANTENIMIENTO Y REPARACION PARTIDA N° 24120, CUENTA DE DEPOSITO: CUENTA UNICA DEL TESORO</t>
  </si>
  <si>
    <t>00234014202 DEPOSITO DE EFECTIVO, DEPOSITANTE: FREDDY QUISPE U., CONCEPTO: DEV. AL C-31 N° 908 TASAS PARTIDA N° 851, CUENTA DE DEPOSITO: CUENTA UNICA DEL TESORO</t>
  </si>
  <si>
    <t>00234014202 DEPOSITO DE EFECTIVO, DEPOSITANTE: FREDDY QUISPE U., CONCEPTO: DEV. AL C-31 N° 918 COMBUSTIBLE PARTIDA N° 34110, CUENTA DE DEPOSITO: CUENTA UNICA DEL TESORO</t>
  </si>
  <si>
    <t>00046024204 DEPOSITO DE EFECTIVO, DEPOSITANTE: MAXIMO MAMANI CHAMBI, CONCEPTO: DEVOLUCION DE GASOLINA, CUENTA DE DEPOSITO: CUENTA UNICA DEL TESORO</t>
  </si>
  <si>
    <t>00598019201 DEPOSITO DE EFECTIVO, DEPOSITANTE: GIMENA SCHMIDT, CONCEPTO: SOBRANTE DE FONDOS EN AVANCE, CUENTA DE DEPOSITO: CUENTA UNICA DEL TESORO</t>
  </si>
  <si>
    <t>00526012001 DEPOSITO DE EFECTIVO, DEPOSITANTE: BOLIVIA TV-ALDO MIRANDA GUTIERREZ, CONCEPTO: DEVOLUCION DE VIATICOS, CUENTA DE DEPOSITO: CUENTA UNICA DEL TESORO</t>
  </si>
  <si>
    <t>00526012001 DEPOSITO DE EFECTIVO, DEPOSITANTE: JUVENAL ARNALDO ACARAPI MAGUEÑO, CONCEPTO: DEVOLUCION DE VIATICOS BOLIVIA TV, CUENTA DE DEPOSITO: CUENTA UNICA DEL TESORO</t>
  </si>
  <si>
    <t>00086038003 DEP.DE CHEQ.AJENOS,RET.DE CAM.,CONCEPTO: DEPÓSITO POR REVERSION DE FONDOS,DEP.: SERNAP - OTUQUIS , PROCEDENCIA: BANCO UNION S.A., CHEQUE: 853, FECHA DE EMISION:30/06/2018</t>
  </si>
  <si>
    <t>00086038003 DEP.DE CHEQ.AJENOS,RET.DE CAM.,CONCEPTO: DEPÓSITO POR REVERSION DE FONDOS,DEP.: SERNAP - OTUQUIS , PROCEDENCIA: BANCO UNION S.A., CHEQUE: 852, FECHA DE EMISION:30/06/2018</t>
  </si>
  <si>
    <t>00086038003 DEP.DE CHEQ.AJENOS,RET.DE CAM.,CONCEPTO: DEPÓSITO POR REVERSION DE FONDOS,DEP.: SERNAP - OTUQUIS , PROCEDENCIA: BANCO UNION S.A., CHEQUE: 851, FECHA DE EMISION:30/06/2018</t>
  </si>
  <si>
    <t>00086031101 DEP.DE CHEQ.AJENOS,RET.DE CAM.,CONCEPTO: DEPÓSITO POR REVERSION DE FONDOS,DEP.: SERNAP - SAMA , PROCEDENCIA: BANCO UNION S.A., CHEQUE: 981, FECHA DE EMISION:30/06/2018</t>
  </si>
  <si>
    <t>00086031101 DEP.DE CHEQ.AJENOS,RET.DE CAM.,CONCEPTO: DEPÓSITO POR REVERSION DE FONDOS,DEP.: SERNAP - SAMA , PROCEDENCIA: BANCO UNION S.A., CHEQUE: 980, FECHA DE EMISION:30/06/2018</t>
  </si>
  <si>
    <t>00086031101 DEP.DE CHEQ.AJENOS,RET.DE CAM.,CONCEPTO: DEPÓSITO POR REVERSION DE FONDOS,DEP.: SERNAP - SAMA , PROCEDENCIA: BANCO UNION S.A., CHEQUE: 979, FECHA DE EMISION:30/06/2018</t>
  </si>
  <si>
    <t>00086031101 DEP.DE CHEQ.AJENOS,RET.DE CAM.,CONCEPTO: DEPÓSITO POR REVERSION DE FONDOS,DEP.: SERNAP - SAMA , PROCEDENCIA: BANCO UNION S.A., CHEQUE: 978, FECHA DE EMISION:30/06/2018</t>
  </si>
  <si>
    <t>00086031101 DEP.DE CHEQ.AJENOS,RET.DE CAM.,CONCEPTO: DEPÓSITO POR REVERSION DE FONDOS,DEP.: SERNAP - SAMA , PROCEDENCIA: BANCO UNION S.A., CHEQUE: 977, FECHA DE EMISION:30/06/2018</t>
  </si>
  <si>
    <t>00086031101 DEP.DE CHEQ.AJENOS,RET.DE CAM.,CONCEPTO: DEPÓSITO POR REVERSION DE FONDOS,DEP.: SERNAP - TOROTORO , PROCEDENCIA: BANCO UNION S.A., CHEQUE: 964, FECHA DE EMISION:29/06/2018</t>
  </si>
  <si>
    <t>00070011102 DEP.DE CHEQ.AJENOS,RET.DE CAM.,CONCEPTO: DEVOLUCION DE EXAMEN PREOCUPACIONAL NO UTILIZADO POR LISSET E. AMAYA LOPERA C-31  2523,DEP.: MINISTERIO DE TRABAJO , PROCEDENCIA: BANCO UNION S.A., CHEQUE: 8767, FECHA DE EMISION:20/07/2018</t>
  </si>
  <si>
    <t>00070011102 DEP.DE CHEQ.AJENOS,RET.DE CAM.,CONCEPTO: DEV.DE SABSA REALIZADO POR FUNCIONARIOS DEL MTEPS SEGUN NOTA INTERNA N°MTEPS/DGAA/N°348/2018,DEP.: MINISTERIO DE TRABAJO EMPLEO Y PREVISION SOCIAL</t>
  </si>
  <si>
    <t>00099021001 DEP.DE CHEQ.AJENOS,RET.DE CAM.,CONCEPTO: DEPÓSITO DE BAJA MEDICA - INCAPACIDAD TEMPORAL,DEP.: UNIDAD DE INVESTIGACIONES FINANCIERAS - U.I.F. , PROCEDENCIA: BANCO UNION S.A., CHEQUE: 27734, FECHA DE EMISION:13/07/2018</t>
  </si>
  <si>
    <t>00099021001 DEP.DE CHEQ.AJENOS,RET.DE CAM.,CONCEPTO: DEPÓSITO DE BAJA MEDICA - INCAPACIDAD TEMPORAL,DEP.: UNIDAD DE INVESTIGACIONES FINANCIERAS - U.I.F. , PROCEDENCIA: BANCO UNION S.A., CHEQUE: 28112, FECHA DE EMISION:13/07/2018</t>
  </si>
  <si>
    <t>00015021101 DEP.DE CHEQ.AJENOS,RET.DE CAM.,CONCEPTO: ASIGNACIONES JULIO,DEP.: UNIPOL , PROCEDENCIA: BANCO UNION S.A., CHEQUE: 2145, FECHA DE EMISION:23/07/2018</t>
  </si>
  <si>
    <t>00099021001 DEP.DE CHEQ.AJENOS,RET.DE CAM.,CONCEPTO: DEPÓSITO POR REVERSION DE FONDOS,DEP.: SERNAP - TOROTORO , PROCEDENCIA: BANCO UNION S.A., CHEQUE: 967, FECHA DE EMISION:29/06/2018</t>
  </si>
  <si>
    <t>00099021001 DEP.DE CHEQ.AJENOS,RET.DE CAM.,CONCEPTO: DEPÓSITO POR REVERSION DE FONDOS,DEP.: SERNAP - CARRASCO , PROCEDENCIA: BANCO UNION S.A., CHEQUE: 1088, FECHA DE EMISION:28/06/2018</t>
  </si>
  <si>
    <t>00099021001 DEP.DE CHEQ.AJENOS,RET.DE CAM.,CONCEPTO: DEPÓSITO POR REVERSION DE FONDOS,DEP.: SERNAP - SAMA , PROCEDENCIA: BANCO UNION S.A., CHEQUE: 973, FECHA DE EMISION:30/06/2018</t>
  </si>
  <si>
    <t>00099021001 DEP.DE CHEQ.AJENOS,RET.DE CAM.,CONCEPTO: DEPÓSITO POR REVERSION DE FONDOS,DEP.: SERNAP - AGUARAGUE , PROCEDENCIA: BANCO UNION S.A., CHEQUE: 1278, FECHA DE EMISION:29/06/2018</t>
  </si>
  <si>
    <t>00086038003 DEP.DE CHEQ.AJENOS,RET.DE CAM.,CONCEPTO: DEPÓSITO POR REVERSION DE FONDOS,DEP.: SERNAP - SAMA , PROCEDENCIA: BANCO UNION S.A., CHEQUE: 976, FECHA DE EMISION:30/06/2018</t>
  </si>
  <si>
    <t>00086038003 DEP.DE CHEQ.AJENOS,RET.DE CAM.,CONCEPTO: DEPÓSITO POR REVERSION DE FONDOS,DEP.: SERNAP - SAMA , PROCEDENCIA: BANCO UNION S.A., CHEQUE: 975, FECHA DE EMISION:30/06/2018</t>
  </si>
  <si>
    <t>00099021001 DEPOSITO DE EFECTIVO, DEPOSITANTE: ELSA ROCHA VALLES, CONCEPTO: DEVOLUCION DE PASAJES TERRESTRES PREVENTIVO C-31 N° 601, CUENTA DE DEPOSITO: CUENTA UNICA DEL TESORO</t>
  </si>
  <si>
    <t>00099021001 DEPOSITO DE EFECTIVO, DEPOSITANTE: RAUL PINTO TRIBEÑO, CONCEPTO: DEVOLUCION DE PASAJES TERRESTRES PREVENTIVO C-31 N° 601, CUENTA DE DEPOSITO: CUENTA UNICA DEL TESORO</t>
  </si>
  <si>
    <t>00586012001 DEPOSITO DE EFECTIVO, DEPOSITANTE: WILBER ARTURO CHOQUE ALEGRIA CI 6103652LP, CONCEPTO: DEVOLUCION DE FONDOS EN AVANCE PREV. 584, CUENTA DE DEPOSITO: CUENTA UNICA DEL TESORO</t>
  </si>
  <si>
    <t>00086031101 DEP.DE CHEQ.AJENOS,RET.DE CAM.,CONCEPTO: DEPÓSITO POR RECAUDACION SISCO MES JUNIO 2018,DEP.: SERNAP - CARRASCO , PROCEDENCIA: BANCO UNION S.A., CHEQUE: 1092, FECHA DE EMISION:30/06/2018</t>
  </si>
  <si>
    <t>00086031101 DEP.DE CHEQ.AJENOS,RET.DE CAM.,CONCEPTO: DEPÓSITO POR COBRO DE MULTAS,DEP.: SERNAP - CARRASCO , PROCEDENCIA: BANCO UNION S.A., CHEQUE: 1083, FECHA DE EMISION:27/06/2018</t>
  </si>
  <si>
    <t>00591012001 DEP.DE CHEQ.AJENOS,RET.DE CAM.,CONCEPTO: REGISTRO DEPÓSITOS NO IDENTIFICADOS GESTION 2017-2018 HR N° 1747,DEP.: EMP. ESTATAL DE TRANS POR CABLE MI TELEFERICO , PROCEDENCIA: BANCO UNION S.A., CHEQUE: 1754, FECHA DE EMISION:18/07/2018</t>
  </si>
  <si>
    <t>00591012001 DEP.DE CHEQ.AJENOS,RET.DE CAM.,CONCEPTO: DEPÓSITOS IDENTIFICADOS POR ALQUILER DE LOCALES SG/HR 1557,DEP.: EMP. ESTATAL DE TRANS POR CABLE MI TELEFERICO , PROCEDENCIA: BANCO UNION S.A., CHEQUE: 1753, FECHA DE EMISION:18/07/2018</t>
  </si>
  <si>
    <t>00099021001 DEP.DE CHEQ.AJENOS,RET.DE CAM.,CONCEPTO: DEVOLUCION DE PASAJES  CTA.10000004670267,DEP.: MIN.DE MEDIO AMBIENTE Y AGUA , PROCEDENCIA: BANCO UNION S.A., CHEQUE: 964, FECHA DE EMISION:10/07/2018</t>
  </si>
  <si>
    <t>00099021001 DEP.DE CHEQ.AJENOS,RET.DE CAM.,CONCEPTO: PAGO DE SINIESTRO POR PERDIDA DE UNA LAPTOP,DEP.: ASEGURADORA FORTALEZA S.A. , PROCEDENCIA: BANCO NACIONAL DE BOLIVIA S.A., CHEQUE: 6692, FECHA DE EMISION:17/07/2018</t>
  </si>
  <si>
    <t>00099021001 DEP.DE CHEQ.AJENOS,RET.DE CAM.,CONCEPTO: PAGO POR INCAPACIDAD TEMPORAL DEL PERSONAL ABC CORRESPONDIENTE MES DE MAYO DE 2018,DEP.: CAJA DE SALUD DE CAMINOS Y R.A. , PROCEDENCIA: BANCO UNION S.A., CHEQUE: 9417, FECHA DE EMISION:17/07/2018</t>
  </si>
  <si>
    <t>00513182001 DEP.DE CHEQ.AJENOS,RET.DE CAM.,CONCEPTO: REVERSION DE SALDOS AFECTANDO LA LIBRETA 00513182001,DEP.: EFRAIN OSORIO NADIR KARLA GUZMAN ZENTENO , PROCEDENCIA: BANCO UNION S.A., CHEQUE: 9521, FECHA DE EMISION:25/06/2018</t>
  </si>
  <si>
    <t>COBRO COSTOS DE PAPELERIA SEGUN TRANSFERENCIA DEL EXTERIOR POR ORDEN DE HERCO COMBUSTIBLES S.A. REF.: CONTRATO DE CONDENSADO DE GAS 40/18 LIB. 00513062001 YPFB-OPERACIONES PLANTA DE SEPARACION DE LIQUIDOS RIO GRANDE</t>
  </si>
  <si>
    <t>NUMERO DE LIBRETA CUT: 03420102001 OPERACIÓN E18 TRANSFERENCIA DEL SISTEMA FINANCIERO POR CUENTA DE TERCEROS A LA CUT TRANSFERENCIA DE RECURSOS DEL FIDEICOMISO AEVIVIENDA</t>
  </si>
  <si>
    <t>VENTA DE DIVISAS CON TRANSFERENCIA DE FONDOS A SOLICITUD DE MINISTERIO DE COMUNICACION SEGUN SOLICITUD 5502 REF: NEURONA S A PRIMER PAGO PRODUCCION DE DOCUMENTAL CUANDO LAS LEYES SE INSCRIBIAN EN INGLES CONTRATO MINCOM DGAJ UGJ 125 2018 CERT PRE 1903 MEMO MC RPC CR N 06 2018 INF DE CONF MC VPC LIB. 00099021001 TGN-RECURSOS ORDINARIOS (3987)</t>
  </si>
  <si>
    <t>VENTA DE DIVISAS CON TRANSFERENCIA DE FONDOS A SOLICITUD DE MINISTERIO DE RELACIONES EXTERIORES SEGUN SOLICITUD 5504 REF: REMESA ADICIONAL A FAVOR DE LA EMBAJADA EN PERU PARA LA COMPRA DE ACTIVOS SEGUN NOTAS 418 Y529. LIB. 00099021001 TGN-RECURSOS ORDINARIOS (3987)</t>
  </si>
  <si>
    <t>VENTA DE DIVISAS CON TRANSFERENCIA DE FONDOS A SOLICITUD DE DIRECCION GENERAL DE AERONAUTICA CIVIL SEGUN SOLICITUD 5505 REF: 11745 VP-949 TRANSFERENCIA DE RECURSOS AL EXTERIOR POR BS3.512.242.20 EQUIVALENTE EN SUS.504.632.50 DE ACUERDO AL CONVENIO SUSCRITO ENTRE LA DGAC Y LA OACI, CONTRIBUCION CORRE LIB. 00117012001 LBP-DGAC-DIRECCION GRAL.DE AERONAUTICA CIVIL (4010430031)</t>
  </si>
  <si>
    <t>VENTA DE DIVISAS CON TRANSFERENCIA DE FONDOS A SOLICITUD DE MINISTERIO DE COMUNICACION SEGUN SOLICITUD 5506 REF: NEURONA SA PAGO 2DO PRODUCTO DOCUMENTAL CUANDO LAS LEYES SE INSCRIBIAN EN INGLES CONTRATO MINCOM DGAJ UGJ N 125 2018 CERT PRE 1903 SEGUN INF DE CONF MC VPC DGE UPRO INF 0152 2018 RE LIB. 00099021001 TGN-RECURSOS ORDINARIOS (3987)</t>
  </si>
  <si>
    <t>VENTA DE DIVISAS CON TRANSFERENCIA DE FONDOS A SOLICITUD DE MINISTERIO DE RELACIONES EXTERIORES SEGUN SOLICITUD 5507 REF: REMESA ADICIONAL A FAVOR DE LA EMBAJADA EN SUECIA PARA LA ADQUISICION DE UNA IMPRESORA MULTIFUNCIONAL SEGUN NOTA 66. LIB. 00099021001 TGN-RECURSOS ORDINARIOS (3987)</t>
  </si>
  <si>
    <t>||TRANSFERENCIA DE FONDOS S/G. MENSAJE SWIFT NRO. 10328 Y CORREOS ELECTRÓNICOS DE LA DGAC Y AASANA DE LA FECHA. (SECTOR PÚBLICO). DEBITO DE LA LIBRETA 00117012001 DGAC, REPOSICION UTILES DE ESCRITORIO.</t>
  </si>
  <si>
    <t>NÚMERO DE LIBRETA CUT: 99031009.00 OPERACIÓN T01 TRANSFERENCIA DE FONDOS A LA CUT - TESORO DIRECTO DE BANCO UNION S.A. A CUENTA UNICA DEL TESORO CON NUMERO DE SOLICITUD = 2920427 Y NUMERO CORRELATIVO = 91320024072018950 TRANSFERENCOA POR OPERACIONES DE VENTA BONOS BTX</t>
  </si>
  <si>
    <t>COBRO COSTOS DE PAPELERIA POR REGULARIZACION DE TRANSFERENCIA DEL EXTERIOR POR ORDEN DE PETROBRAS BOLIVIA S.A. LIB. 00513012007 YPFB - RECURSOS NACIONALIZACIÓN</t>
  </si>
  <si>
    <t>||TRANSFERENCIA DE FONDOS S/G MENSAJES SWIFT NROS. 10356 Y 10343 DE LA FECHA. (SECTOR PÚBLICO). DEBITO DE LA LIBRETA 00117012001 DGAC. REPOSICIÓN DE ÚTILES DE ESCRITORIO.</t>
  </si>
  <si>
    <t>VENTA DE DIVISAS CON TRANSFERENCIA DE FONDOS A SOLICITUD DE MINISTERIO DE MEDIO AMBIENTE Y AGUA SEGUN SOLICITUD 5500 REF: DEVOLUCION DE SALDOS NO UTILIZADOS DEL CONVENIO DE COOPERACION TECNICA NO REEMBOLSABLE ATN-OC -14205-BO DE DONACION EXTERNA DEL BID SEGUN INFORME TECNICO INF MMAYA DGP UGII NR LIB. 00099021001 TGN-RECURSOS ORDINARIOS (3987)</t>
  </si>
  <si>
    <t>TRANSFERENCIA DE FONDOS AL EXTERIOR A SOLICITUD DE MINISTERIO DE DEFENSA SEGUN SOLICITUD 5493 REF: TRANSFERENCIA VIA BCB A LA EMPRESA TEX-AIR PARTS INTERNATIONAL LTD. PARA LA ADQUISICION DE REPUESTOS, MATERIAL ELECTRICO Y LUBRICANTES PARA LOS HELICOPTEROS DE LA FUERZA AEREA BOLIVIANA, REQUERIDO POR LIB. 00099021001 TGN-RECURSOS ORDINARIOS (3987)</t>
  </si>
  <si>
    <t>TRANSFERENCIA DE FONDOS AL EXTERIOR A SOLICITUD DE MINISTERIO DE DEFENSA SEGUN SOLICITUD 5494 REF: TRANSFERENCIA VIA BCB A LA EMPRESA MIL COM SUPPORT INC. PARA LA ADQUISICION DE REPUESTOS Y MATERIAL ELECTRICO PARA LAS AERONAVES DE LA FUERZA AEREA BOLIVIANA, REQUERIDO POR EL GRUPO AEREO DE ENTRENAMIE LIB. 00099021001 TGN-RECURSOS ORDINARIOS (3987)</t>
  </si>
  <si>
    <t>||TRANSFERENCIA DE FONDOS S/G. MENSAJE SWIFT NRO. 10357 Y CORREOS ELECTRÓNICOS DE LA DGAC Y AASANA DE LA FECHA. (SECTOR PÚBLICO). DEBITO DE LA LIBRETA 00117012001 DGAC, REPOSICION UTILES DE ESCRITORIO.</t>
  </si>
  <si>
    <t>'COBRO DE'||UTILES DE ESCRITORIO POR EL COMPROBANTE CONTABLE NRO. 0927957 DE LA FECHA, SEGÚN CORREO ELECTRÓNICO DE YPFB DE F. 23/01/2018. DEBITO DE LA LIBRETA 00513022001 YPFB  OPERACIONES.</t>
  </si>
  <si>
    <t>||REGULARIZACIÓN DEL COMPROBANTE G 0790715 DE FECHA 23/07/2018 POR TRANSFERENCIA REALIZADA POR LA CORPORACIÓN DANESA SEGÚN MENSAJE SWIFT 10261 DEL 23/07/2018, Y NOTA 2017-857 DEL 18/07/2018 DE LA UNIDAD TEMPORAL DE GESTIÓN DE LA CORPORACIÓN DANESA (DANIDA) LIBRETA N° 0086018041 MINISTERIO DE MEDIO AMBIENTE Y AGUA - MMAYA</t>
  </si>
  <si>
    <t>||COBRO DE UTILES DE ESCRITORIO POR LA REGULARIZACIÓN DE COMPROBANTE G 0790715 DEL 23/07/2018 POR LA TRANSFERENCIA REALIZADA POR LA CORPORACIÓN DANESA EN FAVOR DEL MMAYA, SEGÚN MENSAJE SWIFT 10261 DEL 23/07/2018, Y NOTA 2017-857 DEL 18/07/2018 DE DANIDA (CORP. DANESA) LIBRETA N° 0086018041 DEL MMAYA, REF.: UTILES DE ESCRITORIO</t>
  </si>
  <si>
    <t>||VENTA DE DIVISAS S/G NOTA NE-DGE-0231/2018,19/07/2018 Y AUT.VTA.DIV.EFECT.P/MEFP DE 24/07/2018 REF.:EMISION CARTA DE CREDITO I-2018-15,COMISION EMISION L/C 0,15% S/USD172.000.-POR 38 DIAS,REEMB.GSTS.COMUNICACION BS220.-Y EMISION COMP.CONTABLE BS50.- LIB.00378012002 SENATEX-ADMINISTRACION CENTRAL REF.:COMISIONES EMISION LC I-2018-15</t>
  </si>
  <si>
    <t>00512012001 DEPOSITO DE EFECTIVO, DEPOSITANTE: MARIO LLUSCO PAUCARA, CONCEPTO: DEVOLUCION DE VIATICOS POR UN DIA, CUENTA DE DEPOSITO: CUENTA UNICA DEL TESORO</t>
  </si>
  <si>
    <t>00291012006 DEPOSITO DE EFECTIVO, DEPOSITANTE: OFICINA CENTRAL (ABC), CONCEPTO: DEVOLUCION DE SALDO DE VIATICOS, CUENTA DE DEPOSITO: CUENTA UNICA DEL TESORO</t>
  </si>
  <si>
    <t>00212082001 DEPOSITO DE EFECTIVO, DEPOSITANTE: AMERICO MAMANI CORI, CONCEPTO: DEVOLUCION DE GASTOS OPERATIVOS, CUENTA DE DEPOSITO: CUENTA UNICA DEL TESORO</t>
  </si>
  <si>
    <t>00020031101 DEPOSITO DE EFECTIVO, DEPOSITANTE: PAULO HUMBERTO MURILLO BOTELLO, CONCEPTO: DEVOLUCION DE VIATICOS, CUENTA DE DEPOSITO: CUENTA UNICA DEL TESORO</t>
  </si>
  <si>
    <t>00020031101 DEPOSITO DE EFECTIVO, DEPOSITANTE: HUGO ESCOBAR CARREÑO, CONCEPTO: DEVOLUCION DE VIATICOS, CUENTA DE DEPOSITO: CUENTA UNICA DEL TESORO</t>
  </si>
  <si>
    <t>00016011101 DEPOSITO DE EFECTIVO, DEPOSITANTE: VIRGINIA CACERES, CONCEPTO: DEVOLUCION DE CARGO A CUENTA, CUENTA DE DEPOSITO: CUENTA UNICA DEL TESORO</t>
  </si>
  <si>
    <t>00526012001 DEPOSITO DE EFECTIVO, DEPOSITANTE: BOLIVIA TV -JUAN CARLOS RADA CUSICANQUI, CONCEPTO: DEVOLUCION DE PASAJES, CUENTA DE DEPOSITO: CUENTA UNICA DEL TESORO</t>
  </si>
  <si>
    <t>00526012001 DEPOSITO DE EFECTIVO, DEPOSITANTE: BOLIVIA TV-JHONNY MARISCAL CRUZ, CONCEPTO: DEVOLUCION DE PASAJES, CUENTA DE DEPOSITO: CUENTA UNICA DEL TESORO</t>
  </si>
  <si>
    <t>00526012001 DEPOSITO DE EFECTIVO, DEPOSITANTE: BOLIVIA TV-FREDDY ESPRELLA ROJAS, CONCEPTO: DEVOLUCION DE PASAJES, CUENTA DE DEPOSITO: CUENTA UNICA DEL TESORO</t>
  </si>
  <si>
    <t>00099021001 DEPOSITO DE EFECTIVO, DEPOSITANTE: ASFI - MARCO ANTONIO VARGAS FUÑO, CONCEPTO: DEVOLUCION DE FONDOS POR ASIGNACION DE VIATICOS, CUENTA DE DEPOSITO: CUENTA UNICA DEL TESORO</t>
  </si>
  <si>
    <t>00099021001 DEPOSITO DE EFECTIVO, DEPOSITANTE: MINISTERIO DE LA PRESIDENCIA UE-FNSE, CONCEPTO: DEVOLUCION DE SALDO POR SERVICIO DE AMPLIFICACION, CUENTA DE DEPOSITO: CUENTA UNICA DEL TESORO</t>
  </si>
  <si>
    <t>00099021001 DEPOSITO DE EFECTIVO, DEPOSITANTE: VICTOR DIEGO ROJAS, CONCEPTO: PREVENTIVO 883, CUENTA DE DEPOSITO: CUENTA UNICA DEL TESORO</t>
  </si>
  <si>
    <t>00099021001 DEPOSITO DE EFECTIVO, DEPOSITANTE: VICTOR DIEGO ROJAS, CONCEPTO: PREVENTIVO 903, CUENTA DE DEPOSITO: CUENTA UNICA DEL TESORO</t>
  </si>
  <si>
    <t>00099021001 DEPOSITO DE EFECTIVO, DEPOSITANTE: REGINA MONTERO, CONCEPTO: PREVENTIVO 305, CUENTA DE DEPOSITO: CUENTA UNICA DEL TESORO</t>
  </si>
  <si>
    <t>00099021001 DEPOSITO DE EFECTIVO, DEPOSITANTE: REGINA MONTERO, CONCEPTO: PREVENTIVO 303, CUENTA DE DEPOSITO: CUENTA UNICA DEL TESORO</t>
  </si>
  <si>
    <t>00099021001 DEPOSITO DE EFECTIVO, DEPOSITANTE: CLAUDIA VILLEGAS CONDE, CONCEPTO: PREVENTIVO 1282, CUENTA DE DEPOSITO: CUENTA UNICA DEL TESORO</t>
  </si>
  <si>
    <t>00099021001 DEPOSITO DE EFECTIVO, DEPOSITANTE: MEISON VEGA MARTINEZ, CONCEPTO: PREVENTIVO 307, CUENTA DE DEPOSITO: CUENTA UNICA DEL TESORO</t>
  </si>
  <si>
    <t>00660142001 DEPOSITO DE EFECTIVO, DEPOSITANTE: ORGANO JUDICIAL - DISTRITO PANDO, CONCEPTO: DEVOLUCION DE CUENTAS POR COBRAR GESTIONES ANTERIORES SR. IVANOFFHERRERA ARTEAGA, CUENTA DE DEPOSITO: CUENTA UNICA DEL TESORO</t>
  </si>
  <si>
    <t>00099021001 DEPOSITO DE EFECTIVO, DEPOSITANTE: TERESA ARISPE OSINAGA, CONCEPTO: PREVENTIVO 550, CUENTA DE DEPOSITO: CUENTA UNICA DEL TESORO</t>
  </si>
  <si>
    <t>00099021001 DEPOSITO DE EFECTIVO, DEPOSITANTE: LOTTY ADRIANA SOTOMAYOR SEGALES, CONCEPTO: REVERSION TRANSP URB PERS ABRIL PREV 3402.3/18, CUENTA DE DEPOSITO: CUENTA UNICA DEL TESORO</t>
  </si>
  <si>
    <t>00099021001 DEPOSITO DE EFECTIVO, DEPOSITANTE: LOTTY ADRIANA SOTOMAYOR SEGALES, CONCEPTO: REVERSION TRANSP URB PERS MARZO PREV 3402.2/18, CUENTA DE DEPOSITO: CUENTA UNICA DEL TESORO</t>
  </si>
  <si>
    <t>00099021001 DEPOSITO DE EFECTIVO, DEPOSITANTE: RENE MARTINEZ CALLAHUANCA, CONCEPTO: DEVOLUCION DE UN DIA VIATICOS CORRESPONDIENTE AL  21/06/2018, CUENTA DE DEPOSITO: CUENTA UNICA DEL TESORO</t>
  </si>
  <si>
    <t>00099021001 DEPOSITO DE EFECTIVO, DEPOSITANTE: ALVARO MARCELO GARCIA LINERA, CONCEPTO: DEVOLUCION DE VIATICOS DE GESTION 2014 2015, CUENTA DE DEPOSITO: CUENTA UNICA DEL TESORO</t>
  </si>
  <si>
    <t>00224012006 DEPOSITO DE EFECTIVO, DEPOSITANTE: LUCILA MAMANI MAMANI, CONCEPTO: DEVOLUCION DE SALDO NO UTILIZADO EN FONDOS EN AVANCE, CUENTA DE DEPOSITO: CUENTA UNICA DEL TESORO</t>
  </si>
  <si>
    <t>00373024103 DEPOSITO DE EFECTIVO, DEPOSITANTE: CIPRIANO MAMANI QUISPE, CONCEPTO: DEVOLUCION DE INTERESES, CUENTA DE DEPOSITO: CUENTA UNICA DEL TESORO</t>
  </si>
  <si>
    <t>00590012001 DEPOSITO DE EFECTIVO, DEPOSITANTE: BORIS SAUL ZAMORA ROJAS, CONCEPTO: DEVOLUCION DE FONDOS NO UTILIZADOS, CUENTA DE DEPOSITO: CUENTA UNICA DEL TESORO</t>
  </si>
  <si>
    <t>00046104203 DEPOSITO DE EFECTIVO, DEPOSITANTE: FABIOLA YARA QUEZADA HERNANDEZ, CONCEPTO: REVERSION, CUENTA DE DEPOSITO: CUENTA UNICA DEL TESORO</t>
  </si>
  <si>
    <t>00212082001 DEPOSITO DE EFECTIVO, DEPOSITANTE: JORGE CARLOS VELASCO ESPRELLA - INRA - LA PAZ, CONCEPTO: DEVOLUCION DE F.E.A. GASTOS OPERATIVOS, CUENTA DE DEPOSITO: CUENTA UNICA DEL TESORO</t>
  </si>
  <si>
    <t>00592012001 DEPOSITO DE EFECTIVO, DEPOSITANTE: ELIAS VIDAURRE, CONCEPTO: ND 179254 (SEGUNDA CUOTA), CUENTA DE DEPOSITO: CUENTA UNICA DEL TESORO</t>
  </si>
  <si>
    <t>00070011102 DEPOSITO DE EFECTIVO, DEPOSITANTE: DENNYS PAMELA RIOS MOLINA, CONCEPTO: DEVOLUCION DE VIATICOS, CUENTA DE DEPOSITO: CUENTA UNICA DEL TESORO</t>
  </si>
  <si>
    <t>00099021001 DEPOSITO DE EFECTIVO, DEPOSITANTE:  MIGUEL ANGEL ZAMBRANA VALENCIA, CONCEPTO: REVERSION POR CONCEPTO DE PASAJES, CUENTA DE DEPOSITO: CUENTA UNICA DEL TESORO</t>
  </si>
  <si>
    <t>00046054206 DEPOSITO DE EFECTIVO, DEPOSITANTE: JOEL GARY MARTINEZ CRUZ, CONCEPTO: DEVOLUCION DE FONDOS EN AVANCE PARTIDA 851 (TASAS) PEAJES, CUENTA DE DEPOSITO: CUENTA UNICA DEL TESORO</t>
  </si>
  <si>
    <t>00099021001 DEPOSITO DE EFECTIVO, DEPOSITANTE: YAMIL MARCELO FARFAN, CONCEPTO: PREVENTIVO 1148, CUENTA DE DEPOSITO: CUENTA UNICA DEL TESORO</t>
  </si>
  <si>
    <t>00099021001 DEPOSITO DE EFECTIVO, DEPOSITANTE: YAMIL MARCELO FARFAN, CONCEPTO: PREVENTIVO  1149, CUENTA DE DEPOSITO: CUENTA UNICA DEL TESORO</t>
  </si>
  <si>
    <t>00099021001 DEPOSITO DE EFECTIVO, DEPOSITANTE: DAVID FLORES, CONCEPTO: PREVENTIVO 1037, CUENTA DE DEPOSITO: CUENTA UNICA DEL TESORO</t>
  </si>
  <si>
    <t>00099021001 DEPOSITO DE EFECTIVO, DEPOSITANTE: DAVID FLORES, CONCEPTO: PREVENTIVO 1036, CUENTA DE DEPOSITO: CUENTA UNICA DEL TESORO</t>
  </si>
  <si>
    <t>00041048004 DEP.DE CHEQ.AJENOS,RET.DE CAM.,CONCEPTO: DEP. 3ER DESEMBOLSO PI-17-LP-51,DEP.: PRO-BOLIVIA , PROCEDENCIA: BANCO BISA S.A., CHEQUE: 16, FECHA DE EMISION:25/07/2018</t>
  </si>
  <si>
    <t>00099021001 DEP.DE CHEQ.AJENOS,RET.DE CAM.,CONCEPTO: PAGO DE REEMBOLSO POR SUBSIDIO DE ENFERMEDAD COMUN POR EL MES DE MAYO 2018,DEP.: CAJA DE SALUD DE LA BANCA PRIVADA , PROCEDENCIA: BANCO NACIONAL DE BOLIVIA S.A., CHEQUE: 6896411, FECHA DE EMISION:17/07/2018</t>
  </si>
  <si>
    <t>00099021001 DEP.DE CHEQ.AJENOS,RET.DE CAM.,CONCEPTO: PAGO POR REEMBOLSO DE BAJAS MEDICAS DE ENFERMEDAD COMUN Y MATERNIDAD POR MES DE MAYO 2018,DEP.: CAJA DE SALUD DE LA BANCA PRIVADA , PROCEDENCIA: BANCO NACIONAL DE BOLIVIA S.A., CHEQUE: 6896414, FECHA DE EMISIO</t>
  </si>
  <si>
    <t>00099021001 DEP.DE CHEQ.AJENOS,RET.DE CAM.,CONCEPTO: DEV. DE RECURSOS POR EXTRAVIO DE CREDENCIALES (ANGELICA INCA - RONALD E . RAMOS),DEP.: CAMARA DE SENADORES , PROCEDENCIA: BANCO UNION S.A., CHEQUE: 7005, FECHA DE EMISION:24/07/2018</t>
  </si>
  <si>
    <t>00086058002 DEP.DE CHEQ.AJENOS,RET.DE CAM.,CONCEPTO: LUIS MARCELO PAREJA ROSSELLS,DEP.: BANCO UNION S.A. , PROCEDENCIA: BANCO UNION S.A., CHEQUE: 158106, FECHA DE EMISION:25/07/2018</t>
  </si>
  <si>
    <t>00099021001 DEP.DE CHEQ.AJENOS,RET.DE CAM.,CONCEPTO: VILLCA HUARACHI HENRY,DEP.: BANCO UNION S.A. , PROCEDENCIA: BANCO UNION S.A., CHEQUE: 158105, FECHA DE EMISION:25/07/2018</t>
  </si>
  <si>
    <t>00099021001 DEP.DE CHEQ.AJENOS,RET.DE CAM.,CONCEPTO: DEVOLUCION FONDOS EN AVANCE 1ER DESEMBOLSO,DEP.: DIRECCION DISTRITAL CHUQUISACA , PROCEDENCIA: BANCO UNION S.A., CHEQUE: 493, FECHA DE EMISION:10/07/2018</t>
  </si>
  <si>
    <t>00099021001 DEP.DE CHEQ.AJENOS,RET.DE CAM.,CONCEPTO: REEMBOLSO POR SUBSIDIOS POR INCAPACIDAD TEMPORAL PERIODO ABRIL/18,DEP.: CAJA BANCARIA ESTATAL DE SALUD , PROCEDENCIA: BANCO UNION S.A., CHEQUE: 27737, FECHA DE EMISION:13/07/2018</t>
  </si>
  <si>
    <t>00035011105 DEP.DE CHEQ.AJENOS,RET.DE CAM.,CONCEPTO: REEMBOLSO POR SUBSIDIOS POR INCAPACIDAD TEMPORAL PERIODO ABRIL/18 UNIDAD CALIFIC. DE AÑOS DE SERV.,DEP.: CAJA BANCARIA ESTATAL DE SALUD</t>
  </si>
  <si>
    <t>00099021001 DEP.DE CHEQ.AJENOS,RET.DE CAM.,CONCEPTO: REEMBOLSO POR SUBSIDIOS POR INCAPACIDAD TEMPORAL PERIODO MAYO/18,DEP.: CAJA BANCARIA ESTATAL DE SALUD , PROCEDENCIA: BANCO UNION S.A., CHEQUE: 28109, FECHA DE EMISION:13/07/2018</t>
  </si>
  <si>
    <t>00342012001 DEP.DE CHEQ.AJENOS,RET.DE CAM.,CONCEPTO: DEVOLUCION DE FONDOS REFRIGERIOS CAMPAÑA VIVIENDA YA C-31 N°1270,DEP.: AEV REGIONAL COCHABAMBA , PROCEDENCIA: BANCO UNION S.A., CHEQUE: 606, FECHA DE EMISION:17/07/2018</t>
  </si>
  <si>
    <t>00342012001 DEP.DE CHEQ.AJENOS,RET.DE CAM.,CONCEPTO: DEVOLUCION GASTOS JUDICIALES JUNIO C-31 N°1078,DEP.: AEV REGIONAL COCHABAMBA , PROCEDENCIA: BANCO UNION S.A., CHEQUE: 607, FECHA DE EMISION:18/07/2018</t>
  </si>
  <si>
    <t>00099021001 DEP.DE CHEQ.AJENOS,RET.DE CAM.,CONCEPTO: BAJA POR INCAPACIDAD TEMPORAL DEL MES DE MAYO DE 2018,DEP.: AISEM , PROCEDENCIA: BANCO UNION S.A., CHEQUE: 28108, FECHA DE EMISION:13/07/2018</t>
  </si>
  <si>
    <t>00099021001 DEP.DE CHEQ.AJENOS,RET.DE CAM.,CONCEPTO: BAJA POR INCAPACIDAD TEMPORAL DEL MES DE ABRIL 2018,DEP.: AISEM , PROCEDENCIA: BANCO UNION S.A., CHEQUE: 27736, FECHA DE EMISION:13/07/2018</t>
  </si>
  <si>
    <t>00660012002 DEP.DE CHEQ.AJENOS,RET.DE CAM.,CONCEPTO: REVERSION ANTICIPADA JULIO 2018 COCHABAMBA MARIELA CALIZAYA,DEP.: ORGANO JUDICIAL DAF NACIONAL , PROCEDENCIA: BANCO UNION S.A., CHEQUE: 2551, FECHA DE EMISION:23/07/2018</t>
  </si>
  <si>
    <t>00660018004 DEP.DE CHEQ.AJENOS,RET.DE CAM.,CONCEPTO: DEVOLUCION DE PASAJES AEREOS LAURA TARQUI ROGER CORONEL,DEP.: ORGANO JUDICIAL DINAMARCA PROGRAMA PAIS , PROCEDENCIA: BANCO UNION S.A., CHEQUE: 2553, FECHA DE EMISION:23/07/2018</t>
  </si>
  <si>
    <t>00660012005 DEP.DE CHEQ.AJENOS,RET.DE CAM.,CONCEPTO: DEVOLUCION POR SOBRANTE DE PAGO DE BONO DE TE GESTIONES 2015 Y 2016,DEP.: ORGANO JUDICIAL DINAMARCA PROGRAMA PAIS , PROCEDENCIA: BANCO UNION S.A., CHEQUE: 2554, FECHA DE EMISION:23/07/2018</t>
  </si>
  <si>
    <t>00099021001 DEPOSITO DE EFECTIVO, DEPOSITANTE: ESCUELA DE COMANDO Y ESTADO MAYOR, CONCEPTO: REVERSION TELEFONIA MES DICIEMBRE 2017, CUENTA DE DEPOSITO: CUENTA UNICA DEL TESORO</t>
  </si>
  <si>
    <t>00099021001 DEPOSITO DE EFECTIVO, DEPOSITANTE: GUSTAVO OSMAR VILLCA NINA, CONCEPTO: REVERSION POR PASAJES, CUENTA DE DEPOSITO: CUENTA UNICA DEL TESORO</t>
  </si>
  <si>
    <t>00099021001 DEPOSITO DE EFECTIVO, DEPOSITANTE: PEDRO LUIS VALENCIA MONASTERIOS, CONCEPTO: REVERSION DE PASAJES, CUENTA DE DEPOSITO: CUENTA UNICA DEL TESORO</t>
  </si>
  <si>
    <t>00046104203 DEPOSITO DE EFECTIVO, DEPOSITANTE: MERY TATIANA SEGALES JARRO, CONCEPTO: REVERSION, CUENTA DE DEPOSITO: CUENTA UNICA DEL TESORO</t>
  </si>
  <si>
    <t>00099021001 DEPOSITO DE EFECTIVO, DEPOSITANTE: RIA 25 TOCOPILLA, CONCEPTO: ADQUISICION DE COMBUSTIBLE, CUENTA DE DEPOSITO: CUENTA UNICA DEL TESORO</t>
  </si>
  <si>
    <t>PROVISION DE FONDOS A SOLICITUD DE YACIMIENTOS PETROLIFEROS FISCALES BOLIVIANOS SEGUN SOLICITUD YPFB-0186-2018 REF: PAGO TRANS GN MI INTERRUMPIBLE CHIQ MUTUN REDES DE GAS YACUSES JUNIO 2018 GAS TRANSBOLIVIANO SA LIB. 00513012007 YPFB - RECURSOS NACIONALIZACIÓN</t>
  </si>
  <si>
    <t>VENTA DE DIVISAS CON TRANSFERENCIA DE FONDOS A SOLICITUD DE MINISTERIO DE RELACIONES EXTERIORES SEGUN SOLICITUD 5501 REF: REMISION DE GASTOS DE FUNCIONAMIENTO DEL 3ER TRIMESTRE A FAVOR DE EMBAJADAS Y CONSULADOS SEGUN INFORME 55 Y DETALLE ADJUNTO. LIB. 00099021001 TGN-RECURSOS ORDINARIOS (3987)</t>
  </si>
  <si>
    <t>De: 00099024113 Transferencia en cumplimiento al DS N°0913 de 15/06/2011 y el Convenio Intergubernativo de Financiamiento UPRE-CIF-IG 700/2017, suscrito entre la UPRE y el GAM Sacabamba, Proyecto “Construcción Internado y Comedor U.E. Jesus Maria de Quecoma - Sacabamba”, correspondiente al pago de la planilla Nº4 de cierre, según la UPRE.</t>
  </si>
  <si>
    <t>De: 00099024113 Transferencia en cumplimiento al DS N°0913 de 15/06/2011 y el Convenio Intergubernativo de Financiamiento UPRE-CIF-IG 1018/2017, suscrito entre la UPRE y el GAM Sucre, Proyecto “Construcción Unidad Educativa Aniceto Arce D-4”, correspondiente al pago de la planilla Nº2, según la UPRE.</t>
  </si>
  <si>
    <t>De: 00099024113 Transferencia en cumplimiento al DS N°0913 de 15/06/2011 y el Convenio Intergubernativo de Financiamiento UPRE-CIF-IG 671/2017, suscrito entre la UPRE y el GAM Cocapata, Proyecto “Const. 4 Aulas U.E. Tocorani Región Altamachi - Cocapata”, correspondiente al pago de la planilla Nº2 de cierre, según la UPRE.</t>
  </si>
  <si>
    <t>De: 00099024113 Transferencia en cumplimiento al DS N°0913 de 15/06/2011 y el Convenio Intergubernativo de Financiamiento UPRE-CIF-IG 872/2017, suscrito entre la UPRE y el GAIOC Charagua Iyambae, Proyecto “Const. Tinglado Cancha Polifuncional y Graderia U.E. Guarikusari Aguilera Jose Com. Koopere Brecha-Charagua”, correspondiente al pago de la planilla Nº3, según la UPRE.</t>
  </si>
  <si>
    <t>De: 00099024113 Transferencia en cumplimiento al DS N°0913 de 15/06/2011 y el Convenio Intergubernativo de Financiamiento UPRE-CIF-IG 1043/2017, suscrito entre la UPRE y el GAM Reyes, Proyecto “Const. Tinglado Unidad Educativa San José Comunidad San José”, correspondiente al pago de la planilla Nº 2 de cierre, según la UPRE.</t>
  </si>
  <si>
    <t>De: 00099024113 Transferencia en cumplimiento al DS N°0913 de 15/06/2011 y el Convenio Intergubernativo de Financiamiento UPRE-CIF-IG 076/2018, suscrito entre la UPRE y el GAM Belén de Andamarca, Proyecto “Const. Puente Vehicular Cruz de Huayllamarca (Belen de Andamarca)”, correspondiente al pago de la planilla Nº 2, según la UPRE.</t>
  </si>
  <si>
    <t>De: 00099024113 Transferencia en cumplimiento al DS N°0913 de 15/06/2011 y el Convenio Interinstitucional de Financiamiento UPRE-CIF-1259/2013, suscrito entre la UPRE y el GAM Concepción, Proyecto “Construccion Unidad Educativa Monte Verde”, correspondiente al pago de la planilla Nº 2 de cierre, según la UPRE.</t>
  </si>
  <si>
    <t>De: 00099024113 Transferencia en cumplimiento al DS N°0913 de 15/06/2011 y el Convenio Intergubernativo de Financiamiento UPRE-CIF-IG 003/2018, suscrito entre la UPRE y el GAM Toledo, Proyecto “Construcción Unidad Educativa Isaac Portocarrero Challavito – Toledo”,correspondiente al pago de la planilla Nº 3, según la UPRE.</t>
  </si>
  <si>
    <t>NUMERO DE LIBRETA CUT: 00660012002 OPERACIÓN E18 TRANSFERENCIA DEL SISTEMA FINANCIERO POR CUENTA DE TERCEROS A LA CUT TRANSFERENCIA A SOLICITUD DEL MEFP SEGUN NOTA CITE MEFP VTCP DGPOT UAIS CPI NO 0718006 BUN 18</t>
  </si>
  <si>
    <t>De: 00099024113 Transferencia en cumplimiento al DS N°0913 de 15/06/2011 y el Convenio Intergubernativo de Financiamiento UPRE-CIF-IG 004/2018, suscrito entre la UPRE y el GAM de Challapata, proyecto “Const. Unidad Educativa Santa Rosa - Challapata”, correspondiente al pago de la planilla Nº 3, según la UPRE.</t>
  </si>
  <si>
    <t>De: 00099024113 Transferencia en cumplimiento al DS N°0913 de 15/06/2011 y el Convenio Intergubernativo de Financiamiento UPRE-CIF-IG 074/2018, suscrito entre la UPRE y el GAM de Sorocachi, proyecto “Construcción Tinglado Unidad Educativa Calapata - Calapata”, correspondiente al pago de la planilla Nº 2, según la UPRE.</t>
  </si>
  <si>
    <t>De: 00099024113 Transferencia en cumplimiento al DS N°0913 de 15/06/2011 y el Convenio Intergubernativo de Financiamiento UPRE-CIF-IG 1087/2017, suscrito entre la UPRE y el GAM de Riberalta, proyecto “Const, Parque Urbano Héroes del Acre Riberalta”, correspondiente al pago de la planilla Nº 2, según la UPRE.</t>
  </si>
  <si>
    <t>De: 00099024113 Transferencia en cumplimiento al DS N°0913 de 15/06/2011 y el Convenio Intergubernativo de Financiamiento UPRE-CIF-IG 1015/2017, suscrito entre la UPRE y el GAM de Mecapaca, proyecto “Construcción U.E. San Miguel de El Palomar - Mecapaca”, correspondiente a primer desembolso equivalente al 20% del monto a financiar, según la UPRE.</t>
  </si>
  <si>
    <t>De: 00099024113 Transferencia en cumplimiento al DS N°0913 de 15/06/2011 y el Convenio Interinstitucional de Financiamiento UPRE-CIF-1256/2013, suscrito entre la UPRE y el GAM de Concepción, proyecto “Construcción Unidad Educativa El Palmar”, correspondiente al pago de la planilla Nº 2 de cierre, según la UPRE.</t>
  </si>
  <si>
    <t>VENTA DE DIVISAS CON TRANSFERENCIA DE FONDOS A SOLICITUD DE MINISTERIO DE RELACIONES EXTERIORES SEGUN SOLICITUD 5513 REF: COMPRA DE 15000 PASAPORTES EN BLANCO DE LOS CUALES 7500 SON PARA EL CENTRO EMISOR DE PASAPORTES MADRID Y 7500 PARA EL CENTRO EMISOR DE PASAPORTES EN WASHINGTON SEGUN NOTA UAD 3 LIB. 00010011102 MIN.RELACIONES EXTERIORES - GESTORIA CONSULAR LEY Nº 3108</t>
  </si>
  <si>
    <t>VENTA DE DIVISAS CON TRANSFERENCIA DE FONDOS A SOLICITUD DE ADMINISTRACION DE SERVICIOS PORTUARIOS BOLIVIA SEGUN SOLICITUD 5512 REF: H.R 1209 - PAGO AL SENOR ALEJANDRO TARA URQUIETA - SERVICIOS E.I.R.L.POR SERVICIO DE LIMPIEZA PUERTO ARICA CORRESPONDIENTE A JUNIO/2018, SEGUN ORDEN DE PAGO ASP-B/DAF/ LIB. 00594012001 ASP-B FONDO DE OPERACIONES</t>
  </si>
  <si>
    <t>VENTA DE DIVISAS CON TRANSFERENCIA DE FONDOS A SOLICITUD DE ADMINISTRACION DE SERVICIOS PORTUARIOS BOLIVIA SEGUN SOLICITUD 5511 REF: H.R. 943-821-822-823-856-863 - PAGO DE FACTURAS AL TPA POR SERVICIO DE FAENAS EN EL PUERTO DE ARICA, CORRESPONDIENTE A LA SEGUNDA QUINCENA DE JUNIO/2018, REFRIGERACION LIB. 00594012001 ASP-B FONDO DE OPERACIONES</t>
  </si>
  <si>
    <t>VENTA DE DIVISAS CON TRANSFERENCIA DE FONDOS A SOLICITUD DE EMPRESA PUBLICA PRODUCTIVA CARTONES DE BOLIVIA-CARTONBOL SEGUN SOLICITUD 5509 REF: TRANSFERENCIA DE RECURSOS AL BCB, PARA LA EMPRESA PG PAPER COMPANY LTD. POR LA ADQUISICION DE PAPEL WITE TOP VIRGEN, PARA LA PRODUCCION DE CARTON CORRUGADO, LIB. 00576012001 CARTONBOL</t>
  </si>
  <si>
    <t>VENTA DE DIVISAS CON TRANSFERENCIA DE FONDOS A SOLICITUD DE EMPRESA PUBLICA PRODUCTIVA CARTONES DE BOLIVIA-CARTONBOL SEGUN SOLICITUD 5510 REF: TRANSFERENCIA DE RECURSOS AL BCB PARA LA EMPRESA INTERLOG CHILE POR LA COMPRA DE PAPEL TEST LINER, DEL PROCESO CB/RPCD/SE/084/2018, AUTORIZADO SEGUN HOJA DE LIB. 00576012001 CARTONBOL</t>
  </si>
  <si>
    <t>De: 00099024113 Transferencia en cumplimiento al DS N°0913 de 15/06/2011 y el Convenio Intergubernativo de Financiamiento UPRE-CIF-IG 275/2017, suscrito entre la UPRE y el GAM de Palos Blancos, proyecto “Construcción Tinglado U.E. Villazon - Palos Blancos”, correspondiente a saldos no ejecutados gestión 2017, según la UPRE.</t>
  </si>
  <si>
    <t>De: 00099024113 Transferencia en cumplimiento al DS N°0913 de 15/06/2011 y el Convenio Intergubernativo de Financiamiento UPRE-CIF-IG 274/2017, suscrito entre la UPRE y el GAM de Palos Blancos, proyecto “Construcción Aulas y Laboratorio U.E. Agua Dulce”, correspondiente a saldos no ejecutados gestión 2017, según la UPRE.</t>
  </si>
  <si>
    <t>||RESPUESTA A DEBITO DEL BANQUERO SG MJE.SWIFT NO.10398. DE LA FECHA REF:COBRO COMIS.POR TRANSFERENCIA EUR 40,499.- DEL 01/06/2018 SG SOLICITUD T.G.N. REF.PAGO MEMBRESIA. CGO.LIB.00099021001 TGN-RECURSOS ORDINARIOS (UTILES DE ESCRITORIO)</t>
  </si>
  <si>
    <t>||RESPUESTA A DEBITO DEL BANQUERO SG MJE.SWIFT NO.10398. DE LA FECHA REF:COBRO COMIS.POR TRANSFERENCIA EUR 40,499.- DEL 01/06/2018 SG SOLICITUD T.G.N. REF.PAGO MEMBRESIA. LIB.00099021001 TGN-RECURSOS ORDINARIOS</t>
  </si>
  <si>
    <t>'COBRO POR´||EMISION CBTE. CONTABLE BS50.- GASTOS DE COMUNICACION BS220.- Y ENMIENDA CARTA DE CREDITO BS220.- REF.: I-2017-047SEGUN NOTA SEDEM/GG/EV/2018-0087 ADJUNTA CGO. LIB. N°00132079201 SEDEM-PLANTA ENV. VIDRIO DE CH- MUNICIPIO ZUDAÑEZ REF.: ENMIENDA I-2017-047</t>
  </si>
  <si>
    <t>||REGISTRO COBRO COMISION AVISO ENMIENDA CARTA DE CREDITO STANDBY BS220.- Y EMISION CBTE. CONTABLE BS50.- REF.: 40LI-G80326-PJEH (BCB: SB-R-2018-05) A/F YPFB S/G SWIFT 10365 ADJUNTO LIB. 00513012007 YPFB- RECURSOS DE NACIONALIZACION REF.: COMISION AVISO SBLC 40LI-G80326-PJEH</t>
  </si>
  <si>
    <t>||REGISTRO COBRO COMISION AVISO ENMIENDA CARTA DE CREDITO STANDBY BS220.-Y EMISION COMP.CONTABLE BS50.-REF.:241829/14/01328 (BCB:SB-R-2014-07) A/F Y.P.F.B.,S/G SWIFT 10341,24/07/18. LIB.00513012007 YPFB-RECURSOS NACIONALIZACION REF.:COMISIONES AVISO ENMIENDA SBLC 241829/14/01328</t>
  </si>
  <si>
    <t>De: 00099024113 Transferencia en cumplimiento al DS N°0913 de 15/06/2011 y el Convenio Intergubernativo de Financiamiento UPRE-CIF-IG 273/2017, suscrito entre la UPRE y el GAM de Palos Blancos, proyecto “Construcción Centro de Salud con Internación Inicua – Distrito Inicua – Palos Blancos”, correspondiente a saldos no ejecutados gestión 2017, según la UPRE.</t>
  </si>
  <si>
    <t>De: 00099024113 Transferencia en cumplimiento al DS N°0913 de 15/06/2011 y el Convenio Intergubernativo de Financiamiento UPRE-CIF-IG 213/2017, suscrito entre la UPRE y el GAM de Huamanata, proyecto “Construcción Bloque de Aulas U.E. Técnico Humanístico San Francisco - Humanata”, correspondiente a saldos no ejecutados gestión 2017, según la UPRE.</t>
  </si>
  <si>
    <t>De: 00099024113 Transferencia en cumplimiento al DS N°0913 de 15/06/2011 y el Convenio Interinstitucional de Financiamiento UPRE-CIF-0953/2013, suscrito entre la UPRE y el GAM de Villa Libertad Licoma, proyecto “Construcción Sistema de Riego de las Comunidades de Khuluyo, Unión Bella Vista y Chojllara – Villa Libertad Licoma”, correspondiente a saldos no ejecutados gestión 2017, según la UPRE.</t>
  </si>
  <si>
    <t>De: 00099024113 Transferencia en cumplimiento al DS N°0913 de 15/06/2011 y el Convenio Intergubernativo de Financiamiento UPRE-CIF-IG 122/2017, suscrito entre la UPRE y el GAM de Palos Blancos, proyecto “Construcción Unidad Educativa Técnico Humanístico Palos Blancos B”, correspondiente a saldos no ejecutados gestión 2017, según la UPRE.</t>
  </si>
  <si>
    <t>De: 00099024113 Transferencia en cumplimiento al DS N°0913 de 15/06/2011 y el Convenio Intergubernativo de Financiamiento UPRE-CIF-IG 449/2016, suscrito entre la UPRE y el GAM de Villa Libertad Licoma, proyecto “Const. Cancha de Césped Sintético Licoma”, correspondiente a saldos no ejecutados gestión 2016, según la UPRE.</t>
  </si>
  <si>
    <t>||TRANSFERENCIA DE FONDOS S/G FORMULARIO CITE: BUN/CF309/18 DE LA FECHA (HRE-TSO-3982). SOLICITUD DE GOB.AUT.MCPAL. DE COLQUIRI, LIBRETA N°00041014101 MDPYEP, REVOLUCION TEC. EN EDUCACIÓN.</t>
  </si>
  <si>
    <t>||TRANSFERENCIA DE FONDOS S/G. MENSAJES SWIFT NROS. 10425 Y 10415 DE LA FECHA. (SECTOR PÚBLICO). DEBITO DE LA LIBRETA 00117012001 DGAC, REPOSICION UTILES DE ESCRITORIO.</t>
  </si>
  <si>
    <t>00099021001 DEPOSITO DE EFECTIVO, DEPOSITANTE: ANTONIO ARANDA ANDRADE, CONCEPTO: DOBLE PERCEPCION, CUENTA DE DEPOSITO: CUENTA UNICA DEL TESORO</t>
  </si>
  <si>
    <t>00047347001 DEPOSITO DE EFECTIVO, DEPOSITANTE: TERMODINAMICA LTDA, CONCEPTO: DEVOLUCION POR ERROR EN LA CANCELACION DE BONO TECNOLOGIA, CUENTA DE DEPOSITO: CUENTA UNICA DEL TESORO</t>
  </si>
  <si>
    <t>00234014202 DEPOSITO DE EFECTIVO, DEPOSITANTE: GUNTER NUMA CLAURE SEMPERTEGUI, CONCEPTO: DEVOLUCION AL C-31 N° 943; PARTIDA N° 22110, CUENTA DE DEPOSITO: CUENTA UNICA DEL TESORO</t>
  </si>
  <si>
    <t>00099021001 DEPOSITO DE EFECTIVO, DEPOSITANTE: NELSON OSVALDO MAMANI ARO, CONCEPTO: REVERSION DE PASAJES, CUENTA DE DEPOSITO: CUENTA UNICA DEL TESORO</t>
  </si>
  <si>
    <t>00234014202 DEPOSITO DE EFECTIVO, DEPOSITANTE: SERGEOMIN-MIGUEL OTTICH, CONCEPTO: DEVOLUCION AL C-31 N° 951; PARTIDA N° 34110; COMBUSTIBLES, LUBRICANTES Y DERIVADOS PARA CONSUMO, CUENTA DE DEPOSITO: CUENTA UNICA DEL TESORO</t>
  </si>
  <si>
    <t>00046024204 DEPOSITO DE EFECTIVO, DEPOSITANTE: MINISTERIO DE SALUD, CONCEPTO: DEVOLUCION FONDOS EN AVANCE, CUENTA DE DEPOSITO: CUENTA UNICA DEL TESORO</t>
  </si>
  <si>
    <t>00086031101 DEPOSITO DE EFECTIVO, DEPOSITANTE: SERNAP-EBB, CONCEPTO: OTROS INGRESOS, CUENTA DE DEPOSITO: CUENTA UNICA DEL TESORO</t>
  </si>
  <si>
    <t>00020011103 DEPOSITO DE EFECTIVO, DEPOSITANTE: RUBEN HILARION QUINTEROS MORALES, CONCEPTO: REVERSION PARTIDA 22110 DEL PREV. 5073, CUENTA DE DEPOSITO: CUENTA UNICA DEL TESORO</t>
  </si>
  <si>
    <t>00099021001 DEPOSITO DE EFECTIVO, DEPOSITANTE: ALIANZA COMPAÑIA DE SEGUROS Y REASEGUROS SA, CONCEPTO: DEVOLUCIONDE POLIZA MUNDI SALUD NUMERO 27007891, CUENTA DE DEPOSITO: CUENTA UNICA DEL TESORO</t>
  </si>
  <si>
    <t>00099021001 DEPOSITO DE EFECTIVO, DEPOSITANTE: ERICK KEVIN SILES BUSTILLOS, CONCEPTO: REVERSION, CUENTA DE DEPOSITO: CUENTA UNICA DEL TESORO</t>
  </si>
  <si>
    <t>00099021001 DEPOSITO DE EFECTIVO, DEPOSITANTE: RITA GIOVANA PATTON VILLAGOMEZ, CONCEPTO: REVERSION, CUENTA DE DEPOSITO: CUENTA UNICA DEL TESORO</t>
  </si>
  <si>
    <t>00099021001 DEPOSITO DE EFECTIVO, DEPOSITANTE: MIN OBRAS PUBLICAS SERVICIOS Y VIVIENDAS, CONCEPTO: SERVICIO DE AGUA POTABLE MES DE MAYO 2018 EDIFICIO EX CONAVI, CUENTA DE DEPOSITO: CUENTA UNICA DEL TESORO</t>
  </si>
  <si>
    <t>00099021001 DEPOSITO DE EFECTIVO, DEPOSITANTE: MARY LUZ CABRERA QUISPE, CONCEPTO: REVERSION TOTAL DE BOLETA DE HABER MENSUAL DEL MES DE ENERO DE 2016, CUENTA DE DEPOSITO: CUENTA UNICA DEL TESORO</t>
  </si>
  <si>
    <t>00099021001 DEPOSITO DE EFECTIVO, DEPOSITANTE: MIN DE OBRAS PUBLICAS SERVICIOS Y VIVIENDAS, CONCEPTO: SERVICIO DE AGUA POTABLE MES DE JUNIO 2018 EDIFICIO  EX CONAVI, CUENTA DE DEPOSITO: CUENTA UNICA DEL TESORO</t>
  </si>
  <si>
    <t>00099021001 DEPOSITO DE EFECTIVO, DEPOSITANTE: MARY LUZ CABRERA QUISPE, CONCEPTO: REVERSION TOTAL DE BOLETA DE HABER MENSUAL DEL MES DE DICIEMBRE 2015, CUENTA DE DEPOSITO: CUENTA UNICA DEL TESORO</t>
  </si>
  <si>
    <t>00234014202 DEPOSITO DE EFECTIVO, DEPOSITANTE: SERGEOMIN-MIGUEL OTTICH, CONCEPTO: DEVOLUCION AL C-31 N° 952; PARTIDA N° 85100; TASAS, CUENTA DE DEPOSITO: CUENTA UNICA DEL TESORO</t>
  </si>
  <si>
    <t>00099021001 DEPOSITO DE EFECTIVO, DEPOSITANTE: CARMEN WILLMA CABALLERO MENDOZA, CONCEPTO: REVERSION RETROACTIVO HASTA ABRIL 2018, CUENTA DE DEPOSITO: CUENTA UNICA DEL TESORO</t>
  </si>
  <si>
    <t>00099021001 DEPOSITO DE EFECTIVO, DEPOSITANTE: CARMEN WILMA CABALLERO MENDOZA, CONCEPTO: REVERSION HABER ABRIL 2018, CUENTA DE DEPOSITO: CUENTA UNICA DEL TESORO</t>
  </si>
  <si>
    <t>00016011101 DEPOSITO DE EFECTIVO, DEPOSITANTE: MAGDA LAURA FLORES, CONCEPTO: DEVOLUCION, CUENTA DE DEPOSITO: CUENTA UNICA DEL TESORO</t>
  </si>
  <si>
    <t>00099021001 DEPOSITO DE EFECTIVO, DEPOSITANTE: RAINER GUTIERREZ ARGANDOÑA, CONCEPTO: DEP POR DEVOLUCION POR CARGO A CUENTA DOCUMENTADA PARA PAGO DEL HOSPEDAJE, CUENTA DE DEPOSITO: CUENTA UNICA DEL TESORO</t>
  </si>
  <si>
    <t>00206012001 DEPOSITO DE EFECTIVO, DEPOSITANTE: INE, CONCEPTO: DEP. POR VENTA LA PAZ FECHA 25/07/2018, CUENTA DE DEPOSITO: CUENTA UNICA DEL TESORO</t>
  </si>
  <si>
    <t>00070011102 DEPOSITO DE EFECTIVO, DEPOSITANTE: NOEMI EVELYN TARQUI CORONEL, CONCEPTO: CAMBIO DESEMBOLSO DE RECURSOS CON CARGO A CUENTA DOCUMENTADA PARA COMPRA DE MATERIAL DE GRIFERIA, CUENTA DE DEPOSITO: CUENTA UNICA DEL TESORO</t>
  </si>
  <si>
    <t>00234014202 DEPOSITO DE EFECTIVO, DEPOSITANTE: DIEGO GONZALEZ HERRERA SERGEOMIN, CONCEPTO: DEVOLUCION AL C-31 N° 943 PARTIDA 22110 (PASAJES AL INTERIOR DEL PAIS), CUENTA DE DEPOSITO: CUENTA UNICA DEL TESORO</t>
  </si>
  <si>
    <t>00212082001 DEPOSITO DE EFECTIVO, DEPOSITANTE: PEDRO LEON CLARES, CONCEPTO: DEP DEVOLUCION, CUENTA DE DEPOSITO: CUENTA UNICA DEL TESORO</t>
  </si>
  <si>
    <t>00212082001 DEPOSITO DE EFECTIVO, DEPOSITANTE: PEDRO LEON CLARES, CONCEPTO: VIAJE A LA COMUNIDAD AUCAPATA DEL MUNICIPIO DE AUCAPATA DEL DEP DE LA PAZ, CUENTA DE DEPOSITO: CUENTA UNICA DEL TESORO</t>
  </si>
  <si>
    <t>00373024103 DEPOSITO DE EFECTIVO, DEPOSITANTE: PROY. APOYO A LA PROD. DE OVINOS EN TIQUINA, CONCEPTO: DEVOLUCION DE SALDOS NO EJECUTADOS, CUENTA DE DEPOSITO: CUENTA UNICA DEL TESORO</t>
  </si>
  <si>
    <t>00373024103 DEPOSITO DE EFECTIVO, DEPOSITANTE: PROY. APOYO A LA PROD. DE OVINOS EN TIQUINA, CONCEPTO: DEVOLUCION DE INTERESES GENERADOS, CUENTA DE DEPOSITO: CUENTA UNICA DEL TESORO</t>
  </si>
  <si>
    <t>00234014202 DEPOSITO DE EFECTIVO, DEPOSITANTE: GILBERTO BORJA, CONCEPTO: PARTIDA  22110  C-31  -  870, CUENTA DE DEPOSITO: CUENTA UNICA DEL TESORO</t>
  </si>
  <si>
    <t>00234014202 DEPOSITO DE EFECTIVO, DEPOSITANTE: RENE RAMOS COLQUE, CONCEPTO: DEVOLUCION AL C-31 N° 944 PARTIDA N° 22110 PASAJES AL INTERIOR DEL PAIS, CUENTA DE DEPOSITO: CUENTA UNICA DEL TESORO</t>
  </si>
  <si>
    <t>00099021001 DEPOSITO DE EFECTIVO, DEPOSITANTE: WILSON OSWALDO CACERES CALLIZAYA  CI.10079917 LP, CONCEPTO: REVERSION, CUENTA DE DEPOSITO: CUENTA UNICA DEL TESORO</t>
  </si>
  <si>
    <t>00099021001 DEPOSITO DE EFECTIVO, DEPOSITANTE: MARCELO MIGUEL SILVA MOLLINEDO CI. 3455361 LP, CONCEPTO: REGULARIZACION DEL TOPE MAXIMO SALARIAL PERIODO JULIO 2016-JULIO 2017, CUENTA DE DEPOSITO: CUENTA UNICA DEL TESORO</t>
  </si>
  <si>
    <t>00016011101 DEPOSITO DE EFECTIVO, DEPOSITANTE: MARIA VIRGINIA CACERES LOZA, CONCEPTO: DEVOLUCION DE CARGO A CUENTA, CUENTA DE DEPOSITO: CUENTA UNICA DEL TESORO</t>
  </si>
  <si>
    <t>00099021001 DEPOSITO DE EFECTIVO, DEPOSITANTE: MARCELO MIGUEL SILVA MOLLINEDO CI. 3455361 LP, CONCEPTO: REGULARIZACION DEL TOPE MAXIMO SALARIAL PERIODO ENERO 2016-JUNIO 2016, CUENTA DE DEPOSITO: CUENTA UNICA DEL TESORO</t>
  </si>
  <si>
    <t>00099021001 DEPOSITO DE EFECTIVO, DEPOSITANTE: SGTO.1RO INF. JUAN VICTOR MAMANI RAMOS, CONCEPTO: REVERSION DE PASAJE CUMBRE DEL GAS GESTION 2017, CUENTA DE DEPOSITO: CUENTA UNICA DEL TESORO</t>
  </si>
  <si>
    <t>00099021001 DEPOSITO DE EFECTIVO, DEPOSITANTE: FATIMA RUEDA, CONCEPTO: PREV. 1143, CUENTA DE DEPOSITO: CUENTA UNICA DEL TESORO</t>
  </si>
  <si>
    <t>00099021001 DEPOSITO DE EFECTIVO, DEPOSITANTE: FATIMA RUEDA, CONCEPTO: PREV. 1144, CUENTA DE DEPOSITO: CUENTA UNICA DEL TESORO</t>
  </si>
  <si>
    <t>00099021001 DEPOSITO DE EFECTIVO, DEPOSITANTE: FATIMA RUEDA, CONCEPTO: PREV. 1146, CUENTA DE DEPOSITO: CUENTA UNICA DEL TESORO</t>
  </si>
  <si>
    <t>00099021001 DEPOSITO DE EFECTIVO, DEPOSITANTE: DAVID FLORES, CONCEPTO: PREV. 1397, CUENTA DE DEPOSITO: CUENTA UNICA DEL TESORO</t>
  </si>
  <si>
    <t>00099021001 DEPOSITO DE EFECTIVO, DEPOSITANTE: DAVID FLORES, CONCEPTO: PREV. 1398, CUENTA DE DEPOSITO: CUENTA UNICA DEL TESORO</t>
  </si>
  <si>
    <t>00099021001 DEPOSITO DE EFECTIVO, DEPOSITANTE: YAMIL MARCELO FARFAN, CONCEPTO: PREV. 1335, CUENTA DE DEPOSITO: CUENTA UNICA DEL TESORO</t>
  </si>
  <si>
    <t>00099021001 DEPOSITO DE EFECTIVO, DEPOSITANTE: YAMIL MARCELO FARFAN, CONCEPTO: PREV. 1399, CUENTA DE DEPOSITO: CUENTA UNICA DEL TESORO</t>
  </si>
  <si>
    <t>00099021001 DEPOSITO DE EFECTIVO, DEPOSITANTE: YAMIL MARCELO FARFAN, CONCEPTO: PREV. 1400, CUENTA DE DEPOSITO: CUENTA UNICA DEL TESORO</t>
  </si>
  <si>
    <t>00099021001 DEPOSITO DE EFECTIVO, DEPOSITANTE: ANGELICA ROCHA PONCE, CONCEPTO: DEVOLUCION DE SUELDOS Y SALARIOS, CUENTA DE DEPOSITO: CUENTA UNICA DEL TESORO</t>
  </si>
  <si>
    <t>00046024204 DEPOSITO DE EFECTIVO, DEPOSITANTE: JOSE LUIS ACEBEDO ALIAGA, CONCEPTO: DEVOLUCION FONDOS EN AVANCE, CUENTA DE DEPOSITO: CUENTA UNICA DEL TESORO</t>
  </si>
  <si>
    <t>00670022001 DEPOSITO DE EFECTIVO, DEPOSITANTE: MARIANA MARIEL ISURZA CRUZ, CONCEPTO: DEVOLUCION DE VIATICO, CUENTA DE DEPOSITO: CUENTA UNICA DEL TESORO</t>
  </si>
  <si>
    <t>00099024113 DEP.DE CHEQ.AJENOS,RET.DE CAM.,CONCEPTO: EJECUCION GARANTIA DE CUMPLIMIENTO DE CONTRATO PROYECTO CONSTRUCCION COLISEO COMPL MANACO,DEP.: MIN DE LA PRESIDENCIA UPRE , PROCEDENCIA: BANCO NACIONAL DE BOLIVIA S.A., CHEQUE: 60785, FECHA DE EMISION:23/07/2</t>
  </si>
  <si>
    <t>00099021001 DEP.DE CHEQ.AJENOS,RET.DE CAM.,CONCEPTO: SALINAS AGUILA CARLOS MARTIN,DEP.: BANCO UNION S.A. , PROCEDENCIA: BANCO UNION S.A., CHEQUE: 158107, FECHA DE EMISION:26/07/2018</t>
  </si>
  <si>
    <t>00020011103 DEP.DE CHEQ.AJENOS,RET.DE CAM.,CONCEPTO: TRANSF. EMP. ROYAL FBO SERVICE P/CONTRATACION SERV COMBUS P/TRASLADO AEREO AVRO RJ-70 E-1252 FAB-108,DEP.: TRANSPORTE AEREO MILITAR</t>
  </si>
  <si>
    <t>00592012001 DEP.DE CHEQ.AJENOS,RET.DE CAM.,CONCEPTO: PAGO POR DEV. DE PASAJES POR VUELO CANCELADO TKTS- 2890300215356 - 2890300215357-2890300215350,DEP.: TRANSPORTE AEREO MILITAR , PROCEDENCIA: BANCO UNION S.A., CHEQUE: 19940, FECHA DE EMISION:19/07/2018</t>
  </si>
  <si>
    <t>00035031101 DEP.DE CHEQ.AJENOS,RET.DE CAM.,CONCEPTO: ALQUILER DE PARQUEO CAMPO FERIAL CHUQUIAGOMARKA JULIO 2018,DEP.: UNIDAD DE COORDINACION DE PROGRAMAS Y PROYECTOS , PROCEDENCIA: BANCO UNION S.A., CHEQUE: 1298, FECHA DE EMISION:24/07/2018</t>
  </si>
  <si>
    <t>00086031104 DEP.DE CHEQ.AJENOS,RET.DE CAM.,CONCEPTO: REVERSION POR FONDOS NO UTILIZADOS,DEP.: REA-QUETENA CHICO , PROCEDENCIA: BANCO UNION S.A., CHEQUE: 3294, FECHA DE EMISION:13/07/2018</t>
  </si>
  <si>
    <t>00035031101 DEP.DE CHEQ.AJENOS,RET.DE CAM.,CONCEPTO: ALQUUILER DE PARQUEO CAMPO FERIAL CHUQUIAGO MARKA JULIO 2018,DEP.: UNIDAD DE COORDINACION DE PROGRAMAS Y PROYECTOS , PROCEDENCIA: BANCO UNION S.A., CHEQUE: 1299, FECHA DE EMISION:24/07/2018</t>
  </si>
  <si>
    <t>00086031105 DEP.DE CHEQ.AJENOS,RET.DE CAM.,CONCEPTO: REVERSION POR FONDOS NO UTILIZADOS,DEP.: REA-QUETANA GRANDE , PROCEDENCIA: BANCO UNION S.A., CHEQUE: 3295, FECHA DE EMISION:13/07/2018</t>
  </si>
  <si>
    <t>00086031106 DEP.DE CHEQ.AJENOS,RET.DE CAM.,CONCEPTO: REVERSION POR FONDOS NO UTILIZADOS,DEP.: SERNAP-REA , PROCEDENCIA: BANCO UNION S.A., CHEQUE: 3291, FECHA DE EMISION:13/07/2018</t>
  </si>
  <si>
    <t>00086038003 DEP.DE CHEQ.AJENOS,RET.DE CAM.,CONCEPTO: REVERSION POR FONDOS NO UTILIZADOS,DEP.: SERNAP-EL PALMAR , PROCEDENCIA: BANCO UNION S.A., CHEQUE: 1053, FECHA DE EMISION:29/06/2018</t>
  </si>
  <si>
    <t>00086038003 DEP.DE CHEQ.AJENOS,RET.DE CAM.,CONCEPTO: REVERSION POR FONDOS NO UTILIZADOS,DEP.: SERNAP-EL PALMAR , PROCEDENCIA: BANCO UNION S.A., CHEQUE: 1054, FECHA DE EMISION:27/06/2018</t>
  </si>
  <si>
    <t>00086038003 DEP.DE CHEQ.AJENOS,RET.DE CAM.,CONCEPTO: REVERSION POR FONDOS NO UTILIZADOS,DEP.: SERNAP-TUNARI , PROCEDENCIA: BANCO UNION S.A., CHEQUE: 452, FECHA DE EMISION:29/06/2018</t>
  </si>
  <si>
    <t>00086031101 DEP.DE CHEQ.AJENOS,RET.DE CAM.,CONCEPTO: DEP POR COBRO DE MULTAS 2018,DEP.: SERNAP-TUNARI , PROCEDENCIA: BANCO UNION S.A., CHEQUE: 454, FECHA DE EMISION:29/06/2018</t>
  </si>
  <si>
    <t>00086031101 DEP.DE CHEQ.AJENOS,RET.DE CAM.,CONCEPTO: DEP POR COBRO DE MULTAS 2018,DEP.: SERNAP TUNARI , PROCEDENCIA: BANCO UNION S.A., CHEQUE: 453, FECHA DE EMISION:29/06/2018</t>
  </si>
  <si>
    <t>00086031101 DEP.DE CHEQ.AJENOS,RET.DE CAM.,CONCEPTO: REVERSION POR FONDOS NO UTILIZADOS,DEP.: SERNAP-AMBORO , PROCEDENCIA: BANCO UNION S.A., CHEQUE: 1129, FECHA DE EMISION:29/06/2018</t>
  </si>
  <si>
    <t>00086031101 DEP.DE CHEQ.AJENOS,RET.DE CAM.,CONCEPTO: REVERSION POR FONDOS NO UTILIZADOS,DEP.: SERNAP TUNARI , PROCEDENCIA: BANCO UNION S.A., CHEQUE: 450, FECHA DE EMISION:29/06/2018</t>
  </si>
  <si>
    <t>00086031101 DEP.DE CHEQ.AJENOS,RET.DE CAM.,CONCEPTO: REVERSION POR FONDOS NO UTILIZADOS,DEP.: SERNAP-TUNARI , PROCEDENCIA: BANCO UNION S.A., CHEQUE: 451, FECHA DE EMISION:29/06/2018</t>
  </si>
  <si>
    <t>00086031101 DEP.DE CHEQ.AJENOS,RET.DE CAM.,CONCEPTO: REVERSION POR FONDOS NO UTILIZADOS,DEP.: SERNAP -TARIQUIA , PROCEDENCIA: BANCO UNION S.A., CHEQUE: 1046, FECHA DE EMISION:10/07/2018</t>
  </si>
  <si>
    <t>00086031101 DEP.DE CHEQ.AJENOS,RET.DE CAM.,CONCEPTO: REVERSION POR FONDOS NO UTILIZADOS,DEP.: SERNAP TARIQUIA , PROCEDENCIA: BANCO UNION S.A., CHEQUE: 1045, FECHA DE EMISION:10/07/2018</t>
  </si>
  <si>
    <t>00086031101 DEP.DE CHEQ.AJENOS,RET.DE CAM.,CONCEPTO: REVERSION POR FONDOS NO UTILIZADOS,DEP.: SERNAP-TARIQUIA , PROCEDENCIA: BANCO UNION S.A., CHEQUE: 1044, FECHA DE EMISION:10/07/2018</t>
  </si>
  <si>
    <t>00660012006 DEP.DE CHEQ.AJENOS,RET.DE CAM.,CONCEPTO: DEP REALIZADO SEGUN INFORME DE AUDITORIA GESTIONES 2015 Y 2016,DEP.: ORGANO JUDICIAL - DISTRITO COCHABAMBA , PROCEDENCIA: BANCO UNION S.A., CHEQUE: 3144, FECHA DE EMISION:23/07/2018</t>
  </si>
  <si>
    <t>00660082001 DEP.DE CHEQ.AJENOS,RET.DE CAM.,CONCEPTO: DEVOLUCION DE VIATICOS GESTION 2018,DEP.: ORGANO JUDICIAL - DISTRITO COCHABAMBA , PROCEDENCIA: BANCO UNION S.A., CHEQUE: 3142, FECHA DE EMISION:23/07/2018</t>
  </si>
  <si>
    <t>00660082001 DEP.DE CHEQ.AJENOS,RET.DE CAM.,CONCEPTO: DEP POR EXCEDENTE DE LLAMADAS CORRESPONDIENTE A LOS MESES DE ABRIL, MAYO, JUNIO,DEP.: ORGANO JUDICIAL - DISTRITO COCHABAMBA , PROCEDENCIA: BANCO UNION S.A., CHEQUE: 3143, FECHA DE EMISION:23/07/2018</t>
  </si>
  <si>
    <t>00253014207 DEP.DE CHEQ.AJENOS,RET.DE CAM.,CONCEPTO: TRANSFERENCIA DEL GOBIERNO AUTONOMO MUNICIPAL DE COMARAPA PARA GASTOS DE INVERSION,DEP.: GAM COMARAPA , PROCEDENCIA: BANCO UNION S.A., CHEQUE: 1255, FECHA DE EMISION:23/07/2018</t>
  </si>
  <si>
    <t>00253014212 DEP.DE CHEQ.AJENOS,RET.DE CAM.,CONCEPTO: TRANSFERENCIA DEL GOBIERNO AUTONOMO DEPARTAMENTAL DE TARIJA PARA GASTOS ADMINISTRATIVOS,DEP.: GAD TARIJA , PROCEDENCIA: BANCO UNION S.A., CHEQUE: 1250, FECHA DE EMISION:19/07/2018</t>
  </si>
  <si>
    <t>00099021001 DEP.DE CHEQ.AJENOS,RET.DE CAM.,CONCEPTO: REVERSION,DEP.: INSA , PROCEDENCIA: BANCO UNION S.A., CHEQUE: 949, FECHA DE EMISION:30/06/2018</t>
  </si>
  <si>
    <t>00099021001 DEP.DE CHEQ.AJENOS,RET.DE CAM.,CONCEPTO: REVERSION,DEP.: INSA , PROCEDENCIA: BANCO UNION S.A., CHEQUE: 952, FECHA DE EMISION:30/06/2018</t>
  </si>
  <si>
    <t>00099021001 DEP.DE CHEQ.AJENOS,RET.DE CAM.,CONCEPTO: CHEQUE 5933 CORDES-POR DEVOLUCION DE INCAPACIDAD MATERNA DE MARIELA THALIA MERCADO,DEP.: CODESUR , PROCEDENCIA: BANCO UNION S.A., CHEQUE: 5933, FECHA DE EMISION:11/07/2018</t>
  </si>
  <si>
    <t>00099024113 DEP.DE CHEQ.AJENOS,RET.DE CAM.,CONCEPTO: EJECUCION GARANTIA DE ANTICIPO PROYECTO CONSTRUCCION COLISEO COMPLEJO MANACO,DEP.: MIN DE LA PRESIDENCIA UPRE , PROCEDENCIA: BANCO NACIONAL DE BOLIVIA S.A., CHEQUE: 60784, FECHA DE EMISION:23/07/2018</t>
  </si>
  <si>
    <t>00287102013 DEP.DE CHEQ.AJENOS,RET.DE CAM.,CONCEPTO: PAGO DE FACTURAS FDI COCHABAMBA N° 183,391,363,374,375,378,383,385,420,426 Y 427,DEP.: FPS/SUPERVISION/FDI/CBB , PROCEDENCIA: BANCO UNION S.A., CHEQUE: 848, FECHA DE EMISION:26/07/2018</t>
  </si>
  <si>
    <t>00287102013 DEP.DE CHEQ.AJENOS,RET.DE CAM.,CONCEPTO: PAGO DE FACTURAS FDI SANTA CRUZ N° 324,377 Y 410,DEP.: FPS/SUPERVISION/FDI/SCZ , PROCEDENCIA: BANCO UNION S.A., CHEQUE: 849, FECHA DE EMISION:26/07/2018</t>
  </si>
  <si>
    <t>00287102013 DEP.DE CHEQ.AJENOS,RET.DE CAM.,CONCEPTO: PAGO DE FACTURAS FDI TARIJA N° 400,401,402,317,318,398 Y 399,DEP.: FPS/SUPERVISION/FDI/TARIJA , PROCEDENCIA: BANCO UNION S.A., CHEQUE: 847, FECHA DE EMISION:26/07/2018</t>
  </si>
  <si>
    <t>00086031101 DEP.DE CHEQ.AJENOS,RET.DE CAM.,CONCEPTO: REVERSION POR FONDOS NO UTILIZADOS,DEP.: SERNAP-EL PALMAR , PROCEDENCIA: BANCO UNION S.A., CHEQUE: 1050, FECHA DE EMISION:29/06/2018</t>
  </si>
  <si>
    <t>00099021001 DEP.DE CHEQ.AJENOS,RET.DE CAM.,CONCEPTO: REVERSION POR FONDOS NO UTILIZADOS,DEP.: SERNAP-APOLOBAMBA , PROCEDENCIA: BANCO UNION S.A., CHEQUE: 1661, FECHA DE EMISION:29/06/2018</t>
  </si>
  <si>
    <t>00086031101 DEP.DE CHEQ.AJENOS,RET.DE CAM.,CONCEPTO: REVERSION POR FONDOS NO UTILIZADOS,DEP.: SERNAP-EL PALMAR , PROCEDENCIA: BANCO UNION S.A., CHEQUE: 1048, FECHA DE EMISION:29/06/2018</t>
  </si>
  <si>
    <t>00099021001 DEP.DE CHEQ.AJENOS,RET.DE CAM.,CONCEPTO: DEVOLUCION DE RECURSOS PREV. 2/2017 (C-24) (D.A.1),DEP.: ADEMAF-MONICA VARGAS RUIZ , PROCEDENCIA: BANCO UNION S.A., CHEQUE: 1301, FECHA DE EMISION:25/07/2018</t>
  </si>
  <si>
    <t>00086031106 DEP.DE CHEQ.AJENOS,RET.DE CAM.,CONCEPTO: REVERSION POR FONDOS NO UTILIZADOS,DEP.: SERNAP-REA , PROCEDENCIA: BANCO UNION S.A., CHEQUE: 3293, FECHA DE EMISION:13/07/2018</t>
  </si>
  <si>
    <t>00099021001 DEP.DE CHEQ.AJENOS,RET.DE CAM.,CONCEPTO: REVERSION POR FONDOS NO UTILIZADOS,DEP.: SERNAP TARIQUIA , PROCEDENCIA: BANCO UNION S.A., CHEQUE: 1043, FECHA DE EMISION:10/07/2018</t>
  </si>
  <si>
    <t>00099021001 DEP.DE CHEQ.AJENOS,RET.DE CAM.,CONCEPTO: DEVOLUCION DE PASAJES AEREOS NO UTILIZADOS POR BOLTUR Y REYNALDO ZACONETA,DEP.: MIN DE COMUNICACION , PROCEDENCIA: BANCO UNION S.A., CHEQUE: 9659, FECHA DE EMISION:25/07/2018</t>
  </si>
  <si>
    <t>00574012002 DEP.DE CHEQ.AJENOS,RET.DE CAM.,CONCEPTO: DESCUENTO A FUNCIONARIOS POR PRODUCTOS MAL ELABORADOS PLANTA DE CARANAVI,DEP.: LACTEOSBOL , PROCEDENCIA: BANCO UNION S.A., CHEQUE: 4731, FECHA DE EMISION:26/07/2018</t>
  </si>
  <si>
    <t>00578012002 DEP.DE CHEQ.AJENOS,RET.DE CAM.,CONCEPTO: REVERSION,DEP.: BOLIVIANA DE AVIACION , PROCEDENCIA: BANCO UNION S.A., CHEQUE: 9291, FECHA DE EMISION:26/07/2018</t>
  </si>
  <si>
    <t>00578012002 DEP.DE CHEQ.AJENOS,RET.DE CAM.,CONCEPTO: REVERSION,DEP.: BOLIVIANA DE AVIACION , PROCEDENCIA: BANCO UNION S.A., CHEQUE: 9290, FECHA DE EMISION:26/07/2018</t>
  </si>
  <si>
    <t>00574012002 DEP.DE CHEQ.AJENOS,RET.DE CAM.,CONCEPTO: PAGO POR PROCESO DANIEL ANIBARRO SEGUN INF. LEGAL SEDEM/AS/N°10/2015,DEP.: LACTEOSBOL , PROCEDENCIA: BANCO UNION S.A., CHEQUE: 4722, FECHA DE EMISION:18/07/2018</t>
  </si>
  <si>
    <t>00574012002 DEP.DE CHEQ.AJENOS,RET.DE CAM.,CONCEPTO: PAGO POR FACTURA NO DECLARADA POR REYNALDO ARIZACA MANCHECO,DEP.: LACTEOSBOL , PROCEDENCIA: BANCO UNION S.A., CHEQUE: 4723, FECHA DE EMISION:18/07/2018</t>
  </si>
  <si>
    <t>00574012002 DEP.DE CHEQ.AJENOS,RET.DE CAM.,CONCEPTO: PAGO A CUENTA POR RETENCION REALIZADA A MARIA PEREZ LIPIRI,DEP.: LACTEOSBOL , PROCEDENCIA: BANCO UNION S.A., CHEQUE: 4726, FECHA DE EMISION:18/07/2018</t>
  </si>
  <si>
    <t>00574012002 DEP.DE CHEQ.AJENOS,RET.DE CAM.,CONCEPTO: PAGO POR FONDOS NO EJECUTADOS SEGUN NOTA 1/2018-23465,DEP.: LACTEOSBOL , PROCEDENCIA: BANCO UNION S.A., CHEQUE: 4728, FECHA DE EMISION:18/07/2018</t>
  </si>
  <si>
    <t>00574012002 DEP.DE CHEQ.AJENOS,RET.DE CAM.,CONCEPTO: DEVOLUCION POR FONDOS NO UTILIZADOS RODRIGO LIMACHI 1/2018-18464,DEP.: LACTEOSBOL , PROCEDENCIA: BANCO UNION S.A., CHEQUE: 4729, FECHA DE EMISION:18/07/2018</t>
  </si>
  <si>
    <t>00574012002 DEP.DE CHEQ.AJENOS,RET.DE CAM.,CONCEPTO: DEP. SALDO DE REVERSION DE PLANILLAS MIRKO AGUIRRE,DEP.: LACTEOSBOL , PROCEDENCIA: BANCO UNION S.A., CHEQUE: 4730, FECHA DE EMISION:18/07/2018</t>
  </si>
  <si>
    <t>VENTA DE DIVISAS CON TRANSFERENCIA DE FONDOS A SOLICITUD DE MINISTERIO DE DEFENSA SEGUN SOLICITUD 5515 REF: DIR.GRAL.LOGISTICA-ADQUISICION IMPLEMENTOS PARA PERSONAL DE CUADROS DE LAS FF. AA.-ANEXOS: CONTRATO MODIFICATORIO MD-DGAJ.UAJ.CD. N. 28/17-INF.LEGAL 768/18-INF.TEC. DGL.UMB 26-27/18-INF.DGAA.U LIB. 00020011103 MINISTERIO DE DEFENSA - INGRESOS VARIOS</t>
  </si>
  <si>
    <t>PAGO A CAF PRÉSTAMO CFA006536 VCTO. 26-07-2018 POR CUENTA DE TGN , NTI. 010999 VALOR 26-07-2018 CAPITAL USD 2.458.704,57 INTERESES USD 931.282,67 CTA. 3987 CUENTA UNICA DEL TESORO-3987 LIB. 00099021001 REF.: COMISIONES BANCARIAS</t>
  </si>
  <si>
    <t>PAGO A CAF PRÉSTAMO CFA006532 VCTO. 26-07-2018 POR CUENTA DE TGN , NTI. 010955 VALOR 26-07-2018 CAPITAL USD 1.053.595,08 INTERESES USD 376.821,42 CTA. 3987 CUENTA UNICA DEL TESORO-3987 LIB. 00099021001 REF.: COMISIONES BANCARIAS</t>
  </si>
  <si>
    <t>VENTA DE DIVISAS CON TRANSFERENCIA DE FONDOS A SOLICITUD DE VICEPRESIDENCIA DEL ESTADO SEGUN SOLICITUD 5517 REF: PAGO A FRANCISCO CASTILLO BERTHIER, POR CONSULTORIA POR PRODUCTO TUTOR ACADEMICO GANADOR 1 CONCURSO NACIONAL DE TESIS LA BASURA TAMBIEN ES PLATA, DOS RUTAS DEL RECICLAJE PACENO, SEGUN CO LIB. 00099021001 TGN-RECURSOS ORDINARIOS (3987)</t>
  </si>
  <si>
    <t>PAGO A CAF PRÉSTAMO CFA006534 VCTO. 26-07-2018 POR CUENTA DE TGN , NTI. 011000 VALOR 26-07-2018 CAPITAL USD 791.607,14 INTERESES USD 283.120,66 CTA. 3987 CUENTA UNICA DEL TESORO-3987 LIB. 00099021001 REF.: COMISIONES BANCARIAS</t>
  </si>
  <si>
    <t>A:00041014101 Débito Automático por contraparte del GAM Cliza, correspondiente al Convenio Intergubernativo suscrito entre el Ministerio de Desarrollo Productivo y Economía Plural y el GAM Cliza, programa “Educación con Revolución Tecnológica”.</t>
  </si>
  <si>
    <t>A:00041014101 Débito Automático por contraparte del GAM Santiago de Huata, correspondiente al Convenio Intergubernativo suscrito entre el Ministerio de Desarrollo Productivo y Economía Plural y el GAM Santiago de Huata, programa “Educación con Revolución Tecnológica”.</t>
  </si>
  <si>
    <t>A:00041014101 Débito Automático por contraparte del GAM Escara, correspondiente al Convenio Intergubernativo suscrito entre el Ministerio de Desarrollo Productivo y Economía Plural y el GAM Escara, programa “Educación con Revolución Tecnológica”.</t>
  </si>
  <si>
    <t>A:00041014101 Débito Automático por contraparte del GAM Nazacara de Pacajes, correspondiente al Convenio Intergubernativo suscrito entre el Ministerio de Desarrollo Productivo y Economía Plural y el GAM Nazacara de Pacajes, programa “Educación con Revolución Tecnológica”.</t>
  </si>
  <si>
    <t>A:00041014101 Débito Automático por contraparte del GAM Laja, correspondiente al Convenio Intergubernativo suscrito entre el Ministerio de Desarrollo Productivo y Economía Plural y el GAM Laja, programa “Educación con Revolución Tecnológica”.</t>
  </si>
  <si>
    <t>A:00041014101 Débito Automático por contraparte del GAM Arani, correspondiente al Convenio Intergubernativo suscrito entre el Ministerio de Desarrollo Productivo y Economía Plural y el GAM Arani, programa “Educación con Revolución Tecnológica”.</t>
  </si>
  <si>
    <t>VENTA DE DIVISAS A SOLICITUD DE YACIMIENTOS PETROLIFEROS FISCALES BOLIVIANOS SEGUN SOLICITUD 5519 REF: PAGO A EMPRESA BUREAU VERITAS ARGENTINA SA, FACTURA 21 PAGO CERTIFICADO 16, POR SERVICIO LA FISCALIZACION DE PRECOMISIONADO, COMISIONADO, ARRANQUE Y PRUEBA DE DESEMPENO DE LAS PLANTAS DE AMONIAC LIB. 00513022001 YPFB - "OPERACIONES"</t>
  </si>
  <si>
    <t>COBRO COSTOS DE PAPELERIA SEGUN TRANSFERENCIA DEL EXTERIOR POR ORDEN DE HERCO COMBUSTIBLES S.A. REF.: CONTRATO DE CONDENSADO DE GAS 41/18 LIB. 00513062001 YPFB-OPERACIONES PLANTA DE SEPARACION DE LIQUIDOS RIO GRANDE</t>
  </si>
  <si>
    <t>PROVISION DE FONDOS A SOLICITUD DE YACIMIENTOS PETROLIFEROS FISCALES BOLIVIANOS SEGUN SOLICITUD YPFB-0194-2018 REF: PAGO REGALIAS ABRIL 2018 TESORO GENERAL DE LA NACION LIB. 00099021001 TGN YPFB PARTICIPACION 6% PRODUCCIÓN BRUTA DE HIDROCARBUROS BOCA DE POZO</t>
  </si>
  <si>
    <t>PROVISION DE FONDOS A SOLICITUD DE YACIMIENTOS PETROLIFEROS FISCALES BOLIVIANOS SEGUN SOLICITUD YPFB-0187-2018 REF: PAGO IMPUESTO DIRECTO A LOS HIDROCARBUROS IDH PRODUCCION ABRIL 2018 LIB. 00513012007 YPFB - RECURSOS NACIONALIZACIÓN</t>
  </si>
  <si>
    <t>A:00041014101 Débito Automático por contraparte del GAM Collana, correspondiente al Convenio Intergubernativo suscrito entre el Ministerio de Desarrollo Productivo y Economía Plural y el GAM Collana, programa “Educación con Revolución Tecnológica”.</t>
  </si>
  <si>
    <t>De: 00099024113 Transferencia en cumplimiento al DS N°0913 de 15/06/2011 y el Convenio Intergubernativo de Financiamiento UPRE-CIF-IG 810/2017, suscrito entre la UPRE y el GAM San Antonio de Lomerio, Proyecto “Const. De Aulas en Unidad Educativa San Antonio de Padua Comunidad San Antonio de Lomerío”, correspondiente al pago de la planilla Nº 3, según la UPRE.</t>
  </si>
  <si>
    <t>De: 00099024113 Transferencia en cumplimiento al DS N°0913 de 15/06/2011 y el Convenio Intergubernativo de Financiamiento UPRE-CIF-IG 799/2017, suscrito entre la UPRE y el GAM San Pedro, Proyecto “Ampliación Centro de Salud San Juan del Pirai”, correspondiente al pago de la planilla Nº 4, según la UPRE.</t>
  </si>
  <si>
    <t>De: 00099024113 Transferencia en cumplimiento al DS N°0913 de 15/06/2011 y el Convenio Intergubernativo de Financiamiento UPRE-CIF-IG 995/2017, suscrito entre la UPRE y el GAM Tupiza, Proyecto “Const. De Aulas U.E. Genoveva Ríos (Tupiza)”, correspondiente al pago de la planilla Nº 4, según la UPRE.</t>
  </si>
  <si>
    <t>De: 00099024113 Transferencia en cumplimiento al DS N°0913 de 15/06/2011 y el Convenio Intergubernativo de Financiamiento UPRE-CIF-IG/283/2015, suscrito entre la UPRE y el GAM Huacaraje, Proyecto “Ampliación Unidad Educativa Raul Salazar Rivero - San Jose Huacaraje”, correspondiente al pago de la planilla Nº 4 de cierre, según la UPRE.</t>
  </si>
  <si>
    <t>A:00099021001 DEVOLUCION RETENCION DE DESCUENTOS EFECTUADOS POR CONVENIOS DE COMPENSACION DE COTIZACIONES CON LA VITALICIA SEGUROS Y REASEGUROS DE VIDA, CORRESPONDIENTE A MAYO/2018 Y AGUINALDO 2015 AL 2017. S/G. CITE SENASIR UAF-TTES N° 0055/2018, DE FECHA 25/07/2018.</t>
  </si>
  <si>
    <t>A:00099021001 DEVOLUCION RETENCION DE DESCUENTOS EFECTUADOS POR RECUPERACION DEL P.R.A. (PAGO DE REPARTO ANTICIPADO), CORRESPONDIENTE A JUNIO/2018. S/G. CITE SENASIR UAF-TTES N° 0059/2018, DE FECHA 25/07/2018.</t>
  </si>
  <si>
    <t>A:00099021001 DEVOLUCION RETENCION DE DESCUENTOS EFECTUADOS POR CONVENIOS DE COMPENSACION DE COTIZACIONES CON SEGUROS PROVIDA S.A., CORRESPONDIENTE A MAYO/2018 Y AGUINALDO 2017. S/G. CITE SENASIR UAF-TTES N° 0054/2018, DE FECHA 25/07/2018.</t>
  </si>
  <si>
    <t>A:00099021001 DEVOLUCION RETENCION DE DESCUENTOS EFECTUADOS POR COBROS Y PABOS INDEBIDOS, CORRESPONDIENTE A JUNIO/2018. S/G. CITE SENASIR UAF-TTES N° 0058/2018, DE FECHA 25/07/2018.</t>
  </si>
  <si>
    <t>A:00099021001 DEVOLUCION RETENCION DE DESCUENTOS EFECTUADOS POR CONVENIOS DE COMPENSACION DE COTIZACIONES CON FUTURO DE BOLIVIA AFP S.A., CORRESPONDIENTE A MAYO/2018 Y AGUINALDO 2010 AL 2017. S/G. CITE SENASIR UAF-TTES N° 0056/2018, DE FECHA 25/07/2018.</t>
  </si>
  <si>
    <t>A:00099021001 DEVOLUCION RETENCION DE DESCUENTOS EFECTUADOS POR CONVENIOS DE COMPENSACION DE COTIZACIONES CON BBVA PREVISION S.A. AFP, CORRESPONDIENTE A MAYO/2018 Y AGUINALDO 2014, 2016 AL 2017. S/G. CITE SENASIR UAF-TTES N° 0057/2018, DE FECHA 25/07/2018.</t>
  </si>
  <si>
    <t>NUMERO DE LIBRETA CUT: 00514010008 OPERACIÓN E18 TRANSFERENCIA DEL SISTEMA FINANCIERO POR CUENTA DE TERCEROS A LA CUT TRANSFERENCIA PROYECTO CICLO COMBINADOS PLANTA TERMOELECTRICA WARNES SOLICITUD ENDE ANDINA SAM</t>
  </si>
  <si>
    <t>||TRANSFERENCIA DE FONDOS S/G. MENSAJES SWIFT NROS. 10517 Y 10504 DE LA FECHA (SECTOR PUBLICO). DEBITO DE LA LIBRETA 00117012001 DGAC, REPOSICION UTILES DE ESCRITORIO.</t>
  </si>
  <si>
    <t>VENTA DE DIVISAS CON TRANSFERENCIA DE FONDOS A SOLICITUD DE EMPRESA BOLIVIANA DE INDUSTRIALIZACION DE HIDROCARBUROS SEGUN SOLICITUD 5520 REF: CE 305 18 HR 415, PAGO POR COMPRA 41 TON DE MATERIA PRIMA COMPOUND PE 80 (RAW MATERIAL) PARA LA PLANTA DE TUBERIAS CALLUTACA EL ALTO, SEGUN CONTRATO EBIH N 1 LIB. 00584019201 EBIH - TUBERIAS</t>
  </si>
  <si>
    <t>'TRANSFERENCIA DE FONDOS||S/G. CITE: MEFP/VTCP/DGCP/UODP-655/2018 DE LA FECHA, DEL MIN.DE ECONOMIA Y FINANZAS PUBLICAS.(HRE-TSO-3987), PAGO BTS EXTRABURSATIL - VENCIMIENTO 27 DE JULIO DE 2018 D.S. N° 1121 DE 11 DE ENERO DE 2012. DEBITO DE LA LIBRETA N° 00099021001, REPOSICION UTILES DE ESCRITORIO.</t>
  </si>
  <si>
    <t>'TRANSFERENCIA DE FONDOS||S/G. CITE: MEFP/VTCP/DGCP/UODP-655/2018 DE LA FECHA, DEL MIN.DE ECONOMIA Y FINANZAS PUBLICAS.(HRE-TSO-3987), PAGO BTS EXTRABURSATIL - VENCIMIENTO 27 DE JULIO DE 2018 D.S. N° 1121 DE 11 DE ENERO DE 2012. DEBITO DE LA LIBRETA N° 00099021001 TGN-RECURSOS ORDINARIOS MN.</t>
  </si>
  <si>
    <t>NÚMERO DE LIBRETA CUT: 99031009.00 OPERACIÓN T01 TRANSFERENCIA DE FONDOS A LA CUT - TESORO DIRECTO DE BANCO UNION S.A. A CUENTA UNICA DEL TESORO CON NUMERO DE SOLICITUD = 2926472 Y NUMERO CORRELATIVO = 91320026072018052 TRANSFERENCIA POR OPERACIONES DE VENTA BONOS BTX</t>
  </si>
  <si>
    <t>De: 00035011105 DEVOLUCIÓN DE RECURSOS POR DEPÓSITOS ERRÓNEOS A SOLICITUD DE LA DGAA S/G NOTA CITE: MEFP/DGAA/UF/Nº435/2018, DE LOS MESES ABRIL, MAYO Y JUNIO. HR 45.1083-R.</t>
  </si>
  <si>
    <t>00099021001 DEPOSITO DE EFECTIVO, DEPOSITANTE: GROVER LEONARDO CONDORI ROJAS, CONCEPTO: DEVOLUCION DE RETROACTIVO, CUENTA DE DEPOSITO: CUENTA UNICA DEL TESORO</t>
  </si>
  <si>
    <t>00526012001 DEPOSITO DE EFECTIVO, DEPOSITANTE: LUIS ALBERTO QUISBERT QUISPE, CONCEPTO: DEVOLUCION DE VIATICOS, CUENTA DE DEPOSITO: CUENTA UNICA DEL TESORO</t>
  </si>
  <si>
    <t>00099021001 DEPOSITO DE EFECTIVO, DEPOSITANTE: MEDRANO ESCALERA MOHAZAIR CRISTALDO 7870388 CB, CONCEPTO: REVERSION PASAJES AL INTERIOR DEL PAIS, CUENTA DE DEPOSITO: CUENTA UNICA DEL TESORO</t>
  </si>
  <si>
    <t>00099021001 DEPOSITO DE EFECTIVO, DEPOSITANTE: MISAEL RIVAS MALDONADO, CONCEPTO: REVERSION DE LA CUMBRE DEL GAS, CUENTA DE DEPOSITO: CUENTA UNICA DEL TESORO</t>
  </si>
  <si>
    <t>00099021001 DEPOSITO DE EFECTIVO, DEPOSITANTE: HABAD ROJAS MAMANI, CONCEPTO: DEVOLUCION DE PASAJE DE LA CUMBRE DEL GAS, CUENTA DE DEPOSITO: CUENTA UNICA DEL TESORO</t>
  </si>
  <si>
    <t>00099021001 DEPOSITO DE EFECTIVO, DEPOSITANTE: IVAN EDUARDO MAMANI ACUÑA, CONCEPTO: DEVOLUCION DE PASAJES DE LA CUMBRE DEL GAS, CUENTA DE DEPOSITO: CUENTA UNICA DEL TESORO</t>
  </si>
  <si>
    <t>00099021001 DEPOSITO DE EFECTIVO, DEPOSITANTE: RENE HINOJOSA OLIVERA, CONCEPTO: DEVOLUCION DE PASAJE DE LA CUMBRE DEL GAS, CUENTA DE DEPOSITO: CUENTA UNICA DEL TESORO</t>
  </si>
  <si>
    <t>00099021001 DEPOSITO DE EFECTIVO, DEPOSITANTE: FERNANDO CLEMENTE COCHI NINA, CONCEPTO: DEVOLUCION DE PASAJE DE LA CUMBRE DEL GAS, CUENTA DE DEPOSITO: CUENTA UNICA DEL TESORO</t>
  </si>
  <si>
    <t>00099021001 DEPOSITO DE EFECTIVO, DEPOSITANTE: MARVIN GEOVANNI CUEVAS RIZO, CONCEPTO: DEVOLUCION DE PASAJE DE LA CUMBRE DEL GAS, CUENTA DE DEPOSITO: CUENTA UNICA DEL TESORO</t>
  </si>
  <si>
    <t>00099021001 DEPOSITO DE EFECTIVO, DEPOSITANTE: ALBER NAASSON CASTRO TERRAZAS, CONCEPTO: DEVOLUCION DE PASAJE DE LA CUMBRE DEL GAS, CUENTA DE DEPOSITO: CUENTA UNICA DEL TESORO</t>
  </si>
  <si>
    <t>00099021001 DEPOSITO DE EFECTIVO, DEPOSITANTE: ERLAN JHONNY CASTRO ROJAS, CONCEPTO: DEVOLUCION DE PASAJE DE LA CUMBRE DEL GAS, CUENTA DE DEPOSITO: CUENTA UNICA DEL TESORO</t>
  </si>
  <si>
    <t>00099021001 DEPOSITO DE EFECTIVO, DEPOSITANTE: ISRAEL ROJAS VALVERDE, CONCEPTO: DEVOLUCION DE PASAJE DE LA CUMBRE DEL GAS, CUENTA DE DEPOSITO: CUENTA UNICA DEL TESORO</t>
  </si>
  <si>
    <t>00099021001 DEPOSITO DE EFECTIVO, DEPOSITANTE: VLADIMIR COSME HUANCA, CONCEPTO: DEVOLUCION DE PASAJE DE LA CUMBRE DEL GAS, CUENTA DE DEPOSITO: CUENTA UNICA DEL TESORO</t>
  </si>
  <si>
    <t>00099021001 DEPOSITO DE EFECTIVO, DEPOSITANTE: LENIN CRISTIAN FLORES LAMAS, CONCEPTO: DEVOLUCION DE PASAJE DE LA CUMBRE DEL GAS, CUENTA DE DEPOSITO: CUENTA UNICA DEL TESORO</t>
  </si>
  <si>
    <t>00099021001 DEPOSITO DE EFECTIVO, DEPOSITANTE: WILSON LUTHER MOSCOSO, CONCEPTO: DEVOLUCION DE PASAJE DE LA CUMBRE DEL GAS, CUENTA DE DEPOSITO: CUENTA UNICA DEL TESORO</t>
  </si>
  <si>
    <t>00099021001 DEPOSITO DE EFECTIVO, DEPOSITANTE: PAULO CRISTIAN CLAVEL ESTRADA, CONCEPTO: DEVOLUCION DE PASAJE DE LA CUMBRE DEL GAS, CUENTA DE DEPOSITO: CUENTA UNICA DEL TESORO</t>
  </si>
  <si>
    <t>00099021001 DEPOSITO DE EFECTIVO, DEPOSITANTE: JOSE ANTONIO CESPEDES, CONCEPTO: DEVOLUCION DE SALDO POR FONDOS EN AVANCE, CUENTA DE DEPOSITO: CUENTA UNICA DEL TESORO</t>
  </si>
  <si>
    <t>00099021001 DEPOSITO DE EFECTIVO, DEPOSITANTE: CRISTHIAN MAURICIO SANCHEZ CALVO, CONCEPTO: DEVOLUCION DE PASAJE DE LA CUMBRE DEL GAS, CUENTA DE DEPOSITO: CUENTA UNICA DEL TESORO</t>
  </si>
  <si>
    <t>00099021001 DEPOSITO DE EFECTIVO, DEPOSITANTE: PABLO IBAÑEZ CUELLAR, CONCEPTO: DEVOLUCION DE PASAJE DE LA CUMBRE DEL GAS, CUENTA DE DEPOSITO: CUENTA UNICA DEL TESORO</t>
  </si>
  <si>
    <t>00099021001 DEPOSITO DE EFECTIVO, DEPOSITANTE: JORGE ARMANDO GARCIA SALVATIERRA, CONCEPTO: DEVOLUCION DE PASAJE DE LA CUMBRE DEL GAS, CUENTA DE DEPOSITO: CUENTA UNICA DEL TESORO</t>
  </si>
  <si>
    <t>00099021001 DEPOSITO DE EFECTIVO, DEPOSITANTE: JIMMY BARRERA ARELI, CONCEPTO: DEVOLUCION DE PASAJE DE LA CUMBRE DEL GAS, CUENTA DE DEPOSITO: CUENTA UNICA DEL TESORO</t>
  </si>
  <si>
    <t>00099021001 DEPOSITO DE EFECTIVO, DEPOSITANTE: JORGE LUIS BERNAL CONDORI, CONCEPTO: DEVOLUCION DE PASAJE DE LA CUMBRE DEL GAS, CUENTA DE DEPOSITO: CUENTA UNICA DEL TESORO</t>
  </si>
  <si>
    <t>00099021001 DEPOSITO DE EFECTIVO, DEPOSITANTE: ARIEL ROGER GALVEZ POMA, CONCEPTO: DEVOLUCION DE PASAJE DE LA CUMBRE DEL GAS, CUENTA DE DEPOSITO: CUENTA UNICA DEL TESORO</t>
  </si>
  <si>
    <t>00099021001 DEPOSITO DE EFECTIVO, DEPOSITANTE: MARVIN MONTAÑO TRIVEÑO, CONCEPTO: DEVOLUCION DE PASAJE DE LA CUMBRE DEL GAS, CUENTA DE DEPOSITO: CUENTA UNICA DEL TESORO</t>
  </si>
  <si>
    <t>00099021001 DEPOSITO DE EFECTIVO, DEPOSITANTE: RUBEN CALLISAYA AYALA, CONCEPTO: DEVOLUCION DE PASAJE DE LA CUMBRE DEL GAS, CUENTA DE DEPOSITO: CUENTA UNICA DEL TESORO</t>
  </si>
  <si>
    <t>00587012005 DEP.DE CHEQ.AJENOS,RET.DE CAM.,CONCEPTO: PAGO POR LA PLANILLA DE AVANCE N°29 POR LA EJECUCION DE LA OBRA VELODROMO OLIMPICO,DEP.: GOBIERNO AUTONOMO DEPARTAMENTAL DE TARIJA</t>
  </si>
  <si>
    <t>00020011103 DEP.DE CHEQ.AJENOS,RET.DE CAM.,CONCEPTO: TRANSF EMP USA BORESCOPES P/SERVICIO DE REPARACION DE BOROSCOPO MODELO XLG05030,DEP.: TRANSPORTE AEREO MILITAR , PROCEDENCIA: BANCO UNION S.A., CHEQUE: 20017, FECHA DE EMISION:26/07/2018</t>
  </si>
  <si>
    <t>00660072001 DEP.DE CHEQ.AJENOS,RET.DE CAM.,CONCEPTO: RECUP CUENTAS EXCDNT LLAMADAS TELEF 12/2012 04/2013 05/2013 CIERRE FONDOS POR VIATICOS JUAN GARCIA,DEP.: ORGANO JUDICIAL , PROCEDENCIA: BANCO UNION S.A., CHEQUE: 2062, FECHA DE EMISION:26/07/2018</t>
  </si>
  <si>
    <t>00099021001 DEP.DE CHEQ.AJENOS,RET.DE CAM.,CONCEPTO: DEVOLUCION BOLETO AEREO NAC.EMITIDO A NOMBRE(ERWIN RIVERO Z.)AEROLINEA AMASZONAS GESTION 2017,DEP.: CAMARA DE SENADORES , PROCEDENCIA: BANCO UNION S.A., CHEQUE: 7007, FECHA DE EMISION:26/07/2018</t>
  </si>
  <si>
    <t>00099021001 DEP.DE CHEQ.AJENOS,RET.DE CAM.,CONCEPTO: DEV.POR EXTRAVIO DE CREDENCIAL(E.DELGADO,M.GARZON,ESDRAS PACO,OLIVER CHOQUE,SANDRA MARCA,J.VELASCO),DEP.: CAMARA DE SENADORES , PROCEDENCIA: BANCO UNION S.A., CHEQUE: 7008, FECHA DE EMISION:27/07/2018</t>
  </si>
  <si>
    <t>00660022001 DEP.DE CHEQ.AJENOS,RET.DE CAM.,CONCEPTO: DEVOLUCION DE VIATICOS DEL LIC. JOSE ANTONIO REVILLA SEGUN MEMO N° 105/2018,DEP.: ORGANO JUDICIAL - TRIBUNAL SUPREMO , PROCEDENCIA: BANCO UNION S.A., CHEQUE: 493, FECHA DE EMISION:25/07/2018</t>
  </si>
  <si>
    <t>00660022001 DEP.DE CHEQ.AJENOS,RET.DE CAM.,CONCEPTO: DEVOLUCION DE VIATICOS DEL DR. EDWIN AGUAYO SEGUN MEMO N° 65 /2018,DEP.: ORGANO JUDICIAL - TRIBUNAL SUPREMO , PROCEDENCIA: BANCO UNION S.A., CHEQUE: 492, FECHA DE EMISION:25/07/2018</t>
  </si>
  <si>
    <t>00660032001 DEP.DE CHEQ.AJENOS,RET.DE CAM.,CONCEPTO: DEPÓSITO DE USO DE OTRO OPERADOR EN LINEA TELEFONICA COTES JUNIO/18,DEP.: ORGANO JUDICIAL - CONSEJO DE LA MAGISTRATURA , PROCEDENCIA: BANCO UNION S.A., CHEQUE: 788, FECHA DE EMISION:25/07/2018</t>
  </si>
  <si>
    <t>00660032001 DEP.DE CHEQ.AJENOS,RET.DE CAM.,CONCEPTO: DEPÓSITO POR EXCEDENTE DE LLAMADAS ENTEL JUNIO/2018,DEP.: ORGANO JUDICIAL - CONSEJO DE LA MAGISTRATURA , PROCEDENCIA: BANCO UNION S.A., CHEQUE: 789, FECHA DE EMISION:25/07/2018</t>
  </si>
  <si>
    <t>00526012001 DEPOSITO DE EFECTIVO, DEPOSITANTE: ALEXANDRO SARSURI FLORES -BOLIVIA TV, CONCEPTO: DEVOLUCION PASAJES VIAJE A LAUKA Ñ, CUENTA DE DEPOSITO: CUENTA UNICA DEL TESORO</t>
  </si>
  <si>
    <t>00099021001 DEPOSITO DE EFECTIVO, DEPOSITANTE: MAMANI BASCOPE NORA, CONCEPTO: DEVOLUCION DE RECURSOS NO EJECUTADOS DE C31-810, CUENTA DE DEPOSITO: CUENTA UNICA DEL TESORO</t>
  </si>
  <si>
    <t>00099021001 DEPOSITO DE EFECTIVO, DEPOSITANTE: WILLBER CARVAJAL LAURA, CONCEPTO: DEVOLUCION DE RECURSOS NO EJECUTADOS DE C-31-806, CUENTA DE DEPOSITO: CUENTA UNICA DEL TESORO</t>
  </si>
  <si>
    <t>00099021001 DEPOSITO DE EFECTIVO, DEPOSITANTE: TABOADA SUAREZ RAUL, CONCEPTO: DEVOLUCION DE RECURSOS NO EJECUTADOS DE C31-785, CUENTA DE DEPOSITO: CUENTA UNICA DEL TESORO</t>
  </si>
  <si>
    <t>00099021001 DEPOSITO DE EFECTIVO, DEPOSITANTE: WILLBER CARVAJAL LAURA, CONCEPTO: DEVOLUCION DE RECURSOS NO EJECUTADOS DE C-31 - 805, CUENTA DE DEPOSITO: CUENTA UNICA DEL TESORO</t>
  </si>
  <si>
    <t>00046114201 DEPOSITO DE EFECTIVO, DEPOSITANTE: WILLBER CARVAJAL LAURA, CONCEPTO: DEVOLUCION DE RECURSOS NO EJECUTADOS DE C-31 -808, CUENTA DE DEPOSITO: CUENTA UNICA DEL TESORO</t>
  </si>
  <si>
    <t>00046024204 DEPOSITO DE EFECTIVO, DEPOSITANTE: VICENTE CORTEZ QUISPE-MIN DE SALUD, CONCEPTO: DEVOLUCION DE SALDOS NO EJECUTADOS, CUENTA DE DEPOSITO: CUENTA UNICA DEL TESORO</t>
  </si>
  <si>
    <t>00016018008 DEPOSITO DE EFECTIVO, DEPOSITANTE: MIN DE EDUCACION KAREN MACHICADO, CONCEPTO: SERVICIO DE ALIMENTACION, CUENTA DE DEPOSITO: CUENTA UNICA DEL TESORO</t>
  </si>
  <si>
    <t>00373024103 DEPOSITO DE EFECTIVO, DEPOSITANTE: MARCELINO TOLA MAMANI, CONCEPTO: DEVOLUCION DE PLATA DE FONDO INDIGENA, CUENTA DE DEPOSITO: CUENTA UNICA DEL TESORO</t>
  </si>
  <si>
    <t>00099021001 DEPOSITO DE EFECTIVO, DEPOSITANTE: DIEGO LUIS DELGADILLO ABASTO, CONCEPTO: REVERSION POR PASAJES DE ACUERDO A NORMAS DEL EJERCITO, CUENTA DE DEPOSITO: CUENTA UNICA DEL TESORO</t>
  </si>
  <si>
    <t>00099021001 DEPOSITO DE EFECTIVO, DEPOSITANTE: MARVIN CABRERA ARANDIA, CONCEPTO: REVERSION POR PASAJES DE ACUERDO A NORMAS DEL EJERCITO, CUENTA DE DEPOSITO: CUENTA UNICA DEL TESORO</t>
  </si>
  <si>
    <t>00155012001 DEPOSITO DE EFECTIVO, DEPOSITANTE: CARLOS JAVIER FERNANDEZ ESCOBAR, CONCEPTO: DEVOLUCION DE FONDOS EN AVANCE, CUENTA DE DEPOSITO: CUENTA UNICA DEL TESORO</t>
  </si>
  <si>
    <t>00526012001 DEPOSITO DE EFECTIVO, DEPOSITANTE: RAMIRO COAQUIRA RIVAS, CONCEPTO: DEVOLUCION DE PASAJE AEREO, CUENTA DE DEPOSITO: CUENTA UNICA DEL TESORO</t>
  </si>
  <si>
    <t>00099021001 DEPOSITO DE EFECTIVO, DEPOSITANTE: MARIO ORTUÑO ESCALERA, CONCEPTO: DEVOLUCION DE PASAJE DE LA CUMBRE DEL GAS, CUENTA DE DEPOSITO: CUENTA UNICA DEL TESORO</t>
  </si>
  <si>
    <t>00099021001 DEPOSITO DE EFECTIVO, DEPOSITANTE: SERGIO RUBENS ESPINOZA VACA, CONCEPTO: REVERSION DEL CARGO A CUENTA GESTION 2017/VIATICOS POR CUMBRE DEL GAS, CUENTA DE DEPOSITO: CUENTA UNICA DEL TESORO</t>
  </si>
  <si>
    <t>00046024204 DEPOSITO DE EFECTIVO, DEPOSITANTE: MINISTERIO DE SALUD, CONCEPTO: DEVOLUCION DE PAGO DE REFRIGERIO, CUENTA DE DEPOSITO: CUENTA UNICA DEL TESORO</t>
  </si>
  <si>
    <t>00132079201 DEPOSITO DE EFECTIVO, DEPOSITANTE: EFRAIN FLORES SILVA, CONCEPTO: DEVOLUCION DE FONDOS EN AVANCE, CUENTA DE DEPOSITO: CUENTA UNICA DEL TESORO</t>
  </si>
  <si>
    <t>00099021001 DEPOSITO DE EFECTIVO, DEPOSITANTE: LUIS LANDAETA, CONCEPTO: DEVOLUCION HABERES, CUENTA DE DEPOSITO: CUENTA UNICA DEL TESORO</t>
  </si>
  <si>
    <t>00344012001 DEPOSITO DE EFECTIVO, DEPOSITANTE: IPELC, CONCEPTO: DEVOLUCION DE SALDOS DEL INFORME # 2, CUENTA DE DEPOSITO: CUENTA UNICA DEL TESORO</t>
  </si>
  <si>
    <t>00344012001 DEPOSITO DE EFECTIVO, DEPOSITANTE: IPELC, CONCEPTO: DEVOLUCION DE SALDOS DEL INFORME #3, CUENTA DE DEPOSITO: CUENTA UNICA DEL TESORO</t>
  </si>
  <si>
    <t>00344012001 DEPOSITO DE EFECTIVO, DEPOSITANTE: IPELC, CONCEPTO: DEVOLUCION DE SALDOS DEL INFORME #4, CUENTA DE DEPOSITO: CUENTA UNICA DEL TESORO</t>
  </si>
  <si>
    <t>00344012001 DEPOSITO DE EFECTIVO, DEPOSITANTE: IPELC, CONCEPTO: DEVOLUCION DE SALDOS DEL INFORME #5, CUENTA DE DEPOSITO: CUENTA UNICA DEL TESORO</t>
  </si>
  <si>
    <t>00344012001 DEPOSITO DE EFECTIVO, DEPOSITANTE: IPELC, CONCEPTO: DEVOLUCION DE SALDOS DEL INFORME # 6, CUENTA DE DEPOSITO: CUENTA UNICA DEL TESORO</t>
  </si>
  <si>
    <t>00344012001 DEPOSITO DE EFECTIVO, DEPOSITANTE: IPELC, CONCEPTO: DEVOLUCION DE SALDOS DEL INFORME # 10, CUENTA DE DEPOSITO: CUENTA UNICA DEL TESORO</t>
  </si>
  <si>
    <t>00344012001 DEPOSITO DE EFECTIVO, DEPOSITANTE: IPELC, CONCEPTO: DEVOLUCION DE SALDOS DEL INFORME # 11, CUENTA DE DEPOSITO: CUENTA UNICA DEL TESORO</t>
  </si>
  <si>
    <t>00344012001 DEPOSITO DE EFECTIVO, DEPOSITANTE: IPELC, CONCEPTO: DEVOLUCION DE SALDOS DEL INFORME # 12, CUENTA DE DEPOSITO: CUENTA UNICA DEL TESORO</t>
  </si>
  <si>
    <t>00344012001 DEPOSITO DE EFECTIVO, DEPOSITANTE: IPELC, CONCEPTO: DEVOLUCION DE SALDOS DEL INFORME # 16, CUENTA DE DEPOSITO: CUENTA UNICA DEL TESORO</t>
  </si>
  <si>
    <t>00046114201 DEPOSITO DE EFECTIVO, DEPOSITANTE: MAMANI BASCOPE MORA, CONCEPTO: DEVOLUCION DE RECURSOS NO EJECUTADOS DE C31-809, CUENTA DE DEPOSITO: CUENTA UNICA DEL TESORO</t>
  </si>
  <si>
    <t>00574012002 DEPOSITO DE EFECTIVO, DEPOSITANTE: ALDRIN MARCEL ROMERO FUERTES, CONCEPTO: DEVOLUCION FONDOS EN AVANCE, CUENTA DE DEPOSITO: CUENTA UNICA DEL TESORO</t>
  </si>
  <si>
    <t>00078014207 DEPOSITO DE EFECTIVO, DEPOSITANTE: LUCIANA ZEGARRA PEREZ - MIN.DE HIDROCARBUROS, CONCEPTO: DEVOLUCION DE SALDO PAGO DE IMPUESTOS DEL VEHICULO DONADO POR PNUD AL MIN.DE HIDROCARBUROS, CUENTA DE DEPOSITO: CUENTA UNICA DEL TESORO</t>
  </si>
  <si>
    <t>00576012002 DEPOSITO DE EFECTIVO, DEPOSITANTE: ANGELICA PETRONA QUILLA CRUZ, CONCEPTO: DIFERENCIAS DE SALDOS DE ALMACENES, CUENTA DE DEPOSITO: CUENTA UNICA DEL TESORO</t>
  </si>
  <si>
    <t>00292012001 DEPOSITO DE EFECTIVO, DEPOSITANTE: VIAS BOLIVIA, CONCEPTO: DEVOLUCION DE PAGO EN DEMASIA AGUINALDO POR KAREN CONDORI, CUENTA DE DEPOSITO: CUENTA UNICA DEL TESORO</t>
  </si>
  <si>
    <t>00046024204 DEPOSITO DE EFECTIVO, DEPOSITANTE: TERESA WAYRA KOLLE VALENZUELA, CONCEPTO: DEVOLUCION SALDO NO EJECUTADO, CUENTA DE DEPOSITO: CUENTA UNICA DEL TESORO</t>
  </si>
  <si>
    <t>00099021001 DEPOSITO DE EFECTIVO, DEPOSITANTE: JAVIER HINOJOSA LEDEZMA - ASFI, CONCEPTO: DEVOLUCION TASA DE AEROPUERTO, CUENTA DE DEPOSITO: CUENTA UNICA DEL TESORO</t>
  </si>
  <si>
    <t>00344012001 DEPOSITO DE EFECTIVO, DEPOSITANTE: IPELC, CONCEPTO: DEVOLUCION DE SALDOS DEL INFORME # 18, CUENTA DE DEPOSITO: CUENTA UNICA DEL TESORO</t>
  </si>
  <si>
    <t>00190012003 DEPOSITO DE EFECTIVO, DEPOSITANTE: BORIS FERNANDO ORTIZ LOAYZA, CONCEPTO: DEVOLUCION DE VIATICOS POR VIAJE AL MUNICIPIO COLQUIRI DEL 3 AL 6 DE JUNIO, CUENTA DE DEPOSITO: CUENTA UNICA DEL TESORO</t>
  </si>
  <si>
    <t>PAGO A CAF PRÉSTAMO CFA005544 VCTO. 27-07-2018 POR CUENTA DE TGN , NTI. 011005 VALOR 27-07-2018 CAPITAL USD 9.318,46 INTERESES USD 3.389,03 CTA. 3987 CUENTA UNICA DEL TESORO-3987 LIB. 00099021001 REF.: COMISIONES BANCARIAS</t>
  </si>
  <si>
    <t>TRANSFERENCIA RECIBIDA DEL EXTERIOR SEGÚN MENSAJES SWIFT Nos. 10585-10584 (REM.EXT.) DE FECHA 27-07-2018 POR DESEMBOLSO DE CAF PRÉSTAMO CFA009277 CONST.CARR.SAN BORJA-S.IGNACIO SOLICITUD DE DESEMBOLSO NRO. 7 LIBRETA N° 00291012002 ABC-RECURSOS PROPIOS REF.: UTILES DE ESCRITORIO</t>
  </si>
  <si>
    <t>NUMERO DE LIBRETA CUT: 00046024102 OPERACIÓN E75 TRANSFERENCIA DE LA CUENTA FISCAL BUN A LA CUT EN MN TRANSF.DE FDOS.SG.NOTA U.T.C.P.NÂ°52/2018 DE F. 26.07.218 PAGO DE VIATICOS POR VACUNACION GESTION 2018</t>
  </si>
  <si>
    <t>COBRO COSTOS DE PAPELERIA SEGUN TRANSFERENCIA DEL EXTERIOR POR ORDEN DE GAS TOTAL S.A. REF:ANTICIPO DE IMPORTACION MES DE JULIO LIB. 00513062001 YPFB-OPERACIONES PLANTA DE SEPARACION DE LIQUIDOS RIO GRANDE</t>
  </si>
  <si>
    <t>'COBRO DE'||UTILES DE ESCRITORIO POR EL COMPROBANTE CONTABLE NRO. 0927297 DE LA FECHA, SEGÚN CORREO ELECTRÓNICO DE YPFB DE F. 23/01/2018. DEBITO DE LA LIBRETA 00513022001 YPFB  OPERACIONES.</t>
  </si>
  <si>
    <t>VENTA DE DIVISAS CON TRANSFERENCIA DE FONDOS A SOLICITUD DE MINISTERIO DE LA PRESIDENCIA SEGUN SOLICITUD 5526 REF: DIVISAS USD 53,581.49 PAGO A AIRBUS HELICOPTERS CONO SUR S.A POR ADQUISICION REPUESTOS, LUBRICANTES, ENVIO PARA AERONAVE FAB 754, SEGUN FACTURAS 882 Y 905 PAGO BANCO BBVA URUGUAY S.A. C LIB. 00099021001 TGN-RECURSOS ORDINARIOS (3987)</t>
  </si>
  <si>
    <t>'TRANSFERENCIA DE FONDOS||S/G. CITE: MEFP/VTCP/DGCP/UODP-658/2018 DE LA FECHA, DEL MIN.DE ECONOMIA Y FINANZAS PUBLICAS.(HRE-TSO-4001), PAGO BTS EXTRABURSATIL - VENCIMIENTO 29 Y 30 DE JULIO DE 2018 D.S. N° 1121 DE 11 DE ENERO DE 2012. DEBITO DE LA LIBRETA N° 00099021001 TGN-RECURSOS ORDINARIOS MN.</t>
  </si>
  <si>
    <t>'TRANSFERENCIA DE FONDOS||S/G. CITE: MEFP/VTCP/DGCP/UODP-658/2018 DE LA FECHA, DEL MIN.DE ECONOMIA Y FINANZAS PUBLICAS.(HRE-TSO-4001), PAGO BTS EXTRABURSATIL - VENCIMIENTO 29 Y 30 DE JULIO DE 2018 D.S. N° 1121 DE 11 DE ENERO DE 2012. DEBITO DE LA LIBRETA N° 00099021001, REPOSICION UTILES DE ESCRITORIO.</t>
  </si>
  <si>
    <t>NÚMERO DE LIBRETA CUT: 99031009.00 OPERACIÓN T01 TRANSFERENCIA DE FONDOS A LA CUT - TESORO DIRECTO DE BANCO UNION S.A. A CUENTA UNICA DEL TESORO CON NUMERO DE SOLICITUD = 2930044 Y NUMERO CORRELATIVO = 91320027072018141 TRANSFERENCIA POR OPERACIONES DE VENTA BONOS BTX</t>
  </si>
  <si>
    <t>VENTA DE DIVISAS CON TRANSFERENCIA DE FONDOS A SOLICITUD DE MINISTERIO DE ECONOMIA Y FINANZAS PUBLICAS SEGUN SOLICITUD 5523 REF: PAGO A FAVOR DE FITCH RATINGS INC. (JP MORGAN CHASE - NEW YORK CUENTA 530501163 USA), POR SERVICIOS CALIFICACION DE RIESGO FITCH RATINGS, PRESTADOS AL ESTADO PLURINACIONAL LIB. 00099021001 TGN-RECURSOS ORDINARIOS (3987)</t>
  </si>
  <si>
    <t>VENTA DE DIVISAS CON TRANSFERENCIA DE FONDOS A SOLICITUD DE MINISTERIO DE SALUD SEGUN SOLICITUD 5528 REF: PAGO A LA OFICINA SANITARIA PANAMERICANA, POR LA COMPRA DE MEDICAMENTOS BENZNIDAZOL, PARA EL PROGRAMA NACIONAL DE CHAGAS, CITIBANK, 111 WALL STREET, NEW YORK, NY 10043, CUENTA 3615-9769 SWIFT C LIB. 00046024204 MS - 5% ENTES GESTORES PROGRAMAS PREVENC. Y PROYECTOS NALES.</t>
  </si>
  <si>
    <t>COBRO COSTOS DE PAPELERIA SEGUN TRANSFERENCIA DEL EXTERIOR POR ORDEN DE GAS CORONA S A E C A REF.: ANTICIPO SEGUN CONTRATO YPFB DLG LIB. 00513062001 YPFB-OPERACIONES PLANTA DE SEPARACION DE LIQUIDOS RIO GRANDE</t>
  </si>
  <si>
    <t>||REGULARIZACIÓN DE LA OPERACIÓN NRO. G-0793886 DE F. 26/07/2018 SEGÚN ESTADO DE CUENTA DEL DEPARTAMENTO DE OPERACIONES CAMBIARIAS, EN ATENCIÓN A CORREOS ELECTRÓNICOS DE LA DGAC Y AASANA DE LA FECHA. DEBITO DE LA LIBRETA 00117012001 DGAC, REPOSICION UTILES DE ESCRITORIO.</t>
  </si>
  <si>
    <t>VENTA DE DIVISAS CON TRANSFERENCIA DE FONDOS A SOLICITUD DE MINISTERIO DE LA PRESIDENCIA SEGUN SOLICITUD 5525 REF: DIVISAS USD 8,190.00 PAGO A HONEYWELL POR RENOVACION SUSCRIPCION ANUAL DEL SERVICIO GDC CENTRO GLOBAL DE DATOS PARA AERONAVE FAB 001, SEGUN INVOICE 49A47480, PAGO A JP MORGAN CHASE BANK LIB. 00099021001 TGN-RECURSOS ORDINARIOS (3987)</t>
  </si>
  <si>
    <t>VENTA DE DIVISAS CON TRANSFERENCIA DE FONDOS A SOLICITUD DE MINISTERIO DE ECONOMIA Y FINANZAS PUBLICAS SEGUN SOLICITUD 5524 REF: PAGO A FAVOR DE BLOOMBERG FINANCE LP FACTURA 5604458199, MES DE JULIO/2018, POR SERVICIOS ESPECIALES BLOOMBERG DOS TERMINALES DE OPERACIONES DEUDA PUBLICA EN MERCADOS DE LIB. 00099021001 TGN-RECURSOS ORDINARIOS (3987)</t>
  </si>
  <si>
    <t>||TRANSFERENCIA DE FONDOS S/G FORMULARIO CITE: BUN/CF314/18 DE LA FECHA, (HRE-TSO-4006). A SOLICITUD DEL GOBIERNO AUTÓNOMO MUNICIPAL DE CORIPATA, LIBRETA N°00047364102.</t>
  </si>
  <si>
    <t>||TRANSFERENCIA DE FONDOS S/G. MENSAJES SWIFT NROS. 10635 Y 10619 DE LA FECHA. (SECTOR PÚBLICO). DEBITO DE LA LIBRETA 00117012001 DGAC, REPOSICION UTILES DE ESCRITORIO.</t>
  </si>
  <si>
    <t>||TRANSFERENCIA DE FONDOS S/G. MENSAJE SWIFT NRO. 10636 DE LA FECHA. (SECTOR PÚBLICO). DEBITO DE LA LIBRETA 00117012001 DGAC, REPOSICION UTILES DE ESCRITORIO.</t>
  </si>
  <si>
    <t>NUMERO DE LIBRETA CUT: 348018001 OPERACIÓN E18 TRANSFERENCIA DEL SISTEMA FINANCIERO POR CUENTA DE TERCEROS A LA CUT FINANCIAMIENTO DE ASISTENCIA TECNICA, CUMPLIMIEN TO DE ACUERDO DE COOPERACIÓN 2018-2022 SEGUN NRO DE TRASNFERENCIA 0012925, UNICEF PAYMENT NUMBER 3180183485</t>
  </si>
  <si>
    <t>||TRANSFERENCIA DE FONDOS S/G MENSAJES SWIFT NROS. 10642 Y 10644 DE LA FECHA. (SECTOR PÚBLICO) DEBITO DE LA LIBRETA 00117012001 DGAC, REPOSICIÓN DE ÚTILES DE ESCRITORIO.</t>
  </si>
  <si>
    <t>'TRANSFERENCIA DE FONDOS||S/G. NOTA CITE: MH/VTCP/DGT/UO/OB N°1844/2008 DE F.21-10-2008 DEL MIN.DE HACIENDA S/G. DETALLE ADJUNTO. DEBITO DE LA LIBRETA NO.00099021001, REPOSICION UTILES DE ESCRITORIO.</t>
  </si>
  <si>
    <t>00010011102 DEPOSITO DE EFECTIVO, DEPOSITANTE: DIEGO ARIEL RODRIGUEZ CAMACHO, CONCEPTO: RECAUDACIONES: MAYO-JUNIO, CUENTA DE DEPOSITO: CUENTA UNICA DEL TESORO</t>
  </si>
  <si>
    <t>00291012002 DEPOSITO DE EFECTIVO, DEPOSITANTE: VERONICA VIVIANA VENEROS LOZA, CONCEPTO: REPOSICION CREDENCIAL, CUENTA DE DEPOSITO: CUENTA UNICA DEL TESORO</t>
  </si>
  <si>
    <t>00099021001 DEPOSITO DE EFECTIVO, DEPOSITANTE: JANNETH JUANA ARREAÑO FLORES, CONCEPTO: DEVOLUCION DE FONDOS EN AVANCE, CUENTA DE DEPOSITO: CUENTA UNICA DEL TESORO</t>
  </si>
  <si>
    <t>00099024113 DEPOSITO DE EFECTIVO, DEPOSITANTE: SANTO TOMAS CONSTRUCCIONES CIVILES S.A., CONCEPTO: A CUENTA MULTAS UNIDAD EDUCATIVA MIXTO HUANUNI, CUENTA DE DEPOSITO: CUENTA UNICA DEL TESORO</t>
  </si>
  <si>
    <t>00130012002 DEPOSITO DE EFECTIVO, DEPOSITANTE: ING RENATO CAZON CHACON, CONCEPTO: DEVOLUCION POR CONCEPTO DE PASAJES A LA CIUDAD DE ORURO, CUENTA DE DEPOSITO: CUENTA UNICA DEL TESORO</t>
  </si>
  <si>
    <t>00099021001 DEPOSITO DE EFECTIVO, DEPOSITANTE: LUIS FERNANDO TORREZ QUISBERT, CONCEPTO: DEVOLUCION, CUENTA DE DEPOSITO: CUENTA UNICA DEL TESORO</t>
  </si>
  <si>
    <t>00099021001 DEPOSITO DE EFECTIVO, DEPOSITANTE: JOSE ARIAS VIGABRIEL, CONCEPTO: DEVOLUCION DE FONDOS, CUENTA DE DEPOSITO: CUENTA UNICA DEL TESORO</t>
  </si>
  <si>
    <t>00016011101 DEPOSITO DE EFECTIVO, DEPOSITANTE: ROBERTO REYNALDO LUNA MORALES C.I. 4752478 LP, CONCEPTO: DEVOLUCION DE SALDO POR CONCEPTO DE COMPRA DE COMBUSTIBLE, CUENTA DE DEPOSITO: CUENTA UNICA DEL TESORO</t>
  </si>
  <si>
    <t>00041031107 DEPOSITO DE EFECTIVO, DEPOSITANTE: IYAN RODRIGO GUTIERREZ-IBMETRO, CONCEPTO: DEVOLUCION GASTOS-RIBERALTA, CUENTA DE DEPOSITO: CUENTA UNICA DEL TESORO</t>
  </si>
  <si>
    <t>00041031107 DEPOSITO DE EFECTIVO, DEPOSITANTE: IYAN RODRIGO GUTIERREZ-IBMETRO, CONCEPTO: DEVOLUCION GASTOS-YACUIBA, CUENTA DE DEPOSITO: CUENTA UNICA DEL TESORO</t>
  </si>
  <si>
    <t>00099021001 DEPOSITO DE EFECTIVO, DEPOSITANTE: MARCO ANTONIO ESPINOZA LOPEZ, CONCEPTO: PAGO DE LUZ, CUENTA DE DEPOSITO: CUENTA UNICA DEL TESORO</t>
  </si>
  <si>
    <t>00099021001 DEPOSITO DE EFECTIVO, DEPOSITANTE: ESCUELA DE COMANDO Y ESTADO MAYOR, CONCEPTO: REVERSION TELEFONIA MES ABRIL 2018, CUENTA DE DEPOSITO: CUENTA UNICA DEL TESORO</t>
  </si>
  <si>
    <t>00041031107 DEPOSITO DE EFECTIVO, DEPOSITANTE: PATRICIO QUISPE TARQUI, CONCEPTO: DEVOLUCION DE PASAJE, CUENTA DE DEPOSITO: CUENTA UNICA DEL TESORO</t>
  </si>
  <si>
    <t>00099021001 DEPOSITO DE EFECTIVO, DEPOSITANTE: MARINA MORALES VDA. DE GOMEZ, CONCEPTO: REVERSION DE BOLETA DE HABER MENSUAL, CUENTA DE DEPOSITO: CUENTA UNICA DEL TESORO</t>
  </si>
  <si>
    <t>00099021001 DEPOSITO DE EFECTIVO, DEPOSITANTE: GASPAR ALEJANDRO URIARTE RODRIGUEZ, CONCEPTO: DEVOLUCION DE FONDOS EN AVANCE, CUENTA DE DEPOSITO: CUENTA UNICA DEL TESORO</t>
  </si>
  <si>
    <t>00099021001 DEPOSITO DE EFECTIVO, DEPOSITANTE: GENARO IGNACIO GONZALES C.I. 3001338 CBBA, CONCEPTO: DEVOLUCION DE HABERES, CUENTA DE DEPOSITO: CUENTA UNICA DEL TESORO</t>
  </si>
  <si>
    <t>00373024103 DEPOSITO DE EFECTIVO, DEPOSITANTE: SEBASTIAN CONDORI MACHUCA, CONCEPTO: DEVOLUCION AL FONDO INDIGENA, CUENTA DE DEPOSITO: CUENTA UNICA DEL TESORO</t>
  </si>
  <si>
    <t>00119012001 DEPOSITO DE EFECTIVO, DEPOSITANTE: JUDITH APAZA MARCA, CONCEPTO: DEVOLUCION POR OBSERVACION DE AUDITORIA CONFIABILIDAD 2017 JUDITH APAZA, CUENTA DE DEPOSITO: CUENTA UNICA DEL TESORO</t>
  </si>
  <si>
    <t>00047081101 DEPOSITO DE EFECTIVO, DEPOSITANTE: FLOR SILVANA CUELLAR ARTEAGA, CONCEPTO: DEVOLUCION DE VIATICOS, CUENTA DE DEPOSITO: CUENTA UNICA DEL TESORO</t>
  </si>
  <si>
    <t>00047081101 DEPOSITO DE EFECTIVO, DEPOSITANTE: EVELIN SALOMON JUSTINIANO, CONCEPTO: DEVOLUCION DE VIATICOS, CUENTA DE DEPOSITO: CUENTA UNICA DEL TESORO</t>
  </si>
  <si>
    <t>00513722001 DEPOSITO DE EFECTIVO, DEPOSITANTE: HENRY IMAÑA PEREZ, CONCEPTO: DEVOLUCION DE FONDOS POR INAUGURACION DE LA ESTACION DE SERVICIO ACHACACHI YPFB, CUENTA DE DEPOSITO: CUENTA UNICA DEL TESORO</t>
  </si>
  <si>
    <t>00099021001 DEPOSITO DE EFECTIVO, DEPOSITANTE: LUIS MIGUEL MOLLO ALONZO, CONCEPTO: REVERSION DE PASAJES, CUENTA DE DEPOSITO: CUENTA UNICA DEL TESORO</t>
  </si>
  <si>
    <t>00086031101 DEPOSITO DE EFECTIVO, DEPOSITANTE: SERNAP, CONCEPTO: REVERSION POR FONDOS NO UTILIZADOS, CUENTA DE DEPOSITO: CUENTA UNICA DEL TESORO</t>
  </si>
  <si>
    <t>00099021001 DEPOSITO DE EFECTIVO, DEPOSITANTE: AMALIA ROSARIO ZAPATA FLORES, CONCEPTO: PAGO DE DEUDA, CUENTA DE DEPOSITO: CUENTA UNICA DEL TESORO</t>
  </si>
  <si>
    <t>00099021001 DEPOSITO DE EFECTIVO, DEPOSITANTE: GRAL BRIG MIGUEL GUSTAVO AGREDA MENDIVIL, CONCEPTO: REVERSION, CUENTA DE DEPOSITO: CUENTA UNICA DEL TESORO</t>
  </si>
  <si>
    <t>00099021001 DEPOSITO DE EFECTIVO, DEPOSITANTE: JAIME AUGUSTO ESCALANTE CASAS, CONCEPTO: REVERSION PASAJES PREVENTIVO 2018-0000003901,1, CUENTA DE DEPOSITO: CUENTA UNICA DEL TESORO</t>
  </si>
  <si>
    <t>00016011101 DEPOSITO DE EFECTIVO, DEPOSITANTE: MARTIN ZARATE POCA-MIN DE EDUCACION, CONCEPTO: DEVOLUCION POR LA COMPRA DE COMBUSTIBLE, CUENTA DE DEPOSITO: CUENTA UNICA DEL TESORO</t>
  </si>
  <si>
    <t>00099021001 DEPOSITO DE EFECTIVO, DEPOSITANTE: FELIX EDUARDO CHAMBILLA SILVA, CONCEPTO: PREV. 1394, CUENTA DE DEPOSITO: CUENTA UNICA DEL TESORO</t>
  </si>
  <si>
    <t>00099021001 DEPOSITO DE EFECTIVO, DEPOSITANTE: FELIX EDUARDO CHAMBILLA SILVA, CONCEPTO: PREV. 1395, CUENTA DE DEPOSITO: CUENTA UNICA DEL TESORO</t>
  </si>
  <si>
    <t>00099021001 DEPOSITO DE EFECTIVO, DEPOSITANTE: FELIX EDUARDO CHAMBILLA SILVA, CONCEPTO: PREV. 1396, CUENTA DE DEPOSITO: CUENTA UNICA DEL TESORO</t>
  </si>
  <si>
    <t>00099021001 DEPOSITO DE EFECTIVO, DEPOSITANTE: ERWIN CRUZ DORADO, CONCEPTO: PREV. 1153, CUENTA DE DEPOSITO: CUENTA UNICA DEL TESORO</t>
  </si>
  <si>
    <t>00099021001 DEPOSITO DE EFECTIVO, DEPOSITANTE: NORKA PEÑALOZA-MIN. DE DEPORTES, CONCEPTO: DEVOLUCION SALDO NO UTILIZADO DE LA CARRERA PEDESTRE 10K "PRESIDENTE EVO"-LA PAZ 2018, CUENTA DE DEPOSITO: CUENTA UNICA DEL TESORO</t>
  </si>
  <si>
    <t>00526012001 DEPOSITO DE EFECTIVO, DEPOSITANTE: GUIDO BARRIOS RIVAS, CONCEPTO: DEVOLUCION DE FONDOS EN AVANCE, CUENTA DE DEPOSITO: CUENTA UNICA DEL TESORO</t>
  </si>
  <si>
    <t>00016011101 DEPOSITO DE EFECTIVO, DEPOSITANTE: NOEMY CARLO MORALES, CONCEPTO: DEVOLUCION A LA CUT, CUENTA DE DEPOSITO: CUENTA UNICA DEL TESORO</t>
  </si>
  <si>
    <t>00099021001 DEPOSITO DE EFECTIVO, DEPOSITANTE: BETZABE PEÑA MACHADO, CONCEPTO: DEVOLUCION DE VIATICOS, CUENTA DE DEPOSITO: CUENTA UNICA DEL TESORO</t>
  </si>
  <si>
    <t>00099021001 DEPOSITO DE EFECTIVO, DEPOSITANTE: ARTURO GUTIERREZ DURAN, CONCEPTO: RETENCION PAGO EN DEMASIA ESTIPENDIOS, CUENTA DE DEPOSITO: CUENTA UNICA DEL TESORO</t>
  </si>
  <si>
    <t>00099021001 DEPOSITO DE EFECTIVO, DEPOSITANTE: ARTURO GUTIERREZ DURAN, CONCEPTO: DEVOLUCION DE PAGO DE ESTIPENDIO NO COBRADO, CUENTA DE DEPOSITO: CUENTA UNICA DEL TESORO</t>
  </si>
  <si>
    <t>00016011101 DEPOSITO DE EFECTIVO, DEPOSITANTE: FELIX GUTIERREZ QUISBERT-MIN DE EDUCACION, CONCEPTO: DEVOLUCION DE GASOLINA, CUENTA DE DEPOSITO: CUENTA UNICA DEL TESORO</t>
  </si>
  <si>
    <t>00099021001 DEPOSITO DE EFECTIVO, DEPOSITANTE: GROVER CHOQUEHUANCA TARQUI, CONCEPTO: REVERSION PASAJES PREV. N° 2018-0000003902.1, CUENTA DE DEPOSITO: CUENTA UNICA DEL TESORO</t>
  </si>
  <si>
    <t>00099021001 DEPOSITO DE EFECTIVO, DEPOSITANTE: YESSICA GUISENIA PEÑA ESCOBAR, CONCEPTO: C-31 N°624 DEVOLUCION DE VIATICOS, CUENTA DE DEPOSITO: CUENTA UNICA DEL TESORO</t>
  </si>
  <si>
    <t>00099021001 DEPOSITO DE EFECTIVO, DEPOSITANTE: INGRID FABIOLA DURAN GUTIERREZ, CONCEPTO: C-31 N°624 DEVOLUCION DE VIATICOS, CUENTA DE DEPOSITO: CUENTA UNICA DEL TESORO</t>
  </si>
  <si>
    <t>00670012002 DEPOSITO DE EFECTIVO, DEPOSITANTE: RAMIRO BALBOA APAZA, CONCEPTO: DEVOLUCION GASOLINA Y PEAJES, CUENTA DE DEPOSITO: CUENTA UNICA DEL TESORO</t>
  </si>
  <si>
    <t>00099021001 DEPOSITO DE EFECTIVO, DEPOSITANTE: LUIS ALBERTO ZEBALLOS ZEBALLOS, CONCEPTO: C-31 N°624 DEVOLUCION DE VIATICOS, CUENTA DE DEPOSITO: CUENTA UNICA DEL TESORO</t>
  </si>
  <si>
    <t>00016018008 DEPOSITO DE EFECTIVO, DEPOSITANTE: MIN DE EDUCACION-GUSTAVO HAROLD SANCHEZ ESCOBAR, CONCEPTO: DEVOLUCION DE REFRIGERIOS, CUENTA DE DEPOSITO: CUENTA UNICA DEL TESORO</t>
  </si>
  <si>
    <t>00016018008 DEPOSITO DE EFECTIVO, DEPOSITANTE: MIN DE EDUCACION-GUSTAVO HAROLD SANCHEZ ESCOBAR, CONCEPTO: DEVOLUCION DE PASAJE Y VIATICOS, CUENTA DE DEPOSITO: CUENTA UNICA DEL TESORO</t>
  </si>
  <si>
    <t>00016011101 DEPOSITO DE EFECTIVO, DEPOSITANTE: HUGO EDWING PAIRO MAMANI, CONCEPTO: DEVOLUCION DE SALDO, CUENTA DE DEPOSITO: CUENTA UNICA DEL TESORO</t>
  </si>
  <si>
    <t>00592012001 DEPOSITO DE EFECTIVO, DEPOSITANTE: ANA WENDY MAMANI YUJRA, CONCEPTO: SALDO PENDIENTE DE COMPRA DE EQUIPAJE (CASO SUJOVOLSKY)-DANIELA GUZMAN, CUENTA DE DEPOSITO: CUENTA UNICA DEL TESORO</t>
  </si>
  <si>
    <t>00041011101 DEPOSITO DE EFECTIVO, DEPOSITANTE: LUZ MERY TORREZ RAMOS, CONCEPTO: REVERSION PARCIAL AL C31-1835 PAGO DE REFRIGERIO, CUENTA DE DEPOSITO: CUENTA UNICA DEL TESORO</t>
  </si>
  <si>
    <t>00099021001 DEPOSITO DE EFECTIVO, DEPOSITANTE: PATRICIA LUNA CUSI-SEDES, CONCEPTO: DEVOLUCION DE ESCALAFON AL MERITO, CUENTA DE DEPOSITO: CUENTA UNICA DEL TESORO</t>
  </si>
  <si>
    <t>00041031107 DEPOSITO DE EFECTIVO, DEPOSITANTE: ROGER FERNANDO RAMIREZ CALLE, CONCEPTO: DEVOLUCION EN GASTO DE PASAJES, CUENTA DE DEPOSITO: CUENTA UNICA DEL TESORO</t>
  </si>
  <si>
    <t>00099021001 DEPOSITO DE EFECTIVO, DEPOSITANTE: WEIMAR TORREZ GUITIAR, CONCEPTO: PREV 1457, CUENTA DE DEPOSITO: CUENTA UNICA DEL TESORO</t>
  </si>
  <si>
    <t>00287102013 DEP.DE CHEQ.AJENOS,RET.DE CAM.,CONCEPTO: PAGO DE SUPERVISION FDI SUCRE FACTURAS # 255,336,259,260,265,342,266,343,273,274,277,367,278,279,...,DEP.: FPS/SUPERVISION/FDI/CHQ</t>
  </si>
  <si>
    <t>00046181101 DEP.DE CHEQ.AJENOS,RET.DE CAM.,CONCEPTO: REVERSION DE FONDOS ( PAGO APROVEEDORES),DEP.: MINISTERIO DE SALUD , PROCEDENCIA: BANCO UNION S.A., CHEQUE: 12637, FECHA DE EMISION:24/07/2018</t>
  </si>
  <si>
    <t>00046024204 DEP.DE CHEQ.AJENOS,RET.DE CAM.,CONCEPTO: REVERSION DE FONDOS ( TRANSFERENCIA DE RECURSOS),DEP.: MINISTERIO DE SALUD , PROCEDENCIA: BANCO UNION S.A., CHEQUE: 5233, FECHA DE EMISION:17/07/2018</t>
  </si>
  <si>
    <t>00099021001 DEP.DE CHEQ.AJENOS,RET.DE CAM.,CONCEPTO: AMALIA MAMANI HUALLCO-DEVOLUCION DE VIATICOS ASIGNADOS POR VIAJE NO REALIZADO,DEP.: DEFENSORIA DEL PUEBLO , PROCEDENCIA: BANCO UNION S.A., CHEQUE: 1164, FECHA DE EMISION:18/07/2018</t>
  </si>
  <si>
    <t>00015011108 DEP.DE CHEQ.AJENOS,RET.DE CAM.,CONCEPTO: DEVOLUCION DE FONDOS,DEP.: MIN. GOBIERNO , PROCEDENCIA: BANCO UNION S.A., CHEQUE: 51121, FECHA DE EMISION:20/07/2018</t>
  </si>
  <si>
    <t>00015011108 DEP.DE CHEQ.AJENOS,RET.DE CAM.,CONCEPTO: DEVOLUCION DE FONDOS,DEP.: MIN. GOBIERNO , PROCEDENCIA: BANCO UNION S.A., CHEQUE: 51119, FECHA DE EMISION:18/07/2018</t>
  </si>
  <si>
    <t>00015011108 DEP.DE CHEQ.AJENOS,RET.DE CAM.,CONCEPTO: DEVOLUCION DE FONDOS,DEP.: MIN. GOBIERNO , PROCEDENCIA: BANCO UNION S.A., CHEQUE: 51122, FECHA DE EMISION:24/07/2018</t>
  </si>
  <si>
    <t>00099021001 DEP.DE CHEQ.AJENOS,RET.DE CAM.,CONCEPTO: LEON VELASQUEZ ELSA,DEP.: BANCO UNION S.A. , PROCEDENCIA: BANCO UNION S.A., CHEQUE: 158111, FECHA DE EMISION:30/07/2018</t>
  </si>
  <si>
    <t>00099021001 DEP.DE CHEQ.AJENOS,RET.DE CAM.,CONCEPTO: SANTELICES MIRIAM GLORIA GONZALES DE,DEP.: BANCO UNION S.A. , PROCEDENCIA: BANCO UNION S.A., CHEQUE: 158115, FECHA DE EMISION:30/07/2018</t>
  </si>
  <si>
    <t>00099021001 DEP.DE CHEQ.AJENOS,RET.DE CAM.,CONCEPTO: PREV. 731/18 DEVOL RECURSOS NO EJECUTADOS POR CIERRE DE PREV. S/G H.R. N° 11388,DEP.: CAMARA DE DIPUTADOS , PROCEDENCIA: BANCO UNION S.A., CHEQUE: 16937, FECHA DE EMISION:26/07/2018</t>
  </si>
  <si>
    <t>00086031101 DEP.DE CHEQ.AJENOS,RET.DE CAM.,CONCEPTO: REVERSION POR FONDOS NO UTILIZADOS,DEP.: SERNAP - EBB , PROCEDENCIA: BANCO UNION S.A., CHEQUE: 782, FECHA DE EMISION:08/07/2018</t>
  </si>
  <si>
    <t>00086031101 DEP.DE CHEQ.AJENOS,RET.DE CAM.,CONCEPTO: REVERSION POR FONDOS NO UTILIZADOS,DEP.: SERNAP - EBB , PROCEDENCIA: BANCO UNION S.A., CHEQUE: 781, FECHA DE EMISION:08/07/2018</t>
  </si>
  <si>
    <t>00099021001 DEP.DE CHEQ.AJENOS,RET.DE CAM.,CONCEPTO: DEVOLUCION DE PASAJES REALIZADOS POR LA AGENCIA DE VIAJES BOLTUR PSJ GABRIEL FERNANDO CALDERON,DEP.: MIN DE RELACIONES EXTERIORES , PROCEDENCIA: BANCO UNION S.A., CHEQUE: 1242, FECHA DE EMISION:27/07/2018</t>
  </si>
  <si>
    <t>00086031101 DEP.DE CHEQ.AJENOS,RET.DE CAM.,CONCEPTO: REVERSION POR FONDOS NO UTILIZADOS,DEP.: SERNAP - EBB , PROCEDENCIA: BANCO UNION S.A., CHEQUE: 780, FECHA DE EMISION:08/07/2018</t>
  </si>
  <si>
    <t>00086031101 DEP.DE CHEQ.AJENOS,RET.DE CAM.,CONCEPTO: REVERSION POR FONDOS NO UTILIZADOS,DEP.: SERNAP - EBB , PROCEDENCIA: BANCO UNION S.A., CHEQUE: 777, FECHA DE EMISION:08/07/2018</t>
  </si>
  <si>
    <t>00010011101 DEP.DE CHEQ.AJENOS,RET.DE CAM.,CONCEPTO: DEVOLUCION DE PASAJES REALIZADOS POR LA AGENCIA DE VIAJES BOLTUR PSJ JUAN CARLOS ALURRALDE,DEP.: MIN DE RELACIONES EXTERIORES , PROCEDENCIA: BANCO UNION S.A., CHEQUE: 1241, FECHA DE EMISION:27/07/2018</t>
  </si>
  <si>
    <t>00086031101 DEP.DE CHEQ.AJENOS,RET.DE CAM.,CONCEPTO: REVERSION POR FONDOS NO UTILIZADOS,DEP.: SERNAP - NOEL KEMPFF , PROCEDENCIA: BANCO UNION S.A., CHEQUE: 1301, FECHA DE EMISION:25/07/2018</t>
  </si>
  <si>
    <t>00099021001 DEP.DE CHEQ.AJENOS,RET.DE CAM.,CONCEPTO: REVERSION POR FONDOS NO UTILIZADOS,DEP.: SERNAP - EBB , PROCEDENCIA: BANCO UNION S.A., CHEQUE: 778, FECHA DE EMISION:08/07/2018</t>
  </si>
  <si>
    <t>00099021001 DEP.DE CHEQ.AJENOS,RET.DE CAM.,CONCEPTO: REMBOLSO SUBSIDIO INCAPACIDAD TEMPORAL,DEP.: CONTRALORIA GENERAL DEL ESTADO , PROCEDENCIA: BANCO UNION S.A., CHEQUE: 5747, FECHA DE EMISION:24/07/2018</t>
  </si>
  <si>
    <t>00206012001 DEP.DE CHEQ.AJENOS,RET.DE CAM.,CONCEPTO: DEP. POR OTROS INGRESOS,DEP.: INE , PROCEDENCIA: BANCO UNION S.A., CHEQUE: 4750, FECHA DE EMISION:30/07/2018</t>
  </si>
  <si>
    <t>00206012001 DEP.DE CHEQ.AJENOS,RET.DE CAM.,CONCEPTO: DEP. POR OTROS INGRESOS,DEP.: INE , PROCEDENCIA: BANCO UNION S.A., CHEQUE: 1226, FECHA DE EMISION:30/07/2018</t>
  </si>
  <si>
    <t>A:00041014101 Débito Automático por contraparte del GAM Montero, correspondiente al Convenio Intergubernativo suscrito entre el Ministerio de Desarrollo Productivo y Economía Plural y el GAM Montero, programa “Educación con Revolución Tecnológica”.</t>
  </si>
  <si>
    <t>A:00041014101 Débito Automático por contraparte del GAM La Asunta, correspondiente al Convenio Intergubernativo suscrito entre el Ministerio de Desarrollo Productivo y Economía Plural y el GAM La Asunta, programa “Educación con Revolución Tecnológica”.</t>
  </si>
  <si>
    <t>A:00041014101 Débito Automático por contraparte del GAM Antequera, correspondiente al Convenio Intergubernativo suscrito entre el Ministerio de Desarrollo Productivo y Economía Plural y el GAM Antequera, programa “Educación con Revolución Tecnológica”.</t>
  </si>
  <si>
    <t>A:00041014101 Débito Automático por contraparte del GAM San Pedro, correspondiente al Convenio Intergubernativo suscrito entre el Ministerio de Desarrollo Productivo y Economía Plural y el GAM San Pedro, programa “Educación con Revolución Tecnológica”.</t>
  </si>
  <si>
    <t>A:00041014101 Débito Automático por contraparte del GAM Urmiri, correspondiente al Convenio Intergubernativo suscrito entre el Ministerio de Desarrollo Productivo y Economía Plural y el GAM Urmiri, programa “Educación con Revolución Tecnológica”.</t>
  </si>
  <si>
    <t>De: 00099024113 Transferencia en cumplimiento al DS N°0913 de 15/06/2011 y el Convenio Intergubernativo de Financiamiento UPRE-CIF-IG 188/2017, suscrito entre la UPRE y el GAM San Joaquin, Proyecto “Const. Terminal Municipal San Joaquin”, correspondiente al pago de la planilla Nº 7, según la UPRE.</t>
  </si>
  <si>
    <t>De: 00099024113 Transferencia en cumplimiento al DS N°0913 de 15/06/2011 y el Convenio Intergubernativo de Financiamiento UPRE-CIF-IG 124/2017, suscrito entre la UPRE y el GAM San Pablo de Huacareta, Proyecto “Construcción Unidad Educativa Rafael Pabon Añimbo”, correspondiente al pago de la planilla Nº 4, según la UPRE.</t>
  </si>
  <si>
    <t>De: 00099024113 Transferencia en cumplimiento al DS N°0913 de 15/06/2011 y el Convenio Intergubernativo de Financiamiento UPRE-CIF-IG 122/2017, suscrito entre la UPRE y el GAM Palos Blancos, Proyecto “Construcción Unidad Educativa Técnico Humanístico Palos Blancos B”, correspondiente al pago de la planilla Nº 2, según la UPRE.</t>
  </si>
  <si>
    <t>PROVISION DE FONDOS A SOLICITUD DE YACIMIENTOS PETROLIFEROS FISCALES BOLIVIANOS SEGUN SOLICITUD YPFB-0200-2018 REF: PAGO SERV FIRME DE TRANS GN JUNIO 2018 YPFB TRANSIERRA SA LIB. 00513012007 YPFB - RECURSOS NACIONALIZACIÓN</t>
  </si>
  <si>
    <t>PROVISION DE FONDOS A SOLICITUD DE YACIMIENTOS PETROLIFEROS FISCALES BOLIVIANOS SEGUN SOLICITUD YPFB-0198-2018 REF: PAGO SERV TRANS INTERRUMPIBLE PARA EL TRANS GN JUNIO 2018 YPFB TRANSIERRA SA LIB. 00513012007 YPFB - RECURSOS NACIONALIZACIÓN</t>
  </si>
  <si>
    <t>PAGO A BID PRÉSTAMO 3060/BL-BO VCTO. 28-07-2018 POR CUENTA DE TGN , NTI. 010986 VALOR 30-07-2018 INTERESES USD 12.811,80 CTA. 3987 CUENTA UNICA DEL TESORO-3987 LIB. 00099021001 REF.: COMISIONES BANCARIAS</t>
  </si>
  <si>
    <t>PAGO A BID PRÉSTAMO 3060/BL-BO VCTO. 28-07-2018 POR CUENTA DE TGN , NTI. 010985 VALOR 30-07-2018 INTERESES USD 663.629,95 COMISIONES USD 10.568,58 CTA. 3987 CUENTA UNICA DEL TESORO-3987 LIB. 00099021001 REF.: COMISIONES BANCARIAS</t>
  </si>
  <si>
    <t>PROVISION DE FONDOS A SOLICITUD DE YACIMIENTOS PETROLIFEROS FISCALES BOLIVIANOS SEGUN SOLICITUD YPFB-0202-2018 REF: PAGO SERV TRANS GN MI FIRME E INTERRUMPIBLE Y ME FIRME JUNIO 2018 YPFB TRANSPORTE SA LIB. 00513012007 YPFB - RECURSOS NACIONALIZACIÓN</t>
  </si>
  <si>
    <t>PAGO A BID PRÉSTAMO 2450/BL-BO VCTO. 28-07-2018 POR CUENTA DE TGN , NTI. 011172 VALOR 30-07-2018 CAPITAL USD 279.430,17 INTERESES USD 237.728,19 CTA. 3987 CUENTA UNICA DEL TESORO-3987 LIB. 00099021001 REF.: COMISIONES BANCARIAS</t>
  </si>
  <si>
    <t>PAGO A BID PRÉSTAMO 2450/BL-BO VCTO. 28-07-2018 POR CUENTA DE TGN , NTI. 011046 VALOR 30-07-2018 INTERESES USD 7.129,95 CTA. 3987 CUENTA UNICA DEL TESORO-3987 LIB. 00099021001 REF.: COMISIONES BANCARIAS</t>
  </si>
  <si>
    <t>||TRANSFERENCIA DE FONDOS PARA LA "EMPRESA DE APOYO A LA PRODUCCION DE ALIMENTOS - EMAPA" (8° DESEMBOLSO), ABONO A LA CUT LIBRETA N° 00572019201 SEGÚN NOTA CITE: BDP/GOP/CART/3082/2018 DE 26/07/18 LIBRETA N° 00572019201 - "EMPRESA DE APOYO A LA PRODUCCION DE ALIMENTOS - EMAPA"</t>
  </si>
  <si>
    <t>VENTA DE DIVISAS A SOLICITUD DE YACIMIENTOS PETROLIFEROS FISCALES BOLIVIANOS SEGUN SOLICITUD 5545 REF: PAGO A SAMSUNG ENGINEERING SA POR SERVICIO DE OPERACION Y MANTENIMIENTO ASISTIDO DE AMONIACO UREA QUINTA ADENDA ABRIL 2018 LIB. 00513062001 YPFB-OPERACIONES PLANTA DE SEPARACION DE LIQUIDOS RIO GRANDE</t>
  </si>
  <si>
    <t>||TRANSFERENCIA DE FONDOS PARA LA EMPRESA SEDEM PARA ECEBOL "IMPLEMENTACIÓN DE UNA PLANTA DE CEMENTO EN EL DEPTO DE POTOSI"- (4° DESEMBOLSO) ABONO A LA CUT LIBRETA N° 00132039202, S/G NOTA CITE: BDP/GOP/CART/3083/2018 DE 26/07/2018 LIBRETA N° 00132039202 - SEDEM PARA ECEBOL "IMPLEMENTACIÓN DE UNA PLANTA DE CEMENTO DEPTO DE POTOSI</t>
  </si>
  <si>
    <t>A:00041014101 Débito Automático por contraparte del GAM Tarata, correspondiente al Convenio Intergubernativo suscrito entre el Ministerio de Desarrollo Productivo y Economía Plural y el GAM Tarata, programa “Educación con Revolución Tecnológica”.</t>
  </si>
  <si>
    <t>A:00041014101 Débito Automático por contraparte del GAM Uncía, correspondiente al Convenio Intergubernativo suscrito entre el Ministerio de Desarrollo Productivo y Economía Plural y el GAM Uncía, programa “Educación con Revolución Tecnológica”.</t>
  </si>
  <si>
    <t>A:00041014101 Débito Automático por contraparte del GAM El Villar, correspondiente al Convenio Intergubernativo suscrito entre el Ministerio de Desarrollo Productivo y Economía Plural y el GAM El Villar, programa “Educación con Revolución Tecnológica”.</t>
  </si>
  <si>
    <t>A:00041014101 Débito Automático por contraparte del GAM Charaña, correspondiente al Convenio Intergubernativo suscrito entre el Ministerio de Desarrollo Productivo y Economía Plural y el GAM Charaña, programa “Educación con Revolución Tecnológica”.</t>
  </si>
  <si>
    <t>A:00041014101 Débito Automático por contraparte del GAM Riberalta, correspondiente al Convenio Intergubernativo suscrito entre el Ministerio de Desarrollo Productivo y Economía Plural y el GAM Riberalta, programa “Educación con Revolución Tecnológica”.</t>
  </si>
  <si>
    <t>A:00041014101 Débito Automático por contraparte del GAM Salinas de Garci Mendoza, correspondiente al Convenio Intergubernativo suscrito entre el Ministerio de Desarrollo Productivo y Economía Plural y el GAM Salinas de Garci Mendoza, programa “Educación con Revolución Tecnológica”.</t>
  </si>
  <si>
    <t>A:00041014101 Débito Automático por contraparte del GAM Pampa Aullagas, correspondiente al Convenio Intergubernativo suscrito entre el Ministerio de Desarrollo Productivo y Economía Plural y el GAM Pampa Aullagas, programa “Educación con Revolución Tecnológica”.</t>
  </si>
  <si>
    <t>A:00041014101 Débito Automático por contraparte del GAM Challapata, correspondiente al Convenio Intergubernativo suscrito entre el Ministerio de Desarrollo Productivo y Economía Plural y el GAM Challapata, programa “Educación con Revolución Tecnológica”.</t>
  </si>
  <si>
    <t>||TRANS.FDOS.PARA EMPRESA SEDEM-PARA EMPRESA PÚBLICA PRODUCTIVA LACTEOS DE BOLIVIA-LACTEOSBOL " IMPLEMENTACIÓN PLANTA LIOFILIZADORA DE FRUTAS EN PALOS BLANCOS- LA PAZ"-(2° DESEMB.) ABONO A LA CUT LIBRETA 05740109201 S/G NOTA CITE: BDP/GOP/CART/3084/2018 DE 26/07/18 LIBRETA 05740109201-SEDEM, LACTEOSBOL " IMPLEM.PLANTA LIOFILIZADORA DE FRUTAS PALOS BLANCOS- LA PAZ"</t>
  </si>
  <si>
    <t>De: 00099024113 Transferencia en cumplimiento al DS N°0913 de 15/06/2011 y el Convenio Intergubernativo de Financiamiento UPRE-CIF-IG 762/2017, suscrito entre la UPRE y el GAM de Chimore, proyecto “Const. Centro de Salud Entre Ríos Tacuaral Chimore”, correspondiente al pago de la planilla Nº 3, según la UPRE.</t>
  </si>
  <si>
    <t>||REGULARIZACIÓN DE LA OPERACIÓN NRO. G-0795035 DE F. 27/07/2018 SEGÚN ESTADO DE CUENTA DEL DEPARTAMENTO DE OPERACIONES CAMBIARIAS, EN ATENCIÓN A CORREOS ELECTRÓNICOS DE LA DGAC Y AASANA DE F. 27/07/2018. DEBITO DE LA LIBRETA 00117012001 DGAC, REPOSICION UTILES DE ESCRITORIO.</t>
  </si>
  <si>
    <t>De: 00099024113 Transferencia en cumplimiento al DS N°0913 de 15/06/2011 y el Convenio Intergubernativo de Financiamiento UPRE-CIF-IG 576/2017, suscrito entre la UPRE y el GAM de Laja, proyecto “Construcción Tinglado U.E. Kentupata – Comunidad Kentupata”, correspondiente al pago de la planilla Nº 2 de cierre, según la UPRE.</t>
  </si>
  <si>
    <t>De: 00099024113 Transferencia en cumplimiento al DS N°0913 de 15/06/2011 y el Convenio Intergubernativo de Financiamiento UPRE-CIF-IG 948/2017, suscrito entre la UPRE y el GAM de Pocoata, proyecto “Construcción Puesto de Salud Lahuata”, correspondiente al pago de la planilla Nº 1, según la UPRE.</t>
  </si>
  <si>
    <t>De: 00099024113 Transferencia en cumplimiento al DS N°0913 de 15/06/2011 y el Convenio Intergubernativo de Financiamiento UPRE-CIF-IG 491/2017, suscrito entre la UPRE y el GAM de Nazacara de Pacajes, proyecto “Construcción Tinglado Unidad Educativa Nazacara – Nazacara de Pacajes”, correspondiente al pago de la planilla Nº 2 de cierre, según la UPRE.</t>
  </si>
  <si>
    <t>De: 00099024113 Transferencia en cumplimiento al DS N°0913 de 15/06/2011 y el Convenio Intergubernativo de Financiamiento UPRE-CIF-IG 737/2017, suscrito entre la UPRE y el GAM de Colomi, proyecto “Construcción Aulas U.E. Santa Isabel D-5”, correspondiente al pago de la planilla Nº 3 de cierre, según la UPRE.</t>
  </si>
  <si>
    <t>De: 00099024113 Transferencia en cumplimiento al DS N°0913 de 15/06/2011 y el Convenio Intergubernativo de Financiamiento UPRE-CIF-IG 968/2017, suscrito entre la UPRE y el GAM de Urmiri, proyecto “Const. Internado U.E. Cahuayo (Cahuayo)”, correspondiente al pago de la planilla Nº 2, según la UPRE.</t>
  </si>
  <si>
    <t>De: 00099024113 Transferencia en cumplimiento al DS N°0913 de 15/06/2011 y el Convenio Intergubernativo de Financiamiento UPRE-CIF-IG 007/2016 y UPRE- ADENDA-077/2017, suscrito entre la UPRE y el GAR del Gran Chaco, proyecto “Construcción Instituto Tecnológico Industrial Agropecuario Yacuiba”, correspondiente al pago de la planilla Nº 15, según la UPRE.</t>
  </si>
  <si>
    <t>De: 00099024113 Transferencia en cumplimiento al DS N°0913 de 15/06/2011 y el Convenio Intergubernativo de Financiamiento UPRE-CIF-IG 575/2017, suscrito entre la UPRE y el GAM de Laja, proyecto “Construcción Bloque de 8 Aulas U.E. Gualberto Villarroel de Sacacani – Comunidad Sacacani”, correspondiente al pago de la planilla Nº 2 de cierre, según la UPRE.</t>
  </si>
  <si>
    <t>VENTA DE DIVISAS CON TRANSFERENCIA DE FONDOS A SOLICITUD DE PROCURADURIA GENERAL DEL ESTADO SEGUN SOLICITUD 5542 REF: HR I-2073 PAGO AL CONSORCIO JURIDICO EXTRANJERO DECHERT PARIS LLP, REFERIDO AL CASO CPA NRO 2016-39 - AA641 GLENCORE FINANCE - BERMUDA C. ESTADO PLURINACIONAL DE BOLIVIA, POR EL MES LIB. 00099021001 TGN-RECURSOS ORDINARIOS (3987)</t>
  </si>
  <si>
    <t>VENTA DE DIVISAS CON TRANSFERENCIA DE FONDOS A SOLICITUD DE PROCURADURIA GENERAL DEL ESTADO SEGUN SOLICITUD 5543 REF: HR I- 2074 PAGO AL CONSORCIO JURIDICO EXTRANJERO DECHERT PARIS LLP, REFERIDO AL CASO CPA NRO 2016-39 - AA641 GLENCORE FINANCE - BERMUDA C. ESTADO PLURINACIONAL DE BOLIVIA, POR EL M LIB. 00099021001 TGN-RECURSOS ORDINARIOS (3987)</t>
  </si>
  <si>
    <t>VENTA DE DIVISAS CON TRANSFERENCIA DE FONDOS A SOLICITUD DE PROCURADURIA GENERAL DEL ESTADO SEGUN SOLICITUD 5540 REF: HR I-2070 PAGO AL CONSORCIO JURIDICO EXTRANJERO DECHERT (PARIS) LLP, REFERIDO AL CASO CPA NRO 2016-39-AA641 GLENCORE FINANCE (BERMUDA) C. ESTADO PLURINACIONAL DE BOLIVIA, POR EL MES LIB. 00099021001 TGN-RECURSOS ORDINARIOS (3987)</t>
  </si>
  <si>
    <t>VENTA DE DIVISAS CON TRANSFERENCIA DE FONDOS A SOLICITUD DE MINISTERIO DE EDUCACION SEGUN SOLICITUD 5537 REF: TRASPASO PARA KATHERINE ROJAS MURILLO LIB. 00099021001 TGN-RECURSOS ORDINARIOS (3987)</t>
  </si>
  <si>
    <t>VENTA DE DIVISAS CON TRANSFERENCIA DE FONDOS A SOLICITUD DE MINISTERIO DE EDUCACION SEGUN SOLICITUD 5539 REF: TRASPASO PARA MISAEL ALI MITA LIB. 00099021001 TGN-RECURSOS ORDINARIOS (3987)</t>
  </si>
  <si>
    <t>TRANSFERENCIA RECIBIDA DEL EXTERIOR SEGÚN MENSAJES SWIFT Nos. 10708-10698 (REM.EXT.) DE FECHA 30-07-2018 POR DESEMBOLSO DE CAF PRÉSTAMO CFA008340 CONST.DOBLEVIA MONTERO-CRISTAL SOLICITUD DE DESEMBOLSO NRO. 23 LIBRETA N° 00291012002 ABC-RECURSOS PROPIOS REF.: UTILES DE ESCRITORIO</t>
  </si>
  <si>
    <t>'COBRO DE'||UTILES DE ESCRITORIO POR EL COMPROBANTE CONTABLE NRO. 0928488 DE LA FECHA, SEGÚN NOTA DE LA EMPRESA SIDERURGICA DEL MUTUN, CITE' ESM/JPC/071/2017 DE F. 21/11/2017 (HRE-TGL-17802). DEBITO DE LA LIBRETA 00573012001 EMPRESA SIDERURGICA DEL MUTUN-RECURSOS PROPIOS.</t>
  </si>
  <si>
    <t>||REGISTRO COBRO COMISION TRANSFERENCIA AL EXTERIOR 0,10% S/USD630.000.- REEMB.GTOS DE COMUNICACION BS220.- Y EMISION DE CBTE. CONTABLE BS50.- EN COMPLEMENTO A CBTE. ADJUNTO DE LA FECHA CGO. LIB. N°00513012004LBP-YPFB UNICOMERCIAL REF.: COM. PAGO CARTA DE CREDITO I-2017-013</t>
  </si>
  <si>
    <t>||REGULARIZACIÓN DE NUESTRA OPERACIÓN NRO.0928265 DE F. 26.07.2018 EN ATENCIÓN A CORREOS ELECTRÓNICOS DE LA DIRECCIÓN GENERAL DE AERONAUTICA CIVIL Y AASANA DE FECHA 27.07.2018 (SECTOR PÚBLICO). DEBITO DE LA LIBRETA 00117012001 DGAC. REPOSICIÓN DE ÚTILES DE ESCRITORIO.</t>
  </si>
  <si>
    <t>||TRANSFERENCIA DE FONDOS S/G MENSAJES SWIFT NROS. 10709 Y 10697 DE LA FECHA. (SECTOR PÚBLICO) DEBITO DE LA LIBRETA 00117012001 DGAC, REPOSICIÓN DE ÚTILES DE ESCRITORIO.</t>
  </si>
  <si>
    <t>De: 00099024113 Transferencia en cumplimiento al DS N°0913 de 15/06/2011 y el Convenio Intergubernativo de Financiamiento UPRE-CIF-IG 1035/2017, suscrito entre la UPRE y el GAD de Potosí, proyecto “Construcción Unidad Educativa Manuel Ascencio Padilla - Potosi”, correspondiente al pago de la planilla Nº 2, según la UPRE.</t>
  </si>
  <si>
    <t>||REGULARIZACIÓN DE NUESTRA OPERACIÓN NRO. 0928475 DE LA FECHA, EN ATENCIÓN A CORREO ELECTRÓNICO DE LA AGENCIA BOLIVIANA ESPACIAL. A LA LIBRETA 00585012002 ABE - VENTA DE SERVICIOS DE COMUNICACIÓN; P/CTA. PEKASAT SE.</t>
  </si>
  <si>
    <t>COBRO COSTOS DE PAPELERIA POR REGULARIZACION DE TRANSFERENCIA DEL EXTERIOR POR ORDEN DE PETROLEO BRASILEIRO S.A. LIB. 00513012004 LBP-YPFB-UNICOMERCIAL (4030005415/1-2188907)</t>
  </si>
  <si>
    <t>COBRO COSTOS DE PAPELERIA POR REGULARIZACION DE TRANSFERENCIA DEL EXTERIOR POR ORDEN DE PETROLEO BRASILEIRO S.A. PETROBRAS LIB. 00513012004 LBP-YPFB-UNICOMERCIAL (4030005415/1-2188907)</t>
  </si>
  <si>
    <t>TRANSFERENCIA RECIBIDA DEL EXTERIOR SEGÚN MENSAJES SWIFT Nos. 10671 - 10660 (REM.EXT.) DE FECHA 30-07-2018 POR DESEMBOLSO DE BID PRÉSTAMO 3699/BL-BO REQ 00007 BO OPS0201833018A LIBRETA N° 00287102001 FPS-RECURSOS PROPIOS REF.: UTILES DE ESCRITORIO</t>
  </si>
  <si>
    <t>||REGULARIZACIÓN DE NUESTRA OPERACIÓN NRO. 0928475 DE LA FECHA, EN ATENCIÓN A CORREO ELECTRÓNICO DE LA AGENCIA BOLIVIANA ESPACIAL. DE LA LIBRETA 00585012002 ABE - VENTA DE SERVICIOS DE COMUNICACIÓN; COBRO UTILES DE ESCRITORIO.</t>
  </si>
  <si>
    <t>A:00373024105 DESEMBOLSO DE RECURSOS AL FONDO DE DESARROLLO INDIGENA PARA PROGRAMAS Y/O PROYECTOS DE LOS GOBIERNOS AUTONOMOS MUNICIPALES S/G SOLICITUD DEL FDI CITE: FDI/DGE/EXT/Nº 355, 356, 357 Y 358/2018 E INFORME MEFP/VTCP/DGPOT/INF/Nº86/2018. H.R. 6-22305-R; 6-22304-R; 6-22301-R Y 6-22426-R.</t>
  </si>
  <si>
    <t>NÚMERO DE LIBRETA CUT: 99031009.00 OPERACIÓN T01 TRANSFERENCIA DE FONDOS A LA CUT - TESORO DIRECTO DE BANCO UNION S.A. A CUENTA UNICA DEL TESORO CON NUMERO DE SOLICITUD = 2935694 Y NUMERO CORRELATIVO = 91320030072018205 TRANSFERENCIA POR OPERACIONES DE VENTA BONOS BTX</t>
  </si>
  <si>
    <t>De: 00099024113 Transferencia en cumplimiento al DS N°0913 de 15/06/2011 y el Convenio Intergubernativo de Financiamiento UPRE-CIF-404/2014, suscrito entre la UPRE y el GAM Corque, Proyecto “Construccion Terminal de Buses Provincial Corque - Oruro”, correspondiente al pago de la planilla Nº 3, según la UPRE.</t>
  </si>
  <si>
    <t>De: 00099024113 Transferencia en cumplimiento al DS N°0913 de 15/06/2011 y el Convenio Intergubernativo de Financiamiento UPRE-CIF-IG/314/2015, suscrito entre la UPRE y el GAM Puerto Rurrenabaque, Proyecto “Const. Aulas U.E. Villa Lourdes - D3”, correspondiente al pago de la planilla Nº 4 de cierre, según la UPRE.</t>
  </si>
  <si>
    <t>De: 00099024113 Transferencia en cumplimiento al DS N°0913 de 15/06/2011 y el Convenio Intergubernativo de Financiamiento UPRE-CIF-IG 997/2017, suscrito entre la UPRE y el GAM Chayanta, Proyecto “Const. Cuatro Aulas U.E. Chayanta Cala Cala - Chayanta”, correspondiente al pago de la planilla Nº 4 de cierre, según la UPRE.</t>
  </si>
  <si>
    <t>De: 00099024113 Transferencia en cumplimiento al DS N°0913 de 15/06/2011 y el Convenio Intergubernativo de Financiamiento UPRE-CIF-IG 962/2017, suscrito entre la UPRE y el GAM Caripuyo, Proyecto “Construcción Edificio del Gobierno Autónomo Municipal de Caripuyo”, correspondiente al pago de la planilla Nº 3, según la UPRE.</t>
  </si>
  <si>
    <t>De: 00099024113 Transferencia en cumplimiento al DS N°0913 de 15/06/2011 y el Convenio Intergubernativo de Financiamiento UPRE-CIF-IG 028/2018, suscrito entre la UPRE y el GAM Machacamarca, Proyecto “Const. Centro de Salud Machacamarca - Machacamarca”, correspondiente al pago de la planilla Nº 2, según la UPRE.</t>
  </si>
  <si>
    <t>De: 00099024113 Transferencia en cumplimiento al DS N°0913 de 15/06/2011 y el Convenio Intergubernativo de Financiamiento UPRE-CIF-IG 381/2017, suscrito entre la UPRE y el GAM Umala, Proyecto “Construcción 8 Aulas Unidad educativa Cañaviri" correspondiente al pago de la planilla Nº 3 de cierre, según la UPRE.</t>
  </si>
  <si>
    <t>De: 00099024113 Transferencia en cumplimiento al DS N°0913 de 15/06/2011 y el Convenio Intergubernativo de Financiamiento UPRE-CIF-IG 585/2017, suscrito entre la UPRE y el GAM La Guardia, Proyecto “Construcción Unidad Educativa Isaac Gutierrez Cruz – C. Basilio” correspondiente al pago de la planilla Nº 4, según la UPRE.</t>
  </si>
  <si>
    <t>De: 00099024113 Transferencia en cumplimiento al DS N°0913 de 15/06/2011 y el Convenio Intergubernativo de Financiamiento UPRE-CIF-IG 079/2017, suscrito entre la UPRE y el GAM Potosí, Proyecto “Construcción Centro de Educacion Especial Juan Evo Morales Ayma I D-10 ”, correspondiente al pago de la planilla Nº 7, según la UPRE.</t>
  </si>
  <si>
    <t>De: 00099024113 Transferencia en cumplimiento al DS N°0913 de 15/06/2011 y el Convenio Intergubernativo de Financiamiento UPRE-CIF-IG 0149/2016, suscrito entre la UPRE y el GAM Sucre, Proyecto “Const. Centro de Salud Integral Alegría” correspondiente al pago de la planilla Nº 7, según la UPRE.</t>
  </si>
  <si>
    <t>De: 00099024113 Transferencia en cumplimiento al DS N°0913 de 15/06/2011 y el Convenio Intergubernativo de Financiamiento UPRE-CIF-IG 587/2017, suscrito entre la UPRE y el GAM Nueva Esperanza, Proyecto “Const. 5 Viviendas para Maestros U.E. Manuel Estremadoiro - Municipio Nueva Esperanza”, correspondiente al pago de la planilla Nº 4, según la UPRE.</t>
  </si>
  <si>
    <t>De: 00099024113 Transferencia en cumplimiento al DS N°0913 de 15/06/2011 y el Convenio Intergubernativo de Financiamiento UPRE-CIF-IG 659/2017, suscrito entre la UPRE y el GAM Tacachi, Proyecto “Construcción Residencia Médicos Para Centro de Salud Tacachi” correspondiente al pago de la planilla Nº 2 de cierre, según la UPRE.</t>
  </si>
  <si>
    <t>De: 00099024113 Transferencia en cumplimiento al DS N°0913 de 15/06/2011 y el Convenio Intergubernativo de Financiamiento UPRE-CIF-IG 358/2017, suscrito entre la UPRE y el GAM Sica Sica (Villa Aroma), Proyecto “construcción 8 Aulas Unidad Educativa Cala Cala” correspondiente al pago de la planilla Nº 2, según la UPRE.</t>
  </si>
  <si>
    <t>00253014308 DEPOSITO DE EFECTIVO, DEPOSITANTE: MARTIN R. SANCHEZ A., CONCEPTO: DEVOLUCION SALDO FONDOS EN AVANCE, CUENTA DE DEPOSITO: CUENTA UNICA DEL TESORO</t>
  </si>
  <si>
    <t>00041031107 DEPOSITO DE EFECTIVO, DEPOSITANTE: JHONATAN MUJICA - IBMETRO, CONCEPTO: DEVOLUCION GASTOS DE TRANSPORTE, CUENTA DE DEPOSITO: CUENTA UNICA DEL TESORO</t>
  </si>
  <si>
    <t>00234014202 DEPOSITO DE EFECTIVO, DEPOSITANTE: ATILIO HUCHANI BUSTOS, CONCEPTO: DEV. FONDOS AL C-31 N° 942 PARTIDA 851 POR TASAS, CUENTA DE DEPOSITO: CUENTA UNICA DEL TESORO</t>
  </si>
  <si>
    <t>00099021001 DEPOSITO DE EFECTIVO, DEPOSITANTE: NINOSKA TANYA INOFUENTES QUIROGA, CONCEPTO: REVERSION PARCIAL AL C31-1488 PAGO DE REFRIGERIO, CUENTA DE DEPOSITO: CUENTA UNICA DEL TESORO</t>
  </si>
  <si>
    <t>00099021001 DEPOSITO DE EFECTIVO, DEPOSITANTE: LUIS VELASQUEZ KOCH, CONCEPTO: DEVOLUCION DE FONDOS EN AVANCE NO EJECUTADO, CUENTA DE DEPOSITO: CUENTA UNICA DEL TESORO</t>
  </si>
  <si>
    <t>00234014202 DEPOSITO DE EFECTIVO, DEPOSITANTE: HERNAN MAMANI M, CONCEPTO: DEVOLUCION C-31 -918 PARTIDA 22110, CUENTA DE DEPOSITO: CUENTA UNICA DEL TESORO</t>
  </si>
  <si>
    <t>00099021001 DEPOSITO DE EFECTIVO, DEPOSITANTE: JUAN CARLOS FERNANDEZ COLQUE, CONCEPTO: DEVOLUCION POR TOPE SALARIAL DE LA GESTION 2017, CUENTA DE DEPOSITO: CUENTA UNICA DEL TESORO</t>
  </si>
  <si>
    <t>00099021001 DEPOSITO DE EFECTIVO, DEPOSITANTE: YASMANI GUERECA PANOZO, CONCEPTO: DEVOLUCION DE SALDOS NO EJECUTADOS DE FONDOS EN AVANCE, CUENTA DE DEPOSITO: CUENTA UNICA DEL TESORO</t>
  </si>
  <si>
    <t>00373024103 DEPOSITO DE EFECTIVO, DEPOSITANTE: FONDO INDIGENA, CONCEPTO: CIERRE DE PROYECTO DEL FONDO INDIGENA, CUENTA DE DEPOSITO: CUENTA UNICA DEL TESORO</t>
  </si>
  <si>
    <t>00099021001 DEPOSITO DE EFECTIVO, DEPOSITANTE: JOSE LUIS MONZON, CONCEPTO: DEVOLUCION DE PASAJES TERRESTRES NO UTILIZADOS, CUENTA DE DEPOSITO: CUENTA UNICA DEL TESORO</t>
  </si>
  <si>
    <t>00086011102 DEPOSITO DE EFECTIVO, DEPOSITANTE: TRANSPORTE NACIONAL E INTERNACIONAL DELGAS SRL, CONCEPTO: RESOLUCION ADMINISTRATIVA # 016/18, CUENTA DE DEPOSITO: CUENTA UNICA DEL TESORO</t>
  </si>
  <si>
    <t>00016011101 DEPOSITO DE EFECTIVO, DEPOSITANTE: XIMENA CACERES ORTIZ, CONCEPTO: DEVOLUCION CARGO A CUENTA, CUENTA DE DEPOSITO: CUENTA UNICA DEL TESORO</t>
  </si>
  <si>
    <t>00046024204 DEPOSITO DE EFECTIVO, DEPOSITANTE: EDILBER WALTER DELGADO MERCADO - MIN.DE SALUD, CONCEPTO: DEVOLUCION DE FONDOS POR DESCARGO ECONOMICO, CUENTA DE DEPOSITO: CUENTA UNICA DEL TESORO</t>
  </si>
  <si>
    <t>00099021001 DEPOSITO DE EFECTIVO, DEPOSITANTE: LEIDY EMILIA MAMANI ROJAS, CONCEPTO: REVERSION, CUENTA DE DEPOSITO: CUENTA UNICA DEL TESORO</t>
  </si>
  <si>
    <t>00081014202 DEPOSITO DE EFECTIVO, DEPOSITANTE: EDWIN TAPIA CABALLERO, CONCEPTO: DEVOLUCION DE DINERO SOBRANTE DE COMBUSTIBLE, CUENTA DE DEPOSITO: CUENTA UNICA DEL TESORO</t>
  </si>
  <si>
    <t>00099021001 DEPOSITO DE EFECTIVO, DEPOSITANTE: SEDEM, CONCEPTO: REVERSION DE FONDOS POR SALDOS NO UTILIZADOS, CUENTA DE DEPOSITO: CUENTA UNICA DEL TESORO</t>
  </si>
  <si>
    <t>00041031107 DEPOSITO DE EFECTIVO, DEPOSITANTE: IBMETRO BERNABE MAMANI CHOQUE, CONCEPTO: DEVOLUCION POR GASTOS DE TASA DE RODAJE, CUENTA DE DEPOSITO: CUENTA UNICA DEL TESORO</t>
  </si>
  <si>
    <t>00099021001 DEPOSITO DE EFECTIVO, DEPOSITANTE: ELIA ROSARIO AYLLON MIRANDA, CONCEPTO: DEVOLUCION DE PAGO DE HABERES POR AUDITORIA ESPECIAL AL PERSONAL QUE PRESTO SERV EN CNS GESTION 2010, CUENTA DE DEPOSITO: CUENTA UNICA DEL TESORO</t>
  </si>
  <si>
    <t>00206012001 DEPOSITO DE EFECTIVO, DEPOSITANTE: INE, CONCEPTO: DEP. POR VENTA, LA PAZ, FECHA 30/07/2018, CUENTA DE DEPOSITO: CUENTA UNICA DEL TESORO</t>
  </si>
  <si>
    <t>00234014202 DEPOSITO DE EFECTIVO, DEPOSITANTE: ATILIO HUCHANI BUSTOS, CONCEPTO: DEV. FONDOS AL C-31 N° 941 PARTIDA 34110 POR GASOLINA, CUENTA DE DEPOSITO: CUENTA UNICA DEL TESORO</t>
  </si>
  <si>
    <t>00132069202 DEPOSITO DE EFECTIVO, DEPOSITANTE: SAMUEL MALAGA ARTEAGA, CONCEPTO: REVERSION DE GASTOS NO EJECUTADOS, CUENTA DE DEPOSITO: CUENTA UNICA DEL TESORO</t>
  </si>
  <si>
    <t>00046104203 DEPOSITO DE EFECTIVO, DEPOSITANTE: NICODEM AQUINO CALDERON, CONCEPTO: REVERSION, CUENTA DE DEPOSITO: CUENTA UNICA DEL TESORO</t>
  </si>
  <si>
    <t>00099021001 DEPOSITO DE EFECTIVO, DEPOSITANTE: TOMAS RENE NINA MONASTERIOS, CONCEPTO: REVERSION DEL SENARI PREVENTIVO N° 225 DOC. N° 390 PARTIDA 34110 COMBUSTIBLES Y LUBRICANTES, CUENTA DE DEPOSITO: CUENTA UNICA DEL TESORO</t>
  </si>
  <si>
    <t>00099021001 DEPOSITO DE EFECTIVO, DEPOSITANTE: VERONICA CASABLANCA VILLCA, CONCEPTO: DEV. DE SALDOS DE FONDOS EN AVANCE DESTINADOS A GASTOS DE ALIMENTACION DEL TALLER DE CAP. PGE 2019, CUENTA DE DEPOSITO: CUENTA UNICA DEL TESORO</t>
  </si>
  <si>
    <t>00099021001 DEPOSITO DE EFECTIVO, DEPOSITANTE: KARNINCIC FIGUEREDO ERICK J., CONCEPTO: REVERSION PAS AJES PREV N° 8918,1/17 DE CARGO DE CUENTA, CUENTA DE DEPOSITO: CUENTA UNICA DEL TESORO</t>
  </si>
  <si>
    <t>00099021001 DEPOSITO DE EFECTIVO, DEPOSITANTE: ADAMO ESCOBAR FERNANDEZ DG FELCN, CONCEPTO: DEP POR CONCEPTO DE DEVOLUCION DE VIATICOS SR. ADAMO ESCOBAR FERNANDEZ C-31 N°56 GESTION 2017, CUENTA DE DEPOSITO: CUENTA UNICA DEL TESORO</t>
  </si>
  <si>
    <t>00099021001 DEPOSITO DE EFECTIVO, DEPOSITANTE: NOGALES DORADO VICTOR HUGO, CONCEPTO: RETENCION DE IMPUESTOS 410 - 570  MAYO, CUENTA DE DEPOSITO: CUENTA UNICA DEL TESORO</t>
  </si>
  <si>
    <t>00020011103 DEPOSITO DE EFECTIVO, DEPOSITANTE: HECTOR PABLO MACHICADO GUTIERREZ, CONCEPTO: REVERSION PASAJES PREV. 5419/18, CUENTA DE DEPOSITO: CUENTA UNICA DEL TESORO</t>
  </si>
  <si>
    <t>00086018043 DEPOSITO DE EFECTIVO, DEPOSITANTE: JAIME CANO CATACORA, CONCEPTO: DEVOLUCION FONDOS EN AVANCE, CUENTA DE DEPOSITO: CUENTA UNICA DEL TESORO</t>
  </si>
  <si>
    <t>00066011102 DEPOSITO DE EFECTIVO, DEPOSITANTE: NANCY ROSMERI KAPQUEQUI, CONCEPTO: REPOSICION DE CREDENCIAL, CUENTA DE DEPOSITO: CUENTA UNICA DEL TESORO</t>
  </si>
  <si>
    <t>00099021001 DEPOSITO DE EFECTIVO, DEPOSITANTE: ROSARIO LINDSAY FLORES VALDIVIA, CONCEPTO: DEVOLUCION DE RECURSOS NO UTILIZADOS DE FONDOS EN AVANCE PARA REVERSION DE C-31 585, CUENTA DE DEPOSITO: CUENTA UNICA DEL TESORO</t>
  </si>
  <si>
    <t>00099021001 DEPOSITO DE EFECTIVO, DEPOSITANTE: RAMIRO EDUARDO CALDERON DE LA RIVA LAZCANO, CONCEPTO: REVERSION, CUENTA DE DEPOSITO: CUENTA UNICA DEL TESORO</t>
  </si>
  <si>
    <t>00587012007 DEPOSITO DE EFECTIVO, DEPOSITANTE: CESAR BARRENOSO, CONCEPTO: DEVOLUCION DE FONDOS, CUENTA DE DEPOSITO: CUENTA UNICA DEL TESORO</t>
  </si>
  <si>
    <t>00234014202 DEPOSITO DE EFECTIVO, DEPOSITANTE: VERONICA CHUQUIMIA, CONCEPTO: DEVOLUCION C-31 - 979 PARTIDA 241, CUENTA DE DEPOSITO: CUENTA UNICA DEL TESORO</t>
  </si>
  <si>
    <t>00234014202 DEPOSITO DE EFECTIVO, DEPOSITANTE: FREDDY QUISPE, CONCEPTO: DEVOLUCION C-31 - 980 PARTIDA 851, CUENTA DE DEPOSITO: CUENTA UNICA DEL TESORO</t>
  </si>
  <si>
    <t>00099021001 DEPOSITO DE EFECTIVO, DEPOSITANTE: QUISPE ATAHUACHI JUAN HELJAR, CONCEPTO: REVERSION DE PASAJES POR EL FORO DEL GAS GESTION 2017  P - 6648, CUENTA DE DEPOSITO: CUENTA UNICA DEL TESORO</t>
  </si>
  <si>
    <t>00046058003 DEPOSITO DE EFECTIVO, DEPOSITANTE: RODRIGO DANIEL VIRREIRA VARGAS, CONCEPTO: DEVOLUCION SALDO, CUENTA DE DEPOSITO: CUENTA UNICA DEL TESORO</t>
  </si>
  <si>
    <t>00117012001 DEPOSITO DE EFECTIVO, DEPOSITANTE: WILLIAM JUNIOR RAMALLO NUÑEZ, CONCEPTO: REVERSION PARCIAL DE VIATICOS C31-589, CUENTA DE DEPOSITO: CUENTA UNICA DEL TESORO</t>
  </si>
  <si>
    <t>00574012002 DEP.DE CHEQ.AJENOS,RET.DE CAM.,CONCEPTO: DEP. MARIA ARNES POR FACTURA NO DECLARADA,DEP.: LACTEOSBOL , PROCEDENCIA: BANCO UNION S.A., CHEQUE: 4737, FECHA DE EMISION:30/07/2018</t>
  </si>
  <si>
    <t>00047364102 DEP.DE CHEQ.AJENOS,RET.DE CAM.,CONCEPTO: CONTRAPARTE FORT. PROD. HORTALIZAS EN RECUPERACION DE TIERRAS MUNICIPIO DE ARQUE,DEP.: G.A.M. ARQUE , PROCEDENCIA: BANCO UNION S.A., CHEQUE: 5061, FECHA DE EMISION:26/07/2018</t>
  </si>
  <si>
    <t>00047364102 DEP.DE CHEQ.AJENOS,RET.DE CAM.,CONCEPTO: CONTRAPARTE:PROYECTO CONST. SIST. RIEGO POR ASPERSION YANA MAYU MUN. SAN BENITO,DEP.: G.A.M. SAN BENITO , PROCEDENCIA: BANCO UNION S.A., CHEQUE: 7306, FECHA DE EMISION:18/07/2018</t>
  </si>
  <si>
    <t>00287104324 DEP.DE CHEQ.AJENOS,RET.DE CAM.,CONCEPTO: REVERSION DE C-31 CIP 353 BENI,DEP.: FPS-OF CENTRAL , PROCEDENCIA: BANCO UNION S.A., CHEQUE: 851, FECHA DE EMISION:31/07/2018</t>
  </si>
  <si>
    <t>00287102007 DEP.DE CHEQ.AJENOS,RET.DE CAM.,CONCEPTO: DEVOLUCION DIFERENCIAS PROY. "CONSTRUCCION U.E. GERARDO REYES" CTTO. FPS-BEN-4780 PLANILLA 2,DEP.: FPS-OF. CENTRAL , PROCEDENCIA: BANCO UNION S.A., CHEQUE: 317, FECHA DE EMISION:25/07/2018</t>
  </si>
  <si>
    <t>00020011103 DEP.DE CHEQ.AJENOS,RET.DE CAM.,CONCEPTO: PAGO POR DEV. DE COMISIONES BANCARIAS AL MIN DE DEFENSA POR TRANSF EXT EMP CLASSIC 400,DEP.: TRANSPORTE AEREO MILITAR , PROCEDENCIA: BANCO UNION S.A., CHEQUE: 20046, FECHA DE EMISION:27/07/2018</t>
  </si>
  <si>
    <t>00587012006 DEP.DE CHEQ.AJENOS,RET.DE CAM.,CONCEPTO: DEVOLUCION DE FONDOS,DEP.: OSWALDO TEJERINA , PROCEDENCIA: BANCO UNION S.A., CHEQUE: 1198, FECHA DE EMISION:27/07/2018</t>
  </si>
  <si>
    <t>00587012006 DEP.DE CHEQ.AJENOS,RET.DE CAM.,CONCEPTO: DEVOLUCION DE FONDOS,DEP.: OSWALDO TEJERINA , PROCEDENCIA: BANCO UNION S.A., CHEQUE: 1200, FECHA DE EMISION:27/07/2018</t>
  </si>
  <si>
    <t>00099021001 DEP.DE CHEQ.AJENOS,RET.DE CAM.,CONCEPTO: DEP. DE BAJA MEDICA-INCAPACIDAD TEMPORAL,DEP.: UNIDAD DE INVESTIGACIONES FINANCIERAS , PROCEDENCIA: BANCO UNION S.A., CHEQUE: 28160, FECHA DE EMISION:18/07/2018</t>
  </si>
  <si>
    <t>00041014101 DEP.DE CHEQ.AJENOS,RET.DE CAM.,CONCEPTO: DEPÓSITO EFECTUADO POR EL GAM DE MIZQUE SEGUN CONVENIO Y D.S. 2812,DEP.: MDPYEP , PROCEDENCIA: BANCO UNION S.A., CHEQUE: 1032, FECHA DE EMISION:24/07/2018</t>
  </si>
  <si>
    <t>00041014101 DEP.DE CHEQ.AJENOS,RET.DE CAM.,CONCEPTO: DEPÓSITO EFECTUADO POR EL GAM DE COLOMI SEGUN CONVENIO Y D.S. 2812,DEP.: MDPYEP , PROCEDENCIA: BANCO UNION S.A., CHEQUE: 1030, FECHA DE EMISION:24/07/2018</t>
  </si>
  <si>
    <t>00254014101 DEP.DE CHEQ.AJENOS,RET.DE CAM.,CONCEPTO: TRANSFERENCIA DE RECURSOS DEL MUNICIPIO DE PORCO,DEP.: INSTITUTO DEL SEGURO AGRARIO , PROCEDENCIA: BANCO UNION S.A., CHEQUE: 1548, FECHA DE EMISION:30/07/2018</t>
  </si>
  <si>
    <t>00254014101 DEP.DE CHEQ.AJENOS,RET.DE CAM.,CONCEPTO: TRANSFERENCIA DE RECURSOS DEL MUNICIPIO DE COMBAYA,DEP.: INSTITUTO DEL SEGURO AGRARIO , PROCEDENCIA: BANCO UNION S.A., CHEQUE: 1549, FECHA DE EMISION:30/07/2018</t>
  </si>
  <si>
    <t>00041014101 DEP.DE CHEQ.AJENOS,RET.DE CAM.,CONCEPTO: CONTRAPARTE CONVENIO CON MIN. DE DESARROLLO Y ECONOMIA PLURAL- DOT. DE EQUIP. DE COMPUTACION QUIPUS,DEP.: RICARDO CASTRO - GAM VILLA TUNARI</t>
  </si>
  <si>
    <t>00254014101 DEP.DE CHEQ.AJENOS,RET.DE CAM.,CONCEPTO: TRANSFERENCIA DE RECURSOS DEL MUNICIPIO DE QUIABAYA,DEP.: INSTITUTO DEL SEGURO AGRARIO , PROCEDENCIA: BANCO UNION S.A., CHEQUE: 1550, FECHA DE EMISION:30/07/2018</t>
  </si>
  <si>
    <t>00041014101 DEP.DE CHEQ.AJENOS,RET.DE CAM.,CONCEPTO: DEPÓSITO EFECTUADO PÓR EL GAM DE SAMAIPATA SEGUN CONVENIO Y D.S. 2812,DEP.: MDPYEP , PROCEDENCIA: BANCO UNION S.A., CHEQUE: 1031, FECHA DE EMISION:24/07/2018</t>
  </si>
  <si>
    <t>00254014201 DEP.DE CHEQ.AJENOS,RET.DE CAM.,CONCEPTO: TRANSFERENCIA DE RECURSOS DEL MUNICIPIO DE COLQUIRI,DEP.: INSTITUTO DEL SEGURO AGRARIO , PROCEDENCIA: BANCO UNION S.A., CHEQUE: 1551, FECHA DE EMISION:30/07/2018</t>
  </si>
  <si>
    <t>00254014101 DEP.DE CHEQ.AJENOS,RET.DE CAM.,CONCEPTO: TRANSFERENCIA DE RECURSOS DEL MUNICIPIO DE VILLA VACA GUZMAN,DEP.: INSTITUTO DEL SEGURO AGRARIO , PROCEDENCIA: BANCO UNION S.A., CHEQUE: 1552, FECHA DE EMISION:30/07/2018</t>
  </si>
  <si>
    <t>00254014101 DEP.DE CHEQ.AJENOS,RET.DE CAM.,CONCEPTO: TRANSFERENCIA DE RECURSOS DEL MUNICIPIO DE  DE SAN PABLO DE HUACARETA,DEP.: INSTITUTO DEL SEGURO AGRARIO , PROCEDENCIA: BANCO UNION S.A., CHEQUE: 1553, FECHA DE EMISION:30/07/2018</t>
  </si>
  <si>
    <t>00099021001 DEP.DE CHEQ.AJENOS,RET.DE CAM.,CONCEPTO: DEVOLUCION DE SALDOS NO EJECUTADOS,DEP.: PROGRAMA NACIONAL DE POSTALFABETIZACION , PROCEDENCIA: BANCO UNION S.A., CHEQUE: 5627, FECHA DE EMISION:30/07/2018</t>
  </si>
  <si>
    <t>00015011108 DEP.DE CHEQ.AJENOS,RET.DE CAM.,CONCEPTO: DEVOLUCION DE FONDOS REMANENTE,DEP.: MINISTERIO DE GOBIERNO , PROCEDENCIA: BANCO UNION S.A., CHEQUE: 668, FECHA DE EMISION:26/07/2018</t>
  </si>
  <si>
    <t>00015011108 DEP.DE CHEQ.AJENOS,RET.DE CAM.,CONCEPTO: DEVOLUCION DE FONDOS REMANENTE,DEP.: MINISTERIO DE GOBIERNO , PROCEDENCIA: BANCO UNION S.A., CHEQUE: 667, FECHA DE EMISION:26/07/2018</t>
  </si>
  <si>
    <t>00015011108 DEP.DE CHEQ.AJENOS,RET.DE CAM.,CONCEPTO: DEVOLUCION DE FONDOS REMANENTE,DEP.: MINISTERIO DE GOBIERNO , PROCEDENCIA: BANCO UNION S.A., CHEQUE: 51123, FECHA DE EMISION:24/07/2018</t>
  </si>
  <si>
    <t>00099021001 DEP.DE CHEQ.AJENOS,RET.DE CAM.,CONCEPTO: DEVOLUCION AL MINISTERIO DE RELACIONES EXTERIORES,DEP.: CAJA BANCARIA ESTATAL DE SALUD , PROCEDENCIA: BANCO UNION S.A., CHEQUE: 28159, FECHA DE EMISION:18/07/2018</t>
  </si>
  <si>
    <t>00574012002 DEP.DE CHEQ.AJENOS,RET.DE CAM.,CONCEPTO: DESCUENTO A FUNCIONARIO POR PRODUCTOS MAL ELABORADOS PLANTA DE ACHACACHI,DEP.: LACTEOSBOL , PROCEDENCIA: BANCO UNION S.A., CHEQUE: 4733, FECHA DE EMISION:30/07/2018</t>
  </si>
  <si>
    <t>00574012003 DEP.DE CHEQ.AJENOS,RET.DE CAM.,CONCEPTO: RETENC. DE PAGOS A LA EMP. B Y N ALIM. POR DENUNCIA FALSIF. DE CONTRATO S/G SOLIC LEG 112017-27205,DEP.: LACTEOSBOL , PROCEDENCIA: BANCO UNION S.A., CHEQUE: 4734, FECHA DE EMISION:30/07/2018</t>
  </si>
  <si>
    <t>00574012003 DEP.DE CHEQ.AJENOS,RET.DE CAM.,CONCEPTO: POR DESCUENTO A LA EMPRESA CORVAL POR ERROR EN PORCENTAJE,DEP.: LACTEOSBOL , PROCEDENCIA: BANCO UNION S.A., CHEQUE: 4735, FECHA DE EMISION:30/07/2018</t>
  </si>
  <si>
    <t>00574012003 DEP.DE CHEQ.AJENOS,RET.DE CAM.,CONCEPTO: POR DESCUENTO A LA EMPRESA CORTEZA DE ALIMENTOS POR ERROR EN PORCENTAJE,DEP.: LACTEOSBOL , PROCEDENCIA: BANCO UNION S.A., CHEQUE: 4736, FECHA DE EMISION:30/07/2018</t>
  </si>
  <si>
    <t>00099021001 DEP.DE CHEQ.AJENOS,RET.DE CAM.,CONCEPTO: REEMBOLSO SUBSIDIO INCAPACIDAD TEMPORAL STA CRUZ,DEP.: CONTRALORIA GENERAL DEL ESTADO , PROCEDENCIA: BANCO UNION S.A., CHEQUE: 5748, FECHA DE EMISION:26/07/2018</t>
  </si>
  <si>
    <t>A:00099021001 Débito Automático al Gobierno Autónomo Municipal de Mapiri (GAM MAP) por incumplimiento al Convenio Intergubernativo de Financiamiento UPRE-CIF-138/12 de fecha 26 de julio de 2012, suscrito entre la Unidad de Proyectos Especiales y el GAM MAP para el proyecto "Construcción Estadio Municipal de Mapiri Juan Evo Morales Ayma”.</t>
  </si>
  <si>
    <t>PAGO A CAF PRÉSTAMO CFA003145 VCTO. 31-07-2018 POR CUENTA DE TGN , NTI. 011016 VALOR 31-07-2018 CAPITAL USD 841.465,71 INTERESES USD 82.921,77 CTA. 3987 CUENTA UNICA DEL TESORO-3987 LIB. 00099021001 REF.: COMISIONES BANCARIAS</t>
  </si>
  <si>
    <t>De: 00035051101 TRANSFERENCIA DE RECURSOS A SOLICITUD DEL SENASIR S/G NOTA CITE SENASIR-UAF-TES-00577/2018, POR DEPÓSITOS EN DEMASIA DE LA SRA. MARGARITA ARO CRUZ DE SENCEVE, PROCEDIMIENTO PARA LA TRANSFERENCIA DE LA DGCF S/G NOTA CITE: MEFP/VPCF/DGCF/UCCF Nº782/2018. C-21 SIP 3 HR 6-17804-R.</t>
  </si>
  <si>
    <t>A:00862012001 TRANSFERENCIA DE RECUPERACIONES SEGÚN NOTA GEF-PRE-JSZ-0693-NOT/18 POR COMISION DE ADMINISTRACION QUE CORRESPONDEN AL FNDR DE ACUERDO A CONTRATO DE FIDEICOMISO “CONTRAPARTES LOCALES”. GAD POTOSI</t>
  </si>
  <si>
    <t>A:00862012001 TRANSFERENCIA DE RECUPERACIONES SEGÚN NOTA GEF-PRE-JSZ-0693-NOT/18 POR COMISION DE ADMINISTRACION QUE CORRESPONDEN AL FNDR DE ACUERDO A CONTRATO DE FIDEICOMISO “CONTRAPARTES LOCALES”. GAD BENI</t>
  </si>
  <si>
    <t>A:00862012001 TRANSFERENCIA DE RECUPERACIONES SEGÚN NOTA GEF-PRE-JSZ-0693-NOT/18 POR COMISION DE ADMINISTRACION QUE CORRESPONDEN AL FNDR DE ACUERDO A CONTRATO DE FIDEICOMISO “CONTRAPARTES LOCALES”. GAM CARAPARI</t>
  </si>
  <si>
    <t>A:00862012001 TRANSFERENCIA DE RECUPERACIONES SEGÚN NOTA GEF-PRE-JSZ-0693-NOT/18 POR COMISION DE ADMINISTRACION QUE CORRESPONDEN AL FNDR DE ACUERDO A CONTRATO DE FIDEICOMISO “CONTRAPARTES LOCALES”. GAM VILLA INDEPENDENCIA</t>
  </si>
  <si>
    <t>A:00862012001 TRANSFERENCIA DE RECUPERACIONES SEGÚN NOTA GEF-PRE-JSZ-0693-NOT/18 POR COMISION DE ADMINISTRACION QUE CORRESPONDEN AL FNDR DE ACUERDO A CONTRATO DE FIDEICOMISO “CONTRAPARTES LOCALES”. GAM EL PUENTE</t>
  </si>
  <si>
    <t>A:00862012001 TRANSFERENCIA DE RECUPERACIONES SEGÚN NOTA GEF-PRE-JSZ-0693-NOT/18 POR COMISION DE ADMINISTRACION QUE CORRESPONDEN AL FNDR DE ACUERDO A CONTRATO DE FIDEICOMISO “CONTRAPARTES LOCALES”. GAM BELEN DE ANDAMARCA</t>
  </si>
  <si>
    <t>A:00862012001 TRANSFERENCIA DE RECUPERACIONES SEGÚN NOTA GEF-PRE-JSZ-0693-NOT/18 POR COMISION DE ADMINISTRACION QUE CORRESPONDEN AL FNDR DE ACUERDO A CONTRATO DE FIDEICOMISO “CONTRAPARTES LOCALES”. GAM PAPEL PAMPA</t>
  </si>
  <si>
    <t>A:00862012001 TRANSFERENCIA DE RECUPERACIONES SEGÚN NOTA GEF-PRE-JSZ-0693-NOT/18 POR COMISION DE ADMINISTRACION QUE CORRESPONDEN AL FNDR DE ACUERDO A CONTRATO DE FIDEICOMISO “CONTRAPARTES LOCALES”. GAD SANTA CRUZ</t>
  </si>
  <si>
    <t>A:00862012001 TRANSFERENCIA DE RECUPERACIONES SEGÚN NOTA GEF-PRE-JSZ-0693-NOT/18 POR COMISION DE ADMINISTRACION QUE CORRESPONDEN AL FNDR DE ACUERDO A CONTRATO DE FIDEICOMISO “CONTRAPARTES LOCALES”. GAM MOROCHATA</t>
  </si>
  <si>
    <t>A:00862012001 TRANSFERENCIA DE RECUPERACIONES SEGÚN NOTA GEF-PRE-JSZ-0693-NOT/18 POR COMISION DE ADMINISTRACION QUE CORRESPONDEN AL FNDR DE ACUERDO A CONTRATO DE FIDEICOMISO “CONTRAPARTES LOCALES”. GAM SAN PABLO DE HUACARETA</t>
  </si>
  <si>
    <t>A:00862012001 TRANSFERENCIA DE RECUPERACIONES SEGÚN NOTA GEF-PRE-JSZ-0693-NOT/18 POR COMISION DE ADMINISTRACION QUE CORRESPONDEN AL FNDR DE ACUERDO A CONTRATO DE FIDEICOMISO “CONTRAPARTES LOCALES”. GAM UMALA</t>
  </si>
  <si>
    <t>A:00862012001 TRANSFERENCIA DE RECUPERACIONES SEGÚN NOTA GEF-PRE-JSZ-0693-NOT/18 POR COMISION DE ADMINISTRACION QUE CORRESPONDEN AL FNDR DE ACUERDO A CONTRATO DE FIDEICOMISO “CONTRAPARTES LOCALES”. GAM PAZÑA</t>
  </si>
  <si>
    <t>A:00862012001 TRANSFERENCIA DE RECUPERACIONES SEGÚN NOTA GEF-PRE-JSZ-0693-NOT/18 POR COMISION DE ADMINISTRACION QUE CORRESPONDEN AL FNDR DE ACUERDO A CONTRATO DE FIDEICOMISO “CONTRAPARTES LOCALES”. GAM EL TORNO</t>
  </si>
  <si>
    <t>A:00862012001 TRANSFERENCIA DE RECUPERACIONES SEGÚN NOTA GEF-PRE-JSZ-0693-NOT/18 POR COMISION DE ADMINISTRACION QUE CORRESPONDEN AL FNDR DE ACUERDO A CONTRATO DE FIDEICOMISO “CONTRAPARTES LOCALES”. GAM VILLA GUALBERTO VILLARROEL</t>
  </si>
  <si>
    <t>A:00862012001 TRANSFERENCIA DE RECUPERACIONES SEGÚN NOTA GEF-PRE-JSZ-0693-NOT/18 POR COMISION DE ADMINISTRACION QUE CORRESPONDEN AL FNDR DE ACUERDO A CONTRATO DE FIDEICOMISO “CONTRAPARTES LOCALES”. GAM ESMERALDA</t>
  </si>
  <si>
    <t>A:00862012001 TRANSFERENCIA DE RECUPERACIONES SEGÚN NOTA GEF-PRE-JSZ-0693-NOT/18 POR COMISION DE ADMINISTRACION QUE CORRESPONDEN AL FNDR DE ACUERDO A CONTRATO DE FIDEICOMISO “CONTRAPARTES LOCALES”. GAM SAN ANDRES</t>
  </si>
  <si>
    <t>A:00862012001 TRANSFERENCIA DE RECUPERACIONES SEGÚN NOTA GEF-PRE-JSZ-0693-NOT/18 POR COMISION DE ADMINISTRACION QUE CORRESPONDEN AL FNDR DE ACUERDO A CONTRATO DE FIDEICOMISO “CONTRAPARTES LOCALES”. GAM VILA VILA</t>
  </si>
  <si>
    <t>A:00862012001 TRANSFERENCIA DE RECUPERACIONES SEGÚN NOTA GEF-PRE-JSZ-0693-NOT/18 POR COMISION DE ADMINISTRACION QUE CORRESPONDEN AL FNDR DE ACUERDO A CONTRATO DE FIDEICOMISO “CONTRAPARTES LOCALES”. GAM CAMATAQUI</t>
  </si>
  <si>
    <t>A:00862012001 TRANSFERENCIA DE RECUPERACIONES SEGÚN NOTA GEF-PRE-JSZ-0693-NOT/18 POR COMISION DE ADMINISTRACION QUE CORRESPONDEN AL FNDR DE ACUERDO A CONTRATO DE FIDEICOMISO “CONTRAPARTES LOCALES”. GAM CORIPATA</t>
  </si>
  <si>
    <t>A:00862012001 TRANSFERENCIA DE RECUPERACIONES SEGÚN NOTA GEF-PRE-JSZ-0693-NOT/18 POR COMISION DE ADMINISTRACION QUE CORRESPONDEN AL FNDR DE ACUERDO A CONTRATO DE FIDEICOMISO “CONTRAPARTES LOCALES”. GAM COLQUECHACA</t>
  </si>
  <si>
    <t>A:00862012001 TRANSFERENCIA DE RECUPERACIONES SEGÚN NOTA GEF-PRE-JSZ-0693-NOT/18 POR COMISION DE ADMINISTRACION QUE CORRESPONDEN AL FNDR DE ACUERDO A CONTRATO DE FIDEICOMISO “CONTRAPARTES LOCALES”. GAM POJO</t>
  </si>
  <si>
    <t>A:00862012001 TRANSFERENCIA DE RECUPERACIONES SEGÚN NOTA GEF-PRE-JSZ-0693-NOT/18 POR COMISION DE ADMINISTRACION QUE CORRESPONDEN AL FNDR DE ACUERDO A CONTRATO DE FIDEICOMISO “CONTRAPARTES LOCALES”. GAM TAPACARI</t>
  </si>
  <si>
    <t>A:00862012001 TRANSFERENCIA DE RECUPERACIONES SEGÚN NOTA GEF-PRE-JSZ-0693-NOT/18 POR COMISION DE ADMINISTRACION QUE CORRESPONDEN AL FNDR DE ACUERDO A CONTRATO DE FIDEICOMISO “CONTRAPARTES LOCALES”. GAM CHIMORE</t>
  </si>
  <si>
    <t>A:00862012001 TRANSFERENCIA DE RECUPERACIONES SEGÚN NOTA GEF-PRE-JSZ-0693-NOT/18 POR COMISION DE ADMINISTRACION QUE CORRESPONDEN AL FNDR DE ACUERDO A CONTRATO DE FIDEICOMISO “CONTRAPARTES LOCALES”. GAM TOLEDO</t>
  </si>
  <si>
    <t>A:00862012001 TRANSFERENCIA DE RECUPERACIONES SEGÚN NOTA GEF-PRE-JSZ-0693-NOT/18 POR COMISION DE ADMINISTRACION QUE CORRESPONDEN AL FNDR DE ACUERDO A CONTRATO DE FIDEICOMISO “CONTRAPARTES LOCALES”. GAM ORURO</t>
  </si>
  <si>
    <t>A:00862012001 TRANSFERENCIA DE RECUPERACIONES SEGÚN NOTA GEF-PRE-JSZ-0693-NOT/18 POR COMISION DE ADMINISTRACION QUE CORRESPONDEN AL FNDR DE ACUERDO A CONTRATO DE FIDEICOMISO “CONTRAPARTES LOCALES”. GAM SANTIAGO DE ANDAMARCA</t>
  </si>
  <si>
    <t>A:00862012001 TRANSFERENCIA DE RECUPERACIONES SEGÚN NOTA GEF-PRE-JSZ-0693-NOT/18 POR COMISION DE ADMINISTRACION QUE CORRESPONDEN AL FNDR DE ACUERDO A CONTRATO DE FIDEICOMISO “CONTRAPARTES LOCALES”. GAM TARABUCO</t>
  </si>
  <si>
    <t>A:00862012001 TRANSFERENCIA DE RECUPERACIONES SEGÚN NOTA GEF-PRE-JSZ-0693-NOT/18 POR COMISION DE ADMINISTRACION QUE CORRESPONDEN AL FNDR DE ACUERDO A CONTRATO DE FIDEICOMISO “CONTRAPARTES LOCALES”. GAM SAN PEDRO DE CURAHUARA</t>
  </si>
  <si>
    <t>A:00862012001 TRANSFERENCIA DE RECUPERACIONES SEGÚN NOTA GEF-PRE-JSZ-0693-NOT/18 POR COMISION DE ADMINISTRACION QUE CORRESPONDEN AL FNDR DE ACUERDO A CONTRATO DE FIDEICOMISO “CONTRAPARTES LOCALES”. GAM SAN BORJA</t>
  </si>
  <si>
    <t>A:00862012001 TRANSFERENCIA DE RECUPERACIONES SEGÚN NOTA GEF-PRE-JSZ-0693-NOT/18 POR COMISION DE ADMINISTRACION QUE CORRESPONDEN AL FNDR DE ACUERDO A CONTRATO DE FIDEICOMISO “CONTRAPARTES LOCALES”. GAM PADCAYA</t>
  </si>
  <si>
    <t>A:00862012001 TRANSFERENCIA DE RECUPERACIONES SEGÚN NOTA GEF-PRE-JSZ-0693-NOT/18 POR COMISION DE ADMINISTRACION QUE CORRESPONDEN AL FNDR DE ACUERDO A CONTRATO DE FIDEICOMISO “CONTRAPARTES LOCALES”. GAM LAS CARRERAS</t>
  </si>
  <si>
    <t>A:00862012001 TRANSFERENCIA DE RECUPERACIONES SEGÚN NOTA GEF-PRE-JSZ-0693-NOT/18 POR COMISION DE ADMINISTRACION QUE CORRESPONDEN AL FNDR DE ACUERDO A CONTRATO DE FIDEICOMISO “CONTRAPARTES LOCALES”. GAM FILADELFIA</t>
  </si>
  <si>
    <t>A:00862012001 TRANSFERENCIA DE RECUPERACIONES SEGÚN NOTA GEF-PRE-JSZ-0693-NOT/18 POR COMISION DE ADMINISTRACION QUE CORRESPONDEN AL FNDR DE ACUERDO A CONTRATO DE FIDEICOMISO “CONTRAPARTES LOCALES”. GAM CUEVO</t>
  </si>
  <si>
    <t>A:00862012001 TRANSFERENCIA DE RECUPERACIONES SEGÚN NOTA GEF-PRE-JSZ-0693-NOT/18 POR COMISION DE ADMINISTRACION QUE CORRESPONDEN AL FNDR DE ACUERDO A CONTRATO DE FIDEICOMISO “CONTRAPARTES LOCALES”. GAM CHULUMANI</t>
  </si>
  <si>
    <t>A:00862012001 TRANSFERENCIA DE RECUPERACIONES SEGÚN NOTA GEF-PRE-JSZ-0693-NOT/18 POR COMISION DE ADMINISTRACION QUE CORRESPONDEN AL FNDR DE ACUERDO A CONTRATO DE FIDEICOMISO “CONTRAPARTES LOCALES”. GAM BERMEJO</t>
  </si>
  <si>
    <t>De: 00099024113 Transferencia en cumplimiento al DS N°0913 de 15/06/2011 y el Convenio Intergubernativo de Financiamiento UPRE-CIF-IG 0048/2018, suscrito entre la UPRE y el GAM Corque, Proyecto “Construcción Internado U.E. Huaylloco - San Pedro de Huaylloco”, correspondiente al pago de la planilla Nº 3, según la UPRE.</t>
  </si>
  <si>
    <t>De: 00099024113 Transferencia en cumplimiento al DS N°0913 de 15/06/2011 y el Convenio Intergubernativo de Financiamiento UPRE-CIF-IG 549/2017, suscrito entre la UPRE y el GAM Chacarilla, Proyecto “Construccion un Aula Mas Direccion Unidad Educativa Kanapata - Alto Unida”, correspondiente al pago de la planilla Nº 2 de cierre, según la UPRE.</t>
  </si>
  <si>
    <t>De: 00099024113 Transferencia en cumplimiento al DS N°0913 de 15/06/2011 y el Convenio Intergubernativo de Financiamiento UPRE-CIF-IG 079/2017, suscrito entre la UPRE y el GAM Potosí”, Proyecto “Construcción Centro de Educación Especial Juan Evo Morales Ayma I D-10” correspondiente al pago de la planilla Nº6, según la UPRE.</t>
  </si>
  <si>
    <t>De: 00099024113 Transferencia en cumplimiento al DS N°0913 de 15/06/2011 y el Convenio Intergubernativo de Financiamiento UPRE-CIF-IG 126/2017, suscrito entre la UPRE y el GAM Sucre, Proyecto “Construcción Centro Cultural de la Prensa Municipal - Sucre”, correspondiente al pago de la planilla Nº2, según la UPRE.</t>
  </si>
  <si>
    <t>De: 00099024113 Transferencia en cumplimiento al DS N°0913 de 15/06/2011 y el Convenio Intergubernativo de Financiamiento UPRE-CIF-IG 990/2017, suscrito entre la UPRE y el GAM Acasio, Proyecto “Const. Internado U.E. Lujuni - C. Lujuni”, correspondiente al pago de la planilla Nº 1, según la UPRE.</t>
  </si>
  <si>
    <t>De: 00099024113 Transferencia en cumplimiento al DS N°0913 de 15/06/2011 y el Convenio Intergubernativo de Financiamiento UPRE-CIF-IG 901/2017, suscrito entre la UPRE y el GAM Cuevo, Proyecto “Const. Tinglado y Gradería Cancha Polifuncional Unidad Educativa Huaraca Municipio de Cuevo”, correspondiente al pago de la planilla Nº 3, según la UPRE.</t>
  </si>
  <si>
    <t>De: 00099024113 Transferencia en cumplimiento al DS N°0913 de 15/06/2011 y el Convenio Intergubernativo de Financiamiento UPRE-CIF-IG 739/2017, suscrito entre la UPRE y el GAM Colomi, Proyecto “Construcción Aulas U.E. Mosoj Llajta D-6”, correspondiente al pago de la planilla Nº 3 de cierre, según la UPRE.</t>
  </si>
  <si>
    <t>De: 00099024113 Transferencia en cumplimiento al DS N°0913 de 15/06/2011 y el Convenio Intergubernativo de Financiamiento UPRE-CIF-IG 259/2017, suscrito entre la UPRE y el GAM Charaña, Proyecto “Construcción Aulas U.E. Sicuani Tripartito”, correspondiente al pago de la planilla Nº2, según la UPRE.</t>
  </si>
  <si>
    <t>De: 00099024113 Transferencia en cumplimiento al DS N°0913 de 15/06/2011 y el Convenio Intergubernativo de Financiamiento UPRE-CIF-IG 1091/2017, suscrito entre la UPRE y el GAM Villa Tunari, Proyecto “Construcción 10 Aulas, 2 Talleres y 2 laboratorios Prof. Elizardo Perez Tarde Central Isinuta D - 7”, correspondiente al pago de la planilla Nº2, según la UPRE.</t>
  </si>
  <si>
    <t>De: 00099024113 Transferencia en cumplimiento al DS N°0913 de 15/06/2011 y el Convenio Intergubernativo de Financiamiento UPRE-CIF-IG 055/2017, suscrito entre la UPRE y el GAM Tacopaya, Proyecto “Construcción Coliseo Municipal de Tacopaya”, correspondiente al pago de la planilla Nº4, según la UPRE.</t>
  </si>
  <si>
    <t>De: 00099024113 Transferencia en cumplimiento al DS N°0913 de 15/06/2011 y el Convenio Intergubernativo de Financiamiento UPRE-CIF-IG 584/2017, suscrito entre la UPRE y el GAM La Guardia, Proyecto “Construcción Unidad Educativa 23 de Diciembre”, correspondiente al pago de la planilla Nº 4, según la UPRE.</t>
  </si>
  <si>
    <t>De: 00099024113 Transferencia en cumplimiento al DS N°0913 de 15/06/2011 y el Convenio Intergubernativo de Financiamiento UPRE-CIF-IG 559/2017, suscrito entre la UPRE y el GAM de Ixiamas, proyecto “Construcción Bloque de Aulas y Graderías en U.E. Ixiamas Ixiamas”, correspondiente al pago de la planilla Nº 2 de cierre, según la UPRE.</t>
  </si>
  <si>
    <t>De: 00099024113 Transferencia en cumplimiento al DS N°0913 de 15/06/2011 y el Convenio Intergubernativo de Financiamiento UPRE-CIF-IG 973/2017, suscrito entre la UPRE y el GAM Puna, Proyecto “Construcción Tinglado y Graderias U.E. Litoral”, correspondiente al pago de la planilla Nº5 de cierre, según la UPRE.</t>
  </si>
  <si>
    <t>De: 00099024113 Transferencia en cumplimiento al DS N°0913 de 15/06/2011 y el Convenio Intergubernativo de Financiamiento UPRE-CIF-IG 273/2017, suscrito entre la UPRE y el GAM Palos Blancos, Proyecto “Construcción Centro de Salud con Internación Inicua - Distrito Inicua - Palos Blancos”, correspondiente al pago de la planilla Nº 4, según la UPRE.</t>
  </si>
  <si>
    <t>De: 00099024113 Transferencia en cumplimiento al DS N°0913 de 15/06/2011 y el Convenio Intergubernativo de Financiamiento UPRE-CIF-IG 1073/2017, suscrito entre la UPRE y el GAD Beni, Proyecto “Const. U. E. Cristina Argandoña de Hurtado - Alborada”, correspondiente al pago de la planilla Nº2, según la UPRE.</t>
  </si>
  <si>
    <t>A:00862012001 TRANSFERENCIA DE RECUPERACIONES SEGÚN NOTA GEF-PRE-JSZ-0693-NOT/18 POR COMISION DE ADMINISTRACION QUE CORRESPONDEN AL FNDR DE ACUERDO A CONTRATO DE FIDEICOMISO “CONTRAPARTES LOCALES”. GAD COCHABAMBA</t>
  </si>
  <si>
    <t>A:00862012001 TRANSFERENCIA DE RECUPERACIONES SEGÚN NOTA GEF-PRE-JSZ-0693-NOT/18 POR COMISION DE ADMINISTRACION QUE CORRESPONDEN AL FNDR DE ACUERDO A CONTRATO DE FIDEICOMISO “CONTRAPARTES LOCALES”. GAD CHUQUISACA</t>
  </si>
  <si>
    <t>A:00862012001 TRANSFERENCIA DE RECUPERACIONES SEGÚN NOTA GEF-PRE-JSZ-0693-NOT/18 POR COMISION DE ADMINISTRACION QUE CORRESPONDEN AL FNDR DE ACUERDO A CONTRATO DE FIDEICOMISO “CONTRAPARTES LOCALES”. GAM TARIJA</t>
  </si>
  <si>
    <t>A:00862012001 TRANSFERENCIA DE RECUPERACIONES SEGÚN NOTA GEF-PRE-JSZ-0693-NOT/18 POR COMISION DE ADMINISTRACION QUE CORRESPONDEN AL FNDR DE ACUERDO A CONTRATO DE FIDEICOMISO “CONTRAPARTES LOCALES”. GAD PANDO</t>
  </si>
  <si>
    <t>A:00862012001 TRANSFERENCIA DE RECUPERACIONES SEGÚN NOTA GEF-PRE-JSZ-0693-NOT/18 POR COMISION DE ADMINISTRACION QUE CORRESPONDEN AL FNDR DE ACUERDO A CONTRATO DE FIDEICOMISO “CONTRAPARTES LOCALES”. GAD TARIJA</t>
  </si>
  <si>
    <t>A:00862012001 TRANSFERENCIA DE RECUPERACIONES SEGÚN NOTA GEF-PRE-JSZ-0693-NOT/18 POR COMISION DE ADMINISTRACION QUE CORRESPONDEN AL FNDR DE ACUERDO A CONTRATO DE FIDEICOMISO “CONTRAPARTES LOCALES”. GAD ORURO</t>
  </si>
  <si>
    <t>||TRANSFER.DE RECURSOS A LA FUNDACIÓN CULTURAL DEL BCB CORRESPONDIENTE AL 3° TRIMESTRE 2018 (GASTOS CORRIENTES BS 11,612,461.- GASTOS DE INVERSIÓN BS 2,744,850.-) SEGÚN INF.BCB-SPCG-INF-2018-38 DE LA SPCG, NOTA FC.BCB.PDCIA. N°153/2018 DE LA FC.BCB Y FT N°6/2018 DE LA GADM TRANSFERENCIA A LA LIBRETA N° 00293014201 DE LA FUNDACIÓN CULTURAL DEL BANCO CENTRAL DE BOLIVIA</t>
  </si>
  <si>
    <t>VENTA DE DIVISAS A SOLICITUD DE YACIMIENTOS PETROLIFEROS FISCALES BOLIVIANOS SEGUN SOLICITUD 5561 REF: PAGO A SAMSUNG ENGINEERING SA POR SERVICIO DE OPERACION Y MANTENIMIENTO ASISTIDO DE AMONIACO UREA QUINTA ADENDA MAYO 2018 LIB. 00513062001 YPFB-OPERACIONES PLANTA DE SEPARACION DE LIQUIDOS RIO GRANDE</t>
  </si>
  <si>
    <t>VENTA DE DIVISAS A SOLICITUD DE YACIMIENTOS PETROLIFEROS FISCALES BOLIVIANOS SEGUN SOLICITUD 5563 REF: PAGO A SAMSUNG ENGINEERING SA POR EL SERVICIO DE OPERACION Y MATENIMIENTO ASISTIDO AMPLIADO PARA LA PLANTA AMONIACO UREA SEXTA ADENDA MARZO 2018 LIB. 00513062001 YPFB-OPERACIONES PLANTA DE SEPARACION DE LIQUIDOS RIO GRANDE</t>
  </si>
  <si>
    <t>NUMERO DE LIBRETA CUT: 00513012008 OPERACIÓN E18 TRANSFERENCIA DEL SISTEMA FINANCIERO POR CUENTA DE TERCEROS A LA CUT TRANSFERENCIA PAGO DE DIVIDENDOS YPFB BSOLICITUD YPFB REFINACION SA</t>
  </si>
  <si>
    <t>NÚMERO DE LIBRETA CUT: 99031009.00 OPERACIÓN T01 TRANSFERENCIA DE FONDOS A LA CUT - TESORO DIRECTO DE BANCO UNION S.A. A CUENTA UNICA DEL TESORO CON NUMERO DE SOLICITUD = 2938971 Y NUMERO CORRELATIVO = 91320031072018280 TRANSFERENCIA POR OPERACIONES DE VENTA BONOS BTX</t>
  </si>
  <si>
    <t>VENTA DE DIVISAS CON TRANSFERENCIA DE FONDOS A SOLICITUD DE MINISTERIO DE EDUCACION SEGUN SOLICITUD 5546 REF: TRASPASO PARA AYLIN ANAHI POMA VERAMENDI LIB. 00099021001 TGN-RECURSOS ORDINARIOS (3987)</t>
  </si>
  <si>
    <t>TRANSFERENCIA DE FONDOS AL EXTERIOR A SOLICITUD DE AGENCIA BOLIVIANA DE ENERGIA SEGUN SOLICITUD 5552 REF: PAGO A SALT POR EL SEGUNDO POR EL SERVICIO EN LA ELABORACION DE LA LINEA BASE RADIOLOGICA AMBIENTAL PARA EL CENTRO DE INVESTIGACION Y DESARROLLO EN TECNOLOGIA Y SU AREA DE INFLUENCIA DE LA ABE LIB. 00099021001 TGN-RECURSOS ORDINARIOS (3987)</t>
  </si>
  <si>
    <t>VENTA DE DIVISAS CON TRANSFERENCIA DE FONDOS A SOLICITUD DE BOLIVIA TV SEGUN SOLICITUD 5553 REF: INTELSAT: PAGO SERVICIO SATELITAL BANDA KU IS-14 CORRESPONDIENTE AL MES DE JUNIO DE 2018. SEGUN INFORME CITE: CONTABILIDAD 537/2018, COMUNICACION INTERNA BTV/GT. CITE: 522/2018, ACTA DE CONFORMIDAD BTV/G LIB. 00526012001 BOLIVIA TV - RECAUDACIONES</t>
  </si>
  <si>
    <t>VENTA DE DIVISAS CON TRANSFERENCIA DE FONDOS A SOLICITUD DE BOLIVIA TV SEGUN SOLICITUD 5554 REF: INTELSAT: PAGO SERVICIO SATELITAL BANDA C CORRESPONDIENTE AL MES DE JUNIO 2018, SEGUN INFORME CITE: CONTABILIDAD 538/2018, COMUNICACION INTERNA BTV/GT. CITE: 523/2018, ACTA DE CONFORMIDAD BTV/GT. 073/201 LIB. 00526012001 BOLIVIA TV - RECAUDACIONES</t>
  </si>
  <si>
    <t>VENTA DE DIVISAS CON TRANSFERENCIA DE FONDOS A SOLICITUD DE BOLIVIA TV SEGUN SOLICITUD 5555 REF: FRAGOLA OVERSEAS INC. PAGO TERCERA CUOTA TRANSMISION UEFA CHAMPIONS LEAGUE, TEMPORADAS 2015-2016, 2016-2017, 2017-2018. SEGUN INFORME CONTABILIDAD 516-2018, INFORME TECNICO BTV-DPP IT 062-2018, FACTURA C LIB. 00526012001 BOLIVIA TV - RECAUDACIONES</t>
  </si>
  <si>
    <t>VENTA DE DIVISAS CON TRANSFERENCIA DE FONDOS A SOLICITUD DE MINISTERIO DE SALUD SEGUN SOLICITUD 5547 REF: PREVISION PRESUPUESTARIA, SOLICITUD DE COMPRA Y TRANSFERENCIA DE DIVISAS A LA OPS/OMS PARA LA ADQUISICION DE PRUEBAS RAPIDAS Y KITS DE DIAGNOSTICO, SEGUN NOTA INTERNA MS/VMSYP/DGSS/UE/PNCH/NI/32 LIB. 00046024204 MS - 5% ENTES GESTORES PROGRAMAS PREVENC. Y PROYECTOS NALES.</t>
  </si>
  <si>
    <t>VENTA DE DIVISAS CON TRANSFERENCIA DE FONDOS A SOLICITUD DE MINISTERIO DE SALUD SEGUN SOLICITUD 5548 REF: PAGO A LA OFICINA SANITARIA PANAMERICANA, POR LA COMPRA DE PRUEBAS RAPIDAS Y KITS DE DIAGNOSTICO CITIBANK, 111 WALL STREET, NEW YORK, NY 10043, CUENTA 3615-9769 SWIFT CITIUS33 ABA 021000089, POR LIB. 00046024204 MS - 5% ENTES GESTORES PROGRAMAS PREVENC. Y PROYECTOS NALES.</t>
  </si>
  <si>
    <t>VENTA DE DIVISAS CON TRANSFERENCIA DE FONDOS A SOLICITUD DE VICEPRESIDENCIA DEL ESTADO SEGUN SOLICITUD 5550 REF: PAGO A ROYAL FBO SERVICE S.A., POR EL SERVICIO DE ABASTECIMIENTO DE COMBUSTIBLE, TRIP SUPPORT Y HANDLING, PARA LOS VIAJES OFICIALES EN EL EXTERIOR DEL PAIS DEL VICEPRESIDENTE DEL ESTADO LIB. 00099021001 TGN-RECURSOS ORDINARIOS (3987)</t>
  </si>
  <si>
    <t>'COBRO DE'||UTILES DE ESCRITORIO POR EL COMPROBANTE CONTABLE NRO.0928644 DE LA FECHA, SEGÚN CORREO ELECTRÓNICO DE YPFB DE F. 23/01/2018. DEBITO DE LA LIBRETA 00513022001 YPFB  OPERACIONES.</t>
  </si>
  <si>
    <t>A:00862012001 TRANSFERENCIA DE RECUPERACIONES SEGÚN NOTA GEF-PRE-JSZ-0693-NOT/18 POR COMISION DE ADMINISTRACION QUE CORRESPONDEN AL FNDR DE ACUERDO A CONTRATO DE FIDEICOMISO “CONTRAPARTES LOCALES”. GAM PUERTO GONZALO MORENO</t>
  </si>
  <si>
    <t>A:00862012001 TRANSFERENCIA DE RECUPERACIONES SEGÚN NOTA GEF-PRE-JSZ-0693-NOT/18 POR COMISION DE ADMINISTRACION QUE CORRESPONDEN AL FNDR DE ACUERDO A CONTRATO DE FIDEICOMISO “CONTRAPARTES LOCALES”. GAM YAMPARAEZ</t>
  </si>
  <si>
    <t>A:00862012001 TRANSFERENCIA DE RECUPERACIONES SEGÚN NOTA GEF-PRE-JSZ-0693-NOT/18 POR COMISION DE ADMINISTRACION QUE CORRESPONDEN AL FNDR DE ACUERDO A CONTRATO DE FIDEICOMISO “CONTRAPARTES LOCALES”. GAM TIPUANI</t>
  </si>
  <si>
    <t>A:00862012001 TRANSFERENCIA DE RECUPERACIONES SEGÚN NOTA GEF-PRE-JSZ-0693-NOT/18 POR COMISION DE ADMINISTRACION QUE CORRESPONDEN AL FNDR DE ACUERDO A CONTRATO DE FIDEICOMISO “CONTRAPARTES LOCALES”. GAM CHAQUI</t>
  </si>
  <si>
    <t>A:00862012001 TRANSFERENCIA DE RECUPERACIONES SEGÚN NOTA GEF-PRE-JSZ-0693-NOT/18 POR COMISION DE ADMINISTRACION QUE CORRESPONDEN AL FNDR DE ACUERDO A CONTRATO DE FIDEICOMISO “CONTRAPARTES LOCALES”. GAM COCAPATA</t>
  </si>
  <si>
    <t>A:00862012001 TRANSFERENCIA DE RECUPERACIONES SEGÚN NOTA GEF-PRE-JSZ-0693-NOT/18 POR COMISION DE ADMINISTRACION QUE CORRESPONDEN AL FNDR DE ACUERDO A CONTRATO DE FIDEICOMISO “CONTRAPARTES LOCALES”. GAM SAN LUCAS</t>
  </si>
  <si>
    <t>A:00862012001 TRANSFERENCIA DE RECUPERACIONES SEGÚN NOTA GEF-PRE-JSZ-0693-NOT/18 POR COMISION DE ADMINISTRACION QUE CORRESPONDEN AL FNDR DE ACUERDO A CONTRATO DE FIDEICOMISO “CONTRAPARTES LOCALES”. GAM BUENA VISTA</t>
  </si>
  <si>
    <t>A:00862012001 TRANSFERENCIA DE RECUPERACIONES SEGÚN NOTA GEF-PRE-JSZ-0693-NOT/18 POR COMISION DE ADMINISTRACION QUE CORRESPONDEN AL FNDR DE ACUERDO A CONTRATO DE FIDEICOMISO “CONTRAPARTES LOCALES”. GAM VILLA NUEVA</t>
  </si>
  <si>
    <t>A:00862012001 TRANSFERENCIA DE RECUPERACIONES SEGÚN NOTA GEF-PRE-JSZ-0693-NOT/18 POR COMISION DE ADMINISTRACION QUE CORRESPONDEN AL FNDR DE ACUERDO A CONTRATO DE FIDEICOMISO “CONTRAPARTES LOCALES”. GAM CULPINA</t>
  </si>
  <si>
    <t>A:00862012001 TRANSFERENCIA DE RECUPERACIONES SEGÚN NOTA GEF-PRE-JSZ-0693-NOT/18 POR COMISION DE ADMINISTRACION QUE CORRESPONDEN AL FNDR DE ACUERDO A CONTRATO DE FIDEICOMISO “CONTRAPARTES LOCALES”. GAM TEOPONTE</t>
  </si>
  <si>
    <t>A:00862012001 TRANSFERENCIA DE RECUPERACIONES SEGÚN NOTA GEF-PRE-JSZ-0693-NOT/18 POR COMISION DE ADMINISTRACION QUE CORRESPONDEN AL FNDR DE ACUERDO A CONTRATO DE FIDEICOMISO “CONTRAPARTES LOCALES”. GAM VILLA MOJOCOYA</t>
  </si>
  <si>
    <t>A:00862012001 TRANSFERENCIA DE RECUPERACIONES SEGÚN NOTA GEF-PRE-JSZ-0693-NOT/18 POR COMISION DE ADMINISTRACION QUE CORRESPONDEN AL FNDR DE ACUERDO A CONTRATO DE FIDEICOMISO “CONTRAPARTES LOCALES”. GAM VILLA MONTES</t>
  </si>
  <si>
    <t>A:00862012001 TRANSFERENCIA DE RECUPERACIONES SEGÚN NOTA GEF-PRE-JSZ-0693-NOT/18 POR COMISION DE ADMINISTRACION QUE CORRESPONDEN AL FNDR DE ACUERDO A CONTRATO DE FIDEICOMISO “CONTRAPARTES LOCALES”. GM RAVELO</t>
  </si>
  <si>
    <t>A:00862012001 TRANSFERENCIA DE RECUPERACIONES SEGÚN NOTA GEF-PRE-JSZ-0693-NOT/18 POR COMISION DE ADMINISTRACION QUE CORRESPONDEN AL FNDR DE ACUERDO A CONTRATO DE FIDEICOMISO “CONTRAPARTES LOCALES”. GAM ENTRE RIOS - COCHABAMBA</t>
  </si>
  <si>
    <t>A:00862012001 TRANSFERENCIA DE RECUPERACIONES SEGÚN NOTA GEF-PRE-JSZ-0693-NOT/18 POR COMISION DE ADMINISTRACION QUE CORRESPONDEN AL FNDR DE ACUERDO A CONTRATO DE FIDEICOMISO “CONTRAPARTES LOCALES”. GAM QUIRUSILLAS</t>
  </si>
  <si>
    <t>A:00862012001 TRANSFERENCIA DE RECUPERACIONES SEGÚN NOTA GEF-PRE-JSZ-0693-NOT/18 POR COMISION DE ADMINISTRACION QUE CORRESPONDEN AL FNDR DE ACUERDO A CONTRATO DE FIDEICOMISO “CONTRAPARTES LOCALES”. GAM ARBIETO</t>
  </si>
  <si>
    <t>A:00862012001 TRANSFERENCIA DE RECUPERACIONES SEGÚN NOTA GEF-PRE-JSZ-0693-NOT/18 POR COMISION DE ADMINISTRACION QUE CORRESPONDEN AL FNDR DE ACUERDO A CONTRATO DE FIDEICOMISO “CONTRAPARTES LOCALES”. GAM EXALTACION</t>
  </si>
  <si>
    <t>A:00862012001 TRANSFERENCIA DE RECUPERACIONES SEGÚN NOTA GEF-PRE-JSZ-0693-NOT/18 POR COMISION DE ADMINISTRACION QUE CORRESPONDEN AL FNDR DE ACUERDO A CONTRATO DE FIDEICOMISO “CONTRAPARTES LOCALES”. GAM CHARAÑA</t>
  </si>
  <si>
    <t>A:00862012001 TRANSFERENCIA DE RECUPERACIONES SEGÚN NOTA GEF-PRE-JSZ-0693-NOT/18 POR COMISION DE ADMINISTRACION QUE CORRESPONDEN AL FNDR DE ACUERDO A CONTRATO DE FIDEICOMISO “CONTRAPARTES LOCALES”. GAM TOMINA</t>
  </si>
  <si>
    <t>A:00862012001 TRANSFERENCIA DE RECUPERACIONES SEGÚN NOTA GEF-PRE-JSZ-0693-NOT/18 POR COMISION DE ADMINISTRACION QUE CORRESPONDEN AL FNDR DE ACUERDO A CONTRATO DE FIDEICOMISO “CONTRAPARTES LOCALES”. GAM ENTRE RIOS - TARIJA</t>
  </si>
  <si>
    <t>A:00862012001 TRANSFERENCIA DE RECUPERACIONES SEGÚN NOTA GEF-PRE-JSZ-0693-NOT/18 POR COMISION DE ADMINISTRACION QUE CORRESPONDEN AL FNDR DE ACUERDO A CONTRATO DE FIDEICOMISO “CONTRAPARTES LOCALES”. GAM URIONDO</t>
  </si>
  <si>
    <t>A:00862012001 TRANSFERENCIA DE RECUPERACIONES SEGÚN NOTA GEF-PRE-JSZ-0693-NOT/18 POR COMISION DE ADMINISTRACION QUE CORRESPONDEN AL FNDR DE ACUERDO A CONTRATO DE FIDEICOMISO “CONTRAPARTES LOCALES”. GAM INCAHUASI</t>
  </si>
  <si>
    <t>A:00373024105 DESEMBOLSO DE RECURSOS AL FONDO DE DESARROLLO INDÍGENA PARA PROGRAMAS Y/O PROYECTOS DE LOS GOBIERNOS AUTÓNOMOS MUNICIPALES S/G SOLICITUD DEL FDI CITE: FDI/DGE/EXT/Nº 359/2018 E INFORME MEFP/VTCP/DGPOT/INF/Nº87/2018. H.R. 6-22617-R.</t>
  </si>
  <si>
    <t>||TRANSFERENCIA DE FONDOS S/G. MENSAJE SWIFT NRO. 10764 Y CORREO ELECTRÓNICO DE LA DIRECCIÓN GENERAL DE AERONÁUTICA CIVIL DE LA FECHA. DEBITO DE LA LIBRETA 00117012001 DGAC, REPOSICION UTILES DE ESCRITORIO.</t>
  </si>
  <si>
    <t>A:00862012001 TRANSFERENCIA DE RECUPERACIONES SEGÚN NOTA GEF-PRE-JSZ-0693-NOT/18 POR COMISION DE ADMINISTRACION QUE CORRESPONDEN AL FNDR DE ACUERDO A CONTRATO DE FIDEICOMISO “CONTRAPARTES LOCALES”. GAM SICA SICA</t>
  </si>
  <si>
    <t>A:00862012001 TRANSFERENCIA DE RECUPERACIONES SEGÚN NOTA GEF-PRE-JSZ-0693-NOT/18 POR COMISION DE ADMINISTRACION QUE CORRESPONDEN AL FNDR DE ACUERDO A CONTRATO DE FIDEICOMISO “CONTRAPARTES LOCALES”. GAM MECAPACA</t>
  </si>
  <si>
    <t>A:00862012001 TRANSFERENCIA DE RECUPERACIONES SEGÚN NOTA GEF-PRE-JSZ-0693-NOT/18 POR COMISION DE ADMINISTRACION QUE CORRESPONDEN AL FNDR DE ACUERDO A CONTRATO DE FIDEICOMISO “CONTRAPARTES LOCALES”. GAM VILLA CHARCAS</t>
  </si>
  <si>
    <t>A:00862012001 TRANSFERENCIA DE RECUPERACIONES SEGÚN NOTA GEF-PRE-JSZ-0693-NOT/18 POR COMISION DE ADMINISTRACION QUE CORRESPONDEN AL FNDR DE ACUERDO A CONTRATO DE FIDEICOMISO “CONTRAPARTES LOCALES”. GAM VILLA TUNARI</t>
  </si>
  <si>
    <t>A:00862012001 TRANSFERENCIA DE RECUPERACIONES SEGÚN NOTA GEF-PRE-JSZ-0693-NOT/18 POR COMISION DE ADMINISTRACION QUE CORRESPONDEN AL FNDR DE ACUERDO A CONTRATO DE FIDEICOMISO “CONTRAPARTES LOCALES”. GAM COBIJA</t>
  </si>
  <si>
    <t>A:00862012001 TRANSFERENCIA DE RECUPERACIONES SEGÚN NOTA GEF-PRE-JSZ-0693-NOT/18 POR COMISION DE ADMINISTRACION QUE CORRESPONDEN AL FNDR DE ACUERDO A CONTRATO DE FIDEICOMISO “CONTRAPARTES LOCALES”. GAM PASORAPA</t>
  </si>
  <si>
    <t>A:00862012001 TRANSFERENCIA DE RECUPERACIONES SEGÚN NOTA GEF-PRE-JSZ-0693-NOT/18 POR COMISION DE ADMINISTRACION QUE CORRESPONDEN AL FNDR DE ACUERDO A CONTRATO DE FIDEICOMISO “CONTRAPARTES LOCALES”. GAM SANTA CRUZ</t>
  </si>
  <si>
    <t>A:00862012001 TRANSFERENCIA DE RECUPERACIONES SEGÚN NOTA GEF-PRE-JSZ-0693-NOT/18 POR COMISION DE ADMINISTRACION QUE CORRESPONDEN AL FNDR DE ACUERDO A CONTRATO DE FIDEICOMISO “CONTRAPARTES LOCALES”. GAM SAN LORENZO</t>
  </si>
  <si>
    <t>A:00862012001 TRANSFERENCIA DE RECUPERACIONES SEGÚN NOTA GEF-PRE-JSZ-0693-NOT/18 POR COMISION DE ADMINISTRACION QUE CORRESPONDEN AL FNDR DE ACUERDO A CONTRATO DE FIDEICOMISO “CONTRAPARTES LOCALES”. GAM YUNCHARA</t>
  </si>
  <si>
    <t>A:00862012001 TRANSFERENCIA DE RECUPERACIONES SEGÚN NOTA GEF-PRE-JSZ-0693-NOT/18 POR COMISION DE ADMINISTRACION QUE CORRESPONDEN AL FNDR DE ACUERDO A CONTRATO DE FIDEICOMISO “CONTRAPARTES LOCALES”. GAM SAN ANTONIO DE ESMORUCO</t>
  </si>
  <si>
    <t>A:00862012001 TRANSFERENCIA DE RECUPERACIONES SEGÚN NOTA GEF-PRE-JSZ-0693-NOT/18 POR COMISION DE ADMINISTRACION QUE CORRESPONDEN AL FNDR DE ACUERDO A CONTRATO DE FIDEICOMISO “CONTRAPARTES LOCALES”. GAM VILLA RIVERO</t>
  </si>
  <si>
    <t>A:00862012001 TRANSFERENCIA DE RECUPERACIONES SEGÚN NOTA GEF-PRE-JSZ-0693-NOT/18 POR COMISION DE ADMINISTRACION QUE CORRESPONDEN AL FNDR DE ACUERDO A CONTRATO DE FIDEICOMISO “CONTRAPARTES LOCALES”. GAM ICLA</t>
  </si>
  <si>
    <t>A:00862012001 TRANSFERENCIA DE RECUPERACIONES SEGÚN NOTA GEF-PRE-JSZ-0693-NOT/18 POR COMISION DE ADMINISTRACION QUE CORRESPONDEN AL FNDR DE ACUERDO A CONTRATO DE FIDEICOMISO “CONTRAPARTES LOCALES”. GAM VILLA AZURDUY</t>
  </si>
  <si>
    <t>A:00862012001 TRANSFERENCIA DE RECUPERACIONES SEGÚN NOTA GEF-PRE-JSZ-0693-NOT/18 POR COMISION DE ADMINISTRACION QUE CORRESPONDEN AL FNDR DE ACUERDO A CONTRATO DE FIDEICOMISO “CONTRAPARTES LOCALES”. GAM TARVITA</t>
  </si>
  <si>
    <t>A:00862012001 TRANSFERENCIA DE RECUPERACIONES SEGÚN NOTA GEF-PRE-JSZ-0693-NOT/18 POR COMISION DE ADMINISTRACION QUE CORRESPONDEN AL FNDR DE ACUERDO A CONTRATO DE FIDEICOMISO “CONTRAPARTES LOCALES”. GAM LURIBAY</t>
  </si>
  <si>
    <t>A:00862012001 TRANSFERENCIA DE RECUPERACIONES SEGÚN NOTA GEF-PRE-JSZ-0693-NOT/18 POR COMISION DE ADMINISTRACION QUE CORRESPONDEN AL FNDR DE ACUERDO A CONTRATO DE FIDEICOMISO “CONTRAPARTES LOCALES”. GAM PUNATA</t>
  </si>
  <si>
    <t>COBRO DE||ÚTILES DE ESCRITORIO POR LA ELABORACIÓN DE 79 COMPROBANTES CONTABLES DE COBRO DE INTERESES Y AMORTIZACIÓN PARCIAL DE CAPITAL AL FNDR SEGÚN NOTA DE-GEF-PRE-JSZ-5132-CAR/18 RECIBIDA EN LA FECHA (TRAM-TGL-11668) DE LA LIBRETA N° 00862012001 FNDR ADMINISTRACIÓN, COSTO ÚTILES DE ESCRITORIO</t>
  </si>
  <si>
    <t>TRANSFERENCIA RECIBIDA DEL EXTERIOR SEGÚN MENSAJES SWIFT Nos. 09170-09168 (REM.EXT.) DE FECHA 02-07-2018 POR DESEMBOLSO DE BID PRÉSTAMO 3725/BL-BO REQ 0001 OPS0201828868A LIBRETA N° 00085027003 MEN-$US-PROG. DE ELECT. RURAL (PER II) - 3725/BL-BO</t>
  </si>
  <si>
    <t>TRANSFERENCIA RECIBIDA DEL EXTERIOR SEGÚN MENSAJES SWIFT Nos. 09169-09167 (REM.EXT.) DE FECHA 02-07-2018 POR DESEMBOLSO DE BID PRÉSTAMO 3725/BL-BO REQ 0001 OPS0201828868A LIBRETA N° 00085027003 MEN-$US-PROG. DE ELECT. RURAL (PER II) - 3725/BL-BO</t>
  </si>
  <si>
    <t>TRANSFERENCIA RECIBIDA DEL EXTERIOR SEGÚN MENSAJES SWIFT Nos. 09170-09168 (REM.EXT.) DE FECHA 02-07-2018 POR DESEMBOLSO DE BID PRÉSTAMO 3725/BL-BO REQ 0001 OPS0201828868A LIBRETA N° 00085027003 MEN-$US-PROG. DE ELECT. RURAL (PER II) - 3725/BL-BO REF.: UTILES DE ESCRITORIO</t>
  </si>
  <si>
    <t>TRANSFERENCIA RECIBIDA DEL EXTERIOR SEGÚN MENSAJES SWIFT Nos. 09169-09167 (REM.EXT.) DE FECHA 02-07-2018 POR DESEMBOLSO DE BID PRÉSTAMO 3725/BL-BO REQ 0001 OPS0201828868A LIBRETA N° 00085027003 MEN-$US-PROG. DE ELECT. RURAL (PER II) - 3725/BL-BO REF.: UTILES DE ESCRITORIO</t>
  </si>
  <si>
    <t>TRANSFERENCIA DE FONDOS AL EXTERIOR A SOLICITUD DE TESORO GENERAL DE LA NACION SEGUN SOLICITUD 5328 REF: PAGO A LA SECRETARIA GENERAL IBEROAMERICANA (SEGIB), POR CONCEPTO DE MEMBRESIA POR EUR3.640,47, SEGUN SOLICITUD VRE-DGRM-CS-101/2018. EQUIVALENTES 4.254,97 USD LIB. 00099021001 TGN-RECURSOS ORDINARIOS (3987) POR DIFERENCIAL CAMBIARIO</t>
  </si>
  <si>
    <t>TRANSFERENCIA DE FONDOS AL EXTERIOR A SOLICITUD DE TESORO GENERAL DE LA NACION SEGUN SOLICITUD 5327 REF: PAGO A LA ORGANIZACION DE LAS NACIONES UNIDAS PARA LA AGRICULTURA Y LA ALIMENTACION (FAO), POR CONCEPTO DE MEMBRESIA POR EUR22.585,38, SEGUN SOLICITUD VRE-DGRM-CS-81/2018. EQUIVALENTES 26.397,73 LIB. 00099021001 TGN-RECURSOS ORDINARIOS (3987) POR DIFERENCIAL CAMBIARIO</t>
  </si>
  <si>
    <t>TRANSFERENCIA DE FONDOS AL EXTERIOR A SOLICITUD DE TESORO GENERAL DE LA NACION SEGUN SOLICITUD 5329 REF: PAGO A LA OPAQ (OPAQ), POR CONCEPTO DE MEMBRESIA POR EUR7.923,00, SEGUN SOLICITUD VRE-DGRM-CS-95/2018. EQUIVALENTES 9.260,38 USD LIB. 00099021001 TGN-RECURSOS ORDINARIOS (3987) POR DIFERENCIAL CAMBIARIO</t>
  </si>
  <si>
    <t>TRANSFERENCIA DE FONDOS AL EXTERIOR A SOLICITUD DE TESORO GENERAL DE LA NACION SEGUN SOLICITUD 5330 REF: PAGO A LA ORGANIZACION MUNDIAL DEL TURISMO (OMT), POR CONCEPTO DE MEMBRESIA POR EUR35.134,00, SEGUN SOLICITUD VRE-DGRM-CS-113/2018. EQUIVALENTES 41.064,53 USD LIB. 00099021001 TGN-RECURSOS ORDINARIOS (3987) POR DIFERENCIAL CAMBIARIO</t>
  </si>
  <si>
    <t>TRANSFERENCIA DE FONDOS AL EXTERIOR A SOLICITUD DE TESORO GENERAL DE LA NACION SEGUN SOLICITUD 5331 REF: PAGO AL INSTITUTO ITALO LATINOAMERICANO (IILA), POR CONCEPTO DE MEMBRESIA POR EUR2.933,08, SEGUN SOLICITUD VRE-DGRM-CS-96/2018. EQUIVALENTES 3.428,18 USD LIB. 00099021001 TGN-RECURSOS ORDINARIOS (3987) POR DIFERENCIAL CAMBIARIO</t>
  </si>
  <si>
    <t>TRANSFERENCIA DE FONDOS AL EXTERIOR A SOLICITUD DE TESORO GENERAL DE LA NACION SEGUN SOLICITUD 5314 REF: REF. BO-CONT18, PAGO A LA ORGANIZACION DE LAS NACIONES UNIDAS PARA LA EDUCACION, LA CIENCIA Y LA CULTURA (UNESCO), POR CONCEPTO DE MEMBRESIA POR EUR16.002,00, SEGUN SOLICITUD VRE-DGRM-CS-102/2018 LIB. 00099021001 TGN-RECURSOS ORDINARIOS (3987) POR DIFERENCIAL CAMBIARIO</t>
  </si>
  <si>
    <t>TRANSFERENCIA DE FONDOS AL EXTERIOR A SOLICITUD DE TESORO GENERAL DE LA NACION SEGUN SOLICITUD 5325 REF: PAGO AL CENTRO INTERNACIONAL DE ESTUDIOS PARA LA CONSERVACION Y LA RESTAURACION DE LOS BIENES CULTURALES (ICCROM), POR CONCEPTO DE MEMBRESIA POR EUR443,00, SEGUN SOLICITUD VRE-DGRM-CS-90/2018. EQ LIB. 00099021001 TGN-RECURSOS ORDINARIOS (3987) POR DIFERENCIAL CAMBIARIO</t>
  </si>
  <si>
    <t>RESPUESTA A DEBITOS Nro:000001/2009, por operacion de importacion a traves del CPCR-ALADI.</t>
  </si>
  <si>
    <t>AJUSTE COMPLEMENTARIO POR REVALORIZACION SALDOS DE ACTIVOS DE RESERVA Y OBLIGACIONES MONEDA EXTRANJERA (DOLARES) Saldo MO = -788058433.95 ;Bs/Mo: 6.86000000000 ;Saldo Bs: -5406080856.89</t>
  </si>
  <si>
    <t>TRANSFERENCIA RECIBIDA DEL EXTERIOR SEGÚN MENSAJES SWIFT Nos. 9434-9426 (REM.EXT.) DE FECHA 05-07-2018 POR DESEMBOLSO DE FONPLATA PRÉSTAMO BOL 25/2015 EQUIPMTO.AROPUERTO ALCANTARI DESEMBOLSO NRO. 3 LIBRETA N° 00512014302 AASANA-EQUIPAMIENTO AEROPUERTO ALCANTARI USD REF.: UTILES DE ESCRITORIO</t>
  </si>
  <si>
    <t>TRANSFERENCIA RECIBIDA DEL EXTERIOR SEGÚN MENSAJES SWIFT Nos. 9499-9498 (REM.EXT.) DE FECHA 06-07-2018 POR DESEMBOLSO DE CAF PRÉSTAMO CFA008606 PROG. AGUA. SANE. Y DRENAJE-PROASRED SOLICITUD DESEMBOLSO NRO 12 LIBRETA N° 00086077001 MMAYA - $US - PROASRED CFA N° 8606</t>
  </si>
  <si>
    <t>TRANSFERENCIA RECIBIDA DEL EXTERIOR SEGÚN MENSAJES SWIFT Nos. 9499-9498 (REM.EXT.) DE FECHA 06-07-2018 POR DESEMBOLSO DE CAF PRÉSTAMO CFA008606 PROG. AGUA. SANE. Y DRENAJE-PROASRED SOLICITUD DESEMBOLSO NRO 12 LIBRETA N° 00086077001 MMAYA - $US - PROASRED CFA N° 8606 REF.: UTILES DE ESCRITORIO</t>
  </si>
  <si>
    <t>TRANSFERENCIA RECIBIDA DEL EXTERIOR SEGÚN MENSAJES SWIFT Nos. 9519-9518 (REM.EXT.) DE FECHA 06-07-2018 POR DESEMBOLSO DE OPEP PRÉSTAMO 1653-P REF.: WA NO. 10,0 FID LOAN 1653P. FIFTH LIBRETA N° 00291014361 ABC- USD OFID 1653P CARRETERA VILLA GRANADO PTE TAPERAS LA PALIZADA</t>
  </si>
  <si>
    <t>00512014302 DEPOSITO DE EFECTIVO, DEPOSITANTE: GUILLERMO FERNANDEZ CAMACHO, CONCEPTO: DEP. COMISIONES BANCARIAS, CUENTA DE DEPOSITO: CUENTA UNICA DEL TESORO EN DOLARES AMERICANOS</t>
  </si>
  <si>
    <t>PAGO A FONPLATA PRÉSTAMO BOL-27/2016 VCTO. 07-07-2018 POR CUENTA DE TGN , NTI. 010996 VALOR 09-07-2018 INTERESES USD 185.258,65 COMISIONES USD 125.575,35 CTA. 5970 CUENTA UNICA DEL TESORO DOLARES AMERICANOS LIB. 00099021001</t>
  </si>
  <si>
    <t>TRANSFERENCIA DEL EXTERIOR SEGUN SWIFT NO.9533 DE FECHA 09/07/2018 ORDENANTE: MINISTRY OF FOREIGN REF:DESEMBOLSO GESTION 2018 LIB. 00514018003 ENDE-USD DONACION DANESA CONST.PLANTA SOLAR EL SENA</t>
  </si>
  <si>
    <t>COBRO COSTOS DE PAPELERIA SEGUN TRANSFERENCIA DEL EXTERIOR POR ORDEN DE MINISTRY OF FOREIGN REF:DESEMBOLSO GESTION 2018 LIB. 00514018003 ENDE-USD DONACION DANESA CONST.PLANTA SOLAR EL SENA</t>
  </si>
  <si>
    <t>||REGULARIZACIÓN DE NUESTRA OPERACIÓN NRO. 0926127 DE F. 02.07.2018. EN ATENCIÓN A NOTA DE YLB, CITE YLB-GEE: 0636/2018 DE F. 29.06.2018 RECIBIDA EN F.6.07.2018 (HRE-TSO-10007). P/CTA DE FERTILIZANTES DEL SUR SAC ., LIBRETA 00597012001, RECURSOS ESPECÍFICOS YLB.</t>
  </si>
  <si>
    <t>De: 00099021001 Transferencia que realizamos a solicitud del Fondo de Desarrollo del Sistema Financiero y de Apoyo al Sector Productivo mediante nota CITE: FSF-DFGC-NE-1865/2018 y de acuerdo a las notas internas MEFP/VPCF/DGCF/UCCF Nos. 40</t>
  </si>
  <si>
    <t>AJUSTE COMPLEMENTARIO POR REVALORIZACION SALDOS DE ACTIVOS DE RESERVA Y OBLIGACIONES MONEDA EXTRANJERA (DOLARES) Saldo MO = -793804065.11 ;Bs/Mo: 6.86000000000 ;Saldo Bs: -5445495886.66</t>
  </si>
  <si>
    <t>TRANSFERENCIA RECIBIDA DEL EXTERIOR SEGÚN MENSAJES SWIFT Nos. 9703-9702 (REM.EXT.) DE FECHA 11-07-2018 POR DESEMBOLSO DE CAF PRÉSTAMO CFA009277 CONST.CARR.SAN BORJA-S.IGNACIO SOLICITUD DE DESEMBOLSO NRO. 6 LIBRETA N° 00291014364 ABC-USD-CAF 9277 CONS. DE LA CARRETERA SANBORJA SAN IGNACIO DE MOXOS</t>
  </si>
  <si>
    <t>TRANSFERENCIA RECIBIDA DEL EXTERIOR SEGÚN MENSAJES SWIFT Nos. 9812-9811 (REM.EXT.) DE FECHA 11-07-2018 POR DESEMBOLSO DE FONPLATA PRÉSTAMO BOL 30/2017 INFRAESTRUCTURA URBANA DESEMB. NRO. 6 Y 7 LIBRETA N° 00287104320 FPS-USD-BOL 30 - PIU - 180</t>
  </si>
  <si>
    <t>||REGULARIZACIÓN DE NUESTRO COMPROBANTE S-926413 DEL 6/7/18 POR COBRO DE COMISIONES EFECTUADO POR EL MUFG BANK POR DESEMBOLSO DE FECHA 6/7/18 DEL PTMO. BV-P5, SEGUN NOTA MEFP/VTCP/DGCP/UODP-612/2018 DEL 13/7/18 LIB. 00099021001 TGN RECURSOS ORDINARIOS DOLARES AMERICANOS (5970)</t>
  </si>
  <si>
    <t>AJUSTE COMPLEMENTARIO POR REVALORIZACION SALDOS DE ACTIVOS DE RESERVA Y OBLIGACIONES MONEDA EXTRANJERA (DOLARES) Saldo MO = -780391247.87 ;Bs/Mo: 6.86000000000 ;Saldo Bs: -5353483960.40</t>
  </si>
  <si>
    <t>PAGO A BID PRÉSTAMO 3797/BL-BO VCTO. 15-07-2018 POR CUENTA DE TGN , NTI. 010969 VALOR 17-07-2018 INTERESES USD 11.467,25 COMISIONES USD 50.791,58 CTA. 5970 CUENTA UNICA DEL TESORO DOLARES AMERICANOS LIB. 00099021001</t>
  </si>
  <si>
    <t>PAGO A BID PRÉSTAMO 3536/BL-BO VCTO. 15-07-2018 POR CUENTA DE TGN , NTI. 010967 VALOR 17-07-2018 INTERESES USD 127.802,55 COMISIONES USD 101.397,53 CTA. 5970 CUENTA UNICA DEL TESORO DOLARES AMERICANOS LIB. 00099021001</t>
  </si>
  <si>
    <t>PAGO A BIRF PRÉSTAMO 8552-BO VCTO. 15-07-2018 POR CUENTA DE TGN , NTI. 011011 VALOR 17-07-2018 INTERESES USD 7.154,63 COMISIONES USD 205.218,21 CTA. 5970 CUENTA UNICA DEL TESORO DOLARES AMERICANOS LIB. 00099021001</t>
  </si>
  <si>
    <t>PAGO PRÉSTAMO BID 611-SF-BO VCTO. 16-07-2018 POR CUENTA DE TRANSREDES S.A. SEGÚN NOTA TSC 304/2018 DE FECHA 05-07-2018, VALOR 17-07-2018 CAPITAL USD 73.563,13 INTERESES USD 12.978,20 LIBRETA NRO. 00099021001 RECURSOS ORDINARIOS DOLARES AMERICANOS - 5970 (ALIVIO MDRI)</t>
  </si>
  <si>
    <t>||TRANSFERENCIA DE FONDOS S/G. NOTA CITE: MEFP/VTCP/DGCP/UODP-621/2018 DE LA FECHA, DEL MIN.DE ECONOMIA Y FINANZAS PUBLICAS.(HRE-TSO-3929).PAGO CUOTA CREDITO IDA 3507-BO A CARGO FONDO NACIONAL DE DESARROLLO REGONAL(FNDR) VENCIMIENTO 15-07-2018. ABONO A LA LIBRETA N° 00099021001 TGN-RECURSOS ORDINARIOS.</t>
  </si>
  <si>
    <t>DEBITO ADICIONAL POR PAGO PRÉSTAMO BID 611-SF-BO VCTO. 16-07-2018 POR CUENTA DE TRANSREDES S.A. SEGÚN NOTA TSC 304/2018 DE FECHA 05-07-2018, VALOR 17-07-2018 INTERESES USD 631,05 LIBRETA NRO. 00099021001 RECURSOS ORDINARIOS DOLARES AMERICANOS - 5970 (ALIVIO MDRI)</t>
  </si>
  <si>
    <t>||TRANSFER.FONDOS DEL EXTERIOR SG.MENSAJES SWIFT N° 09982 Y 09991 RECIBIDOS EN LA FECHA. ORDEN.STIFTUNG LIECHTENSTEINISCHER ENTWICKLUNGSDIENST, REMESA PROJEKT 111-2016/18 Y NOTA DEL MINISTERIO DE EDUCACION CITE:ME/DGAA/UF/T/N° 068/2018. ABONO EN LA LIBRETA N° 00016078001 MIN.EDU.-USD PROYECTO LED-UNIVERSIDAD PEDAGOGICA</t>
  </si>
  <si>
    <t>AJUSTE COMPLEMENTARIO POR REVALORIZACION SALDOS DE ACTIVOS DE RESERVA Y OBLIGACIONES MONEDA EXTRANJERA (DOLARES) Saldo MO = -766604177.99 ;Bs/Mo: 6.86000000000 ;Saldo Bs: -5258904661.00</t>
  </si>
  <si>
    <t>TRANSFERENCIA RECIBIDA DEL EXTERIOR SEGÚN MENSAJES SWIFT Nos. 10136-10135 (REM.EXT.) DE FECHA 19-07-2018 POR DESEMBOLSO DE CAF PRÉSTAMO CFA007142 PROGRAMA SECTORIAL TRANSPORTE SOLICITUD DE DESEMBOLSO NRO. 107 LIBRETA N° 00291014331 US-ABC-PROGRAMA SECTORIAL DE TRANSPORTE CFA 7142</t>
  </si>
  <si>
    <t>AJUSTE COMPLEMENTARIO POR REVALORIZACION SALDOS DE ACTIVOS DE RESERVA Y OBLIGACIONES MONEDA EXTRANJERA (DOLARES) Saldo MO = -771846123.20 ;Bs/Mo: 6.86000000000 ;Saldo Bs: -5294864405.14</t>
  </si>
  <si>
    <t>AJUSTE COMPLEMENTARIO POR REVALORIZACION SALDOS DE ACTIVOS DE RESERVA Y OBLIGACIONES MONEDA EXTRANJERA (DOLARES) Saldo MO = -770360786.96 ;Bs/Mo: 6.86000000000 ;Saldo Bs: -5284674998.54</t>
  </si>
  <si>
    <t>TRANSFERENCIA RECIBIDA DEL EXTERIOR SEGÚN MENSAJES SWIFT Nos. 10189 - 10187 (REM.EXT.) DE FECHA 20-07-2018 POR DESEMBOLSO DE FIDA PRÉSTAMO I-858-BO REPL SPA EXP DEL 16-11-17 AL 31-12-17 RFB BU001/090619 LIBRETA N° 00047257001 MDRYT - USD - PROGRAMA ACCESOS - FIDA</t>
  </si>
  <si>
    <t>TRANSFERENCIA RECIBIDA DEL EXTERIOR SEGÚN MENSAJES SWIFT Nos. 10190-10188 (REM.EXT.) DE FECHA 20-07-2018 POR DESEMBOLSO DE IDA PRÉSTAMO 5170-BO 001 PAR II 39 LIBRETA N° 00047247002 MDRYT-PARII U$$ PROYECTO DE ALIANZAS RURALES II (AIF-5170BO)</t>
  </si>
  <si>
    <t>TRANSFERENCIA RECIBIDA DEL EXTERIOR SEGÚN MENSAJES SWIFT Nos. 10190-10188 (REM.EXT.) DE FECHA 20-07-2018 POR DESEMBOLSO DE IDA PRÉSTAMO 5170-BO 001 PAR II 39 LIBRETA N° 00047247002 MDRYT-PARII U$$ PROYECTO DE ALIANZAS RURALES II (AIF-5170BO) REF.: UTILES DE ESCRITORIO</t>
  </si>
  <si>
    <t>TRANSFERENCIA RECIBIDA DEL EXTERIOR SEGÚN MENSAJES SWIFT Nos. 10189 - 10187 (REM.EXT.) DE FECHA 20-07-2018 POR DESEMBOLSO DE FIDA PRÉSTAMO I-858-BO REPL SPA EXP DEL 16-11-17 AL 31-12-17 RFB BU001/090619 LIBRETA N° 00047257001 MDRYT - USD - PROGRAMA ACCESOS - FIDA REF.: UTILES DE ESCRITORIO</t>
  </si>
  <si>
    <t>NUMERO DE LIBRETACUT: 05850102001 OPERACIÓN E46 TRANSFERENCIA DEL SISTEMA FINANCIERO POR CUENTA DE TERCEROS A LA CUT EN DOLARES AMERICANOS PAGO A PROVEEDORES A SOLICITUD DE YPFB TRANSPORTE S.A.</t>
  </si>
  <si>
    <t>TRANSFERENCIA RECIBIDA DEL EXTERIOR SEGÚN MENSAJES SWIFT Nos. 10264-10253 (REM.EXT.) DE FECHA 23-07-2018 POR DESEMBOLSO DE CAF PRÉSTAMO CFA009660 PAV KM25TARATA-ANZALDO-R.CAINE SOLICITUD DE DESEMBOLSO NRO. 4 LIBRETA N° 00291014367 ABC-USD-CAF 9660 CONST.CARRETERA 25KM-TARATA-ANZALDO-RIOCAINE</t>
  </si>
  <si>
    <t>||COMPLEMENTO A NUESTRO COMPROBANTE G-0790336 DE LA FECHA POR PAGO AL EXIMBANK CHINA, PTMO. PBC 2016 (38) 426, POR CUENTA DEL TGN, COBRO DE COMISIONES DEL BANQUERO USD 10.- LIBRETA N° 00099021001 TGN RECURSOS ORDINARIOS - DOLARES AMERICANOS</t>
  </si>
  <si>
    <t>||COMPLEMENTO A NUESTRO COMPROBANTE G-0790334 DE LA FECHA POR PAGO AL EXIMBANK CHINA, PTMO. PBC 2015 (08) 350, POR CUENTA DEL TGN, COBRO DE COMISIONES DEL BANQUERO USD 10.- LIBRETA N° 00099021001 TGN RECURSOS ORDINARIOS - DOLARES AMERICANOS</t>
  </si>
  <si>
    <t>||COMPLEMENTO A NUESTRO COMPROBANTE G-0790337 DE LA FECHA POR PAGO AL EXIMBANK CHINA, PTMO. PBC 2016 (22) 410, POR CUENTA DEL TGN, COBRO DE COMISIONES DEL BANQUERO USD 10.- LIBRETA N° 00099021001 TGN RECURSOS ORDINARIOS - DOLARES AMERICANOS</t>
  </si>
  <si>
    <t>PAGO A EXIMBANK CHINA POPUL PRÉSTAMO PBC 2016 (22) 410 VCTO. 21-07-2018 POR CUENTA DE TGN , NTI. 011067 VALOR 23-07-2018 INTERESES USD 78.851,67 COMISIONES USD 527.469,86 CTA. 5970 CUENTA UNICA DEL TESORO DOLARES AMERICANOS LIB. 00099021001</t>
  </si>
  <si>
    <t>PAGO A EXIMBANK CHINA POPUL PRÉSTAMO PBC 2016 (38) 426 VCTO. 21-07-2018 POR CUENTA DE TGN , NTI. 011068 VALOR 23-07-2018 INTERESES USD 1.104.531,34 COMISIONES USD 726.465,52 CTA. 5970 CUENTA UNICA DEL TESORO DOLARES AMERICANOS LIB. 00099021001</t>
  </si>
  <si>
    <t>PAGO A EXIMBANK CHINA POPUL PRÉSTAMO PBC 2015 (08) 350 VCTO. 21-07-2018 POR CUENTA DE TGN , NTI. 010988 VALOR 23-07-2018 INTERESES USD 2.867.141,27 COMISIONES USD 379.991,00 CTA. 5970 CUENTA UNICA DEL TESORO DOLARES AMERICANOS LIB. 00099021001</t>
  </si>
  <si>
    <t>AJUSTE COMPLEMENTARIO POR REVALORIZACION SALDOS DE ACTIVOS DE RESERVA Y OBLIGACIONES MONEDA EXTRANJERA (DOLARES) Saldo MO = -765091731.75 ;Bs/Mo: 6.86000000000 ;Saldo Bs: -5248529279.80</t>
  </si>
  <si>
    <t>PAGO A CAF PRÉSTAMO CFA006532 VCTO. 26-07-2018 POR CUENTA DE TGN , NTI. 010955 VALOR 26-07-2018 CAPITAL USD 1.053.595,08 INTERESES USD 376.821,42 CTA. 5970 CUENTA UNICA DEL TESORO DOLARES AMERICANOS LIB. 00099021001</t>
  </si>
  <si>
    <t>PAGO A CAF PRÉSTAMO CFA006534 VCTO. 26-07-2018 POR CUENTA DE TGN , NTI. 011000 VALOR 26-07-2018 CAPITAL USD 791.607,14 INTERESES USD 283.120,66 CTA. 5970 CUENTA UNICA DEL TESORO DOLARES AMERICANOS LIB. 00099021001</t>
  </si>
  <si>
    <t>PAGO A CAF PRÉSTAMO CFA006536 VCTO. 26-07-2018 POR CUENTA DE TGN , NTI. 010999 VALOR 26-07-2018 CAPITAL USD 2.458.704,57 INTERESES USD 931.282,67 CTA. 5970 CUENTA UNICA DEL TESORO DOLARES AMERICANOS LIB. 00099021001</t>
  </si>
  <si>
    <t>TRANSFERENCIA RECIBIDA DEL EXTERIOR SEGÚN MENSAJES SWIFT Nos. 10512-10506 (REM.EXT.) DE FECHA 26-07-2018 POR DESEMBOLSO DE IDA PRÉSTAMO 5454-BO 001 19 AC686559 LIBRETA N° 00085024301 MEN USD PROY IDTR II GOB CHUQ CONVENIO 5454 BO</t>
  </si>
  <si>
    <t>TRANSFERENCIA RECIBIDA DEL EXTERIOR SEGÚN MENSAJES SWIFT Nos. 10564-10556 (REM.EXT.) DE FECHA 26-07-2018 POR DESEMBOLSO DE IDA PRÉSTAMO 5454-BO 001 14 AC689445 LIBRETA N° 00085027001 ME-USD-PROY. IDTR II - TGN-PEVD-CONVENIO 5454-BO</t>
  </si>
  <si>
    <t>TRANSFERENCIA RECIBIDA DEL EXTERIOR SEGÚN MENSAJES SWIFT Nos. 10512-10506 (REM.EXT.) DE FECHA 26-07-2018 POR DESEMBOLSO DE IDA PRÉSTAMO 5454-BO 001 19 AC686559 LIBRETA N° 00085024301 MEN USD PROY IDTR II GOB CHUQ CONVENIO 5454 BO REF.: UTILES DE ESCRITORIO</t>
  </si>
  <si>
    <t>TRANSFERENCIA RECIBIDA DEL EXTERIOR SEGÚN MENSAJES SWIFT Nos. 10564-10556 (REM.EXT.) DE FECHA 26-07-2018 POR DESEMBOLSO DE IDA PRÉSTAMO 5454-BO 001 14 AC689445 LIBRETA N° 00085027001 ME-USD-PROY. IDTR II - TGN-PEVD-CONVENIO 5454-BO REF.: UTILES DE ESCRITORIO</t>
  </si>
  <si>
    <t>RETIRO TOTAL DE RECURSOS CAPTADOS EN LA FECHA LIBRETA 00099021001 TGN RECURSOS ORDINARIOS EN DOLARES AMERICANOS</t>
  </si>
  <si>
    <t>TRANSFERENCIA RECIBIDA DEL EXTERIOR SEGÚN MENSAJES SWIFT Nos. 10585-10584 (REM.EXT.) DE FECHA 27-07-2018 POR DESEMBOLSO DE CAF PRÉSTAMO CFA009277 CONST.CARR.SAN BORJA-S.IGNACIO SOLICITUD DE DESEMBOLSO NRO. 7 LIBRETA N° 00291014364 ABC-USD-CAF 9277 CONS. DE LA CARRETERA SANBORJA SAN IGNACIO DE MOXOS</t>
  </si>
  <si>
    <t>PAGO A CAF PRÉSTAMO CFA005544 VCTO. 27-07-2018 POR CUENTA DE TGN , NTI. 011005 VALOR 27-07-2018 CAPITAL USD 9.318,46 INTERESES USD 3.389,03 CTA. 5970 CUENTA UNICA DEL TESORO DOLARES AMERICANOS LIB. 00099021001</t>
  </si>
  <si>
    <t>||REGULARIZACIÓN DE NUESTRA OPERACIÓN NRO. 0927599 DE F.20/07/2018 EN ATENCIÓN A NOTA DEL SERVICIO NACIONAL DE AEROFOTOGRAMETRIA, CITE' SNA.UU.ADM.STRIA.N°648/18 RECIBIDA EN LA FECHA (HRE-TGL-11548). A LA LIBRETA 00244012001-SNA-USD-SERVICIOS AEROFOTOGRAMETRICOS; P/CTA. SERV AEREOS IND ESP SAI LTDA.</t>
  </si>
  <si>
    <t>PAGO A BID PRÉSTAMO 3060/BL-BO VCTO. 28-07-2018 POR CUENTA DE TGN , NTI. 010986 VALOR 30-07-2018 INTERESES USD 12.811,80 CTA. 5970 CUENTA UNICA DEL TESORO DOLARES AMERICANOS LIB. 00099021001</t>
  </si>
  <si>
    <t>PAGO A BID PRÉSTAMO 3060/BL-BO VCTO. 28-07-2018 POR CUENTA DE TGN , NTI. 010985 VALOR 30-07-2018 INTERESES USD 663.629,95 COMISIONES USD 10.568,58 CTA. 5970 CUENTA UNICA DEL TESORO DOLARES AMERICANOS LIB. 00099021001</t>
  </si>
  <si>
    <t>PAGO A BID PRÉSTAMO 2450/BL-BO VCTO. 28-07-2018 POR CUENTA DE TGN , NTI. 011172 VALOR 30-07-2018 CAPITAL USD 279.430,17 INTERESES USD 237.728,19 CTA. 5970 CUENTA UNICA DEL TESORO DOLARES AMERICANOS LIB. 00099021001</t>
  </si>
  <si>
    <t>PAGO A BID PRÉSTAMO 2450/BL-BO VCTO. 28-07-2018 POR CUENTA DE TGN , NTI. 011046 VALOR 30-07-2018 INTERESES USD 7.129,95 CTA. 5970 CUENTA UNICA DEL TESORO DOLARES AMERICANOS LIB. 00099021001</t>
  </si>
  <si>
    <t>TRANSFERENCIA RECIBIDA DEL EXTERIOR SEGÚN MENSAJES SWIFT Nos. 10708-10698 (REM.EXT.) DE FECHA 30-07-2018 POR DESEMBOLSO DE CAF PRÉSTAMO CFA008340 CONST.DOBLEVIA MONTERO-CRISTAL SOLICITUD DE DESEMBOLSO NRO. 23 LIBRETA N° 00291014342 ABC-US-CAF 8340 PROY MONTERO TR II PTE YAPACANI PTE ICHILO</t>
  </si>
  <si>
    <t>TRANSFERENCIA RECIBIDA DEL EXTERIOR SEGÚN MENSAJES SWIFT Nos. 10671 - 10660 (REM.EXT.) DE FECHA 30-07-2018 POR DESEMBOLSO DE BID PRÉSTAMO 3699/BL-BO REQ 00007 BO OPS0201833018A LIBRETA N° 00287104317 FPS-US-BID 3699/BL-BO PROG.NAL. DE RIEGO-PRONAREC III</t>
  </si>
  <si>
    <t>AJUSTE COMPLEMENTARIO POR REVALORIZACION SALDOS DE ACTIVOS DE RESERVA Y OBLIGACIONES MONEDA EXTRANJERA (DOLARES) Saldo MO = -763653724.22 ;Bs/Mo: 6.86000000000 ;Saldo Bs: -5238664548.14</t>
  </si>
  <si>
    <t>PAGO A CAF PRÉSTAMO CFA003145 VCTO. 31-07-2018 POR CUENTA DE TGN , NTI. 011016 VALOR 31-07-2018 CAPITAL USD 841.465,71 INTERESES USD 82.921,77 CTA. 5970 CUENTA UNICA DEL TESORO DOLARES AMERICANOS LIB. 00099021001</t>
  </si>
  <si>
    <t>14</t>
  </si>
  <si>
    <t>De: 00099014102 A:00201032001 DE: 00099014102 A: 00201032001 TRANSFERENCIA A SOLICITUD DE ADEMAF CON NOTA CITE: ADEMAF/DAF/UFI/NE N°315/2018, POR LA DEVOLUCION DE APORTES PATRONALES Y LABORALES DE LA AFP PREVISION Y PROVIVIENDA, DE ACUERD</t>
  </si>
  <si>
    <t>De: 00099014102 A:00572012001 DEVOLUCIÓN DE RECUPERACIONES DE RECLAMOS DE ACREEDORES A FAVOR DE EMAPA GESTIÓN 2017, S/G NOTA CITE:CAR/EMAPA/GG/GAF/UF/AC Nº 0007/2018, Y PROCEDIMIENTO CITE: MEFP/VPCF/DGCF/UCCF Nº 693/2018 Y MEFP/VTCP/DGPOT/U</t>
  </si>
  <si>
    <t>De: 00523012001 A:00081141101 Transferencia a solicitud de la UL-ECOBOL mediante nota CITE:ULE/DESP.No 0272/2018, y proedimiento MEFP-VPCF-DGCF-UCCF N°802-2018, en el marco del D.S. 3495 de 1-03-2018 (H.R. 6-19135-R</t>
  </si>
  <si>
    <t>00099018010</t>
  </si>
  <si>
    <t>De: 00099018010 A:00291038002 TRASPASO DE RECURSOS A SOLICITUD DEL MINISTERIO DE PLANIFICACIÓN DEL DESARROLLO S/G NOTA CITE: MDP/VIPFE/DGGFE/UAP-001739/2018, DESEMBOLSO UAP/026/2018 CIF UAP/JAP-1278/2016, PROYECTO "CONSTRUCCIÓN DE PUENTES C</t>
  </si>
  <si>
    <t>00099018013</t>
  </si>
  <si>
    <t>De: 00099018013 A:00291038002 TRASPASO DE RECURSOS A SOLICITUD DEL MINISTERIO DE PLANIFICACIÓN DEL DESARROLLO S/G NOTA CITE: MDP/VIPFE/DGGFE/UAP-001739/2018, DESEMBOLSO UAP/026/2018 CIF UAP/JAP-1278/2016, PROYECTO "CONSTRUCCIÓN DE PUENTES C</t>
  </si>
  <si>
    <t>00099018002</t>
  </si>
  <si>
    <t>De: 00099018002 A:00291038002 TRASPASO DE RECURSOS A SOLICITUD DEL MINISTERIO DE PLANIFICACIÓN DEL DESARROLLO S/G NOTA CITE: MDP/VIPFE/DGGFE/UAP-001739/2018, DESEMBOLSO UAP/026/2018 CIF UAP/JAP-1278/2016, PROYECTO "CONSTRUCCIÓN DE PUENTES C</t>
  </si>
  <si>
    <t>00201032001</t>
  </si>
  <si>
    <t>00081141101</t>
  </si>
  <si>
    <t>00066047002</t>
  </si>
  <si>
    <t>De: 00066047002 A:00081017007 DE: 00066047002 A: 00081017007 TRANSFERENCIA A SOLICITUD DE MPD CON NOTA CITE: MPD/VIPFE/DGPP/UP-000498/2018, POR SUPERVISION DE ESTUDIO “SISTEMA DE DISTRIBUCION DE TRAFICO VEHICULAR EN LA CEJA DE EL ALTO” – C</t>
  </si>
  <si>
    <t>De: 00076011101 A:00099021001 Débito Automático según nota CITE: MEFP/VTCP/DGCP/UF-65/2018, informe Técnico MEFP/VTCP/DGCP/UF-56/2017 de la Dir. Gral. de Crédito Público, Inf. Legal MEFP/DGAJ/UAJ/No.168/2017 de la Dir. Gral. Asuntos Juríd</t>
  </si>
  <si>
    <t>De: 00099018040 A:00046088007 TRANSFERENCIA A SOLICITUD DEL MINISTERIO DE PLANIFICACIÓN DEL DESARROLLO S/G NOTA CITE: MPD/VIPFE/DGGFE/UAP-001530/2018, DESEMBOLSO UAP/025/2018, ESTUDIO DE DISEÑO TÉCNICO DE PREINVERSIÓN: CONSTRUCCIÓN Y EQUIPA</t>
  </si>
  <si>
    <t>De: 00066047002 A:00081017006 TRANSFERENCIA DE RECURSOS PARA LA CONSTRUCCIÓN AEROPUERTO DE SAN BORJA S/G SOLICITUD DEL MINISTERIO DE PLANIFICACIÓN DEL DESARROLLO CITE: MPD/VIPFE/DGPP/UP-000525/2018, HR 6-20822-R.</t>
  </si>
  <si>
    <t>De: 00076011101 A:00099021001 Débito Automático según nota CITE: MEFP/VTCP/DGCP/UF-65/2018, informe Técnico MEFP/VTCP/DGCP/UF-56/2017 de la Dir. Gral. de Crédito Público, Inf. Legal MEFP/DGAJ/UAJ/No.168/2017 de la Dir. Gral. Asuntos Jurídic</t>
  </si>
  <si>
    <t>De: 00066047002 A:00081017006 De: 00066047002 A: 00081017006 TRANSFERENCIA DE RECURSOS PARA LA CONSTRUCCION DE AEROPUERTO REYES S/G SOLICITUD DEL MINISTERIO DE PLANIFICACION DEL DESARROLLO CITE: MPD/VIPFE/DGPP/UP-000524/2018, H.R.6-20821-R</t>
  </si>
  <si>
    <t>00078027001</t>
  </si>
  <si>
    <t>De: 00078027001 A:00085017001 TRANSFERENCIA A SOLICITUD DEL MINISTERIO DE HIDROCARBUROS CON NOTA CITE: MHE-03192-DGAA-0360/2018, EN EL MARCO DEL DECRETO SUPREMO N° 3058 DEL 22 DE ENERO DE 2017, QUE CREA EL MINISTERIO DE ENERGIAS (H.R. 6-21</t>
  </si>
  <si>
    <t>00078011101</t>
  </si>
  <si>
    <t>De: 00078011101 A:00099021001 De: 00078011101 A: 00099021001 TRASPASO DE RECURSOS A SOLICITUD DEL MINISTERIO DE HIDROCARBUROS S/G NOTA CITE: MH/03326-DGAA-0371/2018, POR LA DEVOLUCION DE FONDOS EN CUSTODIA, (H.R. 6-22306-R).</t>
  </si>
  <si>
    <t>00099018012</t>
  </si>
  <si>
    <t>De: 00099018012 A:00066018016 TRASPASO DE RECURSOS A SOLICITUD DEL MINISTERIO DE PLANIFICACIÓN DEL DESARROLLO S/G NOTA CITE: MDP/VIPFE/DGGFE/UAP-NE 1786/2018, DESEMBOLSO UAP/029/2018 "FORTALECIMIENTO DE LA DIRECCIÓN GENERAL DE GESTIÓN DE FI</t>
  </si>
  <si>
    <t>00099018020</t>
  </si>
  <si>
    <t>De: 00099018020 A:00066018016 TRASPASO DE RECURSOS A SOLICITUD DEL MINISTERIO DE PLANIFICACIÓN DEL DESARROLLO S/G NOTA CITE: MDP/VIPFE/DGGFE/UAP-NE 1786/2018, DESEMBOLSO UAP/029/2018 "FORTALECIMIENTO DE LA DIRECCIÓN GENERAL DE GESTIÓN DE FI</t>
  </si>
  <si>
    <t>00099018024</t>
  </si>
  <si>
    <t>De: 00099018024 A:00066018016 TRASPASO DE RECURSOS A SOLICITUD DEL MINISTERIO DE PLANIFICACIÓN DEL DESARROLLO S/G NOTA CITE: MDP/VIPFE/DGGFE/UAP-NE 1786/2018, DESEMBOLSO UAP/029/2018 "FORTALECIMIENTO DE LA DIRECCIÓN GENERAL DE GESTIÓN DE FI</t>
  </si>
  <si>
    <t>00099018027</t>
  </si>
  <si>
    <t>De: 00099018027 A:00066018013 TRASPASO DE RECURSOS A SOLICITUD DEL MINISTERIO DE PLANIFICACIÓN DEL DESARROLLO S/G NOTA CITE: MDP/VIPFE/DGGFE/UAP-NE 1787/2018, DESEMBOLSO UAP/028/2018 "FORTALECIMIENTO DE ACTIVIDADES DEL MINISTERIO DE PLANIFI</t>
  </si>
  <si>
    <t>00081017007</t>
  </si>
  <si>
    <t>00081017006</t>
  </si>
  <si>
    <t>00085017001</t>
  </si>
  <si>
    <t>00066018016</t>
  </si>
  <si>
    <t>00066018013</t>
  </si>
  <si>
    <t>Empresa Pública Nacional Estratégica Cartones de Bolivia</t>
  </si>
  <si>
    <t>Nº Correlativo: 8</t>
  </si>
  <si>
    <t>CORRESPONDIENTE AL PERIODO DE ENERO A JULIO DE 2018</t>
  </si>
  <si>
    <t>Lic. Paulina Larico Huanca</t>
  </si>
  <si>
    <r>
      <t xml:space="preserve">Fecha: </t>
    </r>
    <r>
      <rPr>
        <b/>
        <sz val="12"/>
        <rFont val="Arial"/>
        <family val="2"/>
      </rPr>
      <t xml:space="preserve"> 8 - AGOSTO - 2018</t>
    </r>
  </si>
  <si>
    <t>ACTUALIZADO AL : 8 de agosto de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</si>
</sst>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0\ _€_-;\-* #,##0.00\ _€_-;_-* &quot;-&quot;??\ _€_-;_-@_-"/>
    <numFmt numFmtId="165" formatCode="_-* #,##0.00_-;\-* #,##0.00_-;_-* &quot;-&quot;??_-;_-@_-"/>
    <numFmt numFmtId="166" formatCode="#,##0.00;[Red]\(#,##0.00\);\ \-\ \ \ \ "/>
    <numFmt numFmtId="167" formatCode="#,##0.00;\(#,##0.00\);\ \-\ \ \ \ \ "/>
  </numFmts>
  <fonts count="86">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sz val="9"/>
      <color theme="1"/>
      <name val="Calibri"/>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b/>
      <sz val="12"/>
      <color theme="1"/>
      <name val="Arial"/>
      <family val="2"/>
    </font>
    <font>
      <u/>
      <sz val="9"/>
      <color theme="1"/>
      <name val="Calibri"/>
      <family val="2"/>
    </font>
    <font>
      <b/>
      <sz val="9"/>
      <color theme="1"/>
      <name val="Calibri"/>
      <family val="2"/>
    </font>
    <font>
      <b/>
      <u/>
      <sz val="9"/>
      <color theme="1"/>
      <name val="Calibri"/>
      <family val="2"/>
    </font>
    <font>
      <sz val="8"/>
      <color theme="1"/>
      <name val="Calibri"/>
      <family val="2"/>
    </font>
    <font>
      <b/>
      <sz val="8"/>
      <color theme="1"/>
      <name val="Calibri"/>
      <family val="2"/>
    </font>
    <font>
      <sz val="7"/>
      <color theme="1"/>
      <name val="Times New Roman"/>
      <family val="1"/>
    </font>
    <font>
      <b/>
      <sz val="16"/>
      <color indexed="81"/>
      <name val="Tahoma"/>
      <family val="2"/>
    </font>
    <font>
      <sz val="16"/>
      <color indexed="81"/>
      <name val="Tahoma"/>
      <family val="2"/>
    </font>
    <font>
      <b/>
      <sz val="11"/>
      <name val="Arial Narrow"/>
      <family val="2"/>
    </font>
    <font>
      <b/>
      <sz val="8"/>
      <name val="Agency FB"/>
      <family val="2"/>
    </font>
    <font>
      <b/>
      <sz val="8"/>
      <color theme="1"/>
      <name val="Arial"/>
      <family val="2"/>
    </font>
    <font>
      <b/>
      <u/>
      <sz val="10"/>
      <color rgb="FFFF0000"/>
      <name val="Calibri"/>
      <family val="2"/>
      <scheme val="minor"/>
    </font>
    <font>
      <u/>
      <sz val="8"/>
      <color theme="1"/>
      <name val="Calibri"/>
      <family val="2"/>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sz val="11"/>
      <color theme="0" tint="-0.34998626667073579"/>
      <name val="Calibri"/>
      <family val="2"/>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10"/>
      <color rgb="FFFF0000"/>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437">
    <xf numFmtId="0" fontId="0" fillId="0" borderId="0"/>
    <xf numFmtId="0" fontId="5" fillId="0" borderId="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4" fillId="2" borderId="0" applyNumberFormat="0" applyBorder="0" applyAlignment="0" applyProtection="0"/>
    <xf numFmtId="0" fontId="15" fillId="6" borderId="4" applyNumberFormat="0" applyAlignment="0" applyProtection="0"/>
    <xf numFmtId="0" fontId="16" fillId="7" borderId="7" applyNumberFormat="0" applyAlignment="0" applyProtection="0"/>
    <xf numFmtId="0" fontId="17" fillId="0" borderId="6" applyNumberFormat="0" applyFill="0" applyAlignment="0" applyProtection="0"/>
    <xf numFmtId="0" fontId="18" fillId="0" borderId="0" applyNumberFormat="0" applyFill="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9" fillId="5" borderId="4" applyNumberFormat="0" applyAlignment="0" applyProtection="0"/>
    <xf numFmtId="0" fontId="20" fillId="3" borderId="0" applyNumberFormat="0" applyBorder="0" applyAlignment="0" applyProtection="0"/>
    <xf numFmtId="165"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21" fillId="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12" fillId="0" borderId="0"/>
    <xf numFmtId="0" fontId="22" fillId="0" borderId="0">
      <alignment vertical="center"/>
    </xf>
    <xf numFmtId="0" fontId="5"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8" borderId="8" applyNumberFormat="0" applyFont="0" applyAlignment="0" applyProtection="0"/>
    <xf numFmtId="0" fontId="23"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 applyNumberFormat="0" applyFill="0" applyAlignment="0" applyProtection="0"/>
    <xf numFmtId="0" fontId="27" fillId="0" borderId="2" applyNumberFormat="0" applyFill="0" applyAlignment="0" applyProtection="0"/>
    <xf numFmtId="0" fontId="18" fillId="0" borderId="3" applyNumberFormat="0" applyFill="0" applyAlignment="0" applyProtection="0"/>
    <xf numFmtId="0" fontId="28" fillId="0" borderId="9" applyNumberFormat="0" applyFill="0" applyAlignment="0" applyProtection="0"/>
    <xf numFmtId="0" fontId="3" fillId="0" borderId="0"/>
    <xf numFmtId="164" fontId="3" fillId="0" borderId="0" applyFont="0" applyFill="0" applyBorder="0" applyAlignment="0" applyProtection="0"/>
    <xf numFmtId="0" fontId="3" fillId="0" borderId="0"/>
    <xf numFmtId="0" fontId="42" fillId="0" borderId="0" applyNumberFormat="0" applyFill="0" applyBorder="0" applyAlignment="0" applyProtection="0"/>
    <xf numFmtId="0" fontId="2" fillId="0" borderId="0"/>
    <xf numFmtId="0" fontId="2"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cellStyleXfs>
  <cellXfs count="358">
    <xf numFmtId="0" fontId="0" fillId="0" borderId="0" xfId="0"/>
    <xf numFmtId="0" fontId="34" fillId="0" borderId="23" xfId="152" applyNumberFormat="1" applyFont="1" applyFill="1" applyBorder="1" applyAlignment="1" applyProtection="1">
      <alignment horizontal="center"/>
    </xf>
    <xf numFmtId="0" fontId="34" fillId="0" borderId="23" xfId="152" applyNumberFormat="1" applyFont="1" applyFill="1" applyBorder="1" applyAlignment="1" applyProtection="1"/>
    <xf numFmtId="0" fontId="34" fillId="0" borderId="24" xfId="152" applyNumberFormat="1" applyFont="1" applyFill="1" applyBorder="1" applyAlignment="1" applyProtection="1">
      <alignment horizontal="center"/>
    </xf>
    <xf numFmtId="0" fontId="34" fillId="0" borderId="24" xfId="152" applyNumberFormat="1" applyFont="1" applyFill="1" applyBorder="1" applyAlignment="1" applyProtection="1"/>
    <xf numFmtId="0" fontId="34" fillId="0" borderId="25" xfId="152" applyNumberFormat="1" applyFont="1" applyFill="1" applyBorder="1" applyAlignment="1" applyProtection="1">
      <alignment horizontal="center"/>
    </xf>
    <xf numFmtId="0" fontId="34" fillId="0" borderId="26" xfId="152" applyNumberFormat="1" applyFont="1" applyFill="1" applyBorder="1" applyAlignment="1" applyProtection="1"/>
    <xf numFmtId="0" fontId="34" fillId="0" borderId="24" xfId="152" applyNumberFormat="1" applyFont="1" applyFill="1" applyBorder="1" applyAlignment="1" applyProtection="1">
      <alignment horizontal="left"/>
    </xf>
    <xf numFmtId="0" fontId="40" fillId="40" borderId="13" xfId="157" applyNumberFormat="1" applyFont="1" applyFill="1" applyBorder="1" applyAlignment="1" applyProtection="1">
      <alignment vertical="center" wrapText="1"/>
    </xf>
    <xf numFmtId="0" fontId="40" fillId="40" borderId="21" xfId="157" applyNumberFormat="1" applyFont="1" applyFill="1" applyBorder="1" applyAlignment="1" applyProtection="1">
      <alignment vertical="center" wrapText="1"/>
    </xf>
    <xf numFmtId="0" fontId="45" fillId="0" borderId="0" xfId="0" applyFont="1" applyProtection="1">
      <protection locked="0"/>
    </xf>
    <xf numFmtId="0" fontId="47" fillId="0" borderId="0" xfId="0" applyFont="1" applyProtection="1">
      <protection locked="0"/>
    </xf>
    <xf numFmtId="0" fontId="4" fillId="0" borderId="0" xfId="81" applyFont="1" applyAlignment="1" applyProtection="1">
      <alignment horizontal="center" vertical="center"/>
      <protection locked="0"/>
    </xf>
    <xf numFmtId="0" fontId="4" fillId="0" borderId="0" xfId="81" applyFont="1" applyAlignment="1" applyProtection="1">
      <alignment vertical="center" wrapText="1"/>
      <protection locked="0"/>
    </xf>
    <xf numFmtId="0" fontId="4" fillId="0" borderId="0" xfId="81" applyFont="1" applyAlignment="1" applyProtection="1">
      <alignment horizontal="center" vertical="center" wrapText="1"/>
      <protection locked="0"/>
    </xf>
    <xf numFmtId="0" fontId="4" fillId="0" borderId="0" xfId="81" applyFont="1" applyAlignment="1" applyProtection="1">
      <alignment vertical="center"/>
      <protection locked="0"/>
    </xf>
    <xf numFmtId="0" fontId="4" fillId="0" borderId="0" xfId="81" applyFont="1" applyProtection="1">
      <protection locked="0"/>
    </xf>
    <xf numFmtId="0" fontId="39" fillId="0" borderId="0" xfId="81" applyFont="1" applyProtection="1">
      <protection locked="0"/>
    </xf>
    <xf numFmtId="4" fontId="4" fillId="0" borderId="0" xfId="81" applyNumberFormat="1" applyFont="1" applyProtection="1">
      <protection locked="0"/>
    </xf>
    <xf numFmtId="4" fontId="4" fillId="0" borderId="0" xfId="81" applyNumberFormat="1" applyFont="1" applyAlignment="1" applyProtection="1">
      <alignment vertical="center"/>
      <protection locked="0"/>
    </xf>
    <xf numFmtId="3" fontId="4" fillId="0" borderId="0" xfId="81" applyNumberFormat="1" applyFont="1" applyAlignment="1" applyProtection="1">
      <alignment vertical="center"/>
      <protection locked="0"/>
    </xf>
    <xf numFmtId="0" fontId="36" fillId="0" borderId="0" xfId="81" applyFont="1" applyAlignment="1" applyProtection="1">
      <alignment vertical="center"/>
      <protection locked="0"/>
    </xf>
    <xf numFmtId="4" fontId="36" fillId="0" borderId="20" xfId="81" applyNumberFormat="1" applyFont="1" applyBorder="1" applyAlignment="1" applyProtection="1">
      <alignment vertical="center"/>
      <protection locked="0"/>
    </xf>
    <xf numFmtId="0" fontId="4" fillId="0" borderId="0" xfId="81" applyFont="1" applyAlignment="1" applyProtection="1">
      <alignment horizontal="center" vertical="center"/>
    </xf>
    <xf numFmtId="0" fontId="4" fillId="0" borderId="0" xfId="81" applyFont="1" applyAlignment="1" applyProtection="1">
      <alignment vertical="center" wrapText="1"/>
    </xf>
    <xf numFmtId="0" fontId="4" fillId="0" borderId="0" xfId="81" applyFont="1" applyAlignment="1" applyProtection="1">
      <alignment horizontal="center" vertical="center" wrapText="1"/>
    </xf>
    <xf numFmtId="0" fontId="4" fillId="0" borderId="0" xfId="81" applyFont="1" applyAlignment="1" applyProtection="1">
      <alignment vertical="center"/>
    </xf>
    <xf numFmtId="0" fontId="4" fillId="0" borderId="0" xfId="81" applyFont="1" applyProtection="1"/>
    <xf numFmtId="0" fontId="37" fillId="0" borderId="0" xfId="81" applyFont="1" applyAlignment="1" applyProtection="1">
      <alignment vertical="center" wrapText="1"/>
    </xf>
    <xf numFmtId="0" fontId="37" fillId="0" borderId="0" xfId="81" applyFont="1" applyAlignment="1" applyProtection="1">
      <alignment horizontal="center" vertical="center" wrapText="1"/>
    </xf>
    <xf numFmtId="40" fontId="4" fillId="0" borderId="0" xfId="81" applyNumberFormat="1" applyFont="1" applyAlignment="1" applyProtection="1">
      <alignment vertical="center"/>
      <protection locked="0"/>
    </xf>
    <xf numFmtId="0" fontId="45" fillId="0" borderId="0" xfId="0" applyFont="1" applyProtection="1"/>
    <xf numFmtId="0" fontId="5" fillId="0" borderId="0" xfId="1" applyFont="1" applyProtection="1"/>
    <xf numFmtId="0" fontId="5" fillId="0" borderId="0" xfId="1" applyFont="1" applyFill="1" applyAlignment="1" applyProtection="1">
      <alignment horizontal="center"/>
    </xf>
    <xf numFmtId="0" fontId="7" fillId="0" borderId="0" xfId="1" applyFont="1" applyFill="1" applyAlignment="1" applyProtection="1"/>
    <xf numFmtId="0" fontId="7" fillId="0" borderId="0" xfId="1" applyFont="1" applyFill="1" applyBorder="1" applyAlignment="1" applyProtection="1">
      <alignment horizontal="center"/>
    </xf>
    <xf numFmtId="49" fontId="5" fillId="0" borderId="0" xfId="1" applyNumberFormat="1" applyFont="1" applyFill="1" applyBorder="1" applyAlignment="1" applyProtection="1">
      <alignment horizontal="center"/>
    </xf>
    <xf numFmtId="0" fontId="7" fillId="0" borderId="0" xfId="1" applyFont="1" applyFill="1" applyAlignment="1" applyProtection="1">
      <alignment horizontal="center"/>
    </xf>
    <xf numFmtId="0" fontId="31" fillId="0" borderId="0" xfId="1" applyFont="1" applyFill="1" applyAlignment="1" applyProtection="1">
      <alignment horizontal="center"/>
    </xf>
    <xf numFmtId="0" fontId="31" fillId="0" borderId="0" xfId="1" applyFont="1" applyFill="1" applyAlignment="1" applyProtection="1">
      <alignment horizontal="left"/>
    </xf>
    <xf numFmtId="0" fontId="32" fillId="0" borderId="0" xfId="1" applyFont="1" applyFill="1" applyBorder="1" applyAlignment="1" applyProtection="1">
      <alignment horizontal="center"/>
    </xf>
    <xf numFmtId="0" fontId="32" fillId="0" borderId="0" xfId="1" applyFont="1" applyFill="1" applyAlignment="1" applyProtection="1">
      <alignment horizontal="center"/>
    </xf>
    <xf numFmtId="0" fontId="32" fillId="0" borderId="0" xfId="1" applyFont="1" applyFill="1" applyAlignment="1" applyProtection="1">
      <alignment horizontal="left"/>
    </xf>
    <xf numFmtId="0" fontId="7" fillId="0" borderId="0" xfId="1" applyFont="1" applyFill="1" applyAlignment="1" applyProtection="1">
      <alignment horizontal="justify" vertical="top" wrapText="1"/>
    </xf>
    <xf numFmtId="0" fontId="11" fillId="0" borderId="0" xfId="1" applyFont="1" applyFill="1" applyAlignment="1" applyProtection="1">
      <alignment horizontal="left" vertical="top"/>
    </xf>
    <xf numFmtId="0" fontId="0" fillId="0" borderId="0" xfId="0" applyProtection="1">
      <protection locked="0"/>
    </xf>
    <xf numFmtId="0" fontId="0" fillId="0" borderId="0" xfId="0" applyProtection="1"/>
    <xf numFmtId="0" fontId="48" fillId="0" borderId="0" xfId="0" applyFont="1" applyAlignment="1" applyProtection="1">
      <alignment horizontal="center" vertical="center"/>
    </xf>
    <xf numFmtId="0" fontId="41" fillId="0" borderId="0" xfId="0" applyFont="1" applyAlignment="1" applyProtection="1">
      <alignment horizontal="justify" vertical="center"/>
    </xf>
    <xf numFmtId="0" fontId="50" fillId="0" borderId="27" xfId="0" applyFont="1" applyBorder="1" applyAlignment="1" applyProtection="1">
      <alignment horizontal="justify" vertical="center" wrapText="1"/>
    </xf>
    <xf numFmtId="0" fontId="52" fillId="0" borderId="28" xfId="0" applyFont="1" applyBorder="1" applyAlignment="1" applyProtection="1">
      <alignment horizontal="justify" vertical="center" wrapText="1"/>
    </xf>
    <xf numFmtId="0" fontId="52" fillId="0" borderId="29" xfId="0" applyFont="1" applyBorder="1" applyAlignment="1" applyProtection="1">
      <alignment horizontal="justify" vertical="center" wrapText="1"/>
    </xf>
    <xf numFmtId="0" fontId="50" fillId="0" borderId="28" xfId="0" applyFont="1" applyBorder="1" applyAlignment="1" applyProtection="1">
      <alignment horizontal="justify" vertical="center" wrapText="1"/>
    </xf>
    <xf numFmtId="0" fontId="53" fillId="0" borderId="0" xfId="0" applyFont="1" applyProtection="1"/>
    <xf numFmtId="0" fontId="9" fillId="0" borderId="0" xfId="1" applyFont="1" applyFill="1" applyAlignment="1" applyProtection="1">
      <alignment horizontal="center" vertical="top" wrapText="1"/>
    </xf>
    <xf numFmtId="0" fontId="37" fillId="0" borderId="0" xfId="81" applyFont="1" applyAlignment="1" applyProtection="1">
      <alignment horizontal="center" vertical="center"/>
    </xf>
    <xf numFmtId="0" fontId="38" fillId="38" borderId="13" xfId="81" applyFont="1" applyFill="1" applyBorder="1" applyAlignment="1" applyProtection="1">
      <alignment horizontal="center" vertical="center"/>
    </xf>
    <xf numFmtId="0" fontId="38" fillId="38" borderId="13" xfId="81" applyFont="1" applyFill="1" applyBorder="1" applyAlignment="1" applyProtection="1">
      <alignment vertical="center" wrapText="1"/>
    </xf>
    <xf numFmtId="0" fontId="38" fillId="38" borderId="13" xfId="81" applyFont="1" applyFill="1" applyBorder="1" applyAlignment="1" applyProtection="1">
      <alignment horizontal="center" vertical="center" wrapText="1"/>
    </xf>
    <xf numFmtId="0" fontId="4" fillId="0" borderId="13" xfId="81" applyFont="1" applyBorder="1" applyAlignment="1" applyProtection="1">
      <alignment horizontal="center" vertical="center"/>
    </xf>
    <xf numFmtId="0" fontId="4" fillId="0" borderId="13" xfId="81" applyFont="1" applyBorder="1" applyAlignment="1" applyProtection="1">
      <alignment vertical="center" wrapText="1"/>
    </xf>
    <xf numFmtId="0" fontId="4" fillId="0" borderId="13" xfId="81" applyFont="1" applyBorder="1" applyAlignment="1" applyProtection="1">
      <alignment horizontal="center" vertical="center" wrapText="1"/>
    </xf>
    <xf numFmtId="166" fontId="4" fillId="0" borderId="13" xfId="81" applyNumberFormat="1" applyFont="1" applyBorder="1" applyAlignment="1" applyProtection="1">
      <alignment vertical="center"/>
    </xf>
    <xf numFmtId="166" fontId="4" fillId="0" borderId="13" xfId="81" applyNumberFormat="1" applyFont="1" applyBorder="1" applyProtection="1"/>
    <xf numFmtId="0" fontId="0" fillId="0" borderId="13" xfId="81" applyFont="1" applyBorder="1" applyAlignment="1" applyProtection="1">
      <alignment horizontal="center" vertical="center" wrapText="1"/>
    </xf>
    <xf numFmtId="166" fontId="4" fillId="0" borderId="21" xfId="81" applyNumberFormat="1" applyFont="1" applyBorder="1" applyAlignment="1" applyProtection="1">
      <alignment vertical="center"/>
    </xf>
    <xf numFmtId="166" fontId="4" fillId="0" borderId="0" xfId="81" applyNumberFormat="1" applyFont="1" applyBorder="1" applyProtection="1"/>
    <xf numFmtId="0" fontId="36" fillId="0" borderId="13" xfId="81" applyFont="1" applyBorder="1" applyAlignment="1" applyProtection="1">
      <alignment vertical="center" wrapText="1"/>
    </xf>
    <xf numFmtId="0" fontId="36" fillId="0" borderId="13" xfId="81" applyFont="1" applyBorder="1" applyAlignment="1" applyProtection="1">
      <alignment horizontal="center" vertical="center" wrapText="1"/>
    </xf>
    <xf numFmtId="166" fontId="4" fillId="39" borderId="22" xfId="81" applyNumberFormat="1" applyFont="1" applyFill="1" applyBorder="1" applyAlignment="1" applyProtection="1">
      <alignment vertical="center"/>
    </xf>
    <xf numFmtId="40" fontId="4" fillId="0" borderId="0" xfId="81" applyNumberFormat="1" applyFont="1" applyProtection="1">
      <protection locked="0"/>
    </xf>
    <xf numFmtId="0" fontId="33" fillId="0" borderId="13" xfId="0" applyNumberFormat="1" applyFont="1" applyFill="1" applyBorder="1" applyAlignment="1" applyProtection="1">
      <alignment horizontal="center" vertical="center"/>
    </xf>
    <xf numFmtId="0" fontId="37" fillId="0" borderId="0" xfId="81" applyFont="1" applyAlignment="1" applyProtection="1">
      <alignment horizontal="center" vertical="center"/>
    </xf>
    <xf numFmtId="0" fontId="4" fillId="36" borderId="13" xfId="81" applyFont="1" applyFill="1" applyBorder="1" applyAlignment="1" applyProtection="1">
      <alignment horizontal="center" vertical="center"/>
    </xf>
    <xf numFmtId="0" fontId="4" fillId="36" borderId="13" xfId="81" applyFont="1" applyFill="1" applyBorder="1" applyAlignment="1" applyProtection="1">
      <alignment vertical="center" wrapText="1"/>
    </xf>
    <xf numFmtId="0" fontId="4" fillId="36" borderId="13" xfId="81" applyFont="1" applyFill="1" applyBorder="1" applyAlignment="1" applyProtection="1">
      <alignment horizontal="center" vertical="center" wrapText="1"/>
    </xf>
    <xf numFmtId="166" fontId="4" fillId="36" borderId="13" xfId="81" applyNumberFormat="1" applyFont="1" applyFill="1" applyBorder="1" applyAlignment="1" applyProtection="1">
      <alignment vertical="center"/>
    </xf>
    <xf numFmtId="166" fontId="4" fillId="36" borderId="13" xfId="81" applyNumberFormat="1" applyFont="1" applyFill="1" applyBorder="1" applyProtection="1"/>
    <xf numFmtId="0" fontId="0" fillId="36" borderId="13" xfId="81" applyFont="1" applyFill="1" applyBorder="1" applyAlignment="1" applyProtection="1">
      <alignment horizontal="center" vertical="center" wrapText="1"/>
    </xf>
    <xf numFmtId="0" fontId="7" fillId="0" borderId="0" xfId="1" applyFont="1" applyFill="1" applyAlignment="1" applyProtection="1">
      <alignment horizontal="center"/>
      <protection locked="0"/>
    </xf>
    <xf numFmtId="0" fontId="9" fillId="0" borderId="0" xfId="1" applyFont="1" applyFill="1" applyAlignment="1" applyProtection="1">
      <alignment horizontal="center" vertical="top" wrapText="1"/>
      <protection locked="0"/>
    </xf>
    <xf numFmtId="0" fontId="11" fillId="0" borderId="0" xfId="1" applyFont="1" applyFill="1" applyAlignment="1" applyProtection="1">
      <alignment horizontal="left" vertical="top"/>
      <protection locked="0"/>
    </xf>
    <xf numFmtId="0" fontId="10" fillId="0" borderId="0" xfId="1" applyFont="1" applyFill="1" applyAlignment="1" applyProtection="1">
      <alignment horizontal="left"/>
      <protection locked="0"/>
    </xf>
    <xf numFmtId="0" fontId="32" fillId="0" borderId="0" xfId="1" applyFont="1" applyFill="1" applyAlignment="1" applyProtection="1">
      <alignment horizontal="left"/>
      <protection locked="0"/>
    </xf>
    <xf numFmtId="0" fontId="6" fillId="0" borderId="0" xfId="1" applyFont="1" applyFill="1" applyAlignment="1" applyProtection="1">
      <alignment horizontal="center"/>
    </xf>
    <xf numFmtId="0" fontId="31" fillId="0" borderId="0" xfId="1" applyFont="1" applyFill="1" applyAlignment="1" applyProtection="1">
      <alignment horizontal="center"/>
      <protection locked="0"/>
    </xf>
    <xf numFmtId="0" fontId="31" fillId="0" borderId="0" xfId="1" applyFont="1" applyFill="1" applyAlignment="1" applyProtection="1">
      <alignment horizontal="justify" vertical="top" wrapText="1"/>
      <protection locked="0"/>
    </xf>
    <xf numFmtId="0" fontId="4" fillId="0" borderId="13" xfId="81" applyFont="1" applyFill="1" applyBorder="1" applyAlignment="1">
      <alignment horizontal="center" vertical="center"/>
    </xf>
    <xf numFmtId="0" fontId="4" fillId="0" borderId="13" xfId="81" applyFont="1" applyFill="1" applyBorder="1" applyAlignment="1">
      <alignment vertical="center" wrapText="1"/>
    </xf>
    <xf numFmtId="0" fontId="4" fillId="0" borderId="13" xfId="81" applyFont="1" applyFill="1" applyBorder="1" applyAlignment="1">
      <alignment horizontal="center" vertical="center" wrapText="1"/>
    </xf>
    <xf numFmtId="0" fontId="4" fillId="0" borderId="13" xfId="81" applyFont="1" applyBorder="1" applyAlignment="1">
      <alignment vertical="center" wrapText="1"/>
    </xf>
    <xf numFmtId="43" fontId="4" fillId="0" borderId="0" xfId="435" applyFont="1" applyAlignment="1" applyProtection="1">
      <alignment vertical="center"/>
    </xf>
    <xf numFmtId="43" fontId="4" fillId="0" borderId="0" xfId="435" applyFont="1" applyProtection="1"/>
    <xf numFmtId="43" fontId="38" fillId="38" borderId="13" xfId="435" applyFont="1" applyFill="1" applyBorder="1" applyAlignment="1" applyProtection="1">
      <alignment horizontal="center" vertical="center" wrapText="1"/>
    </xf>
    <xf numFmtId="43" fontId="38" fillId="38" borderId="13" xfId="435" applyFont="1" applyFill="1" applyBorder="1" applyAlignment="1" applyProtection="1">
      <alignment horizontal="center" vertical="center"/>
    </xf>
    <xf numFmtId="43" fontId="4" fillId="0" borderId="0" xfId="435" applyFont="1" applyAlignment="1" applyProtection="1">
      <alignment vertical="center"/>
      <protection locked="0"/>
    </xf>
    <xf numFmtId="43" fontId="4" fillId="0" borderId="0" xfId="435" applyFont="1" applyProtection="1">
      <protection locked="0"/>
    </xf>
    <xf numFmtId="43" fontId="36" fillId="0" borderId="20" xfId="435" applyFont="1" applyBorder="1" applyAlignment="1" applyProtection="1">
      <alignment vertical="center"/>
      <protection locked="0"/>
    </xf>
    <xf numFmtId="0" fontId="34" fillId="0" borderId="24" xfId="152" applyNumberFormat="1" applyFont="1" applyFill="1" applyBorder="1" applyAlignment="1" applyProtection="1">
      <alignment wrapText="1"/>
    </xf>
    <xf numFmtId="0" fontId="52" fillId="41" borderId="0" xfId="0" applyFont="1" applyFill="1"/>
    <xf numFmtId="0" fontId="67" fillId="41" borderId="0" xfId="0" applyFont="1" applyFill="1" applyAlignment="1" applyProtection="1">
      <alignment horizontal="center" vertical="center"/>
    </xf>
    <xf numFmtId="0" fontId="59" fillId="41" borderId="0" xfId="0" applyFont="1" applyFill="1" applyAlignment="1" applyProtection="1">
      <alignment horizontal="center" vertical="center"/>
    </xf>
    <xf numFmtId="0" fontId="52" fillId="41" borderId="0" xfId="0" applyFont="1" applyFill="1" applyAlignment="1" applyProtection="1">
      <alignment horizontal="justify" vertical="center"/>
    </xf>
    <xf numFmtId="0" fontId="53" fillId="41" borderId="27" xfId="0" applyFont="1" applyFill="1" applyBorder="1" applyAlignment="1" applyProtection="1">
      <alignment horizontal="justify" vertical="center" wrapText="1"/>
    </xf>
    <xf numFmtId="0" fontId="52" fillId="41" borderId="28" xfId="0" applyFont="1" applyFill="1" applyBorder="1" applyAlignment="1" applyProtection="1">
      <alignment horizontal="justify" vertical="center" wrapText="1"/>
    </xf>
    <xf numFmtId="0" fontId="52" fillId="41" borderId="29" xfId="0" applyFont="1" applyFill="1" applyBorder="1" applyAlignment="1" applyProtection="1">
      <alignment horizontal="justify" vertical="center" wrapText="1"/>
    </xf>
    <xf numFmtId="0" fontId="53" fillId="41" borderId="28" xfId="0" applyFont="1" applyFill="1" applyBorder="1" applyAlignment="1" applyProtection="1">
      <alignment horizontal="justify" vertical="center" wrapText="1"/>
    </xf>
    <xf numFmtId="0" fontId="52" fillId="41" borderId="38" xfId="0" applyFont="1" applyFill="1" applyBorder="1" applyAlignment="1" applyProtection="1">
      <alignment horizontal="justify" vertical="center" wrapText="1"/>
    </xf>
    <xf numFmtId="0" fontId="64" fillId="41" borderId="38" xfId="0" applyFont="1" applyFill="1" applyBorder="1" applyAlignment="1" applyProtection="1">
      <alignment horizontal="justify" vertical="center" wrapText="1"/>
    </xf>
    <xf numFmtId="0" fontId="53" fillId="41" borderId="38" xfId="0" applyFont="1" applyFill="1" applyBorder="1" applyAlignment="1" applyProtection="1">
      <alignment horizontal="justify" vertical="center" wrapText="1"/>
    </xf>
    <xf numFmtId="2" fontId="53" fillId="41" borderId="0" xfId="0" applyNumberFormat="1" applyFont="1" applyFill="1" applyAlignment="1" applyProtection="1">
      <alignment horizontal="justify" vertical="justify" wrapText="1"/>
    </xf>
    <xf numFmtId="0" fontId="60" fillId="41" borderId="0" xfId="429" applyFont="1" applyFill="1" applyAlignment="1" applyProtection="1">
      <alignment horizontal="left" vertical="center"/>
    </xf>
    <xf numFmtId="167" fontId="68" fillId="0" borderId="0" xfId="0" applyNumberFormat="1" applyFont="1" applyProtection="1"/>
    <xf numFmtId="166" fontId="4" fillId="0" borderId="13" xfId="81" applyNumberFormat="1" applyFont="1" applyFill="1" applyBorder="1" applyAlignment="1">
      <alignment vertical="center"/>
    </xf>
    <xf numFmtId="166" fontId="4" fillId="0" borderId="13" xfId="81" applyNumberFormat="1" applyFont="1" applyBorder="1" applyAlignment="1">
      <alignment vertical="center"/>
    </xf>
    <xf numFmtId="0" fontId="0" fillId="0" borderId="13" xfId="81" applyFont="1" applyFill="1" applyBorder="1" applyAlignment="1">
      <alignment horizontal="center" vertical="center" wrapText="1"/>
    </xf>
    <xf numFmtId="0" fontId="69" fillId="41" borderId="0" xfId="427" applyNumberFormat="1" applyFont="1" applyFill="1" applyBorder="1" applyAlignment="1" applyProtection="1">
      <alignment horizontal="left" vertical="center" wrapText="1"/>
    </xf>
    <xf numFmtId="43" fontId="69" fillId="41" borderId="0" xfId="435" applyFont="1" applyFill="1" applyBorder="1" applyAlignment="1" applyProtection="1">
      <alignment horizontal="left" vertical="center"/>
    </xf>
    <xf numFmtId="0" fontId="71" fillId="0" borderId="0" xfId="0" applyFont="1"/>
    <xf numFmtId="14" fontId="73" fillId="0" borderId="13" xfId="0" applyNumberFormat="1" applyFont="1" applyBorder="1" applyAlignment="1">
      <alignment horizontal="center" vertical="center"/>
    </xf>
    <xf numFmtId="0" fontId="73" fillId="0" borderId="13" xfId="0" applyFont="1" applyBorder="1" applyAlignment="1">
      <alignment horizontal="center" vertical="center"/>
    </xf>
    <xf numFmtId="0" fontId="74" fillId="41" borderId="0" xfId="427" applyFont="1" applyFill="1" applyBorder="1" applyAlignment="1" applyProtection="1">
      <alignment horizontal="left" vertical="center"/>
    </xf>
    <xf numFmtId="0" fontId="71" fillId="0" borderId="0" xfId="0" applyFont="1" applyAlignment="1">
      <alignment horizontal="center" vertical="center"/>
    </xf>
    <xf numFmtId="0" fontId="71" fillId="41" borderId="0" xfId="0" applyFont="1" applyFill="1" applyAlignment="1">
      <alignment horizontal="center" vertical="center"/>
    </xf>
    <xf numFmtId="0" fontId="71" fillId="0" borderId="13" xfId="0" applyFont="1" applyBorder="1" applyAlignment="1">
      <alignment horizontal="center" vertical="center"/>
    </xf>
    <xf numFmtId="0" fontId="71" fillId="0" borderId="13" xfId="0" applyFont="1" applyBorder="1" applyAlignment="1">
      <alignment horizontal="center" vertical="center" wrapText="1"/>
    </xf>
    <xf numFmtId="43" fontId="69" fillId="41" borderId="0" xfId="435" applyFont="1" applyFill="1" applyBorder="1" applyAlignment="1" applyProtection="1">
      <alignment horizontal="left" vertical="center" wrapText="1"/>
    </xf>
    <xf numFmtId="0" fontId="71" fillId="41" borderId="0" xfId="0" applyFont="1" applyFill="1" applyAlignment="1">
      <alignment horizontal="left" vertical="center" wrapText="1"/>
    </xf>
    <xf numFmtId="0" fontId="71" fillId="0" borderId="13" xfId="0" applyFont="1" applyBorder="1" applyAlignment="1">
      <alignment horizontal="left" vertical="center" wrapText="1"/>
    </xf>
    <xf numFmtId="0" fontId="71" fillId="0" borderId="0" xfId="0" applyFont="1" applyAlignment="1">
      <alignment horizontal="left" vertical="center" wrapText="1"/>
    </xf>
    <xf numFmtId="0" fontId="71" fillId="41" borderId="0" xfId="0" applyFont="1" applyFill="1" applyAlignment="1">
      <alignment horizontal="left" vertical="center"/>
    </xf>
    <xf numFmtId="0" fontId="71" fillId="0" borderId="0" xfId="0" applyFont="1" applyAlignment="1">
      <alignment horizontal="left"/>
    </xf>
    <xf numFmtId="14" fontId="69" fillId="41" borderId="0" xfId="427" applyNumberFormat="1" applyFont="1" applyFill="1" applyBorder="1" applyAlignment="1" applyProtection="1">
      <alignment horizontal="left" vertical="center" wrapText="1"/>
    </xf>
    <xf numFmtId="0" fontId="70" fillId="0" borderId="0" xfId="0" applyFont="1" applyFill="1" applyBorder="1" applyAlignment="1">
      <alignment horizontal="center" vertical="center"/>
    </xf>
    <xf numFmtId="0" fontId="71" fillId="0" borderId="0" xfId="0" applyFont="1" applyBorder="1"/>
    <xf numFmtId="0" fontId="71" fillId="41" borderId="0" xfId="429" applyFont="1" applyFill="1" applyAlignment="1" applyProtection="1">
      <alignment vertical="center"/>
    </xf>
    <xf numFmtId="0" fontId="70" fillId="41" borderId="0" xfId="429" applyFont="1" applyFill="1" applyAlignment="1" applyProtection="1">
      <alignment horizontal="center" vertical="center"/>
    </xf>
    <xf numFmtId="14" fontId="70" fillId="41" borderId="0" xfId="429" applyNumberFormat="1" applyFont="1" applyFill="1" applyAlignment="1" applyProtection="1">
      <alignment horizontal="center" vertical="center"/>
    </xf>
    <xf numFmtId="0" fontId="70" fillId="41" borderId="0" xfId="429" applyFont="1" applyFill="1" applyAlignment="1" applyProtection="1">
      <alignment horizontal="center"/>
    </xf>
    <xf numFmtId="43" fontId="70" fillId="41" borderId="0" xfId="435" applyFont="1" applyFill="1" applyAlignment="1" applyProtection="1">
      <alignment horizontal="center" vertical="center"/>
    </xf>
    <xf numFmtId="43" fontId="70" fillId="41" borderId="0" xfId="435" applyFont="1" applyFill="1" applyAlignment="1" applyProtection="1">
      <alignment horizontal="center" wrapText="1"/>
    </xf>
    <xf numFmtId="0" fontId="71" fillId="41" borderId="0" xfId="429" applyFont="1" applyFill="1" applyAlignment="1" applyProtection="1">
      <alignment horizontal="center" vertical="center"/>
    </xf>
    <xf numFmtId="14" fontId="71" fillId="41" borderId="0" xfId="429" applyNumberFormat="1" applyFont="1" applyFill="1" applyAlignment="1" applyProtection="1">
      <alignment horizontal="center" vertical="center"/>
    </xf>
    <xf numFmtId="0" fontId="71" fillId="41" borderId="0" xfId="429" applyFont="1" applyFill="1" applyProtection="1"/>
    <xf numFmtId="43" fontId="71" fillId="41" borderId="0" xfId="435" applyFont="1" applyFill="1" applyAlignment="1" applyProtection="1">
      <alignment vertical="center"/>
    </xf>
    <xf numFmtId="43" fontId="71" fillId="41" borderId="0" xfId="435" applyFont="1" applyFill="1" applyAlignment="1" applyProtection="1">
      <alignment horizontal="center" wrapText="1"/>
    </xf>
    <xf numFmtId="0" fontId="69" fillId="34" borderId="13" xfId="1" applyNumberFormat="1" applyFont="1" applyFill="1" applyBorder="1" applyAlignment="1" applyProtection="1">
      <alignment horizontal="center" vertical="center" wrapText="1"/>
    </xf>
    <xf numFmtId="14" fontId="69" fillId="34" borderId="13" xfId="1" applyNumberFormat="1" applyFont="1" applyFill="1" applyBorder="1" applyAlignment="1" applyProtection="1">
      <alignment horizontal="center" vertical="center"/>
    </xf>
    <xf numFmtId="43" fontId="69" fillId="34" borderId="13" xfId="435" applyFont="1" applyFill="1" applyBorder="1" applyAlignment="1" applyProtection="1">
      <alignment horizontal="center" vertical="center" wrapText="1"/>
    </xf>
    <xf numFmtId="1" fontId="73" fillId="0" borderId="13" xfId="435" applyNumberFormat="1" applyFont="1" applyFill="1" applyBorder="1" applyAlignment="1">
      <alignment horizontal="center" vertical="center"/>
    </xf>
    <xf numFmtId="14" fontId="73" fillId="0" borderId="13" xfId="435" applyNumberFormat="1" applyFont="1" applyFill="1" applyBorder="1" applyAlignment="1">
      <alignment horizontal="center" vertical="center"/>
    </xf>
    <xf numFmtId="1" fontId="73" fillId="0" borderId="13" xfId="435" applyNumberFormat="1" applyFont="1" applyFill="1" applyBorder="1" applyAlignment="1">
      <alignment horizontal="left" vertical="center" wrapText="1"/>
    </xf>
    <xf numFmtId="0" fontId="71" fillId="0" borderId="0" xfId="0" applyFont="1" applyAlignment="1">
      <alignment vertical="center"/>
    </xf>
    <xf numFmtId="43" fontId="70" fillId="39" borderId="13" xfId="435" applyFont="1" applyFill="1" applyBorder="1"/>
    <xf numFmtId="0" fontId="71" fillId="41" borderId="0" xfId="429" applyFont="1" applyFill="1" applyAlignment="1" applyProtection="1">
      <alignment horizontal="center"/>
    </xf>
    <xf numFmtId="0" fontId="71" fillId="0" borderId="0" xfId="429" applyFont="1" applyProtection="1">
      <protection locked="0"/>
    </xf>
    <xf numFmtId="0" fontId="70" fillId="0" borderId="0" xfId="0" applyFont="1" applyFill="1" applyBorder="1" applyAlignment="1">
      <alignment vertical="center" wrapText="1"/>
    </xf>
    <xf numFmtId="43" fontId="69" fillId="0" borderId="0" xfId="435" applyFont="1" applyFill="1" applyBorder="1" applyAlignment="1" applyProtection="1">
      <alignment horizontal="center" vertical="center" wrapText="1"/>
    </xf>
    <xf numFmtId="0" fontId="70" fillId="0" borderId="13" xfId="0" applyFont="1" applyFill="1" applyBorder="1" applyAlignment="1">
      <alignment horizontal="center" vertical="center"/>
    </xf>
    <xf numFmtId="0" fontId="69" fillId="0" borderId="0" xfId="1" applyNumberFormat="1" applyFont="1" applyFill="1" applyBorder="1" applyAlignment="1" applyProtection="1">
      <alignment horizontal="center" vertical="center"/>
    </xf>
    <xf numFmtId="14" fontId="69" fillId="0" borderId="0" xfId="1" applyNumberFormat="1" applyFont="1" applyFill="1" applyBorder="1" applyAlignment="1" applyProtection="1">
      <alignment horizontal="center" vertical="center"/>
    </xf>
    <xf numFmtId="0" fontId="69" fillId="0" borderId="0" xfId="1" applyNumberFormat="1" applyFont="1" applyFill="1" applyBorder="1" applyAlignment="1" applyProtection="1">
      <alignment horizontal="center" vertical="center" wrapText="1"/>
    </xf>
    <xf numFmtId="43" fontId="70" fillId="0" borderId="0" xfId="435" applyFont="1" applyFill="1" applyBorder="1" applyAlignment="1">
      <alignment vertical="center" wrapText="1"/>
    </xf>
    <xf numFmtId="0" fontId="71" fillId="0" borderId="0" xfId="0" applyFont="1" applyFill="1" applyBorder="1"/>
    <xf numFmtId="0" fontId="70" fillId="0" borderId="15" xfId="429" applyFont="1" applyFill="1" applyBorder="1" applyAlignment="1" applyProtection="1">
      <protection locked="0"/>
    </xf>
    <xf numFmtId="0" fontId="71" fillId="0" borderId="0" xfId="429" applyFont="1" applyFill="1" applyAlignment="1" applyProtection="1">
      <alignment horizontal="center"/>
      <protection locked="0"/>
    </xf>
    <xf numFmtId="0" fontId="70" fillId="0" borderId="0" xfId="429" applyFont="1" applyFill="1" applyBorder="1" applyAlignment="1" applyProtection="1">
      <protection locked="0"/>
    </xf>
    <xf numFmtId="0" fontId="71" fillId="0" borderId="0" xfId="429" applyFont="1" applyFill="1" applyBorder="1" applyAlignment="1" applyProtection="1">
      <alignment horizontal="center"/>
      <protection locked="0"/>
    </xf>
    <xf numFmtId="0" fontId="71" fillId="0" borderId="0" xfId="433" applyFont="1" applyProtection="1"/>
    <xf numFmtId="0" fontId="35" fillId="0" borderId="0" xfId="433" applyFont="1" applyFill="1" applyAlignment="1" applyProtection="1">
      <alignment horizontal="left"/>
    </xf>
    <xf numFmtId="0" fontId="70" fillId="0" borderId="0" xfId="433" applyFont="1" applyFill="1" applyAlignment="1" applyProtection="1">
      <alignment horizontal="left"/>
    </xf>
    <xf numFmtId="0" fontId="70" fillId="0" borderId="0" xfId="433" applyFont="1" applyFill="1" applyAlignment="1" applyProtection="1">
      <alignment horizontal="center" wrapText="1"/>
    </xf>
    <xf numFmtId="0" fontId="71" fillId="0" borderId="0" xfId="433" applyFont="1" applyAlignment="1" applyProtection="1">
      <alignment wrapText="1"/>
    </xf>
    <xf numFmtId="0" fontId="69" fillId="35" borderId="13" xfId="434" applyNumberFormat="1" applyFont="1" applyFill="1" applyBorder="1" applyAlignment="1" applyProtection="1">
      <alignment horizontal="center" vertical="center" wrapText="1"/>
      <protection locked="0"/>
    </xf>
    <xf numFmtId="0" fontId="69" fillId="34" borderId="13" xfId="433" applyFont="1" applyFill="1" applyBorder="1" applyAlignment="1" applyProtection="1">
      <alignment horizontal="center" vertical="center" wrapText="1"/>
      <protection locked="0"/>
    </xf>
    <xf numFmtId="0" fontId="69" fillId="35" borderId="13" xfId="433" applyFont="1" applyFill="1" applyBorder="1" applyAlignment="1" applyProtection="1">
      <alignment horizontal="center" vertical="center"/>
      <protection locked="0"/>
    </xf>
    <xf numFmtId="0" fontId="71" fillId="0" borderId="0" xfId="433" applyFont="1" applyProtection="1">
      <protection locked="0"/>
    </xf>
    <xf numFmtId="0" fontId="73" fillId="0" borderId="13" xfId="0" applyFont="1" applyFill="1" applyBorder="1" applyAlignment="1">
      <alignment horizontal="center" vertical="center" wrapText="1"/>
    </xf>
    <xf numFmtId="0" fontId="73" fillId="0" borderId="13" xfId="0" applyFont="1" applyFill="1" applyBorder="1" applyAlignment="1">
      <alignment vertical="center" wrapText="1"/>
    </xf>
    <xf numFmtId="43" fontId="73" fillId="0" borderId="13" xfId="435" applyFont="1" applyFill="1" applyBorder="1" applyAlignment="1">
      <alignment wrapText="1"/>
    </xf>
    <xf numFmtId="0" fontId="71" fillId="0" borderId="0" xfId="433" applyFont="1" applyAlignment="1" applyProtection="1">
      <alignment wrapText="1"/>
      <protection locked="0"/>
    </xf>
    <xf numFmtId="0" fontId="39" fillId="0" borderId="0" xfId="81" applyFont="1" applyAlignment="1" applyProtection="1">
      <alignment horizontal="center"/>
      <protection locked="0"/>
    </xf>
    <xf numFmtId="43" fontId="36" fillId="39" borderId="22" xfId="435" applyFont="1" applyFill="1" applyBorder="1" applyAlignment="1" applyProtection="1">
      <alignment vertical="center"/>
    </xf>
    <xf numFmtId="0" fontId="36" fillId="39" borderId="13" xfId="81" applyFont="1" applyFill="1" applyBorder="1" applyAlignment="1" applyProtection="1">
      <alignment horizontal="center" vertical="center" wrapText="1"/>
    </xf>
    <xf numFmtId="0" fontId="71" fillId="41" borderId="0" xfId="0" applyFont="1" applyFill="1" applyAlignment="1">
      <alignment horizontal="center" vertical="center" wrapText="1"/>
    </xf>
    <xf numFmtId="0" fontId="71" fillId="0" borderId="0" xfId="0" applyFont="1" applyAlignment="1">
      <alignment horizontal="center" vertical="center" wrapText="1"/>
    </xf>
    <xf numFmtId="14" fontId="79" fillId="0" borderId="13" xfId="0" applyNumberFormat="1" applyFont="1" applyFill="1" applyBorder="1" applyAlignment="1">
      <alignment horizontal="center" vertical="center"/>
    </xf>
    <xf numFmtId="0" fontId="70" fillId="41" borderId="0" xfId="429" applyFont="1" applyFill="1" applyAlignment="1" applyProtection="1">
      <alignment horizontal="center" wrapText="1"/>
    </xf>
    <xf numFmtId="0" fontId="71" fillId="41" borderId="0" xfId="429" applyFont="1" applyFill="1" applyAlignment="1" applyProtection="1">
      <alignment wrapText="1"/>
    </xf>
    <xf numFmtId="0" fontId="71" fillId="0" borderId="13" xfId="0" applyFont="1" applyBorder="1" applyAlignment="1">
      <alignment wrapText="1"/>
    </xf>
    <xf numFmtId="0" fontId="71" fillId="0" borderId="0" xfId="0" applyFont="1" applyAlignment="1">
      <alignment wrapText="1"/>
    </xf>
    <xf numFmtId="14" fontId="71" fillId="0" borderId="13" xfId="0" applyNumberFormat="1" applyFont="1" applyBorder="1" applyAlignment="1">
      <alignment horizontal="center" vertical="center"/>
    </xf>
    <xf numFmtId="43" fontId="71" fillId="41" borderId="0" xfId="435" applyFont="1" applyFill="1" applyAlignment="1" applyProtection="1">
      <alignment horizontal="center" vertical="center"/>
    </xf>
    <xf numFmtId="43" fontId="71" fillId="0" borderId="13" xfId="435" applyFont="1" applyBorder="1" applyAlignment="1">
      <alignment horizontal="center" vertical="center"/>
    </xf>
    <xf numFmtId="43" fontId="71" fillId="0" borderId="0" xfId="435" applyFont="1" applyAlignment="1">
      <alignment horizontal="center" vertical="center"/>
    </xf>
    <xf numFmtId="43" fontId="70" fillId="41" borderId="0" xfId="435" applyFont="1" applyFill="1" applyAlignment="1" applyProtection="1">
      <alignment horizontal="center" vertical="center" wrapText="1"/>
    </xf>
    <xf numFmtId="43" fontId="71" fillId="41" borderId="0" xfId="435" applyFont="1" applyFill="1" applyAlignment="1" applyProtection="1">
      <alignment horizontal="center" vertical="center" wrapText="1"/>
    </xf>
    <xf numFmtId="43" fontId="71" fillId="41" borderId="0" xfId="435" applyFont="1" applyFill="1" applyAlignment="1">
      <alignment horizontal="center" vertical="center"/>
    </xf>
    <xf numFmtId="43" fontId="70" fillId="39" borderId="11" xfId="435" applyFont="1" applyFill="1" applyBorder="1" applyAlignment="1">
      <alignment horizontal="center" vertical="center"/>
    </xf>
    <xf numFmtId="0" fontId="71" fillId="41" borderId="0" xfId="0" applyFont="1" applyFill="1"/>
    <xf numFmtId="0" fontId="70" fillId="0" borderId="0" xfId="0" applyFont="1" applyFill="1" applyBorder="1" applyAlignment="1">
      <alignment horizontal="center" vertical="center"/>
    </xf>
    <xf numFmtId="0" fontId="70" fillId="39" borderId="12" xfId="0" applyFont="1" applyFill="1" applyBorder="1" applyAlignment="1">
      <alignment horizontal="center" wrapText="1"/>
    </xf>
    <xf numFmtId="0" fontId="69" fillId="41" borderId="0" xfId="427" applyNumberFormat="1" applyFont="1" applyFill="1" applyBorder="1" applyAlignment="1" applyProtection="1">
      <alignment vertical="center"/>
    </xf>
    <xf numFmtId="0" fontId="70" fillId="35" borderId="13" xfId="0" applyFont="1" applyFill="1" applyBorder="1" applyAlignment="1">
      <alignment horizontal="center" vertical="center" wrapText="1"/>
    </xf>
    <xf numFmtId="0" fontId="70" fillId="0" borderId="0" xfId="0" applyFont="1" applyFill="1" applyBorder="1" applyAlignment="1">
      <alignment vertical="center"/>
    </xf>
    <xf numFmtId="0" fontId="69" fillId="41" borderId="0" xfId="427" applyNumberFormat="1" applyFont="1" applyFill="1" applyBorder="1" applyAlignment="1" applyProtection="1">
      <alignment horizontal="left" vertical="center"/>
    </xf>
    <xf numFmtId="0" fontId="70" fillId="41" borderId="0" xfId="429" applyFont="1" applyFill="1" applyAlignment="1" applyProtection="1">
      <alignment horizontal="left"/>
    </xf>
    <xf numFmtId="43" fontId="73" fillId="0" borderId="13" xfId="435" applyFont="1" applyFill="1" applyBorder="1" applyAlignment="1">
      <alignment vertical="center"/>
    </xf>
    <xf numFmtId="43" fontId="73" fillId="0" borderId="13" xfId="435" applyFont="1" applyFill="1" applyBorder="1" applyAlignment="1">
      <alignment vertical="center" wrapText="1"/>
    </xf>
    <xf numFmtId="14" fontId="69" fillId="41" borderId="0" xfId="427" applyNumberFormat="1" applyFont="1" applyFill="1" applyBorder="1" applyAlignment="1" applyProtection="1">
      <alignment vertical="center"/>
    </xf>
    <xf numFmtId="14" fontId="74" fillId="41" borderId="0" xfId="427" applyNumberFormat="1" applyFont="1" applyFill="1" applyBorder="1" applyAlignment="1" applyProtection="1">
      <alignment horizontal="left" vertical="center"/>
    </xf>
    <xf numFmtId="14" fontId="71" fillId="41" borderId="0" xfId="0" applyNumberFormat="1" applyFont="1" applyFill="1" applyAlignment="1">
      <alignment horizontal="center" vertical="center"/>
    </xf>
    <xf numFmtId="14" fontId="71" fillId="0" borderId="0" xfId="0" applyNumberFormat="1" applyFont="1" applyAlignment="1">
      <alignment horizontal="center" vertical="center"/>
    </xf>
    <xf numFmtId="40" fontId="69" fillId="41" borderId="0" xfId="427" applyNumberFormat="1" applyFont="1" applyFill="1" applyBorder="1" applyAlignment="1" applyProtection="1">
      <alignment vertical="center"/>
    </xf>
    <xf numFmtId="0" fontId="70" fillId="41" borderId="0" xfId="429" applyFont="1" applyFill="1" applyAlignment="1" applyProtection="1"/>
    <xf numFmtId="43" fontId="69" fillId="41" borderId="0" xfId="435" applyFont="1" applyFill="1" applyBorder="1" applyAlignment="1" applyProtection="1">
      <alignment vertical="center"/>
    </xf>
    <xf numFmtId="43" fontId="70" fillId="41" borderId="0" xfId="435" applyFont="1" applyFill="1" applyAlignment="1" applyProtection="1"/>
    <xf numFmtId="43" fontId="70" fillId="41" borderId="0" xfId="435" applyFont="1" applyFill="1" applyAlignment="1" applyProtection="1">
      <alignment horizontal="left" vertical="center"/>
    </xf>
    <xf numFmtId="43" fontId="70" fillId="41" borderId="0" xfId="435" applyFont="1" applyFill="1" applyAlignment="1" applyProtection="1">
      <alignment horizontal="center"/>
    </xf>
    <xf numFmtId="43" fontId="35" fillId="0" borderId="0" xfId="435" applyFont="1" applyFill="1" applyAlignment="1" applyProtection="1">
      <alignment horizontal="center" vertical="center"/>
    </xf>
    <xf numFmtId="43" fontId="69" fillId="35" borderId="13" xfId="435" applyFont="1" applyFill="1" applyBorder="1" applyAlignment="1" applyProtection="1">
      <alignment horizontal="center" vertical="center"/>
      <protection locked="0"/>
    </xf>
    <xf numFmtId="43" fontId="71" fillId="0" borderId="13" xfId="435" applyFont="1" applyBorder="1" applyAlignment="1" applyProtection="1">
      <alignment vertical="center"/>
      <protection locked="0"/>
    </xf>
    <xf numFmtId="43" fontId="71" fillId="0" borderId="0" xfId="435" applyFont="1" applyAlignment="1" applyProtection="1">
      <alignment vertical="center"/>
      <protection locked="0"/>
    </xf>
    <xf numFmtId="0" fontId="69" fillId="41" borderId="0" xfId="427" applyNumberFormat="1" applyFont="1" applyFill="1" applyBorder="1" applyAlignment="1" applyProtection="1">
      <alignment horizontal="center" vertical="center"/>
    </xf>
    <xf numFmtId="0" fontId="74" fillId="41" borderId="0" xfId="427" applyFont="1" applyFill="1" applyBorder="1" applyAlignment="1" applyProtection="1">
      <alignment horizontal="center" vertical="center"/>
    </xf>
    <xf numFmtId="0" fontId="70" fillId="0" borderId="15" xfId="429" applyFont="1" applyFill="1" applyBorder="1" applyAlignment="1" applyProtection="1">
      <alignment horizontal="center" vertical="center"/>
      <protection locked="0"/>
    </xf>
    <xf numFmtId="0" fontId="71" fillId="0" borderId="0" xfId="429" applyFont="1" applyFill="1" applyAlignment="1" applyProtection="1">
      <alignment horizontal="center" vertical="center"/>
      <protection locked="0"/>
    </xf>
    <xf numFmtId="43" fontId="71" fillId="0" borderId="13" xfId="435" applyFont="1" applyFill="1" applyBorder="1" applyAlignment="1">
      <alignment vertical="center" wrapText="1"/>
    </xf>
    <xf numFmtId="43" fontId="70" fillId="0" borderId="0" xfId="435" applyFont="1" applyFill="1" applyAlignment="1" applyProtection="1">
      <alignment horizontal="center" vertical="center"/>
    </xf>
    <xf numFmtId="43" fontId="71" fillId="0" borderId="0" xfId="435" applyFont="1" applyAlignment="1" applyProtection="1">
      <alignment vertical="center"/>
    </xf>
    <xf numFmtId="43" fontId="69" fillId="34" borderId="13" xfId="435" applyFont="1" applyFill="1" applyBorder="1" applyAlignment="1" applyProtection="1">
      <alignment horizontal="center" vertical="center"/>
      <protection locked="0"/>
    </xf>
    <xf numFmtId="43" fontId="74" fillId="41" borderId="0" xfId="435" applyFont="1" applyFill="1" applyBorder="1" applyAlignment="1" applyProtection="1">
      <alignment horizontal="left" vertical="center"/>
    </xf>
    <xf numFmtId="43" fontId="73" fillId="0" borderId="13" xfId="435" applyFont="1" applyFill="1" applyBorder="1" applyAlignment="1" applyProtection="1">
      <alignment horizontal="right" vertical="center"/>
    </xf>
    <xf numFmtId="43" fontId="73" fillId="0" borderId="13" xfId="435" applyFont="1" applyFill="1" applyBorder="1" applyAlignment="1" applyProtection="1">
      <alignment horizontal="center" vertical="center"/>
    </xf>
    <xf numFmtId="43" fontId="73" fillId="0" borderId="13" xfId="435" applyFont="1" applyFill="1" applyBorder="1" applyAlignment="1" applyProtection="1">
      <alignment horizontal="center" vertical="center" wrapText="1"/>
    </xf>
    <xf numFmtId="0" fontId="69" fillId="41" borderId="0" xfId="427" applyNumberFormat="1" applyFont="1" applyFill="1" applyBorder="1" applyAlignment="1" applyProtection="1">
      <alignment vertical="center" wrapText="1"/>
    </xf>
    <xf numFmtId="0" fontId="74" fillId="41" borderId="0" xfId="427" applyFont="1" applyFill="1" applyBorder="1" applyAlignment="1" applyProtection="1">
      <alignment horizontal="left" vertical="center" wrapText="1"/>
    </xf>
    <xf numFmtId="0" fontId="71" fillId="0" borderId="0" xfId="429" applyFont="1" applyAlignment="1" applyProtection="1">
      <alignment wrapText="1"/>
      <protection locked="0"/>
    </xf>
    <xf numFmtId="43" fontId="80" fillId="0" borderId="0" xfId="435" applyFont="1" applyBorder="1" applyAlignment="1" applyProtection="1">
      <alignment vertical="center"/>
    </xf>
    <xf numFmtId="43" fontId="80" fillId="0" borderId="0" xfId="435" applyFont="1" applyBorder="1" applyProtection="1">
      <protection locked="0"/>
    </xf>
    <xf numFmtId="43" fontId="39" fillId="0" borderId="0" xfId="435" applyFont="1" applyAlignment="1" applyProtection="1">
      <alignment horizontal="center"/>
      <protection locked="0"/>
    </xf>
    <xf numFmtId="0" fontId="70" fillId="39" borderId="11" xfId="0" applyFont="1" applyFill="1" applyBorder="1" applyAlignment="1">
      <alignment wrapText="1"/>
    </xf>
    <xf numFmtId="0" fontId="4" fillId="41" borderId="13" xfId="81" applyFont="1" applyFill="1" applyBorder="1" applyAlignment="1">
      <alignment horizontal="center" vertical="center"/>
    </xf>
    <xf numFmtId="0" fontId="4" fillId="41" borderId="13" xfId="81" applyFont="1" applyFill="1" applyBorder="1" applyAlignment="1">
      <alignment vertical="center" wrapText="1"/>
    </xf>
    <xf numFmtId="0" fontId="0" fillId="41" borderId="13" xfId="81" applyFont="1" applyFill="1" applyBorder="1" applyAlignment="1">
      <alignment horizontal="center" vertical="center" wrapText="1"/>
    </xf>
    <xf numFmtId="166" fontId="4" fillId="41" borderId="21" xfId="81" applyNumberFormat="1" applyFont="1" applyFill="1" applyBorder="1" applyAlignment="1">
      <alignment vertical="center"/>
    </xf>
    <xf numFmtId="43" fontId="4" fillId="41" borderId="0" xfId="435" applyFont="1" applyFill="1" applyBorder="1" applyProtection="1"/>
    <xf numFmtId="0" fontId="4" fillId="41" borderId="0" xfId="81" applyFont="1" applyFill="1" applyProtection="1">
      <protection locked="0"/>
    </xf>
    <xf numFmtId="43" fontId="4" fillId="41" borderId="0" xfId="435" applyFont="1" applyFill="1" applyProtection="1">
      <protection locked="0"/>
    </xf>
    <xf numFmtId="4" fontId="4" fillId="41" borderId="0" xfId="81" applyNumberFormat="1" applyFont="1" applyFill="1" applyProtection="1">
      <protection locked="0"/>
    </xf>
    <xf numFmtId="0" fontId="0" fillId="0" borderId="13" xfId="81" applyFont="1" applyFill="1" applyBorder="1" applyAlignment="1">
      <alignment vertical="center" wrapText="1"/>
    </xf>
    <xf numFmtId="43" fontId="4" fillId="0" borderId="0" xfId="81" applyNumberFormat="1" applyFont="1" applyProtection="1">
      <protection locked="0"/>
    </xf>
    <xf numFmtId="0" fontId="83" fillId="0" borderId="0" xfId="433" applyFont="1" applyAlignment="1" applyProtection="1">
      <alignment horizontal="right"/>
      <protection locked="0"/>
    </xf>
    <xf numFmtId="1" fontId="33" fillId="0" borderId="13" xfId="435" applyNumberFormat="1" applyFont="1" applyFill="1" applyBorder="1" applyAlignment="1">
      <alignment horizontal="center" vertical="center"/>
    </xf>
    <xf numFmtId="0" fontId="71" fillId="0" borderId="13" xfId="0" applyFont="1" applyBorder="1" applyAlignment="1">
      <alignment vertical="center"/>
    </xf>
    <xf numFmtId="0" fontId="71" fillId="0" borderId="13" xfId="0" applyFont="1" applyBorder="1"/>
    <xf numFmtId="0" fontId="70" fillId="0" borderId="13" xfId="0" applyFont="1" applyFill="1" applyBorder="1" applyAlignment="1">
      <alignment wrapText="1"/>
    </xf>
    <xf numFmtId="0" fontId="71" fillId="0" borderId="13" xfId="0" applyFont="1" applyFill="1" applyBorder="1" applyAlignment="1">
      <alignment horizontal="center" vertical="center"/>
    </xf>
    <xf numFmtId="0" fontId="84" fillId="0" borderId="0" xfId="0" applyFont="1" applyAlignment="1">
      <alignment horizontal="center" vertical="center"/>
    </xf>
    <xf numFmtId="166" fontId="0" fillId="0" borderId="13" xfId="81" applyNumberFormat="1" applyFont="1" applyFill="1" applyBorder="1" applyAlignment="1">
      <alignment vertical="center"/>
    </xf>
    <xf numFmtId="0" fontId="71" fillId="0" borderId="0" xfId="0" applyFont="1" applyFill="1" applyBorder="1" applyAlignment="1">
      <alignment horizontal="center" vertical="center"/>
    </xf>
    <xf numFmtId="0" fontId="71" fillId="0" borderId="0" xfId="0" applyFont="1" applyBorder="1" applyAlignment="1">
      <alignment horizontal="center" vertical="center"/>
    </xf>
    <xf numFmtId="0" fontId="71" fillId="0" borderId="0" xfId="0" applyFont="1" applyBorder="1" applyAlignment="1">
      <alignment horizontal="center" vertical="center" wrapText="1"/>
    </xf>
    <xf numFmtId="0" fontId="71" fillId="0" borderId="0" xfId="0" applyFont="1" applyBorder="1" applyAlignment="1">
      <alignment horizontal="left" vertical="center" wrapText="1"/>
    </xf>
    <xf numFmtId="43" fontId="71" fillId="0" borderId="0" xfId="435" applyFont="1" applyBorder="1" applyAlignment="1">
      <alignment horizontal="center" vertical="center"/>
    </xf>
    <xf numFmtId="0" fontId="71" fillId="0" borderId="0" xfId="433" applyFont="1" applyAlignment="1" applyProtection="1">
      <alignment vertical="center"/>
      <protection locked="0"/>
    </xf>
    <xf numFmtId="0" fontId="85" fillId="0" borderId="13" xfId="0" applyFont="1" applyBorder="1" applyAlignment="1">
      <alignment horizontal="center" vertical="center"/>
    </xf>
    <xf numFmtId="0" fontId="71" fillId="0" borderId="0" xfId="433" applyFont="1" applyBorder="1" applyAlignment="1" applyProtection="1">
      <alignment horizontal="center"/>
      <protection locked="0"/>
    </xf>
    <xf numFmtId="0" fontId="71" fillId="0" borderId="0" xfId="433" applyFont="1" applyBorder="1" applyAlignment="1" applyProtection="1">
      <alignment wrapText="1"/>
      <protection locked="0"/>
    </xf>
    <xf numFmtId="43" fontId="71" fillId="0" borderId="0" xfId="435" applyFont="1" applyBorder="1" applyAlignment="1" applyProtection="1">
      <alignment vertical="center"/>
      <protection locked="0"/>
    </xf>
    <xf numFmtId="0" fontId="71" fillId="0" borderId="13" xfId="433" applyFont="1" applyBorder="1" applyAlignment="1" applyProtection="1">
      <alignment horizontal="center" vertical="center"/>
      <protection locked="0"/>
    </xf>
    <xf numFmtId="0" fontId="71" fillId="0" borderId="13" xfId="433" applyFont="1" applyBorder="1" applyAlignment="1" applyProtection="1">
      <alignment vertical="center" wrapText="1"/>
      <protection locked="0"/>
    </xf>
    <xf numFmtId="0" fontId="71" fillId="0" borderId="13" xfId="0" applyFont="1" applyFill="1" applyBorder="1" applyAlignment="1">
      <alignment wrapText="1"/>
    </xf>
    <xf numFmtId="43" fontId="71" fillId="0" borderId="13" xfId="435" applyFont="1" applyFill="1" applyBorder="1" applyAlignment="1">
      <alignment horizontal="center" vertical="center"/>
    </xf>
    <xf numFmtId="43" fontId="70" fillId="34" borderId="13" xfId="435" applyFont="1" applyFill="1" applyBorder="1" applyAlignment="1">
      <alignment horizontal="center" vertical="center" wrapText="1"/>
    </xf>
    <xf numFmtId="0" fontId="70" fillId="34" borderId="13" xfId="0" applyFont="1" applyFill="1" applyBorder="1" applyAlignment="1">
      <alignment horizontal="center" vertical="center" wrapText="1"/>
    </xf>
    <xf numFmtId="0" fontId="70" fillId="35" borderId="13" xfId="0" applyFont="1" applyFill="1" applyBorder="1" applyAlignment="1">
      <alignment horizontal="center" vertical="center"/>
    </xf>
    <xf numFmtId="14" fontId="71" fillId="0" borderId="0" xfId="0" applyNumberFormat="1" applyFont="1" applyBorder="1" applyAlignment="1">
      <alignment horizontal="center" vertical="center"/>
    </xf>
    <xf numFmtId="0" fontId="71" fillId="0" borderId="0" xfId="0" applyFont="1" applyBorder="1" applyAlignment="1">
      <alignment vertical="center"/>
    </xf>
    <xf numFmtId="0" fontId="71" fillId="0" borderId="0" xfId="0" applyFont="1" applyBorder="1" applyAlignment="1">
      <alignment wrapText="1"/>
    </xf>
    <xf numFmtId="0" fontId="70" fillId="34" borderId="13" xfId="0" applyFont="1" applyFill="1" applyBorder="1" applyAlignment="1">
      <alignment horizontal="center" vertical="center"/>
    </xf>
    <xf numFmtId="0" fontId="6" fillId="0" borderId="0" xfId="1" applyFont="1" applyFill="1" applyAlignment="1" applyProtection="1">
      <alignment horizontal="center"/>
    </xf>
    <xf numFmtId="0" fontId="57" fillId="0" borderId="0" xfId="1" applyFont="1" applyFill="1" applyAlignment="1" applyProtection="1">
      <alignment horizontal="center"/>
    </xf>
    <xf numFmtId="0" fontId="5" fillId="0" borderId="10" xfId="1" applyFont="1" applyFill="1" applyBorder="1" applyAlignment="1" applyProtection="1">
      <alignment horizontal="center" vertical="center" wrapText="1"/>
    </xf>
    <xf numFmtId="0" fontId="5" fillId="0" borderId="11" xfId="1" applyFont="1" applyFill="1" applyBorder="1" applyAlignment="1" applyProtection="1">
      <alignment horizontal="center" vertical="center" wrapText="1"/>
    </xf>
    <xf numFmtId="0" fontId="5" fillId="0" borderId="12" xfId="1" applyFont="1" applyFill="1" applyBorder="1" applyAlignment="1" applyProtection="1">
      <alignment horizontal="center" vertical="center" wrapText="1"/>
    </xf>
    <xf numFmtId="0" fontId="5" fillId="0" borderId="10" xfId="1" applyFont="1" applyFill="1" applyBorder="1" applyAlignment="1" applyProtection="1">
      <alignment horizontal="left" vertical="center" wrapText="1"/>
    </xf>
    <xf numFmtId="0" fontId="5" fillId="0" borderId="11" xfId="1" applyFont="1" applyFill="1" applyBorder="1" applyAlignment="1" applyProtection="1">
      <alignment horizontal="left" vertical="center" wrapText="1"/>
    </xf>
    <xf numFmtId="0" fontId="5" fillId="0" borderId="12" xfId="1" applyFont="1" applyFill="1" applyBorder="1" applyAlignment="1" applyProtection="1">
      <alignment horizontal="left" vertical="center" wrapText="1"/>
    </xf>
    <xf numFmtId="0" fontId="5" fillId="0" borderId="10" xfId="1" applyFont="1" applyFill="1" applyBorder="1" applyAlignment="1" applyProtection="1">
      <alignment horizontal="center" vertical="center"/>
    </xf>
    <xf numFmtId="0" fontId="5" fillId="0" borderId="11" xfId="1" applyFont="1" applyFill="1" applyBorder="1" applyAlignment="1" applyProtection="1">
      <alignment horizontal="center" vertical="center"/>
    </xf>
    <xf numFmtId="0" fontId="5" fillId="0" borderId="12" xfId="1" applyFont="1" applyFill="1" applyBorder="1" applyAlignment="1" applyProtection="1">
      <alignment horizontal="center" vertical="center"/>
    </xf>
    <xf numFmtId="167" fontId="46" fillId="0" borderId="10" xfId="430" applyNumberFormat="1" applyFont="1" applyFill="1" applyBorder="1" applyAlignment="1" applyProtection="1">
      <alignment horizontal="right" vertical="center"/>
    </xf>
    <xf numFmtId="167" fontId="46" fillId="0" borderId="11" xfId="430" applyNumberFormat="1" applyFont="1" applyFill="1" applyBorder="1" applyAlignment="1" applyProtection="1">
      <alignment horizontal="right" vertical="center"/>
    </xf>
    <xf numFmtId="167" fontId="46" fillId="0" borderId="12" xfId="430" applyNumberFormat="1" applyFont="1" applyFill="1" applyBorder="1" applyAlignment="1" applyProtection="1">
      <alignment horizontal="right" vertical="center"/>
    </xf>
    <xf numFmtId="0" fontId="5" fillId="0" borderId="0" xfId="1" applyFont="1" applyFill="1" applyAlignment="1" applyProtection="1">
      <alignment horizontal="justify" vertical="top" wrapText="1"/>
      <protection locked="0"/>
    </xf>
    <xf numFmtId="0" fontId="58" fillId="0" borderId="0" xfId="1" applyFont="1" applyFill="1" applyAlignment="1" applyProtection="1">
      <alignment horizontal="center" vertical="top" wrapText="1"/>
    </xf>
    <xf numFmtId="0" fontId="5" fillId="0" borderId="30" xfId="1" applyFont="1" applyFill="1" applyBorder="1" applyAlignment="1" applyProtection="1">
      <alignment horizontal="justify" vertical="top" wrapText="1"/>
      <protection locked="0"/>
    </xf>
    <xf numFmtId="0" fontId="5" fillId="0" borderId="31" xfId="1" applyFont="1" applyFill="1" applyBorder="1" applyAlignment="1" applyProtection="1">
      <alignment horizontal="justify" vertical="top" wrapText="1"/>
      <protection locked="0"/>
    </xf>
    <xf numFmtId="0" fontId="5" fillId="0" borderId="32" xfId="1" applyFont="1" applyFill="1" applyBorder="1" applyAlignment="1" applyProtection="1">
      <alignment horizontal="justify" vertical="top" wrapText="1"/>
      <protection locked="0"/>
    </xf>
    <xf numFmtId="0" fontId="5" fillId="0" borderId="33" xfId="1" applyFont="1" applyFill="1" applyBorder="1" applyAlignment="1" applyProtection="1">
      <alignment horizontal="justify" vertical="top" wrapText="1"/>
      <protection locked="0"/>
    </xf>
    <xf numFmtId="0" fontId="5" fillId="0" borderId="0" xfId="1" applyFont="1" applyFill="1" applyBorder="1" applyAlignment="1" applyProtection="1">
      <alignment horizontal="justify" vertical="top" wrapText="1"/>
      <protection locked="0"/>
    </xf>
    <xf numFmtId="0" fontId="5" fillId="0" borderId="34" xfId="1" applyFont="1" applyFill="1" applyBorder="1" applyAlignment="1" applyProtection="1">
      <alignment horizontal="justify" vertical="top" wrapText="1"/>
      <protection locked="0"/>
    </xf>
    <xf numFmtId="0" fontId="5" fillId="0" borderId="35" xfId="1" applyFont="1" applyFill="1" applyBorder="1" applyAlignment="1" applyProtection="1">
      <alignment horizontal="justify" vertical="top" wrapText="1"/>
      <protection locked="0"/>
    </xf>
    <xf numFmtId="0" fontId="5" fillId="0" borderId="36" xfId="1" applyFont="1" applyFill="1" applyBorder="1" applyAlignment="1" applyProtection="1">
      <alignment horizontal="justify" vertical="top" wrapText="1"/>
      <protection locked="0"/>
    </xf>
    <xf numFmtId="0" fontId="5" fillId="0" borderId="37" xfId="1" applyFont="1" applyFill="1" applyBorder="1" applyAlignment="1" applyProtection="1">
      <alignment horizontal="justify" vertical="top" wrapText="1"/>
      <protection locked="0"/>
    </xf>
    <xf numFmtId="0" fontId="6" fillId="0" borderId="10" xfId="1" applyFont="1" applyFill="1" applyBorder="1" applyAlignment="1" applyProtection="1">
      <alignment horizontal="left"/>
      <protection locked="0"/>
    </xf>
    <xf numFmtId="0" fontId="6" fillId="0" borderId="11" xfId="1" applyFont="1" applyFill="1" applyBorder="1" applyAlignment="1" applyProtection="1">
      <alignment horizontal="left"/>
      <protection locked="0"/>
    </xf>
    <xf numFmtId="0" fontId="6" fillId="0" borderId="12" xfId="1" applyFont="1" applyFill="1" applyBorder="1" applyAlignment="1" applyProtection="1">
      <alignment horizontal="left"/>
      <protection locked="0"/>
    </xf>
    <xf numFmtId="0" fontId="7" fillId="0" borderId="10" xfId="1" applyFont="1" applyFill="1" applyBorder="1" applyAlignment="1" applyProtection="1">
      <alignment horizontal="left"/>
      <protection locked="0"/>
    </xf>
    <xf numFmtId="0" fontId="7" fillId="0" borderId="11" xfId="1" applyFont="1" applyFill="1" applyBorder="1" applyAlignment="1" applyProtection="1">
      <alignment horizontal="left"/>
      <protection locked="0"/>
    </xf>
    <xf numFmtId="0" fontId="7" fillId="0" borderId="12" xfId="1" applyFont="1" applyFill="1" applyBorder="1" applyAlignment="1" applyProtection="1">
      <alignment horizontal="left"/>
      <protection locked="0"/>
    </xf>
    <xf numFmtId="0" fontId="8" fillId="0" borderId="0" xfId="1" applyFont="1" applyFill="1" applyAlignment="1" applyProtection="1">
      <alignment horizontal="center"/>
    </xf>
    <xf numFmtId="0" fontId="8" fillId="0" borderId="0" xfId="1" applyFont="1" applyFill="1" applyAlignment="1" applyProtection="1">
      <alignment horizontal="center" wrapText="1"/>
    </xf>
    <xf numFmtId="0" fontId="31" fillId="0" borderId="0" xfId="1" applyFont="1" applyFill="1" applyAlignment="1" applyProtection="1">
      <alignment horizontal="justify" vertical="top" wrapText="1"/>
    </xf>
    <xf numFmtId="0" fontId="6" fillId="33" borderId="13" xfId="1" applyFont="1" applyFill="1" applyBorder="1" applyAlignment="1" applyProtection="1">
      <alignment horizontal="center" vertical="center" wrapText="1"/>
    </xf>
    <xf numFmtId="0" fontId="6" fillId="33" borderId="19" xfId="1" applyFont="1" applyFill="1" applyBorder="1" applyAlignment="1" applyProtection="1">
      <alignment horizontal="center" vertical="center" wrapText="1"/>
    </xf>
    <xf numFmtId="0" fontId="6" fillId="33" borderId="18" xfId="1" applyFont="1" applyFill="1" applyBorder="1" applyAlignment="1" applyProtection="1">
      <alignment horizontal="center" vertical="center" wrapText="1"/>
    </xf>
    <xf numFmtId="0" fontId="6" fillId="33" borderId="17" xfId="1" applyFont="1" applyFill="1" applyBorder="1" applyAlignment="1" applyProtection="1">
      <alignment horizontal="center" vertical="center" wrapText="1"/>
    </xf>
    <xf numFmtId="0" fontId="6" fillId="33" borderId="16" xfId="1" applyFont="1" applyFill="1" applyBorder="1" applyAlignment="1" applyProtection="1">
      <alignment horizontal="center" vertical="center" wrapText="1"/>
    </xf>
    <xf numFmtId="0" fontId="6" fillId="33" borderId="15" xfId="1" applyFont="1" applyFill="1" applyBorder="1" applyAlignment="1" applyProtection="1">
      <alignment horizontal="center" vertical="center" wrapText="1"/>
    </xf>
    <xf numFmtId="0" fontId="6" fillId="33" borderId="14" xfId="1" applyFont="1" applyFill="1" applyBorder="1" applyAlignment="1" applyProtection="1">
      <alignment horizontal="center" vertical="center" wrapText="1"/>
    </xf>
    <xf numFmtId="14" fontId="32" fillId="0" borderId="10" xfId="1" applyNumberFormat="1" applyFont="1" applyFill="1" applyBorder="1" applyAlignment="1" applyProtection="1">
      <alignment horizontal="center"/>
      <protection locked="0"/>
    </xf>
    <xf numFmtId="0" fontId="32" fillId="0" borderId="11" xfId="1" applyFont="1" applyFill="1" applyBorder="1" applyAlignment="1" applyProtection="1">
      <alignment horizontal="center"/>
      <protection locked="0"/>
    </xf>
    <xf numFmtId="0" fontId="32" fillId="0" borderId="12" xfId="1" applyFont="1" applyFill="1" applyBorder="1" applyAlignment="1" applyProtection="1">
      <alignment horizontal="center"/>
      <protection locked="0"/>
    </xf>
    <xf numFmtId="0" fontId="6" fillId="33" borderId="13" xfId="1" applyFont="1" applyFill="1" applyBorder="1" applyAlignment="1" applyProtection="1">
      <alignment horizontal="center" vertical="top" wrapText="1"/>
    </xf>
    <xf numFmtId="0" fontId="29" fillId="33" borderId="13" xfId="1" applyFont="1" applyFill="1" applyBorder="1" applyAlignment="1" applyProtection="1">
      <alignment horizontal="center" vertical="top" wrapText="1"/>
    </xf>
    <xf numFmtId="0" fontId="32" fillId="0" borderId="10" xfId="1" applyFont="1" applyFill="1" applyBorder="1" applyAlignment="1" applyProtection="1">
      <alignment horizontal="center"/>
      <protection locked="0"/>
    </xf>
    <xf numFmtId="0" fontId="32" fillId="0" borderId="18" xfId="1" applyFont="1" applyFill="1" applyBorder="1" applyAlignment="1" applyProtection="1">
      <alignment horizontal="center"/>
      <protection locked="0"/>
    </xf>
    <xf numFmtId="0" fontId="32" fillId="0" borderId="0" xfId="1" applyFont="1" applyFill="1" applyAlignment="1" applyProtection="1">
      <alignment horizontal="left" vertical="top" wrapText="1"/>
      <protection locked="0"/>
    </xf>
    <xf numFmtId="0" fontId="37" fillId="0" borderId="0" xfId="81" applyFont="1" applyAlignment="1" applyProtection="1">
      <alignment horizontal="center" vertical="center"/>
    </xf>
    <xf numFmtId="43" fontId="37" fillId="36" borderId="10" xfId="435" applyFont="1" applyFill="1" applyBorder="1" applyAlignment="1" applyProtection="1">
      <alignment horizontal="center" vertical="center"/>
    </xf>
    <xf numFmtId="43" fontId="37" fillId="36" borderId="11" xfId="435" applyFont="1" applyFill="1" applyBorder="1" applyAlignment="1" applyProtection="1">
      <alignment horizontal="center" vertical="center"/>
    </xf>
    <xf numFmtId="43" fontId="37" fillId="36" borderId="12" xfId="435" applyFont="1" applyFill="1" applyBorder="1" applyAlignment="1" applyProtection="1">
      <alignment horizontal="center" vertical="center"/>
    </xf>
    <xf numFmtId="43" fontId="37" fillId="37" borderId="15" xfId="435" applyFont="1" applyFill="1" applyBorder="1" applyAlignment="1" applyProtection="1">
      <alignment horizontal="center" vertical="center"/>
    </xf>
    <xf numFmtId="43" fontId="37" fillId="37" borderId="14" xfId="435" applyFont="1" applyFill="1" applyBorder="1" applyAlignment="1" applyProtection="1">
      <alignment horizontal="center" vertical="center"/>
    </xf>
    <xf numFmtId="43" fontId="70" fillId="34" borderId="13" xfId="435" applyFont="1" applyFill="1" applyBorder="1" applyAlignment="1">
      <alignment horizontal="center" vertical="center" wrapText="1"/>
    </xf>
    <xf numFmtId="0" fontId="70" fillId="34" borderId="13" xfId="0" applyFont="1" applyFill="1" applyBorder="1" applyAlignment="1">
      <alignment horizontal="center" vertical="center" wrapText="1"/>
    </xf>
    <xf numFmtId="0" fontId="70" fillId="35" borderId="10" xfId="0" applyFont="1" applyFill="1" applyBorder="1" applyAlignment="1">
      <alignment horizontal="center" vertical="center"/>
    </xf>
    <xf numFmtId="0" fontId="70" fillId="35" borderId="12" xfId="0" applyFont="1" applyFill="1" applyBorder="1" applyAlignment="1">
      <alignment horizontal="center" vertical="center"/>
    </xf>
    <xf numFmtId="43" fontId="70" fillId="0" borderId="0" xfId="435" applyFont="1" applyFill="1" applyBorder="1" applyAlignment="1">
      <alignment horizontal="center" vertical="center"/>
    </xf>
    <xf numFmtId="0" fontId="70" fillId="35" borderId="13" xfId="0" applyFont="1" applyFill="1" applyBorder="1" applyAlignment="1">
      <alignment horizontal="center" vertical="center"/>
    </xf>
    <xf numFmtId="0" fontId="70" fillId="39" borderId="11" xfId="0" applyFont="1" applyFill="1" applyBorder="1" applyAlignment="1">
      <alignment horizontal="center" wrapText="1"/>
    </xf>
    <xf numFmtId="0" fontId="70" fillId="39" borderId="13" xfId="0" applyFont="1" applyFill="1" applyBorder="1" applyAlignment="1">
      <alignment horizontal="center" wrapText="1"/>
    </xf>
    <xf numFmtId="0" fontId="70" fillId="0" borderId="0" xfId="0" applyFont="1" applyFill="1" applyBorder="1" applyAlignment="1">
      <alignment horizontal="center" vertical="center"/>
    </xf>
    <xf numFmtId="0" fontId="70" fillId="35" borderId="21" xfId="0" applyFont="1" applyFill="1" applyBorder="1" applyAlignment="1">
      <alignment horizontal="center" vertical="center"/>
    </xf>
    <xf numFmtId="14" fontId="70" fillId="34" borderId="13" xfId="0" applyNumberFormat="1" applyFont="1" applyFill="1" applyBorder="1" applyAlignment="1">
      <alignment horizontal="center" vertical="center" wrapText="1"/>
    </xf>
    <xf numFmtId="0" fontId="70" fillId="39" borderId="10" xfId="0" applyFont="1" applyFill="1" applyBorder="1" applyAlignment="1">
      <alignment horizontal="center" wrapText="1"/>
    </xf>
    <xf numFmtId="0" fontId="70" fillId="39" borderId="12" xfId="0" applyFont="1" applyFill="1" applyBorder="1" applyAlignment="1">
      <alignment horizontal="center" wrapText="1"/>
    </xf>
    <xf numFmtId="43" fontId="69" fillId="35" borderId="13" xfId="435" applyFont="1" applyFill="1" applyBorder="1" applyAlignment="1" applyProtection="1">
      <alignment horizontal="center" vertical="center" wrapText="1"/>
      <protection locked="0"/>
    </xf>
    <xf numFmtId="0" fontId="37" fillId="37" borderId="15" xfId="81" applyFont="1" applyFill="1" applyBorder="1" applyAlignment="1" applyProtection="1">
      <alignment horizontal="center" vertical="center"/>
    </xf>
    <xf numFmtId="0" fontId="37" fillId="37" borderId="14" xfId="81" applyFont="1" applyFill="1" applyBorder="1" applyAlignment="1" applyProtection="1">
      <alignment horizontal="center" vertical="center"/>
    </xf>
    <xf numFmtId="0" fontId="37" fillId="36" borderId="10" xfId="81" applyFont="1" applyFill="1" applyBorder="1" applyAlignment="1" applyProtection="1">
      <alignment horizontal="center" vertical="center"/>
    </xf>
    <xf numFmtId="0" fontId="37" fillId="36" borderId="11" xfId="81" applyFont="1" applyFill="1" applyBorder="1" applyAlignment="1" applyProtection="1">
      <alignment horizontal="center" vertical="center"/>
    </xf>
    <xf numFmtId="0" fontId="37" fillId="36" borderId="12" xfId="81" applyFont="1" applyFill="1" applyBorder="1" applyAlignment="1" applyProtection="1">
      <alignment horizontal="center" vertical="center"/>
    </xf>
    <xf numFmtId="0" fontId="71" fillId="0" borderId="13" xfId="433" applyFont="1" applyBorder="1" applyAlignment="1" applyProtection="1">
      <alignment horizontal="center"/>
      <protection locked="0"/>
    </xf>
    <xf numFmtId="0" fontId="71" fillId="0" borderId="13" xfId="433" applyFont="1" applyBorder="1" applyAlignment="1" applyProtection="1">
      <alignment wrapText="1"/>
      <protection locked="0"/>
    </xf>
    <xf numFmtId="0" fontId="80" fillId="0" borderId="13" xfId="81" applyFont="1" applyFill="1" applyBorder="1" applyAlignment="1">
      <alignment horizontal="center" vertical="center"/>
    </xf>
  </cellXfs>
  <cellStyles count="437">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xfId="435" builtinId="3"/>
    <cellStyle name="Millares 10" xfId="428"/>
    <cellStyle name="Millares 11" xfId="436"/>
    <cellStyle name="Millares 2" xfId="33"/>
    <cellStyle name="Millares 2 2" xfId="34"/>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661150</xdr:colOff>
      <xdr:row>3</xdr:row>
      <xdr:rowOff>134470</xdr:rowOff>
    </xdr:from>
    <xdr:to>
      <xdr:col>35</xdr:col>
      <xdr:colOff>56029</xdr:colOff>
      <xdr:row>6</xdr:row>
      <xdr:rowOff>0</xdr:rowOff>
    </xdr:to>
    <xdr:sp macro="" textlink="">
      <xdr:nvSpPr>
        <xdr:cNvPr id="2" name="2 CuadroTexto"/>
        <xdr:cNvSpPr txBox="1"/>
      </xdr:nvSpPr>
      <xdr:spPr>
        <a:xfrm>
          <a:off x="1199032" y="705970"/>
          <a:ext cx="2689409" cy="425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1</xdr:col>
      <xdr:colOff>1030941</xdr:colOff>
      <xdr:row>0</xdr:row>
      <xdr:rowOff>33618</xdr:rowOff>
    </xdr:from>
    <xdr:to>
      <xdr:col>1</xdr:col>
      <xdr:colOff>2615922</xdr:colOff>
      <xdr:row>4</xdr:row>
      <xdr:rowOff>43143</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3" y="33618"/>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abloLaura\Desktop\PRLS\OPERACIONES%20PENDIENTES%20EN%20LA%20CUT\2017\PT%20-%20ELABORACI&#211;N%20FORMULARIO%20N&#176;9%202017\DICIEMBRE%20-%20CIERRE\FORM.%209%20-%20ENERO%20A%20DICIEMBRE%20-%20CIERRE_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9"/>
      <sheetName val="CONCEPTOS"/>
      <sheetName val="bd_lista"/>
      <sheetName val="RESUMEN"/>
      <sheetName val="CONCEPTOS."/>
      <sheetName val="CUT MN"/>
      <sheetName val="CUT ME"/>
      <sheetName val="TRL MN"/>
      <sheetName val="TRL ME"/>
      <sheetName val="CDI"/>
      <sheetName val="LISTA"/>
    </sheetNames>
    <sheetDataSet>
      <sheetData sheetId="0"/>
      <sheetData sheetId="1"/>
      <sheetData sheetId="2"/>
      <sheetData sheetId="3">
        <row r="11">
          <cell r="A11">
            <v>6</v>
          </cell>
          <cell r="B11" t="str">
            <v>Vicepresidencia Del Estado Plurinacional</v>
          </cell>
          <cell r="C11" t="str">
            <v>YAP</v>
          </cell>
          <cell r="D11">
            <v>0</v>
          </cell>
          <cell r="E11">
            <v>0</v>
          </cell>
          <cell r="F11">
            <v>0</v>
          </cell>
          <cell r="G11">
            <v>5162.7299999999996</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row>
        <row r="12">
          <cell r="A12">
            <v>10</v>
          </cell>
          <cell r="B12" t="str">
            <v>Ministerio De Relaciones Exteriores</v>
          </cell>
          <cell r="C12" t="str">
            <v>PLS</v>
          </cell>
          <cell r="D12">
            <v>0</v>
          </cell>
          <cell r="E12">
            <v>0</v>
          </cell>
          <cell r="F12">
            <v>0</v>
          </cell>
          <cell r="G12">
            <v>452.40000000000003</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row>
        <row r="13">
          <cell r="A13">
            <v>15</v>
          </cell>
          <cell r="B13" t="str">
            <v>Ministerio De Gobierno</v>
          </cell>
          <cell r="C13" t="str">
            <v>WAM</v>
          </cell>
          <cell r="D13">
            <v>0</v>
          </cell>
          <cell r="E13">
            <v>34815.39</v>
          </cell>
          <cell r="F13">
            <v>0</v>
          </cell>
          <cell r="G13">
            <v>197257.96000000005</v>
          </cell>
          <cell r="H13">
            <v>0</v>
          </cell>
          <cell r="I13">
            <v>0</v>
          </cell>
          <cell r="J13">
            <v>0</v>
          </cell>
          <cell r="K13">
            <v>0</v>
          </cell>
          <cell r="L13">
            <v>0</v>
          </cell>
          <cell r="M13">
            <v>227393.29</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A14">
            <v>16</v>
          </cell>
          <cell r="B14" t="str">
            <v>Ministerio De Educación</v>
          </cell>
          <cell r="C14" t="str">
            <v>JAD</v>
          </cell>
          <cell r="D14">
            <v>1610155.3</v>
          </cell>
          <cell r="E14">
            <v>5814694.3999999994</v>
          </cell>
          <cell r="F14">
            <v>11509355.49</v>
          </cell>
          <cell r="G14">
            <v>981417.13000000024</v>
          </cell>
          <cell r="H14">
            <v>0</v>
          </cell>
          <cell r="I14">
            <v>0</v>
          </cell>
          <cell r="J14">
            <v>696.75</v>
          </cell>
          <cell r="K14">
            <v>0</v>
          </cell>
          <cell r="L14">
            <v>0</v>
          </cell>
          <cell r="M14">
            <v>0</v>
          </cell>
          <cell r="N14">
            <v>0</v>
          </cell>
          <cell r="O14">
            <v>0</v>
          </cell>
          <cell r="P14">
            <v>0</v>
          </cell>
          <cell r="Q14">
            <v>11390</v>
          </cell>
          <cell r="R14">
            <v>0</v>
          </cell>
          <cell r="S14">
            <v>0</v>
          </cell>
          <cell r="T14">
            <v>0</v>
          </cell>
          <cell r="U14">
            <v>0</v>
          </cell>
          <cell r="V14">
            <v>0</v>
          </cell>
          <cell r="W14">
            <v>0</v>
          </cell>
          <cell r="X14">
            <v>0</v>
          </cell>
          <cell r="Y14">
            <v>0</v>
          </cell>
          <cell r="Z14">
            <v>0</v>
          </cell>
          <cell r="AA14">
            <v>0</v>
          </cell>
          <cell r="AB14">
            <v>467048.15</v>
          </cell>
          <cell r="AC14">
            <v>0</v>
          </cell>
          <cell r="AD14">
            <v>0</v>
          </cell>
          <cell r="AE14">
            <v>0</v>
          </cell>
          <cell r="AF14">
            <v>0</v>
          </cell>
          <cell r="AG14">
            <v>0</v>
          </cell>
          <cell r="AH14">
            <v>0</v>
          </cell>
          <cell r="AI14">
            <v>0</v>
          </cell>
          <cell r="AJ14">
            <v>0</v>
          </cell>
          <cell r="AK14">
            <v>0</v>
          </cell>
          <cell r="AL14">
            <v>0</v>
          </cell>
        </row>
        <row r="15">
          <cell r="A15">
            <v>20</v>
          </cell>
          <cell r="B15" t="str">
            <v>Ministerio De Defensa</v>
          </cell>
          <cell r="C15" t="str">
            <v>PLS</v>
          </cell>
          <cell r="D15">
            <v>0</v>
          </cell>
          <cell r="E15">
            <v>0</v>
          </cell>
          <cell r="F15">
            <v>4644.16</v>
          </cell>
          <cell r="G15">
            <v>9762202.629999999</v>
          </cell>
          <cell r="H15">
            <v>0</v>
          </cell>
          <cell r="I15">
            <v>50</v>
          </cell>
          <cell r="J15">
            <v>0</v>
          </cell>
          <cell r="K15">
            <v>0</v>
          </cell>
          <cell r="L15">
            <v>409.53000000000003</v>
          </cell>
          <cell r="M15">
            <v>0</v>
          </cell>
          <cell r="N15">
            <v>0</v>
          </cell>
          <cell r="O15">
            <v>82.13</v>
          </cell>
          <cell r="P15">
            <v>1771.94</v>
          </cell>
          <cell r="Q15">
            <v>0</v>
          </cell>
          <cell r="R15">
            <v>0</v>
          </cell>
          <cell r="S15">
            <v>0</v>
          </cell>
          <cell r="T15">
            <v>0</v>
          </cell>
          <cell r="U15">
            <v>0</v>
          </cell>
          <cell r="V15">
            <v>0</v>
          </cell>
          <cell r="W15">
            <v>0</v>
          </cell>
          <cell r="X15">
            <v>0</v>
          </cell>
          <cell r="Y15">
            <v>0</v>
          </cell>
          <cell r="Z15">
            <v>0</v>
          </cell>
          <cell r="AA15">
            <v>0</v>
          </cell>
          <cell r="AB15">
            <v>108817.44</v>
          </cell>
          <cell r="AC15">
            <v>0</v>
          </cell>
          <cell r="AD15">
            <v>49255.21</v>
          </cell>
          <cell r="AE15">
            <v>0</v>
          </cell>
          <cell r="AF15">
            <v>0</v>
          </cell>
          <cell r="AG15">
            <v>0</v>
          </cell>
          <cell r="AH15">
            <v>0</v>
          </cell>
          <cell r="AI15">
            <v>0</v>
          </cell>
          <cell r="AJ15">
            <v>0</v>
          </cell>
          <cell r="AK15">
            <v>0</v>
          </cell>
          <cell r="AL15">
            <v>0</v>
          </cell>
        </row>
        <row r="16">
          <cell r="A16">
            <v>25</v>
          </cell>
          <cell r="B16" t="str">
            <v>Ministerio De La Presidencia</v>
          </cell>
          <cell r="C16" t="str">
            <v>JAD</v>
          </cell>
          <cell r="D16">
            <v>0</v>
          </cell>
          <cell r="E16">
            <v>0</v>
          </cell>
          <cell r="F16">
            <v>0</v>
          </cell>
          <cell r="G16">
            <v>7669069.5699999994</v>
          </cell>
          <cell r="H16">
            <v>0</v>
          </cell>
          <cell r="I16">
            <v>2145.11</v>
          </cell>
          <cell r="J16">
            <v>19125712.020000007</v>
          </cell>
          <cell r="K16">
            <v>0</v>
          </cell>
          <cell r="L16">
            <v>21549.72</v>
          </cell>
          <cell r="M16">
            <v>3561651.36</v>
          </cell>
          <cell r="N16">
            <v>0</v>
          </cell>
          <cell r="O16">
            <v>0</v>
          </cell>
          <cell r="P16">
            <v>62866.710000000006</v>
          </cell>
          <cell r="Q16">
            <v>138958252.84000003</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row>
        <row r="17">
          <cell r="A17">
            <v>30</v>
          </cell>
          <cell r="B17" t="str">
            <v>Ministerio De Justicia Y Transparencia Institucional</v>
          </cell>
          <cell r="C17" t="str">
            <v>WAM</v>
          </cell>
          <cell r="D17">
            <v>0</v>
          </cell>
          <cell r="E17">
            <v>0</v>
          </cell>
          <cell r="F17">
            <v>0</v>
          </cell>
          <cell r="G17">
            <v>684</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50.01</v>
          </cell>
          <cell r="AB17">
            <v>0</v>
          </cell>
          <cell r="AC17">
            <v>0</v>
          </cell>
          <cell r="AD17">
            <v>0</v>
          </cell>
          <cell r="AE17">
            <v>0</v>
          </cell>
          <cell r="AF17">
            <v>0</v>
          </cell>
          <cell r="AG17">
            <v>0</v>
          </cell>
          <cell r="AH17">
            <v>0</v>
          </cell>
          <cell r="AI17">
            <v>0</v>
          </cell>
          <cell r="AJ17">
            <v>0</v>
          </cell>
          <cell r="AK17">
            <v>0</v>
          </cell>
          <cell r="AL17">
            <v>0</v>
          </cell>
        </row>
        <row r="18">
          <cell r="A18">
            <v>35</v>
          </cell>
          <cell r="B18" t="str">
            <v>Ministerio De Economía Y Finanzas Públicas</v>
          </cell>
          <cell r="C18" t="str">
            <v>MVP</v>
          </cell>
          <cell r="D18">
            <v>0</v>
          </cell>
          <cell r="E18">
            <v>0</v>
          </cell>
          <cell r="F18">
            <v>0</v>
          </cell>
          <cell r="G18">
            <v>4484454.4200000009</v>
          </cell>
          <cell r="H18">
            <v>0</v>
          </cell>
          <cell r="I18">
            <v>0</v>
          </cell>
          <cell r="J18">
            <v>372373331.70999998</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274400</v>
          </cell>
          <cell r="Z18">
            <v>0</v>
          </cell>
          <cell r="AA18">
            <v>0</v>
          </cell>
          <cell r="AB18">
            <v>0</v>
          </cell>
          <cell r="AC18">
            <v>0</v>
          </cell>
          <cell r="AD18">
            <v>0</v>
          </cell>
          <cell r="AE18">
            <v>0</v>
          </cell>
          <cell r="AF18">
            <v>0</v>
          </cell>
          <cell r="AG18">
            <v>0</v>
          </cell>
          <cell r="AH18">
            <v>0</v>
          </cell>
          <cell r="AI18">
            <v>0</v>
          </cell>
          <cell r="AJ18">
            <v>0</v>
          </cell>
          <cell r="AK18">
            <v>0</v>
          </cell>
          <cell r="AL18">
            <v>0</v>
          </cell>
        </row>
        <row r="19">
          <cell r="A19">
            <v>41</v>
          </cell>
          <cell r="B19" t="str">
            <v>Ministerio De Desarrollo Productivo Y Economía Plural</v>
          </cell>
          <cell r="C19" t="str">
            <v>BCC</v>
          </cell>
          <cell r="D19">
            <v>0</v>
          </cell>
          <cell r="E19">
            <v>1048311.43</v>
          </cell>
          <cell r="F19">
            <v>42306532.380000003</v>
          </cell>
          <cell r="G19">
            <v>855157.58</v>
          </cell>
          <cell r="H19">
            <v>0</v>
          </cell>
          <cell r="I19">
            <v>50</v>
          </cell>
          <cell r="J19">
            <v>10018371.85</v>
          </cell>
          <cell r="K19">
            <v>0</v>
          </cell>
          <cell r="L19">
            <v>2008.6100000000001</v>
          </cell>
          <cell r="M19">
            <v>0</v>
          </cell>
          <cell r="N19">
            <v>0</v>
          </cell>
          <cell r="O19">
            <v>414.47</v>
          </cell>
          <cell r="P19">
            <v>5825.41</v>
          </cell>
          <cell r="Q19">
            <v>33288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row>
        <row r="20">
          <cell r="A20">
            <v>46</v>
          </cell>
          <cell r="B20" t="str">
            <v>Ministerio De Salud</v>
          </cell>
          <cell r="C20" t="str">
            <v>JMT</v>
          </cell>
          <cell r="D20">
            <v>1042241.91</v>
          </cell>
          <cell r="E20">
            <v>0</v>
          </cell>
          <cell r="F20">
            <v>0</v>
          </cell>
          <cell r="G20">
            <v>1632912.37</v>
          </cell>
          <cell r="H20">
            <v>0</v>
          </cell>
          <cell r="I20">
            <v>0</v>
          </cell>
          <cell r="J20">
            <v>84885.26</v>
          </cell>
          <cell r="K20">
            <v>0</v>
          </cell>
          <cell r="L20">
            <v>9559.7900000000009</v>
          </cell>
          <cell r="M20">
            <v>0</v>
          </cell>
          <cell r="N20">
            <v>0</v>
          </cell>
          <cell r="O20">
            <v>0</v>
          </cell>
          <cell r="P20">
            <v>0</v>
          </cell>
          <cell r="Q20">
            <v>205081</v>
          </cell>
          <cell r="R20">
            <v>0</v>
          </cell>
          <cell r="S20">
            <v>0</v>
          </cell>
          <cell r="T20">
            <v>0</v>
          </cell>
          <cell r="U20">
            <v>0</v>
          </cell>
          <cell r="V20">
            <v>0</v>
          </cell>
          <cell r="W20">
            <v>0</v>
          </cell>
          <cell r="X20">
            <v>0</v>
          </cell>
          <cell r="Y20">
            <v>0</v>
          </cell>
          <cell r="Z20">
            <v>0</v>
          </cell>
          <cell r="AA20">
            <v>100.02</v>
          </cell>
          <cell r="AB20">
            <v>63842521.399999999</v>
          </cell>
          <cell r="AC20">
            <v>0</v>
          </cell>
          <cell r="AD20">
            <v>0</v>
          </cell>
          <cell r="AE20">
            <v>0</v>
          </cell>
          <cell r="AF20">
            <v>0</v>
          </cell>
          <cell r="AG20">
            <v>0</v>
          </cell>
          <cell r="AH20">
            <v>0</v>
          </cell>
          <cell r="AI20">
            <v>0</v>
          </cell>
          <cell r="AJ20">
            <v>0</v>
          </cell>
          <cell r="AK20">
            <v>0</v>
          </cell>
          <cell r="AL20">
            <v>0</v>
          </cell>
        </row>
        <row r="21">
          <cell r="A21">
            <v>47</v>
          </cell>
          <cell r="B21" t="str">
            <v>Ministerio De Desarrollo Rural Y Tierras</v>
          </cell>
          <cell r="C21" t="str">
            <v>SGP</v>
          </cell>
          <cell r="D21">
            <v>619127</v>
          </cell>
          <cell r="E21">
            <v>822475.53</v>
          </cell>
          <cell r="F21">
            <v>3475229</v>
          </cell>
          <cell r="G21">
            <v>0.03</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row>
        <row r="22">
          <cell r="A22">
            <v>48</v>
          </cell>
          <cell r="B22" t="str">
            <v>Ministerio De Deportes</v>
          </cell>
          <cell r="C22" t="str">
            <v>RCC</v>
          </cell>
          <cell r="D22">
            <v>0</v>
          </cell>
          <cell r="E22">
            <v>0</v>
          </cell>
          <cell r="F22">
            <v>0</v>
          </cell>
          <cell r="G22">
            <v>5575.8899999999994</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row>
        <row r="23">
          <cell r="A23">
            <v>50</v>
          </cell>
          <cell r="B23" t="str">
            <v>Min De Transparencia Inst. Y Lucha Contra La Corrupción</v>
          </cell>
          <cell r="C23" t="str">
            <v>-</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row>
        <row r="24">
          <cell r="A24">
            <v>51</v>
          </cell>
          <cell r="B24" t="str">
            <v>Viceministerio De Autonomías</v>
          </cell>
          <cell r="C24" t="str">
            <v>YAP</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row>
        <row r="25">
          <cell r="A25">
            <v>52</v>
          </cell>
          <cell r="B25" t="str">
            <v>Ministerio De Culturas Y Turismo</v>
          </cell>
          <cell r="C25" t="str">
            <v>DCS</v>
          </cell>
          <cell r="D25">
            <v>0</v>
          </cell>
          <cell r="E25">
            <v>0</v>
          </cell>
          <cell r="F25">
            <v>0</v>
          </cell>
          <cell r="G25">
            <v>1130.29</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row>
        <row r="26">
          <cell r="A26">
            <v>66</v>
          </cell>
          <cell r="B26" t="str">
            <v>Ministerio De Planificación Del Desarrollo</v>
          </cell>
          <cell r="C26" t="str">
            <v>ETC</v>
          </cell>
          <cell r="D26">
            <v>0</v>
          </cell>
          <cell r="E26">
            <v>0</v>
          </cell>
          <cell r="F26">
            <v>7928.75</v>
          </cell>
          <cell r="G26">
            <v>56643.82</v>
          </cell>
          <cell r="H26">
            <v>0</v>
          </cell>
          <cell r="I26">
            <v>0</v>
          </cell>
          <cell r="J26">
            <v>0</v>
          </cell>
          <cell r="K26">
            <v>0</v>
          </cell>
          <cell r="L26">
            <v>8311.5299999999988</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row>
        <row r="27">
          <cell r="A27">
            <v>70</v>
          </cell>
          <cell r="B27" t="str">
            <v>Ministerio De Trabajo, Empleo Y Previsión Social</v>
          </cell>
          <cell r="C27" t="str">
            <v>ETC</v>
          </cell>
          <cell r="D27">
            <v>30564.359999999997</v>
          </cell>
          <cell r="E27">
            <v>0</v>
          </cell>
          <cell r="F27">
            <v>5354.78</v>
          </cell>
          <cell r="G27">
            <v>1705.25</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row>
        <row r="28">
          <cell r="A28">
            <v>76</v>
          </cell>
          <cell r="B28" t="str">
            <v>Ministerio De Minería Y Metalurgia</v>
          </cell>
          <cell r="C28" t="str">
            <v>YAP</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row>
        <row r="29">
          <cell r="A29">
            <v>78</v>
          </cell>
          <cell r="B29" t="str">
            <v>Ministerio De Hidrocarburos</v>
          </cell>
          <cell r="C29" t="str">
            <v>WAM</v>
          </cell>
          <cell r="D29">
            <v>0</v>
          </cell>
          <cell r="E29">
            <v>0</v>
          </cell>
          <cell r="F29">
            <v>1164572.31</v>
          </cell>
          <cell r="G29">
            <v>684</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1234418.1000000001</v>
          </cell>
          <cell r="AC29">
            <v>0</v>
          </cell>
          <cell r="AD29">
            <v>0</v>
          </cell>
          <cell r="AE29">
            <v>0</v>
          </cell>
          <cell r="AF29">
            <v>0</v>
          </cell>
          <cell r="AG29">
            <v>0</v>
          </cell>
          <cell r="AH29">
            <v>0</v>
          </cell>
          <cell r="AI29">
            <v>0</v>
          </cell>
          <cell r="AJ29">
            <v>0</v>
          </cell>
          <cell r="AK29">
            <v>0</v>
          </cell>
          <cell r="AL29">
            <v>0</v>
          </cell>
        </row>
        <row r="30">
          <cell r="A30">
            <v>80</v>
          </cell>
          <cell r="B30" t="str">
            <v>Ministerio De Defensa Legal Del Estado</v>
          </cell>
          <cell r="C30" t="str">
            <v>-</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row>
        <row r="31">
          <cell r="A31">
            <v>81</v>
          </cell>
          <cell r="B31" t="str">
            <v>Ministerio De Obras Públicas, Servicios Y Vivienda</v>
          </cell>
          <cell r="C31" t="str">
            <v>YAP</v>
          </cell>
          <cell r="D31">
            <v>3545.18</v>
          </cell>
          <cell r="E31">
            <v>144858503.30000001</v>
          </cell>
          <cell r="F31">
            <v>0</v>
          </cell>
          <cell r="G31">
            <v>54006.14</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row>
        <row r="32">
          <cell r="A32">
            <v>85</v>
          </cell>
          <cell r="B32" t="str">
            <v>Ministerio De Energias</v>
          </cell>
          <cell r="C32" t="str">
            <v>WAM</v>
          </cell>
          <cell r="D32">
            <v>329538.58</v>
          </cell>
          <cell r="E32">
            <v>0</v>
          </cell>
          <cell r="F32">
            <v>0</v>
          </cell>
          <cell r="G32">
            <v>0</v>
          </cell>
          <cell r="H32">
            <v>0</v>
          </cell>
          <cell r="I32">
            <v>0</v>
          </cell>
          <cell r="J32">
            <v>0</v>
          </cell>
          <cell r="K32">
            <v>0</v>
          </cell>
          <cell r="L32">
            <v>2734.44</v>
          </cell>
          <cell r="M32">
            <v>0</v>
          </cell>
          <cell r="N32">
            <v>0</v>
          </cell>
          <cell r="O32">
            <v>0</v>
          </cell>
          <cell r="P32">
            <v>0</v>
          </cell>
          <cell r="Q32">
            <v>0</v>
          </cell>
          <cell r="R32">
            <v>0</v>
          </cell>
          <cell r="S32">
            <v>0</v>
          </cell>
          <cell r="T32">
            <v>0</v>
          </cell>
          <cell r="U32">
            <v>0</v>
          </cell>
          <cell r="V32">
            <v>0</v>
          </cell>
          <cell r="W32">
            <v>0</v>
          </cell>
          <cell r="X32">
            <v>311578.9362</v>
          </cell>
          <cell r="Y32">
            <v>0</v>
          </cell>
          <cell r="Z32">
            <v>0</v>
          </cell>
          <cell r="AA32">
            <v>50.01</v>
          </cell>
          <cell r="AB32">
            <v>1534933.51</v>
          </cell>
          <cell r="AC32">
            <v>0</v>
          </cell>
          <cell r="AD32">
            <v>0</v>
          </cell>
          <cell r="AE32">
            <v>0</v>
          </cell>
          <cell r="AF32">
            <v>0</v>
          </cell>
          <cell r="AG32">
            <v>0</v>
          </cell>
          <cell r="AH32">
            <v>0</v>
          </cell>
          <cell r="AI32">
            <v>0</v>
          </cell>
          <cell r="AJ32">
            <v>0</v>
          </cell>
          <cell r="AK32">
            <v>0</v>
          </cell>
          <cell r="AL32">
            <v>0</v>
          </cell>
        </row>
        <row r="33">
          <cell r="A33">
            <v>86</v>
          </cell>
          <cell r="B33" t="str">
            <v>Ministerio De Medio Ambiente Y Agua</v>
          </cell>
          <cell r="C33" t="str">
            <v>JAD</v>
          </cell>
          <cell r="D33">
            <v>0</v>
          </cell>
          <cell r="E33">
            <v>0</v>
          </cell>
          <cell r="F33">
            <v>0</v>
          </cell>
          <cell r="G33">
            <v>8059981.5500000007</v>
          </cell>
          <cell r="H33">
            <v>0</v>
          </cell>
          <cell r="I33">
            <v>0</v>
          </cell>
          <cell r="J33">
            <v>10557056.359999999</v>
          </cell>
          <cell r="K33">
            <v>0</v>
          </cell>
          <cell r="L33">
            <v>200</v>
          </cell>
          <cell r="M33">
            <v>0</v>
          </cell>
          <cell r="N33">
            <v>0</v>
          </cell>
          <cell r="O33">
            <v>0</v>
          </cell>
          <cell r="P33">
            <v>0</v>
          </cell>
          <cell r="Q33">
            <v>0</v>
          </cell>
          <cell r="R33">
            <v>0</v>
          </cell>
          <cell r="S33">
            <v>0</v>
          </cell>
          <cell r="T33">
            <v>0</v>
          </cell>
          <cell r="U33">
            <v>0</v>
          </cell>
          <cell r="V33">
            <v>0</v>
          </cell>
          <cell r="W33">
            <v>0</v>
          </cell>
          <cell r="X33">
            <v>0</v>
          </cell>
          <cell r="Y33">
            <v>200.04</v>
          </cell>
          <cell r="Z33">
            <v>0</v>
          </cell>
          <cell r="AA33">
            <v>700.14</v>
          </cell>
          <cell r="AB33">
            <v>207154614.76999998</v>
          </cell>
          <cell r="AC33">
            <v>0</v>
          </cell>
          <cell r="AD33">
            <v>0</v>
          </cell>
          <cell r="AE33">
            <v>0</v>
          </cell>
          <cell r="AF33">
            <v>0</v>
          </cell>
          <cell r="AG33">
            <v>0</v>
          </cell>
          <cell r="AH33">
            <v>0</v>
          </cell>
          <cell r="AI33">
            <v>0</v>
          </cell>
          <cell r="AJ33">
            <v>0</v>
          </cell>
          <cell r="AK33">
            <v>0</v>
          </cell>
          <cell r="AL33">
            <v>0</v>
          </cell>
        </row>
        <row r="34">
          <cell r="A34">
            <v>87</v>
          </cell>
          <cell r="B34" t="str">
            <v>Ministerio De Comunicación</v>
          </cell>
          <cell r="C34" t="str">
            <v>ETC</v>
          </cell>
          <cell r="D34">
            <v>144858503.30000001</v>
          </cell>
          <cell r="E34">
            <v>0</v>
          </cell>
          <cell r="F34">
            <v>0</v>
          </cell>
          <cell r="G34">
            <v>14351.43</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row>
        <row r="35">
          <cell r="A35">
            <v>95</v>
          </cell>
          <cell r="B35" t="str">
            <v>Consejo Supremo De Defensa Plurinacional</v>
          </cell>
          <cell r="C35" t="str">
            <v>RCC</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A36" t="str">
            <v>99 - 01</v>
          </cell>
          <cell r="B36" t="str">
            <v>Dirección General De Programación Y Operaciones Del Tesoro</v>
          </cell>
          <cell r="C36" t="str">
            <v>JMT</v>
          </cell>
          <cell r="D36">
            <v>7189578.8300000001</v>
          </cell>
          <cell r="E36">
            <v>3943282.4299999997</v>
          </cell>
          <cell r="F36">
            <v>4335.1400000000003</v>
          </cell>
          <cell r="G36">
            <v>0</v>
          </cell>
          <cell r="H36">
            <v>0</v>
          </cell>
          <cell r="I36">
            <v>0</v>
          </cell>
          <cell r="J36">
            <v>179434.8</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row>
        <row r="37">
          <cell r="A37" t="str">
            <v>99 - 02</v>
          </cell>
          <cell r="B37" t="str">
            <v>Dirección General De Programación Y Operaciones Del Tesoro</v>
          </cell>
          <cell r="C37" t="str">
            <v>JMT</v>
          </cell>
          <cell r="D37">
            <v>3188473.37</v>
          </cell>
          <cell r="E37">
            <v>76030550.419999987</v>
          </cell>
          <cell r="F37">
            <v>1094507824.8699999</v>
          </cell>
          <cell r="G37">
            <v>36145281.219999939</v>
          </cell>
          <cell r="H37">
            <v>0</v>
          </cell>
          <cell r="I37">
            <v>4807.1400000000003</v>
          </cell>
          <cell r="J37">
            <v>117666436.60000007</v>
          </cell>
          <cell r="K37">
            <v>0</v>
          </cell>
          <cell r="L37">
            <v>0</v>
          </cell>
          <cell r="M37">
            <v>2148290.4</v>
          </cell>
          <cell r="N37">
            <v>0</v>
          </cell>
          <cell r="O37">
            <v>3936599.0900000003</v>
          </cell>
          <cell r="P37">
            <v>0</v>
          </cell>
          <cell r="Q37">
            <v>22899310.150000002</v>
          </cell>
          <cell r="R37">
            <v>0</v>
          </cell>
          <cell r="S37">
            <v>0</v>
          </cell>
          <cell r="T37">
            <v>0</v>
          </cell>
          <cell r="U37">
            <v>0</v>
          </cell>
          <cell r="V37">
            <v>0</v>
          </cell>
          <cell r="W37">
            <v>311578.9362</v>
          </cell>
          <cell r="X37">
            <v>72670615.749200001</v>
          </cell>
          <cell r="Y37">
            <v>232239.27000000002</v>
          </cell>
          <cell r="Z37">
            <v>0</v>
          </cell>
          <cell r="AA37">
            <v>0</v>
          </cell>
          <cell r="AB37">
            <v>807789998.46000004</v>
          </cell>
          <cell r="AC37">
            <v>0</v>
          </cell>
          <cell r="AD37">
            <v>1201891.48</v>
          </cell>
          <cell r="AE37">
            <v>0</v>
          </cell>
          <cell r="AF37">
            <v>0</v>
          </cell>
          <cell r="AG37">
            <v>0</v>
          </cell>
          <cell r="AH37">
            <v>0</v>
          </cell>
          <cell r="AI37">
            <v>0</v>
          </cell>
          <cell r="AJ37">
            <v>1.2800000000000009</v>
          </cell>
          <cell r="AK37">
            <v>0</v>
          </cell>
          <cell r="AL37">
            <v>0</v>
          </cell>
        </row>
        <row r="38">
          <cell r="A38" t="str">
            <v>99 - 03</v>
          </cell>
          <cell r="B38" t="str">
            <v>Dirección General De Crédito Público</v>
          </cell>
          <cell r="C38" t="str">
            <v>SGP</v>
          </cell>
          <cell r="D38">
            <v>0</v>
          </cell>
          <cell r="E38">
            <v>0</v>
          </cell>
          <cell r="F38">
            <v>0</v>
          </cell>
          <cell r="G38">
            <v>103.87</v>
          </cell>
          <cell r="H38">
            <v>0</v>
          </cell>
          <cell r="I38">
            <v>104046.08000000002</v>
          </cell>
          <cell r="J38">
            <v>1709684842.8899999</v>
          </cell>
          <cell r="K38">
            <v>0</v>
          </cell>
          <cell r="L38">
            <v>270</v>
          </cell>
          <cell r="M38">
            <v>0</v>
          </cell>
          <cell r="N38">
            <v>0</v>
          </cell>
          <cell r="O38">
            <v>185028690.14000002</v>
          </cell>
          <cell r="P38">
            <v>0</v>
          </cell>
          <cell r="Q38">
            <v>1743.46</v>
          </cell>
          <cell r="R38">
            <v>169425101.28999999</v>
          </cell>
          <cell r="S38">
            <v>0</v>
          </cell>
          <cell r="T38">
            <v>0</v>
          </cell>
          <cell r="U38">
            <v>0</v>
          </cell>
          <cell r="V38">
            <v>0</v>
          </cell>
          <cell r="W38">
            <v>0</v>
          </cell>
          <cell r="X38">
            <v>0</v>
          </cell>
          <cell r="Y38">
            <v>0</v>
          </cell>
          <cell r="Z38">
            <v>0</v>
          </cell>
          <cell r="AA38">
            <v>100.02</v>
          </cell>
          <cell r="AB38">
            <v>174240716.87</v>
          </cell>
          <cell r="AC38">
            <v>0</v>
          </cell>
          <cell r="AD38">
            <v>0</v>
          </cell>
          <cell r="AE38">
            <v>717397.54</v>
          </cell>
          <cell r="AF38">
            <v>0</v>
          </cell>
          <cell r="AG38">
            <v>0</v>
          </cell>
          <cell r="AH38">
            <v>4362565.55</v>
          </cell>
          <cell r="AI38">
            <v>0</v>
          </cell>
          <cell r="AJ38">
            <v>0</v>
          </cell>
          <cell r="AK38">
            <v>0</v>
          </cell>
          <cell r="AL38">
            <v>0</v>
          </cell>
        </row>
        <row r="39">
          <cell r="A39" t="str">
            <v>99 - 04</v>
          </cell>
          <cell r="B39" t="str">
            <v>Dirección General De Administración Y Finanzas Territoriales</v>
          </cell>
          <cell r="C39" t="str">
            <v>RCC</v>
          </cell>
          <cell r="D39">
            <v>0</v>
          </cell>
          <cell r="E39">
            <v>0</v>
          </cell>
          <cell r="F39">
            <v>0</v>
          </cell>
          <cell r="G39">
            <v>2333523.1800000002</v>
          </cell>
          <cell r="H39">
            <v>0</v>
          </cell>
          <cell r="I39">
            <v>0</v>
          </cell>
          <cell r="J39">
            <v>652177.3899999999</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row>
        <row r="40">
          <cell r="A40" t="str">
            <v>99 - 07</v>
          </cell>
          <cell r="B40" t="str">
            <v>Dirección General De Pensiones Y Jubilaciones</v>
          </cell>
          <cell r="C40" t="str">
            <v>RCC</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row>
        <row r="41">
          <cell r="A41">
            <v>108</v>
          </cell>
          <cell r="B41" t="str">
            <v>Orquesta Sinfónica Nacional</v>
          </cell>
          <cell r="C41" t="str">
            <v>MVP</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row>
        <row r="42">
          <cell r="A42">
            <v>109</v>
          </cell>
          <cell r="B42" t="str">
            <v>Conservatorio Plurinacional De Música</v>
          </cell>
          <cell r="C42" t="str">
            <v>MVP</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row>
        <row r="43">
          <cell r="A43">
            <v>111</v>
          </cell>
          <cell r="B43" t="str">
            <v>Instituto Boliviano De La Ceguera</v>
          </cell>
          <cell r="C43" t="str">
            <v>JMT</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row>
        <row r="44">
          <cell r="A44">
            <v>112</v>
          </cell>
          <cell r="B44" t="str">
            <v>Comité Nacional De La Persona Con Discapacidad</v>
          </cell>
          <cell r="C44" t="str">
            <v>JMT</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row>
        <row r="45">
          <cell r="A45">
            <v>113</v>
          </cell>
          <cell r="B45" t="str">
            <v>Fondo De Inversión Para El Deporte</v>
          </cell>
          <cell r="C45" t="str">
            <v>-</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row>
        <row r="46">
          <cell r="A46">
            <v>115</v>
          </cell>
          <cell r="B46" t="str">
            <v>Inst. Boliviano Del Dep. La Educ. Física Y La Recreación</v>
          </cell>
          <cell r="C46" t="str">
            <v>JMT</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row>
        <row r="47">
          <cell r="A47">
            <v>117</v>
          </cell>
          <cell r="B47" t="str">
            <v>Dirección General De Aeronáutica Civil</v>
          </cell>
          <cell r="C47" t="str">
            <v>ETC</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row>
        <row r="48">
          <cell r="A48">
            <v>119</v>
          </cell>
          <cell r="B48" t="str">
            <v>Agencia Para El Des. De La Soc. De La Información En Bolivia</v>
          </cell>
          <cell r="C48" t="str">
            <v>ETC</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row>
        <row r="49">
          <cell r="A49">
            <v>121</v>
          </cell>
          <cell r="B49" t="str">
            <v>Instituto Boliviano De Ciencia Y Tecnología Nuclear</v>
          </cell>
          <cell r="C49" t="str">
            <v>DCS</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row>
        <row r="50">
          <cell r="A50">
            <v>124</v>
          </cell>
          <cell r="B50" t="str">
            <v>Academia Nacional De Ciencias</v>
          </cell>
          <cell r="C50" t="str">
            <v>MVP</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row>
        <row r="51">
          <cell r="A51">
            <v>129</v>
          </cell>
          <cell r="B51" t="str">
            <v>Escuela De Gestión Pública Plurinacional</v>
          </cell>
          <cell r="C51" t="str">
            <v>PLS</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row>
        <row r="52">
          <cell r="A52">
            <v>130</v>
          </cell>
          <cell r="B52" t="str">
            <v>Fondo De Financiamiento Para La Minería</v>
          </cell>
          <cell r="C52" t="str">
            <v>YAP</v>
          </cell>
          <cell r="D52">
            <v>0</v>
          </cell>
          <cell r="E52">
            <v>0</v>
          </cell>
          <cell r="F52">
            <v>440642.52</v>
          </cell>
          <cell r="G52">
            <v>1127497.67</v>
          </cell>
          <cell r="H52">
            <v>0</v>
          </cell>
          <cell r="I52">
            <v>0</v>
          </cell>
          <cell r="J52">
            <v>0</v>
          </cell>
          <cell r="K52">
            <v>0</v>
          </cell>
          <cell r="L52">
            <v>0</v>
          </cell>
          <cell r="M52">
            <v>8912</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row>
        <row r="53">
          <cell r="A53">
            <v>132</v>
          </cell>
          <cell r="B53" t="str">
            <v>Servicio De Desarrollo De Las Empresas Púb. Productivas</v>
          </cell>
          <cell r="C53" t="str">
            <v>PLS</v>
          </cell>
          <cell r="D53">
            <v>0</v>
          </cell>
          <cell r="E53">
            <v>0</v>
          </cell>
          <cell r="F53">
            <v>0</v>
          </cell>
          <cell r="G53">
            <v>1</v>
          </cell>
          <cell r="H53">
            <v>0</v>
          </cell>
          <cell r="I53">
            <v>0</v>
          </cell>
          <cell r="J53">
            <v>0</v>
          </cell>
          <cell r="K53">
            <v>0</v>
          </cell>
          <cell r="L53">
            <v>0</v>
          </cell>
          <cell r="M53">
            <v>0</v>
          </cell>
          <cell r="N53">
            <v>0</v>
          </cell>
          <cell r="O53">
            <v>458043.34</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row>
        <row r="54">
          <cell r="A54">
            <v>133</v>
          </cell>
          <cell r="B54" t="str">
            <v>Lotería Nacional De Beneficencia Y Salubridad</v>
          </cell>
          <cell r="C54" t="str">
            <v>BCC</v>
          </cell>
          <cell r="D54">
            <v>0</v>
          </cell>
          <cell r="E54">
            <v>0</v>
          </cell>
          <cell r="F54">
            <v>0</v>
          </cell>
          <cell r="G54">
            <v>634</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row>
        <row r="55">
          <cell r="A55">
            <v>134</v>
          </cell>
          <cell r="B55" t="str">
            <v>Consejo Nacional De Vivienda Policial</v>
          </cell>
          <cell r="C55" t="str">
            <v>WAM</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row>
        <row r="56">
          <cell r="A56">
            <v>137</v>
          </cell>
          <cell r="B56" t="str">
            <v>Comité Ejecutivo De La Universidad Boliviana</v>
          </cell>
          <cell r="C56" t="str">
            <v>PLS</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A57">
            <v>138</v>
          </cell>
          <cell r="B57" t="str">
            <v>Universidad Mayor Real Y Pontificia De San Francisco Xavier</v>
          </cell>
          <cell r="C57" t="str">
            <v>-</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row>
        <row r="58">
          <cell r="A58">
            <v>139</v>
          </cell>
          <cell r="B58" t="str">
            <v>Universidad Mayor De San Andrés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row>
        <row r="59">
          <cell r="A59">
            <v>140</v>
          </cell>
          <cell r="B59" t="str">
            <v>Universidad Pública De El Alto</v>
          </cell>
          <cell r="C59" t="str">
            <v>-</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row>
        <row r="60">
          <cell r="A60">
            <v>141</v>
          </cell>
          <cell r="B60" t="str">
            <v>Universidad Mayor De San Simón</v>
          </cell>
          <cell r="C60" t="str">
            <v>-</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row>
        <row r="61">
          <cell r="A61">
            <v>142</v>
          </cell>
          <cell r="B61" t="str">
            <v>Universidad Técnica De Oruro</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row>
        <row r="62">
          <cell r="A62">
            <v>143</v>
          </cell>
          <cell r="B62" t="str">
            <v>Universidad Autónoma Tomás Frías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row>
        <row r="63">
          <cell r="A63">
            <v>144</v>
          </cell>
          <cell r="B63" t="str">
            <v>Universidad Nacional Siglo Xx</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row>
        <row r="64">
          <cell r="A64">
            <v>145</v>
          </cell>
          <cell r="B64" t="str">
            <v>Universidad Autónoma Juan Misael Saracho</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row>
        <row r="65">
          <cell r="A65">
            <v>146</v>
          </cell>
          <cell r="B65" t="str">
            <v>Universidad Autónoma Gabriel René Moreno</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row>
        <row r="66">
          <cell r="A66">
            <v>147</v>
          </cell>
          <cell r="B66" t="str">
            <v>Universidad Autónoma Del Beni José  Ballivián</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row>
        <row r="67">
          <cell r="A67">
            <v>148</v>
          </cell>
          <cell r="B67" t="str">
            <v>Universidad Amazónica De Pando</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row>
        <row r="68">
          <cell r="A68">
            <v>149</v>
          </cell>
          <cell r="B68" t="str">
            <v>Consejo Nacional Del Cine</v>
          </cell>
          <cell r="C68" t="str">
            <v>MVP</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row>
        <row r="69">
          <cell r="A69">
            <v>150</v>
          </cell>
          <cell r="B69" t="str">
            <v>Proyecto Sucre Ciudad Universitaria</v>
          </cell>
          <cell r="C69" t="str">
            <v>MVP</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row>
        <row r="70">
          <cell r="A70">
            <v>152</v>
          </cell>
          <cell r="B70" t="str">
            <v>Servicio Plurinacional De Defensa Pública</v>
          </cell>
          <cell r="C70" t="str">
            <v>PLS</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row>
        <row r="71">
          <cell r="A71">
            <v>153</v>
          </cell>
          <cell r="B71" t="str">
            <v>Observatorio Plurinacional De La Calidad  Educativa</v>
          </cell>
          <cell r="C71" t="str">
            <v>PLS</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row>
        <row r="72">
          <cell r="A72">
            <v>154</v>
          </cell>
          <cell r="B72" t="str">
            <v>Museo Nacional De Historia Natural</v>
          </cell>
          <cell r="C72" t="str">
            <v>PLS</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row>
        <row r="73">
          <cell r="A73">
            <v>155</v>
          </cell>
          <cell r="B73" t="str">
            <v>Dirección Del Notariado Plurinacional</v>
          </cell>
          <cell r="C73" t="str">
            <v>RCC</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row>
        <row r="74">
          <cell r="A74">
            <v>156</v>
          </cell>
          <cell r="B74" t="str">
            <v>Servicio Plurinacional De Asistencia A La Víctima</v>
          </cell>
          <cell r="C74" t="str">
            <v>RCC</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row>
        <row r="75">
          <cell r="A75">
            <v>157</v>
          </cell>
          <cell r="B75" t="str">
            <v>Servicio Para La Prevención De La Tortura</v>
          </cell>
          <cell r="C75" t="str">
            <v>RCC</v>
          </cell>
          <cell r="D75">
            <v>0</v>
          </cell>
          <cell r="E75">
            <v>0</v>
          </cell>
          <cell r="F75">
            <v>0</v>
          </cell>
          <cell r="G75">
            <v>554.95000000000005</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row>
        <row r="76">
          <cell r="A76">
            <v>159</v>
          </cell>
          <cell r="B76" t="str">
            <v>Oficinatécnica Para El Fortalecimiento De La Empresa Pública</v>
          </cell>
          <cell r="C76" t="str">
            <v>RCC</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row>
        <row r="77">
          <cell r="A77">
            <v>163</v>
          </cell>
          <cell r="B77" t="str">
            <v>Agencia Nacional De Hidrocarburos</v>
          </cell>
          <cell r="C77" t="str">
            <v>WAM</v>
          </cell>
          <cell r="D77">
            <v>0</v>
          </cell>
          <cell r="E77">
            <v>0</v>
          </cell>
          <cell r="F77">
            <v>0</v>
          </cell>
          <cell r="G77">
            <v>9710.32</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row>
        <row r="78">
          <cell r="A78">
            <v>169</v>
          </cell>
          <cell r="B78" t="str">
            <v>Autoridad General De Impugnación Tributaria</v>
          </cell>
          <cell r="C78" t="str">
            <v>DCS</v>
          </cell>
          <cell r="D78">
            <v>0</v>
          </cell>
          <cell r="E78">
            <v>0</v>
          </cell>
          <cell r="F78">
            <v>0</v>
          </cell>
          <cell r="G78">
            <v>2958.9</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row>
        <row r="79">
          <cell r="A79">
            <v>170</v>
          </cell>
          <cell r="B79" t="str">
            <v>Escuela Militar De Ingeniería</v>
          </cell>
          <cell r="C79" t="str">
            <v>BCC</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row>
        <row r="80">
          <cell r="A80">
            <v>171</v>
          </cell>
          <cell r="B80" t="str">
            <v>Centro De Investigación Agrícola Tropical</v>
          </cell>
          <cell r="C80" t="str">
            <v>-</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row>
        <row r="81">
          <cell r="A81">
            <v>188</v>
          </cell>
          <cell r="B81" t="str">
            <v>Complejo Indus. De Los Rec.Evaporíticos Del Salar De Uyuni</v>
          </cell>
          <cell r="C81" t="str">
            <v>RCC</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row>
        <row r="82">
          <cell r="A82">
            <v>190</v>
          </cell>
          <cell r="B82" t="str">
            <v>Autoridad Jurisdiccional Administrativa Minera</v>
          </cell>
          <cell r="C82" t="str">
            <v>YAP</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row>
        <row r="83">
          <cell r="A83">
            <v>192</v>
          </cell>
          <cell r="B83" t="str">
            <v>Servicio Al Mejoramiento De La Navegación Amazónica</v>
          </cell>
          <cell r="C83" t="str">
            <v>RCC</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row>
        <row r="84">
          <cell r="A84">
            <v>197</v>
          </cell>
          <cell r="B84" t="str">
            <v>Dirección Estratégica De Reivindicación Marítima, Silala Y Recursos Hídricos Internacionales</v>
          </cell>
          <cell r="C84" t="str">
            <v>BCC</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row>
        <row r="85">
          <cell r="A85">
            <v>200</v>
          </cell>
          <cell r="B85" t="str">
            <v>Registro Único Para La Administración Tributaria Municipal</v>
          </cell>
          <cell r="C85" t="str">
            <v>ETC</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row>
        <row r="86">
          <cell r="A86">
            <v>201</v>
          </cell>
          <cell r="B86" t="str">
            <v>Agencia Para El Des. De Las Macroreg. Y Zonas Fronterizas</v>
          </cell>
          <cell r="C86" t="str">
            <v>BCC</v>
          </cell>
          <cell r="D86">
            <v>0</v>
          </cell>
          <cell r="E86">
            <v>0</v>
          </cell>
          <cell r="F86">
            <v>0</v>
          </cell>
          <cell r="G86">
            <v>39049.279999999999</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row>
        <row r="87">
          <cell r="A87">
            <v>203</v>
          </cell>
          <cell r="B87" t="str">
            <v>Autoridad De Supervisión Del Sistema Financiero</v>
          </cell>
          <cell r="C87" t="str">
            <v>DCS</v>
          </cell>
          <cell r="D87">
            <v>0</v>
          </cell>
          <cell r="E87">
            <v>0</v>
          </cell>
          <cell r="F87">
            <v>0</v>
          </cell>
          <cell r="G87">
            <v>28.7</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row>
        <row r="88">
          <cell r="A88">
            <v>206</v>
          </cell>
          <cell r="B88" t="str">
            <v>Instituto Nacional De Estadística</v>
          </cell>
          <cell r="C88" t="str">
            <v>MVP</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row>
        <row r="89">
          <cell r="A89">
            <v>209</v>
          </cell>
          <cell r="B89" t="str">
            <v>Administración De Servicios Portuarios - Bolivia</v>
          </cell>
          <cell r="C89" t="str">
            <v>-</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row>
        <row r="90">
          <cell r="A90">
            <v>210</v>
          </cell>
          <cell r="B90" t="str">
            <v>Unidad De Análisis De Políticas Sociales Y Económicas</v>
          </cell>
          <cell r="C90" t="str">
            <v>DCS</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row>
        <row r="91">
          <cell r="A91">
            <v>212</v>
          </cell>
          <cell r="B91" t="str">
            <v>Instituto Nacional De Reforma Agraria</v>
          </cell>
          <cell r="C91" t="str">
            <v>SGP</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row>
        <row r="92">
          <cell r="A92">
            <v>213</v>
          </cell>
          <cell r="B92" t="str">
            <v>Servicio Nacional De Meteorología E Hidrología</v>
          </cell>
          <cell r="C92" t="str">
            <v>BCC</v>
          </cell>
          <cell r="D92">
            <v>114</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row>
        <row r="93">
          <cell r="A93">
            <v>221</v>
          </cell>
          <cell r="B93" t="str">
            <v>Serv. Nal. De Reg. Y Control De La Comer. De Minerales Y Metales</v>
          </cell>
          <cell r="C93" t="str">
            <v>RCC</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row>
        <row r="94">
          <cell r="A94">
            <v>222</v>
          </cell>
          <cell r="B94" t="str">
            <v>Instituto Nacional De Innovación Agropecuaria Y Forestal</v>
          </cell>
          <cell r="C94" t="str">
            <v>SGP</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row>
        <row r="95">
          <cell r="A95">
            <v>223</v>
          </cell>
          <cell r="B95" t="str">
            <v>Fondo Nacional De Desarrollo Forestal</v>
          </cell>
          <cell r="C95" t="str">
            <v>SGP</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row>
        <row r="96">
          <cell r="A96">
            <v>224</v>
          </cell>
          <cell r="B96" t="str">
            <v>Insumos Bolivia</v>
          </cell>
          <cell r="C96" t="str">
            <v>YAP</v>
          </cell>
          <cell r="D96">
            <v>0</v>
          </cell>
          <cell r="E96">
            <v>0</v>
          </cell>
          <cell r="F96">
            <v>0</v>
          </cell>
          <cell r="G96">
            <v>1400000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row>
        <row r="97">
          <cell r="A97">
            <v>225</v>
          </cell>
          <cell r="B97" t="str">
            <v>Serv. Nal. Para La Sostenibilidad En Saneamiento Básico</v>
          </cell>
          <cell r="C97" t="str">
            <v>DCS</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row>
        <row r="98">
          <cell r="A98">
            <v>226</v>
          </cell>
          <cell r="B98" t="str">
            <v>Servicio Estatal De Autonomías</v>
          </cell>
          <cell r="C98" t="str">
            <v>YAP</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row>
        <row r="99">
          <cell r="A99">
            <v>227</v>
          </cell>
          <cell r="B99" t="str">
            <v>Zona Franca Comercial E Industrial De Cobija</v>
          </cell>
          <cell r="C99" t="str">
            <v>BCC</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row>
        <row r="100">
          <cell r="A100">
            <v>234</v>
          </cell>
          <cell r="B100" t="str">
            <v>Servicio Geológico Minero</v>
          </cell>
          <cell r="C100" t="str">
            <v>JAD</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row>
        <row r="101">
          <cell r="A101">
            <v>242</v>
          </cell>
          <cell r="B101" t="str">
            <v>Comando De Ingeniería Del Ejército</v>
          </cell>
          <cell r="C101" t="str">
            <v>RCC</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row>
        <row r="102">
          <cell r="A102">
            <v>243</v>
          </cell>
          <cell r="B102" t="str">
            <v>Servicio Nacional De Hidrografía Naval</v>
          </cell>
          <cell r="C102" t="str">
            <v>JAD</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row>
        <row r="103">
          <cell r="A103">
            <v>244</v>
          </cell>
          <cell r="B103" t="str">
            <v>Servicio Nacional De Aerofotogrametría</v>
          </cell>
          <cell r="C103" t="str">
            <v>ETC</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row>
        <row r="104">
          <cell r="A104">
            <v>245</v>
          </cell>
          <cell r="B104" t="str">
            <v>Servicio Geodésico De Mapas</v>
          </cell>
          <cell r="C104" t="str">
            <v>ETC</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row>
        <row r="105">
          <cell r="A105">
            <v>247</v>
          </cell>
          <cell r="B105" t="str">
            <v>Corporación Gestora Del Proyecto Abapo - Izozog</v>
          </cell>
          <cell r="C105" t="str">
            <v>JAD</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row>
        <row r="106">
          <cell r="A106">
            <v>248</v>
          </cell>
          <cell r="B106" t="str">
            <v>Centro De Investigación Y Desarrollo Acuícola Boliviano</v>
          </cell>
          <cell r="C106" t="str">
            <v>-</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row>
        <row r="107">
          <cell r="A107">
            <v>249</v>
          </cell>
          <cell r="B107" t="str">
            <v>Central De Abastecimiento Y Suministros De Salud</v>
          </cell>
          <cell r="C107" t="str">
            <v>JMT</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row>
        <row r="108">
          <cell r="A108">
            <v>250</v>
          </cell>
          <cell r="B108" t="str">
            <v>Fondo De Des. Para Los Pueblos Indígenas, Orig. Y Com. Camp.</v>
          </cell>
          <cell r="C108" t="str">
            <v>-</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row>
        <row r="109">
          <cell r="A109">
            <v>251</v>
          </cell>
          <cell r="B109" t="str">
            <v>Instituto Nacional De Salud Ocupacional</v>
          </cell>
          <cell r="C109" t="str">
            <v>JMT</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row>
        <row r="110">
          <cell r="A110">
            <v>253</v>
          </cell>
          <cell r="B110" t="str">
            <v>Entidad Ejecutora De Medio Ambiente Y Agua</v>
          </cell>
          <cell r="C110" t="str">
            <v>DCS</v>
          </cell>
          <cell r="D110">
            <v>1444478.86</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1188453.8400000001</v>
          </cell>
          <cell r="AC110">
            <v>0</v>
          </cell>
          <cell r="AD110">
            <v>0</v>
          </cell>
          <cell r="AE110">
            <v>0</v>
          </cell>
          <cell r="AF110">
            <v>0</v>
          </cell>
          <cell r="AG110">
            <v>0</v>
          </cell>
          <cell r="AH110">
            <v>0</v>
          </cell>
          <cell r="AI110">
            <v>0</v>
          </cell>
          <cell r="AJ110">
            <v>0</v>
          </cell>
          <cell r="AK110">
            <v>0</v>
          </cell>
          <cell r="AL110">
            <v>0</v>
          </cell>
        </row>
        <row r="111">
          <cell r="A111">
            <v>254</v>
          </cell>
          <cell r="B111" t="str">
            <v>Instituto Del Seguro Agrario</v>
          </cell>
          <cell r="C111" t="str">
            <v>YAP</v>
          </cell>
          <cell r="D111">
            <v>0</v>
          </cell>
          <cell r="E111">
            <v>0</v>
          </cell>
          <cell r="F111">
            <v>0</v>
          </cell>
          <cell r="G111">
            <v>613</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row>
        <row r="112">
          <cell r="A112">
            <v>265</v>
          </cell>
          <cell r="B112" t="str">
            <v>Direc. Dptal. De Educación  Chuquisaca</v>
          </cell>
          <cell r="C112" t="str">
            <v>BCC</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row>
        <row r="113">
          <cell r="A113">
            <v>266</v>
          </cell>
          <cell r="B113" t="str">
            <v>Direc. Dptal. De Educación La Paz</v>
          </cell>
          <cell r="C113" t="str">
            <v>BCC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row>
        <row r="114">
          <cell r="A114">
            <v>267</v>
          </cell>
          <cell r="B114" t="str">
            <v>Direc. Dptal. De Educación Cochabamba</v>
          </cell>
          <cell r="C114" t="str">
            <v>BCC</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row>
        <row r="115">
          <cell r="A115">
            <v>268</v>
          </cell>
          <cell r="B115" t="str">
            <v>Direc. Dptal. De Educación Oruro</v>
          </cell>
          <cell r="C115" t="str">
            <v>BCC</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row>
        <row r="116">
          <cell r="A116">
            <v>269</v>
          </cell>
          <cell r="B116" t="str">
            <v>Direc. Dptal. De Educación Potosí</v>
          </cell>
          <cell r="C116" t="str">
            <v>BCC</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row>
        <row r="117">
          <cell r="A117">
            <v>270</v>
          </cell>
          <cell r="B117" t="str">
            <v>Direc. Dptal. De Educación Tarija</v>
          </cell>
          <cell r="C117" t="str">
            <v>BCC</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row>
        <row r="118">
          <cell r="A118">
            <v>271</v>
          </cell>
          <cell r="B118" t="str">
            <v>Direc. Dptal. De Educación Santa Cruz</v>
          </cell>
          <cell r="C118" t="str">
            <v>BCC</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row>
        <row r="119">
          <cell r="A119">
            <v>272</v>
          </cell>
          <cell r="B119" t="str">
            <v>Direc. Dptal. De Educación Beni</v>
          </cell>
          <cell r="C119" t="str">
            <v>BCC</v>
          </cell>
          <cell r="D119">
            <v>0</v>
          </cell>
          <cell r="E119">
            <v>0</v>
          </cell>
          <cell r="F119">
            <v>828206</v>
          </cell>
          <cell r="G119">
            <v>0</v>
          </cell>
          <cell r="H119">
            <v>0</v>
          </cell>
          <cell r="I119">
            <v>0</v>
          </cell>
          <cell r="J119">
            <v>139256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row>
        <row r="120">
          <cell r="A120">
            <v>273</v>
          </cell>
          <cell r="B120" t="str">
            <v>Direc. Dptal. De Educación Pando</v>
          </cell>
          <cell r="C120" t="str">
            <v>BCC</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row>
        <row r="121">
          <cell r="A121">
            <v>281</v>
          </cell>
          <cell r="B121" t="str">
            <v>Oficina Técnica Nacional De Los Ríos Pilcomayo Y Bermejo</v>
          </cell>
          <cell r="C121" t="str">
            <v>SGP</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row>
        <row r="122">
          <cell r="A122">
            <v>283</v>
          </cell>
          <cell r="B122" t="str">
            <v>Aduana Nacional</v>
          </cell>
          <cell r="C122" t="str">
            <v>BCC</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row>
        <row r="123">
          <cell r="A123">
            <v>287</v>
          </cell>
          <cell r="B123" t="str">
            <v>Fondo Nacional De Inversión Productiva Y Social</v>
          </cell>
          <cell r="C123" t="str">
            <v>PLS</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row>
        <row r="124">
          <cell r="A124">
            <v>288</v>
          </cell>
          <cell r="B124" t="str">
            <v>Servicio Nacional De Riego</v>
          </cell>
          <cell r="C124" t="str">
            <v>RCC</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row>
        <row r="125">
          <cell r="A125">
            <v>289</v>
          </cell>
          <cell r="B125" t="str">
            <v>Mutual De Seguros Del Policía</v>
          </cell>
          <cell r="C125" t="str">
            <v>WAM</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row>
        <row r="126">
          <cell r="A126">
            <v>290</v>
          </cell>
          <cell r="B126" t="str">
            <v>Servicio De Impuestos Nacionales</v>
          </cell>
          <cell r="C126" t="str">
            <v>BCC</v>
          </cell>
          <cell r="D126">
            <v>4399.29</v>
          </cell>
          <cell r="E126">
            <v>288.95999999999998</v>
          </cell>
          <cell r="F126">
            <v>24982.29</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row>
        <row r="127">
          <cell r="A127">
            <v>291</v>
          </cell>
          <cell r="B127" t="str">
            <v>Administradora Boliviana De Carreteras</v>
          </cell>
          <cell r="C127" t="str">
            <v>SGP</v>
          </cell>
          <cell r="D127">
            <v>1324019.0900000001</v>
          </cell>
          <cell r="E127">
            <v>0</v>
          </cell>
          <cell r="F127">
            <v>21820631.800000001</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row>
        <row r="128">
          <cell r="A128">
            <v>292</v>
          </cell>
          <cell r="B128" t="str">
            <v>Vías Bolivia</v>
          </cell>
          <cell r="C128" t="str">
            <v>JMT</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row>
        <row r="129">
          <cell r="A129">
            <v>293</v>
          </cell>
          <cell r="B129" t="str">
            <v>Fundación Cultural Del Banco Central De Bolivia</v>
          </cell>
          <cell r="C129" t="str">
            <v>JMT</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row>
        <row r="130">
          <cell r="A130">
            <v>294</v>
          </cell>
          <cell r="B130" t="str">
            <v>Univ. Indígena Bol. Comun. Intercultl Prod. Tupak Katari</v>
          </cell>
          <cell r="C130" t="str">
            <v>-</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row>
        <row r="131">
          <cell r="A131">
            <v>295</v>
          </cell>
          <cell r="B131" t="str">
            <v>Univ. Indígena Bol. Comun. Intercult Prod. Casimiro Huanca</v>
          </cell>
          <cell r="C131" t="str">
            <v>-</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row>
        <row r="132">
          <cell r="A132">
            <v>296</v>
          </cell>
          <cell r="B132" t="str">
            <v>Univ. Indígena Bol. Comun. Intercult Prod. Apiaguaiki Tupa</v>
          </cell>
          <cell r="C132" t="str">
            <v>-</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row>
        <row r="133">
          <cell r="A133">
            <v>297</v>
          </cell>
          <cell r="B133" t="str">
            <v>Servicio Nacional De Caminos Residual</v>
          </cell>
          <cell r="C133" t="str">
            <v>-</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row>
        <row r="134">
          <cell r="A134">
            <v>298</v>
          </cell>
          <cell r="B134" t="str">
            <v>Servicio Departamental De Riego - Chuquisaca</v>
          </cell>
          <cell r="C134" t="str">
            <v>RCC</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row>
        <row r="135">
          <cell r="A135">
            <v>299</v>
          </cell>
          <cell r="B135" t="str">
            <v>Servicio Departamental De Riego - La Paz</v>
          </cell>
          <cell r="C135" t="str">
            <v>RCC</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row>
        <row r="136">
          <cell r="A136">
            <v>300</v>
          </cell>
          <cell r="B136" t="str">
            <v>Servicio Departamental De Riego - Cochabamba</v>
          </cell>
          <cell r="C136" t="str">
            <v>RCC</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row>
        <row r="137">
          <cell r="A137">
            <v>301</v>
          </cell>
          <cell r="B137" t="str">
            <v>Servicio Departamental De Riego - Oruro</v>
          </cell>
          <cell r="C137" t="str">
            <v>RCC</v>
          </cell>
          <cell r="D137">
            <v>0</v>
          </cell>
          <cell r="E137">
            <v>0</v>
          </cell>
          <cell r="F137">
            <v>0</v>
          </cell>
          <cell r="G137">
            <v>0</v>
          </cell>
          <cell r="H137">
            <v>0</v>
          </cell>
          <cell r="I137">
            <v>0</v>
          </cell>
          <cell r="J137">
            <v>0</v>
          </cell>
          <cell r="K137">
            <v>0</v>
          </cell>
          <cell r="L137">
            <v>0</v>
          </cell>
          <cell r="M137">
            <v>9689</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row>
        <row r="138">
          <cell r="A138">
            <v>302</v>
          </cell>
          <cell r="B138" t="str">
            <v>Servicio Departamental De Riego - Potosí</v>
          </cell>
          <cell r="C138" t="str">
            <v>RCC</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row>
        <row r="139">
          <cell r="A139">
            <v>303</v>
          </cell>
          <cell r="B139" t="str">
            <v>Servicio Departamental De Riego - Tarija</v>
          </cell>
          <cell r="C139" t="str">
            <v>RCC</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row>
        <row r="140">
          <cell r="A140">
            <v>304</v>
          </cell>
          <cell r="B140" t="str">
            <v>Servicio Departamental De Riego - Santa Cruz</v>
          </cell>
          <cell r="C140" t="str">
            <v>RCC</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row>
        <row r="141">
          <cell r="A141">
            <v>305</v>
          </cell>
          <cell r="B141" t="str">
            <v>Servicio Departamental De Riego - Beni</v>
          </cell>
          <cell r="C141" t="str">
            <v>RCC</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row>
        <row r="142">
          <cell r="A142">
            <v>306</v>
          </cell>
          <cell r="B142" t="str">
            <v>Servicio Departamental De Riego - Pando</v>
          </cell>
          <cell r="C142" t="str">
            <v>RCC</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row>
        <row r="143">
          <cell r="A143">
            <v>309</v>
          </cell>
          <cell r="B143" t="str">
            <v>Autoridad De Fiscalización Y Control Social Del Juego</v>
          </cell>
          <cell r="C143" t="str">
            <v>JAD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row>
        <row r="144">
          <cell r="A144">
            <v>310</v>
          </cell>
          <cell r="B144" t="str">
            <v>Autoridad De Regulación Y Fiscalización De Telecomunicaciones Y Transportes</v>
          </cell>
          <cell r="C144" t="str">
            <v>ETC</v>
          </cell>
          <cell r="D144">
            <v>0</v>
          </cell>
          <cell r="E144">
            <v>0</v>
          </cell>
          <cell r="F144">
            <v>0</v>
          </cell>
          <cell r="G144">
            <v>35894.86</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row>
        <row r="145">
          <cell r="A145">
            <v>311</v>
          </cell>
          <cell r="B145" t="str">
            <v>Autoridad De Fisc Y Ctrol Soc De Agua Potable Saneam.Básico</v>
          </cell>
          <cell r="C145" t="str">
            <v>ETC</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row>
        <row r="146">
          <cell r="A146">
            <v>312</v>
          </cell>
          <cell r="B146" t="str">
            <v>Autoridad De Fiscalizac. Y Control Soc De Bosques Y Tierras</v>
          </cell>
          <cell r="C146" t="str">
            <v>JMT</v>
          </cell>
          <cell r="D146">
            <v>0</v>
          </cell>
          <cell r="E146">
            <v>0</v>
          </cell>
          <cell r="F146">
            <v>29217587.850000001</v>
          </cell>
          <cell r="G146">
            <v>190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row>
        <row r="147">
          <cell r="A147">
            <v>313</v>
          </cell>
          <cell r="B147" t="str">
            <v>Autoridad De Fiscalización Y Control De Pensiones Y Seguros - Aps</v>
          </cell>
          <cell r="C147" t="str">
            <v>DCS</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row>
        <row r="148">
          <cell r="A148">
            <v>314</v>
          </cell>
          <cell r="B148" t="str">
            <v>Autoridad De Fiscalización Y Control Social De Electricidad</v>
          </cell>
          <cell r="C148" t="str">
            <v>PLS</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row>
        <row r="149">
          <cell r="A149">
            <v>315</v>
          </cell>
          <cell r="B149" t="str">
            <v>Autoridad De Fiscalización Y Control Social De Empresas</v>
          </cell>
          <cell r="C149" t="str">
            <v>YAP</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row>
        <row r="150">
          <cell r="A150">
            <v>324</v>
          </cell>
          <cell r="B150" t="str">
            <v>Escuela Boliviana Intercultural De Música</v>
          </cell>
          <cell r="C150" t="str">
            <v>YAP</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row>
        <row r="151">
          <cell r="A151">
            <v>340</v>
          </cell>
          <cell r="B151" t="str">
            <v>Servicio General De Identificación Personal</v>
          </cell>
          <cell r="C151" t="str">
            <v>DCS</v>
          </cell>
          <cell r="D151">
            <v>0</v>
          </cell>
          <cell r="E151">
            <v>0</v>
          </cell>
          <cell r="F151">
            <v>0</v>
          </cell>
          <cell r="G151">
            <v>85300.9</v>
          </cell>
          <cell r="H151">
            <v>0</v>
          </cell>
          <cell r="I151">
            <v>0</v>
          </cell>
          <cell r="J151">
            <v>161.35000000000002</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row>
        <row r="152">
          <cell r="A152">
            <v>341</v>
          </cell>
          <cell r="B152" t="str">
            <v>Servicio General De Licencias De Conducir</v>
          </cell>
          <cell r="C152" t="str">
            <v>DCS</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row>
        <row r="153">
          <cell r="A153">
            <v>342</v>
          </cell>
          <cell r="B153" t="str">
            <v>Agencia Estatal De Vivienda</v>
          </cell>
          <cell r="C153" t="str">
            <v>JAD</v>
          </cell>
          <cell r="D153">
            <v>0</v>
          </cell>
          <cell r="E153">
            <v>91.35</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row>
        <row r="154">
          <cell r="A154">
            <v>343</v>
          </cell>
          <cell r="B154" t="str">
            <v>Escuela De Jueces Del Estado</v>
          </cell>
          <cell r="C154" t="str">
            <v>JAD</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row>
        <row r="155">
          <cell r="A155">
            <v>344</v>
          </cell>
          <cell r="B155" t="str">
            <v>Instituto Plurinacional De Estudio De Lenguas Y Culturas</v>
          </cell>
          <cell r="C155" t="str">
            <v>PLS</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row>
        <row r="156">
          <cell r="A156">
            <v>345</v>
          </cell>
          <cell r="B156" t="str">
            <v>Mutual De Servicios Al Policía</v>
          </cell>
          <cell r="C156" t="str">
            <v>WAM</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row>
        <row r="157">
          <cell r="A157">
            <v>346</v>
          </cell>
          <cell r="B157" t="str">
            <v>Unidad De Investigaciones Financieras</v>
          </cell>
          <cell r="C157" t="str">
            <v>WAM</v>
          </cell>
          <cell r="D157">
            <v>0</v>
          </cell>
          <cell r="E157">
            <v>0</v>
          </cell>
          <cell r="F157">
            <v>0</v>
          </cell>
          <cell r="G157">
            <v>45050.19</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row>
        <row r="158">
          <cell r="A158">
            <v>347</v>
          </cell>
          <cell r="B158" t="str">
            <v>Autoridad De Fiscalización Y Control De Cooperativas</v>
          </cell>
          <cell r="C158" t="str">
            <v>WAM</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row>
        <row r="159">
          <cell r="A159">
            <v>348</v>
          </cell>
          <cell r="B159" t="str">
            <v>Autoridad Plurinacional De La Madre Tierra</v>
          </cell>
          <cell r="C159" t="str">
            <v>JMT</v>
          </cell>
          <cell r="D159">
            <v>0</v>
          </cell>
          <cell r="E159">
            <v>0</v>
          </cell>
          <cell r="F159">
            <v>0</v>
          </cell>
          <cell r="G159">
            <v>52804.5</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row>
        <row r="160">
          <cell r="A160">
            <v>349</v>
          </cell>
          <cell r="B160" t="str">
            <v>Centro De Inv.Arqueológicas,Antropológicas Y Adm.De Tiwanaku</v>
          </cell>
          <cell r="C160" t="str">
            <v>MVP</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row>
        <row r="161">
          <cell r="A161">
            <v>371</v>
          </cell>
          <cell r="B161" t="str">
            <v>Centro Internacional De La Quinua</v>
          </cell>
          <cell r="C161" t="str">
            <v>JAD</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row>
        <row r="162">
          <cell r="A162">
            <v>372</v>
          </cell>
          <cell r="B162" t="str">
            <v>Unidad de Liquidación del Fondo de Desarrollo para los Pueblos Indígenas, Originarios y Comunidades Campesinas</v>
          </cell>
          <cell r="C162" t="str">
            <v>BCC</v>
          </cell>
          <cell r="D162">
            <v>21536348.399999999</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row>
        <row r="163">
          <cell r="A163">
            <v>373</v>
          </cell>
          <cell r="B163" t="str">
            <v>Fondo de Desarrollo Indigena</v>
          </cell>
          <cell r="C163" t="str">
            <v>BCC</v>
          </cell>
          <cell r="D163">
            <v>0</v>
          </cell>
          <cell r="E163">
            <v>21536348.399999999</v>
          </cell>
          <cell r="F163">
            <v>0</v>
          </cell>
          <cell r="G163">
            <v>4414</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row>
        <row r="164">
          <cell r="A164">
            <v>374</v>
          </cell>
          <cell r="B164" t="str">
            <v>Agencia de Gobierno Electrónico y Tecnologías de Información y Comunicación</v>
          </cell>
          <cell r="C164" t="str">
            <v>ETC</v>
          </cell>
          <cell r="D164">
            <v>0</v>
          </cell>
          <cell r="E164">
            <v>0</v>
          </cell>
          <cell r="F164">
            <v>0</v>
          </cell>
          <cell r="G164">
            <v>2620.66</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row>
        <row r="165">
          <cell r="A165">
            <v>375</v>
          </cell>
          <cell r="B165" t="str">
            <v>Comité Organizador de los XI Juegos Suramericanos Cochabamba 2018</v>
          </cell>
          <cell r="C165" t="str">
            <v>-</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row>
        <row r="166">
          <cell r="A166">
            <v>376</v>
          </cell>
          <cell r="B166" t="str">
            <v>Agencia Boliviana de Energía Nuclear</v>
          </cell>
          <cell r="C166" t="str">
            <v>WAM</v>
          </cell>
          <cell r="D166">
            <v>0</v>
          </cell>
          <cell r="E166">
            <v>0</v>
          </cell>
          <cell r="F166">
            <v>0</v>
          </cell>
          <cell r="G166">
            <v>0</v>
          </cell>
          <cell r="H166">
            <v>0</v>
          </cell>
          <cell r="I166">
            <v>270</v>
          </cell>
          <cell r="J166">
            <v>0</v>
          </cell>
          <cell r="K166">
            <v>0</v>
          </cell>
          <cell r="L166">
            <v>298017.22000000003</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row>
        <row r="167">
          <cell r="A167">
            <v>377</v>
          </cell>
          <cell r="B167" t="str">
            <v>Dir. Estrg. de Defensa de los Manantiales del Silala y todos los Rec. Hídricos en frontera con la Rep.de Chile</v>
          </cell>
          <cell r="C167" t="str">
            <v>-</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row>
        <row r="168">
          <cell r="A168">
            <v>378</v>
          </cell>
          <cell r="B168" t="str">
            <v>Servicio Nacional Textil</v>
          </cell>
          <cell r="C168" t="str">
            <v>DCS</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row>
        <row r="169">
          <cell r="A169">
            <v>380</v>
          </cell>
          <cell r="B169" t="str">
            <v>Autoridad De Fiscalización Y Control Del Sistema Nacional De Salud</v>
          </cell>
          <cell r="C169" t="str">
            <v>JMT</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row>
        <row r="170">
          <cell r="A170">
            <v>411</v>
          </cell>
          <cell r="B170" t="str">
            <v>Corporación Del Seguro Social Militar</v>
          </cell>
          <cell r="C170" t="str">
            <v>-</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row>
        <row r="171">
          <cell r="A171">
            <v>417</v>
          </cell>
          <cell r="B171" t="str">
            <v>Caja Nacional De Salud</v>
          </cell>
          <cell r="C171" t="str">
            <v>-</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row>
        <row r="172">
          <cell r="A172">
            <v>418</v>
          </cell>
          <cell r="B172" t="str">
            <v>Caja Petrolera De Salud</v>
          </cell>
          <cell r="C172" t="str">
            <v>-</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row>
        <row r="173">
          <cell r="A173">
            <v>422</v>
          </cell>
          <cell r="B173" t="str">
            <v>Caja Bancaria Estatal De Salud</v>
          </cell>
          <cell r="C173" t="str">
            <v>-</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row>
        <row r="174">
          <cell r="A174">
            <v>423</v>
          </cell>
          <cell r="B174" t="str">
            <v>Caja De Salud Del Servicio Nal. De Caminos Y Ramas Anexas</v>
          </cell>
          <cell r="C174" t="str">
            <v>-</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5">
          <cell r="A175">
            <v>424</v>
          </cell>
          <cell r="B175" t="str">
            <v>Caja De Salud Cordes</v>
          </cell>
          <cell r="C175" t="str">
            <v>-</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row>
        <row r="176">
          <cell r="A176">
            <v>425</v>
          </cell>
          <cell r="B176" t="str">
            <v>Seguro Social Universitario De Cochabamba</v>
          </cell>
          <cell r="C176" t="str">
            <v>-</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row>
        <row r="177">
          <cell r="A177">
            <v>426</v>
          </cell>
          <cell r="B177" t="str">
            <v>Seguro Social Universitario De Oruro</v>
          </cell>
          <cell r="C177" t="str">
            <v>-</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row>
        <row r="178">
          <cell r="A178">
            <v>427</v>
          </cell>
          <cell r="B178" t="str">
            <v>Seguro Social Universitario De Santa Cruz</v>
          </cell>
          <cell r="C178" t="str">
            <v>-</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row>
        <row r="179">
          <cell r="A179">
            <v>428</v>
          </cell>
          <cell r="B179" t="str">
            <v>Seguro Social Universitario De Sucre</v>
          </cell>
          <cell r="C179" t="str">
            <v>-</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row>
        <row r="180">
          <cell r="A180">
            <v>429</v>
          </cell>
          <cell r="B180" t="str">
            <v>Seguro Social Universitario De La Paz</v>
          </cell>
          <cell r="C180" t="str">
            <v>-</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row>
        <row r="181">
          <cell r="A181">
            <v>432</v>
          </cell>
          <cell r="B181" t="str">
            <v>Seguro Social Universitario De Tarija</v>
          </cell>
          <cell r="C181" t="str">
            <v>-</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row>
        <row r="182">
          <cell r="A182">
            <v>433</v>
          </cell>
          <cell r="B182" t="str">
            <v>Seguro Social Universitario De Potosí</v>
          </cell>
          <cell r="C182" t="str">
            <v>-</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row>
        <row r="183">
          <cell r="A183">
            <v>434</v>
          </cell>
          <cell r="B183" t="str">
            <v>Seguro Social Universitario De Beni</v>
          </cell>
          <cell r="C183" t="str">
            <v>-</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row>
        <row r="184">
          <cell r="A184">
            <v>435</v>
          </cell>
          <cell r="B184" t="str">
            <v>Seguro Integral De Salud</v>
          </cell>
          <cell r="C184" t="str">
            <v>-</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row>
        <row r="185">
          <cell r="A185">
            <v>512</v>
          </cell>
          <cell r="B185" t="str">
            <v>Adm.De Aeropuertos Y Servicios Auxiliares A La Naveg. Aérea</v>
          </cell>
          <cell r="C185" t="str">
            <v>MVP</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row>
        <row r="186">
          <cell r="A186">
            <v>513</v>
          </cell>
          <cell r="B186" t="str">
            <v>Yacimientos Petrolíferos Fiscales Bolivianos</v>
          </cell>
          <cell r="C186" t="str">
            <v>BCC</v>
          </cell>
          <cell r="D186">
            <v>0</v>
          </cell>
          <cell r="E186">
            <v>0</v>
          </cell>
          <cell r="F186">
            <v>0</v>
          </cell>
          <cell r="G186">
            <v>8.31</v>
          </cell>
          <cell r="H186">
            <v>0</v>
          </cell>
          <cell r="I186">
            <v>5923.95</v>
          </cell>
          <cell r="J186">
            <v>0</v>
          </cell>
          <cell r="K186">
            <v>0</v>
          </cell>
          <cell r="L186">
            <v>600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row>
        <row r="187">
          <cell r="A187">
            <v>514</v>
          </cell>
          <cell r="B187" t="str">
            <v>Empresa Nacional De Electricidad</v>
          </cell>
          <cell r="C187" t="str">
            <v>DCS</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row>
        <row r="188">
          <cell r="A188">
            <v>517</v>
          </cell>
          <cell r="B188" t="str">
            <v>Corporación Minera De Bolivia</v>
          </cell>
          <cell r="C188" t="str">
            <v>DCS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row>
        <row r="189">
          <cell r="A189">
            <v>520</v>
          </cell>
          <cell r="B189" t="str">
            <v>Empresa Metalúrgica Vinto - Nacionalizada</v>
          </cell>
          <cell r="C189" t="str">
            <v>YAP</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row>
        <row r="190">
          <cell r="A190">
            <v>522</v>
          </cell>
          <cell r="B190" t="str">
            <v>Empresa Nacional De Ferrocarriles - Residual</v>
          </cell>
          <cell r="C190" t="str">
            <v>YAP</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row>
        <row r="191">
          <cell r="A191">
            <v>523</v>
          </cell>
          <cell r="B191" t="str">
            <v>Empresa De Correos De Bolivia</v>
          </cell>
          <cell r="C191" t="str">
            <v>PLS</v>
          </cell>
          <cell r="D191">
            <v>0</v>
          </cell>
          <cell r="E191">
            <v>0</v>
          </cell>
          <cell r="F191">
            <v>22855</v>
          </cell>
          <cell r="G191">
            <v>1011654.5300000001</v>
          </cell>
          <cell r="H191">
            <v>0</v>
          </cell>
          <cell r="I191">
            <v>0</v>
          </cell>
          <cell r="J191">
            <v>2928</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row>
        <row r="192">
          <cell r="A192">
            <v>525</v>
          </cell>
          <cell r="B192" t="str">
            <v>Transportes Aéreos Bolivianos</v>
          </cell>
          <cell r="C192" t="str">
            <v>ETC</v>
          </cell>
          <cell r="D192">
            <v>0</v>
          </cell>
          <cell r="E192">
            <v>0</v>
          </cell>
          <cell r="F192">
            <v>10780.32</v>
          </cell>
          <cell r="G192">
            <v>7000000</v>
          </cell>
          <cell r="H192">
            <v>0</v>
          </cell>
          <cell r="I192">
            <v>0</v>
          </cell>
          <cell r="J192">
            <v>1075954.23</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row>
        <row r="193">
          <cell r="A193">
            <v>526</v>
          </cell>
          <cell r="B193" t="str">
            <v>Bolivia Tv</v>
          </cell>
          <cell r="C193" t="str">
            <v>YAP</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row>
        <row r="194">
          <cell r="A194">
            <v>548</v>
          </cell>
          <cell r="B194" t="str">
            <v>Corporación De Las Fuerzas Armadas P/ El Des. Nacional</v>
          </cell>
          <cell r="C194" t="str">
            <v>SGP</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row>
        <row r="195">
          <cell r="A195">
            <v>551</v>
          </cell>
          <cell r="B195" t="str">
            <v>Empresa Naviera Boliviana</v>
          </cell>
          <cell r="C195" t="str">
            <v>ETC</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row>
        <row r="196">
          <cell r="A196">
            <v>572</v>
          </cell>
          <cell r="B196" t="str">
            <v>Empresa De Apoyo A La Producción De Alimentos</v>
          </cell>
          <cell r="C196" t="str">
            <v>SGP</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row>
        <row r="197">
          <cell r="A197">
            <v>573</v>
          </cell>
          <cell r="B197" t="str">
            <v>Empresa Siderúrgica Del Mutún</v>
          </cell>
          <cell r="C197" t="str">
            <v>YAP</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row>
        <row r="198">
          <cell r="A198">
            <v>574</v>
          </cell>
          <cell r="B198" t="str">
            <v>Lácteos De Bolivia</v>
          </cell>
          <cell r="C198" t="str">
            <v>JMT</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row>
        <row r="199">
          <cell r="A199">
            <v>575</v>
          </cell>
          <cell r="B199" t="str">
            <v>Papeles De Bolivia</v>
          </cell>
          <cell r="C199" t="str">
            <v>PLS</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row>
        <row r="200">
          <cell r="A200">
            <v>576</v>
          </cell>
          <cell r="B200" t="str">
            <v>Cartones De Bolivia</v>
          </cell>
          <cell r="C200" t="str">
            <v>JMT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row>
        <row r="201">
          <cell r="A201">
            <v>578</v>
          </cell>
          <cell r="B201" t="str">
            <v>Boliviana De Aviación</v>
          </cell>
          <cell r="C201" t="str">
            <v>YAP</v>
          </cell>
          <cell r="D201">
            <v>0</v>
          </cell>
          <cell r="E201">
            <v>0</v>
          </cell>
          <cell r="F201">
            <v>0</v>
          </cell>
          <cell r="G201">
            <v>1054.1400000000001</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row>
        <row r="202">
          <cell r="A202">
            <v>579</v>
          </cell>
          <cell r="B202" t="str">
            <v>Empresa Púb. Nal. Estratégica Cementos De Bolivia</v>
          </cell>
          <cell r="C202" t="str">
            <v>JMT</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row>
        <row r="203">
          <cell r="A203">
            <v>580</v>
          </cell>
          <cell r="B203" t="str">
            <v>Depósitos Aduaneros Bolivianos</v>
          </cell>
          <cell r="C203" t="str">
            <v>DCS</v>
          </cell>
          <cell r="D203">
            <v>0</v>
          </cell>
          <cell r="E203">
            <v>0</v>
          </cell>
          <cell r="F203">
            <v>0</v>
          </cell>
          <cell r="G203">
            <v>55789.33</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row>
        <row r="204">
          <cell r="A204">
            <v>581</v>
          </cell>
          <cell r="B204" t="str">
            <v>Empresa Púb. Nal. Estratégica Azúcar De Bolivia - Bermejo</v>
          </cell>
          <cell r="C204" t="str">
            <v>ETC</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row>
        <row r="205">
          <cell r="A205">
            <v>582</v>
          </cell>
          <cell r="B205" t="str">
            <v>Empresa Boliviana De Almendras Y Derivados</v>
          </cell>
          <cell r="C205" t="str">
            <v>BCC</v>
          </cell>
          <cell r="D205">
            <v>10500000</v>
          </cell>
          <cell r="E205">
            <v>10504325.200000001</v>
          </cell>
          <cell r="F205">
            <v>25</v>
          </cell>
          <cell r="G205">
            <v>5601.2000000000007</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row>
        <row r="206">
          <cell r="A206">
            <v>584</v>
          </cell>
          <cell r="B206" t="str">
            <v>Empresa Boliviana De Industrializacion De Hidrocarburos</v>
          </cell>
          <cell r="C206" t="str">
            <v>MVP</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row>
        <row r="207">
          <cell r="A207">
            <v>585</v>
          </cell>
          <cell r="B207" t="str">
            <v>Agencia Boliviana Espacial</v>
          </cell>
          <cell r="C207" t="str">
            <v>BCC</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row>
        <row r="208">
          <cell r="A208">
            <v>586</v>
          </cell>
          <cell r="B208" t="str">
            <v>Empresa Azucarera San Buenaventura</v>
          </cell>
          <cell r="C208" t="str">
            <v>BCC</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row>
        <row r="209">
          <cell r="A209">
            <v>587</v>
          </cell>
          <cell r="B209" t="str">
            <v>Empresa Estratégica Boliviana De Construcción Y Conservación De Infraestructura Civil</v>
          </cell>
          <cell r="C209" t="str">
            <v>DCS</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row>
        <row r="210">
          <cell r="A210">
            <v>588</v>
          </cell>
          <cell r="B210" t="str">
            <v>Empresa Pública Nacional Textil</v>
          </cell>
          <cell r="C210" t="str">
            <v>DCS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row>
        <row r="211">
          <cell r="A211">
            <v>589</v>
          </cell>
          <cell r="B211" t="str">
            <v>Empresa De Construcciones Del Ejército</v>
          </cell>
          <cell r="C211" t="str">
            <v>JAD</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row>
        <row r="212">
          <cell r="A212">
            <v>590</v>
          </cell>
          <cell r="B212" t="str">
            <v>Empresa Pública "Quipus"</v>
          </cell>
          <cell r="C212" t="str">
            <v>JAD</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row>
        <row r="213">
          <cell r="A213">
            <v>591</v>
          </cell>
          <cell r="B213" t="str">
            <v>Empresa Estatal De Transporte Por Cable Mi Teleférico</v>
          </cell>
          <cell r="C213" t="str">
            <v>WAM</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row>
        <row r="214">
          <cell r="A214">
            <v>592</v>
          </cell>
          <cell r="B214" t="str">
            <v>Empresa Estatal Boliviana De Turismo</v>
          </cell>
          <cell r="C214" t="str">
            <v>JMT</v>
          </cell>
          <cell r="D214">
            <v>0</v>
          </cell>
          <cell r="E214">
            <v>0</v>
          </cell>
          <cell r="F214">
            <v>66283373.75</v>
          </cell>
          <cell r="G214">
            <v>370858.33000000007</v>
          </cell>
          <cell r="H214">
            <v>0</v>
          </cell>
          <cell r="I214">
            <v>0</v>
          </cell>
          <cell r="J214">
            <v>13099.81</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row>
        <row r="215">
          <cell r="A215">
            <v>593</v>
          </cell>
          <cell r="B215" t="str">
            <v>Empresa Pública Yacana</v>
          </cell>
          <cell r="C215" t="str">
            <v>JMT</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row>
        <row r="216">
          <cell r="A216">
            <v>594</v>
          </cell>
          <cell r="B216" t="str">
            <v>Administración de Servicios Portuarios - Bolivia</v>
          </cell>
          <cell r="C216" t="str">
            <v>YAP</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row>
        <row r="217">
          <cell r="A217">
            <v>595</v>
          </cell>
          <cell r="B217" t="str">
            <v>Gestora Pública de la Seguridad Social de Largo Plazo</v>
          </cell>
          <cell r="C217" t="str">
            <v>YAP</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row>
        <row r="218">
          <cell r="A218">
            <v>598</v>
          </cell>
          <cell r="B218" t="str">
            <v>Empresa Pública "Editorial del Estado Plurinacional de Bolivia"</v>
          </cell>
          <cell r="C218" t="str">
            <v>RCC</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row>
        <row r="219">
          <cell r="A219">
            <v>620</v>
          </cell>
          <cell r="B219" t="str">
            <v>Complejo Agroindustrial De San Buena Aventura</v>
          </cell>
          <cell r="C219" t="str">
            <v>PLS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row>
        <row r="220">
          <cell r="A220">
            <v>633</v>
          </cell>
          <cell r="B220" t="str">
            <v>Empresa Misicuni</v>
          </cell>
          <cell r="C220" t="str">
            <v>SGP</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row>
        <row r="221">
          <cell r="A221">
            <v>634</v>
          </cell>
          <cell r="B221" t="str">
            <v>Empresa Púb. Deptal. Hotel Terminal-Terminal De Buses Oruro</v>
          </cell>
          <cell r="C221" t="str">
            <v>RCC</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row>
        <row r="222">
          <cell r="A222">
            <v>650</v>
          </cell>
          <cell r="B222" t="str">
            <v>Asamblea Legislativa Plurinacional</v>
          </cell>
          <cell r="C222" t="str">
            <v>DCS</v>
          </cell>
          <cell r="D222">
            <v>0</v>
          </cell>
          <cell r="E222">
            <v>0</v>
          </cell>
          <cell r="F222">
            <v>0</v>
          </cell>
          <cell r="G222">
            <v>91595.23000000001</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row>
        <row r="223">
          <cell r="A223">
            <v>660</v>
          </cell>
          <cell r="B223" t="str">
            <v>Órgano Judicial</v>
          </cell>
          <cell r="C223" t="str">
            <v>SGP</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row>
        <row r="224">
          <cell r="A224">
            <v>661</v>
          </cell>
          <cell r="B224" t="str">
            <v>Tribunal Constitucional Plurinacional</v>
          </cell>
          <cell r="C224" t="str">
            <v>SGP</v>
          </cell>
          <cell r="D224">
            <v>0</v>
          </cell>
          <cell r="E224">
            <v>0</v>
          </cell>
          <cell r="F224">
            <v>0</v>
          </cell>
          <cell r="G224">
            <v>20050.38</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row>
        <row r="225">
          <cell r="A225">
            <v>670</v>
          </cell>
          <cell r="B225" t="str">
            <v>Órgano Electoral Plurinacional</v>
          </cell>
          <cell r="C225" t="str">
            <v>PLS</v>
          </cell>
          <cell r="D225">
            <v>0</v>
          </cell>
          <cell r="E225">
            <v>0</v>
          </cell>
          <cell r="F225">
            <v>117282.63</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row>
        <row r="226">
          <cell r="A226">
            <v>680</v>
          </cell>
          <cell r="B226" t="str">
            <v>Contraloria General Del Estado</v>
          </cell>
          <cell r="C226" t="str">
            <v>MVP</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row>
        <row r="227">
          <cell r="A227">
            <v>681</v>
          </cell>
          <cell r="B227" t="str">
            <v>Ministerio Público</v>
          </cell>
          <cell r="C227" t="str">
            <v>RCC</v>
          </cell>
          <cell r="D227">
            <v>0</v>
          </cell>
          <cell r="E227">
            <v>0</v>
          </cell>
          <cell r="F227">
            <v>0</v>
          </cell>
          <cell r="G227">
            <v>4387904.59</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row>
        <row r="228">
          <cell r="A228">
            <v>682</v>
          </cell>
          <cell r="B228" t="str">
            <v>Defensoría Del Pueblo</v>
          </cell>
          <cell r="C228" t="str">
            <v>SGP</v>
          </cell>
          <cell r="D228">
            <v>0</v>
          </cell>
          <cell r="E228">
            <v>0</v>
          </cell>
          <cell r="F228">
            <v>0</v>
          </cell>
          <cell r="G228">
            <v>100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row>
        <row r="229">
          <cell r="A229">
            <v>683</v>
          </cell>
          <cell r="B229" t="str">
            <v>Procuraduría General Del Estado</v>
          </cell>
          <cell r="C229" t="str">
            <v>MVP</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row>
        <row r="230">
          <cell r="A230">
            <v>716</v>
          </cell>
          <cell r="B230" t="str">
            <v>Empresa Tarijeña Del Gas</v>
          </cell>
          <cell r="C230" t="str">
            <v>-</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row>
        <row r="231">
          <cell r="A231">
            <v>718</v>
          </cell>
          <cell r="B231" t="str">
            <v>Complejo Agroindustrial Buena Vista</v>
          </cell>
          <cell r="C231" t="str">
            <v>-</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row>
        <row r="232">
          <cell r="A232">
            <v>761</v>
          </cell>
          <cell r="B232" t="str">
            <v>Servicio Autónomo Municipal De Agua Potable Y Alcantarillado</v>
          </cell>
          <cell r="C232" t="str">
            <v>-</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row>
        <row r="233">
          <cell r="A233">
            <v>781</v>
          </cell>
          <cell r="B233" t="str">
            <v>Servicio Municipal De Agua Potable Y Alcantarillado</v>
          </cell>
          <cell r="C233" t="str">
            <v>-</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row>
        <row r="234">
          <cell r="A234">
            <v>802</v>
          </cell>
          <cell r="B234" t="str">
            <v>Empresa Local De Agua Potable Y Alcantarillado Sucre</v>
          </cell>
          <cell r="C234" t="str">
            <v>-</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row>
        <row r="235">
          <cell r="A235">
            <v>821</v>
          </cell>
          <cell r="B235" t="str">
            <v>Administración Autónoma Para Obras Sanitarias - Potosí</v>
          </cell>
          <cell r="C235" t="str">
            <v>-</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row>
        <row r="236">
          <cell r="A236">
            <v>831</v>
          </cell>
          <cell r="B236" t="str">
            <v>Servicio Local De Acueductos Y Alcantarillado - Oruro</v>
          </cell>
          <cell r="C236" t="str">
            <v>-</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row>
        <row r="237">
          <cell r="A237">
            <v>862</v>
          </cell>
          <cell r="B237" t="str">
            <v>Fondo Nacional De Desarrollo Regional</v>
          </cell>
          <cell r="C237" t="str">
            <v>MVP</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row>
        <row r="238">
          <cell r="A238">
            <v>865</v>
          </cell>
          <cell r="B238" t="str">
            <v>Fondo De Desarrollo Del Sist.Fin. Y Apoyo Al Sec.Productivo</v>
          </cell>
          <cell r="C238" t="str">
            <v>SGP</v>
          </cell>
          <cell r="D238">
            <v>0</v>
          </cell>
          <cell r="E238">
            <v>0</v>
          </cell>
          <cell r="F238">
            <v>0</v>
          </cell>
          <cell r="G238">
            <v>0</v>
          </cell>
          <cell r="H238">
            <v>0</v>
          </cell>
          <cell r="I238">
            <v>0</v>
          </cell>
          <cell r="J238">
            <v>16377.92</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row>
        <row r="239">
          <cell r="A239">
            <v>866</v>
          </cell>
          <cell r="B239" t="str">
            <v>Directorio Unico De Fondos</v>
          </cell>
          <cell r="C239" t="str">
            <v>-</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row>
        <row r="240">
          <cell r="A240">
            <v>867</v>
          </cell>
          <cell r="B240" t="str">
            <v>Fondo Rotatorio De Fomento Productivo Regional</v>
          </cell>
          <cell r="C240" t="str">
            <v>SGP</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row>
        <row r="241">
          <cell r="A241">
            <v>901</v>
          </cell>
          <cell r="B241" t="str">
            <v>Gobierno Autónomo Departamental De Chuquisaca</v>
          </cell>
          <cell r="C241" t="str">
            <v>RCC</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row>
        <row r="242">
          <cell r="A242">
            <v>902</v>
          </cell>
          <cell r="B242" t="str">
            <v>Gobierno Autónomo Departamental De La Paz</v>
          </cell>
          <cell r="C242" t="str">
            <v>RCC</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row>
        <row r="243">
          <cell r="A243">
            <v>903</v>
          </cell>
          <cell r="B243" t="str">
            <v>Gobierno Autónomo Departamental De Cochabamba</v>
          </cell>
          <cell r="C243" t="str">
            <v>RCC</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row>
        <row r="244">
          <cell r="A244">
            <v>904</v>
          </cell>
          <cell r="B244" t="str">
            <v>Gobierno Autónomo Departamental De Oruro</v>
          </cell>
          <cell r="C244" t="str">
            <v>RCC</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row>
        <row r="245">
          <cell r="A245">
            <v>905</v>
          </cell>
          <cell r="B245" t="str">
            <v>Gobierno Autónomo Departamental De Potosí</v>
          </cell>
          <cell r="C245" t="str">
            <v>RCC</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row>
        <row r="246">
          <cell r="A246">
            <v>906</v>
          </cell>
          <cell r="B246" t="str">
            <v>Gobierno Autónomo Departamental De Tarija</v>
          </cell>
          <cell r="C246" t="str">
            <v>RCC</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row>
        <row r="247">
          <cell r="A247">
            <v>907</v>
          </cell>
          <cell r="B247" t="str">
            <v>Gobierno Autónomo Departamental De Santa Cruz</v>
          </cell>
          <cell r="C247" t="str">
            <v>RCC</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row>
        <row r="248">
          <cell r="A248">
            <v>908</v>
          </cell>
          <cell r="B248" t="str">
            <v>Gobierno Autónomo Departamental Del Beni</v>
          </cell>
          <cell r="C248" t="str">
            <v>RCC</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row>
        <row r="249">
          <cell r="A249">
            <v>909</v>
          </cell>
          <cell r="B249" t="str">
            <v>Gobierno Autónomo Departamental De Pando</v>
          </cell>
          <cell r="C249" t="str">
            <v>RCC</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row>
        <row r="250">
          <cell r="A250">
            <v>950</v>
          </cell>
          <cell r="B250" t="str">
            <v>Banco Vivienda</v>
          </cell>
          <cell r="C250" t="str">
            <v>-</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row>
        <row r="251">
          <cell r="A251">
            <v>951</v>
          </cell>
          <cell r="B251" t="str">
            <v>Banco Central De Bolivia</v>
          </cell>
          <cell r="C251" t="str">
            <v>-</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row>
        <row r="252">
          <cell r="A252">
            <v>999</v>
          </cell>
          <cell r="B252" t="str">
            <v>Sector Privado</v>
          </cell>
          <cell r="C252" t="str">
            <v>-</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row>
        <row r="253">
          <cell r="A253">
            <v>1101</v>
          </cell>
          <cell r="B253" t="str">
            <v>Gobierno Autónomo Municipal De Sucre</v>
          </cell>
          <cell r="C253" t="str">
            <v>RCC</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row>
        <row r="254">
          <cell r="A254">
            <v>1102</v>
          </cell>
          <cell r="B254" t="str">
            <v>Gobierno Autónomo Municipal De Yotala</v>
          </cell>
          <cell r="C254" t="str">
            <v>RCC</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row>
        <row r="255">
          <cell r="A255">
            <v>1103</v>
          </cell>
          <cell r="B255" t="str">
            <v>Gobierno Autónomo Municipal De Poroma</v>
          </cell>
          <cell r="C255" t="str">
            <v>RCC</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row>
        <row r="256">
          <cell r="A256">
            <v>1104</v>
          </cell>
          <cell r="B256" t="str">
            <v>Gobierno Autónomo Municipal De Villa Azurduy</v>
          </cell>
          <cell r="C256" t="str">
            <v>RCC</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row>
        <row r="257">
          <cell r="A257">
            <v>1105</v>
          </cell>
          <cell r="B257" t="str">
            <v>Gobierno Autónomo Municipal De Tarvita (Villa Orías)</v>
          </cell>
          <cell r="C257" t="str">
            <v>RCC</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row>
        <row r="258">
          <cell r="A258">
            <v>1106</v>
          </cell>
          <cell r="B258" t="str">
            <v>Gobierno Autónomo Municipal De Villa Zudañez (Tacopaya)</v>
          </cell>
          <cell r="C258" t="str">
            <v>RCC</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row>
        <row r="259">
          <cell r="A259">
            <v>1107</v>
          </cell>
          <cell r="B259" t="str">
            <v>Gobierno Autónomo Municipal De Presto</v>
          </cell>
          <cell r="C259" t="str">
            <v>RCC</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row>
        <row r="260">
          <cell r="A260">
            <v>1108</v>
          </cell>
          <cell r="B260" t="str">
            <v>Gobierno Autónomo Municipal De Villa Mojocoya</v>
          </cell>
          <cell r="C260" t="str">
            <v>RCC</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row>
        <row r="261">
          <cell r="A261">
            <v>1109</v>
          </cell>
          <cell r="B261" t="str">
            <v>Gobierno Autónomo Municipal De Icla</v>
          </cell>
          <cell r="C261" t="str">
            <v>RCC</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row>
        <row r="262">
          <cell r="A262">
            <v>1110</v>
          </cell>
          <cell r="B262" t="str">
            <v>Gobierno Autónomo Municipal De Padilla</v>
          </cell>
          <cell r="C262" t="str">
            <v>RCC</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row>
        <row r="263">
          <cell r="A263">
            <v>1111</v>
          </cell>
          <cell r="B263" t="str">
            <v>Gobierno Autónomo Municipal De Tomina</v>
          </cell>
          <cell r="C263" t="str">
            <v>RCC</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row>
        <row r="264">
          <cell r="A264">
            <v>1112</v>
          </cell>
          <cell r="B264" t="str">
            <v>Gobierno Autónomo Municipal De Sopachuy</v>
          </cell>
          <cell r="C264" t="str">
            <v>RCC</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row>
        <row r="265">
          <cell r="A265">
            <v>1113</v>
          </cell>
          <cell r="B265" t="str">
            <v>Gobierno Autónomo Municipal De Villa Alcalá</v>
          </cell>
          <cell r="C265" t="str">
            <v>RCC</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row>
        <row r="266">
          <cell r="A266">
            <v>1114</v>
          </cell>
          <cell r="B266" t="str">
            <v>Gobierno Autónomo Municipal De El Villar</v>
          </cell>
          <cell r="C266" t="str">
            <v>RCC</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row>
        <row r="267">
          <cell r="A267">
            <v>1115</v>
          </cell>
          <cell r="B267" t="str">
            <v>Gobierno Autónomo Municipal De Monteagudo</v>
          </cell>
          <cell r="C267" t="str">
            <v>RCC</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row>
        <row r="268">
          <cell r="A268">
            <v>1116</v>
          </cell>
          <cell r="B268" t="str">
            <v>Gobierno Autónomo Municipal De San Pablo De Huacareta</v>
          </cell>
          <cell r="C268" t="str">
            <v>RCC</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row>
        <row r="269">
          <cell r="A269">
            <v>1117</v>
          </cell>
          <cell r="B269" t="str">
            <v>Gobierno Autónomo Municipal De Tarabuco</v>
          </cell>
          <cell r="C269" t="str">
            <v>RCC</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row>
        <row r="270">
          <cell r="A270">
            <v>1118</v>
          </cell>
          <cell r="B270" t="str">
            <v>Gobierno Autónomo Municipal De Yamparáez</v>
          </cell>
          <cell r="C270" t="str">
            <v>RCC</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row>
        <row r="271">
          <cell r="A271">
            <v>1119</v>
          </cell>
          <cell r="B271" t="str">
            <v>Gobierno Autónomo Municipal De Camargo</v>
          </cell>
          <cell r="C271" t="str">
            <v>RCC</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row>
        <row r="272">
          <cell r="A272">
            <v>1120</v>
          </cell>
          <cell r="B272" t="str">
            <v>Gobierno Autónomo Municipal De San Lucas</v>
          </cell>
          <cell r="C272" t="str">
            <v>RCC</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row>
        <row r="273">
          <cell r="A273">
            <v>1121</v>
          </cell>
          <cell r="B273" t="str">
            <v>Gobierno Autónomo Municipal De Incahuasi</v>
          </cell>
          <cell r="C273" t="str">
            <v>RCC</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row>
        <row r="274">
          <cell r="A274">
            <v>1122</v>
          </cell>
          <cell r="B274" t="str">
            <v>Gobierno Autónomo Municipal De Villa Serrano</v>
          </cell>
          <cell r="C274" t="str">
            <v>RCC</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row>
        <row r="275">
          <cell r="A275">
            <v>1123</v>
          </cell>
          <cell r="B275" t="str">
            <v>Gobierno Autónomo Municipal De Camataqui (Villa Abecia)</v>
          </cell>
          <cell r="C275" t="str">
            <v>RCC</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row>
        <row r="276">
          <cell r="A276">
            <v>1124</v>
          </cell>
          <cell r="B276" t="str">
            <v>Gobierno Autónomo Municipal De Culpina</v>
          </cell>
          <cell r="C276" t="str">
            <v>RCC</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row>
        <row r="277">
          <cell r="A277">
            <v>1125</v>
          </cell>
          <cell r="B277" t="str">
            <v>Gobierno Autónomo Municipal De Las Carreras</v>
          </cell>
          <cell r="C277" t="str">
            <v>RCC</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row>
        <row r="278">
          <cell r="A278">
            <v>1126</v>
          </cell>
          <cell r="B278" t="str">
            <v>Gobierno Autónomo Municipal De Villa Vaca Guzmán</v>
          </cell>
          <cell r="C278" t="str">
            <v>RCC</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row>
        <row r="279">
          <cell r="A279">
            <v>1127</v>
          </cell>
          <cell r="B279" t="str">
            <v>Gobierno Autónomo Municipal De Villa De Huacaya</v>
          </cell>
          <cell r="C279" t="str">
            <v>RCC</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row>
        <row r="280">
          <cell r="A280">
            <v>1128</v>
          </cell>
          <cell r="B280" t="str">
            <v>Gobierno Autónomo Municipal De Machareti</v>
          </cell>
          <cell r="C280" t="str">
            <v>RCC</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row>
        <row r="281">
          <cell r="A281">
            <v>1129</v>
          </cell>
          <cell r="B281" t="str">
            <v>Gobierno Autónomo Municipal De Villa Charcas</v>
          </cell>
          <cell r="C281" t="str">
            <v>RCC</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row>
        <row r="282">
          <cell r="A282">
            <v>1201</v>
          </cell>
          <cell r="B282" t="str">
            <v>Gobierno Autónomo Municipal De La Paz</v>
          </cell>
          <cell r="C282" t="str">
            <v>RCC</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row>
        <row r="283">
          <cell r="A283">
            <v>1202</v>
          </cell>
          <cell r="B283" t="str">
            <v>Gobierno Autónomo Municipal De Palca</v>
          </cell>
          <cell r="C283" t="str">
            <v>RCC</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row>
        <row r="284">
          <cell r="A284">
            <v>1203</v>
          </cell>
          <cell r="B284" t="str">
            <v>Gobierno Autónomo Municipal De Mecapaca</v>
          </cell>
          <cell r="C284" t="str">
            <v>RCC</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row>
        <row r="285">
          <cell r="A285">
            <v>1204</v>
          </cell>
          <cell r="B285" t="str">
            <v>Gobierno Autónomo Municipal De Achocalla</v>
          </cell>
          <cell r="C285" t="str">
            <v>RCC</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row>
        <row r="286">
          <cell r="A286">
            <v>1205</v>
          </cell>
          <cell r="B286" t="str">
            <v>Gobierno Autónomo Municipal De El Alto De La Paz</v>
          </cell>
          <cell r="C286" t="str">
            <v>RCC</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row>
        <row r="287">
          <cell r="A287">
            <v>1206</v>
          </cell>
          <cell r="B287" t="str">
            <v>Gobierno Autónomo Municipal De Viacha</v>
          </cell>
          <cell r="C287" t="str">
            <v>RCC</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row>
        <row r="288">
          <cell r="A288">
            <v>1207</v>
          </cell>
          <cell r="B288" t="str">
            <v>Gobierno Autónomo Municipal De Guaqui</v>
          </cell>
          <cell r="C288" t="str">
            <v>RCC</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row>
        <row r="289">
          <cell r="A289">
            <v>1208</v>
          </cell>
          <cell r="B289" t="str">
            <v>Gobierno Autónomo Municipal De Tiahuanacu</v>
          </cell>
          <cell r="C289" t="str">
            <v>RCC</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row>
        <row r="290">
          <cell r="A290">
            <v>1209</v>
          </cell>
          <cell r="B290" t="str">
            <v>Gobierno Autónomo Municipal De Desaguadero</v>
          </cell>
          <cell r="C290" t="str">
            <v>RCC</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row>
        <row r="291">
          <cell r="A291">
            <v>1210</v>
          </cell>
          <cell r="B291" t="str">
            <v>Gobierno Autónomo Municipal De Caranavi</v>
          </cell>
          <cell r="C291" t="str">
            <v>RCC</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row>
        <row r="292">
          <cell r="A292">
            <v>1211</v>
          </cell>
          <cell r="B292" t="str">
            <v>Gobierno Autónomo Municipal De Sica Sica (Villa Aroma)</v>
          </cell>
          <cell r="C292" t="str">
            <v>RCC</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row>
        <row r="293">
          <cell r="A293">
            <v>1212</v>
          </cell>
          <cell r="B293" t="str">
            <v>Gobierno Autónomo Municipal De Umala</v>
          </cell>
          <cell r="C293" t="str">
            <v>RCC</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row>
        <row r="294">
          <cell r="A294">
            <v>1213</v>
          </cell>
          <cell r="B294" t="str">
            <v>Gobierno Autónomo Municipal De Ayo Ayo</v>
          </cell>
          <cell r="C294" t="str">
            <v>RCC</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row>
        <row r="295">
          <cell r="A295">
            <v>1214</v>
          </cell>
          <cell r="B295" t="str">
            <v>Gobierno Autónomo Municipal De Calamarca</v>
          </cell>
          <cell r="C295" t="str">
            <v>RCC</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row>
        <row r="296">
          <cell r="A296">
            <v>1215</v>
          </cell>
          <cell r="B296" t="str">
            <v>Gobierno Autónomo Municipal De Patacamaya</v>
          </cell>
          <cell r="C296" t="str">
            <v>RCC</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row>
        <row r="297">
          <cell r="A297">
            <v>1216</v>
          </cell>
          <cell r="B297" t="str">
            <v>Gobierno Autónomo Municipal De Colquencha</v>
          </cell>
          <cell r="C297" t="str">
            <v>RCC</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row>
        <row r="298">
          <cell r="A298">
            <v>1217</v>
          </cell>
          <cell r="B298" t="str">
            <v>Gobierno Autónomo Municipal De Collana</v>
          </cell>
          <cell r="C298" t="str">
            <v>RCC</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row>
        <row r="299">
          <cell r="A299">
            <v>1218</v>
          </cell>
          <cell r="B299" t="str">
            <v>Gobierno Autónomo Municipal De Inquisivi</v>
          </cell>
          <cell r="C299" t="str">
            <v>RCC</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row>
        <row r="300">
          <cell r="A300">
            <v>1219</v>
          </cell>
          <cell r="B300" t="str">
            <v>Gobierno Autónomo Municipal De Quime</v>
          </cell>
          <cell r="C300" t="str">
            <v>RCC</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row>
        <row r="301">
          <cell r="A301">
            <v>1220</v>
          </cell>
          <cell r="B301" t="str">
            <v>Gobierno Autónomo Municipal De Cajuata</v>
          </cell>
          <cell r="C301" t="str">
            <v>RCC</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row>
        <row r="302">
          <cell r="A302">
            <v>1221</v>
          </cell>
          <cell r="B302" t="str">
            <v>Gobierno Autónomo Municipal De Colquiri</v>
          </cell>
          <cell r="C302" t="str">
            <v>RCC</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row>
        <row r="303">
          <cell r="A303">
            <v>1222</v>
          </cell>
          <cell r="B303" t="str">
            <v>Gobierno Autónomo Municipal De Ichoca</v>
          </cell>
          <cell r="C303" t="str">
            <v>RCC</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row>
        <row r="304">
          <cell r="A304">
            <v>1223</v>
          </cell>
          <cell r="B304" t="str">
            <v>Gobierno Autónomo Municipal De Villa Libertad Licoma</v>
          </cell>
          <cell r="C304" t="str">
            <v>RCC</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row>
        <row r="305">
          <cell r="A305">
            <v>1224</v>
          </cell>
          <cell r="B305" t="str">
            <v>Gobierno Autónomo Municipal De Achacachi</v>
          </cell>
          <cell r="C305" t="str">
            <v>RCC</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row>
        <row r="306">
          <cell r="A306">
            <v>1225</v>
          </cell>
          <cell r="B306" t="str">
            <v>Gobierno Autónomo Municipal De Ancoraimes</v>
          </cell>
          <cell r="C306" t="str">
            <v>RCC</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row>
        <row r="307">
          <cell r="A307">
            <v>1226</v>
          </cell>
          <cell r="B307" t="str">
            <v>Gobierno Autónomo Municipal De Sorata</v>
          </cell>
          <cell r="C307" t="str">
            <v>RCC</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row>
        <row r="308">
          <cell r="A308">
            <v>1227</v>
          </cell>
          <cell r="B308" t="str">
            <v>Gobierno Autónomo Municipal De Guanay</v>
          </cell>
          <cell r="C308" t="str">
            <v>RCC</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row>
        <row r="309">
          <cell r="A309">
            <v>1228</v>
          </cell>
          <cell r="B309" t="str">
            <v>Gobierno Autónomo Municipal De Tacacoma</v>
          </cell>
          <cell r="C309" t="str">
            <v>RCC</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row>
        <row r="310">
          <cell r="A310">
            <v>1229</v>
          </cell>
          <cell r="B310" t="str">
            <v>Gobierno Autónomo Municipal De Tipuani</v>
          </cell>
          <cell r="C310" t="str">
            <v>RCC</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row>
        <row r="311">
          <cell r="A311">
            <v>1230</v>
          </cell>
          <cell r="B311" t="str">
            <v>Gobierno Autónomo Municipal De Quiabaya</v>
          </cell>
          <cell r="C311" t="str">
            <v>RCC</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row>
        <row r="312">
          <cell r="A312">
            <v>1231</v>
          </cell>
          <cell r="B312" t="str">
            <v>Gobierno Autónomo Municipal De Combaya</v>
          </cell>
          <cell r="C312" t="str">
            <v>RCC</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row>
        <row r="313">
          <cell r="A313">
            <v>1232</v>
          </cell>
          <cell r="B313" t="str">
            <v>Gobierno Autónomo Municipal De Copacabana</v>
          </cell>
          <cell r="C313" t="str">
            <v>RCC</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row>
        <row r="314">
          <cell r="A314">
            <v>1233</v>
          </cell>
          <cell r="B314" t="str">
            <v>Gobierno Autónomo Municipal De San Pedro De Tiquina</v>
          </cell>
          <cell r="C314" t="str">
            <v>RCC</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row>
        <row r="315">
          <cell r="A315">
            <v>1234</v>
          </cell>
          <cell r="B315" t="str">
            <v>Gobierno Autónomo Municipal De Tito Yupanqui</v>
          </cell>
          <cell r="C315" t="str">
            <v>RCC</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row>
        <row r="316">
          <cell r="A316">
            <v>1235</v>
          </cell>
          <cell r="B316" t="str">
            <v>Gobierno Autónomo Municipal De Chuma</v>
          </cell>
          <cell r="C316" t="str">
            <v>RCC</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row>
        <row r="317">
          <cell r="A317">
            <v>1236</v>
          </cell>
          <cell r="B317" t="str">
            <v>Gobierno Autónomo Municipal De Ayata</v>
          </cell>
          <cell r="C317" t="str">
            <v>RCC</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row>
        <row r="318">
          <cell r="A318">
            <v>1237</v>
          </cell>
          <cell r="B318" t="str">
            <v>Gobierno Autónomo Municipal De Aucapata</v>
          </cell>
          <cell r="C318" t="str">
            <v>RCC</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row>
        <row r="319">
          <cell r="A319">
            <v>1238</v>
          </cell>
          <cell r="B319" t="str">
            <v>Gobierno Autónomo Municipal De Corocoro</v>
          </cell>
          <cell r="C319" t="str">
            <v>RCC</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row>
        <row r="320">
          <cell r="A320">
            <v>1239</v>
          </cell>
          <cell r="B320" t="str">
            <v>Gobierno Autónomo Municipal De Caquiaviri</v>
          </cell>
          <cell r="C320" t="str">
            <v>RCC</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row>
        <row r="321">
          <cell r="A321">
            <v>1240</v>
          </cell>
          <cell r="B321" t="str">
            <v>Gobierno Autónomo Municipal De Calacoto</v>
          </cell>
          <cell r="C321" t="str">
            <v>RCC</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row>
        <row r="322">
          <cell r="A322">
            <v>1241</v>
          </cell>
          <cell r="B322" t="str">
            <v>Gobierno Autónomo Municipal De Comanche</v>
          </cell>
          <cell r="C322" t="str">
            <v>RCC</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row>
        <row r="323">
          <cell r="A323">
            <v>1242</v>
          </cell>
          <cell r="B323" t="str">
            <v>Gobierno Autónomo Municipal De Charaña</v>
          </cell>
          <cell r="C323" t="str">
            <v>RCC</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row>
        <row r="324">
          <cell r="A324">
            <v>1243</v>
          </cell>
          <cell r="B324" t="str">
            <v>Gobierno Autónomo Municipal De Waldo Ballivián</v>
          </cell>
          <cell r="C324" t="str">
            <v>RCC</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row>
        <row r="325">
          <cell r="A325">
            <v>1244</v>
          </cell>
          <cell r="B325" t="str">
            <v>Gobierno Autónomo Municipal De Nazacara De Pacajes</v>
          </cell>
          <cell r="C325" t="str">
            <v>RCC</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row>
        <row r="326">
          <cell r="A326">
            <v>1245</v>
          </cell>
          <cell r="B326" t="str">
            <v>Gobierno Autónomo Municipal De Santiago De Callapa</v>
          </cell>
          <cell r="C326" t="str">
            <v>RCC</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row>
        <row r="327">
          <cell r="A327">
            <v>1246</v>
          </cell>
          <cell r="B327" t="str">
            <v>Gobierno Autónomo Municipal De Puerto Acosta</v>
          </cell>
          <cell r="C327" t="str">
            <v>RCC</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row>
        <row r="328">
          <cell r="A328">
            <v>1247</v>
          </cell>
          <cell r="B328" t="str">
            <v>Gobierno Autónomo Municipal De Mocomoco</v>
          </cell>
          <cell r="C328" t="str">
            <v>RCC</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row>
        <row r="329">
          <cell r="A329">
            <v>1248</v>
          </cell>
          <cell r="B329" t="str">
            <v>Gobierno Autónomo Municipal De Carabuco</v>
          </cell>
          <cell r="C329" t="str">
            <v>RCC</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row>
        <row r="330">
          <cell r="A330">
            <v>1249</v>
          </cell>
          <cell r="B330" t="str">
            <v>Gobierno Autónomo Municipal De Apolo</v>
          </cell>
          <cell r="C330" t="str">
            <v>RCC</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row>
        <row r="331">
          <cell r="A331">
            <v>1250</v>
          </cell>
          <cell r="B331" t="str">
            <v>Gobierno Autónomo Municipal De Pelechuco</v>
          </cell>
          <cell r="C331" t="str">
            <v>RCC</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row>
        <row r="332">
          <cell r="A332">
            <v>1251</v>
          </cell>
          <cell r="B332" t="str">
            <v>Gobierno Autónomo Municipal De Luribay</v>
          </cell>
          <cell r="C332" t="str">
            <v>RCC</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row>
        <row r="333">
          <cell r="A333">
            <v>1252</v>
          </cell>
          <cell r="B333" t="str">
            <v>Gobierno Autónomo Municipal De Sapahaqui</v>
          </cell>
          <cell r="C333" t="str">
            <v>RCC</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row>
        <row r="334">
          <cell r="A334">
            <v>1253</v>
          </cell>
          <cell r="B334" t="str">
            <v>Gobierno Autónomo Municipal De Yaco</v>
          </cell>
          <cell r="C334" t="str">
            <v>RCC</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row>
        <row r="335">
          <cell r="A335">
            <v>1254</v>
          </cell>
          <cell r="B335" t="str">
            <v>Gobierno Autónomo Municipal De Malla</v>
          </cell>
          <cell r="C335" t="str">
            <v>RCC</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row>
        <row r="336">
          <cell r="A336">
            <v>1255</v>
          </cell>
          <cell r="B336" t="str">
            <v>Gobierno Autónomo Municipal De Cairoma</v>
          </cell>
          <cell r="C336" t="str">
            <v>RCC</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row>
        <row r="337">
          <cell r="A337">
            <v>1256</v>
          </cell>
          <cell r="B337" t="str">
            <v>Gobierno Autónomo Municipal De Chulumani (Villa De La Libertad)</v>
          </cell>
          <cell r="C337" t="str">
            <v>RCC</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row>
        <row r="338">
          <cell r="A338">
            <v>1257</v>
          </cell>
          <cell r="B338" t="str">
            <v>Gobierno Autónomo Municipal De Irupana (Villa De Lanza)</v>
          </cell>
          <cell r="C338" t="str">
            <v>RCC</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row>
        <row r="339">
          <cell r="A339">
            <v>1258</v>
          </cell>
          <cell r="B339" t="str">
            <v>Gobierno Autónomo Municipal De Yanacachi</v>
          </cell>
          <cell r="C339" t="str">
            <v>RCC</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row>
        <row r="340">
          <cell r="A340">
            <v>1259</v>
          </cell>
          <cell r="B340" t="str">
            <v>Gobierno Autónomo Municipal De Palos Blancos</v>
          </cell>
          <cell r="C340" t="str">
            <v>RCC</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row>
        <row r="341">
          <cell r="A341">
            <v>1260</v>
          </cell>
          <cell r="B341" t="str">
            <v>Gobierno Autónomo Municipal De La Asunta</v>
          </cell>
          <cell r="C341" t="str">
            <v>RCC</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row>
        <row r="342">
          <cell r="A342">
            <v>1261</v>
          </cell>
          <cell r="B342" t="str">
            <v>Gobierno Autónomo Municipal De Pucarani</v>
          </cell>
          <cell r="C342" t="str">
            <v>RCC</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row>
        <row r="343">
          <cell r="A343">
            <v>1262</v>
          </cell>
          <cell r="B343" t="str">
            <v>Gobierno Autónomo Municipal De Laja</v>
          </cell>
          <cell r="C343" t="str">
            <v>RCC</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row>
        <row r="344">
          <cell r="A344">
            <v>1263</v>
          </cell>
          <cell r="B344" t="str">
            <v>Gobierno Autónomo Municipal De Batallas</v>
          </cell>
          <cell r="C344" t="str">
            <v>RCC</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row>
        <row r="345">
          <cell r="A345">
            <v>1264</v>
          </cell>
          <cell r="B345" t="str">
            <v>Gobierno Autónomo Municipal De Puerto Pérez</v>
          </cell>
          <cell r="C345" t="str">
            <v>RCC</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row>
        <row r="346">
          <cell r="A346">
            <v>1265</v>
          </cell>
          <cell r="B346" t="str">
            <v>Gobierno Autónomo Municipal De Coroico</v>
          </cell>
          <cell r="C346" t="str">
            <v>RCC</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row>
        <row r="347">
          <cell r="A347">
            <v>1266</v>
          </cell>
          <cell r="B347" t="str">
            <v>Gobierno Autónomo Municipal De Coripata</v>
          </cell>
          <cell r="C347" t="str">
            <v>RCC</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row>
        <row r="348">
          <cell r="A348">
            <v>1267</v>
          </cell>
          <cell r="B348" t="str">
            <v>Gobierno Autónomo Municipal De Ixiamas</v>
          </cell>
          <cell r="C348" t="str">
            <v>RCC</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row>
        <row r="349">
          <cell r="A349">
            <v>1268</v>
          </cell>
          <cell r="B349" t="str">
            <v>Gobierno Autónomo Municipal De San Buenaventura</v>
          </cell>
          <cell r="C349" t="str">
            <v>RCC</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row>
        <row r="350">
          <cell r="A350">
            <v>1269</v>
          </cell>
          <cell r="B350" t="str">
            <v>Gobierno Autónomo Municipal De General Juan José Pérez (Charazani)</v>
          </cell>
          <cell r="C350" t="str">
            <v>RCC</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row>
        <row r="351">
          <cell r="A351">
            <v>1270</v>
          </cell>
          <cell r="B351" t="str">
            <v>Gobierno Autónomo Municipal De Curva</v>
          </cell>
          <cell r="C351" t="str">
            <v>RCC</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row>
        <row r="352">
          <cell r="A352">
            <v>1271</v>
          </cell>
          <cell r="B352" t="str">
            <v>Gobierno Autónomo Municipal De San Pedro De Curahuara</v>
          </cell>
          <cell r="C352" t="str">
            <v>RCC</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row>
        <row r="353">
          <cell r="A353">
            <v>1272</v>
          </cell>
          <cell r="B353" t="str">
            <v>Gobierno Autónomo Municipal De Papel Pampa</v>
          </cell>
          <cell r="C353" t="str">
            <v>RCC</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row>
        <row r="354">
          <cell r="A354">
            <v>1273</v>
          </cell>
          <cell r="B354" t="str">
            <v>Gobierno Autónomo Municipal De Chacarilla</v>
          </cell>
          <cell r="C354" t="str">
            <v>RCC</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row>
        <row r="355">
          <cell r="A355">
            <v>1274</v>
          </cell>
          <cell r="B355" t="str">
            <v>Gobierno Autónomo Municipal De Santiago De Machaca</v>
          </cell>
          <cell r="C355" t="str">
            <v>RCC</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row>
        <row r="356">
          <cell r="A356">
            <v>1275</v>
          </cell>
          <cell r="B356" t="str">
            <v>Gobierno Autónomo Municipal De Catacora</v>
          </cell>
          <cell r="C356" t="str">
            <v>RCC</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row>
        <row r="357">
          <cell r="A357">
            <v>1276</v>
          </cell>
          <cell r="B357" t="str">
            <v>Gobierno Autónomo Municipal De Mapiri</v>
          </cell>
          <cell r="C357" t="str">
            <v>RCC</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row>
        <row r="358">
          <cell r="A358">
            <v>1277</v>
          </cell>
          <cell r="B358" t="str">
            <v>Gobierno Autónomo Municipal De Teoponte</v>
          </cell>
          <cell r="C358" t="str">
            <v>RCC</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row>
        <row r="359">
          <cell r="A359">
            <v>1278</v>
          </cell>
          <cell r="B359" t="str">
            <v>Gobierno Autónomo Municipal De San Andrés De Machaca</v>
          </cell>
          <cell r="C359" t="str">
            <v>RCC</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row>
        <row r="360">
          <cell r="A360">
            <v>1279</v>
          </cell>
          <cell r="B360" t="str">
            <v>Gobierno Autónomo Municipal De Jesús De Machaca</v>
          </cell>
          <cell r="C360" t="str">
            <v>RCC</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row>
        <row r="361">
          <cell r="A361">
            <v>1280</v>
          </cell>
          <cell r="B361" t="str">
            <v>Gobierno Autónomo Municipal De Taraco</v>
          </cell>
          <cell r="C361" t="str">
            <v>RCC</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row>
        <row r="362">
          <cell r="A362">
            <v>1281</v>
          </cell>
          <cell r="B362" t="str">
            <v>Gobierno Autónomo Municipal De Huarina</v>
          </cell>
          <cell r="C362" t="str">
            <v>RCC</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row>
        <row r="363">
          <cell r="A363">
            <v>1282</v>
          </cell>
          <cell r="B363" t="str">
            <v>Gobierno Autónomo Municipal De Santiago De Huata</v>
          </cell>
          <cell r="C363" t="str">
            <v>RCC</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row>
        <row r="364">
          <cell r="A364">
            <v>1283</v>
          </cell>
          <cell r="B364" t="str">
            <v>Gobierno Autónomo Municipal De Escoma</v>
          </cell>
          <cell r="C364" t="str">
            <v>RCC</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row>
        <row r="365">
          <cell r="A365">
            <v>1284</v>
          </cell>
          <cell r="B365" t="str">
            <v>Gobierno Autónomo Municipal De Humanata</v>
          </cell>
          <cell r="C365" t="str">
            <v>RCC</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row>
        <row r="366">
          <cell r="A366">
            <v>1285</v>
          </cell>
          <cell r="B366" t="str">
            <v>Gobierno Autónomo Municipal De Alto Beni</v>
          </cell>
          <cell r="C366" t="str">
            <v>RCC</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row>
        <row r="367">
          <cell r="A367">
            <v>1286</v>
          </cell>
          <cell r="B367" t="str">
            <v>Gobierno Autónomo Municipal De Huatajata</v>
          </cell>
          <cell r="C367" t="str">
            <v>RCC</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row>
        <row r="368">
          <cell r="A368">
            <v>1287</v>
          </cell>
          <cell r="B368" t="str">
            <v>Gobierno Autónomo Municipal De Chua Cocani</v>
          </cell>
          <cell r="C368" t="str">
            <v>RCC</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row>
        <row r="369">
          <cell r="A369">
            <v>1301</v>
          </cell>
          <cell r="B369" t="str">
            <v>Gobierno Autónomo Municipal De Cochabamba</v>
          </cell>
          <cell r="C369" t="str">
            <v>RCC</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row>
        <row r="370">
          <cell r="A370">
            <v>1302</v>
          </cell>
          <cell r="B370" t="str">
            <v>Gobierno Autónomo Municipal De Quillacollo</v>
          </cell>
          <cell r="C370" t="str">
            <v>RCC</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row>
        <row r="371">
          <cell r="A371">
            <v>1303</v>
          </cell>
          <cell r="B371" t="str">
            <v>Gobierno Autónomo Municipal De Sipe Sipe</v>
          </cell>
          <cell r="C371" t="str">
            <v>RCC</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row>
        <row r="372">
          <cell r="A372">
            <v>1304</v>
          </cell>
          <cell r="B372" t="str">
            <v>Gobierno Autónomo Municipal De Tiquipaya</v>
          </cell>
          <cell r="C372" t="str">
            <v>RCC</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row>
        <row r="373">
          <cell r="A373">
            <v>1305</v>
          </cell>
          <cell r="B373" t="str">
            <v>Gobierno Autónomo Municipal De Vinto</v>
          </cell>
          <cell r="C373" t="str">
            <v>RCC</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row>
        <row r="374">
          <cell r="A374">
            <v>1306</v>
          </cell>
          <cell r="B374" t="str">
            <v>Gobierno Autónomo Municipal De Colcapirhua</v>
          </cell>
          <cell r="C374" t="str">
            <v>RCC</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row>
        <row r="375">
          <cell r="A375">
            <v>1307</v>
          </cell>
          <cell r="B375" t="str">
            <v>Gobierno Autónomo Municipal De Aiquile</v>
          </cell>
          <cell r="C375" t="str">
            <v>RCC</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row>
        <row r="376">
          <cell r="A376">
            <v>1308</v>
          </cell>
          <cell r="B376" t="str">
            <v>Gobierno Autónomo Municipal De Pasorapa</v>
          </cell>
          <cell r="C376" t="str">
            <v>RCC</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row>
        <row r="377">
          <cell r="A377">
            <v>1309</v>
          </cell>
          <cell r="B377" t="str">
            <v>Gobierno Autónomo Municipal De Omereque</v>
          </cell>
          <cell r="C377" t="str">
            <v>RCC</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row>
        <row r="378">
          <cell r="A378">
            <v>1310</v>
          </cell>
          <cell r="B378" t="str">
            <v>Gobierno Autónomo Municipal De Independencia</v>
          </cell>
          <cell r="C378" t="str">
            <v>RCC</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row>
        <row r="379">
          <cell r="A379">
            <v>1311</v>
          </cell>
          <cell r="B379" t="str">
            <v>Gobierno Autónomo Municipal De Morochata</v>
          </cell>
          <cell r="C379" t="str">
            <v>RCC</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row>
        <row r="380">
          <cell r="A380">
            <v>1312</v>
          </cell>
          <cell r="B380" t="str">
            <v>Gobierno Autónomo Municipal De Sacaba</v>
          </cell>
          <cell r="C380" t="str">
            <v>RCC</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row>
        <row r="381">
          <cell r="A381">
            <v>1313</v>
          </cell>
          <cell r="B381" t="str">
            <v>Gobierno Autónomo Municipal De Colomi</v>
          </cell>
          <cell r="C381" t="str">
            <v>RCC</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row>
        <row r="382">
          <cell r="A382">
            <v>1314</v>
          </cell>
          <cell r="B382" t="str">
            <v>Gobierno Autónomo Municipal De Villa Tunari</v>
          </cell>
          <cell r="C382" t="str">
            <v>RCC</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row>
        <row r="383">
          <cell r="A383">
            <v>1315</v>
          </cell>
          <cell r="B383" t="str">
            <v>Gobierno Autónomo Municipal De Punata</v>
          </cell>
          <cell r="C383" t="str">
            <v>RCC</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row>
        <row r="384">
          <cell r="A384">
            <v>1316</v>
          </cell>
          <cell r="B384" t="str">
            <v>Gobierno Autónomo Municipal De Villa Rivero</v>
          </cell>
          <cell r="C384" t="str">
            <v>RCC</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row>
        <row r="385">
          <cell r="A385">
            <v>1317</v>
          </cell>
          <cell r="B385" t="str">
            <v>Gobierno Autónomo Municipal De San Benito (Villa José Quintín Mendoza)</v>
          </cell>
          <cell r="C385" t="str">
            <v>RCC</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row>
        <row r="386">
          <cell r="A386">
            <v>1318</v>
          </cell>
          <cell r="B386" t="str">
            <v>Gobierno Autónomo Municipal De Tacachi</v>
          </cell>
          <cell r="C386" t="str">
            <v>RCC</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row>
        <row r="387">
          <cell r="A387">
            <v>1319</v>
          </cell>
          <cell r="B387" t="str">
            <v>Gobierno Autónomo Municipal Villa Gualberto Villarroel</v>
          </cell>
          <cell r="C387" t="str">
            <v>RCC</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row>
        <row r="388">
          <cell r="A388">
            <v>1320</v>
          </cell>
          <cell r="B388" t="str">
            <v>Gobierno Autónomo Municipal De Tarata</v>
          </cell>
          <cell r="C388" t="str">
            <v>RCC</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row>
        <row r="389">
          <cell r="A389">
            <v>1321</v>
          </cell>
          <cell r="B389" t="str">
            <v>Gobierno Autónomo Municipal De Anzaldo</v>
          </cell>
          <cell r="C389" t="str">
            <v>RCC</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row>
        <row r="390">
          <cell r="A390">
            <v>1322</v>
          </cell>
          <cell r="B390" t="str">
            <v>Gobierno Autónomo Municipal De Arbieto</v>
          </cell>
          <cell r="C390" t="str">
            <v>RCC</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row>
        <row r="391">
          <cell r="A391">
            <v>1323</v>
          </cell>
          <cell r="B391" t="str">
            <v>Gobierno Autónomo Municipal De Sacabamba</v>
          </cell>
          <cell r="C391" t="str">
            <v>RCC</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row>
        <row r="392">
          <cell r="A392">
            <v>1324</v>
          </cell>
          <cell r="B392" t="str">
            <v>Gobierno Autónomo Municipal De Cliza</v>
          </cell>
          <cell r="C392" t="str">
            <v>RCC</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row>
        <row r="393">
          <cell r="A393">
            <v>1325</v>
          </cell>
          <cell r="B393" t="str">
            <v>Gobierno Autónomo Municipal De Toco</v>
          </cell>
          <cell r="C393" t="str">
            <v>RCC</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row>
        <row r="394">
          <cell r="A394">
            <v>1326</v>
          </cell>
          <cell r="B394" t="str">
            <v>Gobierno Autónomo Municipal De Tolata</v>
          </cell>
          <cell r="C394" t="str">
            <v>RCC</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row>
        <row r="395">
          <cell r="A395">
            <v>1327</v>
          </cell>
          <cell r="B395" t="str">
            <v>Gobierno Autónomo Municipal De Capinota</v>
          </cell>
          <cell r="C395" t="str">
            <v>RCC</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row>
        <row r="396">
          <cell r="A396">
            <v>1328</v>
          </cell>
          <cell r="B396" t="str">
            <v>Gobierno Autónomo Municipal De Santivañez</v>
          </cell>
          <cell r="C396" t="str">
            <v>RCC</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row>
        <row r="397">
          <cell r="A397">
            <v>1329</v>
          </cell>
          <cell r="B397" t="str">
            <v>Gobierno Autónomo Municipal De Sicaya</v>
          </cell>
          <cell r="C397" t="str">
            <v>RCC</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row>
        <row r="398">
          <cell r="A398">
            <v>1330</v>
          </cell>
          <cell r="B398" t="str">
            <v>Gobierno Autónomo Municipal De Tapacari</v>
          </cell>
          <cell r="C398" t="str">
            <v>RCC</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row>
        <row r="399">
          <cell r="A399">
            <v>1331</v>
          </cell>
          <cell r="B399" t="str">
            <v>Gobierno Autónomo Municipal De Totora</v>
          </cell>
          <cell r="C399" t="str">
            <v>RCC</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row>
        <row r="400">
          <cell r="A400">
            <v>1332</v>
          </cell>
          <cell r="B400" t="str">
            <v>Gobierno Autónomo Municipal De Pojo</v>
          </cell>
          <cell r="C400" t="str">
            <v>RCC</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row>
        <row r="401">
          <cell r="A401">
            <v>1333</v>
          </cell>
          <cell r="B401" t="str">
            <v>Gobierno Autónomo Municipal De Pocona</v>
          </cell>
          <cell r="C401" t="str">
            <v>RCC</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row>
        <row r="402">
          <cell r="A402">
            <v>1334</v>
          </cell>
          <cell r="B402" t="str">
            <v>Gobierno Autónomo Municipal De Chimoré</v>
          </cell>
          <cell r="C402" t="str">
            <v>RCC</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row>
        <row r="403">
          <cell r="A403">
            <v>1335</v>
          </cell>
          <cell r="B403" t="str">
            <v>Gobierno Autónomo Municipal De Puerto Villarroel</v>
          </cell>
          <cell r="C403" t="str">
            <v>RCC</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row>
        <row r="404">
          <cell r="A404">
            <v>1336</v>
          </cell>
          <cell r="B404" t="str">
            <v>Gobierno Autónomo Municipal De Arani</v>
          </cell>
          <cell r="C404" t="str">
            <v>RCC</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row>
        <row r="405">
          <cell r="A405">
            <v>1337</v>
          </cell>
          <cell r="B405" t="str">
            <v>Gobierno Autónomo Municipal De Vacas</v>
          </cell>
          <cell r="C405" t="str">
            <v>RCC</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row>
        <row r="406">
          <cell r="A406">
            <v>1338</v>
          </cell>
          <cell r="B406" t="str">
            <v>Gobierno Autónomo Municipal De Arque</v>
          </cell>
          <cell r="C406" t="str">
            <v>RCC</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row>
        <row r="407">
          <cell r="A407">
            <v>1339</v>
          </cell>
          <cell r="B407" t="str">
            <v>Gobierno Autónomo Municipal De Tacopaya</v>
          </cell>
          <cell r="C407" t="str">
            <v>RCC</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row>
        <row r="408">
          <cell r="A408">
            <v>1340</v>
          </cell>
          <cell r="B408" t="str">
            <v>Gobierno Autónomo Municipal De Bolivar</v>
          </cell>
          <cell r="C408" t="str">
            <v>RCC</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row>
        <row r="409">
          <cell r="A409">
            <v>1341</v>
          </cell>
          <cell r="B409" t="str">
            <v>Gobierno Autónomo Municipal De Tiraque</v>
          </cell>
          <cell r="C409" t="str">
            <v>RCC</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row>
        <row r="410">
          <cell r="A410">
            <v>1342</v>
          </cell>
          <cell r="B410" t="str">
            <v>Gobierno Autónomo Municipal De Mizque</v>
          </cell>
          <cell r="C410" t="str">
            <v>RCC</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row>
        <row r="411">
          <cell r="A411">
            <v>1343</v>
          </cell>
          <cell r="B411" t="str">
            <v>Gobierno Autónomo Municipal De Vila Vila</v>
          </cell>
          <cell r="C411" t="str">
            <v>RCC</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row>
        <row r="412">
          <cell r="A412">
            <v>1344</v>
          </cell>
          <cell r="B412" t="str">
            <v>Gobierno Autónomo Municipal De Alalay</v>
          </cell>
          <cell r="C412" t="str">
            <v>RCC</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row>
        <row r="413">
          <cell r="A413">
            <v>1345</v>
          </cell>
          <cell r="B413" t="str">
            <v>Gobierno Autónomo Municipal De Entre Rios</v>
          </cell>
          <cell r="C413" t="str">
            <v>RCC</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row>
        <row r="414">
          <cell r="A414">
            <v>1346</v>
          </cell>
          <cell r="B414" t="str">
            <v>Gobierno Autónomo Municipal De Cocapata</v>
          </cell>
          <cell r="C414" t="str">
            <v>RCC</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row>
        <row r="415">
          <cell r="A415">
            <v>1347</v>
          </cell>
          <cell r="B415" t="str">
            <v>Gobierno Autónomo Municipal De Shinahota</v>
          </cell>
          <cell r="C415" t="str">
            <v>RCC</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row>
        <row r="416">
          <cell r="A416">
            <v>1401</v>
          </cell>
          <cell r="B416" t="str">
            <v>Gobierno Autónomo Municipal De Oruro</v>
          </cell>
          <cell r="C416" t="str">
            <v>RCC</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row>
        <row r="417">
          <cell r="A417">
            <v>1402</v>
          </cell>
          <cell r="B417" t="str">
            <v>Gobierno Autónomo Municipal De Caracollo</v>
          </cell>
          <cell r="C417" t="str">
            <v>RCC</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row>
        <row r="418">
          <cell r="A418">
            <v>1403</v>
          </cell>
          <cell r="B418" t="str">
            <v>Gobierno Autónomo Municipal De El Choro</v>
          </cell>
          <cell r="C418" t="str">
            <v>RCC</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row>
        <row r="419">
          <cell r="A419">
            <v>1404</v>
          </cell>
          <cell r="B419" t="str">
            <v>Gobierno Autónomo Municipal De Challapata</v>
          </cell>
          <cell r="C419" t="str">
            <v>RCC</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row>
        <row r="420">
          <cell r="A420">
            <v>1405</v>
          </cell>
          <cell r="B420" t="str">
            <v>Gobierno Autónomo Municipal De Santuario De Quillacas</v>
          </cell>
          <cell r="C420" t="str">
            <v>RCC</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row>
        <row r="421">
          <cell r="A421">
            <v>1406</v>
          </cell>
          <cell r="B421" t="str">
            <v>Gobierno Autónomo Municipal De Huanuni</v>
          </cell>
          <cell r="C421" t="str">
            <v>RCC</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row>
        <row r="422">
          <cell r="A422">
            <v>1407</v>
          </cell>
          <cell r="B422" t="str">
            <v>Gobierno Autónomo Municipal De Machacamarca</v>
          </cell>
          <cell r="C422" t="str">
            <v>RCC</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row>
        <row r="423">
          <cell r="A423">
            <v>1408</v>
          </cell>
          <cell r="B423" t="str">
            <v>Gobierno Autónomo Municipal De Poopó (Villa Poopó)</v>
          </cell>
          <cell r="C423" t="str">
            <v>RCC</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row>
        <row r="424">
          <cell r="A424">
            <v>1409</v>
          </cell>
          <cell r="B424" t="str">
            <v>Gobierno Autónomo Municipal De Pazña</v>
          </cell>
          <cell r="C424" t="str">
            <v>RCC</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row>
        <row r="425">
          <cell r="A425">
            <v>1410</v>
          </cell>
          <cell r="B425" t="str">
            <v>Gobierno Autónomo Municipal De Antequera</v>
          </cell>
          <cell r="C425" t="str">
            <v>RCC</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row>
        <row r="426">
          <cell r="A426">
            <v>1411</v>
          </cell>
          <cell r="B426" t="str">
            <v>Gobierno Autónomo Municipal De Eucaliptus</v>
          </cell>
          <cell r="C426" t="str">
            <v>RCC</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row>
        <row r="427">
          <cell r="A427">
            <v>1412</v>
          </cell>
          <cell r="B427" t="str">
            <v>Gobierno Autónomo Municipal De Santiago De Huari</v>
          </cell>
          <cell r="C427" t="str">
            <v>RCC</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row>
        <row r="428">
          <cell r="A428">
            <v>1413</v>
          </cell>
          <cell r="B428" t="str">
            <v>Gobierno Autónomo Municipal De Totora</v>
          </cell>
          <cell r="C428" t="str">
            <v>RCC</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row>
        <row r="429">
          <cell r="A429">
            <v>1414</v>
          </cell>
          <cell r="B429" t="str">
            <v>Gobierno Autónomo Municipal De Corque</v>
          </cell>
          <cell r="C429" t="str">
            <v>RCC</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row>
        <row r="430">
          <cell r="A430">
            <v>1415</v>
          </cell>
          <cell r="B430" t="str">
            <v>Gobierno Autónomo Municipal De Choquecota</v>
          </cell>
          <cell r="C430" t="str">
            <v>RCC</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row>
        <row r="431">
          <cell r="A431">
            <v>1416</v>
          </cell>
          <cell r="B431" t="str">
            <v>Gobierno Autónomo Municipal De Curahuara De Carangas</v>
          </cell>
          <cell r="C431" t="str">
            <v>RCC</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row>
        <row r="432">
          <cell r="A432">
            <v>1417</v>
          </cell>
          <cell r="B432" t="str">
            <v>Gobierno Autónomo Municipal De Turco</v>
          </cell>
          <cell r="C432" t="str">
            <v>RCC</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row>
        <row r="433">
          <cell r="A433">
            <v>1418</v>
          </cell>
          <cell r="B433" t="str">
            <v>Gobierno Autónomo Municipal De Huachacalla</v>
          </cell>
          <cell r="C433" t="str">
            <v>RCC</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row>
        <row r="434">
          <cell r="A434">
            <v>1419</v>
          </cell>
          <cell r="B434" t="str">
            <v>Gobierno Autónomo Municipal De Escara</v>
          </cell>
          <cell r="C434" t="str">
            <v>RCC</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row>
        <row r="435">
          <cell r="A435">
            <v>1420</v>
          </cell>
          <cell r="B435" t="str">
            <v>Gobierno Autónomo Municipal De Cruz De Machacamarca</v>
          </cell>
          <cell r="C435" t="str">
            <v>RCC</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row>
        <row r="436">
          <cell r="A436">
            <v>1421</v>
          </cell>
          <cell r="B436" t="str">
            <v>Gobierno Autónomo Municipal De Yunguyo De Litoral</v>
          </cell>
          <cell r="C436" t="str">
            <v>RCC</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row>
        <row r="437">
          <cell r="A437">
            <v>1422</v>
          </cell>
          <cell r="B437" t="str">
            <v>Gobierno Autónomo Municipal De Esmeralda</v>
          </cell>
          <cell r="C437" t="str">
            <v>RCC</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row>
        <row r="438">
          <cell r="A438">
            <v>1423</v>
          </cell>
          <cell r="B438" t="str">
            <v>Gobierno Autónomo Municipal De Toledo</v>
          </cell>
          <cell r="C438" t="str">
            <v>RCC</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row>
        <row r="439">
          <cell r="A439">
            <v>1424</v>
          </cell>
          <cell r="B439" t="str">
            <v>Gobierno Autónomo Municipal De Andamarca (Santiago De Andamarca)</v>
          </cell>
          <cell r="C439" t="str">
            <v>RCC</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row>
        <row r="440">
          <cell r="A440">
            <v>1425</v>
          </cell>
          <cell r="B440" t="str">
            <v>Gobierno Autónomo Municipal De Belén De Andamarca</v>
          </cell>
          <cell r="C440" t="str">
            <v>RCC</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row>
        <row r="441">
          <cell r="A441">
            <v>1426</v>
          </cell>
          <cell r="B441" t="str">
            <v>Gobierno Autónomo Municipal De Salinas De G. Mendoza</v>
          </cell>
          <cell r="C441" t="str">
            <v>RCC</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row>
        <row r="442">
          <cell r="A442">
            <v>1427</v>
          </cell>
          <cell r="B442" t="str">
            <v>Gobierno Autónomo Municipal De Pampa Aullagas</v>
          </cell>
          <cell r="C442" t="str">
            <v>RCC</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row>
        <row r="443">
          <cell r="A443">
            <v>1428</v>
          </cell>
          <cell r="B443" t="str">
            <v>Gobierno Autónomo Municipal De La Rivera</v>
          </cell>
          <cell r="C443" t="str">
            <v>RCC</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row>
        <row r="444">
          <cell r="A444">
            <v>1429</v>
          </cell>
          <cell r="B444" t="str">
            <v>Gobierno Autónomo Municipal De Todos Santos</v>
          </cell>
          <cell r="C444" t="str">
            <v>RCC</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row>
        <row r="445">
          <cell r="A445">
            <v>1430</v>
          </cell>
          <cell r="B445" t="str">
            <v>Gobierno Autónomo Municipal De Carangas</v>
          </cell>
          <cell r="C445" t="str">
            <v>RCC</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row>
        <row r="446">
          <cell r="A446">
            <v>1431</v>
          </cell>
          <cell r="B446" t="str">
            <v>Gobierno Autónomo Municipal De Sabaya</v>
          </cell>
          <cell r="C446" t="str">
            <v>RCC</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row>
        <row r="447">
          <cell r="A447">
            <v>1432</v>
          </cell>
          <cell r="B447" t="str">
            <v>Gobierno Autónomo Municipal De Coipasa</v>
          </cell>
          <cell r="C447" t="str">
            <v>RCC</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row>
        <row r="448">
          <cell r="A448">
            <v>1433</v>
          </cell>
          <cell r="B448" t="str">
            <v>Gobierno Autónomo Municipal De Chipaya</v>
          </cell>
          <cell r="C448" t="str">
            <v>RCC</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row>
        <row r="449">
          <cell r="A449">
            <v>1434</v>
          </cell>
          <cell r="B449" t="str">
            <v>Gobierno Autónomo Municipal De Huayllamarca (Santiago De Huayllamarca)</v>
          </cell>
          <cell r="C449" t="str">
            <v>RCC</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row>
        <row r="450">
          <cell r="A450">
            <v>1435</v>
          </cell>
          <cell r="B450" t="str">
            <v>Gobierno Autónomo Municipal De Soracachi</v>
          </cell>
          <cell r="C450" t="str">
            <v>RCC</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row>
        <row r="451">
          <cell r="A451">
            <v>1501</v>
          </cell>
          <cell r="B451" t="str">
            <v>Gobierno Autónomo Municipal De Potosí</v>
          </cell>
          <cell r="C451" t="str">
            <v>RCC</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row>
        <row r="452">
          <cell r="A452">
            <v>1502</v>
          </cell>
          <cell r="B452" t="str">
            <v>Gobierno Autónomo Municipal De Tinguipaya</v>
          </cell>
          <cell r="C452" t="str">
            <v>RCC</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row>
        <row r="453">
          <cell r="A453">
            <v>1503</v>
          </cell>
          <cell r="B453" t="str">
            <v>Gobierno Autónomo Municipal De Yocalla</v>
          </cell>
          <cell r="C453" t="str">
            <v>RCC</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row>
        <row r="454">
          <cell r="A454">
            <v>1504</v>
          </cell>
          <cell r="B454" t="str">
            <v>Gobierno Autónomo Municipal De Urmiri</v>
          </cell>
          <cell r="C454" t="str">
            <v>RCC</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row>
        <row r="455">
          <cell r="A455">
            <v>1505</v>
          </cell>
          <cell r="B455" t="str">
            <v>Gobierno Autónomo Municipal De Uncía</v>
          </cell>
          <cell r="C455" t="str">
            <v>RCC</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row>
        <row r="456">
          <cell r="A456">
            <v>1506</v>
          </cell>
          <cell r="B456" t="str">
            <v>Gobierno Autónomo Municipal De Chayanta</v>
          </cell>
          <cell r="C456" t="str">
            <v>RCC</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row>
        <row r="457">
          <cell r="A457">
            <v>1507</v>
          </cell>
          <cell r="B457" t="str">
            <v>Gobierno Autónomo Municipal De Llallagua</v>
          </cell>
          <cell r="C457" t="str">
            <v>RCC</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row>
        <row r="458">
          <cell r="A458">
            <v>1508</v>
          </cell>
          <cell r="B458" t="str">
            <v>Gobierno Autónomo Municipal De Betanzos</v>
          </cell>
          <cell r="C458" t="str">
            <v>RCC</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row>
        <row r="459">
          <cell r="A459">
            <v>1509</v>
          </cell>
          <cell r="B459" t="str">
            <v>Gobierno Autónomo Municipal De Chaqui</v>
          </cell>
          <cell r="C459" t="str">
            <v>RCC</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row>
        <row r="460">
          <cell r="A460">
            <v>1510</v>
          </cell>
          <cell r="B460" t="str">
            <v>Gobierno Autónomo Municipal De Tacobamba</v>
          </cell>
          <cell r="C460" t="str">
            <v>RCC</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row>
        <row r="461">
          <cell r="A461">
            <v>1511</v>
          </cell>
          <cell r="B461" t="str">
            <v>Gobierno Autónomo Municipal De Colquechaca</v>
          </cell>
          <cell r="C461" t="str">
            <v>RCC</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row>
        <row r="462">
          <cell r="A462">
            <v>1512</v>
          </cell>
          <cell r="B462" t="str">
            <v>Gobierno Autónomo Municipal De Ravelo</v>
          </cell>
          <cell r="C462" t="str">
            <v>RCC</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row>
        <row r="463">
          <cell r="A463">
            <v>1513</v>
          </cell>
          <cell r="B463" t="str">
            <v>Gobierno Autónomo Municipal De Pocoata</v>
          </cell>
          <cell r="C463" t="str">
            <v>RCC</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row>
        <row r="464">
          <cell r="A464">
            <v>1514</v>
          </cell>
          <cell r="B464" t="str">
            <v>Gobierno Autónomo Municipal De Ocurí</v>
          </cell>
          <cell r="C464" t="str">
            <v>RCC</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row>
        <row r="465">
          <cell r="A465">
            <v>1515</v>
          </cell>
          <cell r="B465" t="str">
            <v>Gobierno Autónomo Municipal De San Pedro De Buena Vista</v>
          </cell>
          <cell r="C465" t="str">
            <v>RCC</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row>
        <row r="466">
          <cell r="A466">
            <v>1516</v>
          </cell>
          <cell r="B466" t="str">
            <v>Gobierno Autónomo Municipal De Toro Toro</v>
          </cell>
          <cell r="C466" t="str">
            <v>RCC</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row>
        <row r="467">
          <cell r="A467">
            <v>1517</v>
          </cell>
          <cell r="B467" t="str">
            <v>Gobierno Autónomo Municipal De Cotagaita</v>
          </cell>
          <cell r="C467" t="str">
            <v>RCC</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row>
        <row r="468">
          <cell r="A468">
            <v>1518</v>
          </cell>
          <cell r="B468" t="str">
            <v>Gobierno Autónomo Municipal De Vitichi</v>
          </cell>
          <cell r="C468" t="str">
            <v>RCC</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row>
        <row r="469">
          <cell r="A469">
            <v>1519</v>
          </cell>
          <cell r="B469" t="str">
            <v>Gobierno Autónomo Municipal De Tupiza</v>
          </cell>
          <cell r="C469" t="str">
            <v>RCC</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row>
        <row r="470">
          <cell r="A470">
            <v>1520</v>
          </cell>
          <cell r="B470" t="str">
            <v>Gobierno Autónomo Municipal De Atocha</v>
          </cell>
          <cell r="C470" t="str">
            <v>RCC</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row>
        <row r="471">
          <cell r="A471">
            <v>1521</v>
          </cell>
          <cell r="B471" t="str">
            <v>Gobierno Autónomo Municipal De Colcha"K" (Villa Martín)</v>
          </cell>
          <cell r="C471" t="str">
            <v>RCC</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row>
        <row r="472">
          <cell r="A472">
            <v>1522</v>
          </cell>
          <cell r="B472" t="str">
            <v>Gobierno Autónomo Municipal De San Pedro De Quemes</v>
          </cell>
          <cell r="C472" t="str">
            <v>RCC</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row>
        <row r="473">
          <cell r="A473">
            <v>1523</v>
          </cell>
          <cell r="B473" t="str">
            <v>Gobierno Autónomo Municipal De San Pablo De Lípez</v>
          </cell>
          <cell r="C473" t="str">
            <v>RCC</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row>
        <row r="474">
          <cell r="A474">
            <v>1524</v>
          </cell>
          <cell r="B474" t="str">
            <v>Gobierno Autónomo Municipal De Mojinete</v>
          </cell>
          <cell r="C474" t="str">
            <v>RCC</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row>
        <row r="475">
          <cell r="A475">
            <v>1525</v>
          </cell>
          <cell r="B475" t="str">
            <v>Gobierno Autónomo Municipal De San Antonio De Esmoruco</v>
          </cell>
          <cell r="C475" t="str">
            <v>RCC</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row>
        <row r="476">
          <cell r="A476">
            <v>1526</v>
          </cell>
          <cell r="B476" t="str">
            <v>Gobierno Autónomo Municipal De Sacaca (Villa De Sacaca)</v>
          </cell>
          <cell r="C476" t="str">
            <v>RCC</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row>
        <row r="477">
          <cell r="A477">
            <v>1527</v>
          </cell>
          <cell r="B477" t="str">
            <v>Gobierno Autónomo Municipal De Caripuyo</v>
          </cell>
          <cell r="C477" t="str">
            <v>RCC</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row>
        <row r="478">
          <cell r="A478">
            <v>1528</v>
          </cell>
          <cell r="B478" t="str">
            <v>Gobierno Autónomo Municipal De Puna (Villa Talavera)</v>
          </cell>
          <cell r="C478" t="str">
            <v>RCC</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row>
        <row r="479">
          <cell r="A479">
            <v>1529</v>
          </cell>
          <cell r="B479" t="str">
            <v>Gobierno Autónomo Municipal De Caiza "D"</v>
          </cell>
          <cell r="C479" t="str">
            <v>RCC</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row>
        <row r="480">
          <cell r="A480">
            <v>1530</v>
          </cell>
          <cell r="B480" t="str">
            <v>Gobierno Autónomo Municipal De Uyuni</v>
          </cell>
          <cell r="C480" t="str">
            <v>RCC</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row>
        <row r="481">
          <cell r="A481">
            <v>1531</v>
          </cell>
          <cell r="B481" t="str">
            <v>Gobierno Autónomo Municipal De Tomave</v>
          </cell>
          <cell r="C481" t="str">
            <v>RCC</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row>
        <row r="482">
          <cell r="A482">
            <v>1532</v>
          </cell>
          <cell r="B482" t="str">
            <v>Gobierno Autónomo Municipal De Porco</v>
          </cell>
          <cell r="C482" t="str">
            <v>RCC</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row>
        <row r="483">
          <cell r="A483">
            <v>1533</v>
          </cell>
          <cell r="B483" t="str">
            <v>Gobierno Autónomo Municipal De Arampampa</v>
          </cell>
          <cell r="C483" t="str">
            <v>RCC</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row>
        <row r="484">
          <cell r="A484">
            <v>1534</v>
          </cell>
          <cell r="B484" t="str">
            <v>Gobierno Autónomo Municipal De Acasio</v>
          </cell>
          <cell r="C484" t="str">
            <v>RCC</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row>
        <row r="485">
          <cell r="A485">
            <v>1535</v>
          </cell>
          <cell r="B485" t="str">
            <v>Gobierno Autónomo Municipal De Llica</v>
          </cell>
          <cell r="C485" t="str">
            <v>RCC</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row>
        <row r="486">
          <cell r="A486">
            <v>1536</v>
          </cell>
          <cell r="B486" t="str">
            <v>Gobierno Autónomo Municipal De Tahua</v>
          </cell>
          <cell r="C486" t="str">
            <v>RCC</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row>
        <row r="487">
          <cell r="A487">
            <v>1537</v>
          </cell>
          <cell r="B487" t="str">
            <v>Gobierno Autónomo Municipal De Villazón</v>
          </cell>
          <cell r="C487" t="str">
            <v>RCC</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row>
        <row r="488">
          <cell r="A488">
            <v>1538</v>
          </cell>
          <cell r="B488" t="str">
            <v>Gobierno Autónomo Municipal De San Agustín</v>
          </cell>
          <cell r="C488" t="str">
            <v>RCC</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row>
        <row r="489">
          <cell r="A489">
            <v>1539</v>
          </cell>
          <cell r="B489" t="str">
            <v>Gobierno Autónomo Municipal De Ckochas</v>
          </cell>
          <cell r="C489" t="str">
            <v>RCC</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row>
        <row r="490">
          <cell r="A490">
            <v>1540</v>
          </cell>
          <cell r="B490" t="str">
            <v>Gobierno Autónomo Municipal De Chuquiuta "Ayllu Jucumani"</v>
          </cell>
          <cell r="C490" t="str">
            <v>RCC</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row>
        <row r="491">
          <cell r="A491">
            <v>1601</v>
          </cell>
          <cell r="B491" t="str">
            <v>Gobierno Autónomo Municipal De Tarija</v>
          </cell>
          <cell r="C491" t="str">
            <v>RCC</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row>
        <row r="492">
          <cell r="A492">
            <v>1602</v>
          </cell>
          <cell r="B492" t="str">
            <v>Gobierno Autónomo Municipal De Padcaya</v>
          </cell>
          <cell r="C492" t="str">
            <v>RCC</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row>
        <row r="493">
          <cell r="A493">
            <v>1603</v>
          </cell>
          <cell r="B493" t="str">
            <v>Gobierno Autónomo Municipal De Bermejo</v>
          </cell>
          <cell r="C493" t="str">
            <v>RCC</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row>
        <row r="494">
          <cell r="A494">
            <v>1604</v>
          </cell>
          <cell r="B494" t="str">
            <v>Gobierno Autónomo Municipal De Yacuiba</v>
          </cell>
          <cell r="C494" t="str">
            <v>RCC</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row>
        <row r="495">
          <cell r="A495">
            <v>1605</v>
          </cell>
          <cell r="B495" t="str">
            <v>Gobierno Autónomo Municipal De Caraparí</v>
          </cell>
          <cell r="C495" t="str">
            <v>RCC</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row>
        <row r="496">
          <cell r="A496">
            <v>1606</v>
          </cell>
          <cell r="B496" t="str">
            <v>Gobierno Autónomo Municipal De Villamontes</v>
          </cell>
          <cell r="C496" t="str">
            <v>RCC</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row>
        <row r="497">
          <cell r="A497">
            <v>1607</v>
          </cell>
          <cell r="B497" t="str">
            <v>Gobierno Autónomo Municipal De Uriondo (Concepción)</v>
          </cell>
          <cell r="C497" t="str">
            <v>RCC</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row>
        <row r="498">
          <cell r="A498">
            <v>1608</v>
          </cell>
          <cell r="B498" t="str">
            <v>Gobierno Autónomo Municipal De Yunchara</v>
          </cell>
          <cell r="C498" t="str">
            <v>RCC</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row>
        <row r="499">
          <cell r="A499">
            <v>1609</v>
          </cell>
          <cell r="B499" t="str">
            <v>Gobierno Autónomo Municipal De San Lorenzo</v>
          </cell>
          <cell r="C499" t="str">
            <v>RCC</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row>
        <row r="500">
          <cell r="A500">
            <v>1610</v>
          </cell>
          <cell r="B500" t="str">
            <v>Gobierno Autónomo Municipal De El Puente</v>
          </cell>
          <cell r="C500" t="str">
            <v>RCC</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row>
        <row r="501">
          <cell r="A501">
            <v>1611</v>
          </cell>
          <cell r="B501" t="str">
            <v>Gobierno Autónomo Municipal De Entre Ríos</v>
          </cell>
          <cell r="C501" t="str">
            <v>RCC</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row>
        <row r="502">
          <cell r="A502">
            <v>1701</v>
          </cell>
          <cell r="B502" t="str">
            <v>Gobierno Autónomo Municipal De Santa Cruz De La Sierra</v>
          </cell>
          <cell r="C502" t="str">
            <v>RCC</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row>
        <row r="503">
          <cell r="A503">
            <v>1702</v>
          </cell>
          <cell r="B503" t="str">
            <v>Gobierno Autónomo Municipal De Cotoca</v>
          </cell>
          <cell r="C503" t="str">
            <v>RCC</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row>
        <row r="504">
          <cell r="A504">
            <v>1703</v>
          </cell>
          <cell r="B504" t="str">
            <v>Gobierno Autónomo Municipal De Porongo (Ayacucho)</v>
          </cell>
          <cell r="C504" t="str">
            <v>RCC</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row>
        <row r="505">
          <cell r="A505">
            <v>1704</v>
          </cell>
          <cell r="B505" t="str">
            <v>Gobierno Autónomo Municipal De La Guardia</v>
          </cell>
          <cell r="C505" t="str">
            <v>RCC</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row>
        <row r="506">
          <cell r="A506">
            <v>1705</v>
          </cell>
          <cell r="B506" t="str">
            <v>Gobierno Autónomo Municipal De El Torno</v>
          </cell>
          <cell r="C506" t="str">
            <v>RCC</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row>
        <row r="507">
          <cell r="A507">
            <v>1706</v>
          </cell>
          <cell r="B507" t="str">
            <v>Gobierno Autónomo Municipal De Warnes</v>
          </cell>
          <cell r="C507" t="str">
            <v>RCC</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row>
        <row r="508">
          <cell r="A508">
            <v>1707</v>
          </cell>
          <cell r="B508" t="str">
            <v>Gobierno Autónomo Municipal De San Ignacio (San Ignacio De Velasco)</v>
          </cell>
          <cell r="C508" t="str">
            <v>RCC</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row>
        <row r="509">
          <cell r="A509">
            <v>1708</v>
          </cell>
          <cell r="B509" t="str">
            <v>Gobierno Autónomo Municipal De San Miguel (San Miguel De Velasco)</v>
          </cell>
          <cell r="C509" t="str">
            <v>RCC</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row>
        <row r="510">
          <cell r="A510">
            <v>1709</v>
          </cell>
          <cell r="B510" t="str">
            <v>Gobierno Autónomo Municipal De San Rafael</v>
          </cell>
          <cell r="C510" t="str">
            <v>RCC</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row>
        <row r="511">
          <cell r="A511">
            <v>1710</v>
          </cell>
          <cell r="B511" t="str">
            <v>Gobierno Autónomo Municipal De Buena Vista</v>
          </cell>
          <cell r="C511" t="str">
            <v>RCC</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row>
        <row r="512">
          <cell r="A512">
            <v>1711</v>
          </cell>
          <cell r="B512" t="str">
            <v>Gobierno Autónomo Municipal De San Carlos</v>
          </cell>
          <cell r="C512" t="str">
            <v>RCC</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row>
        <row r="513">
          <cell r="A513">
            <v>1712</v>
          </cell>
          <cell r="B513" t="str">
            <v>Gobierno Autónomo Municipal De Yapacaní</v>
          </cell>
          <cell r="C513" t="str">
            <v>RCC</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row>
        <row r="514">
          <cell r="A514">
            <v>1713</v>
          </cell>
          <cell r="B514" t="str">
            <v>Gobierno Autónomo Municipal De San José</v>
          </cell>
          <cell r="C514" t="str">
            <v>RCC</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row>
        <row r="515">
          <cell r="A515">
            <v>1714</v>
          </cell>
          <cell r="B515" t="str">
            <v>Gobierno Autónomo Municipal De Pailón</v>
          </cell>
          <cell r="C515" t="str">
            <v>RCC</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row>
        <row r="516">
          <cell r="A516">
            <v>1715</v>
          </cell>
          <cell r="B516" t="str">
            <v>Gobierno Autónomo Municipal De Roboré</v>
          </cell>
          <cell r="C516" t="str">
            <v>RCC</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row>
        <row r="517">
          <cell r="A517">
            <v>1716</v>
          </cell>
          <cell r="B517" t="str">
            <v>Gobierno Autónomo Municipal De Portachuelo</v>
          </cell>
          <cell r="C517" t="str">
            <v>RCC</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row>
        <row r="518">
          <cell r="A518">
            <v>1717</v>
          </cell>
          <cell r="B518" t="str">
            <v>Gobierno Autónomo Municipal De Santa Rosa Del Sara</v>
          </cell>
          <cell r="C518" t="str">
            <v>RCC</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row>
        <row r="519">
          <cell r="A519">
            <v>1718</v>
          </cell>
          <cell r="B519" t="str">
            <v>Gobierno Autónomo Municipal De Lagunillas</v>
          </cell>
          <cell r="C519" t="str">
            <v>RCC</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row>
        <row r="520">
          <cell r="A520">
            <v>1719</v>
          </cell>
          <cell r="B520" t="str">
            <v>Gobierno Autónomo Municipal De Charagua</v>
          </cell>
          <cell r="C520" t="str">
            <v>RCC</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row>
        <row r="521">
          <cell r="A521">
            <v>1720</v>
          </cell>
          <cell r="B521" t="str">
            <v>Gobierno Autónomo Municipal De Cabezas</v>
          </cell>
          <cell r="C521" t="str">
            <v>RCC</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row>
        <row r="522">
          <cell r="A522">
            <v>1721</v>
          </cell>
          <cell r="B522" t="str">
            <v>Gobierno Autónomo Municipal De Cuevo</v>
          </cell>
          <cell r="C522" t="str">
            <v>RCC</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row>
        <row r="523">
          <cell r="A523">
            <v>1722</v>
          </cell>
          <cell r="B523" t="str">
            <v>Gobierno Autónomo Municipal De Gutiérrez</v>
          </cell>
          <cell r="C523" t="str">
            <v>RCC</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row>
        <row r="524">
          <cell r="A524">
            <v>1723</v>
          </cell>
          <cell r="B524" t="str">
            <v>Gobierno Autónomo Municipal De Camiri</v>
          </cell>
          <cell r="C524" t="str">
            <v>RCC</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row>
        <row r="525">
          <cell r="A525">
            <v>1724</v>
          </cell>
          <cell r="B525" t="str">
            <v>Gobierno Autónomo Municipal De Boyuibe</v>
          </cell>
          <cell r="C525" t="str">
            <v>RCC</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row>
        <row r="526">
          <cell r="A526">
            <v>1725</v>
          </cell>
          <cell r="B526" t="str">
            <v>Gobierno Autónomo Municipal De Vallegrande</v>
          </cell>
          <cell r="C526" t="str">
            <v>RCC</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row>
        <row r="527">
          <cell r="A527">
            <v>1726</v>
          </cell>
          <cell r="B527" t="str">
            <v>Gobierno Autónomo Municipal De Trigal</v>
          </cell>
          <cell r="C527" t="str">
            <v>RCC</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row>
        <row r="528">
          <cell r="A528">
            <v>1727</v>
          </cell>
          <cell r="B528" t="str">
            <v>Gobierno Autónomo Municipal De Moro Moro</v>
          </cell>
          <cell r="C528" t="str">
            <v>RCC</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row>
        <row r="529">
          <cell r="A529">
            <v>1728</v>
          </cell>
          <cell r="B529" t="str">
            <v>Gobierno Autónomo Municipal De Postrer Valle</v>
          </cell>
          <cell r="C529" t="str">
            <v>RCC</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row>
        <row r="530">
          <cell r="A530">
            <v>1729</v>
          </cell>
          <cell r="B530" t="str">
            <v>Gobierno Autónomo Municipal De Pucara</v>
          </cell>
          <cell r="C530" t="str">
            <v>RCC</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row>
        <row r="531">
          <cell r="A531">
            <v>1730</v>
          </cell>
          <cell r="B531" t="str">
            <v>Gobierno Autónomo Municipal De Samaipata</v>
          </cell>
          <cell r="C531" t="str">
            <v>RCC</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row>
        <row r="532">
          <cell r="A532">
            <v>1731</v>
          </cell>
          <cell r="B532" t="str">
            <v>Gobierno Autónomo Municipal De Pampa Grande</v>
          </cell>
          <cell r="C532" t="str">
            <v>RCC</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row>
        <row r="533">
          <cell r="A533">
            <v>1732</v>
          </cell>
          <cell r="B533" t="str">
            <v>Gobierno Autónomo Municipal De Mairana</v>
          </cell>
          <cell r="C533" t="str">
            <v>RCC</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row>
        <row r="534">
          <cell r="A534">
            <v>1733</v>
          </cell>
          <cell r="B534" t="str">
            <v>Gobierno Autónomo Municipal De Quirusillas</v>
          </cell>
          <cell r="C534" t="str">
            <v>RCC</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row>
        <row r="535">
          <cell r="A535">
            <v>1734</v>
          </cell>
          <cell r="B535" t="str">
            <v>Gobierno Autónomo Municipal De Montero</v>
          </cell>
          <cell r="C535" t="str">
            <v>RCC</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row>
        <row r="536">
          <cell r="A536">
            <v>1735</v>
          </cell>
          <cell r="B536" t="str">
            <v>Gobierno Autónomo Municipal De General Agustín Saavedra</v>
          </cell>
          <cell r="C536" t="str">
            <v>RCC</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row>
        <row r="537">
          <cell r="A537">
            <v>1736</v>
          </cell>
          <cell r="B537" t="str">
            <v>Gobierno Autónomo Municipal De Mineros</v>
          </cell>
          <cell r="C537" t="str">
            <v>RCC</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row>
        <row r="538">
          <cell r="A538">
            <v>1737</v>
          </cell>
          <cell r="B538" t="str">
            <v>Gobierno Autónomo Municipal De Concepción</v>
          </cell>
          <cell r="C538" t="str">
            <v>RCC</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row>
        <row r="539">
          <cell r="A539">
            <v>1738</v>
          </cell>
          <cell r="B539" t="str">
            <v>Gobierno Autónomo Municipal De San Javier</v>
          </cell>
          <cell r="C539" t="str">
            <v>RCC</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row>
        <row r="540">
          <cell r="A540">
            <v>1739</v>
          </cell>
          <cell r="B540" t="str">
            <v>Gobierno Autónomo Municipal De San Julián</v>
          </cell>
          <cell r="C540" t="str">
            <v>RCC</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row>
        <row r="541">
          <cell r="A541">
            <v>1740</v>
          </cell>
          <cell r="B541" t="str">
            <v>Gobierno Autónomo Municipal De San Matías</v>
          </cell>
          <cell r="C541" t="str">
            <v>RCC</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row>
        <row r="542">
          <cell r="A542">
            <v>1741</v>
          </cell>
          <cell r="B542" t="str">
            <v>Gobierno Autónomo Municipal De Comarapa</v>
          </cell>
          <cell r="C542" t="str">
            <v>RCC</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row>
        <row r="543">
          <cell r="A543">
            <v>1742</v>
          </cell>
          <cell r="B543" t="str">
            <v>Gobierno Autónomo Municipal De Saipina</v>
          </cell>
          <cell r="C543" t="str">
            <v>RCC</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row>
        <row r="544">
          <cell r="A544">
            <v>1743</v>
          </cell>
          <cell r="B544" t="str">
            <v>Gobierno Autónomo Municipal De Puerto Suárez</v>
          </cell>
          <cell r="C544" t="str">
            <v>RCC</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row>
        <row r="545">
          <cell r="A545">
            <v>1744</v>
          </cell>
          <cell r="B545" t="str">
            <v>Gobierno Autónomo Municipal De Puerto Quijarro</v>
          </cell>
          <cell r="C545" t="str">
            <v>RCC</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row>
        <row r="546">
          <cell r="A546">
            <v>1745</v>
          </cell>
          <cell r="B546" t="str">
            <v>Gobierno Autónomo Municipal De Ascención De Guarayos</v>
          </cell>
          <cell r="C546" t="str">
            <v>RCC</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row>
        <row r="547">
          <cell r="A547">
            <v>1746</v>
          </cell>
          <cell r="B547" t="str">
            <v>Gobierno Autónomo Municipal De Urubicha</v>
          </cell>
          <cell r="C547" t="str">
            <v>RCC</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row>
        <row r="548">
          <cell r="A548">
            <v>1747</v>
          </cell>
          <cell r="B548" t="str">
            <v>Gobierno Autónomo Municipal De El Puente</v>
          </cell>
          <cell r="C548" t="str">
            <v>RCC</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row>
        <row r="549">
          <cell r="A549">
            <v>1748</v>
          </cell>
          <cell r="B549" t="str">
            <v>Gobierno Autónomo Municipal De Okinawa Uno</v>
          </cell>
          <cell r="C549" t="str">
            <v>RCC</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row>
        <row r="550">
          <cell r="A550">
            <v>1749</v>
          </cell>
          <cell r="B550" t="str">
            <v>Gobierno Autónomo Municipal De San Antonio De Lomerio</v>
          </cell>
          <cell r="C550" t="str">
            <v>RCC</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row>
        <row r="551">
          <cell r="A551">
            <v>1750</v>
          </cell>
          <cell r="B551" t="str">
            <v>Gobierno Autónomo Municipal De San Ramón</v>
          </cell>
          <cell r="C551" t="str">
            <v>RCC</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row>
        <row r="552">
          <cell r="A552">
            <v>1751</v>
          </cell>
          <cell r="B552" t="str">
            <v>Gobierno Autónomo Municipal De El Carmen Rivero Tórrez</v>
          </cell>
          <cell r="C552" t="str">
            <v>RCC</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row>
        <row r="553">
          <cell r="A553">
            <v>1752</v>
          </cell>
          <cell r="B553" t="str">
            <v>Gobierno Autónomo Municipal De San Juan</v>
          </cell>
          <cell r="C553" t="str">
            <v>RCC</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row>
        <row r="554">
          <cell r="A554">
            <v>1753</v>
          </cell>
          <cell r="B554" t="str">
            <v>Gobierno Autónomo Municipal De Fernández Alonso</v>
          </cell>
          <cell r="C554" t="str">
            <v>RCC</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row>
        <row r="555">
          <cell r="A555">
            <v>1754</v>
          </cell>
          <cell r="B555" t="str">
            <v>Gobierno Autónomo Municipal De San Pedro</v>
          </cell>
          <cell r="C555" t="str">
            <v>RCC</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row>
        <row r="556">
          <cell r="A556">
            <v>1755</v>
          </cell>
          <cell r="B556" t="str">
            <v>Gobierno Autónomo Municipal De Cuatro Cañadas</v>
          </cell>
          <cell r="C556" t="str">
            <v>RCC</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row>
        <row r="557">
          <cell r="A557">
            <v>1756</v>
          </cell>
          <cell r="B557" t="str">
            <v>Gobierno Autónomo Municipal De Colpa Bélgica</v>
          </cell>
          <cell r="C557" t="str">
            <v>RCC</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row>
        <row r="558">
          <cell r="A558">
            <v>1801</v>
          </cell>
          <cell r="B558" t="str">
            <v>Gobierno Autónomo Municipal De Trinidad</v>
          </cell>
          <cell r="C558" t="str">
            <v>RCC</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row>
        <row r="559">
          <cell r="A559">
            <v>1802</v>
          </cell>
          <cell r="B559" t="str">
            <v>Gobierno Autónomo Municipal De San Javier</v>
          </cell>
          <cell r="C559" t="str">
            <v>RCC</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row>
        <row r="560">
          <cell r="A560">
            <v>1803</v>
          </cell>
          <cell r="B560" t="str">
            <v>Gobierno Autónomo Municipal De Riberalta</v>
          </cell>
          <cell r="C560" t="str">
            <v>RCC</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row>
        <row r="561">
          <cell r="A561">
            <v>1805</v>
          </cell>
          <cell r="B561" t="str">
            <v>Gobierno Autónomo Municipal De Puerto Guayaramerín</v>
          </cell>
          <cell r="C561" t="str">
            <v>RCC</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row>
        <row r="562">
          <cell r="A562">
            <v>1806</v>
          </cell>
          <cell r="B562" t="str">
            <v>Gobierno Autónomo Municipal De Reyes</v>
          </cell>
          <cell r="C562" t="str">
            <v>RCC</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row>
        <row r="563">
          <cell r="A563">
            <v>1807</v>
          </cell>
          <cell r="B563" t="str">
            <v>Gobierno Autónomo Municipal De Puerto Rurrenabaque</v>
          </cell>
          <cell r="C563" t="str">
            <v>RCC</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row>
        <row r="564">
          <cell r="A564">
            <v>1808</v>
          </cell>
          <cell r="B564" t="str">
            <v>Gobierno Autónomo Municipal De San Borja</v>
          </cell>
          <cell r="C564" t="str">
            <v>RCC</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row>
        <row r="565">
          <cell r="A565">
            <v>1809</v>
          </cell>
          <cell r="B565" t="str">
            <v>Gobierno Autónomo Municipal De Santa Rosa</v>
          </cell>
          <cell r="C565" t="str">
            <v>RCC</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row>
        <row r="566">
          <cell r="A566">
            <v>1810</v>
          </cell>
          <cell r="B566" t="str">
            <v>Gobierno Autónomo Municipal De Santa Ana</v>
          </cell>
          <cell r="C566" t="str">
            <v>RCC</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row>
        <row r="567">
          <cell r="A567">
            <v>1811</v>
          </cell>
          <cell r="B567" t="str">
            <v>Gobierno Autónomo Municipal De San Ignacio</v>
          </cell>
          <cell r="C567" t="str">
            <v>RCC</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row>
        <row r="568">
          <cell r="A568">
            <v>1812</v>
          </cell>
          <cell r="B568" t="str">
            <v>Gobierno Autónomo Municipal De Loreto</v>
          </cell>
          <cell r="C568" t="str">
            <v>RCC</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row>
        <row r="569">
          <cell r="A569">
            <v>1813</v>
          </cell>
          <cell r="B569" t="str">
            <v>Gobierno Autónomo Municipal De San Andrés</v>
          </cell>
          <cell r="C569" t="str">
            <v>RCC</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row>
        <row r="570">
          <cell r="A570">
            <v>1814</v>
          </cell>
          <cell r="B570" t="str">
            <v>Gobierno Autónomo Municipal De San Joaquín</v>
          </cell>
          <cell r="C570" t="str">
            <v>RCC</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row>
        <row r="571">
          <cell r="A571">
            <v>1815</v>
          </cell>
          <cell r="B571" t="str">
            <v>Gobierno Autónomo Municipal De San Ramón</v>
          </cell>
          <cell r="C571" t="str">
            <v>RCC</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row>
        <row r="572">
          <cell r="A572">
            <v>1816</v>
          </cell>
          <cell r="B572" t="str">
            <v>Gobierno Autónomo Municipal De Puerto Síles</v>
          </cell>
          <cell r="C572" t="str">
            <v>RCC</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row>
        <row r="573">
          <cell r="A573">
            <v>1817</v>
          </cell>
          <cell r="B573" t="str">
            <v>Gobierno Autónomo Municipal De Magdalena</v>
          </cell>
          <cell r="C573" t="str">
            <v>RCC</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row>
        <row r="574">
          <cell r="A574">
            <v>1818</v>
          </cell>
          <cell r="B574" t="str">
            <v>Gobierno Autónomo Municipal De Baures</v>
          </cell>
          <cell r="C574" t="str">
            <v>RCC</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row>
        <row r="575">
          <cell r="A575">
            <v>1819</v>
          </cell>
          <cell r="B575" t="str">
            <v>Gobierno Autónomo Municipal De Huacaraje</v>
          </cell>
          <cell r="C575" t="str">
            <v>RCC</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row>
        <row r="576">
          <cell r="A576">
            <v>1820</v>
          </cell>
          <cell r="B576" t="str">
            <v>Gobierno Autónomo Municipal De Exaltación</v>
          </cell>
          <cell r="C576" t="str">
            <v>RCC</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row>
        <row r="577">
          <cell r="A577">
            <v>1901</v>
          </cell>
          <cell r="B577" t="str">
            <v>Gobierno Autónomo Municipal De Cobija</v>
          </cell>
          <cell r="C577" t="str">
            <v>RCC</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row>
        <row r="578">
          <cell r="A578">
            <v>1902</v>
          </cell>
          <cell r="B578" t="str">
            <v>Gobierno Autónomo Municipal De Porvenir</v>
          </cell>
          <cell r="C578" t="str">
            <v>RCC</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row>
        <row r="579">
          <cell r="A579">
            <v>1903</v>
          </cell>
          <cell r="B579" t="str">
            <v>Gobierno Autónomo Municipal De Bolpebra</v>
          </cell>
          <cell r="C579" t="str">
            <v>RCC</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row>
        <row r="580">
          <cell r="A580">
            <v>1904</v>
          </cell>
          <cell r="B580" t="str">
            <v>Gobierno Autónomo Municipal De Bella Flor</v>
          </cell>
          <cell r="C580" t="str">
            <v>RCC</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row>
        <row r="581">
          <cell r="A581">
            <v>1905</v>
          </cell>
          <cell r="B581" t="str">
            <v>Gobierno Autónomo Municipal De Puerto Rico</v>
          </cell>
          <cell r="C581" t="str">
            <v>RCC</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row>
        <row r="582">
          <cell r="A582">
            <v>1906</v>
          </cell>
          <cell r="B582" t="str">
            <v>Gobierno Autónomo Municipal De San Pedro</v>
          </cell>
          <cell r="C582" t="str">
            <v>RCC</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row>
        <row r="583">
          <cell r="A583">
            <v>1907</v>
          </cell>
          <cell r="B583" t="str">
            <v>Gobierno Autónomo Municipal De Filadelfia</v>
          </cell>
          <cell r="C583" t="str">
            <v>RCC</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row>
        <row r="584">
          <cell r="A584">
            <v>1908</v>
          </cell>
          <cell r="B584" t="str">
            <v>Gobierno Autónomo Municipal De Puerto Gonzalo Moreno</v>
          </cell>
          <cell r="C584" t="str">
            <v>RCC</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row>
        <row r="585">
          <cell r="A585">
            <v>1909</v>
          </cell>
          <cell r="B585" t="str">
            <v>Gobierno Autónomo Municipal De San Lorenzo</v>
          </cell>
          <cell r="C585" t="str">
            <v>RCC</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row>
        <row r="586">
          <cell r="A586">
            <v>1910</v>
          </cell>
          <cell r="B586" t="str">
            <v>Gobierno Autónomo Municipal De Sena</v>
          </cell>
          <cell r="C586" t="str">
            <v>RCC</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row>
        <row r="587">
          <cell r="A587">
            <v>1911</v>
          </cell>
          <cell r="B587" t="str">
            <v>Gobierno Autónomo Municipal De Santa Rosa Del Abuná</v>
          </cell>
          <cell r="C587" t="str">
            <v>RCC</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row>
        <row r="588">
          <cell r="A588">
            <v>1912</v>
          </cell>
          <cell r="B588" t="str">
            <v>Gobierno Autónomo Municipal De Ingavi (Humaita)</v>
          </cell>
          <cell r="C588" t="str">
            <v>RCC</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row>
        <row r="589">
          <cell r="A589">
            <v>1913</v>
          </cell>
          <cell r="B589" t="str">
            <v>Gobierno Autónomo Municipal De Nueva Esperanza</v>
          </cell>
          <cell r="C589" t="str">
            <v>RCC</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row>
        <row r="590">
          <cell r="A590">
            <v>1914</v>
          </cell>
          <cell r="B590" t="str">
            <v>Gobierno Autónomo Municipal De Villa Nueva (Loma Alta)</v>
          </cell>
          <cell r="C590" t="str">
            <v>RCC</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row>
        <row r="591">
          <cell r="A591">
            <v>1915</v>
          </cell>
          <cell r="B591" t="str">
            <v>Gobierno Autónomo Municipal De Santos Mercado</v>
          </cell>
          <cell r="C591" t="str">
            <v>RCC</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row>
        <row r="592">
          <cell r="A592">
            <v>2301</v>
          </cell>
          <cell r="B592" t="str">
            <v>Empresa Municipal De Gestión De Residuos Sólidos</v>
          </cell>
          <cell r="C592" t="str">
            <v>RCC</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row>
        <row r="593">
          <cell r="A593">
            <v>2302</v>
          </cell>
          <cell r="B593" t="str">
            <v>Empresa Municipal De Agua Potable Y Alcantarillado Sacaba</v>
          </cell>
          <cell r="C593" t="str">
            <v>RCC</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row>
        <row r="594">
          <cell r="A594">
            <v>2303</v>
          </cell>
          <cell r="B594" t="str">
            <v>Empresa Municipal De Areas Verdes Y Recreación Alternativa</v>
          </cell>
          <cell r="C594" t="str">
            <v>RCC</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row>
        <row r="595">
          <cell r="A595">
            <v>2311</v>
          </cell>
          <cell r="B595" t="str">
            <v>Servicio De Cuencas (Searpi)</v>
          </cell>
          <cell r="C595" t="str">
            <v>-</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row>
        <row r="596">
          <cell r="A596">
            <v>2312</v>
          </cell>
          <cell r="B596" t="str">
            <v>Empresa Municipal De Agua Potable Y Alcantarillado Viacha</v>
          </cell>
          <cell r="C596" t="str">
            <v>-</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row>
        <row r="597">
          <cell r="A597">
            <v>2313</v>
          </cell>
          <cell r="B597" t="str">
            <v>Entidad Municipal De Aseo Urbano Sucre</v>
          </cell>
          <cell r="C597" t="str">
            <v>-</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row>
        <row r="598">
          <cell r="A598">
            <v>2314</v>
          </cell>
          <cell r="B598" t="str">
            <v>Empresa Municipal De Areas Verdes Sucre</v>
          </cell>
          <cell r="C598" t="str">
            <v>-</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row>
        <row r="599">
          <cell r="A599">
            <v>2315</v>
          </cell>
          <cell r="B599" t="str">
            <v xml:space="preserve">Empresa Municipal De Servicio De Aseo </v>
          </cell>
          <cell r="C599" t="str">
            <v>-</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row>
        <row r="600">
          <cell r="A600">
            <v>2316</v>
          </cell>
          <cell r="B600" t="str">
            <v>Empresa Municipal De Áreas Verdes, Parques Y Forestación</v>
          </cell>
          <cell r="C600" t="str">
            <v>-</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row>
        <row r="601">
          <cell r="A601">
            <v>2317</v>
          </cell>
          <cell r="B601" t="str">
            <v>Empresa Municipal De Asfaltos Y Vías</v>
          </cell>
          <cell r="C601" t="str">
            <v>-</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row>
        <row r="602">
          <cell r="A602">
            <v>2318</v>
          </cell>
          <cell r="B602" t="str">
            <v>Entidad Descentralizada Ummipre Proman</v>
          </cell>
          <cell r="C602" t="str">
            <v>-</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row>
        <row r="603">
          <cell r="A603">
            <v>2319</v>
          </cell>
          <cell r="B603" t="str">
            <v>Empresa Pública Departamental Estratégica De Aguas - La Paz</v>
          </cell>
          <cell r="C603" t="str">
            <v>-</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row>
        <row r="604">
          <cell r="A604">
            <v>2320</v>
          </cell>
          <cell r="B604" t="str">
            <v>Empresa Publica Municipal De Servicios De Agua Y Alcantarrillado Sanitario De Cobija</v>
          </cell>
          <cell r="C604" t="str">
            <v>-</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row>
        <row r="605">
          <cell r="A605">
            <v>2321</v>
          </cell>
          <cell r="B605" t="str">
            <v>EMPRESA MUNICIPAL DE ASEO DE EL ALTO</v>
          </cell>
          <cell r="C605" t="str">
            <v>-</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row>
        <row r="606">
          <cell r="A606">
            <v>2322</v>
          </cell>
          <cell r="B606" t="str">
            <v>ENTIDAD MATADERO FRIGORIFICO MUNICIPAL DE TARIJA</v>
          </cell>
          <cell r="C606" t="str">
            <v>-</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row>
        <row r="607">
          <cell r="A607">
            <v>2323</v>
          </cell>
          <cell r="B607" t="str">
            <v>ENTIDAD ASEO MUNICIPAL DE TARIJA</v>
          </cell>
          <cell r="C607" t="str">
            <v>-</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row>
        <row r="608">
          <cell r="A608">
            <v>2324</v>
          </cell>
          <cell r="B608" t="str">
            <v>ENTIDAD OBRAS PUBLICAS MUNICIPALES DE TARIJA</v>
          </cell>
          <cell r="C608" t="str">
            <v>-</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row>
        <row r="609">
          <cell r="A609">
            <v>2325</v>
          </cell>
          <cell r="B609" t="str">
            <v>ENTIDAD ORDENAMIENTO TERRITORIAL DE TARIJA</v>
          </cell>
          <cell r="C609" t="str">
            <v>-</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row>
        <row r="610">
          <cell r="A610">
            <v>2326</v>
          </cell>
          <cell r="B610" t="str">
            <v>ENTIDAD ORDEN Y SEGURIDAD CIUDADANA MUNICIPAL DE TARIJA</v>
          </cell>
          <cell r="C610" t="str">
            <v>-</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row>
        <row r="611">
          <cell r="A611">
            <v>2327</v>
          </cell>
          <cell r="B611" t="str">
            <v>EMPRESA MUNICIPAL AUTONOMA DE AGUA POTABLE Y ALCANTARILLADO  DE YACUIBA</v>
          </cell>
          <cell r="C611" t="str">
            <v>-</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row>
        <row r="612">
          <cell r="A612">
            <v>2328</v>
          </cell>
          <cell r="B612" t="str">
            <v>EMPRESA MUNICIPAL DE AGUA POTABLE Y ALCANTARILLADO SANITARIO DE URIONDO</v>
          </cell>
          <cell r="C612" t="str">
            <v>-</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row>
        <row r="613">
          <cell r="A613" t="str">
            <v>AFP</v>
          </cell>
          <cell r="B613" t="str">
            <v>Acreedores</v>
          </cell>
          <cell r="C613" t="str">
            <v>MZC</v>
          </cell>
          <cell r="D613">
            <v>0</v>
          </cell>
          <cell r="E613">
            <v>0</v>
          </cell>
          <cell r="F613">
            <v>0</v>
          </cell>
          <cell r="G613">
            <v>2996265.3400000003</v>
          </cell>
          <cell r="H613">
            <v>0</v>
          </cell>
          <cell r="I613">
            <v>0</v>
          </cell>
          <cell r="J613">
            <v>626348.57999999996</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row>
        <row r="614">
          <cell r="A614" t="str">
            <v>UCCF</v>
          </cell>
          <cell r="B614" t="str">
            <v>Area de Conciliaciones</v>
          </cell>
          <cell r="C614" t="str">
            <v>-</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row>
        <row r="615">
          <cell r="A615" t="str">
            <v>N/I</v>
          </cell>
          <cell r="B615" t="str">
            <v>No Identificado</v>
          </cell>
          <cell r="C615" t="str">
            <v>-</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H231"/>
  <sheetViews>
    <sheetView showGridLines="0" tabSelected="1" view="pageBreakPreview" zoomScaleNormal="115" zoomScaleSheetLayoutView="100" workbookViewId="0">
      <selection activeCell="X5" sqref="X5"/>
    </sheetView>
  </sheetViews>
  <sheetFormatPr baseColWidth="10" defaultRowHeight="15"/>
  <cols>
    <col min="1" max="30" width="3.7109375" style="10" customWidth="1"/>
    <col min="31" max="31" width="7.7109375" style="10" customWidth="1"/>
    <col min="32" max="32" width="3.7109375" style="10" customWidth="1"/>
    <col min="33" max="33" width="11.42578125" style="10"/>
    <col min="34" max="34" width="18.7109375" style="10" customWidth="1"/>
    <col min="35" max="16384" width="11.42578125" style="10"/>
  </cols>
  <sheetData>
    <row r="1" spans="1:34">
      <c r="Y1" s="31"/>
      <c r="Z1" s="31"/>
      <c r="AA1" s="31"/>
      <c r="AB1" s="31"/>
      <c r="AC1" s="31"/>
      <c r="AD1" s="31"/>
      <c r="AE1" s="31"/>
      <c r="AF1" s="31"/>
      <c r="AH1" s="112" t="e">
        <f>SUM(C21:H39)</f>
        <v>#N/A</v>
      </c>
    </row>
    <row r="2" spans="1:34" ht="15.75">
      <c r="A2" s="32"/>
      <c r="B2" s="32"/>
      <c r="C2" s="32"/>
      <c r="D2" s="32"/>
      <c r="E2" s="32"/>
      <c r="F2" s="32"/>
      <c r="G2" s="32"/>
      <c r="H2" s="32"/>
      <c r="I2" s="32"/>
      <c r="J2" s="32"/>
      <c r="K2" s="32"/>
      <c r="L2" s="32"/>
      <c r="M2" s="32"/>
      <c r="N2" s="32"/>
      <c r="O2" s="32"/>
      <c r="P2" s="32"/>
      <c r="Q2" s="32"/>
      <c r="R2" s="32"/>
      <c r="S2" s="32"/>
      <c r="T2" s="32"/>
      <c r="U2" s="32"/>
      <c r="V2" s="32"/>
      <c r="W2" s="32"/>
      <c r="X2" s="306" t="s">
        <v>35</v>
      </c>
      <c r="Y2" s="307"/>
      <c r="Z2" s="307"/>
      <c r="AA2" s="307"/>
      <c r="AB2" s="307"/>
      <c r="AC2" s="307"/>
      <c r="AD2" s="307"/>
      <c r="AE2" s="308"/>
      <c r="AF2" s="32"/>
    </row>
    <row r="3" spans="1:34" ht="15.75">
      <c r="A3" s="32"/>
      <c r="B3" s="32"/>
      <c r="C3" s="33"/>
      <c r="D3" s="33"/>
      <c r="E3" s="33"/>
      <c r="F3" s="32"/>
      <c r="G3" s="32"/>
      <c r="H3" s="32"/>
      <c r="I3" s="32"/>
      <c r="J3" s="32"/>
      <c r="K3" s="32"/>
      <c r="L3" s="32"/>
      <c r="M3" s="32"/>
      <c r="N3" s="32"/>
      <c r="O3" s="32"/>
      <c r="P3" s="32"/>
      <c r="Q3" s="32"/>
      <c r="R3" s="32"/>
      <c r="S3" s="32"/>
      <c r="T3" s="32"/>
      <c r="U3" s="32"/>
      <c r="V3" s="32"/>
      <c r="W3" s="32"/>
      <c r="X3" s="309" t="s">
        <v>15935</v>
      </c>
      <c r="Y3" s="310"/>
      <c r="Z3" s="310"/>
      <c r="AA3" s="310"/>
      <c r="AB3" s="310"/>
      <c r="AC3" s="310"/>
      <c r="AD3" s="310"/>
      <c r="AE3" s="311"/>
      <c r="AF3" s="32"/>
    </row>
    <row r="4" spans="1:34" ht="15.75">
      <c r="A4" s="32"/>
      <c r="B4" s="32"/>
      <c r="C4" s="33"/>
      <c r="D4" s="33"/>
      <c r="E4" s="33"/>
      <c r="F4" s="32"/>
      <c r="G4" s="32"/>
      <c r="H4" s="32"/>
      <c r="I4" s="32"/>
      <c r="J4" s="32"/>
      <c r="K4" s="32"/>
      <c r="L4" s="32"/>
      <c r="M4" s="32"/>
      <c r="N4" s="32"/>
      <c r="O4" s="32"/>
      <c r="P4" s="32"/>
      <c r="Q4" s="32"/>
      <c r="R4" s="32"/>
      <c r="S4" s="32"/>
      <c r="T4" s="32"/>
      <c r="U4" s="32"/>
      <c r="V4" s="32"/>
      <c r="W4" s="32"/>
      <c r="X4" s="309" t="s">
        <v>15938</v>
      </c>
      <c r="Y4" s="310"/>
      <c r="Z4" s="310"/>
      <c r="AA4" s="310"/>
      <c r="AB4" s="310"/>
      <c r="AC4" s="310"/>
      <c r="AD4" s="310"/>
      <c r="AE4" s="311"/>
      <c r="AF4" s="32"/>
    </row>
    <row r="5" spans="1:34" ht="15.75">
      <c r="A5" s="32"/>
      <c r="B5" s="32"/>
      <c r="C5" s="33"/>
      <c r="D5" s="33"/>
      <c r="E5" s="33"/>
      <c r="F5" s="32"/>
      <c r="G5" s="32"/>
      <c r="H5" s="32"/>
      <c r="I5" s="32"/>
      <c r="J5" s="32"/>
      <c r="K5" s="32"/>
      <c r="L5" s="32"/>
      <c r="M5" s="32"/>
      <c r="N5" s="32"/>
      <c r="O5" s="32"/>
      <c r="P5" s="32"/>
      <c r="Q5" s="32"/>
      <c r="R5" s="32"/>
      <c r="S5" s="32"/>
      <c r="T5" s="32"/>
      <c r="U5" s="32"/>
      <c r="V5" s="32"/>
      <c r="W5" s="32"/>
      <c r="X5" s="34"/>
      <c r="Y5" s="32"/>
      <c r="Z5" s="35"/>
      <c r="AA5" s="35"/>
      <c r="AB5" s="36"/>
      <c r="AC5" s="36"/>
      <c r="AD5" s="36"/>
      <c r="AE5" s="36"/>
      <c r="AF5" s="32"/>
    </row>
    <row r="6" spans="1:34" ht="16.5">
      <c r="A6" s="312" t="s">
        <v>34</v>
      </c>
      <c r="B6" s="312"/>
      <c r="C6" s="312"/>
      <c r="D6" s="312"/>
      <c r="E6" s="312"/>
      <c r="F6" s="312"/>
      <c r="G6" s="312"/>
      <c r="H6" s="312"/>
      <c r="I6" s="312"/>
      <c r="J6" s="312"/>
      <c r="K6" s="312"/>
      <c r="L6" s="312"/>
      <c r="M6" s="312"/>
      <c r="N6" s="312"/>
      <c r="O6" s="312"/>
      <c r="P6" s="312"/>
      <c r="Q6" s="312"/>
      <c r="R6" s="312"/>
      <c r="S6" s="312"/>
      <c r="T6" s="312"/>
      <c r="U6" s="312"/>
      <c r="V6" s="312"/>
      <c r="W6" s="312"/>
      <c r="X6" s="312"/>
      <c r="Y6" s="312"/>
      <c r="Z6" s="312"/>
      <c r="AA6" s="312"/>
      <c r="AB6" s="312"/>
      <c r="AC6" s="312"/>
      <c r="AD6" s="312"/>
      <c r="AE6" s="312"/>
      <c r="AF6" s="312"/>
    </row>
    <row r="7" spans="1:34" ht="16.5">
      <c r="A7" s="313" t="s">
        <v>1241</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c r="AF7" s="312"/>
    </row>
    <row r="8" spans="1:34" ht="15.75">
      <c r="A8" s="37"/>
      <c r="B8" s="38"/>
      <c r="C8" s="38"/>
      <c r="D8" s="38"/>
      <c r="E8" s="38"/>
      <c r="F8" s="38"/>
      <c r="G8" s="38"/>
      <c r="H8" s="38"/>
      <c r="I8" s="38"/>
      <c r="J8" s="38"/>
      <c r="K8" s="38"/>
      <c r="L8" s="38"/>
      <c r="M8" s="38"/>
      <c r="N8" s="38"/>
      <c r="O8" s="38"/>
      <c r="P8" s="38"/>
      <c r="Q8" s="38"/>
      <c r="R8" s="38"/>
      <c r="S8" s="38"/>
      <c r="T8" s="38"/>
      <c r="U8" s="38"/>
      <c r="V8" s="38"/>
      <c r="W8" s="38"/>
      <c r="X8" s="38"/>
      <c r="Y8" s="38"/>
      <c r="Z8" s="38"/>
      <c r="AA8" s="38"/>
      <c r="AB8" s="38"/>
      <c r="AC8" s="37"/>
      <c r="AD8" s="37"/>
      <c r="AE8" s="37"/>
      <c r="AF8" s="37"/>
    </row>
    <row r="9" spans="1:34" ht="15.75">
      <c r="A9" s="37"/>
      <c r="B9" s="38"/>
      <c r="C9" s="38"/>
      <c r="D9" s="38"/>
      <c r="E9" s="38"/>
      <c r="F9" s="38"/>
      <c r="G9" s="39" t="s">
        <v>26</v>
      </c>
      <c r="H9" s="38"/>
      <c r="I9" s="38"/>
      <c r="J9" s="38"/>
      <c r="K9" s="38"/>
      <c r="L9" s="38"/>
      <c r="M9" s="38"/>
      <c r="N9" s="38"/>
      <c r="O9" s="38"/>
      <c r="P9" s="322">
        <v>43101</v>
      </c>
      <c r="Q9" s="323"/>
      <c r="R9" s="323"/>
      <c r="S9" s="324"/>
      <c r="T9" s="38"/>
      <c r="U9" s="38" t="s">
        <v>0</v>
      </c>
      <c r="V9" s="322">
        <v>43312</v>
      </c>
      <c r="W9" s="323"/>
      <c r="X9" s="323"/>
      <c r="Y9" s="324"/>
      <c r="Z9" s="38"/>
      <c r="AA9" s="38"/>
      <c r="AB9" s="38"/>
      <c r="AC9" s="37"/>
      <c r="AD9" s="37"/>
      <c r="AE9" s="37"/>
      <c r="AF9" s="37"/>
    </row>
    <row r="10" spans="1:34" ht="15.75">
      <c r="A10" s="37"/>
      <c r="B10" s="38"/>
      <c r="C10" s="38"/>
      <c r="D10" s="38"/>
      <c r="E10" s="38"/>
      <c r="F10" s="38"/>
      <c r="G10" s="39"/>
      <c r="H10" s="38"/>
      <c r="I10" s="38"/>
      <c r="J10" s="38"/>
      <c r="K10" s="38"/>
      <c r="L10" s="38"/>
      <c r="M10" s="38"/>
      <c r="N10" s="38"/>
      <c r="O10" s="38"/>
      <c r="P10" s="40"/>
      <c r="Q10" s="40"/>
      <c r="R10" s="40"/>
      <c r="S10" s="40"/>
      <c r="T10" s="38"/>
      <c r="U10" s="38"/>
      <c r="V10" s="40"/>
      <c r="W10" s="40"/>
      <c r="X10" s="40"/>
      <c r="Y10" s="40"/>
      <c r="Z10" s="38"/>
      <c r="AA10" s="38"/>
      <c r="AB10" s="38"/>
      <c r="AC10" s="37"/>
      <c r="AD10" s="37"/>
      <c r="AE10" s="37"/>
      <c r="AF10" s="37"/>
    </row>
    <row r="11" spans="1:34" ht="15.75">
      <c r="A11" s="37"/>
      <c r="B11" s="38"/>
      <c r="C11" s="41" t="s">
        <v>1</v>
      </c>
      <c r="D11" s="41"/>
      <c r="E11" s="41"/>
      <c r="F11" s="83" t="s">
        <v>36</v>
      </c>
      <c r="G11" s="85"/>
      <c r="H11" s="85"/>
      <c r="I11" s="85"/>
      <c r="J11" s="85"/>
      <c r="K11" s="85"/>
      <c r="L11" s="85"/>
      <c r="M11" s="85"/>
      <c r="N11" s="85"/>
      <c r="O11" s="85"/>
      <c r="P11" s="85"/>
      <c r="Q11" s="85"/>
      <c r="R11" s="85"/>
      <c r="S11" s="85"/>
      <c r="T11" s="85"/>
      <c r="U11" s="85"/>
      <c r="V11" s="85"/>
      <c r="W11" s="85"/>
      <c r="X11" s="85"/>
      <c r="Y11" s="85"/>
      <c r="Z11" s="85"/>
      <c r="AA11" s="85"/>
      <c r="AB11" s="85"/>
      <c r="AC11" s="79"/>
      <c r="AD11" s="79"/>
      <c r="AE11" s="79"/>
      <c r="AF11" s="79"/>
    </row>
    <row r="12" spans="1:34" ht="15.75" customHeight="1">
      <c r="A12" s="37"/>
      <c r="B12" s="38"/>
      <c r="C12" s="31"/>
      <c r="D12" s="31"/>
      <c r="E12" s="84"/>
      <c r="F12" s="329" t="str">
        <f>VLOOKUP(H14,bd_lista!$A$3:$B$609,2,FALSE)</f>
        <v>SIN  NOMBRE</v>
      </c>
      <c r="G12" s="329"/>
      <c r="H12" s="329"/>
      <c r="I12" s="329"/>
      <c r="J12" s="329"/>
      <c r="K12" s="329"/>
      <c r="L12" s="329"/>
      <c r="M12" s="329"/>
      <c r="N12" s="329"/>
      <c r="O12" s="329"/>
      <c r="P12" s="329"/>
      <c r="Q12" s="329"/>
      <c r="R12" s="329"/>
      <c r="S12" s="329"/>
      <c r="T12" s="329"/>
      <c r="U12" s="329"/>
      <c r="V12" s="329"/>
      <c r="W12" s="329"/>
      <c r="X12" s="329"/>
      <c r="Y12" s="329"/>
      <c r="Z12" s="329"/>
      <c r="AA12" s="329"/>
      <c r="AB12" s="329"/>
      <c r="AC12" s="329"/>
      <c r="AD12" s="329"/>
      <c r="AE12" s="79"/>
      <c r="AF12" s="79"/>
    </row>
    <row r="13" spans="1:34" ht="23.25" customHeight="1">
      <c r="A13" s="37"/>
      <c r="B13" s="37"/>
      <c r="C13" s="31"/>
      <c r="D13" s="31"/>
      <c r="E13" s="31"/>
      <c r="F13" s="329"/>
      <c r="G13" s="329"/>
      <c r="H13" s="329"/>
      <c r="I13" s="329"/>
      <c r="J13" s="329"/>
      <c r="K13" s="329"/>
      <c r="L13" s="329"/>
      <c r="M13" s="329"/>
      <c r="N13" s="329"/>
      <c r="O13" s="329"/>
      <c r="P13" s="329"/>
      <c r="Q13" s="329"/>
      <c r="R13" s="329"/>
      <c r="S13" s="329"/>
      <c r="T13" s="329"/>
      <c r="U13" s="329"/>
      <c r="V13" s="329"/>
      <c r="W13" s="329"/>
      <c r="X13" s="329"/>
      <c r="Y13" s="329"/>
      <c r="Z13" s="329"/>
      <c r="AA13" s="329"/>
      <c r="AB13" s="329"/>
      <c r="AC13" s="329"/>
      <c r="AD13" s="329"/>
      <c r="AE13" s="37"/>
      <c r="AF13" s="37"/>
    </row>
    <row r="14" spans="1:34" ht="15.75" customHeight="1">
      <c r="A14" s="37"/>
      <c r="B14" s="42" t="s">
        <v>1240</v>
      </c>
      <c r="C14" s="37"/>
      <c r="D14" s="37"/>
      <c r="E14" s="37"/>
      <c r="F14" s="37"/>
      <c r="G14" s="37"/>
      <c r="H14" s="327"/>
      <c r="I14" s="324"/>
      <c r="J14" s="37"/>
      <c r="K14" s="37"/>
      <c r="L14" s="37"/>
      <c r="M14" s="37"/>
      <c r="N14" s="37"/>
      <c r="O14" s="37"/>
      <c r="P14" s="37"/>
      <c r="Q14" s="37"/>
      <c r="R14" s="37"/>
      <c r="S14" s="37"/>
      <c r="T14" s="37"/>
      <c r="U14" s="37"/>
      <c r="V14" s="37"/>
      <c r="W14" s="37"/>
      <c r="X14" s="37"/>
      <c r="Y14" s="37"/>
      <c r="Z14" s="37"/>
      <c r="AA14" s="37"/>
      <c r="AB14" s="37"/>
      <c r="AC14" s="37"/>
      <c r="AD14" s="37"/>
      <c r="AE14" s="37"/>
      <c r="AF14" s="37"/>
    </row>
    <row r="15" spans="1:34" ht="6" customHeight="1">
      <c r="A15" s="79"/>
      <c r="B15" s="83"/>
      <c r="C15" s="79"/>
      <c r="D15" s="79"/>
      <c r="E15" s="79"/>
      <c r="F15" s="79"/>
      <c r="G15" s="79"/>
      <c r="H15" s="328"/>
      <c r="I15" s="328"/>
      <c r="J15" s="79"/>
      <c r="K15" s="79"/>
      <c r="L15" s="79"/>
      <c r="M15" s="79"/>
      <c r="N15" s="79"/>
      <c r="O15" s="79"/>
      <c r="P15" s="79"/>
      <c r="Q15" s="79"/>
      <c r="R15" s="79"/>
      <c r="S15" s="79"/>
      <c r="T15" s="79"/>
      <c r="U15" s="79"/>
      <c r="V15" s="79"/>
      <c r="W15" s="79"/>
      <c r="X15" s="79"/>
      <c r="Y15" s="79"/>
      <c r="Z15" s="79"/>
      <c r="AA15" s="79"/>
      <c r="AB15" s="79"/>
      <c r="AC15" s="79"/>
      <c r="AD15" s="79"/>
      <c r="AE15" s="79"/>
      <c r="AF15" s="79"/>
    </row>
    <row r="16" spans="1:34" ht="15.75" customHeight="1">
      <c r="A16" s="37"/>
      <c r="B16" s="314" t="s">
        <v>33</v>
      </c>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7"/>
    </row>
    <row r="17" spans="1:32" ht="15.75">
      <c r="A17" s="37"/>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37"/>
    </row>
    <row r="18" spans="1:32" ht="7.5" customHeight="1">
      <c r="A18" s="37"/>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37"/>
    </row>
    <row r="19" spans="1:32" ht="15.75" customHeight="1">
      <c r="A19" s="37"/>
      <c r="B19" s="43"/>
      <c r="C19" s="325" t="s">
        <v>1242</v>
      </c>
      <c r="D19" s="325"/>
      <c r="E19" s="325"/>
      <c r="F19" s="325"/>
      <c r="G19" s="325"/>
      <c r="H19" s="325"/>
      <c r="I19" s="315" t="s">
        <v>32</v>
      </c>
      <c r="J19" s="315"/>
      <c r="K19" s="315"/>
      <c r="L19" s="315"/>
      <c r="M19" s="316" t="s">
        <v>2</v>
      </c>
      <c r="N19" s="317"/>
      <c r="O19" s="317"/>
      <c r="P19" s="317"/>
      <c r="Q19" s="317"/>
      <c r="R19" s="317"/>
      <c r="S19" s="317"/>
      <c r="T19" s="317"/>
      <c r="U19" s="317"/>
      <c r="V19" s="317"/>
      <c r="W19" s="317"/>
      <c r="X19" s="317"/>
      <c r="Y19" s="318"/>
      <c r="Z19" s="315" t="s">
        <v>1297</v>
      </c>
      <c r="AA19" s="315"/>
      <c r="AB19" s="315"/>
      <c r="AC19" s="315"/>
      <c r="AD19" s="315"/>
      <c r="AE19" s="43"/>
      <c r="AF19" s="37"/>
    </row>
    <row r="20" spans="1:32" ht="24" customHeight="1">
      <c r="A20" s="37"/>
      <c r="B20" s="43"/>
      <c r="C20" s="326" t="s">
        <v>31</v>
      </c>
      <c r="D20" s="326"/>
      <c r="E20" s="326"/>
      <c r="F20" s="326" t="s">
        <v>1243</v>
      </c>
      <c r="G20" s="326"/>
      <c r="H20" s="326"/>
      <c r="I20" s="315"/>
      <c r="J20" s="315"/>
      <c r="K20" s="315"/>
      <c r="L20" s="315"/>
      <c r="M20" s="319"/>
      <c r="N20" s="320"/>
      <c r="O20" s="320"/>
      <c r="P20" s="320"/>
      <c r="Q20" s="320"/>
      <c r="R20" s="320"/>
      <c r="S20" s="320"/>
      <c r="T20" s="320"/>
      <c r="U20" s="320"/>
      <c r="V20" s="320"/>
      <c r="W20" s="320"/>
      <c r="X20" s="320"/>
      <c r="Y20" s="321"/>
      <c r="Z20" s="315"/>
      <c r="AA20" s="315"/>
      <c r="AB20" s="315"/>
      <c r="AC20" s="315"/>
      <c r="AD20" s="315"/>
      <c r="AE20" s="43"/>
      <c r="AF20" s="37"/>
    </row>
    <row r="21" spans="1:32" ht="17.100000000000001" customHeight="1">
      <c r="A21" s="37"/>
      <c r="B21" s="43"/>
      <c r="C21" s="292" t="e">
        <f>VLOOKUP(H14,RESUMEN!$A$11:$AL$616,7,FALSE)</f>
        <v>#N/A</v>
      </c>
      <c r="D21" s="293"/>
      <c r="E21" s="294"/>
      <c r="F21" s="292" t="e">
        <f>VLOOKUP(H14,RESUMEN!A11:Y616,25,FALSE)</f>
        <v>#N/A</v>
      </c>
      <c r="G21" s="293"/>
      <c r="H21" s="294"/>
      <c r="I21" s="283" t="s">
        <v>3</v>
      </c>
      <c r="J21" s="284"/>
      <c r="K21" s="284"/>
      <c r="L21" s="285"/>
      <c r="M21" s="286" t="s">
        <v>4</v>
      </c>
      <c r="N21" s="287"/>
      <c r="O21" s="287"/>
      <c r="P21" s="287"/>
      <c r="Q21" s="287"/>
      <c r="R21" s="287"/>
      <c r="S21" s="287"/>
      <c r="T21" s="287"/>
      <c r="U21" s="287"/>
      <c r="V21" s="287"/>
      <c r="W21" s="287"/>
      <c r="X21" s="287"/>
      <c r="Y21" s="288"/>
      <c r="Z21" s="289" t="s">
        <v>5</v>
      </c>
      <c r="AA21" s="290"/>
      <c r="AB21" s="290"/>
      <c r="AC21" s="290"/>
      <c r="AD21" s="291"/>
      <c r="AE21" s="43"/>
      <c r="AF21" s="37"/>
    </row>
    <row r="22" spans="1:32" ht="17.100000000000001" customHeight="1">
      <c r="A22" s="37"/>
      <c r="B22" s="43"/>
      <c r="C22" s="292" t="e">
        <f>VLOOKUP(H14,RESUMEN!$A$11:$AL$616,8,FALSE)</f>
        <v>#N/A</v>
      </c>
      <c r="D22" s="293"/>
      <c r="E22" s="294"/>
      <c r="F22" s="292">
        <v>0</v>
      </c>
      <c r="G22" s="293"/>
      <c r="H22" s="294"/>
      <c r="I22" s="283" t="s">
        <v>1255</v>
      </c>
      <c r="J22" s="284"/>
      <c r="K22" s="284"/>
      <c r="L22" s="285"/>
      <c r="M22" s="286" t="s">
        <v>1263</v>
      </c>
      <c r="N22" s="287"/>
      <c r="O22" s="287"/>
      <c r="P22" s="287"/>
      <c r="Q22" s="287"/>
      <c r="R22" s="287"/>
      <c r="S22" s="287"/>
      <c r="T22" s="287"/>
      <c r="U22" s="287"/>
      <c r="V22" s="287"/>
      <c r="W22" s="287"/>
      <c r="X22" s="287"/>
      <c r="Y22" s="288"/>
      <c r="Z22" s="289" t="s">
        <v>10</v>
      </c>
      <c r="AA22" s="290"/>
      <c r="AB22" s="290"/>
      <c r="AC22" s="290"/>
      <c r="AD22" s="291"/>
      <c r="AE22" s="43"/>
      <c r="AF22" s="37"/>
    </row>
    <row r="23" spans="1:32" ht="17.100000000000001" customHeight="1">
      <c r="A23" s="37"/>
      <c r="B23" s="43"/>
      <c r="C23" s="292">
        <v>0</v>
      </c>
      <c r="D23" s="293"/>
      <c r="E23" s="294"/>
      <c r="F23" s="292" t="e">
        <f>VLOOKUP(H14,RESUMEN!A11:Z616,26,FALSE)</f>
        <v>#N/A</v>
      </c>
      <c r="G23" s="293"/>
      <c r="H23" s="294"/>
      <c r="I23" s="283" t="s">
        <v>631</v>
      </c>
      <c r="J23" s="284"/>
      <c r="K23" s="284"/>
      <c r="L23" s="285"/>
      <c r="M23" s="286" t="s">
        <v>1302</v>
      </c>
      <c r="N23" s="287"/>
      <c r="O23" s="287"/>
      <c r="P23" s="287"/>
      <c r="Q23" s="287"/>
      <c r="R23" s="287"/>
      <c r="S23" s="287"/>
      <c r="T23" s="287"/>
      <c r="U23" s="287"/>
      <c r="V23" s="287"/>
      <c r="W23" s="287"/>
      <c r="X23" s="287"/>
      <c r="Y23" s="288"/>
      <c r="Z23" s="289" t="s">
        <v>10</v>
      </c>
      <c r="AA23" s="290"/>
      <c r="AB23" s="290"/>
      <c r="AC23" s="290"/>
      <c r="AD23" s="291"/>
      <c r="AE23" s="43"/>
      <c r="AF23" s="37"/>
    </row>
    <row r="24" spans="1:32" ht="17.100000000000001" customHeight="1">
      <c r="A24" s="37"/>
      <c r="B24" s="43"/>
      <c r="C24" s="292" t="e">
        <f>VLOOKUP(H14,RESUMEN!$A$11:$AL$616,9,FALSE)</f>
        <v>#N/A</v>
      </c>
      <c r="D24" s="293"/>
      <c r="E24" s="294"/>
      <c r="F24" s="292" t="e">
        <f>VLOOKUP(H14,RESUMEN!A11:AA616,27,FALSE)</f>
        <v>#N/A</v>
      </c>
      <c r="G24" s="293"/>
      <c r="H24" s="294"/>
      <c r="I24" s="283" t="s">
        <v>11</v>
      </c>
      <c r="J24" s="284"/>
      <c r="K24" s="284"/>
      <c r="L24" s="285"/>
      <c r="M24" s="286" t="s">
        <v>1261</v>
      </c>
      <c r="N24" s="287"/>
      <c r="O24" s="287"/>
      <c r="P24" s="287"/>
      <c r="Q24" s="287"/>
      <c r="R24" s="287"/>
      <c r="S24" s="287"/>
      <c r="T24" s="287"/>
      <c r="U24" s="287"/>
      <c r="V24" s="287"/>
      <c r="W24" s="287"/>
      <c r="X24" s="287"/>
      <c r="Y24" s="288"/>
      <c r="Z24" s="289" t="s">
        <v>12</v>
      </c>
      <c r="AA24" s="290"/>
      <c r="AB24" s="290"/>
      <c r="AC24" s="290"/>
      <c r="AD24" s="291"/>
      <c r="AE24" s="43"/>
      <c r="AF24" s="37"/>
    </row>
    <row r="25" spans="1:32" ht="17.100000000000001" customHeight="1">
      <c r="A25" s="37"/>
      <c r="B25" s="43"/>
      <c r="C25" s="292" t="e">
        <f>VLOOKUP(H14,RESUMEN!$A$11:$AL$616,10,FALSE)</f>
        <v>#N/A</v>
      </c>
      <c r="D25" s="293"/>
      <c r="E25" s="294"/>
      <c r="F25" s="292" t="e">
        <f>VLOOKUP(H14,RESUMEN!A11:AB616,28,FALSE)</f>
        <v>#N/A</v>
      </c>
      <c r="G25" s="293"/>
      <c r="H25" s="294"/>
      <c r="I25" s="283" t="s">
        <v>6</v>
      </c>
      <c r="J25" s="284"/>
      <c r="K25" s="284"/>
      <c r="L25" s="285"/>
      <c r="M25" s="286" t="s">
        <v>7</v>
      </c>
      <c r="N25" s="287"/>
      <c r="O25" s="287"/>
      <c r="P25" s="287"/>
      <c r="Q25" s="287"/>
      <c r="R25" s="287"/>
      <c r="S25" s="287"/>
      <c r="T25" s="287"/>
      <c r="U25" s="287"/>
      <c r="V25" s="287"/>
      <c r="W25" s="287"/>
      <c r="X25" s="287"/>
      <c r="Y25" s="288"/>
      <c r="Z25" s="289" t="s">
        <v>5</v>
      </c>
      <c r="AA25" s="290"/>
      <c r="AB25" s="290"/>
      <c r="AC25" s="290"/>
      <c r="AD25" s="291"/>
      <c r="AE25" s="43"/>
      <c r="AF25" s="37"/>
    </row>
    <row r="26" spans="1:32" ht="17.100000000000001" customHeight="1">
      <c r="A26" s="37"/>
      <c r="B26" s="43"/>
      <c r="C26" s="292" t="e">
        <f>VLOOKUP(H14,RESUMEN!$A$11:$AL$616,12,FALSE)</f>
        <v>#N/A</v>
      </c>
      <c r="D26" s="293"/>
      <c r="E26" s="294"/>
      <c r="F26" s="292" t="e">
        <f>VLOOKUP(H14,RESUMEN!A11:AC616,29,FALSE)</f>
        <v>#N/A</v>
      </c>
      <c r="G26" s="293"/>
      <c r="H26" s="294"/>
      <c r="I26" s="283" t="s">
        <v>15</v>
      </c>
      <c r="J26" s="284"/>
      <c r="K26" s="284"/>
      <c r="L26" s="285"/>
      <c r="M26" s="286" t="s">
        <v>16</v>
      </c>
      <c r="N26" s="287"/>
      <c r="O26" s="287"/>
      <c r="P26" s="287"/>
      <c r="Q26" s="287"/>
      <c r="R26" s="287"/>
      <c r="S26" s="287"/>
      <c r="T26" s="287"/>
      <c r="U26" s="287"/>
      <c r="V26" s="287"/>
      <c r="W26" s="287"/>
      <c r="X26" s="287"/>
      <c r="Y26" s="288"/>
      <c r="Z26" s="289" t="s">
        <v>12</v>
      </c>
      <c r="AA26" s="290"/>
      <c r="AB26" s="290"/>
      <c r="AC26" s="290"/>
      <c r="AD26" s="291"/>
      <c r="AE26" s="43"/>
      <c r="AF26" s="37"/>
    </row>
    <row r="27" spans="1:32" ht="17.100000000000001" customHeight="1">
      <c r="A27" s="37"/>
      <c r="B27" s="43"/>
      <c r="C27" s="292" t="e">
        <f>VLOOKUP(H14,RESUMEN!$A$11:$AL$616,13,FALSE)</f>
        <v>#N/A</v>
      </c>
      <c r="D27" s="293"/>
      <c r="E27" s="294"/>
      <c r="F27" s="292">
        <v>0</v>
      </c>
      <c r="G27" s="293"/>
      <c r="H27" s="294"/>
      <c r="I27" s="283" t="s">
        <v>1256</v>
      </c>
      <c r="J27" s="284"/>
      <c r="K27" s="284"/>
      <c r="L27" s="285"/>
      <c r="M27" s="286" t="s">
        <v>1264</v>
      </c>
      <c r="N27" s="287"/>
      <c r="O27" s="287"/>
      <c r="P27" s="287"/>
      <c r="Q27" s="287"/>
      <c r="R27" s="287"/>
      <c r="S27" s="287"/>
      <c r="T27" s="287"/>
      <c r="U27" s="287"/>
      <c r="V27" s="287"/>
      <c r="W27" s="287"/>
      <c r="X27" s="287"/>
      <c r="Y27" s="288"/>
      <c r="Z27" s="289" t="s">
        <v>19</v>
      </c>
      <c r="AA27" s="290"/>
      <c r="AB27" s="290"/>
      <c r="AC27" s="290"/>
      <c r="AD27" s="291"/>
      <c r="AE27" s="43"/>
      <c r="AF27" s="37"/>
    </row>
    <row r="28" spans="1:32" ht="17.100000000000001" customHeight="1">
      <c r="A28" s="37"/>
      <c r="B28" s="43"/>
      <c r="C28" s="292" t="e">
        <f>VLOOKUP(H14,RESUMEN!$A$11:$AL$616,14,FALSE)</f>
        <v>#N/A</v>
      </c>
      <c r="D28" s="293"/>
      <c r="E28" s="294"/>
      <c r="F28" s="292" t="e">
        <f>VLOOKUP(H14,RESUMEN!A11:AD616,30,FALSE)</f>
        <v>#N/A</v>
      </c>
      <c r="G28" s="293"/>
      <c r="H28" s="294"/>
      <c r="I28" s="283" t="s">
        <v>17</v>
      </c>
      <c r="J28" s="284"/>
      <c r="K28" s="284"/>
      <c r="L28" s="285"/>
      <c r="M28" s="286" t="s">
        <v>18</v>
      </c>
      <c r="N28" s="287"/>
      <c r="O28" s="287"/>
      <c r="P28" s="287"/>
      <c r="Q28" s="287"/>
      <c r="R28" s="287"/>
      <c r="S28" s="287"/>
      <c r="T28" s="287"/>
      <c r="U28" s="287"/>
      <c r="V28" s="287"/>
      <c r="W28" s="287"/>
      <c r="X28" s="287"/>
      <c r="Y28" s="288"/>
      <c r="Z28" s="289" t="s">
        <v>19</v>
      </c>
      <c r="AA28" s="290"/>
      <c r="AB28" s="290"/>
      <c r="AC28" s="290"/>
      <c r="AD28" s="291"/>
      <c r="AE28" s="43"/>
      <c r="AF28" s="37"/>
    </row>
    <row r="29" spans="1:32" ht="17.100000000000001" customHeight="1">
      <c r="A29" s="37"/>
      <c r="B29" s="43"/>
      <c r="C29" s="292" t="e">
        <f>VLOOKUP(H14,RESUMEN!$A$11:$AL$616,15,FALSE)</f>
        <v>#N/A</v>
      </c>
      <c r="D29" s="293"/>
      <c r="E29" s="294"/>
      <c r="F29" s="292" t="e">
        <f>VLOOKUP(H14,RESUMEN!A11:AE616,31,FALSE)</f>
        <v>#N/A</v>
      </c>
      <c r="G29" s="293"/>
      <c r="H29" s="294"/>
      <c r="I29" s="283" t="s">
        <v>13</v>
      </c>
      <c r="J29" s="284"/>
      <c r="K29" s="284"/>
      <c r="L29" s="285"/>
      <c r="M29" s="286" t="s">
        <v>14</v>
      </c>
      <c r="N29" s="287"/>
      <c r="O29" s="287"/>
      <c r="P29" s="287"/>
      <c r="Q29" s="287"/>
      <c r="R29" s="287"/>
      <c r="S29" s="287"/>
      <c r="T29" s="287"/>
      <c r="U29" s="287"/>
      <c r="V29" s="287"/>
      <c r="W29" s="287"/>
      <c r="X29" s="287"/>
      <c r="Y29" s="288"/>
      <c r="Z29" s="289" t="s">
        <v>12</v>
      </c>
      <c r="AA29" s="290"/>
      <c r="AB29" s="290"/>
      <c r="AC29" s="290"/>
      <c r="AD29" s="291"/>
      <c r="AE29" s="43"/>
      <c r="AF29" s="37"/>
    </row>
    <row r="30" spans="1:32" ht="17.100000000000001" customHeight="1">
      <c r="A30" s="37"/>
      <c r="B30" s="43"/>
      <c r="C30" s="292" t="e">
        <f>VLOOKUP(H14,RESUMEN!$A$11:$AL$616,16,FALSE)</f>
        <v>#N/A</v>
      </c>
      <c r="D30" s="293"/>
      <c r="E30" s="294"/>
      <c r="F30" s="292" t="e">
        <f>VLOOKUP(H14,RESUMEN!A11:AG616,32,FALSE)</f>
        <v>#N/A</v>
      </c>
      <c r="G30" s="293"/>
      <c r="H30" s="294"/>
      <c r="I30" s="283" t="s">
        <v>1257</v>
      </c>
      <c r="J30" s="284"/>
      <c r="K30" s="284"/>
      <c r="L30" s="285"/>
      <c r="M30" s="286" t="s">
        <v>1260</v>
      </c>
      <c r="N30" s="287"/>
      <c r="O30" s="287"/>
      <c r="P30" s="287"/>
      <c r="Q30" s="287"/>
      <c r="R30" s="287"/>
      <c r="S30" s="287"/>
      <c r="T30" s="287"/>
      <c r="U30" s="287"/>
      <c r="V30" s="287"/>
      <c r="W30" s="287"/>
      <c r="X30" s="287"/>
      <c r="Y30" s="288"/>
      <c r="Z30" s="289" t="s">
        <v>19</v>
      </c>
      <c r="AA30" s="290"/>
      <c r="AB30" s="290"/>
      <c r="AC30" s="290"/>
      <c r="AD30" s="291"/>
      <c r="AE30" s="43"/>
      <c r="AF30" s="37"/>
    </row>
    <row r="31" spans="1:32" ht="17.100000000000001" customHeight="1">
      <c r="A31" s="37"/>
      <c r="B31" s="43"/>
      <c r="C31" s="292" t="e">
        <f>VLOOKUP(H14,RESUMEN!$A$11:$AL$616,17,FALSE)</f>
        <v>#N/A</v>
      </c>
      <c r="D31" s="293"/>
      <c r="E31" s="294"/>
      <c r="F31" s="292" t="e">
        <f>VLOOKUP(H14,RESUMEN!A11:AG616,33,FALSE)</f>
        <v>#N/A</v>
      </c>
      <c r="G31" s="293"/>
      <c r="H31" s="294"/>
      <c r="I31" s="283" t="s">
        <v>1315</v>
      </c>
      <c r="J31" s="284"/>
      <c r="K31" s="284"/>
      <c r="L31" s="285"/>
      <c r="M31" s="286" t="s">
        <v>1318</v>
      </c>
      <c r="N31" s="287"/>
      <c r="O31" s="287"/>
      <c r="P31" s="287"/>
      <c r="Q31" s="287"/>
      <c r="R31" s="287"/>
      <c r="S31" s="287"/>
      <c r="T31" s="287"/>
      <c r="U31" s="287"/>
      <c r="V31" s="287"/>
      <c r="W31" s="287"/>
      <c r="X31" s="287"/>
      <c r="Y31" s="288"/>
      <c r="Z31" s="289" t="s">
        <v>19</v>
      </c>
      <c r="AA31" s="290"/>
      <c r="AB31" s="290"/>
      <c r="AC31" s="290"/>
      <c r="AD31" s="291"/>
      <c r="AE31" s="43"/>
      <c r="AF31" s="37"/>
    </row>
    <row r="32" spans="1:32" ht="17.100000000000001" customHeight="1">
      <c r="A32" s="37"/>
      <c r="B32" s="43"/>
      <c r="C32" s="292" t="e">
        <f>VLOOKUP(H14,RESUMEN!$A$11:$AL$616,18,FALSE)</f>
        <v>#N/A</v>
      </c>
      <c r="D32" s="293"/>
      <c r="E32" s="294"/>
      <c r="F32" s="292" t="e">
        <f>VLOOKUP(H14,RESUMEN!A11:AH616,34,FALSE)</f>
        <v>#N/A</v>
      </c>
      <c r="G32" s="293"/>
      <c r="H32" s="294"/>
      <c r="I32" s="283" t="s">
        <v>20</v>
      </c>
      <c r="J32" s="284"/>
      <c r="K32" s="284"/>
      <c r="L32" s="285"/>
      <c r="M32" s="286" t="s">
        <v>1262</v>
      </c>
      <c r="N32" s="287"/>
      <c r="O32" s="287"/>
      <c r="P32" s="287"/>
      <c r="Q32" s="287"/>
      <c r="R32" s="287"/>
      <c r="S32" s="287"/>
      <c r="T32" s="287"/>
      <c r="U32" s="287"/>
      <c r="V32" s="287"/>
      <c r="W32" s="287"/>
      <c r="X32" s="287"/>
      <c r="Y32" s="288"/>
      <c r="Z32" s="289" t="s">
        <v>12</v>
      </c>
      <c r="AA32" s="290"/>
      <c r="AB32" s="290"/>
      <c r="AC32" s="290"/>
      <c r="AD32" s="291"/>
      <c r="AE32" s="43"/>
      <c r="AF32" s="37"/>
    </row>
    <row r="33" spans="1:32" ht="17.100000000000001" customHeight="1">
      <c r="A33" s="37"/>
      <c r="B33" s="43"/>
      <c r="C33" s="292" t="e">
        <f>VLOOKUP(H14,RESUMEN!$A$11:$AL$616,19,FALSE)</f>
        <v>#N/A</v>
      </c>
      <c r="D33" s="293"/>
      <c r="E33" s="294"/>
      <c r="F33" s="292" t="e">
        <f>VLOOKUP(H14,RESUMEN!A11:AI616,35,FALSE)</f>
        <v>#N/A</v>
      </c>
      <c r="G33" s="293"/>
      <c r="H33" s="294"/>
      <c r="I33" s="283" t="s">
        <v>21</v>
      </c>
      <c r="J33" s="284"/>
      <c r="K33" s="284"/>
      <c r="L33" s="285"/>
      <c r="M33" s="286" t="s">
        <v>22</v>
      </c>
      <c r="N33" s="287"/>
      <c r="O33" s="287"/>
      <c r="P33" s="287"/>
      <c r="Q33" s="287"/>
      <c r="R33" s="287"/>
      <c r="S33" s="287"/>
      <c r="T33" s="287"/>
      <c r="U33" s="287"/>
      <c r="V33" s="287"/>
      <c r="W33" s="287"/>
      <c r="X33" s="287"/>
      <c r="Y33" s="288"/>
      <c r="Z33" s="289" t="s">
        <v>12</v>
      </c>
      <c r="AA33" s="290"/>
      <c r="AB33" s="290"/>
      <c r="AC33" s="290"/>
      <c r="AD33" s="291"/>
      <c r="AE33" s="43"/>
      <c r="AF33" s="37"/>
    </row>
    <row r="34" spans="1:32" ht="17.100000000000001" customHeight="1">
      <c r="A34" s="37"/>
      <c r="B34" s="43"/>
      <c r="C34" s="292">
        <v>0</v>
      </c>
      <c r="D34" s="293"/>
      <c r="E34" s="294"/>
      <c r="F34" s="292" t="e">
        <f>VLOOKUP(H14,RESUMEN!A11:AJ616,36,FALSE)</f>
        <v>#N/A</v>
      </c>
      <c r="G34" s="293"/>
      <c r="H34" s="294"/>
      <c r="I34" s="283" t="s">
        <v>23</v>
      </c>
      <c r="J34" s="284"/>
      <c r="K34" s="284"/>
      <c r="L34" s="285"/>
      <c r="M34" s="286" t="s">
        <v>24</v>
      </c>
      <c r="N34" s="287"/>
      <c r="O34" s="287"/>
      <c r="P34" s="287"/>
      <c r="Q34" s="287"/>
      <c r="R34" s="287"/>
      <c r="S34" s="287"/>
      <c r="T34" s="287"/>
      <c r="U34" s="287"/>
      <c r="V34" s="287"/>
      <c r="W34" s="287"/>
      <c r="X34" s="287"/>
      <c r="Y34" s="288"/>
      <c r="Z34" s="289" t="s">
        <v>19</v>
      </c>
      <c r="AA34" s="290"/>
      <c r="AB34" s="290"/>
      <c r="AC34" s="290"/>
      <c r="AD34" s="291"/>
      <c r="AE34" s="43"/>
      <c r="AF34" s="37"/>
    </row>
    <row r="35" spans="1:32" ht="17.100000000000001" customHeight="1">
      <c r="A35" s="37"/>
      <c r="B35" s="43"/>
      <c r="C35" s="292" t="e">
        <f>VLOOKUP(H14,RESUMEN!$A$11:$AL$616,20,FALSE)</f>
        <v>#N/A</v>
      </c>
      <c r="D35" s="293"/>
      <c r="E35" s="294"/>
      <c r="F35" s="292">
        <v>0</v>
      </c>
      <c r="G35" s="293"/>
      <c r="H35" s="294"/>
      <c r="I35" s="283" t="s">
        <v>8</v>
      </c>
      <c r="J35" s="284"/>
      <c r="K35" s="284"/>
      <c r="L35" s="285"/>
      <c r="M35" s="286" t="s">
        <v>9</v>
      </c>
      <c r="N35" s="287"/>
      <c r="O35" s="287"/>
      <c r="P35" s="287"/>
      <c r="Q35" s="287"/>
      <c r="R35" s="287"/>
      <c r="S35" s="287"/>
      <c r="T35" s="287"/>
      <c r="U35" s="287"/>
      <c r="V35" s="287"/>
      <c r="W35" s="287"/>
      <c r="X35" s="287"/>
      <c r="Y35" s="288"/>
      <c r="Z35" s="289" t="s">
        <v>10</v>
      </c>
      <c r="AA35" s="290"/>
      <c r="AB35" s="290"/>
      <c r="AC35" s="290"/>
      <c r="AD35" s="291"/>
      <c r="AE35" s="43"/>
      <c r="AF35" s="37"/>
    </row>
    <row r="36" spans="1:32" ht="17.100000000000001" customHeight="1">
      <c r="A36" s="37"/>
      <c r="B36" s="43"/>
      <c r="C36" s="292" t="e">
        <f>VLOOKUP(H14,RESUMEN!$A$11:$AL$616,21,FALSE)</f>
        <v>#N/A</v>
      </c>
      <c r="D36" s="293"/>
      <c r="E36" s="294"/>
      <c r="F36" s="292">
        <v>0</v>
      </c>
      <c r="G36" s="293"/>
      <c r="H36" s="294"/>
      <c r="I36" s="283" t="s">
        <v>1245</v>
      </c>
      <c r="J36" s="284"/>
      <c r="K36" s="284"/>
      <c r="L36" s="285"/>
      <c r="M36" s="286" t="s">
        <v>1259</v>
      </c>
      <c r="N36" s="287"/>
      <c r="O36" s="287"/>
      <c r="P36" s="287"/>
      <c r="Q36" s="287"/>
      <c r="R36" s="287"/>
      <c r="S36" s="287"/>
      <c r="T36" s="287"/>
      <c r="U36" s="287"/>
      <c r="V36" s="287"/>
      <c r="W36" s="287"/>
      <c r="X36" s="287"/>
      <c r="Y36" s="288"/>
      <c r="Z36" s="289" t="s">
        <v>1245</v>
      </c>
      <c r="AA36" s="290"/>
      <c r="AB36" s="290"/>
      <c r="AC36" s="290"/>
      <c r="AD36" s="291"/>
      <c r="AE36" s="43"/>
      <c r="AF36" s="37"/>
    </row>
    <row r="37" spans="1:32" ht="17.100000000000001" customHeight="1">
      <c r="A37" s="37"/>
      <c r="B37" s="43"/>
      <c r="C37" s="292" t="e">
        <f>VLOOKUP(H14,RESUMEN!$A$11:$AL$616,22,FALSE)</f>
        <v>#N/A</v>
      </c>
      <c r="D37" s="293"/>
      <c r="E37" s="294"/>
      <c r="F37" s="292" t="e">
        <f>VLOOKUP(H14,[1]RESUMEN!$A$11:$AL$615,38,FALSE)</f>
        <v>#N/A</v>
      </c>
      <c r="G37" s="293"/>
      <c r="H37" s="294"/>
      <c r="I37" s="283" t="s">
        <v>1267</v>
      </c>
      <c r="J37" s="284"/>
      <c r="K37" s="284"/>
      <c r="L37" s="285"/>
      <c r="M37" s="286" t="s">
        <v>1277</v>
      </c>
      <c r="N37" s="287"/>
      <c r="O37" s="287"/>
      <c r="P37" s="287"/>
      <c r="Q37" s="287"/>
      <c r="R37" s="287"/>
      <c r="S37" s="287"/>
      <c r="T37" s="287"/>
      <c r="U37" s="287"/>
      <c r="V37" s="287"/>
      <c r="W37" s="287"/>
      <c r="X37" s="287"/>
      <c r="Y37" s="288"/>
      <c r="Z37" s="289" t="s">
        <v>19</v>
      </c>
      <c r="AA37" s="290"/>
      <c r="AB37" s="290"/>
      <c r="AC37" s="290"/>
      <c r="AD37" s="291"/>
      <c r="AE37" s="43"/>
      <c r="AF37" s="37"/>
    </row>
    <row r="38" spans="1:32" ht="17.100000000000001" customHeight="1">
      <c r="A38" s="37"/>
      <c r="B38" s="43"/>
      <c r="C38" s="292" t="e">
        <f>VLOOKUP(H14,RESUMEN!$A$11:$AL$616,6,FALSE)</f>
        <v>#N/A</v>
      </c>
      <c r="D38" s="293"/>
      <c r="E38" s="294"/>
      <c r="F38" s="292">
        <v>0</v>
      </c>
      <c r="G38" s="293"/>
      <c r="H38" s="294"/>
      <c r="I38" s="283" t="s">
        <v>27</v>
      </c>
      <c r="J38" s="284"/>
      <c r="K38" s="284"/>
      <c r="L38" s="285"/>
      <c r="M38" s="286" t="s">
        <v>29</v>
      </c>
      <c r="N38" s="287"/>
      <c r="O38" s="287"/>
      <c r="P38" s="287"/>
      <c r="Q38" s="287"/>
      <c r="R38" s="287"/>
      <c r="S38" s="287"/>
      <c r="T38" s="287"/>
      <c r="U38" s="287"/>
      <c r="V38" s="287"/>
      <c r="W38" s="287"/>
      <c r="X38" s="287"/>
      <c r="Y38" s="288"/>
      <c r="Z38" s="289" t="s">
        <v>19</v>
      </c>
      <c r="AA38" s="290"/>
      <c r="AB38" s="290"/>
      <c r="AC38" s="290"/>
      <c r="AD38" s="291"/>
      <c r="AE38" s="43"/>
      <c r="AF38" s="37"/>
    </row>
    <row r="39" spans="1:32" ht="17.100000000000001" customHeight="1">
      <c r="A39" s="37"/>
      <c r="B39" s="43"/>
      <c r="C39" s="292" t="e">
        <f>VLOOKUP(H14,RESUMEN!$A$11:$AL$615,4,FALSE)+VLOOKUP(H14,RESUMEN!$A$11:$AL$615,5,FALSE)</f>
        <v>#N/A</v>
      </c>
      <c r="D39" s="293"/>
      <c r="E39" s="294"/>
      <c r="F39" s="292" t="e">
        <f>(VLOOKUP(H14,RESUMEN!A11:W616,23,FALSE))+(VLOOKUP(H14,RESUMEN!A11:X616,24,FALSE))</f>
        <v>#N/A</v>
      </c>
      <c r="G39" s="293"/>
      <c r="H39" s="294"/>
      <c r="I39" s="283" t="s">
        <v>28</v>
      </c>
      <c r="J39" s="284"/>
      <c r="K39" s="284"/>
      <c r="L39" s="285"/>
      <c r="M39" s="286" t="s">
        <v>30</v>
      </c>
      <c r="N39" s="287"/>
      <c r="O39" s="287"/>
      <c r="P39" s="287"/>
      <c r="Q39" s="287"/>
      <c r="R39" s="287"/>
      <c r="S39" s="287"/>
      <c r="T39" s="287"/>
      <c r="U39" s="287"/>
      <c r="V39" s="287"/>
      <c r="W39" s="287"/>
      <c r="X39" s="287"/>
      <c r="Y39" s="288"/>
      <c r="Z39" s="289" t="s">
        <v>19</v>
      </c>
      <c r="AA39" s="290"/>
      <c r="AB39" s="290"/>
      <c r="AC39" s="290"/>
      <c r="AD39" s="291"/>
      <c r="AE39" s="43"/>
      <c r="AF39" s="37"/>
    </row>
    <row r="40" spans="1:32" ht="10.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row>
    <row r="41" spans="1:32" ht="15.75">
      <c r="A41" s="79"/>
      <c r="B41" s="295" t="s">
        <v>8479</v>
      </c>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295"/>
      <c r="AF41" s="79"/>
    </row>
    <row r="42" spans="1:32" ht="15.75">
      <c r="A42" s="79"/>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295"/>
      <c r="AF42" s="79"/>
    </row>
    <row r="43" spans="1:32" ht="15.75">
      <c r="A43" s="79"/>
      <c r="B43" s="295"/>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295"/>
      <c r="AF43" s="79"/>
    </row>
    <row r="44" spans="1:32" ht="6.75" customHeight="1" thickBot="1">
      <c r="A44" s="79"/>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79"/>
    </row>
    <row r="45" spans="1:32" ht="15.75">
      <c r="A45" s="79"/>
      <c r="B45" s="297" t="s">
        <v>1317</v>
      </c>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9"/>
      <c r="AF45" s="79"/>
    </row>
    <row r="46" spans="1:32" ht="15.75" customHeight="1">
      <c r="A46" s="79"/>
      <c r="B46" s="300"/>
      <c r="C46" s="301"/>
      <c r="D46" s="301"/>
      <c r="E46" s="301"/>
      <c r="F46" s="301"/>
      <c r="G46" s="301"/>
      <c r="H46" s="301"/>
      <c r="I46" s="301"/>
      <c r="J46" s="301"/>
      <c r="K46" s="301"/>
      <c r="L46" s="301"/>
      <c r="M46" s="301"/>
      <c r="N46" s="301"/>
      <c r="O46" s="301"/>
      <c r="P46" s="301"/>
      <c r="Q46" s="301"/>
      <c r="R46" s="301"/>
      <c r="S46" s="301"/>
      <c r="T46" s="301"/>
      <c r="U46" s="301"/>
      <c r="V46" s="301"/>
      <c r="W46" s="301"/>
      <c r="X46" s="301"/>
      <c r="Y46" s="301"/>
      <c r="Z46" s="301"/>
      <c r="AA46" s="301"/>
      <c r="AB46" s="301"/>
      <c r="AC46" s="301"/>
      <c r="AD46" s="301"/>
      <c r="AE46" s="302"/>
      <c r="AF46" s="79"/>
    </row>
    <row r="47" spans="1:32" ht="16.5" thickBot="1">
      <c r="A47" s="79"/>
      <c r="B47" s="303"/>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c r="AC47" s="304"/>
      <c r="AD47" s="304"/>
      <c r="AE47" s="305"/>
      <c r="AF47" s="79"/>
    </row>
    <row r="48" spans="1:32" ht="12"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1:32" ht="12.7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1:32" ht="15.75">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row>
    <row r="51" spans="1:32" ht="21"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row>
    <row r="52" spans="1:32" ht="6.75" customHeight="1">
      <c r="A52" s="37"/>
      <c r="B52" s="281" t="s">
        <v>25</v>
      </c>
      <c r="C52" s="281"/>
      <c r="D52" s="281"/>
      <c r="E52" s="281"/>
      <c r="F52" s="281"/>
      <c r="G52" s="281"/>
      <c r="H52" s="281"/>
      <c r="I52" s="281"/>
      <c r="J52" s="281"/>
      <c r="K52" s="281"/>
      <c r="L52" s="281" t="s">
        <v>25</v>
      </c>
      <c r="M52" s="281"/>
      <c r="N52" s="281"/>
      <c r="O52" s="281"/>
      <c r="P52" s="281"/>
      <c r="Q52" s="281"/>
      <c r="R52" s="281"/>
      <c r="S52" s="281"/>
      <c r="T52" s="281"/>
      <c r="U52" s="281"/>
      <c r="V52" s="281" t="s">
        <v>25</v>
      </c>
      <c r="W52" s="281"/>
      <c r="X52" s="281"/>
      <c r="Y52" s="281"/>
      <c r="Z52" s="281"/>
      <c r="AA52" s="281"/>
      <c r="AB52" s="281"/>
      <c r="AC52" s="281"/>
      <c r="AD52" s="281"/>
      <c r="AE52" s="281"/>
      <c r="AF52" s="37"/>
    </row>
    <row r="53" spans="1:32" ht="16.5">
      <c r="A53" s="37"/>
      <c r="B53" s="282" t="s">
        <v>15937</v>
      </c>
      <c r="C53" s="282"/>
      <c r="D53" s="282"/>
      <c r="E53" s="282"/>
      <c r="F53" s="282"/>
      <c r="G53" s="282"/>
      <c r="H53" s="282"/>
      <c r="I53" s="282"/>
      <c r="J53" s="282"/>
      <c r="K53" s="282"/>
      <c r="L53" s="282" t="s">
        <v>8477</v>
      </c>
      <c r="M53" s="282"/>
      <c r="N53" s="282"/>
      <c r="O53" s="282"/>
      <c r="P53" s="282"/>
      <c r="Q53" s="282"/>
      <c r="R53" s="282"/>
      <c r="S53" s="282"/>
      <c r="T53" s="282"/>
      <c r="U53" s="282"/>
      <c r="V53" s="282" t="s">
        <v>1253</v>
      </c>
      <c r="W53" s="282"/>
      <c r="X53" s="282"/>
      <c r="Y53" s="282"/>
      <c r="Z53" s="282"/>
      <c r="AA53" s="282"/>
      <c r="AB53" s="282"/>
      <c r="AC53" s="282"/>
      <c r="AD53" s="282"/>
      <c r="AE53" s="282"/>
      <c r="AF53" s="37"/>
    </row>
    <row r="54" spans="1:32" ht="15.75">
      <c r="A54" s="37"/>
      <c r="B54" s="296" t="s">
        <v>12077</v>
      </c>
      <c r="C54" s="296"/>
      <c r="D54" s="296"/>
      <c r="E54" s="296"/>
      <c r="F54" s="296"/>
      <c r="G54" s="296"/>
      <c r="H54" s="296"/>
      <c r="I54" s="296"/>
      <c r="J54" s="296"/>
      <c r="K54" s="296"/>
      <c r="L54" s="296" t="s">
        <v>8478</v>
      </c>
      <c r="M54" s="296"/>
      <c r="N54" s="296"/>
      <c r="O54" s="296"/>
      <c r="P54" s="296"/>
      <c r="Q54" s="296"/>
      <c r="R54" s="296"/>
      <c r="S54" s="296"/>
      <c r="T54" s="296"/>
      <c r="U54" s="296"/>
      <c r="V54" s="296" t="s">
        <v>1254</v>
      </c>
      <c r="W54" s="296"/>
      <c r="X54" s="296"/>
      <c r="Y54" s="296"/>
      <c r="Z54" s="296"/>
      <c r="AA54" s="296"/>
      <c r="AB54" s="296"/>
      <c r="AC54" s="296"/>
      <c r="AD54" s="296"/>
      <c r="AE54" s="296"/>
      <c r="AF54" s="37"/>
    </row>
    <row r="55" spans="1:32" ht="26.25" customHeight="1">
      <c r="A55" s="37"/>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296"/>
      <c r="AE55" s="296"/>
      <c r="AF55" s="37"/>
    </row>
    <row r="56" spans="1:32" ht="16.5" customHeight="1">
      <c r="A56" s="37"/>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37"/>
    </row>
    <row r="57" spans="1:32" ht="14.25" customHeight="1">
      <c r="A57" s="37"/>
      <c r="B57" s="44" t="s">
        <v>1265</v>
      </c>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37"/>
    </row>
    <row r="58" spans="1:32" ht="14.25" customHeight="1">
      <c r="A58" s="37"/>
      <c r="B58" s="44" t="s">
        <v>1244</v>
      </c>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37"/>
    </row>
    <row r="59" spans="1:32" ht="14.25" customHeight="1">
      <c r="A59" s="79"/>
      <c r="B59" s="81"/>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79"/>
    </row>
    <row r="60" spans="1:32" ht="14.25" customHeight="1">
      <c r="A60" s="79"/>
      <c r="B60" s="81"/>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79"/>
    </row>
    <row r="61" spans="1:32" ht="4.5" customHeight="1">
      <c r="A61" s="79"/>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79"/>
    </row>
    <row r="62" spans="1:32" ht="10.5" customHeight="1">
      <c r="A62" s="79"/>
      <c r="B62" s="82"/>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row>
    <row r="63" spans="1:32" ht="10.5" customHeight="1">
      <c r="A63" s="79"/>
      <c r="B63" s="82"/>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row>
    <row r="64" spans="1:32" ht="10.5" customHeight="1">
      <c r="A64" s="79"/>
      <c r="B64" s="82"/>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row>
    <row r="65" spans="2:3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2:3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row>
    <row r="67" spans="2:3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2:3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2:3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2:3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2:3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2:3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2:3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2:3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2:3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2:3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2:3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2:3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2:3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2:3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sheetData>
  <protectedRanges>
    <protectedRange algorithmName="SHA-512" hashValue="H8XH2ef3wjafZWNVgUhr4Th7ybZdSzKj4HVSL0U8OqvJbYaB8oE6WxoGEwtRcECQAl8BFJst+At5/plK8Sotyg==" saltValue="CjRcFSK3QWUOQ5pxPQsq5g==" spinCount="100000" sqref="G1:AG11 F1:F10 AI1:XFD11 AH2:AH11 A1:E11" name="Rango1"/>
  </protectedRanges>
  <mergeCells count="123">
    <mergeCell ref="C21:E21"/>
    <mergeCell ref="X2:AE2"/>
    <mergeCell ref="X3:AE3"/>
    <mergeCell ref="X4:AE4"/>
    <mergeCell ref="A6:AF6"/>
    <mergeCell ref="A7:AF7"/>
    <mergeCell ref="B16:AE17"/>
    <mergeCell ref="I19:L20"/>
    <mergeCell ref="Z19:AD20"/>
    <mergeCell ref="M19:Y20"/>
    <mergeCell ref="P9:S9"/>
    <mergeCell ref="V9:Y9"/>
    <mergeCell ref="C19:H19"/>
    <mergeCell ref="C20:E20"/>
    <mergeCell ref="F20:H20"/>
    <mergeCell ref="H14:I14"/>
    <mergeCell ref="H15:I15"/>
    <mergeCell ref="Z21:AD21"/>
    <mergeCell ref="F21:H21"/>
    <mergeCell ref="M21:Y21"/>
    <mergeCell ref="I21:L21"/>
    <mergeCell ref="F12:AD13"/>
    <mergeCell ref="B54:K55"/>
    <mergeCell ref="L54:U55"/>
    <mergeCell ref="V54:AE55"/>
    <mergeCell ref="B45:AE47"/>
    <mergeCell ref="M35:Y35"/>
    <mergeCell ref="M32:Y32"/>
    <mergeCell ref="M33:Y33"/>
    <mergeCell ref="I35:L35"/>
    <mergeCell ref="I24:L24"/>
    <mergeCell ref="I29:L29"/>
    <mergeCell ref="I26:L26"/>
    <mergeCell ref="I28:L28"/>
    <mergeCell ref="C34:E34"/>
    <mergeCell ref="F34:H34"/>
    <mergeCell ref="C28:E28"/>
    <mergeCell ref="F28:H28"/>
    <mergeCell ref="Z28:AD28"/>
    <mergeCell ref="C27:E27"/>
    <mergeCell ref="F27:H27"/>
    <mergeCell ref="Z31:AD31"/>
    <mergeCell ref="I25:L25"/>
    <mergeCell ref="C26:E26"/>
    <mergeCell ref="Z25:AD25"/>
    <mergeCell ref="C25:E25"/>
    <mergeCell ref="C24:E24"/>
    <mergeCell ref="F24:H24"/>
    <mergeCell ref="I23:L23"/>
    <mergeCell ref="C23:E23"/>
    <mergeCell ref="Z24:AD24"/>
    <mergeCell ref="Z26:AD26"/>
    <mergeCell ref="C22:E22"/>
    <mergeCell ref="F22:H22"/>
    <mergeCell ref="I22:L22"/>
    <mergeCell ref="F25:H25"/>
    <mergeCell ref="F26:H26"/>
    <mergeCell ref="M22:Y22"/>
    <mergeCell ref="M23:Y23"/>
    <mergeCell ref="Z23:AD23"/>
    <mergeCell ref="M26:Y26"/>
    <mergeCell ref="M24:Y24"/>
    <mergeCell ref="M30:Y30"/>
    <mergeCell ref="F33:H33"/>
    <mergeCell ref="I34:L34"/>
    <mergeCell ref="M31:Y31"/>
    <mergeCell ref="I27:L27"/>
    <mergeCell ref="F30:H30"/>
    <mergeCell ref="M34:Y34"/>
    <mergeCell ref="F23:H23"/>
    <mergeCell ref="Z22:AD22"/>
    <mergeCell ref="M27:Y27"/>
    <mergeCell ref="M25:Y25"/>
    <mergeCell ref="Z32:AD32"/>
    <mergeCell ref="Z33:AD33"/>
    <mergeCell ref="Z34:AD34"/>
    <mergeCell ref="M28:Y28"/>
    <mergeCell ref="Z27:AD27"/>
    <mergeCell ref="Z30:AD30"/>
    <mergeCell ref="M29:Y29"/>
    <mergeCell ref="Z29:AD29"/>
    <mergeCell ref="C29:E29"/>
    <mergeCell ref="F32:H32"/>
    <mergeCell ref="C33:E33"/>
    <mergeCell ref="F29:H29"/>
    <mergeCell ref="I32:L32"/>
    <mergeCell ref="I33:L33"/>
    <mergeCell ref="C32:E32"/>
    <mergeCell ref="C31:E31"/>
    <mergeCell ref="F31:H31"/>
    <mergeCell ref="I31:L31"/>
    <mergeCell ref="C30:E30"/>
    <mergeCell ref="I30:L30"/>
    <mergeCell ref="Z36:AD36"/>
    <mergeCell ref="M38:Y38"/>
    <mergeCell ref="Z38:AD38"/>
    <mergeCell ref="C36:E36"/>
    <mergeCell ref="F36:H36"/>
    <mergeCell ref="I36:L36"/>
    <mergeCell ref="M36:Y36"/>
    <mergeCell ref="C35:E35"/>
    <mergeCell ref="F35:H35"/>
    <mergeCell ref="Z35:AD35"/>
    <mergeCell ref="B52:K52"/>
    <mergeCell ref="L52:U52"/>
    <mergeCell ref="V52:AE52"/>
    <mergeCell ref="B53:K53"/>
    <mergeCell ref="L53:U53"/>
    <mergeCell ref="V53:AE53"/>
    <mergeCell ref="I37:L37"/>
    <mergeCell ref="M37:Y37"/>
    <mergeCell ref="Z37:AD37"/>
    <mergeCell ref="C37:E37"/>
    <mergeCell ref="F37:H37"/>
    <mergeCell ref="M39:Y39"/>
    <mergeCell ref="Z39:AD39"/>
    <mergeCell ref="C39:E39"/>
    <mergeCell ref="F39:H39"/>
    <mergeCell ref="I39:L39"/>
    <mergeCell ref="B41:AE43"/>
    <mergeCell ref="C38:E38"/>
    <mergeCell ref="F38:H38"/>
    <mergeCell ref="I38:L38"/>
  </mergeCells>
  <hyperlinks>
    <hyperlink ref="C38:E38" location="'CDI '!A1" display="'CDI '!A1"/>
    <hyperlink ref="C39:E39" location="'TRL BS'!A1" display="'TRL BS'!A1"/>
    <hyperlink ref="C21:E21" location="'CUT BS'!A1" display="'CUT BS'!A1"/>
    <hyperlink ref="F38:H38" location="'CUT BS'!A1" display="'CUT BS'!A1"/>
    <hyperlink ref="F39:H39" location="'TRL USD'!A1" display="'TRL USD'!A1"/>
    <hyperlink ref="F21:H21" location="'CUT USD'!A1" display="'CUT USD'!A1"/>
  </hyperlinks>
  <pageMargins left="0.44" right="0.3" top="0.3" bottom="0.17" header="0.3" footer="0.19"/>
  <pageSetup scale="80" orientation="portrait" r:id="rId1"/>
  <rowBreaks count="1" manualBreakCount="1">
    <brk id="60" max="31"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I76"/>
  <sheetViews>
    <sheetView showGridLines="0" view="pageBreakPreview" zoomScale="115" zoomScaleNormal="100" zoomScaleSheetLayoutView="115" workbookViewId="0">
      <pane ySplit="8" topLeftCell="A9" activePane="bottomLeft" state="frozen"/>
      <selection activeCell="G12" sqref="G12:K12"/>
      <selection pane="bottomLeft" activeCell="A6" sqref="A6"/>
    </sheetView>
  </sheetViews>
  <sheetFormatPr baseColWidth="10" defaultRowHeight="12.75"/>
  <cols>
    <col min="1" max="1" width="7" style="176" customWidth="1"/>
    <col min="2" max="2" width="6.140625" style="176" customWidth="1"/>
    <col min="3" max="3" width="60" style="180" customWidth="1"/>
    <col min="4" max="4" width="16.5703125" style="222" bestFit="1" customWidth="1"/>
    <col min="5" max="5" width="15.85546875" style="222" bestFit="1" customWidth="1"/>
    <col min="6" max="6" width="15.42578125" style="222" bestFit="1" customWidth="1"/>
    <col min="7" max="7" width="18.42578125" style="222" bestFit="1" customWidth="1"/>
    <col min="8" max="8" width="18.28515625" style="222" bestFit="1" customWidth="1"/>
    <col min="9" max="16384" width="11.42578125" style="176"/>
  </cols>
  <sheetData>
    <row r="1" spans="1:9" s="168" customFormat="1">
      <c r="A1" s="205" t="s">
        <v>37</v>
      </c>
      <c r="B1" s="202"/>
      <c r="C1" s="202"/>
      <c r="D1" s="215"/>
      <c r="E1" s="215"/>
      <c r="F1" s="215"/>
      <c r="G1" s="215"/>
      <c r="H1" s="215"/>
      <c r="I1" s="213"/>
    </row>
    <row r="2" spans="1:9" s="168" customFormat="1">
      <c r="A2" s="205" t="s">
        <v>38</v>
      </c>
      <c r="B2" s="202"/>
      <c r="C2" s="202"/>
      <c r="D2" s="215"/>
      <c r="E2" s="215"/>
      <c r="F2" s="215"/>
      <c r="G2" s="215"/>
      <c r="H2" s="215"/>
      <c r="I2" s="213"/>
    </row>
    <row r="3" spans="1:9" s="168" customFormat="1">
      <c r="A3" s="202" t="s">
        <v>39</v>
      </c>
      <c r="B3" s="202"/>
      <c r="C3" s="202"/>
      <c r="D3" s="215"/>
      <c r="E3" s="215"/>
      <c r="F3" s="215"/>
      <c r="G3" s="215"/>
      <c r="H3" s="215"/>
      <c r="I3" s="213"/>
    </row>
    <row r="4" spans="1:9" s="168" customFormat="1">
      <c r="A4" s="206" t="str">
        <f>+'CUT MN'!A4</f>
        <v>CORRESPONDIENTE AL PERIODO DE ENERO A JULIO DE 2018</v>
      </c>
      <c r="B4" s="214"/>
      <c r="C4" s="214"/>
      <c r="D4" s="216"/>
      <c r="E4" s="216"/>
      <c r="F4" s="216"/>
      <c r="G4" s="216"/>
      <c r="H4" s="216"/>
      <c r="I4" s="214"/>
    </row>
    <row r="5" spans="1:9" s="168" customFormat="1" ht="9" customHeight="1">
      <c r="A5" s="111" t="str">
        <f>+'CUT MN'!A5</f>
        <v>ACTUALIZADO AL : 8 de agosto de 2018</v>
      </c>
      <c r="B5" s="135"/>
      <c r="C5" s="136"/>
      <c r="D5" s="139"/>
      <c r="E5" s="139"/>
      <c r="F5" s="217"/>
      <c r="G5" s="218"/>
      <c r="H5" s="218"/>
      <c r="I5" s="140"/>
    </row>
    <row r="6" spans="1:9" s="168" customFormat="1">
      <c r="A6" s="169"/>
      <c r="B6" s="170"/>
      <c r="C6" s="171"/>
      <c r="D6" s="219"/>
      <c r="E6" s="219"/>
      <c r="F6" s="219"/>
      <c r="G6" s="219"/>
      <c r="H6" s="228"/>
    </row>
    <row r="7" spans="1:9" s="168" customFormat="1">
      <c r="C7" s="172"/>
      <c r="D7" s="349" t="s">
        <v>1284</v>
      </c>
      <c r="E7" s="349"/>
      <c r="F7" s="349"/>
      <c r="G7" s="349"/>
      <c r="H7" s="229"/>
    </row>
    <row r="8" spans="1:9" ht="18.75" customHeight="1">
      <c r="A8" s="173" t="s">
        <v>1346</v>
      </c>
      <c r="B8" s="175" t="s">
        <v>1347</v>
      </c>
      <c r="C8" s="174" t="s">
        <v>1358</v>
      </c>
      <c r="D8" s="220" t="s">
        <v>1310</v>
      </c>
      <c r="E8" s="220" t="s">
        <v>1311</v>
      </c>
      <c r="F8" s="220" t="s">
        <v>1312</v>
      </c>
      <c r="G8" s="220" t="s">
        <v>1313</v>
      </c>
      <c r="H8" s="230" t="s">
        <v>1359</v>
      </c>
    </row>
    <row r="9" spans="1:9">
      <c r="A9" s="177">
        <v>15</v>
      </c>
      <c r="B9" s="177">
        <v>2</v>
      </c>
      <c r="C9" s="178" t="s">
        <v>45</v>
      </c>
      <c r="D9" s="179">
        <v>57211168.340000004</v>
      </c>
      <c r="E9" s="179">
        <v>0</v>
      </c>
      <c r="F9" s="179">
        <v>0</v>
      </c>
      <c r="G9" s="179">
        <v>0</v>
      </c>
      <c r="H9" s="221">
        <v>57211168.340000004</v>
      </c>
    </row>
    <row r="10" spans="1:9">
      <c r="A10" s="177">
        <v>16</v>
      </c>
      <c r="B10" s="177">
        <v>1</v>
      </c>
      <c r="C10" s="178" t="s">
        <v>46</v>
      </c>
      <c r="D10" s="179">
        <v>16989.68</v>
      </c>
      <c r="E10" s="179">
        <v>0</v>
      </c>
      <c r="F10" s="179">
        <v>6428945.7200000007</v>
      </c>
      <c r="G10" s="179">
        <v>0</v>
      </c>
      <c r="H10" s="221">
        <v>6445935.4000000004</v>
      </c>
    </row>
    <row r="11" spans="1:9">
      <c r="A11" s="177">
        <v>16</v>
      </c>
      <c r="B11" s="177">
        <v>3</v>
      </c>
      <c r="C11" s="178" t="s">
        <v>46</v>
      </c>
      <c r="D11" s="179">
        <v>0</v>
      </c>
      <c r="E11" s="179">
        <v>0</v>
      </c>
      <c r="F11" s="179">
        <v>155362.70000000001</v>
      </c>
      <c r="G11" s="179">
        <v>0</v>
      </c>
      <c r="H11" s="221">
        <v>155362.70000000001</v>
      </c>
    </row>
    <row r="12" spans="1:9">
      <c r="A12" s="177">
        <v>20</v>
      </c>
      <c r="B12" s="177">
        <v>1</v>
      </c>
      <c r="C12" s="178" t="s">
        <v>47</v>
      </c>
      <c r="D12" s="179">
        <v>0</v>
      </c>
      <c r="E12" s="179">
        <v>0</v>
      </c>
      <c r="F12" s="179">
        <v>13265770.270000001</v>
      </c>
      <c r="G12" s="179">
        <v>0</v>
      </c>
      <c r="H12" s="221">
        <v>13265770.270000001</v>
      </c>
    </row>
    <row r="13" spans="1:9">
      <c r="A13" s="177">
        <v>20</v>
      </c>
      <c r="B13" s="177">
        <v>2</v>
      </c>
      <c r="C13" s="178" t="s">
        <v>47</v>
      </c>
      <c r="D13" s="179">
        <v>0</v>
      </c>
      <c r="E13" s="179">
        <v>0</v>
      </c>
      <c r="F13" s="179">
        <v>188776</v>
      </c>
      <c r="G13" s="179">
        <v>0</v>
      </c>
      <c r="H13" s="221">
        <v>188776</v>
      </c>
    </row>
    <row r="14" spans="1:9">
      <c r="A14" s="177">
        <v>20</v>
      </c>
      <c r="B14" s="177">
        <v>3</v>
      </c>
      <c r="C14" s="178" t="s">
        <v>47</v>
      </c>
      <c r="D14" s="179">
        <v>0</v>
      </c>
      <c r="E14" s="179">
        <v>0</v>
      </c>
      <c r="F14" s="179">
        <v>1806186.3</v>
      </c>
      <c r="G14" s="179">
        <v>0</v>
      </c>
      <c r="H14" s="221">
        <v>1806186.3</v>
      </c>
    </row>
    <row r="15" spans="1:9">
      <c r="A15" s="177">
        <v>20</v>
      </c>
      <c r="B15" s="177">
        <v>4</v>
      </c>
      <c r="C15" s="178" t="s">
        <v>47</v>
      </c>
      <c r="D15" s="179">
        <v>0</v>
      </c>
      <c r="E15" s="179">
        <v>0</v>
      </c>
      <c r="F15" s="179">
        <v>786789.83</v>
      </c>
      <c r="G15" s="179">
        <v>0</v>
      </c>
      <c r="H15" s="221">
        <v>786789.83</v>
      </c>
    </row>
    <row r="16" spans="1:9">
      <c r="A16" s="177">
        <v>20</v>
      </c>
      <c r="B16" s="177">
        <v>5</v>
      </c>
      <c r="C16" s="178" t="s">
        <v>47</v>
      </c>
      <c r="D16" s="179">
        <v>0</v>
      </c>
      <c r="E16" s="179">
        <v>0</v>
      </c>
      <c r="F16" s="179">
        <v>1345196.1</v>
      </c>
      <c r="G16" s="179">
        <v>0</v>
      </c>
      <c r="H16" s="221">
        <v>1345196.1</v>
      </c>
    </row>
    <row r="17" spans="1:8">
      <c r="A17" s="177">
        <v>25</v>
      </c>
      <c r="B17" s="177">
        <v>5</v>
      </c>
      <c r="C17" s="178" t="s">
        <v>48</v>
      </c>
      <c r="D17" s="179">
        <v>1560</v>
      </c>
      <c r="E17" s="179">
        <v>0</v>
      </c>
      <c r="F17" s="179">
        <v>0</v>
      </c>
      <c r="G17" s="179">
        <v>0</v>
      </c>
      <c r="H17" s="221">
        <v>1560</v>
      </c>
    </row>
    <row r="18" spans="1:8">
      <c r="A18" s="177">
        <v>30</v>
      </c>
      <c r="B18" s="177">
        <v>1</v>
      </c>
      <c r="C18" s="178" t="s">
        <v>8476</v>
      </c>
      <c r="D18" s="179">
        <v>6800000</v>
      </c>
      <c r="E18" s="179">
        <v>0</v>
      </c>
      <c r="F18" s="179">
        <v>0</v>
      </c>
      <c r="G18" s="179">
        <v>0</v>
      </c>
      <c r="H18" s="221">
        <v>6800000</v>
      </c>
    </row>
    <row r="19" spans="1:8">
      <c r="A19" s="177">
        <v>41</v>
      </c>
      <c r="B19" s="177">
        <v>3</v>
      </c>
      <c r="C19" s="178" t="s">
        <v>50</v>
      </c>
      <c r="D19" s="179">
        <v>0</v>
      </c>
      <c r="E19" s="179">
        <v>0</v>
      </c>
      <c r="F19" s="179">
        <v>19100</v>
      </c>
      <c r="G19" s="179">
        <v>0</v>
      </c>
      <c r="H19" s="221">
        <v>19100</v>
      </c>
    </row>
    <row r="20" spans="1:8">
      <c r="A20" s="177">
        <v>41</v>
      </c>
      <c r="B20" s="177">
        <v>4</v>
      </c>
      <c r="C20" s="178" t="s">
        <v>50</v>
      </c>
      <c r="D20" s="179">
        <v>63188.85</v>
      </c>
      <c r="E20" s="179">
        <v>0</v>
      </c>
      <c r="F20" s="179">
        <v>0</v>
      </c>
      <c r="G20" s="179">
        <v>0</v>
      </c>
      <c r="H20" s="221">
        <v>63188.85</v>
      </c>
    </row>
    <row r="21" spans="1:8">
      <c r="A21" s="177">
        <v>46</v>
      </c>
      <c r="B21" s="177">
        <v>2</v>
      </c>
      <c r="C21" s="178" t="s">
        <v>51</v>
      </c>
      <c r="D21" s="179">
        <v>0</v>
      </c>
      <c r="E21" s="179">
        <v>0</v>
      </c>
      <c r="F21" s="179">
        <v>48.6</v>
      </c>
      <c r="G21" s="179">
        <v>0</v>
      </c>
      <c r="H21" s="221">
        <v>48.6</v>
      </c>
    </row>
    <row r="22" spans="1:8">
      <c r="A22" s="177">
        <v>47</v>
      </c>
      <c r="B22" s="177">
        <v>1</v>
      </c>
      <c r="C22" s="178" t="s">
        <v>52</v>
      </c>
      <c r="D22" s="179">
        <v>0</v>
      </c>
      <c r="E22" s="179">
        <v>0</v>
      </c>
      <c r="F22" s="179">
        <v>35</v>
      </c>
      <c r="G22" s="179">
        <v>0</v>
      </c>
      <c r="H22" s="221">
        <v>35</v>
      </c>
    </row>
    <row r="23" spans="1:8">
      <c r="A23" s="177">
        <v>47</v>
      </c>
      <c r="B23" s="177">
        <v>26</v>
      </c>
      <c r="C23" s="178" t="s">
        <v>52</v>
      </c>
      <c r="D23" s="179">
        <v>0</v>
      </c>
      <c r="E23" s="179">
        <v>0</v>
      </c>
      <c r="F23" s="179">
        <v>356344.30000000005</v>
      </c>
      <c r="G23" s="179">
        <v>0</v>
      </c>
      <c r="H23" s="221">
        <v>356344.30000000005</v>
      </c>
    </row>
    <row r="24" spans="1:8">
      <c r="A24" s="177">
        <v>48</v>
      </c>
      <c r="B24" s="177">
        <v>1</v>
      </c>
      <c r="C24" s="178" t="s">
        <v>53</v>
      </c>
      <c r="D24" s="208">
        <v>0</v>
      </c>
      <c r="E24" s="179">
        <v>0</v>
      </c>
      <c r="F24" s="208">
        <v>73766</v>
      </c>
      <c r="G24" s="208">
        <v>0</v>
      </c>
      <c r="H24" s="221">
        <v>73766</v>
      </c>
    </row>
    <row r="25" spans="1:8">
      <c r="A25" s="177">
        <v>52</v>
      </c>
      <c r="B25" s="177">
        <v>1</v>
      </c>
      <c r="C25" s="178" t="s">
        <v>56</v>
      </c>
      <c r="D25" s="208">
        <v>0</v>
      </c>
      <c r="E25" s="179">
        <v>0</v>
      </c>
      <c r="F25" s="208">
        <v>21183</v>
      </c>
      <c r="G25" s="208">
        <v>0</v>
      </c>
      <c r="H25" s="221">
        <v>21183</v>
      </c>
    </row>
    <row r="26" spans="1:8">
      <c r="A26" s="177">
        <v>66</v>
      </c>
      <c r="B26" s="177">
        <v>2</v>
      </c>
      <c r="C26" s="178" t="s">
        <v>57</v>
      </c>
      <c r="D26" s="208">
        <v>0</v>
      </c>
      <c r="E26" s="179">
        <v>0</v>
      </c>
      <c r="F26" s="208">
        <v>17405.05</v>
      </c>
      <c r="G26" s="208">
        <v>0</v>
      </c>
      <c r="H26" s="221">
        <v>17405.05</v>
      </c>
    </row>
    <row r="27" spans="1:8">
      <c r="A27" s="177">
        <v>66</v>
      </c>
      <c r="B27" s="177">
        <v>11</v>
      </c>
      <c r="C27" s="178" t="s">
        <v>57</v>
      </c>
      <c r="D27" s="208">
        <v>58147.61</v>
      </c>
      <c r="E27" s="179">
        <v>0</v>
      </c>
      <c r="F27" s="208">
        <v>0</v>
      </c>
      <c r="G27" s="208">
        <v>0</v>
      </c>
      <c r="H27" s="221">
        <v>58147.61</v>
      </c>
    </row>
    <row r="28" spans="1:8">
      <c r="A28" s="177">
        <v>86</v>
      </c>
      <c r="B28" s="177">
        <v>8</v>
      </c>
      <c r="C28" s="178" t="s">
        <v>62</v>
      </c>
      <c r="D28" s="208">
        <v>1034006</v>
      </c>
      <c r="E28" s="179">
        <v>0</v>
      </c>
      <c r="F28" s="208">
        <v>0</v>
      </c>
      <c r="G28" s="208">
        <v>0</v>
      </c>
      <c r="H28" s="221">
        <v>1034006</v>
      </c>
    </row>
    <row r="29" spans="1:8">
      <c r="A29" s="177" t="s">
        <v>619</v>
      </c>
      <c r="B29" s="177">
        <v>2</v>
      </c>
      <c r="C29" s="178" t="s">
        <v>1239</v>
      </c>
      <c r="D29" s="208">
        <v>374296578.31999999</v>
      </c>
      <c r="E29" s="179">
        <v>0</v>
      </c>
      <c r="F29" s="208">
        <v>0</v>
      </c>
      <c r="G29" s="208">
        <v>0</v>
      </c>
      <c r="H29" s="221">
        <v>374296578.31999999</v>
      </c>
    </row>
    <row r="30" spans="1:8" ht="12" customHeight="1">
      <c r="A30" s="177">
        <v>109</v>
      </c>
      <c r="B30" s="177">
        <v>1</v>
      </c>
      <c r="C30" s="178" t="s">
        <v>1281</v>
      </c>
      <c r="D30" s="208">
        <v>0</v>
      </c>
      <c r="E30" s="179">
        <v>0</v>
      </c>
      <c r="F30" s="208">
        <v>0</v>
      </c>
      <c r="G30" s="208">
        <v>24109.15</v>
      </c>
      <c r="H30" s="221">
        <v>24109.15</v>
      </c>
    </row>
    <row r="31" spans="1:8">
      <c r="A31" s="177">
        <v>117</v>
      </c>
      <c r="B31" s="177">
        <v>1</v>
      </c>
      <c r="C31" s="178" t="s">
        <v>72</v>
      </c>
      <c r="D31" s="208">
        <v>0</v>
      </c>
      <c r="E31" s="179">
        <v>0</v>
      </c>
      <c r="F31" s="208">
        <v>0</v>
      </c>
      <c r="G31" s="208">
        <v>3213444.95</v>
      </c>
      <c r="H31" s="221">
        <v>3213444.95</v>
      </c>
    </row>
    <row r="32" spans="1:8">
      <c r="A32" s="177">
        <v>129</v>
      </c>
      <c r="B32" s="177">
        <v>1</v>
      </c>
      <c r="C32" s="178" t="s">
        <v>76</v>
      </c>
      <c r="D32" s="208">
        <v>0</v>
      </c>
      <c r="E32" s="179">
        <v>0</v>
      </c>
      <c r="F32" s="208">
        <v>0</v>
      </c>
      <c r="G32" s="208">
        <v>406425</v>
      </c>
      <c r="H32" s="221">
        <v>406425</v>
      </c>
    </row>
    <row r="33" spans="1:8">
      <c r="A33" s="177">
        <v>130</v>
      </c>
      <c r="B33" s="177">
        <v>1</v>
      </c>
      <c r="C33" s="178" t="s">
        <v>77</v>
      </c>
      <c r="D33" s="208">
        <v>0</v>
      </c>
      <c r="E33" s="179">
        <v>0</v>
      </c>
      <c r="F33" s="208">
        <v>0</v>
      </c>
      <c r="G33" s="208">
        <v>2036197.3499999999</v>
      </c>
      <c r="H33" s="221">
        <v>2036197.3499999999</v>
      </c>
    </row>
    <row r="34" spans="1:8">
      <c r="A34" s="177">
        <v>132</v>
      </c>
      <c r="B34" s="177">
        <v>2</v>
      </c>
      <c r="C34" s="178" t="s">
        <v>78</v>
      </c>
      <c r="D34" s="208">
        <v>2500000</v>
      </c>
      <c r="E34" s="208">
        <v>0</v>
      </c>
      <c r="F34" s="208">
        <v>0</v>
      </c>
      <c r="G34" s="208">
        <v>0</v>
      </c>
      <c r="H34" s="221">
        <v>2500000</v>
      </c>
    </row>
    <row r="35" spans="1:8">
      <c r="A35" s="177">
        <v>133</v>
      </c>
      <c r="B35" s="177">
        <v>1</v>
      </c>
      <c r="C35" s="178" t="s">
        <v>79</v>
      </c>
      <c r="D35" s="208">
        <v>0</v>
      </c>
      <c r="E35" s="208">
        <v>0</v>
      </c>
      <c r="F35" s="208">
        <v>0</v>
      </c>
      <c r="G35" s="208">
        <v>1563159.25</v>
      </c>
      <c r="H35" s="221">
        <v>1563159.25</v>
      </c>
    </row>
    <row r="36" spans="1:8">
      <c r="A36" s="177">
        <v>134</v>
      </c>
      <c r="B36" s="177">
        <v>1</v>
      </c>
      <c r="C36" s="178" t="s">
        <v>80</v>
      </c>
      <c r="D36" s="208">
        <v>0</v>
      </c>
      <c r="E36" s="208">
        <v>0</v>
      </c>
      <c r="F36" s="208">
        <v>0</v>
      </c>
      <c r="G36" s="208">
        <v>59067889.960000001</v>
      </c>
      <c r="H36" s="221">
        <v>59067889.960000001</v>
      </c>
    </row>
    <row r="37" spans="1:8">
      <c r="A37" s="177">
        <v>163</v>
      </c>
      <c r="B37" s="177">
        <v>1</v>
      </c>
      <c r="C37" s="178" t="s">
        <v>102</v>
      </c>
      <c r="D37" s="208">
        <v>0</v>
      </c>
      <c r="E37" s="208">
        <v>0</v>
      </c>
      <c r="F37" s="208">
        <v>0</v>
      </c>
      <c r="G37" s="208">
        <v>2624016.41</v>
      </c>
      <c r="H37" s="221">
        <v>2624016.41</v>
      </c>
    </row>
    <row r="38" spans="1:8">
      <c r="A38" s="177">
        <v>222</v>
      </c>
      <c r="B38" s="177">
        <v>1</v>
      </c>
      <c r="C38" s="178" t="s">
        <v>118</v>
      </c>
      <c r="D38" s="208">
        <v>475173.31</v>
      </c>
      <c r="E38" s="208">
        <v>0</v>
      </c>
      <c r="F38" s="208">
        <v>0</v>
      </c>
      <c r="G38" s="208">
        <v>1385362.3</v>
      </c>
      <c r="H38" s="221">
        <v>1860535.61</v>
      </c>
    </row>
    <row r="39" spans="1:8">
      <c r="A39" s="177">
        <v>223</v>
      </c>
      <c r="B39" s="177">
        <v>1</v>
      </c>
      <c r="C39" s="178" t="s">
        <v>119</v>
      </c>
      <c r="D39" s="208">
        <v>6079234.4000000004</v>
      </c>
      <c r="E39" s="208">
        <v>0</v>
      </c>
      <c r="F39" s="208">
        <v>0</v>
      </c>
      <c r="G39" s="208">
        <v>0</v>
      </c>
      <c r="H39" s="221">
        <v>6079234.4000000004</v>
      </c>
    </row>
    <row r="40" spans="1:8">
      <c r="A40" s="177">
        <v>225</v>
      </c>
      <c r="B40" s="177">
        <v>1</v>
      </c>
      <c r="C40" s="178" t="s">
        <v>121</v>
      </c>
      <c r="D40" s="208">
        <v>354952.35</v>
      </c>
      <c r="E40" s="208">
        <v>0</v>
      </c>
      <c r="F40" s="208">
        <v>0</v>
      </c>
      <c r="G40" s="208">
        <v>0</v>
      </c>
      <c r="H40" s="221">
        <v>354952.35</v>
      </c>
    </row>
    <row r="41" spans="1:8">
      <c r="A41" s="177">
        <v>234</v>
      </c>
      <c r="B41" s="177">
        <v>1</v>
      </c>
      <c r="C41" s="178" t="s">
        <v>1282</v>
      </c>
      <c r="D41" s="208">
        <v>0</v>
      </c>
      <c r="E41" s="208">
        <v>0</v>
      </c>
      <c r="F41" s="208">
        <v>0</v>
      </c>
      <c r="G41" s="208">
        <v>120833.14</v>
      </c>
      <c r="H41" s="221">
        <v>120833.14</v>
      </c>
    </row>
    <row r="42" spans="1:8">
      <c r="A42" s="177">
        <v>251</v>
      </c>
      <c r="B42" s="177">
        <v>1</v>
      </c>
      <c r="C42" s="178" t="s">
        <v>777</v>
      </c>
      <c r="D42" s="208">
        <v>0</v>
      </c>
      <c r="E42" s="208">
        <v>0</v>
      </c>
      <c r="F42" s="208">
        <v>0</v>
      </c>
      <c r="G42" s="208">
        <v>6607369.96</v>
      </c>
      <c r="H42" s="221">
        <v>6607369.96</v>
      </c>
    </row>
    <row r="43" spans="1:8">
      <c r="A43" s="177">
        <v>265</v>
      </c>
      <c r="B43" s="177">
        <v>2</v>
      </c>
      <c r="C43" s="178" t="s">
        <v>12076</v>
      </c>
      <c r="D43" s="208">
        <v>549099</v>
      </c>
      <c r="E43" s="208">
        <v>0</v>
      </c>
      <c r="F43" s="208">
        <v>0</v>
      </c>
      <c r="G43" s="208">
        <v>0</v>
      </c>
      <c r="H43" s="221">
        <v>549099</v>
      </c>
    </row>
    <row r="44" spans="1:8">
      <c r="A44" s="177">
        <v>273</v>
      </c>
      <c r="B44" s="177">
        <v>1</v>
      </c>
      <c r="C44" s="178" t="s">
        <v>144</v>
      </c>
      <c r="D44" s="208">
        <v>179414</v>
      </c>
      <c r="E44" s="208">
        <v>0</v>
      </c>
      <c r="F44" s="208">
        <v>0</v>
      </c>
      <c r="G44" s="208">
        <v>0</v>
      </c>
      <c r="H44" s="221">
        <v>179414</v>
      </c>
    </row>
    <row r="45" spans="1:8">
      <c r="A45" s="177">
        <v>283</v>
      </c>
      <c r="B45" s="177">
        <v>1</v>
      </c>
      <c r="C45" s="178" t="s">
        <v>146</v>
      </c>
      <c r="D45" s="208">
        <v>114923.52</v>
      </c>
      <c r="E45" s="208">
        <v>0</v>
      </c>
      <c r="F45" s="208">
        <v>0</v>
      </c>
      <c r="G45" s="208">
        <v>0</v>
      </c>
      <c r="H45" s="221">
        <v>114923.52</v>
      </c>
    </row>
    <row r="46" spans="1:8">
      <c r="A46" s="177">
        <v>287</v>
      </c>
      <c r="B46" s="177">
        <v>10</v>
      </c>
      <c r="C46" s="178" t="s">
        <v>147</v>
      </c>
      <c r="D46" s="208">
        <v>125937.87</v>
      </c>
      <c r="E46" s="208">
        <v>0</v>
      </c>
      <c r="F46" s="208">
        <v>0</v>
      </c>
      <c r="G46" s="208">
        <v>0</v>
      </c>
      <c r="H46" s="221">
        <v>125937.87</v>
      </c>
    </row>
    <row r="47" spans="1:8">
      <c r="A47" s="177">
        <v>291</v>
      </c>
      <c r="B47" s="177">
        <v>1</v>
      </c>
      <c r="C47" s="178" t="s">
        <v>151</v>
      </c>
      <c r="D47" s="208">
        <v>17060157.810000002</v>
      </c>
      <c r="E47" s="208">
        <v>0</v>
      </c>
      <c r="F47" s="208">
        <v>0</v>
      </c>
      <c r="G47" s="208">
        <v>0</v>
      </c>
      <c r="H47" s="221">
        <v>17060157.810000002</v>
      </c>
    </row>
    <row r="48" spans="1:8">
      <c r="A48" s="177">
        <v>292</v>
      </c>
      <c r="B48" s="177">
        <v>1</v>
      </c>
      <c r="C48" s="178" t="s">
        <v>152</v>
      </c>
      <c r="D48" s="208">
        <v>0</v>
      </c>
      <c r="E48" s="208">
        <v>0</v>
      </c>
      <c r="F48" s="208">
        <v>0</v>
      </c>
      <c r="G48" s="208">
        <v>487638.28</v>
      </c>
      <c r="H48" s="221">
        <v>487638.28</v>
      </c>
    </row>
    <row r="49" spans="1:8">
      <c r="A49" s="177">
        <v>293</v>
      </c>
      <c r="B49" s="177">
        <v>1</v>
      </c>
      <c r="C49" s="178" t="s">
        <v>153</v>
      </c>
      <c r="D49" s="208">
        <v>0</v>
      </c>
      <c r="E49" s="208">
        <v>0</v>
      </c>
      <c r="F49" s="208">
        <v>0</v>
      </c>
      <c r="G49" s="208">
        <v>130</v>
      </c>
      <c r="H49" s="221">
        <v>130</v>
      </c>
    </row>
    <row r="50" spans="1:8" ht="25.5">
      <c r="A50" s="177">
        <v>310</v>
      </c>
      <c r="B50" s="177">
        <v>1</v>
      </c>
      <c r="C50" s="178" t="s">
        <v>168</v>
      </c>
      <c r="D50" s="208">
        <v>18962.55</v>
      </c>
      <c r="E50" s="208">
        <v>0</v>
      </c>
      <c r="F50" s="208">
        <v>0</v>
      </c>
      <c r="G50" s="208">
        <v>278045422.61000001</v>
      </c>
      <c r="H50" s="221">
        <v>278064385.16000003</v>
      </c>
    </row>
    <row r="51" spans="1:8">
      <c r="A51" s="177">
        <v>312</v>
      </c>
      <c r="B51" s="177">
        <v>1</v>
      </c>
      <c r="C51" s="178" t="s">
        <v>170</v>
      </c>
      <c r="D51" s="208">
        <v>0</v>
      </c>
      <c r="E51" s="208">
        <v>0</v>
      </c>
      <c r="F51" s="208">
        <v>0</v>
      </c>
      <c r="G51" s="208">
        <v>38484182.82</v>
      </c>
      <c r="H51" s="221">
        <v>38484182.82</v>
      </c>
    </row>
    <row r="52" spans="1:8">
      <c r="A52" s="177">
        <v>324</v>
      </c>
      <c r="B52" s="177">
        <v>1</v>
      </c>
      <c r="C52" s="178" t="s">
        <v>174</v>
      </c>
      <c r="D52" s="208">
        <v>0</v>
      </c>
      <c r="E52" s="208">
        <v>0</v>
      </c>
      <c r="F52" s="208">
        <v>0</v>
      </c>
      <c r="G52" s="208">
        <v>23890</v>
      </c>
      <c r="H52" s="221">
        <v>23890</v>
      </c>
    </row>
    <row r="53" spans="1:8">
      <c r="A53" s="177">
        <v>344</v>
      </c>
      <c r="B53" s="177">
        <v>1</v>
      </c>
      <c r="C53" s="178" t="s">
        <v>179</v>
      </c>
      <c r="D53" s="208">
        <v>2300000</v>
      </c>
      <c r="E53" s="208">
        <v>0</v>
      </c>
      <c r="F53" s="208">
        <v>0</v>
      </c>
      <c r="G53" s="208">
        <v>0</v>
      </c>
      <c r="H53" s="221">
        <v>2300000</v>
      </c>
    </row>
    <row r="54" spans="1:8">
      <c r="A54" s="177">
        <v>347</v>
      </c>
      <c r="B54" s="177">
        <v>1</v>
      </c>
      <c r="C54" s="178" t="s">
        <v>182</v>
      </c>
      <c r="D54" s="208">
        <v>0</v>
      </c>
      <c r="E54" s="208">
        <v>0</v>
      </c>
      <c r="F54" s="208">
        <v>0</v>
      </c>
      <c r="G54" s="208">
        <v>70191.5</v>
      </c>
      <c r="H54" s="221">
        <v>70191.5</v>
      </c>
    </row>
    <row r="55" spans="1:8">
      <c r="A55" s="177">
        <v>348</v>
      </c>
      <c r="B55" s="177">
        <v>1</v>
      </c>
      <c r="C55" s="178" t="s">
        <v>183</v>
      </c>
      <c r="D55" s="208">
        <v>171664.64000000001</v>
      </c>
      <c r="E55" s="208">
        <v>0</v>
      </c>
      <c r="F55" s="208">
        <v>0</v>
      </c>
      <c r="G55" s="208">
        <v>0</v>
      </c>
      <c r="H55" s="221">
        <v>171664.64000000001</v>
      </c>
    </row>
    <row r="56" spans="1:8">
      <c r="A56" s="177">
        <v>380</v>
      </c>
      <c r="B56" s="177">
        <v>1</v>
      </c>
      <c r="C56" s="178" t="s">
        <v>2292</v>
      </c>
      <c r="D56" s="208">
        <v>0</v>
      </c>
      <c r="E56" s="208">
        <v>0</v>
      </c>
      <c r="F56" s="208">
        <v>0</v>
      </c>
      <c r="G56" s="208">
        <v>116493.5</v>
      </c>
      <c r="H56" s="221">
        <v>116493.5</v>
      </c>
    </row>
    <row r="57" spans="1:8">
      <c r="A57" s="177">
        <v>514</v>
      </c>
      <c r="B57" s="177">
        <v>1</v>
      </c>
      <c r="C57" s="178" t="s">
        <v>202</v>
      </c>
      <c r="D57" s="208">
        <v>6987217.3499999996</v>
      </c>
      <c r="E57" s="208">
        <v>0</v>
      </c>
      <c r="F57" s="208">
        <v>0</v>
      </c>
      <c r="G57" s="208">
        <v>0</v>
      </c>
      <c r="H57" s="221">
        <v>6987217.3499999996</v>
      </c>
    </row>
    <row r="58" spans="1:8">
      <c r="A58" s="177">
        <v>522</v>
      </c>
      <c r="B58" s="177">
        <v>1</v>
      </c>
      <c r="C58" s="178" t="s">
        <v>205</v>
      </c>
      <c r="D58" s="208">
        <v>3872.11</v>
      </c>
      <c r="E58" s="208">
        <v>0</v>
      </c>
      <c r="F58" s="208">
        <v>0</v>
      </c>
      <c r="G58" s="208">
        <v>2548245.7999999998</v>
      </c>
      <c r="H58" s="221">
        <v>2552117.9099999997</v>
      </c>
    </row>
    <row r="59" spans="1:8">
      <c r="A59" s="177">
        <v>525</v>
      </c>
      <c r="B59" s="177">
        <v>1</v>
      </c>
      <c r="C59" s="178" t="s">
        <v>206</v>
      </c>
      <c r="D59" s="208">
        <v>0</v>
      </c>
      <c r="E59" s="208">
        <v>0</v>
      </c>
      <c r="F59" s="208">
        <v>0</v>
      </c>
      <c r="G59" s="208">
        <v>3131.66</v>
      </c>
      <c r="H59" s="221">
        <v>3131.66</v>
      </c>
    </row>
    <row r="60" spans="1:8">
      <c r="A60" s="177">
        <v>572</v>
      </c>
      <c r="B60" s="177">
        <v>1</v>
      </c>
      <c r="C60" s="178" t="s">
        <v>210</v>
      </c>
      <c r="D60" s="208">
        <v>8843.2199999999993</v>
      </c>
      <c r="E60" s="208">
        <v>0</v>
      </c>
      <c r="F60" s="208">
        <v>0</v>
      </c>
      <c r="G60" s="208">
        <v>0</v>
      </c>
      <c r="H60" s="221">
        <v>8843.2199999999993</v>
      </c>
    </row>
    <row r="61" spans="1:8">
      <c r="A61" s="177">
        <v>574</v>
      </c>
      <c r="B61" s="177">
        <v>1</v>
      </c>
      <c r="C61" s="178" t="s">
        <v>3970</v>
      </c>
      <c r="D61" s="208">
        <v>7420511.6299999999</v>
      </c>
      <c r="E61" s="208">
        <v>0</v>
      </c>
      <c r="F61" s="208">
        <v>0</v>
      </c>
      <c r="G61" s="208">
        <v>0</v>
      </c>
      <c r="H61" s="221">
        <v>7420511.6299999999</v>
      </c>
    </row>
    <row r="62" spans="1:8">
      <c r="A62" s="177">
        <v>576</v>
      </c>
      <c r="B62" s="177">
        <v>1</v>
      </c>
      <c r="C62" s="178" t="s">
        <v>15934</v>
      </c>
      <c r="D62" s="208">
        <v>0</v>
      </c>
      <c r="E62" s="208">
        <v>0</v>
      </c>
      <c r="F62" s="208">
        <v>0</v>
      </c>
      <c r="G62" s="208">
        <v>218240.69999999998</v>
      </c>
      <c r="H62" s="221">
        <v>218240.69999999998</v>
      </c>
    </row>
    <row r="63" spans="1:8">
      <c r="A63" s="177">
        <v>580</v>
      </c>
      <c r="B63" s="177">
        <v>1</v>
      </c>
      <c r="C63" s="178" t="s">
        <v>217</v>
      </c>
      <c r="D63" s="208">
        <v>24721.360000000001</v>
      </c>
      <c r="E63" s="208">
        <v>0</v>
      </c>
      <c r="F63" s="208">
        <v>0</v>
      </c>
      <c r="G63" s="208">
        <v>0</v>
      </c>
      <c r="H63" s="221">
        <v>24721.360000000001</v>
      </c>
    </row>
    <row r="64" spans="1:8">
      <c r="A64" s="177">
        <v>582</v>
      </c>
      <c r="B64" s="177">
        <v>1</v>
      </c>
      <c r="C64" s="178" t="s">
        <v>219</v>
      </c>
      <c r="D64" s="208">
        <v>0</v>
      </c>
      <c r="E64" s="208">
        <v>0</v>
      </c>
      <c r="F64" s="208">
        <v>0</v>
      </c>
      <c r="G64" s="208">
        <v>2173552.7400000002</v>
      </c>
      <c r="H64" s="221">
        <v>2173552.7400000002</v>
      </c>
    </row>
    <row r="65" spans="1:8">
      <c r="A65" s="177">
        <v>586</v>
      </c>
      <c r="B65" s="177">
        <v>1</v>
      </c>
      <c r="C65" s="178" t="s">
        <v>222</v>
      </c>
      <c r="D65" s="208">
        <v>0</v>
      </c>
      <c r="E65" s="208">
        <v>0</v>
      </c>
      <c r="F65" s="208">
        <v>0</v>
      </c>
      <c r="G65" s="208">
        <v>599435.5</v>
      </c>
      <c r="H65" s="221">
        <v>599435.5</v>
      </c>
    </row>
    <row r="66" spans="1:8" ht="25.5">
      <c r="A66" s="177">
        <v>587</v>
      </c>
      <c r="B66" s="177">
        <v>1</v>
      </c>
      <c r="C66" s="178" t="s">
        <v>3029</v>
      </c>
      <c r="D66" s="208">
        <v>12828679.360000001</v>
      </c>
      <c r="E66" s="208">
        <v>0</v>
      </c>
      <c r="F66" s="208">
        <v>0</v>
      </c>
      <c r="G66" s="208">
        <v>0</v>
      </c>
      <c r="H66" s="221">
        <v>12828679.360000001</v>
      </c>
    </row>
    <row r="67" spans="1:8">
      <c r="A67" s="177">
        <v>591</v>
      </c>
      <c r="B67" s="177">
        <v>1</v>
      </c>
      <c r="C67" s="178" t="s">
        <v>3030</v>
      </c>
      <c r="D67" s="208">
        <v>79007020.400000006</v>
      </c>
      <c r="E67" s="208">
        <v>0</v>
      </c>
      <c r="F67" s="208">
        <v>0</v>
      </c>
      <c r="G67" s="208">
        <v>14785493.469999999</v>
      </c>
      <c r="H67" s="221">
        <v>93792513.870000005</v>
      </c>
    </row>
    <row r="68" spans="1:8">
      <c r="A68" s="177">
        <v>592</v>
      </c>
      <c r="B68" s="177">
        <v>1</v>
      </c>
      <c r="C68" s="178" t="s">
        <v>1283</v>
      </c>
      <c r="D68" s="208">
        <v>1009641.69</v>
      </c>
      <c r="E68" s="208">
        <v>0</v>
      </c>
      <c r="F68" s="208">
        <v>0</v>
      </c>
      <c r="G68" s="208">
        <v>13765057.1</v>
      </c>
      <c r="H68" s="221">
        <v>14774698.789999999</v>
      </c>
    </row>
    <row r="69" spans="1:8">
      <c r="A69" s="270">
        <v>660</v>
      </c>
      <c r="B69" s="270">
        <v>1</v>
      </c>
      <c r="C69" s="271" t="s">
        <v>233</v>
      </c>
      <c r="D69" s="221">
        <v>32000000</v>
      </c>
      <c r="E69" s="221">
        <v>0</v>
      </c>
      <c r="F69" s="221">
        <v>0</v>
      </c>
      <c r="G69" s="221">
        <v>30801040.869999997</v>
      </c>
      <c r="H69" s="221">
        <v>62801040.869999997</v>
      </c>
    </row>
    <row r="70" spans="1:8">
      <c r="A70" s="270">
        <v>661</v>
      </c>
      <c r="B70" s="270">
        <v>1</v>
      </c>
      <c r="C70" s="271" t="s">
        <v>234</v>
      </c>
      <c r="D70" s="221">
        <v>0</v>
      </c>
      <c r="E70" s="221">
        <v>0</v>
      </c>
      <c r="F70" s="221">
        <v>0</v>
      </c>
      <c r="G70" s="221">
        <v>377</v>
      </c>
      <c r="H70" s="221">
        <v>377</v>
      </c>
    </row>
    <row r="71" spans="1:8">
      <c r="A71" s="270">
        <v>670</v>
      </c>
      <c r="B71" s="270">
        <v>1</v>
      </c>
      <c r="C71" s="271" t="s">
        <v>235</v>
      </c>
      <c r="D71" s="221">
        <v>165000</v>
      </c>
      <c r="E71" s="221">
        <v>0</v>
      </c>
      <c r="F71" s="221">
        <v>0</v>
      </c>
      <c r="G71" s="221">
        <v>5912316.5100000016</v>
      </c>
      <c r="H71" s="221">
        <v>6077316.5100000016</v>
      </c>
    </row>
    <row r="72" spans="1:8">
      <c r="A72" s="355">
        <v>867</v>
      </c>
      <c r="B72" s="355">
        <v>1</v>
      </c>
      <c r="C72" s="356" t="s">
        <v>250</v>
      </c>
      <c r="D72" s="221">
        <v>0</v>
      </c>
      <c r="E72" s="221">
        <v>0</v>
      </c>
      <c r="F72" s="221">
        <v>0</v>
      </c>
      <c r="G72" s="221">
        <v>2404126.0999999996</v>
      </c>
      <c r="H72" s="221">
        <v>2404126.0999999996</v>
      </c>
    </row>
    <row r="73" spans="1:8">
      <c r="A73" s="267"/>
      <c r="B73" s="267"/>
      <c r="C73" s="268"/>
      <c r="D73" s="269"/>
      <c r="E73" s="269"/>
      <c r="F73" s="269"/>
      <c r="G73" s="269"/>
      <c r="H73" s="269"/>
    </row>
    <row r="74" spans="1:8">
      <c r="C74" s="241" t="s">
        <v>637</v>
      </c>
      <c r="D74" s="198">
        <f>+SUBTOTAL(9,D9:D72)</f>
        <v>608866665.37000012</v>
      </c>
      <c r="E74" s="198">
        <f>+SUBTOTAL(9,E9:E72)</f>
        <v>0</v>
      </c>
      <c r="F74" s="198">
        <f>+SUBTOTAL(9,F9:F72)</f>
        <v>24464908.870000005</v>
      </c>
      <c r="G74" s="198">
        <f>+SUBTOTAL(9,G9:G72)</f>
        <v>467487773.63000011</v>
      </c>
      <c r="H74" s="198">
        <f>+SUBTOTAL(9,H9:H72)</f>
        <v>1100819347.8699999</v>
      </c>
    </row>
    <row r="76" spans="1:8" ht="15.75">
      <c r="A76" s="252"/>
    </row>
  </sheetData>
  <sheetProtection formatCells="0" formatColumns="0" formatRows="0" insertColumns="0" insertRows="0" insertHyperlinks="0" sort="0" autoFilter="0" pivotTables="0"/>
  <autoFilter ref="A8:H63"/>
  <mergeCells count="1">
    <mergeCell ref="D7:G7"/>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628"/>
  <sheetViews>
    <sheetView showGridLines="0" view="pageBreakPreview" zoomScale="85" zoomScaleNormal="70" zoomScaleSheetLayoutView="85" workbookViewId="0">
      <pane xSplit="3" ySplit="12" topLeftCell="AJ109" activePane="bottomRight" state="frozen"/>
      <selection activeCell="G12" sqref="G12"/>
      <selection pane="topRight" activeCell="G12" sqref="G12"/>
      <selection pane="bottomLeft" activeCell="G12" sqref="G12"/>
      <selection pane="bottomRight" activeCell="B209" sqref="B209"/>
    </sheetView>
  </sheetViews>
  <sheetFormatPr baseColWidth="10" defaultRowHeight="15" outlineLevelRow="2" outlineLevelCol="1"/>
  <cols>
    <col min="1" max="1" width="8.140625" style="12" customWidth="1"/>
    <col min="2" max="2" width="82" style="13" customWidth="1"/>
    <col min="3" max="3" width="7.5703125" style="14" customWidth="1"/>
    <col min="4" max="5" width="13.7109375" style="15" hidden="1" customWidth="1" outlineLevel="1"/>
    <col min="6" max="6" width="16.5703125" style="15" hidden="1" customWidth="1" outlineLevel="1"/>
    <col min="7" max="9" width="13.7109375" style="15" hidden="1" customWidth="1" outlineLevel="1"/>
    <col min="10" max="10" width="15.7109375" style="15" hidden="1" customWidth="1" outlineLevel="1"/>
    <col min="11" max="11" width="14" style="15" hidden="1" customWidth="1" outlineLevel="1"/>
    <col min="12" max="12" width="15.28515625" style="15" hidden="1" customWidth="1" outlineLevel="1"/>
    <col min="13" max="13" width="14.85546875" style="15" hidden="1" customWidth="1" outlineLevel="1"/>
    <col min="14" max="14" width="15.7109375" style="15" hidden="1" customWidth="1" outlineLevel="1"/>
    <col min="15" max="18" width="13.7109375" style="15" hidden="1" customWidth="1" outlineLevel="1"/>
    <col min="19" max="21" width="15.7109375" style="15" hidden="1" customWidth="1" outlineLevel="1"/>
    <col min="22" max="24" width="13.7109375" style="15" hidden="1" customWidth="1" outlineLevel="1" collapsed="1"/>
    <col min="25" max="26" width="13.7109375" style="15" hidden="1" customWidth="1" outlineLevel="1"/>
    <col min="27" max="27" width="15" style="15" hidden="1" customWidth="1" outlineLevel="1" collapsed="1"/>
    <col min="28" max="28" width="15" style="15" hidden="1" customWidth="1" outlineLevel="1"/>
    <col min="29" max="30" width="18" style="15" hidden="1" customWidth="1" outlineLevel="1"/>
    <col min="31" max="32" width="15.5703125" style="15" hidden="1" customWidth="1" outlineLevel="1"/>
    <col min="33" max="35" width="13.7109375" style="15" hidden="1" customWidth="1" outlineLevel="1"/>
    <col min="36" max="36" width="20.42578125" style="16" customWidth="1" collapsed="1"/>
    <col min="37" max="39" width="11.42578125" style="16"/>
    <col min="40" max="40" width="17.140625" style="16" customWidth="1"/>
    <col min="41" max="41" width="14.42578125" style="16" customWidth="1"/>
    <col min="42" max="16384" width="11.42578125" style="16"/>
  </cols>
  <sheetData>
    <row r="1" spans="1:41" s="27" customFormat="1">
      <c r="A1" s="23"/>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41" s="27" customFormat="1">
      <c r="A2" s="23"/>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41" s="27" customFormat="1">
      <c r="A3" s="23"/>
      <c r="B3" s="24"/>
      <c r="C3" s="25"/>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row>
    <row r="4" spans="1:41" s="27" customFormat="1">
      <c r="A4" s="23"/>
      <c r="B4" s="24"/>
      <c r="C4" s="25"/>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row>
    <row r="5" spans="1:41" s="27" customFormat="1">
      <c r="A5" s="23"/>
      <c r="B5" s="24"/>
      <c r="C5" s="25"/>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row>
    <row r="6" spans="1:41" s="27" customFormat="1" ht="13.5" customHeight="1">
      <c r="A6" s="23"/>
      <c r="B6" s="24"/>
      <c r="C6" s="25"/>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row>
    <row r="7" spans="1:41" s="27" customFormat="1" ht="18" customHeight="1">
      <c r="A7" s="330" t="s">
        <v>638</v>
      </c>
      <c r="B7" s="330"/>
      <c r="C7" s="330"/>
      <c r="D7" s="330"/>
      <c r="E7" s="330"/>
      <c r="F7" s="330"/>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row>
    <row r="8" spans="1:41" s="27" customFormat="1" ht="18.75">
      <c r="A8" s="330" t="s">
        <v>1266</v>
      </c>
      <c r="B8" s="330"/>
      <c r="C8" s="330"/>
      <c r="D8" s="330"/>
      <c r="E8" s="330"/>
      <c r="F8" s="330"/>
      <c r="G8" s="330"/>
      <c r="H8" s="330"/>
      <c r="I8" s="330"/>
      <c r="J8" s="330"/>
      <c r="K8" s="330"/>
      <c r="L8" s="330"/>
      <c r="M8" s="330"/>
      <c r="N8" s="330"/>
      <c r="O8" s="330"/>
      <c r="P8" s="330"/>
      <c r="Q8" s="330"/>
      <c r="R8" s="330"/>
      <c r="S8" s="330"/>
      <c r="T8" s="330"/>
      <c r="U8" s="330"/>
      <c r="V8" s="330"/>
      <c r="W8" s="330"/>
      <c r="X8" s="330"/>
      <c r="Y8" s="330"/>
      <c r="Z8" s="330"/>
      <c r="AA8" s="330"/>
      <c r="AB8" s="330"/>
      <c r="AC8" s="330"/>
      <c r="AD8" s="330"/>
      <c r="AE8" s="330"/>
      <c r="AF8" s="330"/>
      <c r="AG8" s="330"/>
      <c r="AH8" s="330"/>
      <c r="AI8" s="330"/>
      <c r="AJ8" s="330"/>
    </row>
    <row r="9" spans="1:41" s="27" customFormat="1" ht="18.75">
      <c r="A9" s="330" t="str">
        <f>+RESUMEN!A6</f>
        <v>ACTUALIZADO AL : 8 de agosto de 2018</v>
      </c>
      <c r="B9" s="330"/>
      <c r="C9" s="330"/>
      <c r="D9" s="330"/>
      <c r="E9" s="330"/>
      <c r="F9" s="330"/>
      <c r="G9" s="330"/>
      <c r="H9" s="330"/>
      <c r="I9" s="330"/>
      <c r="J9" s="330"/>
      <c r="K9" s="330"/>
      <c r="L9" s="330"/>
      <c r="M9" s="330"/>
      <c r="N9" s="330"/>
      <c r="O9" s="330"/>
      <c r="P9" s="330"/>
      <c r="Q9" s="330"/>
      <c r="R9" s="330"/>
      <c r="S9" s="330"/>
      <c r="T9" s="330"/>
      <c r="U9" s="330"/>
      <c r="V9" s="330"/>
      <c r="W9" s="330"/>
      <c r="X9" s="330"/>
      <c r="Y9" s="330"/>
      <c r="Z9" s="330"/>
      <c r="AA9" s="330"/>
      <c r="AB9" s="330"/>
      <c r="AC9" s="330"/>
      <c r="AD9" s="330"/>
      <c r="AE9" s="330"/>
      <c r="AF9" s="330"/>
      <c r="AG9" s="330"/>
      <c r="AH9" s="330"/>
      <c r="AI9" s="330"/>
      <c r="AJ9" s="330"/>
    </row>
    <row r="10" spans="1:41" s="27" customFormat="1" ht="18.75">
      <c r="A10" s="330" t="s">
        <v>639</v>
      </c>
      <c r="B10" s="330"/>
      <c r="C10" s="330"/>
      <c r="D10" s="330"/>
      <c r="E10" s="330"/>
      <c r="F10" s="330"/>
      <c r="G10" s="330"/>
      <c r="H10" s="330"/>
      <c r="I10" s="330"/>
      <c r="J10" s="330"/>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row>
    <row r="11" spans="1:41" s="27" customFormat="1" ht="15" customHeight="1">
      <c r="A11" s="72"/>
      <c r="B11" s="28"/>
      <c r="C11" s="29"/>
      <c r="D11" s="350" t="s">
        <v>640</v>
      </c>
      <c r="E11" s="350"/>
      <c r="F11" s="350"/>
      <c r="G11" s="350"/>
      <c r="H11" s="350"/>
      <c r="I11" s="350"/>
      <c r="J11" s="350"/>
      <c r="K11" s="350"/>
      <c r="L11" s="350"/>
      <c r="M11" s="350"/>
      <c r="N11" s="350"/>
      <c r="O11" s="350"/>
      <c r="P11" s="350"/>
      <c r="Q11" s="350"/>
      <c r="R11" s="350"/>
      <c r="S11" s="350"/>
      <c r="T11" s="350"/>
      <c r="U11" s="351"/>
      <c r="V11" s="352" t="s">
        <v>641</v>
      </c>
      <c r="W11" s="353"/>
      <c r="X11" s="353"/>
      <c r="Y11" s="353"/>
      <c r="Z11" s="353"/>
      <c r="AA11" s="353"/>
      <c r="AB11" s="353"/>
      <c r="AC11" s="353"/>
      <c r="AD11" s="353"/>
      <c r="AE11" s="353"/>
      <c r="AF11" s="353"/>
      <c r="AG11" s="353"/>
      <c r="AH11" s="353"/>
      <c r="AI11" s="354"/>
    </row>
    <row r="12" spans="1:41" s="17" customFormat="1" ht="34.5">
      <c r="A12" s="56" t="s">
        <v>642</v>
      </c>
      <c r="B12" s="57" t="s">
        <v>41</v>
      </c>
      <c r="C12" s="58" t="s">
        <v>643</v>
      </c>
      <c r="D12" s="58" t="s">
        <v>1248</v>
      </c>
      <c r="E12" s="58" t="s">
        <v>1249</v>
      </c>
      <c r="F12" s="56" t="s">
        <v>27</v>
      </c>
      <c r="G12" s="56" t="s">
        <v>3</v>
      </c>
      <c r="H12" s="56" t="s">
        <v>1255</v>
      </c>
      <c r="I12" s="56" t="s">
        <v>11</v>
      </c>
      <c r="J12" s="56" t="s">
        <v>6</v>
      </c>
      <c r="K12" s="56" t="s">
        <v>15</v>
      </c>
      <c r="L12" s="56" t="s">
        <v>1256</v>
      </c>
      <c r="M12" s="56" t="s">
        <v>17</v>
      </c>
      <c r="N12" s="56" t="s">
        <v>13</v>
      </c>
      <c r="O12" s="56" t="s">
        <v>1257</v>
      </c>
      <c r="P12" s="56" t="s">
        <v>1258</v>
      </c>
      <c r="Q12" s="56" t="s">
        <v>20</v>
      </c>
      <c r="R12" s="56" t="s">
        <v>21</v>
      </c>
      <c r="S12" s="56" t="s">
        <v>8</v>
      </c>
      <c r="T12" s="56" t="s">
        <v>1267</v>
      </c>
      <c r="U12" s="56" t="s">
        <v>1245</v>
      </c>
      <c r="V12" s="58" t="s">
        <v>1252</v>
      </c>
      <c r="W12" s="58" t="s">
        <v>1250</v>
      </c>
      <c r="X12" s="56" t="s">
        <v>3</v>
      </c>
      <c r="Y12" s="56" t="s">
        <v>631</v>
      </c>
      <c r="Z12" s="56" t="s">
        <v>11</v>
      </c>
      <c r="AA12" s="56" t="s">
        <v>6</v>
      </c>
      <c r="AB12" s="56" t="s">
        <v>17</v>
      </c>
      <c r="AC12" s="56" t="s">
        <v>13</v>
      </c>
      <c r="AD12" s="56" t="s">
        <v>1258</v>
      </c>
      <c r="AE12" s="56" t="s">
        <v>20</v>
      </c>
      <c r="AF12" s="56" t="s">
        <v>21</v>
      </c>
      <c r="AG12" s="56" t="s">
        <v>23</v>
      </c>
      <c r="AH12" s="56" t="s">
        <v>1247</v>
      </c>
      <c r="AI12" s="56" t="s">
        <v>1267</v>
      </c>
      <c r="AJ12" s="58" t="s">
        <v>644</v>
      </c>
    </row>
    <row r="13" spans="1:41" ht="20.100000000000001" customHeight="1">
      <c r="A13" s="59">
        <v>6</v>
      </c>
      <c r="B13" s="60" t="s">
        <v>689</v>
      </c>
      <c r="C13" s="61" t="s">
        <v>1298</v>
      </c>
      <c r="D13" s="62">
        <v>0</v>
      </c>
      <c r="E13" s="62">
        <v>20207.14</v>
      </c>
      <c r="F13" s="62">
        <v>0</v>
      </c>
      <c r="G13" s="62">
        <v>364368.38</v>
      </c>
      <c r="H13" s="62">
        <v>0</v>
      </c>
      <c r="I13" s="62">
        <v>50</v>
      </c>
      <c r="J13" s="62">
        <v>109913.97</v>
      </c>
      <c r="K13" s="62">
        <v>2516.2600000000002</v>
      </c>
      <c r="L13" s="62">
        <v>0</v>
      </c>
      <c r="M13" s="62">
        <v>0</v>
      </c>
      <c r="N13" s="62">
        <v>0</v>
      </c>
      <c r="O13" s="62">
        <v>291.61</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3">
        <f>SUM(D13:AI13)</f>
        <v>497347.36</v>
      </c>
      <c r="AM13" s="70"/>
    </row>
    <row r="14" spans="1:41" ht="20.100000000000001" customHeight="1">
      <c r="A14" s="59">
        <v>10</v>
      </c>
      <c r="B14" s="60" t="s">
        <v>690</v>
      </c>
      <c r="C14" s="61" t="s">
        <v>1298</v>
      </c>
      <c r="D14" s="62">
        <v>0</v>
      </c>
      <c r="E14" s="62">
        <v>0</v>
      </c>
      <c r="F14" s="62">
        <v>0</v>
      </c>
      <c r="G14" s="62">
        <v>128513.68000000001</v>
      </c>
      <c r="H14" s="62">
        <v>0</v>
      </c>
      <c r="I14" s="62">
        <v>63259.41</v>
      </c>
      <c r="J14" s="62">
        <v>9060437.4800000004</v>
      </c>
      <c r="K14" s="62">
        <v>250837.48999999993</v>
      </c>
      <c r="L14" s="62">
        <v>0</v>
      </c>
      <c r="M14" s="62">
        <v>0</v>
      </c>
      <c r="N14" s="62">
        <v>2237320.6499999994</v>
      </c>
      <c r="O14" s="62">
        <v>0</v>
      </c>
      <c r="P14" s="62">
        <v>3417487.6799999992</v>
      </c>
      <c r="Q14" s="62">
        <v>0</v>
      </c>
      <c r="R14" s="62">
        <v>0</v>
      </c>
      <c r="S14" s="62">
        <v>0</v>
      </c>
      <c r="T14" s="62">
        <v>0</v>
      </c>
      <c r="U14" s="62">
        <v>0</v>
      </c>
      <c r="V14" s="62">
        <v>0</v>
      </c>
      <c r="W14" s="62">
        <v>0</v>
      </c>
      <c r="X14" s="62">
        <v>24010</v>
      </c>
      <c r="Y14" s="62">
        <v>0</v>
      </c>
      <c r="Z14" s="62">
        <v>0</v>
      </c>
      <c r="AA14" s="62">
        <v>137250.00940000001</v>
      </c>
      <c r="AB14" s="62">
        <v>0</v>
      </c>
      <c r="AC14" s="62">
        <v>1234515.31</v>
      </c>
      <c r="AD14" s="62">
        <v>0</v>
      </c>
      <c r="AE14" s="62">
        <v>0</v>
      </c>
      <c r="AF14" s="62">
        <v>0</v>
      </c>
      <c r="AG14" s="62">
        <v>0</v>
      </c>
      <c r="AH14" s="62">
        <v>0</v>
      </c>
      <c r="AI14" s="62">
        <v>0</v>
      </c>
      <c r="AJ14" s="63">
        <f t="shared" ref="AJ14:AJ77" si="0">SUM(D14:AI14)</f>
        <v>16553631.709400002</v>
      </c>
      <c r="AM14" s="70"/>
    </row>
    <row r="15" spans="1:41" ht="20.100000000000001" customHeight="1">
      <c r="A15" s="59">
        <v>15</v>
      </c>
      <c r="B15" s="60" t="s">
        <v>691</v>
      </c>
      <c r="C15" s="61" t="s">
        <v>1298</v>
      </c>
      <c r="D15" s="62">
        <v>0</v>
      </c>
      <c r="E15" s="62">
        <v>0</v>
      </c>
      <c r="F15" s="62">
        <v>75918424.069999993</v>
      </c>
      <c r="G15" s="62">
        <v>18647000.830000002</v>
      </c>
      <c r="H15" s="62">
        <v>0</v>
      </c>
      <c r="I15" s="62">
        <v>4503.5</v>
      </c>
      <c r="J15" s="62">
        <v>372258.62</v>
      </c>
      <c r="K15" s="62">
        <v>4246.28</v>
      </c>
      <c r="L15" s="62">
        <v>0</v>
      </c>
      <c r="M15" s="62">
        <v>0</v>
      </c>
      <c r="N15" s="62">
        <v>0.48</v>
      </c>
      <c r="O15" s="62">
        <v>0</v>
      </c>
      <c r="P15" s="62">
        <v>0</v>
      </c>
      <c r="Q15" s="62">
        <v>0</v>
      </c>
      <c r="R15" s="62">
        <v>0</v>
      </c>
      <c r="S15" s="62">
        <v>0</v>
      </c>
      <c r="T15" s="62">
        <v>1860</v>
      </c>
      <c r="U15" s="62">
        <v>0</v>
      </c>
      <c r="V15" s="62">
        <v>0</v>
      </c>
      <c r="W15" s="62">
        <v>0</v>
      </c>
      <c r="X15" s="62">
        <v>0</v>
      </c>
      <c r="Y15" s="62">
        <v>0</v>
      </c>
      <c r="Z15" s="62">
        <v>50.009399999999999</v>
      </c>
      <c r="AA15" s="62">
        <v>1182711.1968</v>
      </c>
      <c r="AB15" s="62">
        <v>0</v>
      </c>
      <c r="AC15" s="62">
        <v>0</v>
      </c>
      <c r="AD15" s="62">
        <v>0</v>
      </c>
      <c r="AE15" s="62">
        <v>0</v>
      </c>
      <c r="AF15" s="62">
        <v>0</v>
      </c>
      <c r="AG15" s="62">
        <v>0</v>
      </c>
      <c r="AH15" s="62">
        <v>0</v>
      </c>
      <c r="AI15" s="62">
        <v>0</v>
      </c>
      <c r="AJ15" s="63">
        <f t="shared" si="0"/>
        <v>96131054.98619999</v>
      </c>
      <c r="AM15" s="70"/>
    </row>
    <row r="16" spans="1:41" ht="20.100000000000001" customHeight="1">
      <c r="A16" s="59">
        <v>16</v>
      </c>
      <c r="B16" s="60" t="s">
        <v>692</v>
      </c>
      <c r="C16" s="64" t="s">
        <v>1298</v>
      </c>
      <c r="D16" s="62">
        <v>1873838.0499999998</v>
      </c>
      <c r="E16" s="62">
        <v>92193.62</v>
      </c>
      <c r="F16" s="62">
        <v>17714679.02</v>
      </c>
      <c r="G16" s="62">
        <v>12692204.08</v>
      </c>
      <c r="H16" s="62">
        <v>0</v>
      </c>
      <c r="I16" s="62">
        <v>7113.2000000000007</v>
      </c>
      <c r="J16" s="62">
        <v>20969921.68</v>
      </c>
      <c r="K16" s="62">
        <v>25431.660000000003</v>
      </c>
      <c r="L16" s="62">
        <v>0</v>
      </c>
      <c r="M16" s="62">
        <v>5884.4699999999993</v>
      </c>
      <c r="N16" s="62">
        <v>4513.0099999999993</v>
      </c>
      <c r="O16" s="62">
        <v>107188.77999999997</v>
      </c>
      <c r="P16" s="62">
        <v>0</v>
      </c>
      <c r="Q16" s="62">
        <v>0</v>
      </c>
      <c r="R16" s="62">
        <v>0</v>
      </c>
      <c r="S16" s="62">
        <v>0</v>
      </c>
      <c r="T16" s="62">
        <v>144895</v>
      </c>
      <c r="U16" s="62">
        <v>0</v>
      </c>
      <c r="V16" s="62">
        <v>0</v>
      </c>
      <c r="W16" s="62">
        <v>0</v>
      </c>
      <c r="X16" s="62">
        <v>0</v>
      </c>
      <c r="Y16" s="62">
        <v>0</v>
      </c>
      <c r="Z16" s="62">
        <v>0</v>
      </c>
      <c r="AA16" s="62">
        <v>0</v>
      </c>
      <c r="AB16" s="62">
        <v>0</v>
      </c>
      <c r="AC16" s="62">
        <v>0</v>
      </c>
      <c r="AD16" s="62">
        <v>0</v>
      </c>
      <c r="AE16" s="62">
        <v>0</v>
      </c>
      <c r="AF16" s="62">
        <v>0</v>
      </c>
      <c r="AG16" s="62">
        <v>0</v>
      </c>
      <c r="AH16" s="62">
        <v>0</v>
      </c>
      <c r="AI16" s="62">
        <v>0</v>
      </c>
      <c r="AJ16" s="63">
        <f t="shared" si="0"/>
        <v>53637862.569999985</v>
      </c>
      <c r="AM16" s="70"/>
      <c r="AO16" s="18"/>
    </row>
    <row r="17" spans="1:41" ht="20.100000000000001" customHeight="1">
      <c r="A17" s="59">
        <v>20</v>
      </c>
      <c r="B17" s="60" t="s">
        <v>693</v>
      </c>
      <c r="C17" s="61" t="s">
        <v>1298</v>
      </c>
      <c r="D17" s="62">
        <v>3317307</v>
      </c>
      <c r="E17" s="62">
        <v>613.86</v>
      </c>
      <c r="F17" s="62">
        <v>0</v>
      </c>
      <c r="G17" s="62">
        <v>15290356.939999999</v>
      </c>
      <c r="H17" s="62">
        <v>0</v>
      </c>
      <c r="I17" s="62">
        <v>1670</v>
      </c>
      <c r="J17" s="62">
        <v>118144.98999999999</v>
      </c>
      <c r="K17" s="62">
        <v>10535.52</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3">
        <f t="shared" si="0"/>
        <v>18738628.309999999</v>
      </c>
      <c r="AM17" s="70"/>
      <c r="AN17" s="18"/>
      <c r="AO17" s="18"/>
    </row>
    <row r="18" spans="1:41" ht="20.100000000000001" customHeight="1">
      <c r="A18" s="59">
        <v>25</v>
      </c>
      <c r="B18" s="60" t="s">
        <v>694</v>
      </c>
      <c r="C18" s="61" t="s">
        <v>1298</v>
      </c>
      <c r="D18" s="62">
        <v>0</v>
      </c>
      <c r="E18" s="62">
        <v>3828988.05</v>
      </c>
      <c r="F18" s="62">
        <v>1248705</v>
      </c>
      <c r="G18" s="62">
        <v>5573161.3199999994</v>
      </c>
      <c r="H18" s="62">
        <v>0</v>
      </c>
      <c r="I18" s="62">
        <v>1608.23</v>
      </c>
      <c r="J18" s="62">
        <v>8598649.6500000004</v>
      </c>
      <c r="K18" s="62">
        <v>18611.789999999997</v>
      </c>
      <c r="L18" s="62">
        <v>27794275.680000003</v>
      </c>
      <c r="M18" s="62">
        <v>0</v>
      </c>
      <c r="N18" s="62">
        <v>331443491.43999976</v>
      </c>
      <c r="O18" s="62">
        <v>0</v>
      </c>
      <c r="P18" s="62">
        <v>1500000</v>
      </c>
      <c r="Q18" s="62">
        <v>0</v>
      </c>
      <c r="R18" s="62">
        <v>0</v>
      </c>
      <c r="S18" s="62">
        <v>0</v>
      </c>
      <c r="T18" s="62">
        <v>461995134.63999999</v>
      </c>
      <c r="U18" s="62">
        <v>0</v>
      </c>
      <c r="V18" s="62">
        <v>0</v>
      </c>
      <c r="W18" s="62">
        <v>0</v>
      </c>
      <c r="X18" s="62">
        <v>0</v>
      </c>
      <c r="Y18" s="62">
        <v>0</v>
      </c>
      <c r="Z18" s="62">
        <v>0</v>
      </c>
      <c r="AA18" s="62">
        <v>0</v>
      </c>
      <c r="AB18" s="62">
        <v>0</v>
      </c>
      <c r="AC18" s="62">
        <v>0</v>
      </c>
      <c r="AD18" s="62">
        <v>0</v>
      </c>
      <c r="AE18" s="62">
        <v>0</v>
      </c>
      <c r="AF18" s="62">
        <v>0</v>
      </c>
      <c r="AG18" s="62">
        <v>0</v>
      </c>
      <c r="AH18" s="62">
        <v>0</v>
      </c>
      <c r="AI18" s="62">
        <v>0</v>
      </c>
      <c r="AJ18" s="63">
        <f t="shared" si="0"/>
        <v>842002625.79999971</v>
      </c>
      <c r="AM18" s="70"/>
      <c r="AN18" s="18"/>
      <c r="AO18" s="18"/>
    </row>
    <row r="19" spans="1:41" ht="20.100000000000001" customHeight="1">
      <c r="A19" s="59">
        <v>30</v>
      </c>
      <c r="B19" s="60" t="s">
        <v>695</v>
      </c>
      <c r="C19" s="61" t="s">
        <v>1298</v>
      </c>
      <c r="D19" s="62">
        <v>0</v>
      </c>
      <c r="E19" s="62">
        <v>3356500.5</v>
      </c>
      <c r="F19" s="62">
        <v>0</v>
      </c>
      <c r="G19" s="62">
        <v>6689.7</v>
      </c>
      <c r="H19" s="62">
        <v>0</v>
      </c>
      <c r="I19" s="62">
        <v>0</v>
      </c>
      <c r="J19" s="62">
        <v>0</v>
      </c>
      <c r="K19" s="62">
        <v>0</v>
      </c>
      <c r="L19" s="62">
        <v>0</v>
      </c>
      <c r="M19" s="62">
        <v>0</v>
      </c>
      <c r="N19" s="62">
        <v>0</v>
      </c>
      <c r="O19" s="62">
        <v>0</v>
      </c>
      <c r="P19" s="62">
        <v>601757.14</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3">
        <f t="shared" si="0"/>
        <v>3964947.3400000003</v>
      </c>
      <c r="AM19" s="70"/>
    </row>
    <row r="20" spans="1:41" ht="20.100000000000001" customHeight="1">
      <c r="A20" s="59">
        <v>35</v>
      </c>
      <c r="B20" s="60" t="s">
        <v>696</v>
      </c>
      <c r="C20" s="64" t="s">
        <v>1298</v>
      </c>
      <c r="D20" s="62">
        <v>0</v>
      </c>
      <c r="E20" s="62">
        <v>3564</v>
      </c>
      <c r="F20" s="62">
        <v>0</v>
      </c>
      <c r="G20" s="62">
        <v>7252722.7599999979</v>
      </c>
      <c r="H20" s="62">
        <v>0</v>
      </c>
      <c r="I20" s="62">
        <v>2906.5600000000004</v>
      </c>
      <c r="J20" s="62">
        <v>5790676.9000000004</v>
      </c>
      <c r="K20" s="62">
        <v>2167.83</v>
      </c>
      <c r="L20" s="62">
        <v>51222</v>
      </c>
      <c r="M20" s="62">
        <v>680.86</v>
      </c>
      <c r="N20" s="62">
        <v>156.32</v>
      </c>
      <c r="O20" s="62">
        <v>75.52</v>
      </c>
      <c r="P20" s="62">
        <v>467734.24</v>
      </c>
      <c r="Q20" s="62">
        <v>0</v>
      </c>
      <c r="R20" s="62">
        <v>0</v>
      </c>
      <c r="S20" s="62">
        <v>0</v>
      </c>
      <c r="T20" s="62">
        <v>3356744.6000000006</v>
      </c>
      <c r="U20" s="62">
        <v>0</v>
      </c>
      <c r="V20" s="62">
        <v>0</v>
      </c>
      <c r="W20" s="62">
        <v>0</v>
      </c>
      <c r="X20" s="62">
        <v>0</v>
      </c>
      <c r="Y20" s="62">
        <v>0</v>
      </c>
      <c r="Z20" s="62">
        <v>0</v>
      </c>
      <c r="AA20" s="62">
        <v>1780124.3810000001</v>
      </c>
      <c r="AB20" s="62">
        <v>0</v>
      </c>
      <c r="AC20" s="62">
        <v>0</v>
      </c>
      <c r="AD20" s="62">
        <v>0</v>
      </c>
      <c r="AE20" s="62">
        <v>0</v>
      </c>
      <c r="AF20" s="62">
        <v>0</v>
      </c>
      <c r="AG20" s="62">
        <v>0</v>
      </c>
      <c r="AH20" s="62">
        <v>0</v>
      </c>
      <c r="AI20" s="62">
        <v>0</v>
      </c>
      <c r="AJ20" s="63">
        <f t="shared" si="0"/>
        <v>18708775.971000001</v>
      </c>
      <c r="AM20" s="70"/>
    </row>
    <row r="21" spans="1:41" ht="20.100000000000001" customHeight="1">
      <c r="A21" s="59">
        <v>41</v>
      </c>
      <c r="B21" s="60" t="s">
        <v>697</v>
      </c>
      <c r="C21" s="61" t="s">
        <v>1298</v>
      </c>
      <c r="D21" s="62">
        <v>0</v>
      </c>
      <c r="E21" s="62">
        <v>0</v>
      </c>
      <c r="F21" s="62">
        <v>31382948.369999997</v>
      </c>
      <c r="G21" s="62">
        <v>5020804.1000000006</v>
      </c>
      <c r="H21" s="62">
        <v>0</v>
      </c>
      <c r="I21" s="62">
        <v>0</v>
      </c>
      <c r="J21" s="62">
        <v>2238157.44</v>
      </c>
      <c r="K21" s="62">
        <v>0</v>
      </c>
      <c r="L21" s="62">
        <v>0</v>
      </c>
      <c r="M21" s="62">
        <v>0</v>
      </c>
      <c r="N21" s="62">
        <v>0</v>
      </c>
      <c r="O21" s="62">
        <v>0</v>
      </c>
      <c r="P21" s="62">
        <v>0</v>
      </c>
      <c r="Q21" s="62">
        <v>0</v>
      </c>
      <c r="R21" s="62">
        <v>0</v>
      </c>
      <c r="S21" s="62">
        <v>0</v>
      </c>
      <c r="T21" s="62">
        <v>102911.24</v>
      </c>
      <c r="U21" s="62">
        <v>0</v>
      </c>
      <c r="V21" s="62">
        <v>0</v>
      </c>
      <c r="W21" s="62">
        <v>0</v>
      </c>
      <c r="X21" s="62">
        <v>0</v>
      </c>
      <c r="Y21" s="62">
        <v>0</v>
      </c>
      <c r="Z21" s="62">
        <v>0</v>
      </c>
      <c r="AA21" s="62">
        <v>0</v>
      </c>
      <c r="AB21" s="62">
        <v>0</v>
      </c>
      <c r="AC21" s="62">
        <v>0</v>
      </c>
      <c r="AD21" s="62">
        <v>0</v>
      </c>
      <c r="AE21" s="62">
        <v>0</v>
      </c>
      <c r="AF21" s="62">
        <v>0</v>
      </c>
      <c r="AG21" s="62">
        <v>0</v>
      </c>
      <c r="AH21" s="62">
        <v>0</v>
      </c>
      <c r="AI21" s="62">
        <v>0</v>
      </c>
      <c r="AJ21" s="63">
        <f t="shared" si="0"/>
        <v>38744821.149999999</v>
      </c>
      <c r="AM21" s="70"/>
    </row>
    <row r="22" spans="1:41" ht="20.100000000000001" customHeight="1">
      <c r="A22" s="59">
        <v>46</v>
      </c>
      <c r="B22" s="60" t="s">
        <v>698</v>
      </c>
      <c r="C22" s="61" t="s">
        <v>1298</v>
      </c>
      <c r="D22" s="62">
        <v>3366022.36</v>
      </c>
      <c r="E22" s="62">
        <v>3321331.8</v>
      </c>
      <c r="F22" s="62">
        <v>32027472.610000003</v>
      </c>
      <c r="G22" s="62">
        <v>5323155.290000001</v>
      </c>
      <c r="H22" s="62">
        <v>0</v>
      </c>
      <c r="I22" s="62">
        <v>59239.040000000008</v>
      </c>
      <c r="J22" s="62">
        <v>19704223.340000004</v>
      </c>
      <c r="K22" s="62">
        <v>61399.489999999983</v>
      </c>
      <c r="L22" s="62">
        <v>0</v>
      </c>
      <c r="M22" s="62">
        <v>0.03</v>
      </c>
      <c r="N22" s="62">
        <v>36935.999999999993</v>
      </c>
      <c r="O22" s="62">
        <v>87505.11</v>
      </c>
      <c r="P22" s="62">
        <v>210036</v>
      </c>
      <c r="Q22" s="62">
        <v>0</v>
      </c>
      <c r="R22" s="62">
        <v>0</v>
      </c>
      <c r="S22" s="62">
        <v>0</v>
      </c>
      <c r="T22" s="62">
        <v>0</v>
      </c>
      <c r="U22" s="62">
        <v>0</v>
      </c>
      <c r="V22" s="62">
        <v>0</v>
      </c>
      <c r="W22" s="62">
        <v>0</v>
      </c>
      <c r="X22" s="62">
        <v>3107.58</v>
      </c>
      <c r="Y22" s="62">
        <v>0</v>
      </c>
      <c r="Z22" s="62">
        <v>0</v>
      </c>
      <c r="AA22" s="62">
        <v>0</v>
      </c>
      <c r="AB22" s="62">
        <v>0</v>
      </c>
      <c r="AC22" s="62">
        <v>0</v>
      </c>
      <c r="AD22" s="62">
        <v>0</v>
      </c>
      <c r="AE22" s="62">
        <v>0</v>
      </c>
      <c r="AF22" s="62">
        <v>0</v>
      </c>
      <c r="AG22" s="62">
        <v>0</v>
      </c>
      <c r="AH22" s="62">
        <v>0</v>
      </c>
      <c r="AI22" s="62">
        <v>0</v>
      </c>
      <c r="AJ22" s="63">
        <f t="shared" si="0"/>
        <v>64200428.650000006</v>
      </c>
      <c r="AM22" s="70"/>
    </row>
    <row r="23" spans="1:41" ht="20.100000000000001" customHeight="1">
      <c r="A23" s="59">
        <v>47</v>
      </c>
      <c r="B23" s="60" t="s">
        <v>699</v>
      </c>
      <c r="C23" s="61" t="s">
        <v>1298</v>
      </c>
      <c r="D23" s="62">
        <v>152251.60999999999</v>
      </c>
      <c r="E23" s="62">
        <v>0</v>
      </c>
      <c r="F23" s="62">
        <v>3986652.17</v>
      </c>
      <c r="G23" s="62">
        <v>2485165.1</v>
      </c>
      <c r="H23" s="62">
        <v>0</v>
      </c>
      <c r="I23" s="62">
        <v>1152.02</v>
      </c>
      <c r="J23" s="62">
        <v>3023717.39</v>
      </c>
      <c r="K23" s="62">
        <v>1765.55</v>
      </c>
      <c r="L23" s="62">
        <v>0</v>
      </c>
      <c r="M23" s="62">
        <v>0</v>
      </c>
      <c r="N23" s="62">
        <v>0</v>
      </c>
      <c r="O23" s="62">
        <v>0</v>
      </c>
      <c r="P23" s="62">
        <v>415909</v>
      </c>
      <c r="Q23" s="62">
        <v>0</v>
      </c>
      <c r="R23" s="62">
        <v>0</v>
      </c>
      <c r="S23" s="62">
        <v>0</v>
      </c>
      <c r="T23" s="62">
        <v>0</v>
      </c>
      <c r="U23" s="62">
        <v>0</v>
      </c>
      <c r="V23" s="62">
        <v>0</v>
      </c>
      <c r="W23" s="62">
        <v>0</v>
      </c>
      <c r="X23" s="62">
        <v>0</v>
      </c>
      <c r="Y23" s="62">
        <v>0</v>
      </c>
      <c r="Z23" s="62">
        <v>300.0564</v>
      </c>
      <c r="AA23" s="62">
        <v>32701523.685600005</v>
      </c>
      <c r="AB23" s="62">
        <v>0</v>
      </c>
      <c r="AC23" s="62">
        <v>0</v>
      </c>
      <c r="AD23" s="62">
        <v>0</v>
      </c>
      <c r="AE23" s="62">
        <v>0</v>
      </c>
      <c r="AF23" s="62">
        <v>0</v>
      </c>
      <c r="AG23" s="62">
        <v>0</v>
      </c>
      <c r="AH23" s="62">
        <v>0</v>
      </c>
      <c r="AI23" s="62">
        <v>0</v>
      </c>
      <c r="AJ23" s="63">
        <f t="shared" si="0"/>
        <v>42768436.582000002</v>
      </c>
      <c r="AM23" s="70"/>
    </row>
    <row r="24" spans="1:41" ht="20.100000000000001" customHeight="1">
      <c r="A24" s="59">
        <v>48</v>
      </c>
      <c r="B24" s="60" t="s">
        <v>700</v>
      </c>
      <c r="C24" s="61" t="s">
        <v>1298</v>
      </c>
      <c r="D24" s="62">
        <v>0</v>
      </c>
      <c r="E24" s="62">
        <v>0</v>
      </c>
      <c r="F24" s="62">
        <v>164205</v>
      </c>
      <c r="G24" s="62">
        <v>77798.89</v>
      </c>
      <c r="H24" s="62">
        <v>0</v>
      </c>
      <c r="I24" s="62">
        <v>292.5</v>
      </c>
      <c r="J24" s="62">
        <v>321.45</v>
      </c>
      <c r="K24" s="62">
        <v>27980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3">
        <f t="shared" si="0"/>
        <v>270597.84000000003</v>
      </c>
      <c r="AM24" s="70"/>
    </row>
    <row r="25" spans="1:41" ht="20.100000000000001" customHeight="1">
      <c r="A25" s="59">
        <v>50</v>
      </c>
      <c r="B25" s="60" t="s">
        <v>701</v>
      </c>
      <c r="C25" s="61" t="s">
        <v>1298</v>
      </c>
      <c r="D25" s="62">
        <v>0</v>
      </c>
      <c r="E25" s="62">
        <v>0</v>
      </c>
      <c r="F25" s="62">
        <v>0</v>
      </c>
      <c r="G25" s="62">
        <v>21218.29</v>
      </c>
      <c r="H25" s="62">
        <v>0</v>
      </c>
      <c r="I25" s="62">
        <v>0</v>
      </c>
      <c r="J25" s="62">
        <v>0</v>
      </c>
      <c r="K25" s="62">
        <v>0</v>
      </c>
      <c r="L25" s="62">
        <v>0</v>
      </c>
      <c r="M25" s="62">
        <v>0</v>
      </c>
      <c r="N25" s="62">
        <v>0</v>
      </c>
      <c r="O25" s="62">
        <v>0</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0</v>
      </c>
      <c r="AG25" s="62">
        <v>0</v>
      </c>
      <c r="AH25" s="62">
        <v>0</v>
      </c>
      <c r="AI25" s="62">
        <v>0</v>
      </c>
      <c r="AJ25" s="63">
        <f t="shared" si="0"/>
        <v>21218.29</v>
      </c>
      <c r="AM25" s="70"/>
    </row>
    <row r="26" spans="1:41" ht="20.100000000000001" customHeight="1">
      <c r="A26" s="59">
        <v>51</v>
      </c>
      <c r="B26" s="60" t="s">
        <v>702</v>
      </c>
      <c r="C26" s="61" t="s">
        <v>1298</v>
      </c>
      <c r="D26" s="62">
        <v>0</v>
      </c>
      <c r="E26" s="62">
        <v>0</v>
      </c>
      <c r="F26" s="62">
        <v>0</v>
      </c>
      <c r="G26" s="62">
        <v>21065.759999999998</v>
      </c>
      <c r="H26" s="62">
        <v>0</v>
      </c>
      <c r="I26" s="62">
        <v>50</v>
      </c>
      <c r="J26" s="62">
        <v>1813351.6500000001</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3">
        <f t="shared" si="0"/>
        <v>1834467.4100000001</v>
      </c>
      <c r="AM26" s="70"/>
    </row>
    <row r="27" spans="1:41" ht="20.100000000000001" customHeight="1">
      <c r="A27" s="59">
        <v>52</v>
      </c>
      <c r="B27" s="60" t="s">
        <v>703</v>
      </c>
      <c r="C27" s="61" t="s">
        <v>1298</v>
      </c>
      <c r="D27" s="62">
        <v>39606.92</v>
      </c>
      <c r="E27" s="62">
        <v>0</v>
      </c>
      <c r="F27" s="62">
        <v>367467.59</v>
      </c>
      <c r="G27" s="62">
        <v>126646.82</v>
      </c>
      <c r="H27" s="62">
        <v>0</v>
      </c>
      <c r="I27" s="62">
        <v>4150.630000000001</v>
      </c>
      <c r="J27" s="62">
        <v>411438.18</v>
      </c>
      <c r="K27" s="62">
        <v>1773.42</v>
      </c>
      <c r="L27" s="62">
        <v>0</v>
      </c>
      <c r="M27" s="62">
        <v>0</v>
      </c>
      <c r="N27" s="62">
        <v>643.91999999999996</v>
      </c>
      <c r="O27" s="62">
        <v>0</v>
      </c>
      <c r="P27" s="62">
        <v>0</v>
      </c>
      <c r="Q27" s="62">
        <v>0</v>
      </c>
      <c r="R27" s="62">
        <v>0</v>
      </c>
      <c r="S27" s="62">
        <v>0</v>
      </c>
      <c r="T27" s="62">
        <v>0</v>
      </c>
      <c r="U27" s="62">
        <v>0</v>
      </c>
      <c r="V27" s="62">
        <v>0</v>
      </c>
      <c r="W27" s="62">
        <v>0</v>
      </c>
      <c r="X27" s="62">
        <v>0</v>
      </c>
      <c r="Y27" s="62">
        <v>0</v>
      </c>
      <c r="Z27" s="62">
        <v>0</v>
      </c>
      <c r="AA27" s="62">
        <v>0</v>
      </c>
      <c r="AB27" s="62">
        <v>2375.9610000000002</v>
      </c>
      <c r="AC27" s="62">
        <v>0</v>
      </c>
      <c r="AD27" s="62">
        <v>0</v>
      </c>
      <c r="AE27" s="62">
        <v>0</v>
      </c>
      <c r="AF27" s="62">
        <v>0</v>
      </c>
      <c r="AG27" s="62">
        <v>0</v>
      </c>
      <c r="AH27" s="62">
        <v>0</v>
      </c>
      <c r="AI27" s="62">
        <v>0</v>
      </c>
      <c r="AJ27" s="63">
        <f t="shared" si="0"/>
        <v>954103.44100000022</v>
      </c>
      <c r="AM27" s="70"/>
    </row>
    <row r="28" spans="1:41" ht="20.100000000000001" customHeight="1">
      <c r="A28" s="59">
        <v>66</v>
      </c>
      <c r="B28" s="60" t="s">
        <v>704</v>
      </c>
      <c r="C28" s="61" t="s">
        <v>1298</v>
      </c>
      <c r="D28" s="62">
        <v>1012422</v>
      </c>
      <c r="E28" s="62">
        <v>45435.99</v>
      </c>
      <c r="F28" s="62">
        <v>115368.9</v>
      </c>
      <c r="G28" s="62">
        <v>445553.74000000005</v>
      </c>
      <c r="H28" s="62">
        <v>0</v>
      </c>
      <c r="I28" s="62">
        <v>0</v>
      </c>
      <c r="J28" s="62">
        <v>451.61</v>
      </c>
      <c r="K28" s="62">
        <v>0</v>
      </c>
      <c r="L28" s="62">
        <v>0</v>
      </c>
      <c r="M28" s="62">
        <v>0</v>
      </c>
      <c r="N28" s="62">
        <v>940</v>
      </c>
      <c r="O28" s="62">
        <v>0</v>
      </c>
      <c r="P28" s="62">
        <v>7891.1900000000005</v>
      </c>
      <c r="Q28" s="62">
        <v>0</v>
      </c>
      <c r="R28" s="62">
        <v>0</v>
      </c>
      <c r="S28" s="62">
        <v>0</v>
      </c>
      <c r="T28" s="62">
        <v>0</v>
      </c>
      <c r="U28" s="62">
        <v>0</v>
      </c>
      <c r="V28" s="62">
        <v>0</v>
      </c>
      <c r="W28" s="62">
        <v>0</v>
      </c>
      <c r="X28" s="62">
        <v>50.009399999999999</v>
      </c>
      <c r="Y28" s="62">
        <v>0</v>
      </c>
      <c r="Z28" s="62">
        <v>200.0376</v>
      </c>
      <c r="AA28" s="62">
        <v>12735416.510600001</v>
      </c>
      <c r="AB28" s="62">
        <v>0</v>
      </c>
      <c r="AC28" s="62">
        <v>0</v>
      </c>
      <c r="AD28" s="62">
        <v>0</v>
      </c>
      <c r="AE28" s="62">
        <v>0</v>
      </c>
      <c r="AF28" s="62">
        <v>0</v>
      </c>
      <c r="AG28" s="62">
        <v>0</v>
      </c>
      <c r="AH28" s="62">
        <v>0</v>
      </c>
      <c r="AI28" s="62">
        <v>0</v>
      </c>
      <c r="AJ28" s="63">
        <f t="shared" si="0"/>
        <v>14363729.987600001</v>
      </c>
      <c r="AM28" s="70"/>
    </row>
    <row r="29" spans="1:41" ht="20.100000000000001" customHeight="1">
      <c r="A29" s="59">
        <v>70</v>
      </c>
      <c r="B29" s="60" t="s">
        <v>705</v>
      </c>
      <c r="C29" s="61" t="s">
        <v>1298</v>
      </c>
      <c r="D29" s="62">
        <v>0</v>
      </c>
      <c r="E29" s="62">
        <v>0</v>
      </c>
      <c r="F29" s="62">
        <v>2329685.5300000003</v>
      </c>
      <c r="G29" s="62">
        <v>91324.59</v>
      </c>
      <c r="H29" s="62">
        <v>0</v>
      </c>
      <c r="I29" s="62">
        <v>250</v>
      </c>
      <c r="J29" s="62">
        <v>34547</v>
      </c>
      <c r="K29" s="62">
        <v>1149.8399999999999</v>
      </c>
      <c r="L29" s="62">
        <v>0</v>
      </c>
      <c r="M29" s="62">
        <v>0</v>
      </c>
      <c r="N29" s="62">
        <v>2616.61</v>
      </c>
      <c r="O29" s="62">
        <v>0</v>
      </c>
      <c r="P29" s="62">
        <v>0</v>
      </c>
      <c r="Q29" s="62">
        <v>0</v>
      </c>
      <c r="R29" s="62">
        <v>0</v>
      </c>
      <c r="S29" s="62">
        <v>0</v>
      </c>
      <c r="T29" s="62">
        <v>83458.86</v>
      </c>
      <c r="U29" s="62">
        <v>0</v>
      </c>
      <c r="V29" s="62">
        <v>0</v>
      </c>
      <c r="W29" s="62">
        <v>0</v>
      </c>
      <c r="X29" s="62">
        <v>0</v>
      </c>
      <c r="Y29" s="62">
        <v>0</v>
      </c>
      <c r="Z29" s="62">
        <v>100.0188</v>
      </c>
      <c r="AA29" s="62">
        <v>16114140</v>
      </c>
      <c r="AB29" s="62">
        <v>0</v>
      </c>
      <c r="AC29" s="62">
        <v>0</v>
      </c>
      <c r="AD29" s="62">
        <v>0</v>
      </c>
      <c r="AE29" s="62">
        <v>0</v>
      </c>
      <c r="AF29" s="62">
        <v>0</v>
      </c>
      <c r="AG29" s="62">
        <v>0</v>
      </c>
      <c r="AH29" s="62">
        <v>0</v>
      </c>
      <c r="AI29" s="62">
        <v>0</v>
      </c>
      <c r="AJ29" s="63">
        <f t="shared" si="0"/>
        <v>18657272.448800001</v>
      </c>
      <c r="AM29" s="70"/>
    </row>
    <row r="30" spans="1:41" ht="20.100000000000001" customHeight="1">
      <c r="A30" s="59">
        <v>76</v>
      </c>
      <c r="B30" s="60" t="s">
        <v>706</v>
      </c>
      <c r="C30" s="61" t="s">
        <v>1298</v>
      </c>
      <c r="D30" s="62">
        <v>0</v>
      </c>
      <c r="E30" s="62">
        <v>0</v>
      </c>
      <c r="F30" s="62">
        <v>0</v>
      </c>
      <c r="G30" s="62">
        <v>0</v>
      </c>
      <c r="H30" s="62">
        <v>0</v>
      </c>
      <c r="I30" s="62">
        <v>0</v>
      </c>
      <c r="J30" s="62">
        <v>9016681.870000001</v>
      </c>
      <c r="K30" s="62">
        <v>0</v>
      </c>
      <c r="L30" s="62">
        <v>0</v>
      </c>
      <c r="M30" s="62">
        <v>0</v>
      </c>
      <c r="N30" s="62">
        <v>0</v>
      </c>
      <c r="O30" s="62">
        <v>0</v>
      </c>
      <c r="P30" s="62">
        <v>20000</v>
      </c>
      <c r="Q30" s="62">
        <v>0</v>
      </c>
      <c r="R30" s="62">
        <v>0</v>
      </c>
      <c r="S30" s="62">
        <v>0</v>
      </c>
      <c r="T30" s="62">
        <v>0</v>
      </c>
      <c r="U30" s="62">
        <v>0</v>
      </c>
      <c r="V30" s="62">
        <v>0</v>
      </c>
      <c r="W30" s="62">
        <v>0</v>
      </c>
      <c r="X30" s="62">
        <v>0</v>
      </c>
      <c r="Y30" s="62">
        <v>0</v>
      </c>
      <c r="Z30" s="62">
        <v>0</v>
      </c>
      <c r="AA30" s="62">
        <v>968332.0122</v>
      </c>
      <c r="AB30" s="62">
        <v>0</v>
      </c>
      <c r="AC30" s="62">
        <v>0</v>
      </c>
      <c r="AD30" s="62">
        <v>0</v>
      </c>
      <c r="AE30" s="62">
        <v>0</v>
      </c>
      <c r="AF30" s="62">
        <v>0</v>
      </c>
      <c r="AG30" s="62">
        <v>0</v>
      </c>
      <c r="AH30" s="62">
        <v>0</v>
      </c>
      <c r="AI30" s="62">
        <v>0</v>
      </c>
      <c r="AJ30" s="63">
        <f t="shared" si="0"/>
        <v>10005013.882200001</v>
      </c>
      <c r="AM30" s="70"/>
    </row>
    <row r="31" spans="1:41" ht="20.100000000000001" customHeight="1">
      <c r="A31" s="59">
        <v>78</v>
      </c>
      <c r="B31" s="60" t="s">
        <v>707</v>
      </c>
      <c r="C31" s="61" t="s">
        <v>1298</v>
      </c>
      <c r="D31" s="62">
        <v>0</v>
      </c>
      <c r="E31" s="62">
        <v>0</v>
      </c>
      <c r="F31" s="62">
        <v>897787.63</v>
      </c>
      <c r="G31" s="62">
        <v>33467.319999999992</v>
      </c>
      <c r="H31" s="62">
        <v>0</v>
      </c>
      <c r="I31" s="62">
        <v>8485.98</v>
      </c>
      <c r="J31" s="62">
        <v>3403.05</v>
      </c>
      <c r="K31" s="62">
        <v>375.64</v>
      </c>
      <c r="L31" s="62">
        <v>0</v>
      </c>
      <c r="M31" s="62">
        <v>0</v>
      </c>
      <c r="N31" s="62">
        <v>0</v>
      </c>
      <c r="O31" s="62">
        <v>0</v>
      </c>
      <c r="P31" s="62">
        <v>816724</v>
      </c>
      <c r="Q31" s="62">
        <v>0</v>
      </c>
      <c r="R31" s="62">
        <v>0</v>
      </c>
      <c r="S31" s="62">
        <v>0</v>
      </c>
      <c r="T31" s="62">
        <v>0</v>
      </c>
      <c r="U31" s="62">
        <v>0</v>
      </c>
      <c r="V31" s="62">
        <v>0</v>
      </c>
      <c r="W31" s="62">
        <v>0</v>
      </c>
      <c r="X31" s="62">
        <v>0</v>
      </c>
      <c r="Y31" s="62">
        <v>0</v>
      </c>
      <c r="Z31" s="62">
        <v>100.0188</v>
      </c>
      <c r="AA31" s="62">
        <v>3841600</v>
      </c>
      <c r="AB31" s="62">
        <v>0</v>
      </c>
      <c r="AC31" s="62">
        <v>0</v>
      </c>
      <c r="AD31" s="62">
        <v>0</v>
      </c>
      <c r="AE31" s="62">
        <v>0</v>
      </c>
      <c r="AF31" s="62">
        <v>0</v>
      </c>
      <c r="AG31" s="62">
        <v>0</v>
      </c>
      <c r="AH31" s="62">
        <v>0</v>
      </c>
      <c r="AI31" s="62">
        <v>0</v>
      </c>
      <c r="AJ31" s="63">
        <f t="shared" si="0"/>
        <v>5601943.6387999998</v>
      </c>
      <c r="AM31" s="70"/>
    </row>
    <row r="32" spans="1:41" ht="20.100000000000001" customHeight="1">
      <c r="A32" s="59">
        <v>80</v>
      </c>
      <c r="B32" s="60" t="s">
        <v>708</v>
      </c>
      <c r="C32" s="61" t="s">
        <v>1298</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3">
        <f t="shared" si="0"/>
        <v>0</v>
      </c>
      <c r="AM32" s="70"/>
    </row>
    <row r="33" spans="1:39" ht="20.100000000000001" customHeight="1">
      <c r="A33" s="59">
        <v>81</v>
      </c>
      <c r="B33" s="60" t="s">
        <v>709</v>
      </c>
      <c r="C33" s="61" t="s">
        <v>1298</v>
      </c>
      <c r="D33" s="62">
        <v>0</v>
      </c>
      <c r="E33" s="62">
        <v>307922</v>
      </c>
      <c r="F33" s="62">
        <v>430498503.58999997</v>
      </c>
      <c r="G33" s="62">
        <v>16583886.440000001</v>
      </c>
      <c r="H33" s="62">
        <v>0</v>
      </c>
      <c r="I33" s="62">
        <v>0</v>
      </c>
      <c r="J33" s="62">
        <v>443128393.39999998</v>
      </c>
      <c r="K33" s="62">
        <v>0</v>
      </c>
      <c r="L33" s="62">
        <v>0</v>
      </c>
      <c r="M33" s="62">
        <v>0</v>
      </c>
      <c r="N33" s="62">
        <v>1662.76</v>
      </c>
      <c r="O33" s="62">
        <v>0</v>
      </c>
      <c r="P33" s="62">
        <v>0</v>
      </c>
      <c r="Q33" s="62">
        <v>0</v>
      </c>
      <c r="R33" s="62">
        <v>0</v>
      </c>
      <c r="S33" s="62">
        <v>0</v>
      </c>
      <c r="T33" s="62">
        <v>1586.88</v>
      </c>
      <c r="U33" s="62">
        <v>0</v>
      </c>
      <c r="V33" s="62">
        <v>0</v>
      </c>
      <c r="W33" s="62">
        <v>0</v>
      </c>
      <c r="X33" s="62">
        <v>0</v>
      </c>
      <c r="Y33" s="62">
        <v>0</v>
      </c>
      <c r="Z33" s="62">
        <v>200.0376</v>
      </c>
      <c r="AA33" s="62">
        <v>20801751.215</v>
      </c>
      <c r="AB33" s="62">
        <v>0</v>
      </c>
      <c r="AC33" s="62">
        <v>0</v>
      </c>
      <c r="AD33" s="62">
        <v>0</v>
      </c>
      <c r="AE33" s="62">
        <v>0</v>
      </c>
      <c r="AF33" s="62">
        <v>0</v>
      </c>
      <c r="AG33" s="62">
        <v>0</v>
      </c>
      <c r="AH33" s="62">
        <v>0</v>
      </c>
      <c r="AI33" s="62">
        <v>0</v>
      </c>
      <c r="AJ33" s="63">
        <f t="shared" si="0"/>
        <v>911323906.32260001</v>
      </c>
      <c r="AM33" s="70"/>
    </row>
    <row r="34" spans="1:39" ht="20.100000000000001" customHeight="1">
      <c r="A34" s="59">
        <v>86</v>
      </c>
      <c r="B34" s="60" t="s">
        <v>710</v>
      </c>
      <c r="C34" s="61" t="s">
        <v>1298</v>
      </c>
      <c r="D34" s="62">
        <v>9930219.620000001</v>
      </c>
      <c r="E34" s="62">
        <v>13891567.050000001</v>
      </c>
      <c r="F34" s="62">
        <v>9547.4500000000007</v>
      </c>
      <c r="G34" s="62">
        <v>1711015.1800000002</v>
      </c>
      <c r="H34" s="62">
        <v>0</v>
      </c>
      <c r="I34" s="62">
        <v>50</v>
      </c>
      <c r="J34" s="62">
        <v>22395293.610000003</v>
      </c>
      <c r="K34" s="62">
        <v>0</v>
      </c>
      <c r="L34" s="62">
        <v>0</v>
      </c>
      <c r="M34" s="62">
        <v>0</v>
      </c>
      <c r="N34" s="62">
        <v>0</v>
      </c>
      <c r="O34" s="62">
        <v>0</v>
      </c>
      <c r="P34" s="62">
        <v>0</v>
      </c>
      <c r="Q34" s="62">
        <v>0</v>
      </c>
      <c r="R34" s="62">
        <v>0</v>
      </c>
      <c r="S34" s="62">
        <v>0</v>
      </c>
      <c r="T34" s="62">
        <v>0</v>
      </c>
      <c r="U34" s="62">
        <v>0</v>
      </c>
      <c r="V34" s="62">
        <v>0</v>
      </c>
      <c r="W34" s="62">
        <v>0</v>
      </c>
      <c r="X34" s="62">
        <v>50.009399999999999</v>
      </c>
      <c r="Y34" s="62">
        <v>0</v>
      </c>
      <c r="Z34" s="62">
        <v>1100.2068000000002</v>
      </c>
      <c r="AA34" s="62">
        <v>334017319.46100003</v>
      </c>
      <c r="AB34" s="62">
        <v>0</v>
      </c>
      <c r="AC34" s="62">
        <v>0</v>
      </c>
      <c r="AD34" s="62">
        <v>0</v>
      </c>
      <c r="AE34" s="62">
        <v>0</v>
      </c>
      <c r="AF34" s="62">
        <v>0</v>
      </c>
      <c r="AG34" s="62">
        <v>0</v>
      </c>
      <c r="AH34" s="62">
        <v>0</v>
      </c>
      <c r="AI34" s="62">
        <v>0</v>
      </c>
      <c r="AJ34" s="63">
        <f t="shared" si="0"/>
        <v>381956162.58720005</v>
      </c>
      <c r="AM34" s="70"/>
    </row>
    <row r="35" spans="1:39" ht="20.100000000000001" customHeight="1">
      <c r="A35" s="59">
        <v>87</v>
      </c>
      <c r="B35" s="60" t="s">
        <v>711</v>
      </c>
      <c r="C35" s="61" t="s">
        <v>1298</v>
      </c>
      <c r="D35" s="62">
        <v>0</v>
      </c>
      <c r="E35" s="62">
        <v>0</v>
      </c>
      <c r="F35" s="62">
        <v>3150</v>
      </c>
      <c r="G35" s="62">
        <v>187058.79000000004</v>
      </c>
      <c r="H35" s="62">
        <v>0</v>
      </c>
      <c r="I35" s="62">
        <v>0</v>
      </c>
      <c r="J35" s="62">
        <v>153548.06</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3">
        <f t="shared" si="0"/>
        <v>343756.85000000003</v>
      </c>
      <c r="AM35" s="70"/>
    </row>
    <row r="36" spans="1:39" ht="20.100000000000001" customHeight="1">
      <c r="A36" s="59">
        <v>95</v>
      </c>
      <c r="B36" s="60" t="s">
        <v>712</v>
      </c>
      <c r="C36" s="61" t="s">
        <v>1298</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3">
        <f t="shared" si="0"/>
        <v>0</v>
      </c>
      <c r="AM36" s="70"/>
    </row>
    <row r="37" spans="1:39" ht="20.100000000000001" customHeight="1">
      <c r="A37" s="59" t="s">
        <v>617</v>
      </c>
      <c r="B37" s="60" t="s">
        <v>713</v>
      </c>
      <c r="C37" s="61" t="s">
        <v>1298</v>
      </c>
      <c r="D37" s="62">
        <v>141654.40999999997</v>
      </c>
      <c r="E37" s="62">
        <v>13951078.33</v>
      </c>
      <c r="F37" s="62">
        <v>20717606.129999999</v>
      </c>
      <c r="G37" s="62">
        <v>0</v>
      </c>
      <c r="H37" s="62">
        <v>0</v>
      </c>
      <c r="I37" s="62">
        <v>0</v>
      </c>
      <c r="J37" s="62">
        <v>1461777.67</v>
      </c>
      <c r="K37" s="62">
        <v>0</v>
      </c>
      <c r="L37" s="62">
        <v>0</v>
      </c>
      <c r="M37" s="62">
        <v>0</v>
      </c>
      <c r="N37" s="62">
        <v>0</v>
      </c>
      <c r="O37" s="62">
        <v>0</v>
      </c>
      <c r="P37" s="62">
        <v>0</v>
      </c>
      <c r="Q37" s="62">
        <v>0</v>
      </c>
      <c r="R37" s="62">
        <v>0</v>
      </c>
      <c r="S37" s="62">
        <v>0</v>
      </c>
      <c r="T37" s="62">
        <v>0</v>
      </c>
      <c r="U37" s="62">
        <v>0</v>
      </c>
      <c r="V37" s="62">
        <v>0</v>
      </c>
      <c r="W37" s="62">
        <v>0</v>
      </c>
      <c r="X37" s="62">
        <v>0</v>
      </c>
      <c r="Y37" s="62">
        <v>0</v>
      </c>
      <c r="Z37" s="62">
        <v>0</v>
      </c>
      <c r="AA37" s="62">
        <v>0</v>
      </c>
      <c r="AB37" s="62">
        <v>0</v>
      </c>
      <c r="AC37" s="62">
        <v>0</v>
      </c>
      <c r="AD37" s="62">
        <v>0</v>
      </c>
      <c r="AE37" s="62">
        <v>0</v>
      </c>
      <c r="AF37" s="62">
        <v>0</v>
      </c>
      <c r="AG37" s="62">
        <v>0</v>
      </c>
      <c r="AH37" s="62">
        <v>0</v>
      </c>
      <c r="AI37" s="62">
        <v>0</v>
      </c>
      <c r="AJ37" s="63">
        <f t="shared" si="0"/>
        <v>36272116.539999999</v>
      </c>
      <c r="AM37" s="70"/>
    </row>
    <row r="38" spans="1:39" ht="20.100000000000001" customHeight="1">
      <c r="A38" s="59" t="s">
        <v>619</v>
      </c>
      <c r="B38" s="60" t="s">
        <v>713</v>
      </c>
      <c r="C38" s="61" t="s">
        <v>1298</v>
      </c>
      <c r="D38" s="62">
        <v>51735359.429999992</v>
      </c>
      <c r="E38" s="62">
        <v>1900412.5700000003</v>
      </c>
      <c r="F38" s="62">
        <v>741723856.35000002</v>
      </c>
      <c r="G38" s="62">
        <v>8577519.3199999947</v>
      </c>
      <c r="H38" s="62">
        <v>0</v>
      </c>
      <c r="I38" s="62">
        <v>9453.7999999999993</v>
      </c>
      <c r="J38" s="62">
        <v>625231268.41999996</v>
      </c>
      <c r="K38" s="62">
        <v>7689.02</v>
      </c>
      <c r="L38" s="62">
        <v>8018.08</v>
      </c>
      <c r="M38" s="62">
        <v>0</v>
      </c>
      <c r="N38" s="62">
        <v>5455175.5199999996</v>
      </c>
      <c r="O38" s="62">
        <v>0</v>
      </c>
      <c r="P38" s="62">
        <v>2631.96</v>
      </c>
      <c r="Q38" s="62">
        <v>0</v>
      </c>
      <c r="R38" s="62">
        <v>0.01</v>
      </c>
      <c r="S38" s="62">
        <v>0</v>
      </c>
      <c r="T38" s="62">
        <v>8787958.1799999997</v>
      </c>
      <c r="U38" s="62">
        <v>121946.68</v>
      </c>
      <c r="V38" s="62">
        <v>0</v>
      </c>
      <c r="W38" s="62">
        <v>38450.300000000003</v>
      </c>
      <c r="X38" s="62">
        <v>595685.42460000003</v>
      </c>
      <c r="Y38" s="62">
        <v>29.017800000000005</v>
      </c>
      <c r="Z38" s="62">
        <v>50.009399999999999</v>
      </c>
      <c r="AA38" s="62">
        <v>1565615.3366</v>
      </c>
      <c r="AB38" s="62">
        <v>0</v>
      </c>
      <c r="AC38" s="62">
        <v>1372305.4757999999</v>
      </c>
      <c r="AD38" s="62">
        <v>0</v>
      </c>
      <c r="AE38" s="62">
        <v>0</v>
      </c>
      <c r="AF38" s="62">
        <v>1147.5408</v>
      </c>
      <c r="AG38" s="62">
        <v>0.21</v>
      </c>
      <c r="AH38" s="62">
        <v>5196900.0159999998</v>
      </c>
      <c r="AI38" s="62">
        <v>0</v>
      </c>
      <c r="AJ38" s="63">
        <f t="shared" si="0"/>
        <v>1452331472.671</v>
      </c>
      <c r="AM38" s="70"/>
    </row>
    <row r="39" spans="1:39" ht="20.100000000000001" customHeight="1">
      <c r="A39" s="59" t="s">
        <v>620</v>
      </c>
      <c r="B39" s="60" t="s">
        <v>714</v>
      </c>
      <c r="C39" s="61" t="s">
        <v>1298</v>
      </c>
      <c r="D39" s="62">
        <v>0</v>
      </c>
      <c r="E39" s="62">
        <v>0</v>
      </c>
      <c r="F39" s="62">
        <v>1171555450</v>
      </c>
      <c r="G39" s="62">
        <v>150</v>
      </c>
      <c r="H39" s="62">
        <v>0</v>
      </c>
      <c r="I39" s="62">
        <v>1938711.300000001</v>
      </c>
      <c r="J39" s="62">
        <v>106169882.32999998</v>
      </c>
      <c r="K39" s="62">
        <v>55137.21</v>
      </c>
      <c r="L39" s="62">
        <v>8826525.8600000013</v>
      </c>
      <c r="M39" s="62">
        <v>0</v>
      </c>
      <c r="N39" s="62">
        <v>1475809730.46</v>
      </c>
      <c r="O39" s="62">
        <v>2583.14</v>
      </c>
      <c r="P39" s="62">
        <v>5464097.1200000001</v>
      </c>
      <c r="Q39" s="62">
        <v>746128249.17999995</v>
      </c>
      <c r="R39" s="62">
        <v>711294533.33999991</v>
      </c>
      <c r="S39" s="62">
        <v>0</v>
      </c>
      <c r="T39" s="62">
        <v>24869026.280000005</v>
      </c>
      <c r="U39" s="62">
        <v>0</v>
      </c>
      <c r="V39" s="62">
        <v>0</v>
      </c>
      <c r="W39" s="62">
        <v>0</v>
      </c>
      <c r="X39" s="62">
        <v>1061.2420000000002</v>
      </c>
      <c r="Y39" s="62">
        <v>0</v>
      </c>
      <c r="Z39" s="62">
        <v>0</v>
      </c>
      <c r="AA39" s="62">
        <v>1471523841.8762</v>
      </c>
      <c r="AB39" s="62">
        <v>0</v>
      </c>
      <c r="AC39" s="62">
        <v>340076841.70179987</v>
      </c>
      <c r="AD39" s="62">
        <v>592589.02640000009</v>
      </c>
      <c r="AE39" s="62">
        <v>2025846461.620801</v>
      </c>
      <c r="AF39" s="62">
        <v>1669.4495999999999</v>
      </c>
      <c r="AG39" s="62">
        <v>0</v>
      </c>
      <c r="AH39" s="62">
        <v>0</v>
      </c>
      <c r="AI39" s="62">
        <v>0</v>
      </c>
      <c r="AJ39" s="63">
        <f t="shared" si="0"/>
        <v>8090156541.1367998</v>
      </c>
      <c r="AM39" s="70"/>
    </row>
    <row r="40" spans="1:39" ht="20.100000000000001" customHeight="1">
      <c r="A40" s="59" t="s">
        <v>622</v>
      </c>
      <c r="B40" s="60" t="s">
        <v>715</v>
      </c>
      <c r="C40" s="61" t="s">
        <v>1298</v>
      </c>
      <c r="D40" s="62">
        <v>0</v>
      </c>
      <c r="E40" s="62">
        <v>0</v>
      </c>
      <c r="F40" s="62">
        <v>31157396.57</v>
      </c>
      <c r="G40" s="62">
        <v>0</v>
      </c>
      <c r="H40" s="62">
        <v>0</v>
      </c>
      <c r="I40" s="62">
        <v>900</v>
      </c>
      <c r="J40" s="62">
        <v>19017287.059999999</v>
      </c>
      <c r="K40" s="62">
        <v>0</v>
      </c>
      <c r="L40" s="62">
        <v>51160.11</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3">
        <f t="shared" si="0"/>
        <v>50226743.739999995</v>
      </c>
      <c r="AM40" s="70"/>
    </row>
    <row r="41" spans="1:39" ht="20.100000000000001" customHeight="1">
      <c r="A41" s="59" t="s">
        <v>624</v>
      </c>
      <c r="B41" s="60" t="s">
        <v>716</v>
      </c>
      <c r="C41" s="61" t="s">
        <v>1298</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3">
        <f t="shared" si="0"/>
        <v>0</v>
      </c>
      <c r="AM41" s="70"/>
    </row>
    <row r="42" spans="1:39" ht="20.100000000000001" customHeight="1">
      <c r="A42" s="59">
        <v>108</v>
      </c>
      <c r="B42" s="60" t="s">
        <v>66</v>
      </c>
      <c r="C42" s="61" t="s">
        <v>1298</v>
      </c>
      <c r="D42" s="62">
        <v>0</v>
      </c>
      <c r="E42" s="62">
        <v>0</v>
      </c>
      <c r="F42" s="62">
        <v>5250</v>
      </c>
      <c r="G42" s="62">
        <v>16972.2</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3">
        <f t="shared" si="0"/>
        <v>22222.2</v>
      </c>
      <c r="AM42" s="70"/>
    </row>
    <row r="43" spans="1:39" ht="20.100000000000001" customHeight="1">
      <c r="A43" s="59">
        <v>109</v>
      </c>
      <c r="B43" s="60" t="s">
        <v>717</v>
      </c>
      <c r="C43" s="61" t="s">
        <v>1298</v>
      </c>
      <c r="D43" s="62">
        <v>0</v>
      </c>
      <c r="E43" s="62">
        <v>0</v>
      </c>
      <c r="F43" s="62">
        <v>712302.5</v>
      </c>
      <c r="G43" s="62">
        <v>2251.1999999999998</v>
      </c>
      <c r="H43" s="62">
        <v>0</v>
      </c>
      <c r="I43" s="62">
        <v>0</v>
      </c>
      <c r="J43" s="62">
        <v>0</v>
      </c>
      <c r="K43" s="62">
        <v>0</v>
      </c>
      <c r="L43" s="62">
        <v>0</v>
      </c>
      <c r="M43" s="62">
        <v>0</v>
      </c>
      <c r="N43" s="62">
        <v>0</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0</v>
      </c>
      <c r="AG43" s="62">
        <v>0</v>
      </c>
      <c r="AH43" s="62">
        <v>0</v>
      </c>
      <c r="AI43" s="62">
        <v>0</v>
      </c>
      <c r="AJ43" s="63">
        <f t="shared" si="0"/>
        <v>714553.7</v>
      </c>
      <c r="AM43" s="70"/>
    </row>
    <row r="44" spans="1:39" ht="20.100000000000001" customHeight="1">
      <c r="A44" s="59">
        <v>111</v>
      </c>
      <c r="B44" s="60" t="s">
        <v>718</v>
      </c>
      <c r="C44" s="61" t="s">
        <v>1298</v>
      </c>
      <c r="D44" s="62">
        <v>0</v>
      </c>
      <c r="E44" s="62">
        <v>0</v>
      </c>
      <c r="F44" s="62">
        <v>0</v>
      </c>
      <c r="G44" s="62">
        <v>2290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3">
        <f t="shared" si="0"/>
        <v>2290</v>
      </c>
      <c r="AM44" s="70"/>
    </row>
    <row r="45" spans="1:39" ht="20.100000000000001" customHeight="1">
      <c r="A45" s="59">
        <v>112</v>
      </c>
      <c r="B45" s="60" t="s">
        <v>719</v>
      </c>
      <c r="C45" s="61" t="s">
        <v>1298</v>
      </c>
      <c r="D45" s="62">
        <v>0</v>
      </c>
      <c r="E45" s="62">
        <v>0</v>
      </c>
      <c r="F45" s="62">
        <v>0</v>
      </c>
      <c r="G45" s="62">
        <v>3084</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3">
        <f t="shared" si="0"/>
        <v>3084</v>
      </c>
      <c r="AM45" s="70"/>
    </row>
    <row r="46" spans="1:39" ht="20.100000000000001" customHeight="1">
      <c r="A46" s="59">
        <v>113</v>
      </c>
      <c r="B46" s="60" t="s">
        <v>720</v>
      </c>
      <c r="C46" s="61" t="s">
        <v>1298</v>
      </c>
      <c r="D46" s="62">
        <v>0</v>
      </c>
      <c r="E46" s="62">
        <v>0</v>
      </c>
      <c r="F46" s="62">
        <v>0</v>
      </c>
      <c r="G46" s="62">
        <v>0</v>
      </c>
      <c r="H46" s="62">
        <v>0</v>
      </c>
      <c r="I46" s="62">
        <v>0</v>
      </c>
      <c r="J46" s="62">
        <v>0</v>
      </c>
      <c r="K46" s="62">
        <v>0</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3">
        <f t="shared" si="0"/>
        <v>0</v>
      </c>
      <c r="AM46" s="70"/>
    </row>
    <row r="47" spans="1:39" ht="20.100000000000001" customHeight="1">
      <c r="A47" s="59">
        <v>115</v>
      </c>
      <c r="B47" s="60" t="s">
        <v>721</v>
      </c>
      <c r="C47" s="61" t="s">
        <v>1298</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3">
        <f t="shared" si="0"/>
        <v>0</v>
      </c>
      <c r="AM47" s="70"/>
    </row>
    <row r="48" spans="1:39" ht="20.100000000000001" customHeight="1">
      <c r="A48" s="59">
        <v>117</v>
      </c>
      <c r="B48" s="60" t="s">
        <v>722</v>
      </c>
      <c r="C48" s="61" t="s">
        <v>1298</v>
      </c>
      <c r="D48" s="62">
        <v>0</v>
      </c>
      <c r="E48" s="62">
        <v>0</v>
      </c>
      <c r="F48" s="62">
        <v>8208300.5700000003</v>
      </c>
      <c r="G48" s="62">
        <v>2245</v>
      </c>
      <c r="H48" s="62">
        <v>0</v>
      </c>
      <c r="I48" s="62">
        <v>13450</v>
      </c>
      <c r="J48" s="62">
        <v>8774.17</v>
      </c>
      <c r="K48" s="62">
        <v>8221.5</v>
      </c>
      <c r="L48" s="62">
        <v>0</v>
      </c>
      <c r="M48" s="62">
        <v>0</v>
      </c>
      <c r="N48" s="62">
        <v>160</v>
      </c>
      <c r="O48" s="62">
        <v>5994.31</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3">
        <f t="shared" si="0"/>
        <v>8247145.5499999998</v>
      </c>
      <c r="AM48" s="70"/>
    </row>
    <row r="49" spans="1:39" ht="20.100000000000001" customHeight="1">
      <c r="A49" s="59">
        <v>119</v>
      </c>
      <c r="B49" s="60" t="s">
        <v>723</v>
      </c>
      <c r="C49" s="61" t="s">
        <v>1298</v>
      </c>
      <c r="D49" s="62">
        <v>0</v>
      </c>
      <c r="E49" s="62">
        <v>0</v>
      </c>
      <c r="F49" s="62">
        <v>0</v>
      </c>
      <c r="G49" s="62">
        <v>0</v>
      </c>
      <c r="H49" s="62">
        <v>0</v>
      </c>
      <c r="I49" s="62">
        <v>2650</v>
      </c>
      <c r="J49" s="62">
        <v>0</v>
      </c>
      <c r="K49" s="62">
        <v>0</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3">
        <f t="shared" si="0"/>
        <v>2650</v>
      </c>
      <c r="AM49" s="70"/>
    </row>
    <row r="50" spans="1:39" ht="20.100000000000001" customHeight="1">
      <c r="A50" s="59">
        <v>121</v>
      </c>
      <c r="B50" s="60" t="s">
        <v>724</v>
      </c>
      <c r="C50" s="61" t="s">
        <v>1298</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3">
        <f t="shared" si="0"/>
        <v>0</v>
      </c>
      <c r="AM50" s="70"/>
    </row>
    <row r="51" spans="1:39" ht="20.100000000000001" customHeight="1">
      <c r="A51" s="59">
        <v>124</v>
      </c>
      <c r="B51" s="60" t="s">
        <v>725</v>
      </c>
      <c r="C51" s="61" t="s">
        <v>1298</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3">
        <f t="shared" si="0"/>
        <v>0</v>
      </c>
      <c r="AM51" s="70"/>
    </row>
    <row r="52" spans="1:39" ht="20.100000000000001" customHeight="1">
      <c r="A52" s="59">
        <v>129</v>
      </c>
      <c r="B52" s="60" t="s">
        <v>726</v>
      </c>
      <c r="C52" s="61" t="s">
        <v>1298</v>
      </c>
      <c r="D52" s="62">
        <v>0</v>
      </c>
      <c r="E52" s="62">
        <v>0</v>
      </c>
      <c r="F52" s="62">
        <v>736893</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3">
        <f t="shared" si="0"/>
        <v>736893</v>
      </c>
      <c r="AM52" s="70"/>
    </row>
    <row r="53" spans="1:39" ht="20.100000000000001" customHeight="1">
      <c r="A53" s="59">
        <v>130</v>
      </c>
      <c r="B53" s="60" t="s">
        <v>727</v>
      </c>
      <c r="C53" s="61" t="s">
        <v>1298</v>
      </c>
      <c r="D53" s="62">
        <v>0</v>
      </c>
      <c r="E53" s="62">
        <v>0</v>
      </c>
      <c r="F53" s="62">
        <v>10278740.49</v>
      </c>
      <c r="G53" s="62">
        <v>3763163.37</v>
      </c>
      <c r="H53" s="62">
        <v>0</v>
      </c>
      <c r="I53" s="62">
        <v>0</v>
      </c>
      <c r="J53" s="62">
        <v>943635.19</v>
      </c>
      <c r="K53" s="62">
        <v>0</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3">
        <f t="shared" si="0"/>
        <v>14985539.049999999</v>
      </c>
      <c r="AM53" s="70"/>
    </row>
    <row r="54" spans="1:39" ht="20.100000000000001" customHeight="1">
      <c r="A54" s="59">
        <v>132</v>
      </c>
      <c r="B54" s="60" t="s">
        <v>728</v>
      </c>
      <c r="C54" s="61" t="s">
        <v>1298</v>
      </c>
      <c r="D54" s="62">
        <v>0</v>
      </c>
      <c r="E54" s="62">
        <v>0</v>
      </c>
      <c r="F54" s="62">
        <v>17172</v>
      </c>
      <c r="G54" s="62">
        <v>27758.379999999997</v>
      </c>
      <c r="H54" s="62">
        <v>0</v>
      </c>
      <c r="I54" s="62">
        <v>5039.3</v>
      </c>
      <c r="J54" s="62">
        <v>16211058.77</v>
      </c>
      <c r="K54" s="62">
        <v>15705</v>
      </c>
      <c r="L54" s="62">
        <v>0</v>
      </c>
      <c r="M54" s="62">
        <v>0</v>
      </c>
      <c r="N54" s="62">
        <v>240784.32</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0</v>
      </c>
      <c r="AG54" s="62">
        <v>0</v>
      </c>
      <c r="AH54" s="62">
        <v>0</v>
      </c>
      <c r="AI54" s="62">
        <v>0</v>
      </c>
      <c r="AJ54" s="63">
        <f t="shared" si="0"/>
        <v>16517517.77</v>
      </c>
      <c r="AM54" s="70"/>
    </row>
    <row r="55" spans="1:39" ht="20.100000000000001" customHeight="1">
      <c r="A55" s="59">
        <v>133</v>
      </c>
      <c r="B55" s="60" t="s">
        <v>729</v>
      </c>
      <c r="C55" s="61" t="s">
        <v>1298</v>
      </c>
      <c r="D55" s="62">
        <v>0</v>
      </c>
      <c r="E55" s="62">
        <v>0</v>
      </c>
      <c r="F55" s="62">
        <v>1295675.3400000001</v>
      </c>
      <c r="G55" s="62">
        <v>146553</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3">
        <f t="shared" si="0"/>
        <v>1442228.34</v>
      </c>
      <c r="AM55" s="70"/>
    </row>
    <row r="56" spans="1:39" ht="20.100000000000001" customHeight="1">
      <c r="A56" s="59">
        <v>134</v>
      </c>
      <c r="B56" s="60" t="s">
        <v>730</v>
      </c>
      <c r="C56" s="61" t="s">
        <v>1298</v>
      </c>
      <c r="D56" s="62">
        <v>0</v>
      </c>
      <c r="E56" s="62">
        <v>480</v>
      </c>
      <c r="F56" s="62">
        <v>30989351.260000002</v>
      </c>
      <c r="G56" s="62">
        <v>1871.5</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0</v>
      </c>
      <c r="AG56" s="62">
        <v>0</v>
      </c>
      <c r="AH56" s="62">
        <v>0</v>
      </c>
      <c r="AI56" s="62">
        <v>0</v>
      </c>
      <c r="AJ56" s="63">
        <f t="shared" si="0"/>
        <v>30991702.760000002</v>
      </c>
      <c r="AM56" s="70"/>
    </row>
    <row r="57" spans="1:39" ht="20.100000000000001" customHeight="1">
      <c r="A57" s="73">
        <v>137</v>
      </c>
      <c r="B57" s="74" t="s">
        <v>731</v>
      </c>
      <c r="C57" s="75" t="s">
        <v>1298</v>
      </c>
      <c r="D57" s="76">
        <v>0</v>
      </c>
      <c r="E57" s="76">
        <v>0</v>
      </c>
      <c r="F57" s="76">
        <v>0</v>
      </c>
      <c r="G57" s="76">
        <v>0</v>
      </c>
      <c r="H57" s="76">
        <v>0</v>
      </c>
      <c r="I57" s="76">
        <v>50</v>
      </c>
      <c r="J57" s="76">
        <v>474595.31</v>
      </c>
      <c r="K57" s="76">
        <v>0</v>
      </c>
      <c r="L57" s="76">
        <v>0</v>
      </c>
      <c r="M57" s="76">
        <v>0</v>
      </c>
      <c r="N57" s="76">
        <v>0</v>
      </c>
      <c r="O57" s="76">
        <v>0</v>
      </c>
      <c r="P57" s="76">
        <v>0</v>
      </c>
      <c r="Q57" s="76">
        <v>0</v>
      </c>
      <c r="R57" s="76">
        <v>0</v>
      </c>
      <c r="S57" s="76">
        <v>0</v>
      </c>
      <c r="T57" s="76">
        <v>0</v>
      </c>
      <c r="U57" s="76">
        <v>0</v>
      </c>
      <c r="V57" s="76">
        <v>0</v>
      </c>
      <c r="W57" s="76">
        <v>0</v>
      </c>
      <c r="X57" s="76">
        <v>0</v>
      </c>
      <c r="Y57" s="76">
        <v>0</v>
      </c>
      <c r="Z57" s="76">
        <v>0</v>
      </c>
      <c r="AA57" s="76">
        <v>0</v>
      </c>
      <c r="AB57" s="76">
        <v>0</v>
      </c>
      <c r="AC57" s="76">
        <v>0</v>
      </c>
      <c r="AD57" s="76">
        <v>0</v>
      </c>
      <c r="AE57" s="76">
        <v>0</v>
      </c>
      <c r="AF57" s="76">
        <v>0</v>
      </c>
      <c r="AG57" s="76">
        <v>0</v>
      </c>
      <c r="AH57" s="76">
        <v>0</v>
      </c>
      <c r="AI57" s="76">
        <v>0</v>
      </c>
      <c r="AJ57" s="77">
        <f t="shared" si="0"/>
        <v>474645.31</v>
      </c>
      <c r="AM57" s="70"/>
    </row>
    <row r="58" spans="1:39" ht="20.100000000000001" customHeight="1">
      <c r="A58" s="73">
        <v>138</v>
      </c>
      <c r="B58" s="74" t="s">
        <v>732</v>
      </c>
      <c r="C58" s="75" t="s">
        <v>1298</v>
      </c>
      <c r="D58" s="76">
        <v>0</v>
      </c>
      <c r="E58" s="76">
        <v>0</v>
      </c>
      <c r="F58" s="76">
        <v>0</v>
      </c>
      <c r="G58" s="76">
        <v>0</v>
      </c>
      <c r="H58" s="76">
        <v>0</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c r="AA58" s="76">
        <v>0</v>
      </c>
      <c r="AB58" s="76">
        <v>0</v>
      </c>
      <c r="AC58" s="76">
        <v>0</v>
      </c>
      <c r="AD58" s="76">
        <v>0</v>
      </c>
      <c r="AE58" s="76">
        <v>0</v>
      </c>
      <c r="AF58" s="76">
        <v>0</v>
      </c>
      <c r="AG58" s="76">
        <v>0</v>
      </c>
      <c r="AH58" s="76">
        <v>0</v>
      </c>
      <c r="AI58" s="76">
        <v>0</v>
      </c>
      <c r="AJ58" s="77">
        <f t="shared" si="0"/>
        <v>0</v>
      </c>
      <c r="AM58" s="70"/>
    </row>
    <row r="59" spans="1:39" ht="20.100000000000001" customHeight="1">
      <c r="A59" s="73">
        <v>139</v>
      </c>
      <c r="B59" s="74" t="s">
        <v>733</v>
      </c>
      <c r="C59" s="75" t="s">
        <v>1298</v>
      </c>
      <c r="D59" s="76">
        <v>0</v>
      </c>
      <c r="E59" s="76">
        <v>0</v>
      </c>
      <c r="F59" s="76">
        <v>0</v>
      </c>
      <c r="G59" s="76">
        <v>20324.399999999998</v>
      </c>
      <c r="H59" s="76">
        <v>0</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c r="AB59" s="76">
        <v>0</v>
      </c>
      <c r="AC59" s="76">
        <v>0</v>
      </c>
      <c r="AD59" s="76">
        <v>0</v>
      </c>
      <c r="AE59" s="76">
        <v>0</v>
      </c>
      <c r="AF59" s="76">
        <v>0</v>
      </c>
      <c r="AG59" s="76">
        <v>0</v>
      </c>
      <c r="AH59" s="76">
        <v>0</v>
      </c>
      <c r="AI59" s="76">
        <v>0</v>
      </c>
      <c r="AJ59" s="77">
        <f t="shared" si="0"/>
        <v>20324.399999999998</v>
      </c>
      <c r="AM59" s="70"/>
    </row>
    <row r="60" spans="1:39" ht="20.100000000000001" customHeight="1">
      <c r="A60" s="73">
        <v>140</v>
      </c>
      <c r="B60" s="74" t="s">
        <v>734</v>
      </c>
      <c r="C60" s="75" t="s">
        <v>1298</v>
      </c>
      <c r="D60" s="76">
        <v>0</v>
      </c>
      <c r="E60" s="76">
        <v>0</v>
      </c>
      <c r="F60" s="76">
        <v>0</v>
      </c>
      <c r="G60" s="76">
        <v>1975.5500000000002</v>
      </c>
      <c r="H60" s="76">
        <v>0</v>
      </c>
      <c r="I60" s="76">
        <v>0</v>
      </c>
      <c r="J60" s="76">
        <v>0</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c r="AB60" s="76">
        <v>0</v>
      </c>
      <c r="AC60" s="76">
        <v>0</v>
      </c>
      <c r="AD60" s="76">
        <v>0</v>
      </c>
      <c r="AE60" s="76">
        <v>0</v>
      </c>
      <c r="AF60" s="76">
        <v>0</v>
      </c>
      <c r="AG60" s="76">
        <v>0</v>
      </c>
      <c r="AH60" s="76">
        <v>0</v>
      </c>
      <c r="AI60" s="76">
        <v>0</v>
      </c>
      <c r="AJ60" s="77">
        <f t="shared" si="0"/>
        <v>1975.5500000000002</v>
      </c>
      <c r="AM60" s="70"/>
    </row>
    <row r="61" spans="1:39" ht="20.100000000000001" customHeight="1">
      <c r="A61" s="73">
        <v>141</v>
      </c>
      <c r="B61" s="74" t="s">
        <v>735</v>
      </c>
      <c r="C61" s="75" t="s">
        <v>1298</v>
      </c>
      <c r="D61" s="76">
        <v>0</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0</v>
      </c>
      <c r="AE61" s="76">
        <v>0</v>
      </c>
      <c r="AF61" s="76">
        <v>0</v>
      </c>
      <c r="AG61" s="76">
        <v>0</v>
      </c>
      <c r="AH61" s="76">
        <v>0</v>
      </c>
      <c r="AI61" s="76">
        <v>0</v>
      </c>
      <c r="AJ61" s="77">
        <f t="shared" si="0"/>
        <v>0</v>
      </c>
      <c r="AM61" s="70"/>
    </row>
    <row r="62" spans="1:39" ht="20.100000000000001" customHeight="1">
      <c r="A62" s="73">
        <v>142</v>
      </c>
      <c r="B62" s="74" t="s">
        <v>736</v>
      </c>
      <c r="C62" s="75" t="s">
        <v>1298</v>
      </c>
      <c r="D62" s="76">
        <v>0</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0</v>
      </c>
      <c r="AE62" s="76">
        <v>0</v>
      </c>
      <c r="AF62" s="76">
        <v>0</v>
      </c>
      <c r="AG62" s="76">
        <v>0</v>
      </c>
      <c r="AH62" s="76">
        <v>0</v>
      </c>
      <c r="AI62" s="76">
        <v>0</v>
      </c>
      <c r="AJ62" s="77">
        <f t="shared" si="0"/>
        <v>0</v>
      </c>
      <c r="AM62" s="70"/>
    </row>
    <row r="63" spans="1:39" ht="20.100000000000001" customHeight="1">
      <c r="A63" s="73">
        <v>143</v>
      </c>
      <c r="B63" s="74" t="s">
        <v>87</v>
      </c>
      <c r="C63" s="75" t="s">
        <v>1298</v>
      </c>
      <c r="D63" s="76">
        <v>0</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0</v>
      </c>
      <c r="AE63" s="76">
        <v>0</v>
      </c>
      <c r="AF63" s="76">
        <v>0</v>
      </c>
      <c r="AG63" s="76">
        <v>0</v>
      </c>
      <c r="AH63" s="76">
        <v>0</v>
      </c>
      <c r="AI63" s="76">
        <v>0</v>
      </c>
      <c r="AJ63" s="77">
        <f t="shared" si="0"/>
        <v>0</v>
      </c>
      <c r="AM63" s="70"/>
    </row>
    <row r="64" spans="1:39" ht="20.100000000000001" customHeight="1">
      <c r="A64" s="73">
        <v>144</v>
      </c>
      <c r="B64" s="74" t="s">
        <v>737</v>
      </c>
      <c r="C64" s="75" t="s">
        <v>1298</v>
      </c>
      <c r="D64" s="76">
        <v>0</v>
      </c>
      <c r="E64" s="76">
        <v>0</v>
      </c>
      <c r="F64" s="76">
        <v>0</v>
      </c>
      <c r="G64" s="76">
        <v>5472.8</v>
      </c>
      <c r="H64" s="76">
        <v>0</v>
      </c>
      <c r="I64" s="76">
        <v>0</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c r="AA64" s="76">
        <v>0</v>
      </c>
      <c r="AB64" s="76">
        <v>0</v>
      </c>
      <c r="AC64" s="76">
        <v>0</v>
      </c>
      <c r="AD64" s="76">
        <v>0</v>
      </c>
      <c r="AE64" s="76">
        <v>0</v>
      </c>
      <c r="AF64" s="76">
        <v>0</v>
      </c>
      <c r="AG64" s="76">
        <v>0</v>
      </c>
      <c r="AH64" s="76">
        <v>0</v>
      </c>
      <c r="AI64" s="76">
        <v>0</v>
      </c>
      <c r="AJ64" s="77">
        <f t="shared" si="0"/>
        <v>5472.8</v>
      </c>
      <c r="AM64" s="70"/>
    </row>
    <row r="65" spans="1:39" ht="20.100000000000001" customHeight="1">
      <c r="A65" s="73">
        <v>145</v>
      </c>
      <c r="B65" s="74" t="s">
        <v>89</v>
      </c>
      <c r="C65" s="75" t="s">
        <v>1298</v>
      </c>
      <c r="D65" s="76">
        <v>0</v>
      </c>
      <c r="E65" s="76">
        <v>0</v>
      </c>
      <c r="F65" s="76">
        <v>0</v>
      </c>
      <c r="G65" s="76">
        <v>0</v>
      </c>
      <c r="H65" s="76">
        <v>0</v>
      </c>
      <c r="I65" s="76">
        <v>0</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0</v>
      </c>
      <c r="AE65" s="76">
        <v>0</v>
      </c>
      <c r="AF65" s="76">
        <v>0</v>
      </c>
      <c r="AG65" s="76">
        <v>0</v>
      </c>
      <c r="AH65" s="76">
        <v>0</v>
      </c>
      <c r="AI65" s="76">
        <v>0</v>
      </c>
      <c r="AJ65" s="77">
        <f t="shared" si="0"/>
        <v>0</v>
      </c>
      <c r="AM65" s="70"/>
    </row>
    <row r="66" spans="1:39" ht="20.100000000000001" customHeight="1">
      <c r="A66" s="73">
        <v>146</v>
      </c>
      <c r="B66" s="74" t="s">
        <v>90</v>
      </c>
      <c r="C66" s="75" t="s">
        <v>1298</v>
      </c>
      <c r="D66" s="76">
        <v>0</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c r="V66" s="76">
        <v>0</v>
      </c>
      <c r="W66" s="76">
        <v>0</v>
      </c>
      <c r="X66" s="76">
        <v>0</v>
      </c>
      <c r="Y66" s="76">
        <v>0</v>
      </c>
      <c r="Z66" s="76">
        <v>0</v>
      </c>
      <c r="AA66" s="76">
        <v>0</v>
      </c>
      <c r="AB66" s="76">
        <v>0</v>
      </c>
      <c r="AC66" s="76">
        <v>0</v>
      </c>
      <c r="AD66" s="76">
        <v>0</v>
      </c>
      <c r="AE66" s="76">
        <v>0</v>
      </c>
      <c r="AF66" s="76">
        <v>0</v>
      </c>
      <c r="AG66" s="76">
        <v>0</v>
      </c>
      <c r="AH66" s="76">
        <v>0</v>
      </c>
      <c r="AI66" s="76">
        <v>0</v>
      </c>
      <c r="AJ66" s="77">
        <f t="shared" si="0"/>
        <v>0</v>
      </c>
      <c r="AM66" s="70"/>
    </row>
    <row r="67" spans="1:39" ht="20.100000000000001" customHeight="1">
      <c r="A67" s="73">
        <v>147</v>
      </c>
      <c r="B67" s="74" t="s">
        <v>738</v>
      </c>
      <c r="C67" s="75" t="s">
        <v>1298</v>
      </c>
      <c r="D67" s="76">
        <v>0</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c r="AA67" s="76">
        <v>0</v>
      </c>
      <c r="AB67" s="76">
        <v>0</v>
      </c>
      <c r="AC67" s="76">
        <v>0</v>
      </c>
      <c r="AD67" s="76">
        <v>0</v>
      </c>
      <c r="AE67" s="76">
        <v>0</v>
      </c>
      <c r="AF67" s="76">
        <v>0</v>
      </c>
      <c r="AG67" s="76">
        <v>0</v>
      </c>
      <c r="AH67" s="76">
        <v>0</v>
      </c>
      <c r="AI67" s="76">
        <v>0</v>
      </c>
      <c r="AJ67" s="77">
        <f t="shared" si="0"/>
        <v>0</v>
      </c>
      <c r="AM67" s="70"/>
    </row>
    <row r="68" spans="1:39" ht="20.100000000000001" customHeight="1">
      <c r="A68" s="73">
        <v>148</v>
      </c>
      <c r="B68" s="74" t="s">
        <v>739</v>
      </c>
      <c r="C68" s="75" t="s">
        <v>1298</v>
      </c>
      <c r="D68" s="76">
        <v>0</v>
      </c>
      <c r="E68" s="76">
        <v>0</v>
      </c>
      <c r="F68" s="76">
        <v>0</v>
      </c>
      <c r="G68" s="76">
        <v>0</v>
      </c>
      <c r="H68" s="76">
        <v>0</v>
      </c>
      <c r="I68" s="76">
        <v>0</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0</v>
      </c>
      <c r="AE68" s="76">
        <v>0</v>
      </c>
      <c r="AF68" s="76">
        <v>0</v>
      </c>
      <c r="AG68" s="76">
        <v>0</v>
      </c>
      <c r="AH68" s="76">
        <v>0</v>
      </c>
      <c r="AI68" s="76">
        <v>0</v>
      </c>
      <c r="AJ68" s="77">
        <f t="shared" si="0"/>
        <v>0</v>
      </c>
      <c r="AM68" s="70"/>
    </row>
    <row r="69" spans="1:39" ht="20.100000000000001" customHeight="1">
      <c r="A69" s="59">
        <v>149</v>
      </c>
      <c r="B69" s="60" t="s">
        <v>740</v>
      </c>
      <c r="C69" s="61" t="s">
        <v>1298</v>
      </c>
      <c r="D69" s="62">
        <v>0</v>
      </c>
      <c r="E69" s="62">
        <v>0</v>
      </c>
      <c r="F69" s="62">
        <v>0</v>
      </c>
      <c r="G69" s="62">
        <v>83.52000000000001</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3">
        <f t="shared" si="0"/>
        <v>83.52000000000001</v>
      </c>
      <c r="AM69" s="70"/>
    </row>
    <row r="70" spans="1:39" ht="20.100000000000001" customHeight="1">
      <c r="A70" s="59">
        <v>150</v>
      </c>
      <c r="B70" s="60" t="s">
        <v>94</v>
      </c>
      <c r="C70" s="61" t="s">
        <v>1298</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3">
        <f t="shared" si="0"/>
        <v>0</v>
      </c>
      <c r="AM70" s="70"/>
    </row>
    <row r="71" spans="1:39" ht="20.100000000000001" customHeight="1">
      <c r="A71" s="59">
        <v>152</v>
      </c>
      <c r="B71" s="60" t="s">
        <v>741</v>
      </c>
      <c r="C71" s="61" t="s">
        <v>1298</v>
      </c>
      <c r="D71" s="62">
        <v>0</v>
      </c>
      <c r="E71" s="62">
        <v>0</v>
      </c>
      <c r="F71" s="62">
        <v>0</v>
      </c>
      <c r="G71" s="62">
        <v>16598.07</v>
      </c>
      <c r="H71" s="62">
        <v>0</v>
      </c>
      <c r="I71" s="62">
        <v>0</v>
      </c>
      <c r="J71" s="62">
        <v>0</v>
      </c>
      <c r="K71" s="62">
        <v>0</v>
      </c>
      <c r="L71" s="62">
        <v>0</v>
      </c>
      <c r="M71" s="62">
        <v>0</v>
      </c>
      <c r="N71" s="62">
        <v>0</v>
      </c>
      <c r="O71" s="62">
        <v>0</v>
      </c>
      <c r="P71" s="62">
        <v>601000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3">
        <f t="shared" si="0"/>
        <v>617598.06999999995</v>
      </c>
      <c r="AM71" s="70"/>
    </row>
    <row r="72" spans="1:39" ht="20.100000000000001" customHeight="1">
      <c r="A72" s="59">
        <v>153</v>
      </c>
      <c r="B72" s="60" t="s">
        <v>742</v>
      </c>
      <c r="C72" s="61" t="s">
        <v>1298</v>
      </c>
      <c r="D72" s="62">
        <v>0</v>
      </c>
      <c r="E72" s="62">
        <v>0</v>
      </c>
      <c r="F72" s="62">
        <v>0</v>
      </c>
      <c r="G72" s="62">
        <v>0</v>
      </c>
      <c r="H72" s="62">
        <v>0</v>
      </c>
      <c r="I72" s="62">
        <v>0</v>
      </c>
      <c r="J72" s="62">
        <v>0</v>
      </c>
      <c r="K72" s="62">
        <v>0</v>
      </c>
      <c r="L72" s="62">
        <v>0</v>
      </c>
      <c r="M72" s="62">
        <v>0</v>
      </c>
      <c r="N72" s="62">
        <v>0</v>
      </c>
      <c r="O72" s="62">
        <v>0</v>
      </c>
      <c r="P72" s="62">
        <v>245026.5</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3">
        <f t="shared" si="0"/>
        <v>245026.5</v>
      </c>
      <c r="AM72" s="70"/>
    </row>
    <row r="73" spans="1:39" ht="20.100000000000001" customHeight="1">
      <c r="A73" s="59">
        <v>154</v>
      </c>
      <c r="B73" s="60" t="s">
        <v>743</v>
      </c>
      <c r="C73" s="61" t="s">
        <v>1298</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3">
        <f t="shared" si="0"/>
        <v>0</v>
      </c>
      <c r="AM73" s="70"/>
    </row>
    <row r="74" spans="1:39" ht="20.100000000000001" customHeight="1">
      <c r="A74" s="59">
        <v>155</v>
      </c>
      <c r="B74" s="60" t="s">
        <v>744</v>
      </c>
      <c r="C74" s="61" t="s">
        <v>1298</v>
      </c>
      <c r="D74" s="62">
        <v>0</v>
      </c>
      <c r="E74" s="62">
        <v>0</v>
      </c>
      <c r="F74" s="62">
        <v>0</v>
      </c>
      <c r="G74" s="62">
        <v>4926.46</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0</v>
      </c>
      <c r="AG74" s="62">
        <v>0</v>
      </c>
      <c r="AH74" s="62">
        <v>0</v>
      </c>
      <c r="AI74" s="62">
        <v>0</v>
      </c>
      <c r="AJ74" s="63">
        <f t="shared" si="0"/>
        <v>4926.46</v>
      </c>
      <c r="AM74" s="70"/>
    </row>
    <row r="75" spans="1:39" ht="20.100000000000001" customHeight="1">
      <c r="A75" s="59">
        <v>156</v>
      </c>
      <c r="B75" s="60" t="s">
        <v>745</v>
      </c>
      <c r="C75" s="61" t="s">
        <v>1298</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3">
        <f t="shared" si="0"/>
        <v>0</v>
      </c>
      <c r="AM75" s="70"/>
    </row>
    <row r="76" spans="1:39" ht="20.100000000000001" customHeight="1">
      <c r="A76" s="59">
        <v>157</v>
      </c>
      <c r="B76" s="60" t="s">
        <v>746</v>
      </c>
      <c r="C76" s="61" t="s">
        <v>1298</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3">
        <f t="shared" si="0"/>
        <v>0</v>
      </c>
      <c r="AM76" s="70"/>
    </row>
    <row r="77" spans="1:39" ht="20.100000000000001" customHeight="1">
      <c r="A77" s="59">
        <v>159</v>
      </c>
      <c r="B77" s="60" t="s">
        <v>747</v>
      </c>
      <c r="C77" s="61" t="s">
        <v>1298</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3">
        <f t="shared" si="0"/>
        <v>0</v>
      </c>
      <c r="AM77" s="70"/>
    </row>
    <row r="78" spans="1:39" ht="20.100000000000001" customHeight="1">
      <c r="A78" s="59">
        <v>163</v>
      </c>
      <c r="B78" s="60" t="s">
        <v>748</v>
      </c>
      <c r="C78" s="61" t="s">
        <v>1298</v>
      </c>
      <c r="D78" s="62">
        <v>2074.7600000000002</v>
      </c>
      <c r="E78" s="62">
        <v>0</v>
      </c>
      <c r="F78" s="62">
        <v>1436591.39</v>
      </c>
      <c r="G78" s="62">
        <v>14581.65</v>
      </c>
      <c r="H78" s="62">
        <v>0</v>
      </c>
      <c r="I78" s="62">
        <v>0</v>
      </c>
      <c r="J78" s="62">
        <v>0</v>
      </c>
      <c r="K78" s="62">
        <v>527.32000000000005</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3">
        <f t="shared" ref="AJ78:AJ141" si="1">SUM(D78:AI78)</f>
        <v>1453775.1199999999</v>
      </c>
      <c r="AM78" s="70"/>
    </row>
    <row r="79" spans="1:39" ht="20.100000000000001" customHeight="1">
      <c r="A79" s="59">
        <v>169</v>
      </c>
      <c r="B79" s="60" t="s">
        <v>749</v>
      </c>
      <c r="C79" s="61" t="s">
        <v>1298</v>
      </c>
      <c r="D79" s="62">
        <v>0</v>
      </c>
      <c r="E79" s="62">
        <v>0</v>
      </c>
      <c r="F79" s="62">
        <v>0</v>
      </c>
      <c r="G79" s="62">
        <v>39485.479999999996</v>
      </c>
      <c r="H79" s="62">
        <v>0</v>
      </c>
      <c r="I79" s="62">
        <v>283.72000000000003</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3">
        <f t="shared" si="1"/>
        <v>39769.199999999997</v>
      </c>
      <c r="AM79" s="70"/>
    </row>
    <row r="80" spans="1:39" ht="20.100000000000001" customHeight="1">
      <c r="A80" s="59">
        <v>170</v>
      </c>
      <c r="B80" s="60" t="s">
        <v>750</v>
      </c>
      <c r="C80" s="61" t="s">
        <v>1298</v>
      </c>
      <c r="D80" s="62">
        <v>0</v>
      </c>
      <c r="E80" s="62">
        <v>0</v>
      </c>
      <c r="F80" s="62">
        <v>0</v>
      </c>
      <c r="G80" s="62">
        <v>1380</v>
      </c>
      <c r="H80" s="62">
        <v>0</v>
      </c>
      <c r="I80" s="62">
        <v>0</v>
      </c>
      <c r="J80" s="62">
        <v>0</v>
      </c>
      <c r="K80" s="62">
        <v>0</v>
      </c>
      <c r="L80" s="62">
        <v>0</v>
      </c>
      <c r="M80" s="62">
        <v>0</v>
      </c>
      <c r="N80" s="62">
        <v>0</v>
      </c>
      <c r="O80" s="62">
        <v>0</v>
      </c>
      <c r="P80" s="62">
        <v>0</v>
      </c>
      <c r="Q80" s="62">
        <v>0</v>
      </c>
      <c r="R80" s="62">
        <v>0</v>
      </c>
      <c r="S80" s="62">
        <v>0</v>
      </c>
      <c r="T80" s="62">
        <v>0</v>
      </c>
      <c r="U80" s="62">
        <v>0</v>
      </c>
      <c r="V80" s="62">
        <v>0</v>
      </c>
      <c r="W80" s="62">
        <v>0</v>
      </c>
      <c r="X80" s="62">
        <v>0</v>
      </c>
      <c r="Y80" s="62">
        <v>0</v>
      </c>
      <c r="Z80" s="62">
        <v>0</v>
      </c>
      <c r="AA80" s="62">
        <v>0</v>
      </c>
      <c r="AB80" s="62">
        <v>0</v>
      </c>
      <c r="AC80" s="62">
        <v>0</v>
      </c>
      <c r="AD80" s="62">
        <v>0</v>
      </c>
      <c r="AE80" s="62">
        <v>0</v>
      </c>
      <c r="AF80" s="62">
        <v>0</v>
      </c>
      <c r="AG80" s="62">
        <v>0</v>
      </c>
      <c r="AH80" s="62">
        <v>0</v>
      </c>
      <c r="AI80" s="62">
        <v>0</v>
      </c>
      <c r="AJ80" s="63">
        <f t="shared" si="1"/>
        <v>1380</v>
      </c>
      <c r="AM80" s="70"/>
    </row>
    <row r="81" spans="1:39" ht="20.100000000000001" customHeight="1">
      <c r="A81" s="59">
        <v>171</v>
      </c>
      <c r="B81" s="60" t="s">
        <v>751</v>
      </c>
      <c r="C81" s="61" t="s">
        <v>1298</v>
      </c>
      <c r="D81" s="62">
        <v>0</v>
      </c>
      <c r="E81" s="62">
        <v>0</v>
      </c>
      <c r="F81" s="62">
        <v>0</v>
      </c>
      <c r="G81" s="62">
        <v>0</v>
      </c>
      <c r="H81" s="62">
        <v>0</v>
      </c>
      <c r="I81" s="62">
        <v>0</v>
      </c>
      <c r="J81" s="62">
        <v>0</v>
      </c>
      <c r="K81" s="62">
        <v>0</v>
      </c>
      <c r="L81" s="62">
        <v>0</v>
      </c>
      <c r="M81" s="62">
        <v>0</v>
      </c>
      <c r="N81" s="62">
        <v>0</v>
      </c>
      <c r="O81" s="62">
        <v>0</v>
      </c>
      <c r="P81" s="62">
        <v>0</v>
      </c>
      <c r="Q81" s="62">
        <v>0</v>
      </c>
      <c r="R81" s="62">
        <v>0</v>
      </c>
      <c r="S81" s="62">
        <v>0</v>
      </c>
      <c r="T81" s="62">
        <v>0</v>
      </c>
      <c r="U81" s="62">
        <v>0</v>
      </c>
      <c r="V81" s="62">
        <v>0</v>
      </c>
      <c r="W81" s="62">
        <v>0</v>
      </c>
      <c r="X81" s="62">
        <v>0</v>
      </c>
      <c r="Y81" s="62">
        <v>0</v>
      </c>
      <c r="Z81" s="62">
        <v>0</v>
      </c>
      <c r="AA81" s="62">
        <v>0</v>
      </c>
      <c r="AB81" s="62">
        <v>0</v>
      </c>
      <c r="AC81" s="62">
        <v>0</v>
      </c>
      <c r="AD81" s="62">
        <v>0</v>
      </c>
      <c r="AE81" s="62">
        <v>0</v>
      </c>
      <c r="AF81" s="62">
        <v>0</v>
      </c>
      <c r="AG81" s="62">
        <v>0</v>
      </c>
      <c r="AH81" s="62">
        <v>0</v>
      </c>
      <c r="AI81" s="62">
        <v>0</v>
      </c>
      <c r="AJ81" s="63">
        <f t="shared" si="1"/>
        <v>0</v>
      </c>
      <c r="AM81" s="70"/>
    </row>
    <row r="82" spans="1:39" ht="20.100000000000001" customHeight="1">
      <c r="A82" s="59">
        <v>188</v>
      </c>
      <c r="B82" s="60" t="s">
        <v>752</v>
      </c>
      <c r="C82" s="61" t="s">
        <v>1298</v>
      </c>
      <c r="D82" s="62">
        <v>0</v>
      </c>
      <c r="E82" s="62">
        <v>0</v>
      </c>
      <c r="F82" s="62">
        <v>0</v>
      </c>
      <c r="G82" s="62">
        <v>0</v>
      </c>
      <c r="H82" s="62">
        <v>0</v>
      </c>
      <c r="I82" s="62">
        <v>0</v>
      </c>
      <c r="J82" s="62">
        <v>0</v>
      </c>
      <c r="K82" s="62">
        <v>0</v>
      </c>
      <c r="L82" s="62">
        <v>0</v>
      </c>
      <c r="M82" s="62">
        <v>0</v>
      </c>
      <c r="N82" s="62">
        <v>0</v>
      </c>
      <c r="O82" s="62">
        <v>0</v>
      </c>
      <c r="P82" s="62">
        <v>0</v>
      </c>
      <c r="Q82" s="62">
        <v>0</v>
      </c>
      <c r="R82" s="62">
        <v>0</v>
      </c>
      <c r="S82" s="62">
        <v>0</v>
      </c>
      <c r="T82" s="62">
        <v>0</v>
      </c>
      <c r="U82" s="62">
        <v>0</v>
      </c>
      <c r="V82" s="62">
        <v>0</v>
      </c>
      <c r="W82" s="62">
        <v>0</v>
      </c>
      <c r="X82" s="62">
        <v>0</v>
      </c>
      <c r="Y82" s="62">
        <v>0</v>
      </c>
      <c r="Z82" s="62">
        <v>0</v>
      </c>
      <c r="AA82" s="62">
        <v>0</v>
      </c>
      <c r="AB82" s="62">
        <v>0</v>
      </c>
      <c r="AC82" s="62">
        <v>0</v>
      </c>
      <c r="AD82" s="62">
        <v>0</v>
      </c>
      <c r="AE82" s="62">
        <v>0</v>
      </c>
      <c r="AF82" s="62">
        <v>0</v>
      </c>
      <c r="AG82" s="62">
        <v>0</v>
      </c>
      <c r="AH82" s="62">
        <v>0</v>
      </c>
      <c r="AI82" s="62">
        <v>0</v>
      </c>
      <c r="AJ82" s="63">
        <f t="shared" si="1"/>
        <v>0</v>
      </c>
      <c r="AM82" s="70"/>
    </row>
    <row r="83" spans="1:39" ht="20.100000000000001" customHeight="1">
      <c r="A83" s="59">
        <v>190</v>
      </c>
      <c r="B83" s="60" t="s">
        <v>107</v>
      </c>
      <c r="C83" s="61" t="s">
        <v>1298</v>
      </c>
      <c r="D83" s="62">
        <v>0</v>
      </c>
      <c r="E83" s="62">
        <v>0</v>
      </c>
      <c r="F83" s="62">
        <v>0</v>
      </c>
      <c r="G83" s="62">
        <v>11050.55</v>
      </c>
      <c r="H83" s="62">
        <v>0</v>
      </c>
      <c r="I83" s="62">
        <v>0</v>
      </c>
      <c r="J83" s="62">
        <v>0</v>
      </c>
      <c r="K83" s="62">
        <v>0</v>
      </c>
      <c r="L83" s="62">
        <v>0</v>
      </c>
      <c r="M83" s="62">
        <v>0</v>
      </c>
      <c r="N83" s="62">
        <v>0</v>
      </c>
      <c r="O83" s="62">
        <v>0</v>
      </c>
      <c r="P83" s="62">
        <v>0</v>
      </c>
      <c r="Q83" s="62">
        <v>0</v>
      </c>
      <c r="R83" s="62">
        <v>0</v>
      </c>
      <c r="S83" s="62">
        <v>0</v>
      </c>
      <c r="T83" s="62">
        <v>0</v>
      </c>
      <c r="U83" s="62">
        <v>0</v>
      </c>
      <c r="V83" s="62">
        <v>0</v>
      </c>
      <c r="W83" s="62">
        <v>0</v>
      </c>
      <c r="X83" s="62">
        <v>0</v>
      </c>
      <c r="Y83" s="62">
        <v>0</v>
      </c>
      <c r="Z83" s="62">
        <v>0</v>
      </c>
      <c r="AA83" s="62">
        <v>0</v>
      </c>
      <c r="AB83" s="62">
        <v>0</v>
      </c>
      <c r="AC83" s="62">
        <v>0</v>
      </c>
      <c r="AD83" s="62">
        <v>0</v>
      </c>
      <c r="AE83" s="62">
        <v>0</v>
      </c>
      <c r="AF83" s="62">
        <v>0</v>
      </c>
      <c r="AG83" s="62">
        <v>0</v>
      </c>
      <c r="AH83" s="62">
        <v>0</v>
      </c>
      <c r="AI83" s="62">
        <v>0</v>
      </c>
      <c r="AJ83" s="63">
        <f t="shared" si="1"/>
        <v>11050.55</v>
      </c>
      <c r="AM83" s="70"/>
    </row>
    <row r="84" spans="1:39" ht="20.100000000000001" customHeight="1">
      <c r="A84" s="59">
        <v>192</v>
      </c>
      <c r="B84" s="60" t="s">
        <v>753</v>
      </c>
      <c r="C84" s="61" t="s">
        <v>1298</v>
      </c>
      <c r="D84" s="62">
        <v>0</v>
      </c>
      <c r="E84" s="62">
        <v>0</v>
      </c>
      <c r="F84" s="62">
        <v>13017.6</v>
      </c>
      <c r="G84" s="62">
        <v>545.02</v>
      </c>
      <c r="H84" s="62">
        <v>0</v>
      </c>
      <c r="I84" s="62">
        <v>0</v>
      </c>
      <c r="J84" s="62">
        <v>0</v>
      </c>
      <c r="K84" s="62">
        <v>0</v>
      </c>
      <c r="L84" s="62">
        <v>0</v>
      </c>
      <c r="M84" s="62">
        <v>0</v>
      </c>
      <c r="N84" s="62">
        <v>0</v>
      </c>
      <c r="O84" s="62">
        <v>0</v>
      </c>
      <c r="P84" s="62">
        <v>0</v>
      </c>
      <c r="Q84" s="62">
        <v>0</v>
      </c>
      <c r="R84" s="62">
        <v>0</v>
      </c>
      <c r="S84" s="62">
        <v>0</v>
      </c>
      <c r="T84" s="62">
        <v>0</v>
      </c>
      <c r="U84" s="62">
        <v>0</v>
      </c>
      <c r="V84" s="62">
        <v>0</v>
      </c>
      <c r="W84" s="62">
        <v>0</v>
      </c>
      <c r="X84" s="62">
        <v>0</v>
      </c>
      <c r="Y84" s="62">
        <v>0</v>
      </c>
      <c r="Z84" s="62">
        <v>0</v>
      </c>
      <c r="AA84" s="62">
        <v>0</v>
      </c>
      <c r="AB84" s="62">
        <v>0</v>
      </c>
      <c r="AC84" s="62">
        <v>0</v>
      </c>
      <c r="AD84" s="62">
        <v>0</v>
      </c>
      <c r="AE84" s="62">
        <v>0</v>
      </c>
      <c r="AF84" s="62">
        <v>0</v>
      </c>
      <c r="AG84" s="62">
        <v>0</v>
      </c>
      <c r="AH84" s="62">
        <v>0</v>
      </c>
      <c r="AI84" s="62">
        <v>0</v>
      </c>
      <c r="AJ84" s="63">
        <f t="shared" si="1"/>
        <v>13562.62</v>
      </c>
      <c r="AM84" s="70"/>
    </row>
    <row r="85" spans="1:39" ht="20.100000000000001" customHeight="1">
      <c r="A85" s="59">
        <v>197</v>
      </c>
      <c r="B85" s="60" t="s">
        <v>754</v>
      </c>
      <c r="C85" s="61" t="s">
        <v>1298</v>
      </c>
      <c r="D85" s="62">
        <v>0</v>
      </c>
      <c r="E85" s="62">
        <v>0</v>
      </c>
      <c r="F85" s="62">
        <v>0</v>
      </c>
      <c r="G85" s="62">
        <v>0</v>
      </c>
      <c r="H85" s="62">
        <v>0</v>
      </c>
      <c r="I85" s="62">
        <v>0</v>
      </c>
      <c r="J85" s="62">
        <v>0</v>
      </c>
      <c r="K85" s="62">
        <v>0</v>
      </c>
      <c r="L85" s="62">
        <v>50310.5</v>
      </c>
      <c r="M85" s="62">
        <v>0</v>
      </c>
      <c r="N85" s="62">
        <v>0</v>
      </c>
      <c r="O85" s="62">
        <v>0</v>
      </c>
      <c r="P85" s="62">
        <v>0</v>
      </c>
      <c r="Q85" s="62">
        <v>0</v>
      </c>
      <c r="R85" s="62">
        <v>0</v>
      </c>
      <c r="S85" s="62">
        <v>0</v>
      </c>
      <c r="T85" s="62">
        <v>0</v>
      </c>
      <c r="U85" s="62">
        <v>0</v>
      </c>
      <c r="V85" s="62">
        <v>0</v>
      </c>
      <c r="W85" s="62">
        <v>0</v>
      </c>
      <c r="X85" s="62">
        <v>0</v>
      </c>
      <c r="Y85" s="62">
        <v>0</v>
      </c>
      <c r="Z85" s="62">
        <v>0</v>
      </c>
      <c r="AA85" s="62">
        <v>0</v>
      </c>
      <c r="AB85" s="62">
        <v>0</v>
      </c>
      <c r="AC85" s="62">
        <v>0</v>
      </c>
      <c r="AD85" s="62">
        <v>0</v>
      </c>
      <c r="AE85" s="62">
        <v>0</v>
      </c>
      <c r="AF85" s="62">
        <v>0</v>
      </c>
      <c r="AG85" s="62">
        <v>0</v>
      </c>
      <c r="AH85" s="62">
        <v>0</v>
      </c>
      <c r="AI85" s="62">
        <v>0</v>
      </c>
      <c r="AJ85" s="63">
        <f t="shared" si="1"/>
        <v>50310.5</v>
      </c>
      <c r="AM85" s="70"/>
    </row>
    <row r="86" spans="1:39" ht="20.100000000000001" customHeight="1">
      <c r="A86" s="59">
        <v>200</v>
      </c>
      <c r="B86" s="60" t="s">
        <v>755</v>
      </c>
      <c r="C86" s="61" t="s">
        <v>1298</v>
      </c>
      <c r="D86" s="62">
        <v>0</v>
      </c>
      <c r="E86" s="62">
        <v>0</v>
      </c>
      <c r="F86" s="62">
        <v>0</v>
      </c>
      <c r="G86" s="62">
        <v>0</v>
      </c>
      <c r="H86" s="62">
        <v>0</v>
      </c>
      <c r="I86" s="62">
        <v>0</v>
      </c>
      <c r="J86" s="62">
        <v>0</v>
      </c>
      <c r="K86" s="62">
        <v>0</v>
      </c>
      <c r="L86" s="62">
        <v>0</v>
      </c>
      <c r="M86" s="62">
        <v>0</v>
      </c>
      <c r="N86" s="62">
        <v>0</v>
      </c>
      <c r="O86" s="62">
        <v>0</v>
      </c>
      <c r="P86" s="62">
        <v>0</v>
      </c>
      <c r="Q86" s="62">
        <v>0</v>
      </c>
      <c r="R86" s="62">
        <v>0</v>
      </c>
      <c r="S86" s="62">
        <v>0</v>
      </c>
      <c r="T86" s="62">
        <v>0</v>
      </c>
      <c r="U86" s="62">
        <v>0</v>
      </c>
      <c r="V86" s="62">
        <v>0</v>
      </c>
      <c r="W86" s="62">
        <v>0</v>
      </c>
      <c r="X86" s="62">
        <v>0</v>
      </c>
      <c r="Y86" s="62">
        <v>0</v>
      </c>
      <c r="Z86" s="62">
        <v>0</v>
      </c>
      <c r="AA86" s="62">
        <v>0</v>
      </c>
      <c r="AB86" s="62">
        <v>0</v>
      </c>
      <c r="AC86" s="62">
        <v>0</v>
      </c>
      <c r="AD86" s="62">
        <v>0</v>
      </c>
      <c r="AE86" s="62">
        <v>0</v>
      </c>
      <c r="AF86" s="62">
        <v>0</v>
      </c>
      <c r="AG86" s="62">
        <v>0</v>
      </c>
      <c r="AH86" s="62">
        <v>0</v>
      </c>
      <c r="AI86" s="62">
        <v>0</v>
      </c>
      <c r="AJ86" s="63">
        <f t="shared" si="1"/>
        <v>0</v>
      </c>
      <c r="AM86" s="70"/>
    </row>
    <row r="87" spans="1:39" ht="20.100000000000001" customHeight="1">
      <c r="A87" s="59">
        <v>201</v>
      </c>
      <c r="B87" s="60" t="s">
        <v>756</v>
      </c>
      <c r="C87" s="61" t="s">
        <v>1298</v>
      </c>
      <c r="D87" s="62">
        <v>0</v>
      </c>
      <c r="E87" s="62">
        <v>0</v>
      </c>
      <c r="F87" s="62">
        <v>0</v>
      </c>
      <c r="G87" s="62">
        <v>120190.08</v>
      </c>
      <c r="H87" s="62">
        <v>0</v>
      </c>
      <c r="I87" s="62">
        <v>0</v>
      </c>
      <c r="J87" s="62">
        <v>0</v>
      </c>
      <c r="K87" s="62">
        <v>0</v>
      </c>
      <c r="L87" s="62">
        <v>0</v>
      </c>
      <c r="M87" s="62">
        <v>0</v>
      </c>
      <c r="N87" s="62">
        <v>0</v>
      </c>
      <c r="O87" s="62">
        <v>0</v>
      </c>
      <c r="P87" s="62">
        <v>0</v>
      </c>
      <c r="Q87" s="62">
        <v>0</v>
      </c>
      <c r="R87" s="62">
        <v>0</v>
      </c>
      <c r="S87" s="62">
        <v>0</v>
      </c>
      <c r="T87" s="62">
        <v>0</v>
      </c>
      <c r="U87" s="62">
        <v>0</v>
      </c>
      <c r="V87" s="62">
        <v>0</v>
      </c>
      <c r="W87" s="62">
        <v>0</v>
      </c>
      <c r="X87" s="62">
        <v>0</v>
      </c>
      <c r="Y87" s="62">
        <v>0</v>
      </c>
      <c r="Z87" s="62">
        <v>0</v>
      </c>
      <c r="AA87" s="62">
        <v>0</v>
      </c>
      <c r="AB87" s="62">
        <v>0</v>
      </c>
      <c r="AC87" s="62">
        <v>0</v>
      </c>
      <c r="AD87" s="62">
        <v>0</v>
      </c>
      <c r="AE87" s="62">
        <v>0</v>
      </c>
      <c r="AF87" s="62">
        <v>0</v>
      </c>
      <c r="AG87" s="62">
        <v>0</v>
      </c>
      <c r="AH87" s="62">
        <v>0</v>
      </c>
      <c r="AI87" s="62">
        <v>0</v>
      </c>
      <c r="AJ87" s="63">
        <f t="shared" si="1"/>
        <v>120190.08</v>
      </c>
      <c r="AM87" s="70"/>
    </row>
    <row r="88" spans="1:39" ht="20.100000000000001" customHeight="1">
      <c r="A88" s="59">
        <v>203</v>
      </c>
      <c r="B88" s="60" t="s">
        <v>757</v>
      </c>
      <c r="C88" s="61" t="s">
        <v>1298</v>
      </c>
      <c r="D88" s="62">
        <v>0</v>
      </c>
      <c r="E88" s="62">
        <v>0</v>
      </c>
      <c r="F88" s="62">
        <v>2338128.19</v>
      </c>
      <c r="G88" s="62">
        <v>264592.82</v>
      </c>
      <c r="H88" s="62">
        <v>0</v>
      </c>
      <c r="I88" s="62">
        <v>794.3</v>
      </c>
      <c r="J88" s="62">
        <v>0</v>
      </c>
      <c r="K88" s="62">
        <v>273.77</v>
      </c>
      <c r="L88" s="62">
        <v>0</v>
      </c>
      <c r="M88" s="62">
        <v>0</v>
      </c>
      <c r="N88" s="62">
        <v>733095.53</v>
      </c>
      <c r="O88" s="62">
        <v>0</v>
      </c>
      <c r="P88" s="62">
        <v>0</v>
      </c>
      <c r="Q88" s="62">
        <v>0</v>
      </c>
      <c r="R88" s="62">
        <v>0</v>
      </c>
      <c r="S88" s="62">
        <v>0</v>
      </c>
      <c r="T88" s="62">
        <v>0</v>
      </c>
      <c r="U88" s="62">
        <v>0</v>
      </c>
      <c r="V88" s="62">
        <v>0</v>
      </c>
      <c r="W88" s="62">
        <v>0</v>
      </c>
      <c r="X88" s="62">
        <v>0</v>
      </c>
      <c r="Y88" s="62">
        <v>0</v>
      </c>
      <c r="Z88" s="62">
        <v>0</v>
      </c>
      <c r="AA88" s="62">
        <v>0</v>
      </c>
      <c r="AB88" s="62">
        <v>0</v>
      </c>
      <c r="AC88" s="62">
        <v>0</v>
      </c>
      <c r="AD88" s="62">
        <v>0</v>
      </c>
      <c r="AE88" s="62">
        <v>0</v>
      </c>
      <c r="AF88" s="62">
        <v>0</v>
      </c>
      <c r="AG88" s="62">
        <v>0</v>
      </c>
      <c r="AH88" s="62">
        <v>0</v>
      </c>
      <c r="AI88" s="62">
        <v>0</v>
      </c>
      <c r="AJ88" s="63">
        <f t="shared" si="1"/>
        <v>3336884.6099999994</v>
      </c>
      <c r="AM88" s="70"/>
    </row>
    <row r="89" spans="1:39" ht="20.100000000000001" customHeight="1">
      <c r="A89" s="59">
        <v>206</v>
      </c>
      <c r="B89" s="60" t="s">
        <v>758</v>
      </c>
      <c r="C89" s="61" t="s">
        <v>1298</v>
      </c>
      <c r="D89" s="62">
        <v>3356500.5</v>
      </c>
      <c r="E89" s="62">
        <v>0</v>
      </c>
      <c r="F89" s="62">
        <v>0</v>
      </c>
      <c r="G89" s="62">
        <v>134113.53999999998</v>
      </c>
      <c r="H89" s="62">
        <v>0</v>
      </c>
      <c r="I89" s="62">
        <v>0</v>
      </c>
      <c r="J89" s="62">
        <v>0</v>
      </c>
      <c r="K89" s="62">
        <v>501.04</v>
      </c>
      <c r="L89" s="62">
        <v>0</v>
      </c>
      <c r="M89" s="62">
        <v>0</v>
      </c>
      <c r="N89" s="62">
        <v>0</v>
      </c>
      <c r="O89" s="62">
        <v>0</v>
      </c>
      <c r="P89" s="62">
        <v>0</v>
      </c>
      <c r="Q89" s="62">
        <v>0</v>
      </c>
      <c r="R89" s="62">
        <v>0</v>
      </c>
      <c r="S89" s="62">
        <v>0</v>
      </c>
      <c r="T89" s="62">
        <v>0</v>
      </c>
      <c r="U89" s="62">
        <v>0</v>
      </c>
      <c r="V89" s="62">
        <v>0</v>
      </c>
      <c r="W89" s="62">
        <v>0</v>
      </c>
      <c r="X89" s="62">
        <v>0</v>
      </c>
      <c r="Y89" s="62">
        <v>0</v>
      </c>
      <c r="Z89" s="62">
        <v>0</v>
      </c>
      <c r="AA89" s="62">
        <v>0</v>
      </c>
      <c r="AB89" s="62">
        <v>0</v>
      </c>
      <c r="AC89" s="62">
        <v>0</v>
      </c>
      <c r="AD89" s="62">
        <v>0</v>
      </c>
      <c r="AE89" s="62">
        <v>0</v>
      </c>
      <c r="AF89" s="62">
        <v>0</v>
      </c>
      <c r="AG89" s="62">
        <v>0</v>
      </c>
      <c r="AH89" s="62">
        <v>0</v>
      </c>
      <c r="AI89" s="62">
        <v>0</v>
      </c>
      <c r="AJ89" s="63">
        <f t="shared" si="1"/>
        <v>3491115.08</v>
      </c>
      <c r="AM89" s="70"/>
    </row>
    <row r="90" spans="1:39" ht="20.100000000000001" customHeight="1">
      <c r="A90" s="59">
        <v>209</v>
      </c>
      <c r="B90" s="60" t="s">
        <v>759</v>
      </c>
      <c r="C90" s="61" t="s">
        <v>1298</v>
      </c>
      <c r="D90" s="62">
        <v>0</v>
      </c>
      <c r="E90" s="62">
        <v>0</v>
      </c>
      <c r="F90" s="62">
        <v>0</v>
      </c>
      <c r="G90" s="62">
        <v>0</v>
      </c>
      <c r="H90" s="62">
        <v>0</v>
      </c>
      <c r="I90" s="62">
        <v>0</v>
      </c>
      <c r="J90" s="62">
        <v>0</v>
      </c>
      <c r="K90" s="62">
        <v>0</v>
      </c>
      <c r="L90" s="62">
        <v>0</v>
      </c>
      <c r="M90" s="62">
        <v>0</v>
      </c>
      <c r="N90" s="62">
        <v>0</v>
      </c>
      <c r="O90" s="62">
        <v>0</v>
      </c>
      <c r="P90" s="62">
        <v>0</v>
      </c>
      <c r="Q90" s="62">
        <v>0</v>
      </c>
      <c r="R90" s="62">
        <v>0</v>
      </c>
      <c r="S90" s="62">
        <v>0</v>
      </c>
      <c r="T90" s="62">
        <v>0</v>
      </c>
      <c r="U90" s="62">
        <v>0</v>
      </c>
      <c r="V90" s="62">
        <v>0</v>
      </c>
      <c r="W90" s="62">
        <v>0</v>
      </c>
      <c r="X90" s="62">
        <v>0</v>
      </c>
      <c r="Y90" s="62">
        <v>0</v>
      </c>
      <c r="Z90" s="62">
        <v>0</v>
      </c>
      <c r="AA90" s="62">
        <v>0</v>
      </c>
      <c r="AB90" s="62">
        <v>0</v>
      </c>
      <c r="AC90" s="62">
        <v>0</v>
      </c>
      <c r="AD90" s="62">
        <v>0</v>
      </c>
      <c r="AE90" s="62">
        <v>0</v>
      </c>
      <c r="AF90" s="62">
        <v>0</v>
      </c>
      <c r="AG90" s="62">
        <v>0</v>
      </c>
      <c r="AH90" s="62">
        <v>0</v>
      </c>
      <c r="AI90" s="62">
        <v>0</v>
      </c>
      <c r="AJ90" s="63">
        <f t="shared" si="1"/>
        <v>0</v>
      </c>
      <c r="AM90" s="70"/>
    </row>
    <row r="91" spans="1:39" ht="20.100000000000001" customHeight="1">
      <c r="A91" s="59">
        <v>210</v>
      </c>
      <c r="B91" s="60" t="s">
        <v>760</v>
      </c>
      <c r="C91" s="61" t="s">
        <v>1298</v>
      </c>
      <c r="D91" s="62">
        <v>0</v>
      </c>
      <c r="E91" s="62">
        <v>0</v>
      </c>
      <c r="F91" s="62">
        <v>0</v>
      </c>
      <c r="G91" s="62">
        <v>0</v>
      </c>
      <c r="H91" s="62">
        <v>0</v>
      </c>
      <c r="I91" s="62">
        <v>0</v>
      </c>
      <c r="J91" s="62">
        <v>0</v>
      </c>
      <c r="K91" s="62">
        <v>0</v>
      </c>
      <c r="L91" s="62">
        <v>0</v>
      </c>
      <c r="M91" s="62">
        <v>0</v>
      </c>
      <c r="N91" s="62">
        <v>0</v>
      </c>
      <c r="O91" s="62">
        <v>0</v>
      </c>
      <c r="P91" s="62">
        <v>0</v>
      </c>
      <c r="Q91" s="62">
        <v>0</v>
      </c>
      <c r="R91" s="62">
        <v>0</v>
      </c>
      <c r="S91" s="62">
        <v>0</v>
      </c>
      <c r="T91" s="62">
        <v>0</v>
      </c>
      <c r="U91" s="62">
        <v>0</v>
      </c>
      <c r="V91" s="62">
        <v>0</v>
      </c>
      <c r="W91" s="62">
        <v>0</v>
      </c>
      <c r="X91" s="62">
        <v>0</v>
      </c>
      <c r="Y91" s="62">
        <v>0</v>
      </c>
      <c r="Z91" s="62">
        <v>0</v>
      </c>
      <c r="AA91" s="62">
        <v>266236.60000000003</v>
      </c>
      <c r="AB91" s="62">
        <v>0</v>
      </c>
      <c r="AC91" s="62">
        <v>0</v>
      </c>
      <c r="AD91" s="62">
        <v>0</v>
      </c>
      <c r="AE91" s="62">
        <v>0</v>
      </c>
      <c r="AF91" s="62">
        <v>0</v>
      </c>
      <c r="AG91" s="62">
        <v>0</v>
      </c>
      <c r="AH91" s="62">
        <v>0</v>
      </c>
      <c r="AI91" s="62">
        <v>0</v>
      </c>
      <c r="AJ91" s="63">
        <f t="shared" si="1"/>
        <v>266236.60000000003</v>
      </c>
      <c r="AM91" s="70"/>
    </row>
    <row r="92" spans="1:39" ht="20.100000000000001" customHeight="1">
      <c r="A92" s="59">
        <v>212</v>
      </c>
      <c r="B92" s="60" t="s">
        <v>761</v>
      </c>
      <c r="C92" s="61" t="s">
        <v>1298</v>
      </c>
      <c r="D92" s="62">
        <v>0</v>
      </c>
      <c r="E92" s="62">
        <v>3595940</v>
      </c>
      <c r="F92" s="62">
        <v>0</v>
      </c>
      <c r="G92" s="62">
        <v>8063648.6000000006</v>
      </c>
      <c r="H92" s="62">
        <v>0</v>
      </c>
      <c r="I92" s="62">
        <v>0</v>
      </c>
      <c r="J92" s="62">
        <v>24666</v>
      </c>
      <c r="K92" s="62">
        <v>0</v>
      </c>
      <c r="L92" s="62">
        <v>0</v>
      </c>
      <c r="M92" s="62">
        <v>0</v>
      </c>
      <c r="N92" s="62">
        <v>0</v>
      </c>
      <c r="O92" s="62">
        <v>0</v>
      </c>
      <c r="P92" s="62">
        <v>0</v>
      </c>
      <c r="Q92" s="62">
        <v>0</v>
      </c>
      <c r="R92" s="62">
        <v>0</v>
      </c>
      <c r="S92" s="62">
        <v>0</v>
      </c>
      <c r="T92" s="62">
        <v>0</v>
      </c>
      <c r="U92" s="62">
        <v>0</v>
      </c>
      <c r="V92" s="62">
        <v>0</v>
      </c>
      <c r="W92" s="62">
        <v>0</v>
      </c>
      <c r="X92" s="62">
        <v>0</v>
      </c>
      <c r="Y92" s="62">
        <v>0</v>
      </c>
      <c r="Z92" s="62">
        <v>0</v>
      </c>
      <c r="AA92" s="62">
        <v>0</v>
      </c>
      <c r="AB92" s="62">
        <v>0</v>
      </c>
      <c r="AC92" s="62">
        <v>0</v>
      </c>
      <c r="AD92" s="62">
        <v>0</v>
      </c>
      <c r="AE92" s="62">
        <v>0</v>
      </c>
      <c r="AF92" s="62">
        <v>0</v>
      </c>
      <c r="AG92" s="62">
        <v>0</v>
      </c>
      <c r="AH92" s="62">
        <v>0</v>
      </c>
      <c r="AI92" s="62">
        <v>0</v>
      </c>
      <c r="AJ92" s="63">
        <f t="shared" si="1"/>
        <v>11684254.600000001</v>
      </c>
      <c r="AM92" s="70"/>
    </row>
    <row r="93" spans="1:39" ht="20.100000000000001" customHeight="1">
      <c r="A93" s="59">
        <v>213</v>
      </c>
      <c r="B93" s="60" t="s">
        <v>762</v>
      </c>
      <c r="C93" s="61" t="s">
        <v>1298</v>
      </c>
      <c r="D93" s="62">
        <v>0</v>
      </c>
      <c r="E93" s="62">
        <v>0</v>
      </c>
      <c r="F93" s="62">
        <v>0</v>
      </c>
      <c r="G93" s="62">
        <v>0</v>
      </c>
      <c r="H93" s="62">
        <v>0</v>
      </c>
      <c r="I93" s="62">
        <v>0</v>
      </c>
      <c r="J93" s="62">
        <v>0</v>
      </c>
      <c r="K93" s="62">
        <v>0</v>
      </c>
      <c r="L93" s="62">
        <v>0</v>
      </c>
      <c r="M93" s="62">
        <v>0</v>
      </c>
      <c r="N93" s="62">
        <v>0</v>
      </c>
      <c r="O93" s="62">
        <v>0</v>
      </c>
      <c r="P93" s="62">
        <v>0</v>
      </c>
      <c r="Q93" s="62">
        <v>0</v>
      </c>
      <c r="R93" s="62">
        <v>0</v>
      </c>
      <c r="S93" s="62">
        <v>0</v>
      </c>
      <c r="T93" s="62">
        <v>0</v>
      </c>
      <c r="U93" s="62">
        <v>0</v>
      </c>
      <c r="V93" s="62">
        <v>0</v>
      </c>
      <c r="W93" s="62">
        <v>0</v>
      </c>
      <c r="X93" s="62">
        <v>0</v>
      </c>
      <c r="Y93" s="62">
        <v>0</v>
      </c>
      <c r="Z93" s="62">
        <v>0</v>
      </c>
      <c r="AA93" s="62">
        <v>0</v>
      </c>
      <c r="AB93" s="62">
        <v>0</v>
      </c>
      <c r="AC93" s="62">
        <v>0</v>
      </c>
      <c r="AD93" s="62">
        <v>0</v>
      </c>
      <c r="AE93" s="62">
        <v>0</v>
      </c>
      <c r="AF93" s="62">
        <v>0</v>
      </c>
      <c r="AG93" s="62">
        <v>0</v>
      </c>
      <c r="AH93" s="62">
        <v>0</v>
      </c>
      <c r="AI93" s="62">
        <v>0</v>
      </c>
      <c r="AJ93" s="63">
        <f t="shared" si="1"/>
        <v>0</v>
      </c>
      <c r="AM93" s="70"/>
    </row>
    <row r="94" spans="1:39" ht="20.100000000000001" customHeight="1">
      <c r="A94" s="59">
        <v>221</v>
      </c>
      <c r="B94" s="60" t="s">
        <v>763</v>
      </c>
      <c r="C94" s="61" t="s">
        <v>1298</v>
      </c>
      <c r="D94" s="62">
        <v>0</v>
      </c>
      <c r="E94" s="62">
        <v>0</v>
      </c>
      <c r="F94" s="62">
        <v>0</v>
      </c>
      <c r="G94" s="62">
        <v>8125</v>
      </c>
      <c r="H94" s="62">
        <v>0</v>
      </c>
      <c r="I94" s="62">
        <v>0</v>
      </c>
      <c r="J94" s="62">
        <v>0</v>
      </c>
      <c r="K94" s="62">
        <v>0</v>
      </c>
      <c r="L94" s="62">
        <v>0</v>
      </c>
      <c r="M94" s="62">
        <v>0</v>
      </c>
      <c r="N94" s="62">
        <v>0</v>
      </c>
      <c r="O94" s="62">
        <v>0</v>
      </c>
      <c r="P94" s="62">
        <v>0</v>
      </c>
      <c r="Q94" s="62">
        <v>0</v>
      </c>
      <c r="R94" s="62">
        <v>0</v>
      </c>
      <c r="S94" s="62">
        <v>0</v>
      </c>
      <c r="T94" s="62">
        <v>0</v>
      </c>
      <c r="U94" s="62">
        <v>0</v>
      </c>
      <c r="V94" s="62">
        <v>0</v>
      </c>
      <c r="W94" s="62">
        <v>0</v>
      </c>
      <c r="X94" s="62">
        <v>0</v>
      </c>
      <c r="Y94" s="62">
        <v>0</v>
      </c>
      <c r="Z94" s="62">
        <v>0</v>
      </c>
      <c r="AA94" s="62">
        <v>0</v>
      </c>
      <c r="AB94" s="62">
        <v>0</v>
      </c>
      <c r="AC94" s="62">
        <v>0</v>
      </c>
      <c r="AD94" s="62">
        <v>0</v>
      </c>
      <c r="AE94" s="62">
        <v>0</v>
      </c>
      <c r="AF94" s="62">
        <v>0</v>
      </c>
      <c r="AG94" s="62">
        <v>0</v>
      </c>
      <c r="AH94" s="62">
        <v>0</v>
      </c>
      <c r="AI94" s="62">
        <v>0</v>
      </c>
      <c r="AJ94" s="63">
        <f t="shared" si="1"/>
        <v>8125</v>
      </c>
      <c r="AM94" s="70"/>
    </row>
    <row r="95" spans="1:39" ht="20.100000000000001" customHeight="1">
      <c r="A95" s="59">
        <v>222</v>
      </c>
      <c r="B95" s="60" t="s">
        <v>764</v>
      </c>
      <c r="C95" s="61" t="s">
        <v>1298</v>
      </c>
      <c r="D95" s="62">
        <v>0</v>
      </c>
      <c r="E95" s="62">
        <v>0</v>
      </c>
      <c r="F95" s="62">
        <v>14246717.699999999</v>
      </c>
      <c r="G95" s="62">
        <v>824274.99999999988</v>
      </c>
      <c r="H95" s="62">
        <v>0</v>
      </c>
      <c r="I95" s="62">
        <v>2423.11</v>
      </c>
      <c r="J95" s="62">
        <v>1600000</v>
      </c>
      <c r="K95" s="62">
        <v>274.94</v>
      </c>
      <c r="L95" s="62">
        <v>0</v>
      </c>
      <c r="M95" s="62">
        <v>2093.48</v>
      </c>
      <c r="N95" s="62">
        <v>0</v>
      </c>
      <c r="O95" s="62">
        <v>8.86</v>
      </c>
      <c r="P95" s="62">
        <v>0</v>
      </c>
      <c r="Q95" s="62">
        <v>0</v>
      </c>
      <c r="R95" s="62">
        <v>0</v>
      </c>
      <c r="S95" s="62">
        <v>0</v>
      </c>
      <c r="T95" s="62">
        <v>0</v>
      </c>
      <c r="U95" s="62">
        <v>0</v>
      </c>
      <c r="V95" s="62">
        <v>0</v>
      </c>
      <c r="W95" s="62">
        <v>0</v>
      </c>
      <c r="X95" s="62">
        <v>0</v>
      </c>
      <c r="Y95" s="62">
        <v>0</v>
      </c>
      <c r="Z95" s="62">
        <v>500.09400000000005</v>
      </c>
      <c r="AA95" s="62">
        <v>7404024.2738000005</v>
      </c>
      <c r="AB95" s="62">
        <v>0</v>
      </c>
      <c r="AC95" s="62">
        <v>0</v>
      </c>
      <c r="AD95" s="62">
        <v>0</v>
      </c>
      <c r="AE95" s="62">
        <v>0</v>
      </c>
      <c r="AF95" s="62">
        <v>0</v>
      </c>
      <c r="AG95" s="62">
        <v>0</v>
      </c>
      <c r="AH95" s="62">
        <v>0</v>
      </c>
      <c r="AI95" s="62">
        <v>2240172.0334000001</v>
      </c>
      <c r="AJ95" s="63">
        <f t="shared" si="1"/>
        <v>26320489.4912</v>
      </c>
      <c r="AM95" s="70"/>
    </row>
    <row r="96" spans="1:39" ht="20.100000000000001" customHeight="1">
      <c r="A96" s="59">
        <v>223</v>
      </c>
      <c r="B96" s="60" t="s">
        <v>765</v>
      </c>
      <c r="C96" s="61" t="s">
        <v>1298</v>
      </c>
      <c r="D96" s="62">
        <v>0</v>
      </c>
      <c r="E96" s="62">
        <v>0</v>
      </c>
      <c r="F96" s="62">
        <v>20980326.07</v>
      </c>
      <c r="G96" s="62">
        <v>35042.850000000006</v>
      </c>
      <c r="H96" s="62">
        <v>0</v>
      </c>
      <c r="I96" s="62">
        <v>0</v>
      </c>
      <c r="J96" s="62">
        <v>815702.33</v>
      </c>
      <c r="K96" s="62">
        <v>0</v>
      </c>
      <c r="L96" s="62">
        <v>0</v>
      </c>
      <c r="M96" s="62">
        <v>0</v>
      </c>
      <c r="N96" s="62">
        <v>0</v>
      </c>
      <c r="O96" s="62">
        <v>0</v>
      </c>
      <c r="P96" s="62">
        <v>0</v>
      </c>
      <c r="Q96" s="62">
        <v>0</v>
      </c>
      <c r="R96" s="62">
        <v>0</v>
      </c>
      <c r="S96" s="62">
        <v>0</v>
      </c>
      <c r="T96" s="62">
        <v>0</v>
      </c>
      <c r="U96" s="62">
        <v>0</v>
      </c>
      <c r="V96" s="62">
        <v>0</v>
      </c>
      <c r="W96" s="62">
        <v>0</v>
      </c>
      <c r="X96" s="62">
        <v>0</v>
      </c>
      <c r="Y96" s="62">
        <v>0</v>
      </c>
      <c r="Z96" s="62">
        <v>0</v>
      </c>
      <c r="AA96" s="62">
        <v>0</v>
      </c>
      <c r="AB96" s="62">
        <v>0</v>
      </c>
      <c r="AC96" s="62">
        <v>0</v>
      </c>
      <c r="AD96" s="62">
        <v>0</v>
      </c>
      <c r="AE96" s="62">
        <v>0</v>
      </c>
      <c r="AF96" s="62">
        <v>0</v>
      </c>
      <c r="AG96" s="62">
        <v>0</v>
      </c>
      <c r="AH96" s="62">
        <v>0</v>
      </c>
      <c r="AI96" s="62">
        <v>0</v>
      </c>
      <c r="AJ96" s="63">
        <f t="shared" si="1"/>
        <v>21831071.25</v>
      </c>
      <c r="AM96" s="70"/>
    </row>
    <row r="97" spans="1:39" ht="20.100000000000001" customHeight="1">
      <c r="A97" s="59">
        <v>224</v>
      </c>
      <c r="B97" s="60" t="s">
        <v>120</v>
      </c>
      <c r="C97" s="61" t="s">
        <v>1298</v>
      </c>
      <c r="D97" s="62">
        <v>0</v>
      </c>
      <c r="E97" s="62">
        <v>0</v>
      </c>
      <c r="F97" s="62">
        <v>18816.09</v>
      </c>
      <c r="G97" s="62">
        <v>24187517.139999993</v>
      </c>
      <c r="H97" s="62">
        <v>0</v>
      </c>
      <c r="I97" s="62">
        <v>444.59</v>
      </c>
      <c r="J97" s="62">
        <v>222</v>
      </c>
      <c r="K97" s="62">
        <v>315.62</v>
      </c>
      <c r="L97" s="62">
        <v>0</v>
      </c>
      <c r="M97" s="62">
        <v>0</v>
      </c>
      <c r="N97" s="62">
        <v>0</v>
      </c>
      <c r="O97" s="62">
        <v>0</v>
      </c>
      <c r="P97" s="62">
        <v>0</v>
      </c>
      <c r="Q97" s="62">
        <v>0</v>
      </c>
      <c r="R97" s="62">
        <v>0</v>
      </c>
      <c r="S97" s="62">
        <v>0</v>
      </c>
      <c r="T97" s="62">
        <v>0</v>
      </c>
      <c r="U97" s="62">
        <v>0</v>
      </c>
      <c r="V97" s="62">
        <v>0</v>
      </c>
      <c r="W97" s="62">
        <v>0</v>
      </c>
      <c r="X97" s="62">
        <v>0</v>
      </c>
      <c r="Y97" s="62">
        <v>0</v>
      </c>
      <c r="Z97" s="62">
        <v>0</v>
      </c>
      <c r="AA97" s="62">
        <v>0</v>
      </c>
      <c r="AB97" s="62">
        <v>0</v>
      </c>
      <c r="AC97" s="62">
        <v>0</v>
      </c>
      <c r="AD97" s="62">
        <v>0</v>
      </c>
      <c r="AE97" s="62">
        <v>0</v>
      </c>
      <c r="AF97" s="62">
        <v>0</v>
      </c>
      <c r="AG97" s="62">
        <v>0</v>
      </c>
      <c r="AH97" s="62">
        <v>0</v>
      </c>
      <c r="AI97" s="62">
        <v>0</v>
      </c>
      <c r="AJ97" s="63">
        <f t="shared" si="1"/>
        <v>24207315.439999994</v>
      </c>
      <c r="AM97" s="70"/>
    </row>
    <row r="98" spans="1:39" ht="20.100000000000001" customHeight="1">
      <c r="A98" s="59">
        <v>225</v>
      </c>
      <c r="B98" s="60" t="s">
        <v>766</v>
      </c>
      <c r="C98" s="61" t="s">
        <v>1298</v>
      </c>
      <c r="D98" s="62">
        <v>0</v>
      </c>
      <c r="E98" s="62">
        <v>0</v>
      </c>
      <c r="F98" s="62">
        <v>10124849.060000001</v>
      </c>
      <c r="G98" s="62">
        <v>88868.23000000004</v>
      </c>
      <c r="H98" s="62">
        <v>0</v>
      </c>
      <c r="I98" s="62">
        <v>0</v>
      </c>
      <c r="J98" s="62">
        <v>3219477.5</v>
      </c>
      <c r="K98" s="62">
        <v>0</v>
      </c>
      <c r="L98" s="62">
        <v>0</v>
      </c>
      <c r="M98" s="62">
        <v>0</v>
      </c>
      <c r="N98" s="62">
        <v>0</v>
      </c>
      <c r="O98" s="62">
        <v>0</v>
      </c>
      <c r="P98" s="62">
        <v>0</v>
      </c>
      <c r="Q98" s="62">
        <v>0</v>
      </c>
      <c r="R98" s="62">
        <v>0</v>
      </c>
      <c r="S98" s="62">
        <v>5693528.6500000004</v>
      </c>
      <c r="T98" s="62">
        <v>0</v>
      </c>
      <c r="U98" s="62">
        <v>0</v>
      </c>
      <c r="V98" s="62">
        <v>0</v>
      </c>
      <c r="W98" s="62">
        <v>0</v>
      </c>
      <c r="X98" s="62">
        <v>0</v>
      </c>
      <c r="Y98" s="62">
        <v>0</v>
      </c>
      <c r="Z98" s="62">
        <v>0</v>
      </c>
      <c r="AA98" s="62">
        <v>2744000</v>
      </c>
      <c r="AB98" s="62">
        <v>0</v>
      </c>
      <c r="AC98" s="62">
        <v>0</v>
      </c>
      <c r="AD98" s="62">
        <v>0</v>
      </c>
      <c r="AE98" s="62">
        <v>0</v>
      </c>
      <c r="AF98" s="62">
        <v>0</v>
      </c>
      <c r="AG98" s="62">
        <v>0</v>
      </c>
      <c r="AH98" s="62">
        <v>0</v>
      </c>
      <c r="AI98" s="62">
        <v>0</v>
      </c>
      <c r="AJ98" s="63">
        <f t="shared" si="1"/>
        <v>21870723.440000001</v>
      </c>
      <c r="AM98" s="70"/>
    </row>
    <row r="99" spans="1:39" ht="20.100000000000001" customHeight="1">
      <c r="A99" s="59">
        <v>226</v>
      </c>
      <c r="B99" s="60" t="s">
        <v>767</v>
      </c>
      <c r="C99" s="61" t="s">
        <v>1298</v>
      </c>
      <c r="D99" s="62">
        <v>0</v>
      </c>
      <c r="E99" s="62">
        <v>0</v>
      </c>
      <c r="F99" s="62">
        <v>9750</v>
      </c>
      <c r="G99" s="62">
        <v>9750</v>
      </c>
      <c r="H99" s="62">
        <v>0</v>
      </c>
      <c r="I99" s="62">
        <v>0</v>
      </c>
      <c r="J99" s="62">
        <v>0</v>
      </c>
      <c r="K99" s="62">
        <v>0</v>
      </c>
      <c r="L99" s="62">
        <v>0</v>
      </c>
      <c r="M99" s="62">
        <v>0</v>
      </c>
      <c r="N99" s="62">
        <v>0</v>
      </c>
      <c r="O99" s="62">
        <v>0</v>
      </c>
      <c r="P99" s="62">
        <v>0</v>
      </c>
      <c r="Q99" s="62">
        <v>0</v>
      </c>
      <c r="R99" s="62">
        <v>0</v>
      </c>
      <c r="S99" s="62">
        <v>0</v>
      </c>
      <c r="T99" s="62">
        <v>0</v>
      </c>
      <c r="U99" s="62">
        <v>0</v>
      </c>
      <c r="V99" s="62">
        <v>0</v>
      </c>
      <c r="W99" s="62">
        <v>0</v>
      </c>
      <c r="X99" s="62">
        <v>0</v>
      </c>
      <c r="Y99" s="62">
        <v>0</v>
      </c>
      <c r="Z99" s="62">
        <v>0</v>
      </c>
      <c r="AA99" s="62">
        <v>0</v>
      </c>
      <c r="AB99" s="62">
        <v>0</v>
      </c>
      <c r="AC99" s="62">
        <v>0</v>
      </c>
      <c r="AD99" s="62">
        <v>0</v>
      </c>
      <c r="AE99" s="62">
        <v>0</v>
      </c>
      <c r="AF99" s="62">
        <v>0</v>
      </c>
      <c r="AG99" s="62">
        <v>0</v>
      </c>
      <c r="AH99" s="62">
        <v>0</v>
      </c>
      <c r="AI99" s="62">
        <v>0</v>
      </c>
      <c r="AJ99" s="63">
        <f t="shared" si="1"/>
        <v>19500</v>
      </c>
      <c r="AM99" s="70"/>
    </row>
    <row r="100" spans="1:39" ht="20.100000000000001" customHeight="1">
      <c r="A100" s="59">
        <v>227</v>
      </c>
      <c r="B100" s="60" t="s">
        <v>768</v>
      </c>
      <c r="C100" s="61" t="s">
        <v>1298</v>
      </c>
      <c r="D100" s="62">
        <v>0</v>
      </c>
      <c r="E100" s="62">
        <v>0</v>
      </c>
      <c r="F100" s="62">
        <v>0</v>
      </c>
      <c r="G100" s="62">
        <v>0</v>
      </c>
      <c r="H100" s="62">
        <v>0</v>
      </c>
      <c r="I100" s="62">
        <v>0</v>
      </c>
      <c r="J100" s="62">
        <v>0</v>
      </c>
      <c r="K100" s="62">
        <v>0</v>
      </c>
      <c r="L100" s="62">
        <v>0</v>
      </c>
      <c r="M100" s="62">
        <v>0</v>
      </c>
      <c r="N100" s="62">
        <v>0</v>
      </c>
      <c r="O100" s="62">
        <v>0</v>
      </c>
      <c r="P100" s="62">
        <v>0</v>
      </c>
      <c r="Q100" s="62">
        <v>0</v>
      </c>
      <c r="R100" s="62">
        <v>0</v>
      </c>
      <c r="S100" s="62">
        <v>0</v>
      </c>
      <c r="T100" s="62">
        <v>13358.6</v>
      </c>
      <c r="U100" s="62">
        <v>0</v>
      </c>
      <c r="V100" s="62">
        <v>0</v>
      </c>
      <c r="W100" s="62">
        <v>0</v>
      </c>
      <c r="X100" s="62">
        <v>0</v>
      </c>
      <c r="Y100" s="62">
        <v>0</v>
      </c>
      <c r="Z100" s="62">
        <v>0</v>
      </c>
      <c r="AA100" s="62">
        <v>0</v>
      </c>
      <c r="AB100" s="62">
        <v>0</v>
      </c>
      <c r="AC100" s="62">
        <v>0</v>
      </c>
      <c r="AD100" s="62">
        <v>0</v>
      </c>
      <c r="AE100" s="62">
        <v>0</v>
      </c>
      <c r="AF100" s="62">
        <v>0</v>
      </c>
      <c r="AG100" s="62">
        <v>0</v>
      </c>
      <c r="AH100" s="62">
        <v>0</v>
      </c>
      <c r="AI100" s="62">
        <v>0</v>
      </c>
      <c r="AJ100" s="63">
        <f t="shared" si="1"/>
        <v>13358.6</v>
      </c>
      <c r="AM100" s="70"/>
    </row>
    <row r="101" spans="1:39" ht="20.100000000000001" customHeight="1">
      <c r="A101" s="59">
        <v>234</v>
      </c>
      <c r="B101" s="60" t="s">
        <v>124</v>
      </c>
      <c r="C101" s="61" t="s">
        <v>1298</v>
      </c>
      <c r="D101" s="62">
        <v>0</v>
      </c>
      <c r="E101" s="62">
        <v>0</v>
      </c>
      <c r="F101" s="62">
        <v>1052459.3400000001</v>
      </c>
      <c r="G101" s="62">
        <v>3413290.94</v>
      </c>
      <c r="H101" s="62">
        <v>0</v>
      </c>
      <c r="I101" s="62">
        <v>0</v>
      </c>
      <c r="J101" s="62">
        <v>1002</v>
      </c>
      <c r="K101" s="62">
        <v>0</v>
      </c>
      <c r="L101" s="62">
        <v>0</v>
      </c>
      <c r="M101" s="62">
        <v>0</v>
      </c>
      <c r="N101" s="62">
        <v>0</v>
      </c>
      <c r="O101" s="62">
        <v>0</v>
      </c>
      <c r="P101" s="62">
        <v>0</v>
      </c>
      <c r="Q101" s="62">
        <v>0</v>
      </c>
      <c r="R101" s="62">
        <v>0</v>
      </c>
      <c r="S101" s="62">
        <v>0</v>
      </c>
      <c r="T101" s="62">
        <v>0</v>
      </c>
      <c r="U101" s="62">
        <v>0</v>
      </c>
      <c r="V101" s="62">
        <v>0</v>
      </c>
      <c r="W101" s="62">
        <v>0</v>
      </c>
      <c r="X101" s="62">
        <v>0</v>
      </c>
      <c r="Y101" s="62">
        <v>0</v>
      </c>
      <c r="Z101" s="62">
        <v>0</v>
      </c>
      <c r="AA101" s="62">
        <v>0</v>
      </c>
      <c r="AB101" s="62">
        <v>0</v>
      </c>
      <c r="AC101" s="62">
        <v>0</v>
      </c>
      <c r="AD101" s="62">
        <v>0</v>
      </c>
      <c r="AE101" s="62">
        <v>0</v>
      </c>
      <c r="AF101" s="62">
        <v>0</v>
      </c>
      <c r="AG101" s="62">
        <v>0</v>
      </c>
      <c r="AH101" s="62">
        <v>0</v>
      </c>
      <c r="AI101" s="62">
        <v>0</v>
      </c>
      <c r="AJ101" s="63">
        <f t="shared" si="1"/>
        <v>4466752.28</v>
      </c>
      <c r="AM101" s="70"/>
    </row>
    <row r="102" spans="1:39" ht="20.100000000000001" customHeight="1">
      <c r="A102" s="59">
        <v>242</v>
      </c>
      <c r="B102" s="60" t="s">
        <v>769</v>
      </c>
      <c r="C102" s="61" t="s">
        <v>1298</v>
      </c>
      <c r="D102" s="62">
        <v>0</v>
      </c>
      <c r="E102" s="62">
        <v>0</v>
      </c>
      <c r="F102" s="62">
        <v>0</v>
      </c>
      <c r="G102" s="62">
        <v>0</v>
      </c>
      <c r="H102" s="62">
        <v>0</v>
      </c>
      <c r="I102" s="62">
        <v>0</v>
      </c>
      <c r="J102" s="62">
        <v>0</v>
      </c>
      <c r="K102" s="62">
        <v>0</v>
      </c>
      <c r="L102" s="62">
        <v>0</v>
      </c>
      <c r="M102" s="62">
        <v>0</v>
      </c>
      <c r="N102" s="62">
        <v>0</v>
      </c>
      <c r="O102" s="62">
        <v>0</v>
      </c>
      <c r="P102" s="62">
        <v>0</v>
      </c>
      <c r="Q102" s="62">
        <v>0</v>
      </c>
      <c r="R102" s="62">
        <v>0</v>
      </c>
      <c r="S102" s="62">
        <v>0</v>
      </c>
      <c r="T102" s="62">
        <v>0</v>
      </c>
      <c r="U102" s="62">
        <v>0</v>
      </c>
      <c r="V102" s="62">
        <v>0</v>
      </c>
      <c r="W102" s="62">
        <v>0</v>
      </c>
      <c r="X102" s="62">
        <v>0</v>
      </c>
      <c r="Y102" s="62">
        <v>0</v>
      </c>
      <c r="Z102" s="62">
        <v>0</v>
      </c>
      <c r="AA102" s="62">
        <v>0</v>
      </c>
      <c r="AB102" s="62">
        <v>0</v>
      </c>
      <c r="AC102" s="62">
        <v>0</v>
      </c>
      <c r="AD102" s="62">
        <v>0</v>
      </c>
      <c r="AE102" s="62">
        <v>0</v>
      </c>
      <c r="AF102" s="62">
        <v>0</v>
      </c>
      <c r="AG102" s="62">
        <v>0</v>
      </c>
      <c r="AH102" s="62">
        <v>0</v>
      </c>
      <c r="AI102" s="62">
        <v>0</v>
      </c>
      <c r="AJ102" s="63">
        <f t="shared" si="1"/>
        <v>0</v>
      </c>
      <c r="AM102" s="70"/>
    </row>
    <row r="103" spans="1:39" ht="20.100000000000001" customHeight="1">
      <c r="A103" s="59">
        <v>243</v>
      </c>
      <c r="B103" s="60" t="s">
        <v>770</v>
      </c>
      <c r="C103" s="61" t="s">
        <v>1298</v>
      </c>
      <c r="D103" s="62">
        <v>0</v>
      </c>
      <c r="E103" s="62">
        <v>0</v>
      </c>
      <c r="F103" s="62">
        <v>0</v>
      </c>
      <c r="G103" s="62">
        <v>0</v>
      </c>
      <c r="H103" s="62">
        <v>0</v>
      </c>
      <c r="I103" s="62">
        <v>0</v>
      </c>
      <c r="J103" s="62">
        <v>0</v>
      </c>
      <c r="K103" s="62">
        <v>0</v>
      </c>
      <c r="L103" s="62">
        <v>0</v>
      </c>
      <c r="M103" s="62">
        <v>0</v>
      </c>
      <c r="N103" s="62">
        <v>0</v>
      </c>
      <c r="O103" s="62">
        <v>0</v>
      </c>
      <c r="P103" s="62">
        <v>0</v>
      </c>
      <c r="Q103" s="62">
        <v>0</v>
      </c>
      <c r="R103" s="62">
        <v>0</v>
      </c>
      <c r="S103" s="62">
        <v>0</v>
      </c>
      <c r="T103" s="62">
        <v>0</v>
      </c>
      <c r="U103" s="62">
        <v>0</v>
      </c>
      <c r="V103" s="62">
        <v>0</v>
      </c>
      <c r="W103" s="62">
        <v>0</v>
      </c>
      <c r="X103" s="62">
        <v>0</v>
      </c>
      <c r="Y103" s="62">
        <v>0</v>
      </c>
      <c r="Z103" s="62">
        <v>0</v>
      </c>
      <c r="AA103" s="62">
        <v>0</v>
      </c>
      <c r="AB103" s="62">
        <v>0</v>
      </c>
      <c r="AC103" s="62">
        <v>0</v>
      </c>
      <c r="AD103" s="62">
        <v>0</v>
      </c>
      <c r="AE103" s="62">
        <v>0</v>
      </c>
      <c r="AF103" s="62">
        <v>0</v>
      </c>
      <c r="AG103" s="62">
        <v>0</v>
      </c>
      <c r="AH103" s="62">
        <v>0</v>
      </c>
      <c r="AI103" s="62">
        <v>0</v>
      </c>
      <c r="AJ103" s="63">
        <f t="shared" si="1"/>
        <v>0</v>
      </c>
      <c r="AM103" s="70"/>
    </row>
    <row r="104" spans="1:39" ht="20.100000000000001" customHeight="1">
      <c r="A104" s="59">
        <v>244</v>
      </c>
      <c r="B104" s="60" t="s">
        <v>771</v>
      </c>
      <c r="C104" s="61" t="s">
        <v>1298</v>
      </c>
      <c r="D104" s="62">
        <v>0</v>
      </c>
      <c r="E104" s="62">
        <v>0</v>
      </c>
      <c r="F104" s="62">
        <v>0</v>
      </c>
      <c r="G104" s="62">
        <v>0</v>
      </c>
      <c r="H104" s="62">
        <v>2401000</v>
      </c>
      <c r="I104" s="62">
        <v>3064</v>
      </c>
      <c r="J104" s="62">
        <v>0.13</v>
      </c>
      <c r="K104" s="62">
        <v>960.08999999999992</v>
      </c>
      <c r="L104" s="62">
        <v>0</v>
      </c>
      <c r="M104" s="62">
        <v>0</v>
      </c>
      <c r="N104" s="62">
        <v>0.01</v>
      </c>
      <c r="O104" s="62">
        <v>0</v>
      </c>
      <c r="P104" s="62">
        <v>0</v>
      </c>
      <c r="Q104" s="62">
        <v>0</v>
      </c>
      <c r="R104" s="62">
        <v>0</v>
      </c>
      <c r="S104" s="62">
        <v>0</v>
      </c>
      <c r="T104" s="62">
        <v>0</v>
      </c>
      <c r="U104" s="62">
        <v>0</v>
      </c>
      <c r="V104" s="62">
        <v>0</v>
      </c>
      <c r="W104" s="62">
        <v>0</v>
      </c>
      <c r="X104" s="62">
        <v>0</v>
      </c>
      <c r="Y104" s="62">
        <v>0</v>
      </c>
      <c r="Z104" s="62">
        <v>0</v>
      </c>
      <c r="AA104" s="62">
        <v>0</v>
      </c>
      <c r="AB104" s="62">
        <v>0</v>
      </c>
      <c r="AC104" s="62">
        <v>0</v>
      </c>
      <c r="AD104" s="62">
        <v>0</v>
      </c>
      <c r="AE104" s="62">
        <v>0</v>
      </c>
      <c r="AF104" s="62">
        <v>0</v>
      </c>
      <c r="AG104" s="62">
        <v>0</v>
      </c>
      <c r="AH104" s="62">
        <v>0</v>
      </c>
      <c r="AI104" s="62">
        <v>0</v>
      </c>
      <c r="AJ104" s="63">
        <f t="shared" si="1"/>
        <v>2405024.2299999995</v>
      </c>
      <c r="AM104" s="70"/>
    </row>
    <row r="105" spans="1:39" ht="20.100000000000001" customHeight="1">
      <c r="A105" s="59">
        <v>245</v>
      </c>
      <c r="B105" s="60" t="s">
        <v>772</v>
      </c>
      <c r="C105" s="61" t="s">
        <v>1298</v>
      </c>
      <c r="D105" s="62">
        <v>0</v>
      </c>
      <c r="E105" s="62">
        <v>0</v>
      </c>
      <c r="F105" s="62">
        <v>0</v>
      </c>
      <c r="G105" s="62">
        <v>964</v>
      </c>
      <c r="H105" s="62">
        <v>0</v>
      </c>
      <c r="I105" s="62">
        <v>0</v>
      </c>
      <c r="J105" s="62">
        <v>0</v>
      </c>
      <c r="K105" s="62">
        <v>0</v>
      </c>
      <c r="L105" s="62">
        <v>0</v>
      </c>
      <c r="M105" s="62">
        <v>0</v>
      </c>
      <c r="N105" s="62">
        <v>0</v>
      </c>
      <c r="O105" s="62">
        <v>0</v>
      </c>
      <c r="P105" s="62">
        <v>0</v>
      </c>
      <c r="Q105" s="62">
        <v>0</v>
      </c>
      <c r="R105" s="62">
        <v>0</v>
      </c>
      <c r="S105" s="62">
        <v>0</v>
      </c>
      <c r="T105" s="62">
        <v>0</v>
      </c>
      <c r="U105" s="62">
        <v>0</v>
      </c>
      <c r="V105" s="62">
        <v>0</v>
      </c>
      <c r="W105" s="62">
        <v>0</v>
      </c>
      <c r="X105" s="62">
        <v>0</v>
      </c>
      <c r="Y105" s="62">
        <v>0</v>
      </c>
      <c r="Z105" s="62">
        <v>0</v>
      </c>
      <c r="AA105" s="62">
        <v>0</v>
      </c>
      <c r="AB105" s="62">
        <v>0</v>
      </c>
      <c r="AC105" s="62">
        <v>0</v>
      </c>
      <c r="AD105" s="62">
        <v>0</v>
      </c>
      <c r="AE105" s="62">
        <v>0</v>
      </c>
      <c r="AF105" s="62">
        <v>0</v>
      </c>
      <c r="AG105" s="62">
        <v>0</v>
      </c>
      <c r="AH105" s="62">
        <v>0</v>
      </c>
      <c r="AI105" s="62">
        <v>0</v>
      </c>
      <c r="AJ105" s="63">
        <f t="shared" si="1"/>
        <v>964</v>
      </c>
      <c r="AM105" s="70"/>
    </row>
    <row r="106" spans="1:39" ht="20.100000000000001" customHeight="1">
      <c r="A106" s="59">
        <v>247</v>
      </c>
      <c r="B106" s="60" t="s">
        <v>773</v>
      </c>
      <c r="C106" s="61" t="s">
        <v>1298</v>
      </c>
      <c r="D106" s="62">
        <v>0</v>
      </c>
      <c r="E106" s="62">
        <v>0</v>
      </c>
      <c r="F106" s="62">
        <v>0</v>
      </c>
      <c r="G106" s="62">
        <v>0</v>
      </c>
      <c r="H106" s="62">
        <v>0</v>
      </c>
      <c r="I106" s="62">
        <v>0</v>
      </c>
      <c r="J106" s="62">
        <v>0</v>
      </c>
      <c r="K106" s="62">
        <v>0</v>
      </c>
      <c r="L106" s="62">
        <v>0</v>
      </c>
      <c r="M106" s="62">
        <v>0</v>
      </c>
      <c r="N106" s="62">
        <v>0</v>
      </c>
      <c r="O106" s="62">
        <v>0</v>
      </c>
      <c r="P106" s="62">
        <v>0</v>
      </c>
      <c r="Q106" s="62">
        <v>0</v>
      </c>
      <c r="R106" s="62">
        <v>0</v>
      </c>
      <c r="S106" s="62">
        <v>0</v>
      </c>
      <c r="T106" s="62">
        <v>0</v>
      </c>
      <c r="U106" s="62">
        <v>0</v>
      </c>
      <c r="V106" s="62">
        <v>0</v>
      </c>
      <c r="W106" s="62">
        <v>0</v>
      </c>
      <c r="X106" s="62">
        <v>0</v>
      </c>
      <c r="Y106" s="62">
        <v>0</v>
      </c>
      <c r="Z106" s="62">
        <v>0</v>
      </c>
      <c r="AA106" s="62">
        <v>0</v>
      </c>
      <c r="AB106" s="62">
        <v>0</v>
      </c>
      <c r="AC106" s="62">
        <v>0</v>
      </c>
      <c r="AD106" s="62">
        <v>0</v>
      </c>
      <c r="AE106" s="62">
        <v>0</v>
      </c>
      <c r="AF106" s="62">
        <v>0</v>
      </c>
      <c r="AG106" s="62">
        <v>0</v>
      </c>
      <c r="AH106" s="62">
        <v>0</v>
      </c>
      <c r="AI106" s="62">
        <v>0</v>
      </c>
      <c r="AJ106" s="63">
        <f t="shared" si="1"/>
        <v>0</v>
      </c>
      <c r="AM106" s="70"/>
    </row>
    <row r="107" spans="1:39" ht="20.100000000000001" customHeight="1">
      <c r="A107" s="59">
        <v>248</v>
      </c>
      <c r="B107" s="60" t="s">
        <v>774</v>
      </c>
      <c r="C107" s="61" t="s">
        <v>1298</v>
      </c>
      <c r="D107" s="62">
        <v>0</v>
      </c>
      <c r="E107" s="62">
        <v>0</v>
      </c>
      <c r="F107" s="62">
        <v>0</v>
      </c>
      <c r="G107" s="62">
        <v>0</v>
      </c>
      <c r="H107" s="62">
        <v>0</v>
      </c>
      <c r="I107" s="62">
        <v>0</v>
      </c>
      <c r="J107" s="62">
        <v>0</v>
      </c>
      <c r="K107" s="62">
        <v>0</v>
      </c>
      <c r="L107" s="62">
        <v>0</v>
      </c>
      <c r="M107" s="62">
        <v>0</v>
      </c>
      <c r="N107" s="62">
        <v>0</v>
      </c>
      <c r="O107" s="62">
        <v>0</v>
      </c>
      <c r="P107" s="62">
        <v>0</v>
      </c>
      <c r="Q107" s="62">
        <v>0</v>
      </c>
      <c r="R107" s="62">
        <v>0</v>
      </c>
      <c r="S107" s="62">
        <v>0</v>
      </c>
      <c r="T107" s="62">
        <v>0</v>
      </c>
      <c r="U107" s="62">
        <v>0</v>
      </c>
      <c r="V107" s="62">
        <v>0</v>
      </c>
      <c r="W107" s="62">
        <v>0</v>
      </c>
      <c r="X107" s="62">
        <v>0</v>
      </c>
      <c r="Y107" s="62">
        <v>0</v>
      </c>
      <c r="Z107" s="62">
        <v>0</v>
      </c>
      <c r="AA107" s="62">
        <v>0</v>
      </c>
      <c r="AB107" s="62">
        <v>0</v>
      </c>
      <c r="AC107" s="62">
        <v>0</v>
      </c>
      <c r="AD107" s="62">
        <v>0</v>
      </c>
      <c r="AE107" s="62">
        <v>0</v>
      </c>
      <c r="AF107" s="62">
        <v>0</v>
      </c>
      <c r="AG107" s="62">
        <v>0</v>
      </c>
      <c r="AH107" s="62">
        <v>0</v>
      </c>
      <c r="AI107" s="62">
        <v>0</v>
      </c>
      <c r="AJ107" s="63">
        <f t="shared" si="1"/>
        <v>0</v>
      </c>
      <c r="AM107" s="70"/>
    </row>
    <row r="108" spans="1:39" ht="20.100000000000001" customHeight="1">
      <c r="A108" s="59">
        <v>249</v>
      </c>
      <c r="B108" s="60" t="s">
        <v>775</v>
      </c>
      <c r="C108" s="61" t="s">
        <v>1298</v>
      </c>
      <c r="D108" s="62">
        <v>0</v>
      </c>
      <c r="E108" s="62">
        <v>0</v>
      </c>
      <c r="F108" s="62">
        <v>1384195.65</v>
      </c>
      <c r="G108" s="62">
        <v>5467.13</v>
      </c>
      <c r="H108" s="62">
        <v>0</v>
      </c>
      <c r="I108" s="62">
        <v>6011.23</v>
      </c>
      <c r="J108" s="62">
        <v>0</v>
      </c>
      <c r="K108" s="62">
        <v>0</v>
      </c>
      <c r="L108" s="62">
        <v>0</v>
      </c>
      <c r="M108" s="62">
        <v>0</v>
      </c>
      <c r="N108" s="62">
        <v>188.39999999999998</v>
      </c>
      <c r="O108" s="62">
        <v>0</v>
      </c>
      <c r="P108" s="62">
        <v>0</v>
      </c>
      <c r="Q108" s="62">
        <v>0</v>
      </c>
      <c r="R108" s="62">
        <v>0</v>
      </c>
      <c r="S108" s="62">
        <v>0</v>
      </c>
      <c r="T108" s="62">
        <v>0</v>
      </c>
      <c r="U108" s="62">
        <v>0</v>
      </c>
      <c r="V108" s="62">
        <v>0</v>
      </c>
      <c r="W108" s="62">
        <v>0</v>
      </c>
      <c r="X108" s="62">
        <v>0</v>
      </c>
      <c r="Y108" s="62">
        <v>0</v>
      </c>
      <c r="Z108" s="62">
        <v>0</v>
      </c>
      <c r="AA108" s="62">
        <v>0</v>
      </c>
      <c r="AB108" s="62">
        <v>0</v>
      </c>
      <c r="AC108" s="62">
        <v>0</v>
      </c>
      <c r="AD108" s="62">
        <v>0</v>
      </c>
      <c r="AE108" s="62">
        <v>0</v>
      </c>
      <c r="AF108" s="62">
        <v>0</v>
      </c>
      <c r="AG108" s="62">
        <v>0</v>
      </c>
      <c r="AH108" s="62">
        <v>0</v>
      </c>
      <c r="AI108" s="62">
        <v>0</v>
      </c>
      <c r="AJ108" s="63">
        <f t="shared" si="1"/>
        <v>1395862.4099999997</v>
      </c>
      <c r="AM108" s="70"/>
    </row>
    <row r="109" spans="1:39" ht="20.100000000000001" customHeight="1">
      <c r="A109" s="59">
        <v>250</v>
      </c>
      <c r="B109" s="60" t="s">
        <v>776</v>
      </c>
      <c r="C109" s="61" t="s">
        <v>1298</v>
      </c>
      <c r="D109" s="62">
        <v>0</v>
      </c>
      <c r="E109" s="62">
        <v>0</v>
      </c>
      <c r="F109" s="62">
        <v>0</v>
      </c>
      <c r="G109" s="62">
        <v>0</v>
      </c>
      <c r="H109" s="62">
        <v>0</v>
      </c>
      <c r="I109" s="62">
        <v>0</v>
      </c>
      <c r="J109" s="62">
        <v>0</v>
      </c>
      <c r="K109" s="62">
        <v>0</v>
      </c>
      <c r="L109" s="62">
        <v>0</v>
      </c>
      <c r="M109" s="62">
        <v>0</v>
      </c>
      <c r="N109" s="62">
        <v>0</v>
      </c>
      <c r="O109" s="62">
        <v>0</v>
      </c>
      <c r="P109" s="62">
        <v>0</v>
      </c>
      <c r="Q109" s="62">
        <v>0</v>
      </c>
      <c r="R109" s="62">
        <v>0</v>
      </c>
      <c r="S109" s="62">
        <v>0</v>
      </c>
      <c r="T109" s="62">
        <v>0</v>
      </c>
      <c r="U109" s="62">
        <v>0</v>
      </c>
      <c r="V109" s="62">
        <v>0</v>
      </c>
      <c r="W109" s="62">
        <v>0</v>
      </c>
      <c r="X109" s="62">
        <v>0</v>
      </c>
      <c r="Y109" s="62">
        <v>0</v>
      </c>
      <c r="Z109" s="62">
        <v>0</v>
      </c>
      <c r="AA109" s="62">
        <v>0</v>
      </c>
      <c r="AB109" s="62">
        <v>0</v>
      </c>
      <c r="AC109" s="62">
        <v>0</v>
      </c>
      <c r="AD109" s="62">
        <v>0</v>
      </c>
      <c r="AE109" s="62">
        <v>0</v>
      </c>
      <c r="AF109" s="62">
        <v>0</v>
      </c>
      <c r="AG109" s="62">
        <v>0</v>
      </c>
      <c r="AH109" s="62">
        <v>0</v>
      </c>
      <c r="AI109" s="62">
        <v>0</v>
      </c>
      <c r="AJ109" s="63">
        <f t="shared" si="1"/>
        <v>0</v>
      </c>
      <c r="AM109" s="70"/>
    </row>
    <row r="110" spans="1:39" ht="20.100000000000001" customHeight="1">
      <c r="A110" s="59">
        <v>251</v>
      </c>
      <c r="B110" s="60" t="s">
        <v>777</v>
      </c>
      <c r="C110" s="61" t="s">
        <v>1298</v>
      </c>
      <c r="D110" s="62">
        <v>0</v>
      </c>
      <c r="E110" s="62">
        <v>0</v>
      </c>
      <c r="F110" s="62">
        <v>0</v>
      </c>
      <c r="G110" s="62">
        <v>0</v>
      </c>
      <c r="H110" s="62">
        <v>0</v>
      </c>
      <c r="I110" s="62">
        <v>0</v>
      </c>
      <c r="J110" s="62">
        <v>0</v>
      </c>
      <c r="K110" s="62">
        <v>0</v>
      </c>
      <c r="L110" s="62">
        <v>0</v>
      </c>
      <c r="M110" s="62">
        <v>0</v>
      </c>
      <c r="N110" s="62">
        <v>0</v>
      </c>
      <c r="O110" s="62">
        <v>0</v>
      </c>
      <c r="P110" s="62">
        <v>0</v>
      </c>
      <c r="Q110" s="62">
        <v>0</v>
      </c>
      <c r="R110" s="62">
        <v>0</v>
      </c>
      <c r="S110" s="62">
        <v>0</v>
      </c>
      <c r="T110" s="62">
        <v>0</v>
      </c>
      <c r="U110" s="62">
        <v>0</v>
      </c>
      <c r="V110" s="62">
        <v>0</v>
      </c>
      <c r="W110" s="62">
        <v>0</v>
      </c>
      <c r="X110" s="62">
        <v>0</v>
      </c>
      <c r="Y110" s="62">
        <v>0</v>
      </c>
      <c r="Z110" s="62">
        <v>0</v>
      </c>
      <c r="AA110" s="62">
        <v>0</v>
      </c>
      <c r="AB110" s="62">
        <v>0</v>
      </c>
      <c r="AC110" s="62">
        <v>0</v>
      </c>
      <c r="AD110" s="62">
        <v>0</v>
      </c>
      <c r="AE110" s="62">
        <v>0</v>
      </c>
      <c r="AF110" s="62">
        <v>0</v>
      </c>
      <c r="AG110" s="62">
        <v>0</v>
      </c>
      <c r="AH110" s="62">
        <v>0</v>
      </c>
      <c r="AI110" s="62">
        <v>0</v>
      </c>
      <c r="AJ110" s="63">
        <f t="shared" si="1"/>
        <v>0</v>
      </c>
      <c r="AM110" s="70"/>
    </row>
    <row r="111" spans="1:39" ht="20.100000000000001" customHeight="1">
      <c r="A111" s="59">
        <v>253</v>
      </c>
      <c r="B111" s="60" t="s">
        <v>778</v>
      </c>
      <c r="C111" s="61" t="s">
        <v>1298</v>
      </c>
      <c r="D111" s="62">
        <v>26951.469999999998</v>
      </c>
      <c r="E111" s="62">
        <v>1308125.3700000001</v>
      </c>
      <c r="F111" s="62">
        <v>5232249.47</v>
      </c>
      <c r="G111" s="62">
        <v>22297591.920000002</v>
      </c>
      <c r="H111" s="62">
        <v>0</v>
      </c>
      <c r="I111" s="62">
        <v>0</v>
      </c>
      <c r="J111" s="62">
        <v>0</v>
      </c>
      <c r="K111" s="62">
        <v>0</v>
      </c>
      <c r="L111" s="62">
        <v>0</v>
      </c>
      <c r="M111" s="62">
        <v>0</v>
      </c>
      <c r="N111" s="62">
        <v>0</v>
      </c>
      <c r="O111" s="62">
        <v>0</v>
      </c>
      <c r="P111" s="62">
        <v>252000</v>
      </c>
      <c r="Q111" s="62">
        <v>0</v>
      </c>
      <c r="R111" s="62">
        <v>0</v>
      </c>
      <c r="S111" s="62">
        <v>0</v>
      </c>
      <c r="T111" s="62">
        <v>0</v>
      </c>
      <c r="U111" s="62">
        <v>0</v>
      </c>
      <c r="V111" s="62">
        <v>0</v>
      </c>
      <c r="W111" s="62">
        <v>0</v>
      </c>
      <c r="X111" s="62">
        <v>0</v>
      </c>
      <c r="Y111" s="62">
        <v>0</v>
      </c>
      <c r="Z111" s="62">
        <v>0</v>
      </c>
      <c r="AA111" s="62">
        <v>0</v>
      </c>
      <c r="AB111" s="62">
        <v>0</v>
      </c>
      <c r="AC111" s="62">
        <v>0</v>
      </c>
      <c r="AD111" s="62">
        <v>0</v>
      </c>
      <c r="AE111" s="62">
        <v>0</v>
      </c>
      <c r="AF111" s="62">
        <v>0</v>
      </c>
      <c r="AG111" s="62">
        <v>0</v>
      </c>
      <c r="AH111" s="62">
        <v>0</v>
      </c>
      <c r="AI111" s="62">
        <v>0</v>
      </c>
      <c r="AJ111" s="63">
        <f t="shared" si="1"/>
        <v>29116918.23</v>
      </c>
      <c r="AM111" s="70"/>
    </row>
    <row r="112" spans="1:39" ht="20.100000000000001" customHeight="1">
      <c r="A112" s="59">
        <v>254</v>
      </c>
      <c r="B112" s="60" t="s">
        <v>779</v>
      </c>
      <c r="C112" s="61" t="s">
        <v>1298</v>
      </c>
      <c r="D112" s="62">
        <v>0</v>
      </c>
      <c r="E112" s="62">
        <v>0</v>
      </c>
      <c r="F112" s="62">
        <v>0</v>
      </c>
      <c r="G112" s="62">
        <v>768307.35000000009</v>
      </c>
      <c r="H112" s="62">
        <v>0</v>
      </c>
      <c r="I112" s="62">
        <v>0</v>
      </c>
      <c r="J112" s="62">
        <v>0</v>
      </c>
      <c r="K112" s="62">
        <v>0</v>
      </c>
      <c r="L112" s="62">
        <v>0</v>
      </c>
      <c r="M112" s="62">
        <v>0</v>
      </c>
      <c r="N112" s="62">
        <v>0</v>
      </c>
      <c r="O112" s="62">
        <v>0</v>
      </c>
      <c r="P112" s="62">
        <v>0</v>
      </c>
      <c r="Q112" s="62">
        <v>0</v>
      </c>
      <c r="R112" s="62">
        <v>0</v>
      </c>
      <c r="S112" s="62">
        <v>0</v>
      </c>
      <c r="T112" s="62">
        <v>0</v>
      </c>
      <c r="U112" s="62">
        <v>0</v>
      </c>
      <c r="V112" s="62">
        <v>0</v>
      </c>
      <c r="W112" s="62">
        <v>0</v>
      </c>
      <c r="X112" s="62">
        <v>0</v>
      </c>
      <c r="Y112" s="62">
        <v>0</v>
      </c>
      <c r="Z112" s="62">
        <v>0</v>
      </c>
      <c r="AA112" s="62">
        <v>0</v>
      </c>
      <c r="AB112" s="62">
        <v>0</v>
      </c>
      <c r="AC112" s="62">
        <v>0</v>
      </c>
      <c r="AD112" s="62">
        <v>0</v>
      </c>
      <c r="AE112" s="62">
        <v>0</v>
      </c>
      <c r="AF112" s="62">
        <v>0</v>
      </c>
      <c r="AG112" s="62">
        <v>0</v>
      </c>
      <c r="AH112" s="62">
        <v>0</v>
      </c>
      <c r="AI112" s="62">
        <v>0</v>
      </c>
      <c r="AJ112" s="63">
        <f t="shared" si="1"/>
        <v>768307.35000000009</v>
      </c>
      <c r="AM112" s="70"/>
    </row>
    <row r="113" spans="1:39" ht="20.100000000000001" customHeight="1">
      <c r="A113" s="59">
        <v>265</v>
      </c>
      <c r="B113" s="60" t="s">
        <v>780</v>
      </c>
      <c r="C113" s="61" t="s">
        <v>1298</v>
      </c>
      <c r="D113" s="62">
        <v>0</v>
      </c>
      <c r="E113" s="62">
        <v>0</v>
      </c>
      <c r="F113" s="62">
        <v>0</v>
      </c>
      <c r="G113" s="62">
        <v>746</v>
      </c>
      <c r="H113" s="62">
        <v>0</v>
      </c>
      <c r="I113" s="62">
        <v>0</v>
      </c>
      <c r="J113" s="62">
        <v>0</v>
      </c>
      <c r="K113" s="62">
        <v>0</v>
      </c>
      <c r="L113" s="62">
        <v>0</v>
      </c>
      <c r="M113" s="62">
        <v>0</v>
      </c>
      <c r="N113" s="62">
        <v>0</v>
      </c>
      <c r="O113" s="62">
        <v>0</v>
      </c>
      <c r="P113" s="62">
        <v>0</v>
      </c>
      <c r="Q113" s="62">
        <v>0</v>
      </c>
      <c r="R113" s="62">
        <v>0</v>
      </c>
      <c r="S113" s="62">
        <v>0</v>
      </c>
      <c r="T113" s="62">
        <v>0</v>
      </c>
      <c r="U113" s="62">
        <v>0</v>
      </c>
      <c r="V113" s="62">
        <v>0</v>
      </c>
      <c r="W113" s="62">
        <v>0</v>
      </c>
      <c r="X113" s="62">
        <v>0</v>
      </c>
      <c r="Y113" s="62">
        <v>0</v>
      </c>
      <c r="Z113" s="62">
        <v>0</v>
      </c>
      <c r="AA113" s="62">
        <v>0</v>
      </c>
      <c r="AB113" s="62">
        <v>0</v>
      </c>
      <c r="AC113" s="62">
        <v>0</v>
      </c>
      <c r="AD113" s="62">
        <v>0</v>
      </c>
      <c r="AE113" s="62">
        <v>0</v>
      </c>
      <c r="AF113" s="62">
        <v>0</v>
      </c>
      <c r="AG113" s="62">
        <v>0</v>
      </c>
      <c r="AH113" s="62">
        <v>0</v>
      </c>
      <c r="AI113" s="62">
        <v>0</v>
      </c>
      <c r="AJ113" s="63">
        <f t="shared" si="1"/>
        <v>746</v>
      </c>
      <c r="AM113" s="70"/>
    </row>
    <row r="114" spans="1:39" ht="20.100000000000001" customHeight="1">
      <c r="A114" s="59">
        <v>266</v>
      </c>
      <c r="B114" s="60" t="s">
        <v>781</v>
      </c>
      <c r="C114" s="61" t="s">
        <v>1298</v>
      </c>
      <c r="D114" s="62">
        <v>0</v>
      </c>
      <c r="E114" s="62">
        <v>120</v>
      </c>
      <c r="F114" s="62">
        <v>1770800</v>
      </c>
      <c r="G114" s="62">
        <v>53122.9</v>
      </c>
      <c r="H114" s="62">
        <v>0</v>
      </c>
      <c r="I114" s="62">
        <v>0</v>
      </c>
      <c r="J114" s="62">
        <v>0</v>
      </c>
      <c r="K114" s="62">
        <v>0</v>
      </c>
      <c r="L114" s="62">
        <v>0</v>
      </c>
      <c r="M114" s="62">
        <v>0</v>
      </c>
      <c r="N114" s="62">
        <v>0</v>
      </c>
      <c r="O114" s="62">
        <v>0</v>
      </c>
      <c r="P114" s="62">
        <v>0</v>
      </c>
      <c r="Q114" s="62">
        <v>0</v>
      </c>
      <c r="R114" s="62">
        <v>0</v>
      </c>
      <c r="S114" s="62">
        <v>0</v>
      </c>
      <c r="T114" s="62">
        <v>0</v>
      </c>
      <c r="U114" s="62">
        <v>0</v>
      </c>
      <c r="V114" s="62">
        <v>0</v>
      </c>
      <c r="W114" s="62">
        <v>0</v>
      </c>
      <c r="X114" s="62">
        <v>0</v>
      </c>
      <c r="Y114" s="62">
        <v>0</v>
      </c>
      <c r="Z114" s="62">
        <v>0</v>
      </c>
      <c r="AA114" s="62">
        <v>0</v>
      </c>
      <c r="AB114" s="62">
        <v>0</v>
      </c>
      <c r="AC114" s="62">
        <v>0</v>
      </c>
      <c r="AD114" s="62">
        <v>0</v>
      </c>
      <c r="AE114" s="62">
        <v>0</v>
      </c>
      <c r="AF114" s="62">
        <v>0</v>
      </c>
      <c r="AG114" s="62">
        <v>0</v>
      </c>
      <c r="AH114" s="62">
        <v>0</v>
      </c>
      <c r="AI114" s="62">
        <v>0</v>
      </c>
      <c r="AJ114" s="63">
        <f t="shared" si="1"/>
        <v>1824042.9</v>
      </c>
      <c r="AM114" s="70"/>
    </row>
    <row r="115" spans="1:39" ht="20.100000000000001" customHeight="1">
      <c r="A115" s="59">
        <v>267</v>
      </c>
      <c r="B115" s="60" t="s">
        <v>782</v>
      </c>
      <c r="C115" s="61" t="s">
        <v>1298</v>
      </c>
      <c r="D115" s="62">
        <v>0</v>
      </c>
      <c r="E115" s="62">
        <v>0</v>
      </c>
      <c r="F115" s="62">
        <v>0</v>
      </c>
      <c r="G115" s="62">
        <v>0</v>
      </c>
      <c r="H115" s="62">
        <v>0</v>
      </c>
      <c r="I115" s="62">
        <v>0</v>
      </c>
      <c r="J115" s="62">
        <v>0</v>
      </c>
      <c r="K115" s="62">
        <v>0</v>
      </c>
      <c r="L115" s="62">
        <v>0</v>
      </c>
      <c r="M115" s="62">
        <v>0</v>
      </c>
      <c r="N115" s="62">
        <v>0</v>
      </c>
      <c r="O115" s="62">
        <v>0</v>
      </c>
      <c r="P115" s="62">
        <v>0</v>
      </c>
      <c r="Q115" s="62">
        <v>0</v>
      </c>
      <c r="R115" s="62">
        <v>0</v>
      </c>
      <c r="S115" s="62">
        <v>0</v>
      </c>
      <c r="T115" s="62">
        <v>0</v>
      </c>
      <c r="U115" s="62">
        <v>0</v>
      </c>
      <c r="V115" s="62">
        <v>0</v>
      </c>
      <c r="W115" s="62">
        <v>0</v>
      </c>
      <c r="X115" s="62">
        <v>0</v>
      </c>
      <c r="Y115" s="62">
        <v>0</v>
      </c>
      <c r="Z115" s="62">
        <v>0</v>
      </c>
      <c r="AA115" s="62">
        <v>0</v>
      </c>
      <c r="AB115" s="62">
        <v>0</v>
      </c>
      <c r="AC115" s="62">
        <v>0</v>
      </c>
      <c r="AD115" s="62">
        <v>0</v>
      </c>
      <c r="AE115" s="62">
        <v>0</v>
      </c>
      <c r="AF115" s="62">
        <v>0</v>
      </c>
      <c r="AG115" s="62">
        <v>0</v>
      </c>
      <c r="AH115" s="62">
        <v>0</v>
      </c>
      <c r="AI115" s="62">
        <v>0</v>
      </c>
      <c r="AJ115" s="63">
        <f t="shared" si="1"/>
        <v>0</v>
      </c>
      <c r="AM115" s="70"/>
    </row>
    <row r="116" spans="1:39" ht="20.100000000000001" customHeight="1">
      <c r="A116" s="59">
        <v>268</v>
      </c>
      <c r="B116" s="60" t="s">
        <v>783</v>
      </c>
      <c r="C116" s="61" t="s">
        <v>1298</v>
      </c>
      <c r="D116" s="62">
        <v>0</v>
      </c>
      <c r="E116" s="62">
        <v>0</v>
      </c>
      <c r="F116" s="62">
        <v>0</v>
      </c>
      <c r="G116" s="62">
        <v>0</v>
      </c>
      <c r="H116" s="62">
        <v>0</v>
      </c>
      <c r="I116" s="62">
        <v>0</v>
      </c>
      <c r="J116" s="62">
        <v>0</v>
      </c>
      <c r="K116" s="62">
        <v>0</v>
      </c>
      <c r="L116" s="62">
        <v>0</v>
      </c>
      <c r="M116" s="62">
        <v>0</v>
      </c>
      <c r="N116" s="62">
        <v>0</v>
      </c>
      <c r="O116" s="62">
        <v>0</v>
      </c>
      <c r="P116" s="62">
        <v>0</v>
      </c>
      <c r="Q116" s="62">
        <v>0</v>
      </c>
      <c r="R116" s="62">
        <v>0</v>
      </c>
      <c r="S116" s="62">
        <v>0</v>
      </c>
      <c r="T116" s="62">
        <v>0</v>
      </c>
      <c r="U116" s="62">
        <v>0</v>
      </c>
      <c r="V116" s="62">
        <v>0</v>
      </c>
      <c r="W116" s="62">
        <v>0</v>
      </c>
      <c r="X116" s="62">
        <v>0</v>
      </c>
      <c r="Y116" s="62">
        <v>0</v>
      </c>
      <c r="Z116" s="62">
        <v>0</v>
      </c>
      <c r="AA116" s="62">
        <v>0</v>
      </c>
      <c r="AB116" s="62">
        <v>0</v>
      </c>
      <c r="AC116" s="62">
        <v>0</v>
      </c>
      <c r="AD116" s="62">
        <v>0</v>
      </c>
      <c r="AE116" s="62">
        <v>0</v>
      </c>
      <c r="AF116" s="62">
        <v>0</v>
      </c>
      <c r="AG116" s="62">
        <v>0</v>
      </c>
      <c r="AH116" s="62">
        <v>0</v>
      </c>
      <c r="AI116" s="62">
        <v>0</v>
      </c>
      <c r="AJ116" s="63">
        <f t="shared" si="1"/>
        <v>0</v>
      </c>
      <c r="AM116" s="70"/>
    </row>
    <row r="117" spans="1:39" ht="20.100000000000001" customHeight="1">
      <c r="A117" s="59">
        <v>269</v>
      </c>
      <c r="B117" s="60" t="s">
        <v>784</v>
      </c>
      <c r="C117" s="61" t="s">
        <v>1298</v>
      </c>
      <c r="D117" s="62">
        <v>0</v>
      </c>
      <c r="E117" s="62">
        <v>240</v>
      </c>
      <c r="F117" s="62">
        <v>33269.46</v>
      </c>
      <c r="G117" s="62">
        <v>0</v>
      </c>
      <c r="H117" s="62">
        <v>0</v>
      </c>
      <c r="I117" s="62">
        <v>0</v>
      </c>
      <c r="J117" s="62">
        <v>0</v>
      </c>
      <c r="K117" s="62">
        <v>0</v>
      </c>
      <c r="L117" s="62">
        <v>0</v>
      </c>
      <c r="M117" s="62">
        <v>0</v>
      </c>
      <c r="N117" s="62">
        <v>0</v>
      </c>
      <c r="O117" s="62">
        <v>0</v>
      </c>
      <c r="P117" s="62">
        <v>0</v>
      </c>
      <c r="Q117" s="62">
        <v>0</v>
      </c>
      <c r="R117" s="62">
        <v>0</v>
      </c>
      <c r="S117" s="62">
        <v>0</v>
      </c>
      <c r="T117" s="62">
        <v>0</v>
      </c>
      <c r="U117" s="62">
        <v>0</v>
      </c>
      <c r="V117" s="62">
        <v>0</v>
      </c>
      <c r="W117" s="62">
        <v>0</v>
      </c>
      <c r="X117" s="62">
        <v>0</v>
      </c>
      <c r="Y117" s="62">
        <v>0</v>
      </c>
      <c r="Z117" s="62">
        <v>0</v>
      </c>
      <c r="AA117" s="62">
        <v>0</v>
      </c>
      <c r="AB117" s="62">
        <v>0</v>
      </c>
      <c r="AC117" s="62">
        <v>0</v>
      </c>
      <c r="AD117" s="62">
        <v>0</v>
      </c>
      <c r="AE117" s="62">
        <v>0</v>
      </c>
      <c r="AF117" s="62">
        <v>0</v>
      </c>
      <c r="AG117" s="62">
        <v>0</v>
      </c>
      <c r="AH117" s="62">
        <v>0</v>
      </c>
      <c r="AI117" s="62">
        <v>0</v>
      </c>
      <c r="AJ117" s="63">
        <f t="shared" si="1"/>
        <v>33509.46</v>
      </c>
      <c r="AM117" s="70"/>
    </row>
    <row r="118" spans="1:39" ht="20.100000000000001" customHeight="1">
      <c r="A118" s="59">
        <v>270</v>
      </c>
      <c r="B118" s="60" t="s">
        <v>785</v>
      </c>
      <c r="C118" s="61" t="s">
        <v>1298</v>
      </c>
      <c r="D118" s="62">
        <v>0</v>
      </c>
      <c r="E118" s="62">
        <v>0</v>
      </c>
      <c r="F118" s="62">
        <v>0</v>
      </c>
      <c r="G118" s="62">
        <v>0</v>
      </c>
      <c r="H118" s="62">
        <v>0</v>
      </c>
      <c r="I118" s="62">
        <v>0</v>
      </c>
      <c r="J118" s="62">
        <v>0</v>
      </c>
      <c r="K118" s="62">
        <v>0</v>
      </c>
      <c r="L118" s="62">
        <v>0</v>
      </c>
      <c r="M118" s="62">
        <v>0</v>
      </c>
      <c r="N118" s="62">
        <v>0</v>
      </c>
      <c r="O118" s="62">
        <v>0</v>
      </c>
      <c r="P118" s="62">
        <v>0</v>
      </c>
      <c r="Q118" s="62">
        <v>0</v>
      </c>
      <c r="R118" s="62">
        <v>0</v>
      </c>
      <c r="S118" s="62">
        <v>0</v>
      </c>
      <c r="T118" s="62">
        <v>0</v>
      </c>
      <c r="U118" s="62">
        <v>0</v>
      </c>
      <c r="V118" s="62">
        <v>0</v>
      </c>
      <c r="W118" s="62">
        <v>0</v>
      </c>
      <c r="X118" s="62">
        <v>0</v>
      </c>
      <c r="Y118" s="62">
        <v>0</v>
      </c>
      <c r="Z118" s="62">
        <v>0</v>
      </c>
      <c r="AA118" s="62">
        <v>0</v>
      </c>
      <c r="AB118" s="62">
        <v>0</v>
      </c>
      <c r="AC118" s="62">
        <v>0</v>
      </c>
      <c r="AD118" s="62">
        <v>0</v>
      </c>
      <c r="AE118" s="62">
        <v>0</v>
      </c>
      <c r="AF118" s="62">
        <v>0</v>
      </c>
      <c r="AG118" s="62">
        <v>0</v>
      </c>
      <c r="AH118" s="62">
        <v>0</v>
      </c>
      <c r="AI118" s="62">
        <v>0</v>
      </c>
      <c r="AJ118" s="63">
        <f t="shared" si="1"/>
        <v>0</v>
      </c>
      <c r="AM118" s="70"/>
    </row>
    <row r="119" spans="1:39" ht="20.100000000000001" customHeight="1">
      <c r="A119" s="59">
        <v>271</v>
      </c>
      <c r="B119" s="60" t="s">
        <v>786</v>
      </c>
      <c r="C119" s="61" t="s">
        <v>1298</v>
      </c>
      <c r="D119" s="62">
        <v>0</v>
      </c>
      <c r="E119" s="62">
        <v>0</v>
      </c>
      <c r="F119" s="62">
        <v>0</v>
      </c>
      <c r="G119" s="62">
        <v>9466.82</v>
      </c>
      <c r="H119" s="62">
        <v>0</v>
      </c>
      <c r="I119" s="62">
        <v>0</v>
      </c>
      <c r="J119" s="62">
        <v>0</v>
      </c>
      <c r="K119" s="62">
        <v>0</v>
      </c>
      <c r="L119" s="62">
        <v>0</v>
      </c>
      <c r="M119" s="62">
        <v>0</v>
      </c>
      <c r="N119" s="62">
        <v>0</v>
      </c>
      <c r="O119" s="62">
        <v>0</v>
      </c>
      <c r="P119" s="62">
        <v>0</v>
      </c>
      <c r="Q119" s="62">
        <v>0</v>
      </c>
      <c r="R119" s="62">
        <v>0</v>
      </c>
      <c r="S119" s="62">
        <v>0</v>
      </c>
      <c r="T119" s="62">
        <v>0</v>
      </c>
      <c r="U119" s="62">
        <v>0</v>
      </c>
      <c r="V119" s="62">
        <v>0</v>
      </c>
      <c r="W119" s="62">
        <v>0</v>
      </c>
      <c r="X119" s="62">
        <v>0</v>
      </c>
      <c r="Y119" s="62">
        <v>0</v>
      </c>
      <c r="Z119" s="62">
        <v>0</v>
      </c>
      <c r="AA119" s="62">
        <v>0</v>
      </c>
      <c r="AB119" s="62">
        <v>0</v>
      </c>
      <c r="AC119" s="62">
        <v>0</v>
      </c>
      <c r="AD119" s="62">
        <v>0</v>
      </c>
      <c r="AE119" s="62">
        <v>0</v>
      </c>
      <c r="AF119" s="62">
        <v>0</v>
      </c>
      <c r="AG119" s="62">
        <v>0</v>
      </c>
      <c r="AH119" s="62">
        <v>0</v>
      </c>
      <c r="AI119" s="62">
        <v>0</v>
      </c>
      <c r="AJ119" s="63">
        <f t="shared" si="1"/>
        <v>9466.82</v>
      </c>
      <c r="AM119" s="70"/>
    </row>
    <row r="120" spans="1:39" ht="20.100000000000001" customHeight="1">
      <c r="A120" s="59">
        <v>272</v>
      </c>
      <c r="B120" s="60" t="s">
        <v>787</v>
      </c>
      <c r="C120" s="61" t="s">
        <v>1298</v>
      </c>
      <c r="D120" s="62">
        <v>0</v>
      </c>
      <c r="E120" s="62">
        <v>240</v>
      </c>
      <c r="F120" s="62">
        <v>438484</v>
      </c>
      <c r="G120" s="62">
        <v>0</v>
      </c>
      <c r="H120" s="62">
        <v>0</v>
      </c>
      <c r="I120" s="62">
        <v>0</v>
      </c>
      <c r="J120" s="62">
        <v>0</v>
      </c>
      <c r="K120" s="62">
        <v>0</v>
      </c>
      <c r="L120" s="62">
        <v>0</v>
      </c>
      <c r="M120" s="62">
        <v>0</v>
      </c>
      <c r="N120" s="62">
        <v>0</v>
      </c>
      <c r="O120" s="62">
        <v>0</v>
      </c>
      <c r="P120" s="62">
        <v>0</v>
      </c>
      <c r="Q120" s="62">
        <v>0</v>
      </c>
      <c r="R120" s="62">
        <v>0</v>
      </c>
      <c r="S120" s="62">
        <v>0</v>
      </c>
      <c r="T120" s="62">
        <v>0</v>
      </c>
      <c r="U120" s="62">
        <v>0</v>
      </c>
      <c r="V120" s="62">
        <v>0</v>
      </c>
      <c r="W120" s="62">
        <v>0</v>
      </c>
      <c r="X120" s="62">
        <v>0</v>
      </c>
      <c r="Y120" s="62">
        <v>0</v>
      </c>
      <c r="Z120" s="62">
        <v>0</v>
      </c>
      <c r="AA120" s="62">
        <v>0</v>
      </c>
      <c r="AB120" s="62">
        <v>0</v>
      </c>
      <c r="AC120" s="62">
        <v>0</v>
      </c>
      <c r="AD120" s="62">
        <v>0</v>
      </c>
      <c r="AE120" s="62">
        <v>0</v>
      </c>
      <c r="AF120" s="62">
        <v>0</v>
      </c>
      <c r="AG120" s="62">
        <v>0</v>
      </c>
      <c r="AH120" s="62">
        <v>0</v>
      </c>
      <c r="AI120" s="62">
        <v>0</v>
      </c>
      <c r="AJ120" s="63">
        <f t="shared" si="1"/>
        <v>438724</v>
      </c>
      <c r="AM120" s="70"/>
    </row>
    <row r="121" spans="1:39" ht="20.100000000000001" customHeight="1">
      <c r="A121" s="59">
        <v>273</v>
      </c>
      <c r="B121" s="60" t="s">
        <v>788</v>
      </c>
      <c r="C121" s="61" t="s">
        <v>1298</v>
      </c>
      <c r="D121" s="62">
        <v>0</v>
      </c>
      <c r="E121" s="62">
        <v>240</v>
      </c>
      <c r="F121" s="62">
        <v>0</v>
      </c>
      <c r="G121" s="62">
        <v>0</v>
      </c>
      <c r="H121" s="62">
        <v>0</v>
      </c>
      <c r="I121" s="62">
        <v>0</v>
      </c>
      <c r="J121" s="62">
        <v>0</v>
      </c>
      <c r="K121" s="62">
        <v>0</v>
      </c>
      <c r="L121" s="62">
        <v>0</v>
      </c>
      <c r="M121" s="62">
        <v>0</v>
      </c>
      <c r="N121" s="62">
        <v>0</v>
      </c>
      <c r="O121" s="62">
        <v>0</v>
      </c>
      <c r="P121" s="62">
        <v>0</v>
      </c>
      <c r="Q121" s="62">
        <v>0</v>
      </c>
      <c r="R121" s="62">
        <v>0</v>
      </c>
      <c r="S121" s="62">
        <v>0</v>
      </c>
      <c r="T121" s="62">
        <v>0</v>
      </c>
      <c r="U121" s="62">
        <v>0</v>
      </c>
      <c r="V121" s="62">
        <v>0</v>
      </c>
      <c r="W121" s="62">
        <v>0</v>
      </c>
      <c r="X121" s="62">
        <v>0</v>
      </c>
      <c r="Y121" s="62">
        <v>0</v>
      </c>
      <c r="Z121" s="62">
        <v>0</v>
      </c>
      <c r="AA121" s="62">
        <v>0</v>
      </c>
      <c r="AB121" s="62">
        <v>0</v>
      </c>
      <c r="AC121" s="62">
        <v>0</v>
      </c>
      <c r="AD121" s="62">
        <v>0</v>
      </c>
      <c r="AE121" s="62">
        <v>0</v>
      </c>
      <c r="AF121" s="62">
        <v>0</v>
      </c>
      <c r="AG121" s="62">
        <v>0</v>
      </c>
      <c r="AH121" s="62">
        <v>0</v>
      </c>
      <c r="AI121" s="62">
        <v>0</v>
      </c>
      <c r="AJ121" s="63">
        <f t="shared" si="1"/>
        <v>240</v>
      </c>
      <c r="AM121" s="70"/>
    </row>
    <row r="122" spans="1:39" ht="20.100000000000001" customHeight="1">
      <c r="A122" s="59">
        <v>281</v>
      </c>
      <c r="B122" s="60" t="s">
        <v>789</v>
      </c>
      <c r="C122" s="61" t="s">
        <v>1298</v>
      </c>
      <c r="D122" s="62">
        <v>0</v>
      </c>
      <c r="E122" s="62">
        <v>0</v>
      </c>
      <c r="F122" s="62">
        <v>0</v>
      </c>
      <c r="G122" s="62">
        <v>0</v>
      </c>
      <c r="H122" s="62">
        <v>0</v>
      </c>
      <c r="I122" s="62">
        <v>0</v>
      </c>
      <c r="J122" s="62">
        <v>0</v>
      </c>
      <c r="K122" s="62">
        <v>0</v>
      </c>
      <c r="L122" s="62">
        <v>0</v>
      </c>
      <c r="M122" s="62">
        <v>0</v>
      </c>
      <c r="N122" s="62">
        <v>0</v>
      </c>
      <c r="O122" s="62">
        <v>0</v>
      </c>
      <c r="P122" s="62">
        <v>0</v>
      </c>
      <c r="Q122" s="62">
        <v>0</v>
      </c>
      <c r="R122" s="62">
        <v>0</v>
      </c>
      <c r="S122" s="62">
        <v>0</v>
      </c>
      <c r="T122" s="62">
        <v>0</v>
      </c>
      <c r="U122" s="62">
        <v>0</v>
      </c>
      <c r="V122" s="62">
        <v>0</v>
      </c>
      <c r="W122" s="62">
        <v>0</v>
      </c>
      <c r="X122" s="62">
        <v>0</v>
      </c>
      <c r="Y122" s="62">
        <v>0</v>
      </c>
      <c r="Z122" s="62">
        <v>0</v>
      </c>
      <c r="AA122" s="62">
        <v>0</v>
      </c>
      <c r="AB122" s="62">
        <v>0</v>
      </c>
      <c r="AC122" s="62">
        <v>0</v>
      </c>
      <c r="AD122" s="62">
        <v>0</v>
      </c>
      <c r="AE122" s="62">
        <v>0</v>
      </c>
      <c r="AF122" s="62">
        <v>0</v>
      </c>
      <c r="AG122" s="62">
        <v>0</v>
      </c>
      <c r="AH122" s="62">
        <v>0</v>
      </c>
      <c r="AI122" s="62">
        <v>0</v>
      </c>
      <c r="AJ122" s="63">
        <f t="shared" si="1"/>
        <v>0</v>
      </c>
      <c r="AM122" s="70"/>
    </row>
    <row r="123" spans="1:39" ht="20.100000000000001" customHeight="1">
      <c r="A123" s="59">
        <v>283</v>
      </c>
      <c r="B123" s="60" t="s">
        <v>146</v>
      </c>
      <c r="C123" s="64" t="s">
        <v>1298</v>
      </c>
      <c r="D123" s="62">
        <v>0</v>
      </c>
      <c r="E123" s="62">
        <v>0</v>
      </c>
      <c r="F123" s="62">
        <v>1603930.94</v>
      </c>
      <c r="G123" s="62">
        <v>1925687.8599999999</v>
      </c>
      <c r="H123" s="62">
        <v>0</v>
      </c>
      <c r="I123" s="62">
        <v>3177.26</v>
      </c>
      <c r="J123" s="62">
        <v>0</v>
      </c>
      <c r="K123" s="62">
        <v>2538.3500000000004</v>
      </c>
      <c r="L123" s="62">
        <v>0</v>
      </c>
      <c r="M123" s="62">
        <v>0</v>
      </c>
      <c r="N123" s="62">
        <v>77.53</v>
      </c>
      <c r="O123" s="62">
        <v>1543.81</v>
      </c>
      <c r="P123" s="62">
        <v>0</v>
      </c>
      <c r="Q123" s="62">
        <v>0</v>
      </c>
      <c r="R123" s="62">
        <v>0</v>
      </c>
      <c r="S123" s="62">
        <v>0</v>
      </c>
      <c r="T123" s="62">
        <v>0</v>
      </c>
      <c r="U123" s="62">
        <v>0</v>
      </c>
      <c r="V123" s="62">
        <v>0</v>
      </c>
      <c r="W123" s="62">
        <v>0</v>
      </c>
      <c r="X123" s="62">
        <v>0</v>
      </c>
      <c r="Y123" s="62">
        <v>0</v>
      </c>
      <c r="Z123" s="62">
        <v>0</v>
      </c>
      <c r="AA123" s="62">
        <v>0</v>
      </c>
      <c r="AB123" s="62">
        <v>0</v>
      </c>
      <c r="AC123" s="62">
        <v>0</v>
      </c>
      <c r="AD123" s="62">
        <v>0</v>
      </c>
      <c r="AE123" s="62">
        <v>0</v>
      </c>
      <c r="AF123" s="62">
        <v>0</v>
      </c>
      <c r="AG123" s="62">
        <v>0</v>
      </c>
      <c r="AH123" s="62">
        <v>0</v>
      </c>
      <c r="AI123" s="62">
        <v>0</v>
      </c>
      <c r="AJ123" s="63">
        <f t="shared" si="1"/>
        <v>3536955.7499999995</v>
      </c>
      <c r="AM123" s="70"/>
    </row>
    <row r="124" spans="1:39" ht="20.100000000000001" customHeight="1">
      <c r="A124" s="59">
        <v>287</v>
      </c>
      <c r="B124" s="60" t="s">
        <v>790</v>
      </c>
      <c r="C124" s="61" t="s">
        <v>1298</v>
      </c>
      <c r="D124" s="62">
        <v>0</v>
      </c>
      <c r="E124" s="62">
        <v>991539.33</v>
      </c>
      <c r="F124" s="62">
        <v>4472940.08</v>
      </c>
      <c r="G124" s="62">
        <v>531880.36</v>
      </c>
      <c r="H124" s="62">
        <v>0</v>
      </c>
      <c r="I124" s="62">
        <v>9637.57</v>
      </c>
      <c r="J124" s="62">
        <v>746828.28</v>
      </c>
      <c r="K124" s="62">
        <v>0</v>
      </c>
      <c r="L124" s="62">
        <v>0</v>
      </c>
      <c r="M124" s="62">
        <v>0</v>
      </c>
      <c r="N124" s="62">
        <v>0</v>
      </c>
      <c r="O124" s="62">
        <v>0</v>
      </c>
      <c r="P124" s="62">
        <v>0</v>
      </c>
      <c r="Q124" s="62">
        <v>0</v>
      </c>
      <c r="R124" s="62">
        <v>0</v>
      </c>
      <c r="S124" s="62">
        <v>0</v>
      </c>
      <c r="T124" s="62">
        <v>0</v>
      </c>
      <c r="U124" s="62">
        <v>0</v>
      </c>
      <c r="V124" s="62">
        <v>0</v>
      </c>
      <c r="W124" s="62">
        <v>0</v>
      </c>
      <c r="X124" s="62">
        <v>0</v>
      </c>
      <c r="Y124" s="62">
        <v>0</v>
      </c>
      <c r="Z124" s="62">
        <v>0</v>
      </c>
      <c r="AA124" s="62">
        <v>178889414.87480003</v>
      </c>
      <c r="AB124" s="62">
        <v>0</v>
      </c>
      <c r="AC124" s="62">
        <v>0</v>
      </c>
      <c r="AD124" s="62">
        <v>0</v>
      </c>
      <c r="AE124" s="62">
        <v>0</v>
      </c>
      <c r="AF124" s="62">
        <v>0</v>
      </c>
      <c r="AG124" s="62">
        <v>0</v>
      </c>
      <c r="AH124" s="62">
        <v>0</v>
      </c>
      <c r="AI124" s="62">
        <v>0</v>
      </c>
      <c r="AJ124" s="63">
        <f t="shared" si="1"/>
        <v>185642240.49480003</v>
      </c>
      <c r="AM124" s="70"/>
    </row>
    <row r="125" spans="1:39" ht="20.100000000000001" customHeight="1">
      <c r="A125" s="59">
        <v>288</v>
      </c>
      <c r="B125" s="60" t="s">
        <v>791</v>
      </c>
      <c r="C125" s="61" t="s">
        <v>1298</v>
      </c>
      <c r="D125" s="62">
        <v>0</v>
      </c>
      <c r="E125" s="62">
        <v>0</v>
      </c>
      <c r="F125" s="62">
        <v>0</v>
      </c>
      <c r="G125" s="62">
        <v>459.19</v>
      </c>
      <c r="H125" s="62">
        <v>0</v>
      </c>
      <c r="I125" s="62">
        <v>0</v>
      </c>
      <c r="J125" s="62">
        <v>0</v>
      </c>
      <c r="K125" s="62">
        <v>0</v>
      </c>
      <c r="L125" s="62">
        <v>0</v>
      </c>
      <c r="M125" s="62">
        <v>0</v>
      </c>
      <c r="N125" s="62">
        <v>0</v>
      </c>
      <c r="O125" s="62">
        <v>0</v>
      </c>
      <c r="P125" s="62">
        <v>0</v>
      </c>
      <c r="Q125" s="62">
        <v>0</v>
      </c>
      <c r="R125" s="62">
        <v>0</v>
      </c>
      <c r="S125" s="62">
        <v>0</v>
      </c>
      <c r="T125" s="62">
        <v>0</v>
      </c>
      <c r="U125" s="62">
        <v>0</v>
      </c>
      <c r="V125" s="62">
        <v>0</v>
      </c>
      <c r="W125" s="62">
        <v>0</v>
      </c>
      <c r="X125" s="62">
        <v>0</v>
      </c>
      <c r="Y125" s="62">
        <v>0</v>
      </c>
      <c r="Z125" s="62">
        <v>0</v>
      </c>
      <c r="AA125" s="62">
        <v>0</v>
      </c>
      <c r="AB125" s="62">
        <v>0</v>
      </c>
      <c r="AC125" s="62">
        <v>0</v>
      </c>
      <c r="AD125" s="62">
        <v>0</v>
      </c>
      <c r="AE125" s="62">
        <v>0</v>
      </c>
      <c r="AF125" s="62">
        <v>0</v>
      </c>
      <c r="AG125" s="62">
        <v>0</v>
      </c>
      <c r="AH125" s="62">
        <v>0</v>
      </c>
      <c r="AI125" s="62">
        <v>0</v>
      </c>
      <c r="AJ125" s="63">
        <f t="shared" si="1"/>
        <v>459.19</v>
      </c>
      <c r="AM125" s="70"/>
    </row>
    <row r="126" spans="1:39" ht="20.100000000000001" customHeight="1">
      <c r="A126" s="59">
        <v>289</v>
      </c>
      <c r="B126" s="60" t="s">
        <v>792</v>
      </c>
      <c r="C126" s="61" t="s">
        <v>1298</v>
      </c>
      <c r="D126" s="62">
        <v>0</v>
      </c>
      <c r="E126" s="62">
        <v>0</v>
      </c>
      <c r="F126" s="62">
        <v>0</v>
      </c>
      <c r="G126" s="62">
        <v>0</v>
      </c>
      <c r="H126" s="62">
        <v>0</v>
      </c>
      <c r="I126" s="62">
        <v>0</v>
      </c>
      <c r="J126" s="62">
        <v>0</v>
      </c>
      <c r="K126" s="62">
        <v>0</v>
      </c>
      <c r="L126" s="62">
        <v>0</v>
      </c>
      <c r="M126" s="62">
        <v>0</v>
      </c>
      <c r="N126" s="62">
        <v>0</v>
      </c>
      <c r="O126" s="62">
        <v>0</v>
      </c>
      <c r="P126" s="62">
        <v>0</v>
      </c>
      <c r="Q126" s="62">
        <v>0</v>
      </c>
      <c r="R126" s="62">
        <v>0</v>
      </c>
      <c r="S126" s="62">
        <v>0</v>
      </c>
      <c r="T126" s="62">
        <v>0</v>
      </c>
      <c r="U126" s="62">
        <v>0</v>
      </c>
      <c r="V126" s="62">
        <v>0</v>
      </c>
      <c r="W126" s="62">
        <v>0</v>
      </c>
      <c r="X126" s="62">
        <v>0</v>
      </c>
      <c r="Y126" s="62">
        <v>0</v>
      </c>
      <c r="Z126" s="62">
        <v>0</v>
      </c>
      <c r="AA126" s="62">
        <v>0</v>
      </c>
      <c r="AB126" s="62">
        <v>0</v>
      </c>
      <c r="AC126" s="62">
        <v>0</v>
      </c>
      <c r="AD126" s="62">
        <v>0</v>
      </c>
      <c r="AE126" s="62">
        <v>0</v>
      </c>
      <c r="AF126" s="62">
        <v>0</v>
      </c>
      <c r="AG126" s="62">
        <v>0</v>
      </c>
      <c r="AH126" s="62">
        <v>0</v>
      </c>
      <c r="AI126" s="62">
        <v>0</v>
      </c>
      <c r="AJ126" s="63">
        <f t="shared" si="1"/>
        <v>0</v>
      </c>
      <c r="AM126" s="70"/>
    </row>
    <row r="127" spans="1:39" ht="20.100000000000001" customHeight="1">
      <c r="A127" s="59">
        <v>290</v>
      </c>
      <c r="B127" s="60" t="s">
        <v>793</v>
      </c>
      <c r="C127" s="61" t="s">
        <v>1298</v>
      </c>
      <c r="D127" s="62">
        <v>0</v>
      </c>
      <c r="E127" s="62">
        <v>72071.399999999994</v>
      </c>
      <c r="F127" s="62">
        <v>0</v>
      </c>
      <c r="G127" s="62">
        <v>65742470.610000007</v>
      </c>
      <c r="H127" s="62">
        <v>0</v>
      </c>
      <c r="I127" s="62">
        <v>0</v>
      </c>
      <c r="J127" s="62">
        <v>0</v>
      </c>
      <c r="K127" s="62">
        <v>0</v>
      </c>
      <c r="L127" s="62">
        <v>0</v>
      </c>
      <c r="M127" s="62">
        <v>0</v>
      </c>
      <c r="N127" s="62">
        <v>0</v>
      </c>
      <c r="O127" s="62">
        <v>0</v>
      </c>
      <c r="P127" s="62">
        <v>0</v>
      </c>
      <c r="Q127" s="62">
        <v>0</v>
      </c>
      <c r="R127" s="62">
        <v>0</v>
      </c>
      <c r="S127" s="62">
        <v>0</v>
      </c>
      <c r="T127" s="62">
        <v>75</v>
      </c>
      <c r="U127" s="62">
        <v>0</v>
      </c>
      <c r="V127" s="62">
        <v>0</v>
      </c>
      <c r="W127" s="62">
        <v>0</v>
      </c>
      <c r="X127" s="62">
        <v>0</v>
      </c>
      <c r="Y127" s="62">
        <v>0</v>
      </c>
      <c r="Z127" s="62">
        <v>0</v>
      </c>
      <c r="AA127" s="62">
        <v>0</v>
      </c>
      <c r="AB127" s="62">
        <v>0</v>
      </c>
      <c r="AC127" s="62">
        <v>0</v>
      </c>
      <c r="AD127" s="62">
        <v>0</v>
      </c>
      <c r="AE127" s="62">
        <v>0</v>
      </c>
      <c r="AF127" s="62">
        <v>0</v>
      </c>
      <c r="AG127" s="62">
        <v>0</v>
      </c>
      <c r="AH127" s="62">
        <v>0</v>
      </c>
      <c r="AI127" s="62">
        <v>0</v>
      </c>
      <c r="AJ127" s="63">
        <f t="shared" si="1"/>
        <v>65814617.010000005</v>
      </c>
      <c r="AM127" s="70"/>
    </row>
    <row r="128" spans="1:39" ht="20.100000000000001" customHeight="1">
      <c r="A128" s="59">
        <v>291</v>
      </c>
      <c r="B128" s="60" t="s">
        <v>794</v>
      </c>
      <c r="C128" s="61" t="s">
        <v>1298</v>
      </c>
      <c r="D128" s="62">
        <v>0</v>
      </c>
      <c r="E128" s="62">
        <v>0</v>
      </c>
      <c r="F128" s="62">
        <v>62735210.460000001</v>
      </c>
      <c r="G128" s="62">
        <v>167347062.88999993</v>
      </c>
      <c r="H128" s="62">
        <v>0</v>
      </c>
      <c r="I128" s="62">
        <v>11313.26</v>
      </c>
      <c r="J128" s="62">
        <v>41525052.979999997</v>
      </c>
      <c r="K128" s="62">
        <v>68870</v>
      </c>
      <c r="L128" s="62">
        <v>0</v>
      </c>
      <c r="M128" s="62">
        <v>0</v>
      </c>
      <c r="N128" s="62">
        <v>115830.35</v>
      </c>
      <c r="O128" s="62">
        <v>0</v>
      </c>
      <c r="P128" s="62">
        <v>28610643.039999999</v>
      </c>
      <c r="Q128" s="62">
        <v>0</v>
      </c>
      <c r="R128" s="62">
        <v>0</v>
      </c>
      <c r="S128" s="62">
        <v>0</v>
      </c>
      <c r="T128" s="62">
        <v>0</v>
      </c>
      <c r="U128" s="62">
        <v>0</v>
      </c>
      <c r="V128" s="62">
        <v>37730</v>
      </c>
      <c r="W128" s="62">
        <v>0</v>
      </c>
      <c r="X128" s="62">
        <v>422662.23019999999</v>
      </c>
      <c r="Y128" s="62">
        <v>0</v>
      </c>
      <c r="Z128" s="62">
        <v>50.009399999999999</v>
      </c>
      <c r="AA128" s="62">
        <v>924619738.77279997</v>
      </c>
      <c r="AB128" s="62">
        <v>0</v>
      </c>
      <c r="AC128" s="62">
        <v>0</v>
      </c>
      <c r="AD128" s="62">
        <v>36392.711600000002</v>
      </c>
      <c r="AE128" s="62">
        <v>0</v>
      </c>
      <c r="AF128" s="62">
        <v>0</v>
      </c>
      <c r="AG128" s="62">
        <v>0</v>
      </c>
      <c r="AH128" s="62">
        <v>0</v>
      </c>
      <c r="AI128" s="62">
        <v>0</v>
      </c>
      <c r="AJ128" s="63">
        <f t="shared" si="1"/>
        <v>1225530556.704</v>
      </c>
      <c r="AM128" s="70"/>
    </row>
    <row r="129" spans="1:39" ht="20.100000000000001" customHeight="1">
      <c r="A129" s="59">
        <v>292</v>
      </c>
      <c r="B129" s="60" t="s">
        <v>152</v>
      </c>
      <c r="C129" s="61" t="s">
        <v>1298</v>
      </c>
      <c r="D129" s="62">
        <v>1633.44</v>
      </c>
      <c r="E129" s="62">
        <v>480</v>
      </c>
      <c r="F129" s="62">
        <v>1046775.29</v>
      </c>
      <c r="G129" s="62">
        <v>13712.220000000001</v>
      </c>
      <c r="H129" s="62">
        <v>0</v>
      </c>
      <c r="I129" s="62">
        <v>0</v>
      </c>
      <c r="J129" s="62">
        <v>0</v>
      </c>
      <c r="K129" s="62">
        <v>0</v>
      </c>
      <c r="L129" s="62">
        <v>0</v>
      </c>
      <c r="M129" s="62">
        <v>0</v>
      </c>
      <c r="N129" s="62">
        <v>0</v>
      </c>
      <c r="O129" s="62">
        <v>0</v>
      </c>
      <c r="P129" s="62">
        <v>0</v>
      </c>
      <c r="Q129" s="62">
        <v>0</v>
      </c>
      <c r="R129" s="62">
        <v>0</v>
      </c>
      <c r="S129" s="62">
        <v>0</v>
      </c>
      <c r="T129" s="62">
        <v>0</v>
      </c>
      <c r="U129" s="62">
        <v>0</v>
      </c>
      <c r="V129" s="62">
        <v>0</v>
      </c>
      <c r="W129" s="62">
        <v>0</v>
      </c>
      <c r="X129" s="62">
        <v>0</v>
      </c>
      <c r="Y129" s="62">
        <v>0</v>
      </c>
      <c r="Z129" s="62">
        <v>0</v>
      </c>
      <c r="AA129" s="62">
        <v>0</v>
      </c>
      <c r="AB129" s="62">
        <v>0</v>
      </c>
      <c r="AC129" s="62">
        <v>0</v>
      </c>
      <c r="AD129" s="62">
        <v>0</v>
      </c>
      <c r="AE129" s="62">
        <v>0</v>
      </c>
      <c r="AF129" s="62">
        <v>0</v>
      </c>
      <c r="AG129" s="62">
        <v>0</v>
      </c>
      <c r="AH129" s="62">
        <v>0</v>
      </c>
      <c r="AI129" s="62">
        <v>0</v>
      </c>
      <c r="AJ129" s="63">
        <f t="shared" si="1"/>
        <v>1062600.95</v>
      </c>
      <c r="AM129" s="70"/>
    </row>
    <row r="130" spans="1:39" ht="20.100000000000001" customHeight="1">
      <c r="A130" s="59">
        <v>293</v>
      </c>
      <c r="B130" s="60" t="s">
        <v>795</v>
      </c>
      <c r="C130" s="61" t="s">
        <v>1298</v>
      </c>
      <c r="D130" s="62">
        <v>0</v>
      </c>
      <c r="E130" s="62">
        <v>0</v>
      </c>
      <c r="F130" s="62">
        <v>126770.02</v>
      </c>
      <c r="G130" s="62">
        <v>546</v>
      </c>
      <c r="H130" s="62">
        <v>0</v>
      </c>
      <c r="I130" s="62">
        <v>50</v>
      </c>
      <c r="J130" s="62">
        <v>741909</v>
      </c>
      <c r="K130" s="62">
        <v>0</v>
      </c>
      <c r="L130" s="62">
        <v>0</v>
      </c>
      <c r="M130" s="62">
        <v>0</v>
      </c>
      <c r="N130" s="62">
        <v>0</v>
      </c>
      <c r="O130" s="62">
        <v>0</v>
      </c>
      <c r="P130" s="62">
        <v>0</v>
      </c>
      <c r="Q130" s="62">
        <v>0</v>
      </c>
      <c r="R130" s="62">
        <v>0</v>
      </c>
      <c r="S130" s="62">
        <v>0</v>
      </c>
      <c r="T130" s="62">
        <v>0</v>
      </c>
      <c r="U130" s="62">
        <v>0</v>
      </c>
      <c r="V130" s="62">
        <v>0</v>
      </c>
      <c r="W130" s="62">
        <v>0</v>
      </c>
      <c r="X130" s="62">
        <v>0</v>
      </c>
      <c r="Y130" s="62">
        <v>0</v>
      </c>
      <c r="Z130" s="62">
        <v>0</v>
      </c>
      <c r="AA130" s="62">
        <v>0</v>
      </c>
      <c r="AB130" s="62">
        <v>0</v>
      </c>
      <c r="AC130" s="62">
        <v>0</v>
      </c>
      <c r="AD130" s="62">
        <v>0</v>
      </c>
      <c r="AE130" s="62">
        <v>0</v>
      </c>
      <c r="AF130" s="62">
        <v>0</v>
      </c>
      <c r="AG130" s="62">
        <v>0</v>
      </c>
      <c r="AH130" s="62">
        <v>0</v>
      </c>
      <c r="AI130" s="62">
        <v>0</v>
      </c>
      <c r="AJ130" s="63">
        <f t="shared" si="1"/>
        <v>869275.02</v>
      </c>
      <c r="AM130" s="70"/>
    </row>
    <row r="131" spans="1:39" ht="20.100000000000001" customHeight="1">
      <c r="A131" s="73">
        <v>294</v>
      </c>
      <c r="B131" s="74" t="s">
        <v>154</v>
      </c>
      <c r="C131" s="75" t="s">
        <v>1298</v>
      </c>
      <c r="D131" s="76">
        <v>0</v>
      </c>
      <c r="E131" s="76">
        <v>0</v>
      </c>
      <c r="F131" s="76">
        <v>0</v>
      </c>
      <c r="G131" s="76">
        <v>0</v>
      </c>
      <c r="H131" s="76">
        <v>0</v>
      </c>
      <c r="I131" s="76">
        <v>0</v>
      </c>
      <c r="J131" s="76">
        <v>0</v>
      </c>
      <c r="K131" s="76">
        <v>0</v>
      </c>
      <c r="L131" s="76">
        <v>0</v>
      </c>
      <c r="M131" s="76">
        <v>0</v>
      </c>
      <c r="N131" s="76">
        <v>0</v>
      </c>
      <c r="O131" s="76">
        <v>0</v>
      </c>
      <c r="P131" s="76">
        <v>0</v>
      </c>
      <c r="Q131" s="76">
        <v>0</v>
      </c>
      <c r="R131" s="76">
        <v>0</v>
      </c>
      <c r="S131" s="76">
        <v>0</v>
      </c>
      <c r="T131" s="76">
        <v>0</v>
      </c>
      <c r="U131" s="76">
        <v>0</v>
      </c>
      <c r="V131" s="76">
        <v>0</v>
      </c>
      <c r="W131" s="76">
        <v>0</v>
      </c>
      <c r="X131" s="76">
        <v>0</v>
      </c>
      <c r="Y131" s="76">
        <v>0</v>
      </c>
      <c r="Z131" s="76">
        <v>0</v>
      </c>
      <c r="AA131" s="76">
        <v>0</v>
      </c>
      <c r="AB131" s="76">
        <v>0</v>
      </c>
      <c r="AC131" s="76">
        <v>0</v>
      </c>
      <c r="AD131" s="76">
        <v>0</v>
      </c>
      <c r="AE131" s="76">
        <v>0</v>
      </c>
      <c r="AF131" s="76">
        <v>0</v>
      </c>
      <c r="AG131" s="76">
        <v>0</v>
      </c>
      <c r="AH131" s="76">
        <v>0</v>
      </c>
      <c r="AI131" s="76">
        <v>0</v>
      </c>
      <c r="AJ131" s="77">
        <f t="shared" si="1"/>
        <v>0</v>
      </c>
      <c r="AM131" s="70"/>
    </row>
    <row r="132" spans="1:39" ht="20.100000000000001" customHeight="1">
      <c r="A132" s="73">
        <v>295</v>
      </c>
      <c r="B132" s="74" t="s">
        <v>155</v>
      </c>
      <c r="C132" s="75" t="s">
        <v>1298</v>
      </c>
      <c r="D132" s="76">
        <v>0</v>
      </c>
      <c r="E132" s="76">
        <v>0</v>
      </c>
      <c r="F132" s="76">
        <v>0</v>
      </c>
      <c r="G132" s="76">
        <v>0</v>
      </c>
      <c r="H132" s="76">
        <v>0</v>
      </c>
      <c r="I132" s="76">
        <v>0</v>
      </c>
      <c r="J132" s="76">
        <v>0</v>
      </c>
      <c r="K132" s="76">
        <v>0</v>
      </c>
      <c r="L132" s="76">
        <v>0</v>
      </c>
      <c r="M132" s="76">
        <v>0</v>
      </c>
      <c r="N132" s="76">
        <v>0</v>
      </c>
      <c r="O132" s="76">
        <v>0</v>
      </c>
      <c r="P132" s="76">
        <v>0</v>
      </c>
      <c r="Q132" s="76">
        <v>0</v>
      </c>
      <c r="R132" s="76">
        <v>0</v>
      </c>
      <c r="S132" s="76">
        <v>0</v>
      </c>
      <c r="T132" s="76">
        <v>0</v>
      </c>
      <c r="U132" s="76">
        <v>0</v>
      </c>
      <c r="V132" s="76">
        <v>0</v>
      </c>
      <c r="W132" s="76">
        <v>0</v>
      </c>
      <c r="X132" s="76">
        <v>0</v>
      </c>
      <c r="Y132" s="76">
        <v>0</v>
      </c>
      <c r="Z132" s="76">
        <v>0</v>
      </c>
      <c r="AA132" s="76">
        <v>0</v>
      </c>
      <c r="AB132" s="76">
        <v>0</v>
      </c>
      <c r="AC132" s="76">
        <v>0</v>
      </c>
      <c r="AD132" s="76">
        <v>0</v>
      </c>
      <c r="AE132" s="76">
        <v>0</v>
      </c>
      <c r="AF132" s="76">
        <v>0</v>
      </c>
      <c r="AG132" s="76">
        <v>0</v>
      </c>
      <c r="AH132" s="76">
        <v>0</v>
      </c>
      <c r="AI132" s="76">
        <v>0</v>
      </c>
      <c r="AJ132" s="77">
        <f t="shared" si="1"/>
        <v>0</v>
      </c>
      <c r="AM132" s="70"/>
    </row>
    <row r="133" spans="1:39" ht="20.100000000000001" customHeight="1">
      <c r="A133" s="73">
        <v>296</v>
      </c>
      <c r="B133" s="74" t="s">
        <v>156</v>
      </c>
      <c r="C133" s="75" t="s">
        <v>1298</v>
      </c>
      <c r="D133" s="76">
        <v>0</v>
      </c>
      <c r="E133" s="76">
        <v>0</v>
      </c>
      <c r="F133" s="76">
        <v>0</v>
      </c>
      <c r="G133" s="76">
        <v>0</v>
      </c>
      <c r="H133" s="76">
        <v>0</v>
      </c>
      <c r="I133" s="76">
        <v>0</v>
      </c>
      <c r="J133" s="76">
        <v>0</v>
      </c>
      <c r="K133" s="76">
        <v>0</v>
      </c>
      <c r="L133" s="76">
        <v>0</v>
      </c>
      <c r="M133" s="76">
        <v>0</v>
      </c>
      <c r="N133" s="76">
        <v>0</v>
      </c>
      <c r="O133" s="76">
        <v>0</v>
      </c>
      <c r="P133" s="76">
        <v>0</v>
      </c>
      <c r="Q133" s="76">
        <v>0</v>
      </c>
      <c r="R133" s="76">
        <v>0</v>
      </c>
      <c r="S133" s="76">
        <v>0</v>
      </c>
      <c r="T133" s="76">
        <v>0</v>
      </c>
      <c r="U133" s="76">
        <v>0</v>
      </c>
      <c r="V133" s="76">
        <v>0</v>
      </c>
      <c r="W133" s="76">
        <v>0</v>
      </c>
      <c r="X133" s="76">
        <v>0</v>
      </c>
      <c r="Y133" s="76">
        <v>0</v>
      </c>
      <c r="Z133" s="76">
        <v>0</v>
      </c>
      <c r="AA133" s="76">
        <v>0</v>
      </c>
      <c r="AB133" s="76">
        <v>0</v>
      </c>
      <c r="AC133" s="76">
        <v>0</v>
      </c>
      <c r="AD133" s="76">
        <v>0</v>
      </c>
      <c r="AE133" s="76">
        <v>0</v>
      </c>
      <c r="AF133" s="76">
        <v>0</v>
      </c>
      <c r="AG133" s="76">
        <v>0</v>
      </c>
      <c r="AH133" s="76">
        <v>0</v>
      </c>
      <c r="AI133" s="76">
        <v>0</v>
      </c>
      <c r="AJ133" s="77">
        <f t="shared" si="1"/>
        <v>0</v>
      </c>
      <c r="AM133" s="70"/>
    </row>
    <row r="134" spans="1:39" ht="20.100000000000001" customHeight="1">
      <c r="A134" s="59">
        <v>297</v>
      </c>
      <c r="B134" s="60" t="s">
        <v>796</v>
      </c>
      <c r="C134" s="61" t="s">
        <v>1298</v>
      </c>
      <c r="D134" s="62">
        <v>0</v>
      </c>
      <c r="E134" s="62">
        <v>0</v>
      </c>
      <c r="F134" s="62">
        <v>0</v>
      </c>
      <c r="G134" s="62">
        <v>0</v>
      </c>
      <c r="H134" s="62">
        <v>0</v>
      </c>
      <c r="I134" s="62">
        <v>0</v>
      </c>
      <c r="J134" s="62">
        <v>0</v>
      </c>
      <c r="K134" s="62">
        <v>0</v>
      </c>
      <c r="L134" s="62">
        <v>0</v>
      </c>
      <c r="M134" s="62">
        <v>0</v>
      </c>
      <c r="N134" s="62">
        <v>0</v>
      </c>
      <c r="O134" s="62">
        <v>0</v>
      </c>
      <c r="P134" s="62">
        <v>0</v>
      </c>
      <c r="Q134" s="62">
        <v>0</v>
      </c>
      <c r="R134" s="62">
        <v>0</v>
      </c>
      <c r="S134" s="62">
        <v>0</v>
      </c>
      <c r="T134" s="62">
        <v>0</v>
      </c>
      <c r="U134" s="62">
        <v>0</v>
      </c>
      <c r="V134" s="62">
        <v>0</v>
      </c>
      <c r="W134" s="62">
        <v>0</v>
      </c>
      <c r="X134" s="62">
        <v>0</v>
      </c>
      <c r="Y134" s="62">
        <v>0</v>
      </c>
      <c r="Z134" s="62">
        <v>0</v>
      </c>
      <c r="AA134" s="62">
        <v>0</v>
      </c>
      <c r="AB134" s="62">
        <v>0</v>
      </c>
      <c r="AC134" s="62">
        <v>0</v>
      </c>
      <c r="AD134" s="62">
        <v>0</v>
      </c>
      <c r="AE134" s="62">
        <v>0</v>
      </c>
      <c r="AF134" s="62">
        <v>0</v>
      </c>
      <c r="AG134" s="62">
        <v>0</v>
      </c>
      <c r="AH134" s="62">
        <v>0</v>
      </c>
      <c r="AI134" s="62">
        <v>0</v>
      </c>
      <c r="AJ134" s="63">
        <f t="shared" si="1"/>
        <v>0</v>
      </c>
      <c r="AM134" s="70"/>
    </row>
    <row r="135" spans="1:39" ht="20.100000000000001" customHeight="1">
      <c r="A135" s="59">
        <v>298</v>
      </c>
      <c r="B135" s="60" t="s">
        <v>797</v>
      </c>
      <c r="C135" s="61" t="s">
        <v>1298</v>
      </c>
      <c r="D135" s="62">
        <v>0</v>
      </c>
      <c r="E135" s="62">
        <v>0</v>
      </c>
      <c r="F135" s="62">
        <v>0</v>
      </c>
      <c r="G135" s="62">
        <v>0</v>
      </c>
      <c r="H135" s="62">
        <v>0</v>
      </c>
      <c r="I135" s="62">
        <v>0</v>
      </c>
      <c r="J135" s="62">
        <v>0</v>
      </c>
      <c r="K135" s="62">
        <v>0</v>
      </c>
      <c r="L135" s="62">
        <v>0</v>
      </c>
      <c r="M135" s="62">
        <v>0</v>
      </c>
      <c r="N135" s="62">
        <v>0</v>
      </c>
      <c r="O135" s="62">
        <v>0</v>
      </c>
      <c r="P135" s="62">
        <v>0</v>
      </c>
      <c r="Q135" s="62">
        <v>0</v>
      </c>
      <c r="R135" s="62">
        <v>0</v>
      </c>
      <c r="S135" s="62">
        <v>0</v>
      </c>
      <c r="T135" s="62">
        <v>0</v>
      </c>
      <c r="U135" s="62">
        <v>0</v>
      </c>
      <c r="V135" s="62">
        <v>0</v>
      </c>
      <c r="W135" s="62">
        <v>0</v>
      </c>
      <c r="X135" s="62">
        <v>0</v>
      </c>
      <c r="Y135" s="62">
        <v>0</v>
      </c>
      <c r="Z135" s="62">
        <v>0</v>
      </c>
      <c r="AA135" s="62">
        <v>0</v>
      </c>
      <c r="AB135" s="62">
        <v>0</v>
      </c>
      <c r="AC135" s="62">
        <v>0</v>
      </c>
      <c r="AD135" s="62">
        <v>0</v>
      </c>
      <c r="AE135" s="62">
        <v>0</v>
      </c>
      <c r="AF135" s="62">
        <v>0</v>
      </c>
      <c r="AG135" s="62">
        <v>0</v>
      </c>
      <c r="AH135" s="62">
        <v>0</v>
      </c>
      <c r="AI135" s="62">
        <v>0</v>
      </c>
      <c r="AJ135" s="63">
        <f t="shared" si="1"/>
        <v>0</v>
      </c>
      <c r="AM135" s="70"/>
    </row>
    <row r="136" spans="1:39" ht="20.100000000000001" customHeight="1">
      <c r="A136" s="59">
        <v>299</v>
      </c>
      <c r="B136" s="60" t="s">
        <v>798</v>
      </c>
      <c r="C136" s="61" t="s">
        <v>1298</v>
      </c>
      <c r="D136" s="62">
        <v>0</v>
      </c>
      <c r="E136" s="62">
        <v>0</v>
      </c>
      <c r="F136" s="62">
        <v>0</v>
      </c>
      <c r="G136" s="62">
        <v>0</v>
      </c>
      <c r="H136" s="62">
        <v>0</v>
      </c>
      <c r="I136" s="62">
        <v>0</v>
      </c>
      <c r="J136" s="62">
        <v>575000</v>
      </c>
      <c r="K136" s="62">
        <v>0</v>
      </c>
      <c r="L136" s="62">
        <v>0</v>
      </c>
      <c r="M136" s="62">
        <v>0</v>
      </c>
      <c r="N136" s="62">
        <v>0</v>
      </c>
      <c r="O136" s="62">
        <v>0</v>
      </c>
      <c r="P136" s="62">
        <v>0</v>
      </c>
      <c r="Q136" s="62">
        <v>0</v>
      </c>
      <c r="R136" s="62">
        <v>0</v>
      </c>
      <c r="S136" s="62">
        <v>0</v>
      </c>
      <c r="T136" s="62">
        <v>575000</v>
      </c>
      <c r="U136" s="62">
        <v>0</v>
      </c>
      <c r="V136" s="62">
        <v>0</v>
      </c>
      <c r="W136" s="62">
        <v>0</v>
      </c>
      <c r="X136" s="62">
        <v>0</v>
      </c>
      <c r="Y136" s="62">
        <v>0</v>
      </c>
      <c r="Z136" s="62">
        <v>0</v>
      </c>
      <c r="AA136" s="62">
        <v>0</v>
      </c>
      <c r="AB136" s="62">
        <v>0</v>
      </c>
      <c r="AC136" s="62">
        <v>0</v>
      </c>
      <c r="AD136" s="62">
        <v>0</v>
      </c>
      <c r="AE136" s="62">
        <v>0</v>
      </c>
      <c r="AF136" s="62">
        <v>0</v>
      </c>
      <c r="AG136" s="62">
        <v>0</v>
      </c>
      <c r="AH136" s="62">
        <v>0</v>
      </c>
      <c r="AI136" s="62">
        <v>0</v>
      </c>
      <c r="AJ136" s="63">
        <f t="shared" si="1"/>
        <v>1150000</v>
      </c>
      <c r="AM136" s="70"/>
    </row>
    <row r="137" spans="1:39" ht="20.100000000000001" customHeight="1">
      <c r="A137" s="59">
        <v>300</v>
      </c>
      <c r="B137" s="60" t="s">
        <v>799</v>
      </c>
      <c r="C137" s="61" t="s">
        <v>1298</v>
      </c>
      <c r="D137" s="62">
        <v>0</v>
      </c>
      <c r="E137" s="62">
        <v>0</v>
      </c>
      <c r="F137" s="62">
        <v>0</v>
      </c>
      <c r="G137" s="62">
        <v>966.67000000000007</v>
      </c>
      <c r="H137" s="62">
        <v>0</v>
      </c>
      <c r="I137" s="62">
        <v>0</v>
      </c>
      <c r="J137" s="62">
        <v>0</v>
      </c>
      <c r="K137" s="62">
        <v>0</v>
      </c>
      <c r="L137" s="62">
        <v>0</v>
      </c>
      <c r="M137" s="62">
        <v>0</v>
      </c>
      <c r="N137" s="62">
        <v>0</v>
      </c>
      <c r="O137" s="62">
        <v>0</v>
      </c>
      <c r="P137" s="62">
        <v>0</v>
      </c>
      <c r="Q137" s="62">
        <v>0</v>
      </c>
      <c r="R137" s="62">
        <v>0</v>
      </c>
      <c r="S137" s="62">
        <v>0</v>
      </c>
      <c r="T137" s="62">
        <v>0</v>
      </c>
      <c r="U137" s="62">
        <v>0</v>
      </c>
      <c r="V137" s="62">
        <v>0</v>
      </c>
      <c r="W137" s="62">
        <v>0</v>
      </c>
      <c r="X137" s="62">
        <v>0</v>
      </c>
      <c r="Y137" s="62">
        <v>0</v>
      </c>
      <c r="Z137" s="62">
        <v>0</v>
      </c>
      <c r="AA137" s="62">
        <v>0</v>
      </c>
      <c r="AB137" s="62">
        <v>0</v>
      </c>
      <c r="AC137" s="62">
        <v>0</v>
      </c>
      <c r="AD137" s="62">
        <v>0</v>
      </c>
      <c r="AE137" s="62">
        <v>0</v>
      </c>
      <c r="AF137" s="62">
        <v>0</v>
      </c>
      <c r="AG137" s="62">
        <v>0</v>
      </c>
      <c r="AH137" s="62">
        <v>0</v>
      </c>
      <c r="AI137" s="62">
        <v>0</v>
      </c>
      <c r="AJ137" s="63">
        <f t="shared" si="1"/>
        <v>966.67000000000007</v>
      </c>
      <c r="AM137" s="70"/>
    </row>
    <row r="138" spans="1:39" ht="20.100000000000001" customHeight="1">
      <c r="A138" s="59">
        <v>301</v>
      </c>
      <c r="B138" s="60" t="s">
        <v>800</v>
      </c>
      <c r="C138" s="61" t="s">
        <v>1298</v>
      </c>
      <c r="D138" s="62">
        <v>0</v>
      </c>
      <c r="E138" s="62">
        <v>0</v>
      </c>
      <c r="F138" s="62">
        <v>0</v>
      </c>
      <c r="G138" s="62">
        <v>0</v>
      </c>
      <c r="H138" s="62">
        <v>0</v>
      </c>
      <c r="I138" s="62">
        <v>0</v>
      </c>
      <c r="J138" s="62">
        <v>1585000</v>
      </c>
      <c r="K138" s="62">
        <v>0</v>
      </c>
      <c r="L138" s="62">
        <v>0</v>
      </c>
      <c r="M138" s="62">
        <v>0</v>
      </c>
      <c r="N138" s="62">
        <v>0</v>
      </c>
      <c r="O138" s="62">
        <v>0</v>
      </c>
      <c r="P138" s="62">
        <v>0</v>
      </c>
      <c r="Q138" s="62">
        <v>0</v>
      </c>
      <c r="R138" s="62">
        <v>0</v>
      </c>
      <c r="S138" s="62">
        <v>0</v>
      </c>
      <c r="T138" s="62">
        <v>0</v>
      </c>
      <c r="U138" s="62">
        <v>0</v>
      </c>
      <c r="V138" s="62">
        <v>0</v>
      </c>
      <c r="W138" s="62">
        <v>0</v>
      </c>
      <c r="X138" s="62">
        <v>0</v>
      </c>
      <c r="Y138" s="62">
        <v>0</v>
      </c>
      <c r="Z138" s="62">
        <v>0</v>
      </c>
      <c r="AA138" s="62">
        <v>0</v>
      </c>
      <c r="AB138" s="62">
        <v>0</v>
      </c>
      <c r="AC138" s="62">
        <v>0</v>
      </c>
      <c r="AD138" s="62">
        <v>0</v>
      </c>
      <c r="AE138" s="62">
        <v>0</v>
      </c>
      <c r="AF138" s="62">
        <v>0</v>
      </c>
      <c r="AG138" s="62">
        <v>0</v>
      </c>
      <c r="AH138" s="62">
        <v>0</v>
      </c>
      <c r="AI138" s="62">
        <v>0</v>
      </c>
      <c r="AJ138" s="63">
        <f t="shared" si="1"/>
        <v>1585000</v>
      </c>
      <c r="AM138" s="70"/>
    </row>
    <row r="139" spans="1:39" ht="20.100000000000001" customHeight="1">
      <c r="A139" s="59">
        <v>302</v>
      </c>
      <c r="B139" s="60" t="s">
        <v>801</v>
      </c>
      <c r="C139" s="61" t="s">
        <v>1298</v>
      </c>
      <c r="D139" s="62">
        <v>1462.32</v>
      </c>
      <c r="E139" s="62">
        <v>0</v>
      </c>
      <c r="F139" s="62">
        <v>0</v>
      </c>
      <c r="G139" s="62">
        <v>0</v>
      </c>
      <c r="H139" s="62">
        <v>0</v>
      </c>
      <c r="I139" s="62">
        <v>0</v>
      </c>
      <c r="J139" s="62">
        <v>1500260</v>
      </c>
      <c r="K139" s="62">
        <v>0</v>
      </c>
      <c r="L139" s="62">
        <v>0</v>
      </c>
      <c r="M139" s="62">
        <v>0</v>
      </c>
      <c r="N139" s="62">
        <v>0</v>
      </c>
      <c r="O139" s="62">
        <v>0</v>
      </c>
      <c r="P139" s="62">
        <v>0</v>
      </c>
      <c r="Q139" s="62">
        <v>0</v>
      </c>
      <c r="R139" s="62">
        <v>0</v>
      </c>
      <c r="S139" s="62">
        <v>0</v>
      </c>
      <c r="T139" s="62">
        <v>0</v>
      </c>
      <c r="U139" s="62">
        <v>0</v>
      </c>
      <c r="V139" s="62">
        <v>0</v>
      </c>
      <c r="W139" s="62">
        <v>0</v>
      </c>
      <c r="X139" s="62">
        <v>0</v>
      </c>
      <c r="Y139" s="62">
        <v>0</v>
      </c>
      <c r="Z139" s="62">
        <v>0</v>
      </c>
      <c r="AA139" s="62">
        <v>0</v>
      </c>
      <c r="AB139" s="62">
        <v>0</v>
      </c>
      <c r="AC139" s="62">
        <v>0</v>
      </c>
      <c r="AD139" s="62">
        <v>0</v>
      </c>
      <c r="AE139" s="62">
        <v>0</v>
      </c>
      <c r="AF139" s="62">
        <v>0</v>
      </c>
      <c r="AG139" s="62">
        <v>0</v>
      </c>
      <c r="AH139" s="62">
        <v>0</v>
      </c>
      <c r="AI139" s="62">
        <v>0</v>
      </c>
      <c r="AJ139" s="63">
        <f t="shared" si="1"/>
        <v>1501722.32</v>
      </c>
      <c r="AM139" s="70"/>
    </row>
    <row r="140" spans="1:39" ht="20.100000000000001" customHeight="1">
      <c r="A140" s="59">
        <v>303</v>
      </c>
      <c r="B140" s="60" t="s">
        <v>802</v>
      </c>
      <c r="C140" s="61" t="s">
        <v>1298</v>
      </c>
      <c r="D140" s="62">
        <v>1374000</v>
      </c>
      <c r="E140" s="62">
        <v>280</v>
      </c>
      <c r="F140" s="62">
        <v>0</v>
      </c>
      <c r="G140" s="62">
        <v>0</v>
      </c>
      <c r="H140" s="62">
        <v>0</v>
      </c>
      <c r="I140" s="62">
        <v>0</v>
      </c>
      <c r="J140" s="62">
        <v>0</v>
      </c>
      <c r="K140" s="62">
        <v>0</v>
      </c>
      <c r="L140" s="62">
        <v>0</v>
      </c>
      <c r="M140" s="62">
        <v>0</v>
      </c>
      <c r="N140" s="62">
        <v>0</v>
      </c>
      <c r="O140" s="62">
        <v>0</v>
      </c>
      <c r="P140" s="62">
        <v>0</v>
      </c>
      <c r="Q140" s="62">
        <v>0</v>
      </c>
      <c r="R140" s="62">
        <v>0</v>
      </c>
      <c r="S140" s="62">
        <v>0</v>
      </c>
      <c r="T140" s="62">
        <v>0</v>
      </c>
      <c r="U140" s="62">
        <v>0</v>
      </c>
      <c r="V140" s="62">
        <v>0</v>
      </c>
      <c r="W140" s="62">
        <v>0</v>
      </c>
      <c r="X140" s="62">
        <v>0</v>
      </c>
      <c r="Y140" s="62">
        <v>0</v>
      </c>
      <c r="Z140" s="62">
        <v>0</v>
      </c>
      <c r="AA140" s="62">
        <v>0</v>
      </c>
      <c r="AB140" s="62">
        <v>0</v>
      </c>
      <c r="AC140" s="62">
        <v>0</v>
      </c>
      <c r="AD140" s="62">
        <v>0</v>
      </c>
      <c r="AE140" s="62">
        <v>0</v>
      </c>
      <c r="AF140" s="62">
        <v>0</v>
      </c>
      <c r="AG140" s="62">
        <v>0</v>
      </c>
      <c r="AH140" s="62">
        <v>0</v>
      </c>
      <c r="AI140" s="62">
        <v>0</v>
      </c>
      <c r="AJ140" s="63">
        <f t="shared" si="1"/>
        <v>1374280</v>
      </c>
      <c r="AM140" s="70"/>
    </row>
    <row r="141" spans="1:39" ht="20.100000000000001" customHeight="1">
      <c r="A141" s="59">
        <v>304</v>
      </c>
      <c r="B141" s="60" t="s">
        <v>803</v>
      </c>
      <c r="C141" s="61" t="s">
        <v>1298</v>
      </c>
      <c r="D141" s="62">
        <v>0</v>
      </c>
      <c r="E141" s="62">
        <v>0</v>
      </c>
      <c r="F141" s="62">
        <v>0</v>
      </c>
      <c r="G141" s="62">
        <v>0</v>
      </c>
      <c r="H141" s="62">
        <v>0</v>
      </c>
      <c r="I141" s="62">
        <v>0</v>
      </c>
      <c r="J141" s="62">
        <v>0</v>
      </c>
      <c r="K141" s="62">
        <v>0</v>
      </c>
      <c r="L141" s="62">
        <v>0</v>
      </c>
      <c r="M141" s="62">
        <v>0</v>
      </c>
      <c r="N141" s="62">
        <v>0</v>
      </c>
      <c r="O141" s="62">
        <v>0</v>
      </c>
      <c r="P141" s="62">
        <v>0</v>
      </c>
      <c r="Q141" s="62">
        <v>0</v>
      </c>
      <c r="R141" s="62">
        <v>0</v>
      </c>
      <c r="S141" s="62">
        <v>0</v>
      </c>
      <c r="T141" s="62">
        <v>0</v>
      </c>
      <c r="U141" s="62">
        <v>0</v>
      </c>
      <c r="V141" s="62">
        <v>0</v>
      </c>
      <c r="W141" s="62">
        <v>0</v>
      </c>
      <c r="X141" s="62">
        <v>0</v>
      </c>
      <c r="Y141" s="62">
        <v>0</v>
      </c>
      <c r="Z141" s="62">
        <v>0</v>
      </c>
      <c r="AA141" s="62">
        <v>0</v>
      </c>
      <c r="AB141" s="62">
        <v>0</v>
      </c>
      <c r="AC141" s="62">
        <v>0</v>
      </c>
      <c r="AD141" s="62">
        <v>0</v>
      </c>
      <c r="AE141" s="62">
        <v>0</v>
      </c>
      <c r="AF141" s="62">
        <v>0</v>
      </c>
      <c r="AG141" s="62">
        <v>0</v>
      </c>
      <c r="AH141" s="62">
        <v>0</v>
      </c>
      <c r="AI141" s="62">
        <v>0</v>
      </c>
      <c r="AJ141" s="63">
        <f t="shared" si="1"/>
        <v>0</v>
      </c>
      <c r="AM141" s="70"/>
    </row>
    <row r="142" spans="1:39" ht="20.100000000000001" customHeight="1">
      <c r="A142" s="59">
        <v>305</v>
      </c>
      <c r="B142" s="60" t="s">
        <v>804</v>
      </c>
      <c r="C142" s="61" t="s">
        <v>1298</v>
      </c>
      <c r="D142" s="62">
        <v>0</v>
      </c>
      <c r="E142" s="62">
        <v>0</v>
      </c>
      <c r="F142" s="62">
        <v>0</v>
      </c>
      <c r="G142" s="62">
        <v>0</v>
      </c>
      <c r="H142" s="62">
        <v>0</v>
      </c>
      <c r="I142" s="62">
        <v>0</v>
      </c>
      <c r="J142" s="62">
        <v>0</v>
      </c>
      <c r="K142" s="62">
        <v>0</v>
      </c>
      <c r="L142" s="62">
        <v>0</v>
      </c>
      <c r="M142" s="62">
        <v>0</v>
      </c>
      <c r="N142" s="62">
        <v>0</v>
      </c>
      <c r="O142" s="62">
        <v>0</v>
      </c>
      <c r="P142" s="62">
        <v>0</v>
      </c>
      <c r="Q142" s="62">
        <v>0</v>
      </c>
      <c r="R142" s="62">
        <v>0</v>
      </c>
      <c r="S142" s="62">
        <v>0</v>
      </c>
      <c r="T142" s="62">
        <v>0</v>
      </c>
      <c r="U142" s="62">
        <v>0</v>
      </c>
      <c r="V142" s="62">
        <v>0</v>
      </c>
      <c r="W142" s="62">
        <v>0</v>
      </c>
      <c r="X142" s="62">
        <v>0</v>
      </c>
      <c r="Y142" s="62">
        <v>0</v>
      </c>
      <c r="Z142" s="62">
        <v>0</v>
      </c>
      <c r="AA142" s="62">
        <v>0</v>
      </c>
      <c r="AB142" s="62">
        <v>0</v>
      </c>
      <c r="AC142" s="62">
        <v>0</v>
      </c>
      <c r="AD142" s="62">
        <v>0</v>
      </c>
      <c r="AE142" s="62">
        <v>0</v>
      </c>
      <c r="AF142" s="62">
        <v>0</v>
      </c>
      <c r="AG142" s="62">
        <v>0</v>
      </c>
      <c r="AH142" s="62">
        <v>0</v>
      </c>
      <c r="AI142" s="62">
        <v>0</v>
      </c>
      <c r="AJ142" s="63">
        <f t="shared" ref="AJ142:AJ205" si="2">SUM(D142:AI142)</f>
        <v>0</v>
      </c>
      <c r="AM142" s="70"/>
    </row>
    <row r="143" spans="1:39" ht="20.100000000000001" customHeight="1">
      <c r="A143" s="59">
        <v>306</v>
      </c>
      <c r="B143" s="60" t="s">
        <v>805</v>
      </c>
      <c r="C143" s="61" t="s">
        <v>1298</v>
      </c>
      <c r="D143" s="62">
        <v>0</v>
      </c>
      <c r="E143" s="62">
        <v>0</v>
      </c>
      <c r="F143" s="62">
        <v>0</v>
      </c>
      <c r="G143" s="62">
        <v>0</v>
      </c>
      <c r="H143" s="62">
        <v>0</v>
      </c>
      <c r="I143" s="62">
        <v>0</v>
      </c>
      <c r="J143" s="62">
        <v>0</v>
      </c>
      <c r="K143" s="62">
        <v>0</v>
      </c>
      <c r="L143" s="62">
        <v>0</v>
      </c>
      <c r="M143" s="62">
        <v>0</v>
      </c>
      <c r="N143" s="62">
        <v>0</v>
      </c>
      <c r="O143" s="62">
        <v>0</v>
      </c>
      <c r="P143" s="62">
        <v>0</v>
      </c>
      <c r="Q143" s="62">
        <v>0</v>
      </c>
      <c r="R143" s="62">
        <v>0</v>
      </c>
      <c r="S143" s="62">
        <v>0</v>
      </c>
      <c r="T143" s="62">
        <v>0</v>
      </c>
      <c r="U143" s="62">
        <v>0</v>
      </c>
      <c r="V143" s="62">
        <v>0</v>
      </c>
      <c r="W143" s="62">
        <v>0</v>
      </c>
      <c r="X143" s="62">
        <v>0</v>
      </c>
      <c r="Y143" s="62">
        <v>0</v>
      </c>
      <c r="Z143" s="62">
        <v>0</v>
      </c>
      <c r="AA143" s="62">
        <v>0</v>
      </c>
      <c r="AB143" s="62">
        <v>0</v>
      </c>
      <c r="AC143" s="62">
        <v>0</v>
      </c>
      <c r="AD143" s="62">
        <v>0</v>
      </c>
      <c r="AE143" s="62">
        <v>0</v>
      </c>
      <c r="AF143" s="62">
        <v>0</v>
      </c>
      <c r="AG143" s="62">
        <v>0</v>
      </c>
      <c r="AH143" s="62">
        <v>0</v>
      </c>
      <c r="AI143" s="62">
        <v>0</v>
      </c>
      <c r="AJ143" s="63">
        <f t="shared" si="2"/>
        <v>0</v>
      </c>
      <c r="AM143" s="70"/>
    </row>
    <row r="144" spans="1:39" ht="20.100000000000001" customHeight="1">
      <c r="A144" s="59">
        <v>309</v>
      </c>
      <c r="B144" s="60" t="s">
        <v>806</v>
      </c>
      <c r="C144" s="61" t="s">
        <v>1298</v>
      </c>
      <c r="D144" s="62">
        <v>0</v>
      </c>
      <c r="E144" s="62">
        <v>0</v>
      </c>
      <c r="F144" s="62">
        <v>0</v>
      </c>
      <c r="G144" s="62">
        <v>17883.86</v>
      </c>
      <c r="H144" s="62">
        <v>0</v>
      </c>
      <c r="I144" s="62">
        <v>0</v>
      </c>
      <c r="J144" s="62">
        <v>0</v>
      </c>
      <c r="K144" s="62">
        <v>0</v>
      </c>
      <c r="L144" s="62">
        <v>0</v>
      </c>
      <c r="M144" s="62">
        <v>0</v>
      </c>
      <c r="N144" s="62">
        <v>0</v>
      </c>
      <c r="O144" s="62">
        <v>0</v>
      </c>
      <c r="P144" s="62">
        <v>0</v>
      </c>
      <c r="Q144" s="62">
        <v>0</v>
      </c>
      <c r="R144" s="62">
        <v>0</v>
      </c>
      <c r="S144" s="62">
        <v>0</v>
      </c>
      <c r="T144" s="62">
        <v>0</v>
      </c>
      <c r="U144" s="62">
        <v>0</v>
      </c>
      <c r="V144" s="62">
        <v>0</v>
      </c>
      <c r="W144" s="62">
        <v>0</v>
      </c>
      <c r="X144" s="62">
        <v>0</v>
      </c>
      <c r="Y144" s="62">
        <v>0</v>
      </c>
      <c r="Z144" s="62">
        <v>0</v>
      </c>
      <c r="AA144" s="62">
        <v>0</v>
      </c>
      <c r="AB144" s="62">
        <v>0</v>
      </c>
      <c r="AC144" s="62">
        <v>0</v>
      </c>
      <c r="AD144" s="62">
        <v>0</v>
      </c>
      <c r="AE144" s="62">
        <v>0</v>
      </c>
      <c r="AF144" s="62">
        <v>0</v>
      </c>
      <c r="AG144" s="62">
        <v>0</v>
      </c>
      <c r="AH144" s="62">
        <v>0</v>
      </c>
      <c r="AI144" s="62">
        <v>0</v>
      </c>
      <c r="AJ144" s="63">
        <f t="shared" si="2"/>
        <v>17883.86</v>
      </c>
      <c r="AM144" s="70"/>
    </row>
    <row r="145" spans="1:39" ht="20.100000000000001" customHeight="1">
      <c r="A145" s="59">
        <v>310</v>
      </c>
      <c r="B145" s="60" t="s">
        <v>807</v>
      </c>
      <c r="C145" s="61" t="s">
        <v>1298</v>
      </c>
      <c r="D145" s="62">
        <v>0</v>
      </c>
      <c r="E145" s="62">
        <v>0</v>
      </c>
      <c r="F145" s="62">
        <v>404219261.04000002</v>
      </c>
      <c r="G145" s="62">
        <v>3618202.31</v>
      </c>
      <c r="H145" s="62">
        <v>0</v>
      </c>
      <c r="I145" s="62">
        <v>3391.01</v>
      </c>
      <c r="J145" s="62">
        <v>8418113.629999999</v>
      </c>
      <c r="K145" s="62">
        <v>272.06</v>
      </c>
      <c r="L145" s="62">
        <v>0</v>
      </c>
      <c r="M145" s="62">
        <v>9189.0300000000007</v>
      </c>
      <c r="N145" s="62">
        <v>343</v>
      </c>
      <c r="O145" s="62">
        <v>0</v>
      </c>
      <c r="P145" s="62">
        <v>0</v>
      </c>
      <c r="Q145" s="62">
        <v>0</v>
      </c>
      <c r="R145" s="62">
        <v>0</v>
      </c>
      <c r="S145" s="62">
        <v>0</v>
      </c>
      <c r="T145" s="62">
        <v>0</v>
      </c>
      <c r="U145" s="62">
        <v>0</v>
      </c>
      <c r="V145" s="62">
        <v>0</v>
      </c>
      <c r="W145" s="62">
        <v>0</v>
      </c>
      <c r="X145" s="62">
        <v>0</v>
      </c>
      <c r="Y145" s="62">
        <v>0</v>
      </c>
      <c r="Z145" s="62">
        <v>0</v>
      </c>
      <c r="AA145" s="62">
        <v>0</v>
      </c>
      <c r="AB145" s="62">
        <v>0</v>
      </c>
      <c r="AC145" s="62">
        <v>0</v>
      </c>
      <c r="AD145" s="62">
        <v>0</v>
      </c>
      <c r="AE145" s="62">
        <v>0</v>
      </c>
      <c r="AF145" s="62">
        <v>0</v>
      </c>
      <c r="AG145" s="62">
        <v>0</v>
      </c>
      <c r="AH145" s="62">
        <v>0</v>
      </c>
      <c r="AI145" s="62">
        <v>0</v>
      </c>
      <c r="AJ145" s="63">
        <f t="shared" si="2"/>
        <v>416268772.07999998</v>
      </c>
      <c r="AM145" s="70"/>
    </row>
    <row r="146" spans="1:39" ht="20.100000000000001" customHeight="1">
      <c r="A146" s="59">
        <v>311</v>
      </c>
      <c r="B146" s="60" t="s">
        <v>808</v>
      </c>
      <c r="C146" s="61" t="s">
        <v>1298</v>
      </c>
      <c r="D146" s="62">
        <v>0</v>
      </c>
      <c r="E146" s="62">
        <v>0</v>
      </c>
      <c r="F146" s="62">
        <v>0</v>
      </c>
      <c r="G146" s="62">
        <v>18790.5</v>
      </c>
      <c r="H146" s="62">
        <v>0</v>
      </c>
      <c r="I146" s="62">
        <v>0</v>
      </c>
      <c r="J146" s="62">
        <v>0</v>
      </c>
      <c r="K146" s="62">
        <v>0</v>
      </c>
      <c r="L146" s="62">
        <v>0</v>
      </c>
      <c r="M146" s="62">
        <v>0</v>
      </c>
      <c r="N146" s="62">
        <v>0</v>
      </c>
      <c r="O146" s="62">
        <v>0</v>
      </c>
      <c r="P146" s="62">
        <v>183480</v>
      </c>
      <c r="Q146" s="62">
        <v>0</v>
      </c>
      <c r="R146" s="62">
        <v>0</v>
      </c>
      <c r="S146" s="62">
        <v>0</v>
      </c>
      <c r="T146" s="62">
        <v>0</v>
      </c>
      <c r="U146" s="62">
        <v>0</v>
      </c>
      <c r="V146" s="62">
        <v>0</v>
      </c>
      <c r="W146" s="62">
        <v>0</v>
      </c>
      <c r="X146" s="62">
        <v>0</v>
      </c>
      <c r="Y146" s="62">
        <v>0</v>
      </c>
      <c r="Z146" s="62">
        <v>0</v>
      </c>
      <c r="AA146" s="62">
        <v>0</v>
      </c>
      <c r="AB146" s="62">
        <v>0</v>
      </c>
      <c r="AC146" s="62">
        <v>0</v>
      </c>
      <c r="AD146" s="62">
        <v>0</v>
      </c>
      <c r="AE146" s="62">
        <v>0</v>
      </c>
      <c r="AF146" s="62">
        <v>0</v>
      </c>
      <c r="AG146" s="62">
        <v>0</v>
      </c>
      <c r="AH146" s="62">
        <v>0</v>
      </c>
      <c r="AI146" s="62">
        <v>0</v>
      </c>
      <c r="AJ146" s="63">
        <f t="shared" si="2"/>
        <v>202270.5</v>
      </c>
      <c r="AM146" s="70"/>
    </row>
    <row r="147" spans="1:39" ht="20.100000000000001" customHeight="1">
      <c r="A147" s="59">
        <v>312</v>
      </c>
      <c r="B147" s="60" t="s">
        <v>809</v>
      </c>
      <c r="C147" s="61" t="s">
        <v>1298</v>
      </c>
      <c r="D147" s="62">
        <v>0</v>
      </c>
      <c r="E147" s="62">
        <v>0</v>
      </c>
      <c r="F147" s="62">
        <v>64790735.799999997</v>
      </c>
      <c r="G147" s="62">
        <v>24049.26</v>
      </c>
      <c r="H147" s="62">
        <v>0</v>
      </c>
      <c r="I147" s="62">
        <v>0</v>
      </c>
      <c r="J147" s="62">
        <v>400010</v>
      </c>
      <c r="K147" s="62">
        <v>0</v>
      </c>
      <c r="L147" s="62">
        <v>0</v>
      </c>
      <c r="M147" s="62">
        <v>0</v>
      </c>
      <c r="N147" s="62">
        <v>0</v>
      </c>
      <c r="O147" s="62">
        <v>0</v>
      </c>
      <c r="P147" s="62">
        <v>0</v>
      </c>
      <c r="Q147" s="62">
        <v>0</v>
      </c>
      <c r="R147" s="62">
        <v>0</v>
      </c>
      <c r="S147" s="62">
        <v>0</v>
      </c>
      <c r="T147" s="62">
        <v>0</v>
      </c>
      <c r="U147" s="62">
        <v>0</v>
      </c>
      <c r="V147" s="62">
        <v>0</v>
      </c>
      <c r="W147" s="62">
        <v>0</v>
      </c>
      <c r="X147" s="62">
        <v>0</v>
      </c>
      <c r="Y147" s="62">
        <v>0</v>
      </c>
      <c r="Z147" s="62">
        <v>0</v>
      </c>
      <c r="AA147" s="62">
        <v>0</v>
      </c>
      <c r="AB147" s="62">
        <v>0</v>
      </c>
      <c r="AC147" s="62">
        <v>0</v>
      </c>
      <c r="AD147" s="62">
        <v>0</v>
      </c>
      <c r="AE147" s="62">
        <v>0</v>
      </c>
      <c r="AF147" s="62">
        <v>0</v>
      </c>
      <c r="AG147" s="62">
        <v>0</v>
      </c>
      <c r="AH147" s="62">
        <v>0</v>
      </c>
      <c r="AI147" s="62">
        <v>0</v>
      </c>
      <c r="AJ147" s="63">
        <f t="shared" si="2"/>
        <v>65214795.059999995</v>
      </c>
      <c r="AM147" s="70"/>
    </row>
    <row r="148" spans="1:39" ht="20.100000000000001" customHeight="1">
      <c r="A148" s="59">
        <v>313</v>
      </c>
      <c r="B148" s="60" t="s">
        <v>810</v>
      </c>
      <c r="C148" s="61" t="s">
        <v>1298</v>
      </c>
      <c r="D148" s="62">
        <v>0</v>
      </c>
      <c r="E148" s="62">
        <v>0</v>
      </c>
      <c r="F148" s="62">
        <v>0</v>
      </c>
      <c r="G148" s="62">
        <v>69596.42</v>
      </c>
      <c r="H148" s="62">
        <v>0</v>
      </c>
      <c r="I148" s="62">
        <v>0</v>
      </c>
      <c r="J148" s="62">
        <v>0</v>
      </c>
      <c r="K148" s="62">
        <v>0</v>
      </c>
      <c r="L148" s="62">
        <v>0</v>
      </c>
      <c r="M148" s="62">
        <v>0</v>
      </c>
      <c r="N148" s="62">
        <v>0</v>
      </c>
      <c r="O148" s="62">
        <v>0</v>
      </c>
      <c r="P148" s="62">
        <v>0</v>
      </c>
      <c r="Q148" s="62">
        <v>0</v>
      </c>
      <c r="R148" s="62">
        <v>0</v>
      </c>
      <c r="S148" s="62">
        <v>0</v>
      </c>
      <c r="T148" s="62">
        <v>0</v>
      </c>
      <c r="U148" s="62">
        <v>0</v>
      </c>
      <c r="V148" s="62">
        <v>0</v>
      </c>
      <c r="W148" s="62">
        <v>0</v>
      </c>
      <c r="X148" s="62">
        <v>0</v>
      </c>
      <c r="Y148" s="62">
        <v>0</v>
      </c>
      <c r="Z148" s="62">
        <v>0</v>
      </c>
      <c r="AA148" s="62">
        <v>0</v>
      </c>
      <c r="AB148" s="62">
        <v>0</v>
      </c>
      <c r="AC148" s="62">
        <v>0</v>
      </c>
      <c r="AD148" s="62">
        <v>0</v>
      </c>
      <c r="AE148" s="62">
        <v>0</v>
      </c>
      <c r="AF148" s="62">
        <v>0</v>
      </c>
      <c r="AG148" s="62">
        <v>0</v>
      </c>
      <c r="AH148" s="62">
        <v>0</v>
      </c>
      <c r="AI148" s="62">
        <v>0</v>
      </c>
      <c r="AJ148" s="63">
        <f t="shared" si="2"/>
        <v>69596.42</v>
      </c>
      <c r="AM148" s="70"/>
    </row>
    <row r="149" spans="1:39" ht="20.100000000000001" customHeight="1">
      <c r="A149" s="59">
        <v>314</v>
      </c>
      <c r="B149" s="60" t="s">
        <v>811</v>
      </c>
      <c r="C149" s="61" t="s">
        <v>1298</v>
      </c>
      <c r="D149" s="62">
        <v>0</v>
      </c>
      <c r="E149" s="62">
        <v>0</v>
      </c>
      <c r="F149" s="62">
        <v>0</v>
      </c>
      <c r="G149" s="62">
        <v>0</v>
      </c>
      <c r="H149" s="62">
        <v>0</v>
      </c>
      <c r="I149" s="62">
        <v>280.98</v>
      </c>
      <c r="J149" s="62">
        <v>0</v>
      </c>
      <c r="K149" s="62">
        <v>275.49</v>
      </c>
      <c r="L149" s="62">
        <v>0</v>
      </c>
      <c r="M149" s="62">
        <v>0</v>
      </c>
      <c r="N149" s="62">
        <v>0</v>
      </c>
      <c r="O149" s="62">
        <v>0</v>
      </c>
      <c r="P149" s="62">
        <v>0</v>
      </c>
      <c r="Q149" s="62">
        <v>0</v>
      </c>
      <c r="R149" s="62">
        <v>0</v>
      </c>
      <c r="S149" s="62">
        <v>0</v>
      </c>
      <c r="T149" s="62">
        <v>0</v>
      </c>
      <c r="U149" s="62">
        <v>0</v>
      </c>
      <c r="V149" s="62">
        <v>0</v>
      </c>
      <c r="W149" s="62">
        <v>0</v>
      </c>
      <c r="X149" s="62">
        <v>0</v>
      </c>
      <c r="Y149" s="62">
        <v>0</v>
      </c>
      <c r="Z149" s="62">
        <v>0</v>
      </c>
      <c r="AA149" s="62">
        <v>0</v>
      </c>
      <c r="AB149" s="62">
        <v>0</v>
      </c>
      <c r="AC149" s="62">
        <v>0</v>
      </c>
      <c r="AD149" s="62">
        <v>0</v>
      </c>
      <c r="AE149" s="62">
        <v>0</v>
      </c>
      <c r="AF149" s="62">
        <v>0</v>
      </c>
      <c r="AG149" s="62">
        <v>0</v>
      </c>
      <c r="AH149" s="62">
        <v>0</v>
      </c>
      <c r="AI149" s="62">
        <v>0</v>
      </c>
      <c r="AJ149" s="63">
        <f t="shared" si="2"/>
        <v>556.47</v>
      </c>
      <c r="AM149" s="70"/>
    </row>
    <row r="150" spans="1:39" ht="20.100000000000001" customHeight="1">
      <c r="A150" s="59">
        <v>315</v>
      </c>
      <c r="B150" s="60" t="s">
        <v>812</v>
      </c>
      <c r="C150" s="61" t="s">
        <v>1298</v>
      </c>
      <c r="D150" s="62">
        <v>3754.3</v>
      </c>
      <c r="E150" s="62">
        <v>0</v>
      </c>
      <c r="F150" s="62">
        <v>0</v>
      </c>
      <c r="G150" s="62">
        <v>19331.91</v>
      </c>
      <c r="H150" s="62">
        <v>0</v>
      </c>
      <c r="I150" s="62">
        <v>0</v>
      </c>
      <c r="J150" s="62">
        <v>1789.33</v>
      </c>
      <c r="K150" s="62">
        <v>0</v>
      </c>
      <c r="L150" s="62">
        <v>0</v>
      </c>
      <c r="M150" s="62">
        <v>0</v>
      </c>
      <c r="N150" s="62">
        <v>0</v>
      </c>
      <c r="O150" s="62">
        <v>0</v>
      </c>
      <c r="P150" s="62">
        <v>0</v>
      </c>
      <c r="Q150" s="62">
        <v>0</v>
      </c>
      <c r="R150" s="62">
        <v>0</v>
      </c>
      <c r="S150" s="62">
        <v>0</v>
      </c>
      <c r="T150" s="62">
        <v>0</v>
      </c>
      <c r="U150" s="62">
        <v>0</v>
      </c>
      <c r="V150" s="62">
        <v>0</v>
      </c>
      <c r="W150" s="62">
        <v>0</v>
      </c>
      <c r="X150" s="62">
        <v>0</v>
      </c>
      <c r="Y150" s="62">
        <v>0</v>
      </c>
      <c r="Z150" s="62">
        <v>0</v>
      </c>
      <c r="AA150" s="62">
        <v>0</v>
      </c>
      <c r="AB150" s="62">
        <v>0</v>
      </c>
      <c r="AC150" s="62">
        <v>0</v>
      </c>
      <c r="AD150" s="62">
        <v>0</v>
      </c>
      <c r="AE150" s="62">
        <v>0</v>
      </c>
      <c r="AF150" s="62">
        <v>0</v>
      </c>
      <c r="AG150" s="62">
        <v>0</v>
      </c>
      <c r="AH150" s="62">
        <v>0</v>
      </c>
      <c r="AI150" s="62">
        <v>0</v>
      </c>
      <c r="AJ150" s="63">
        <f t="shared" si="2"/>
        <v>24875.54</v>
      </c>
      <c r="AM150" s="70"/>
    </row>
    <row r="151" spans="1:39" ht="20.100000000000001" customHeight="1">
      <c r="A151" s="59">
        <v>324</v>
      </c>
      <c r="B151" s="60" t="s">
        <v>813</v>
      </c>
      <c r="C151" s="61" t="s">
        <v>1298</v>
      </c>
      <c r="D151" s="62">
        <v>0</v>
      </c>
      <c r="E151" s="62">
        <v>0</v>
      </c>
      <c r="F151" s="62">
        <v>0</v>
      </c>
      <c r="G151" s="62">
        <v>0</v>
      </c>
      <c r="H151" s="62">
        <v>0</v>
      </c>
      <c r="I151" s="62">
        <v>0</v>
      </c>
      <c r="J151" s="62">
        <v>0</v>
      </c>
      <c r="K151" s="62">
        <v>0</v>
      </c>
      <c r="L151" s="62">
        <v>0</v>
      </c>
      <c r="M151" s="62">
        <v>0</v>
      </c>
      <c r="N151" s="62">
        <v>0</v>
      </c>
      <c r="O151" s="62">
        <v>0</v>
      </c>
      <c r="P151" s="62">
        <v>0</v>
      </c>
      <c r="Q151" s="62">
        <v>0</v>
      </c>
      <c r="R151" s="62">
        <v>0</v>
      </c>
      <c r="S151" s="62">
        <v>0</v>
      </c>
      <c r="T151" s="62">
        <v>0</v>
      </c>
      <c r="U151" s="62">
        <v>0</v>
      </c>
      <c r="V151" s="62">
        <v>0</v>
      </c>
      <c r="W151" s="62">
        <v>0</v>
      </c>
      <c r="X151" s="62">
        <v>0</v>
      </c>
      <c r="Y151" s="62">
        <v>0</v>
      </c>
      <c r="Z151" s="62">
        <v>0</v>
      </c>
      <c r="AA151" s="62">
        <v>0</v>
      </c>
      <c r="AB151" s="62">
        <v>0</v>
      </c>
      <c r="AC151" s="62">
        <v>0</v>
      </c>
      <c r="AD151" s="62">
        <v>0</v>
      </c>
      <c r="AE151" s="62">
        <v>0</v>
      </c>
      <c r="AF151" s="62">
        <v>0</v>
      </c>
      <c r="AG151" s="62">
        <v>0</v>
      </c>
      <c r="AH151" s="62">
        <v>0</v>
      </c>
      <c r="AI151" s="62">
        <v>0</v>
      </c>
      <c r="AJ151" s="63">
        <f t="shared" si="2"/>
        <v>0</v>
      </c>
      <c r="AM151" s="70"/>
    </row>
    <row r="152" spans="1:39" ht="20.100000000000001" customHeight="1">
      <c r="A152" s="59">
        <v>340</v>
      </c>
      <c r="B152" s="60" t="s">
        <v>814</v>
      </c>
      <c r="C152" s="61" t="s">
        <v>1298</v>
      </c>
      <c r="D152" s="62">
        <v>0</v>
      </c>
      <c r="E152" s="62">
        <v>1200</v>
      </c>
      <c r="F152" s="62">
        <v>0</v>
      </c>
      <c r="G152" s="62">
        <v>147645.36999999997</v>
      </c>
      <c r="H152" s="62">
        <v>0</v>
      </c>
      <c r="I152" s="62">
        <v>7160.12</v>
      </c>
      <c r="J152" s="62">
        <v>1036465.2200000003</v>
      </c>
      <c r="K152" s="62">
        <v>8206.19</v>
      </c>
      <c r="L152" s="62">
        <v>0</v>
      </c>
      <c r="M152" s="62">
        <v>0</v>
      </c>
      <c r="N152" s="62">
        <v>37201.15</v>
      </c>
      <c r="O152" s="62">
        <v>0</v>
      </c>
      <c r="P152" s="62">
        <v>190075.09999999998</v>
      </c>
      <c r="Q152" s="62">
        <v>0</v>
      </c>
      <c r="R152" s="62">
        <v>0</v>
      </c>
      <c r="S152" s="62">
        <v>0</v>
      </c>
      <c r="T152" s="62">
        <v>56658</v>
      </c>
      <c r="U152" s="62">
        <v>0</v>
      </c>
      <c r="V152" s="62">
        <v>0</v>
      </c>
      <c r="W152" s="62">
        <v>0</v>
      </c>
      <c r="X152" s="62">
        <v>0</v>
      </c>
      <c r="Y152" s="62">
        <v>0</v>
      </c>
      <c r="Z152" s="62">
        <v>0</v>
      </c>
      <c r="AA152" s="62">
        <v>0</v>
      </c>
      <c r="AB152" s="62">
        <v>0</v>
      </c>
      <c r="AC152" s="62">
        <v>0</v>
      </c>
      <c r="AD152" s="62">
        <v>0</v>
      </c>
      <c r="AE152" s="62">
        <v>0</v>
      </c>
      <c r="AF152" s="62">
        <v>0</v>
      </c>
      <c r="AG152" s="62">
        <v>0</v>
      </c>
      <c r="AH152" s="62">
        <v>0</v>
      </c>
      <c r="AI152" s="62">
        <v>0</v>
      </c>
      <c r="AJ152" s="63">
        <f t="shared" si="2"/>
        <v>1484611.15</v>
      </c>
      <c r="AM152" s="70"/>
    </row>
    <row r="153" spans="1:39" ht="20.100000000000001" customHeight="1">
      <c r="A153" s="59">
        <v>341</v>
      </c>
      <c r="B153" s="60" t="s">
        <v>815</v>
      </c>
      <c r="C153" s="61" t="s">
        <v>1298</v>
      </c>
      <c r="D153" s="62">
        <v>0</v>
      </c>
      <c r="E153" s="62">
        <v>0</v>
      </c>
      <c r="F153" s="62">
        <v>0</v>
      </c>
      <c r="G153" s="62">
        <v>0</v>
      </c>
      <c r="H153" s="62">
        <v>0</v>
      </c>
      <c r="I153" s="62">
        <v>0</v>
      </c>
      <c r="J153" s="62">
        <v>0</v>
      </c>
      <c r="K153" s="62">
        <v>0</v>
      </c>
      <c r="L153" s="62">
        <v>0</v>
      </c>
      <c r="M153" s="62">
        <v>0</v>
      </c>
      <c r="N153" s="62">
        <v>0</v>
      </c>
      <c r="O153" s="62">
        <v>0</v>
      </c>
      <c r="P153" s="62">
        <v>0</v>
      </c>
      <c r="Q153" s="62">
        <v>0</v>
      </c>
      <c r="R153" s="62">
        <v>0</v>
      </c>
      <c r="S153" s="62">
        <v>0</v>
      </c>
      <c r="T153" s="62">
        <v>0</v>
      </c>
      <c r="U153" s="62">
        <v>0</v>
      </c>
      <c r="V153" s="62">
        <v>0</v>
      </c>
      <c r="W153" s="62">
        <v>0</v>
      </c>
      <c r="X153" s="62">
        <v>0</v>
      </c>
      <c r="Y153" s="62">
        <v>0</v>
      </c>
      <c r="Z153" s="62">
        <v>0</v>
      </c>
      <c r="AA153" s="62">
        <v>0</v>
      </c>
      <c r="AB153" s="62">
        <v>0</v>
      </c>
      <c r="AC153" s="62">
        <v>0</v>
      </c>
      <c r="AD153" s="62">
        <v>0</v>
      </c>
      <c r="AE153" s="62">
        <v>0</v>
      </c>
      <c r="AF153" s="62">
        <v>0</v>
      </c>
      <c r="AG153" s="62">
        <v>0</v>
      </c>
      <c r="AH153" s="62">
        <v>0</v>
      </c>
      <c r="AI153" s="62">
        <v>0</v>
      </c>
      <c r="AJ153" s="63">
        <f t="shared" si="2"/>
        <v>0</v>
      </c>
      <c r="AM153" s="70"/>
    </row>
    <row r="154" spans="1:39" ht="20.100000000000001" customHeight="1">
      <c r="A154" s="59">
        <v>342</v>
      </c>
      <c r="B154" s="60" t="s">
        <v>816</v>
      </c>
      <c r="C154" s="61" t="s">
        <v>1298</v>
      </c>
      <c r="D154" s="62">
        <v>28164.6</v>
      </c>
      <c r="E154" s="62">
        <v>0</v>
      </c>
      <c r="F154" s="62">
        <v>0</v>
      </c>
      <c r="G154" s="62">
        <v>219936.75</v>
      </c>
      <c r="H154" s="62">
        <v>0</v>
      </c>
      <c r="I154" s="62">
        <v>0</v>
      </c>
      <c r="J154" s="62">
        <v>10172036.829999998</v>
      </c>
      <c r="K154" s="62">
        <v>0</v>
      </c>
      <c r="L154" s="62">
        <v>0</v>
      </c>
      <c r="M154" s="62">
        <v>0</v>
      </c>
      <c r="N154" s="62">
        <v>0</v>
      </c>
      <c r="O154" s="62">
        <v>0</v>
      </c>
      <c r="P154" s="62">
        <v>0</v>
      </c>
      <c r="Q154" s="62">
        <v>0</v>
      </c>
      <c r="R154" s="62">
        <v>0</v>
      </c>
      <c r="S154" s="62">
        <v>0</v>
      </c>
      <c r="T154" s="62">
        <v>0</v>
      </c>
      <c r="U154" s="62">
        <v>0</v>
      </c>
      <c r="V154" s="62">
        <v>0</v>
      </c>
      <c r="W154" s="62">
        <v>0</v>
      </c>
      <c r="X154" s="62">
        <v>0</v>
      </c>
      <c r="Y154" s="62">
        <v>0</v>
      </c>
      <c r="Z154" s="62">
        <v>0</v>
      </c>
      <c r="AA154" s="62">
        <v>0</v>
      </c>
      <c r="AB154" s="62">
        <v>0</v>
      </c>
      <c r="AC154" s="62">
        <v>0</v>
      </c>
      <c r="AD154" s="62">
        <v>0</v>
      </c>
      <c r="AE154" s="62">
        <v>0</v>
      </c>
      <c r="AF154" s="62">
        <v>0</v>
      </c>
      <c r="AG154" s="62">
        <v>0</v>
      </c>
      <c r="AH154" s="62">
        <v>0</v>
      </c>
      <c r="AI154" s="62">
        <v>0</v>
      </c>
      <c r="AJ154" s="63">
        <f t="shared" si="2"/>
        <v>10420138.179999998</v>
      </c>
      <c r="AM154" s="70"/>
    </row>
    <row r="155" spans="1:39" ht="20.100000000000001" customHeight="1">
      <c r="A155" s="59">
        <v>343</v>
      </c>
      <c r="B155" s="60" t="s">
        <v>817</v>
      </c>
      <c r="C155" s="61" t="s">
        <v>1298</v>
      </c>
      <c r="D155" s="62">
        <v>0</v>
      </c>
      <c r="E155" s="62">
        <v>0</v>
      </c>
      <c r="F155" s="62">
        <v>150</v>
      </c>
      <c r="G155" s="62">
        <v>0</v>
      </c>
      <c r="H155" s="62">
        <v>0</v>
      </c>
      <c r="I155" s="62">
        <v>0</v>
      </c>
      <c r="J155" s="62">
        <v>0</v>
      </c>
      <c r="K155" s="62">
        <v>0</v>
      </c>
      <c r="L155" s="62">
        <v>0</v>
      </c>
      <c r="M155" s="62">
        <v>0</v>
      </c>
      <c r="N155" s="62">
        <v>0</v>
      </c>
      <c r="O155" s="62">
        <v>0</v>
      </c>
      <c r="P155" s="62">
        <v>0</v>
      </c>
      <c r="Q155" s="62">
        <v>0</v>
      </c>
      <c r="R155" s="62">
        <v>0</v>
      </c>
      <c r="S155" s="62">
        <v>0</v>
      </c>
      <c r="T155" s="62">
        <v>0</v>
      </c>
      <c r="U155" s="62">
        <v>0</v>
      </c>
      <c r="V155" s="62">
        <v>0</v>
      </c>
      <c r="W155" s="62">
        <v>0</v>
      </c>
      <c r="X155" s="62">
        <v>0</v>
      </c>
      <c r="Y155" s="62">
        <v>0</v>
      </c>
      <c r="Z155" s="62">
        <v>0</v>
      </c>
      <c r="AA155" s="62">
        <v>0</v>
      </c>
      <c r="AB155" s="62">
        <v>0</v>
      </c>
      <c r="AC155" s="62">
        <v>0</v>
      </c>
      <c r="AD155" s="62">
        <v>0</v>
      </c>
      <c r="AE155" s="62">
        <v>0</v>
      </c>
      <c r="AF155" s="62">
        <v>0</v>
      </c>
      <c r="AG155" s="62">
        <v>0</v>
      </c>
      <c r="AH155" s="62">
        <v>0</v>
      </c>
      <c r="AI155" s="62">
        <v>0</v>
      </c>
      <c r="AJ155" s="63">
        <f t="shared" si="2"/>
        <v>150</v>
      </c>
      <c r="AM155" s="70"/>
    </row>
    <row r="156" spans="1:39" ht="20.100000000000001" customHeight="1">
      <c r="A156" s="59">
        <v>344</v>
      </c>
      <c r="B156" s="60" t="s">
        <v>818</v>
      </c>
      <c r="C156" s="61" t="s">
        <v>1298</v>
      </c>
      <c r="D156" s="62">
        <v>0</v>
      </c>
      <c r="E156" s="62">
        <v>0</v>
      </c>
      <c r="F156" s="62">
        <v>0</v>
      </c>
      <c r="G156" s="62">
        <v>5106.6000000000004</v>
      </c>
      <c r="H156" s="62">
        <v>0</v>
      </c>
      <c r="I156" s="62">
        <v>0</v>
      </c>
      <c r="J156" s="62">
        <v>0</v>
      </c>
      <c r="K156" s="62">
        <v>0</v>
      </c>
      <c r="L156" s="62">
        <v>0</v>
      </c>
      <c r="M156" s="62">
        <v>0</v>
      </c>
      <c r="N156" s="62">
        <v>0</v>
      </c>
      <c r="O156" s="62">
        <v>0</v>
      </c>
      <c r="P156" s="62">
        <v>548983</v>
      </c>
      <c r="Q156" s="62">
        <v>0</v>
      </c>
      <c r="R156" s="62">
        <v>0</v>
      </c>
      <c r="S156" s="62">
        <v>0</v>
      </c>
      <c r="T156" s="62">
        <v>0</v>
      </c>
      <c r="U156" s="62">
        <v>0</v>
      </c>
      <c r="V156" s="62">
        <v>0</v>
      </c>
      <c r="W156" s="62">
        <v>0</v>
      </c>
      <c r="X156" s="62">
        <v>0</v>
      </c>
      <c r="Y156" s="62">
        <v>0</v>
      </c>
      <c r="Z156" s="62">
        <v>0</v>
      </c>
      <c r="AA156" s="62">
        <v>0</v>
      </c>
      <c r="AB156" s="62">
        <v>0</v>
      </c>
      <c r="AC156" s="62">
        <v>0</v>
      </c>
      <c r="AD156" s="62">
        <v>0</v>
      </c>
      <c r="AE156" s="62">
        <v>0</v>
      </c>
      <c r="AF156" s="62">
        <v>0</v>
      </c>
      <c r="AG156" s="62">
        <v>0</v>
      </c>
      <c r="AH156" s="62">
        <v>0</v>
      </c>
      <c r="AI156" s="62">
        <v>0</v>
      </c>
      <c r="AJ156" s="63">
        <f t="shared" si="2"/>
        <v>554089.6</v>
      </c>
      <c r="AM156" s="70"/>
    </row>
    <row r="157" spans="1:39" ht="20.100000000000001" customHeight="1">
      <c r="A157" s="59">
        <v>345</v>
      </c>
      <c r="B157" s="60" t="s">
        <v>819</v>
      </c>
      <c r="C157" s="61" t="s">
        <v>1298</v>
      </c>
      <c r="D157" s="62">
        <v>0</v>
      </c>
      <c r="E157" s="62">
        <v>0</v>
      </c>
      <c r="F157" s="62">
        <v>0</v>
      </c>
      <c r="G157" s="62">
        <v>0</v>
      </c>
      <c r="H157" s="62">
        <v>0</v>
      </c>
      <c r="I157" s="62">
        <v>0</v>
      </c>
      <c r="J157" s="62">
        <v>0</v>
      </c>
      <c r="K157" s="62">
        <v>0</v>
      </c>
      <c r="L157" s="62">
        <v>0</v>
      </c>
      <c r="M157" s="62">
        <v>0</v>
      </c>
      <c r="N157" s="62">
        <v>0</v>
      </c>
      <c r="O157" s="62">
        <v>0</v>
      </c>
      <c r="P157" s="62">
        <v>0</v>
      </c>
      <c r="Q157" s="62">
        <v>0</v>
      </c>
      <c r="R157" s="62">
        <v>0</v>
      </c>
      <c r="S157" s="62">
        <v>0</v>
      </c>
      <c r="T157" s="62">
        <v>0</v>
      </c>
      <c r="U157" s="62">
        <v>0</v>
      </c>
      <c r="V157" s="62">
        <v>0</v>
      </c>
      <c r="W157" s="62">
        <v>0</v>
      </c>
      <c r="X157" s="62">
        <v>0</v>
      </c>
      <c r="Y157" s="62">
        <v>0</v>
      </c>
      <c r="Z157" s="62">
        <v>0</v>
      </c>
      <c r="AA157" s="62">
        <v>0</v>
      </c>
      <c r="AB157" s="62">
        <v>0</v>
      </c>
      <c r="AC157" s="62">
        <v>0</v>
      </c>
      <c r="AD157" s="62">
        <v>0</v>
      </c>
      <c r="AE157" s="62">
        <v>0</v>
      </c>
      <c r="AF157" s="62">
        <v>0</v>
      </c>
      <c r="AG157" s="62">
        <v>0</v>
      </c>
      <c r="AH157" s="62">
        <v>0</v>
      </c>
      <c r="AI157" s="62">
        <v>0</v>
      </c>
      <c r="AJ157" s="63">
        <f t="shared" si="2"/>
        <v>0</v>
      </c>
      <c r="AM157" s="70"/>
    </row>
    <row r="158" spans="1:39" ht="20.100000000000001" customHeight="1">
      <c r="A158" s="59">
        <v>346</v>
      </c>
      <c r="B158" s="60" t="s">
        <v>820</v>
      </c>
      <c r="C158" s="61" t="s">
        <v>1298</v>
      </c>
      <c r="D158" s="62">
        <v>0</v>
      </c>
      <c r="E158" s="62">
        <v>0</v>
      </c>
      <c r="F158" s="62">
        <v>0</v>
      </c>
      <c r="G158" s="62">
        <v>18687.3</v>
      </c>
      <c r="H158" s="62">
        <v>0</v>
      </c>
      <c r="I158" s="62">
        <v>0</v>
      </c>
      <c r="J158" s="62">
        <v>0</v>
      </c>
      <c r="K158" s="62">
        <v>270</v>
      </c>
      <c r="L158" s="62">
        <v>0</v>
      </c>
      <c r="M158" s="62">
        <v>0</v>
      </c>
      <c r="N158" s="62">
        <v>0</v>
      </c>
      <c r="O158" s="62">
        <v>0</v>
      </c>
      <c r="P158" s="62">
        <v>0</v>
      </c>
      <c r="Q158" s="62">
        <v>0</v>
      </c>
      <c r="R158" s="62">
        <v>0</v>
      </c>
      <c r="S158" s="62">
        <v>0</v>
      </c>
      <c r="T158" s="62">
        <v>0</v>
      </c>
      <c r="U158" s="62">
        <v>0</v>
      </c>
      <c r="V158" s="62">
        <v>0</v>
      </c>
      <c r="W158" s="62">
        <v>0</v>
      </c>
      <c r="X158" s="62">
        <v>0</v>
      </c>
      <c r="Y158" s="62">
        <v>0</v>
      </c>
      <c r="Z158" s="62">
        <v>0</v>
      </c>
      <c r="AA158" s="62">
        <v>0</v>
      </c>
      <c r="AB158" s="62">
        <v>0</v>
      </c>
      <c r="AC158" s="62">
        <v>0</v>
      </c>
      <c r="AD158" s="62">
        <v>0</v>
      </c>
      <c r="AE158" s="62">
        <v>0</v>
      </c>
      <c r="AF158" s="62">
        <v>0</v>
      </c>
      <c r="AG158" s="62">
        <v>0</v>
      </c>
      <c r="AH158" s="62">
        <v>0</v>
      </c>
      <c r="AI158" s="62">
        <v>0</v>
      </c>
      <c r="AJ158" s="63">
        <f t="shared" si="2"/>
        <v>18957.3</v>
      </c>
      <c r="AM158" s="70"/>
    </row>
    <row r="159" spans="1:39" ht="20.100000000000001" customHeight="1">
      <c r="A159" s="59">
        <v>347</v>
      </c>
      <c r="B159" s="60" t="s">
        <v>821</v>
      </c>
      <c r="C159" s="61" t="s">
        <v>1298</v>
      </c>
      <c r="D159" s="62">
        <v>0</v>
      </c>
      <c r="E159" s="62">
        <v>240</v>
      </c>
      <c r="F159" s="62">
        <v>0</v>
      </c>
      <c r="G159" s="62">
        <v>0</v>
      </c>
      <c r="H159" s="62">
        <v>0</v>
      </c>
      <c r="I159" s="62">
        <v>0</v>
      </c>
      <c r="J159" s="62">
        <v>0</v>
      </c>
      <c r="K159" s="62">
        <v>0</v>
      </c>
      <c r="L159" s="62">
        <v>0</v>
      </c>
      <c r="M159" s="62">
        <v>0</v>
      </c>
      <c r="N159" s="62">
        <v>0</v>
      </c>
      <c r="O159" s="62">
        <v>0</v>
      </c>
      <c r="P159" s="62">
        <v>0</v>
      </c>
      <c r="Q159" s="62">
        <v>0</v>
      </c>
      <c r="R159" s="62">
        <v>0</v>
      </c>
      <c r="S159" s="62">
        <v>0</v>
      </c>
      <c r="T159" s="62">
        <v>0</v>
      </c>
      <c r="U159" s="62">
        <v>0</v>
      </c>
      <c r="V159" s="62">
        <v>0</v>
      </c>
      <c r="W159" s="62">
        <v>0</v>
      </c>
      <c r="X159" s="62">
        <v>0</v>
      </c>
      <c r="Y159" s="62">
        <v>0</v>
      </c>
      <c r="Z159" s="62">
        <v>0</v>
      </c>
      <c r="AA159" s="62">
        <v>0</v>
      </c>
      <c r="AB159" s="62">
        <v>0</v>
      </c>
      <c r="AC159" s="62">
        <v>0</v>
      </c>
      <c r="AD159" s="62">
        <v>0</v>
      </c>
      <c r="AE159" s="62">
        <v>0</v>
      </c>
      <c r="AF159" s="62">
        <v>0</v>
      </c>
      <c r="AG159" s="62">
        <v>0</v>
      </c>
      <c r="AH159" s="62">
        <v>0</v>
      </c>
      <c r="AI159" s="62">
        <v>0</v>
      </c>
      <c r="AJ159" s="63">
        <f t="shared" si="2"/>
        <v>240</v>
      </c>
      <c r="AM159" s="70"/>
    </row>
    <row r="160" spans="1:39" ht="20.100000000000001" customHeight="1">
      <c r="A160" s="59">
        <v>348</v>
      </c>
      <c r="B160" s="60" t="s">
        <v>822</v>
      </c>
      <c r="C160" s="61" t="s">
        <v>1298</v>
      </c>
      <c r="D160" s="62">
        <v>0</v>
      </c>
      <c r="E160" s="62">
        <v>0</v>
      </c>
      <c r="F160" s="62">
        <v>0</v>
      </c>
      <c r="G160" s="62">
        <v>2312.2800000000002</v>
      </c>
      <c r="H160" s="62">
        <v>0</v>
      </c>
      <c r="I160" s="62">
        <v>0</v>
      </c>
      <c r="J160" s="62">
        <v>0</v>
      </c>
      <c r="K160" s="62">
        <v>0</v>
      </c>
      <c r="L160" s="62">
        <v>0</v>
      </c>
      <c r="M160" s="62">
        <v>0</v>
      </c>
      <c r="N160" s="62">
        <v>0</v>
      </c>
      <c r="O160" s="62">
        <v>0</v>
      </c>
      <c r="P160" s="62">
        <v>0</v>
      </c>
      <c r="Q160" s="62">
        <v>0</v>
      </c>
      <c r="R160" s="62">
        <v>0</v>
      </c>
      <c r="S160" s="62">
        <v>0</v>
      </c>
      <c r="T160" s="62">
        <v>0</v>
      </c>
      <c r="U160" s="62">
        <v>0</v>
      </c>
      <c r="V160" s="62">
        <v>0</v>
      </c>
      <c r="W160" s="62">
        <v>0</v>
      </c>
      <c r="X160" s="62">
        <v>0</v>
      </c>
      <c r="Y160" s="62">
        <v>0</v>
      </c>
      <c r="Z160" s="62">
        <v>0</v>
      </c>
      <c r="AA160" s="62">
        <v>0</v>
      </c>
      <c r="AB160" s="62">
        <v>0</v>
      </c>
      <c r="AC160" s="62">
        <v>0</v>
      </c>
      <c r="AD160" s="62">
        <v>0</v>
      </c>
      <c r="AE160" s="62">
        <v>0</v>
      </c>
      <c r="AF160" s="62">
        <v>0</v>
      </c>
      <c r="AG160" s="62">
        <v>0</v>
      </c>
      <c r="AH160" s="62">
        <v>0</v>
      </c>
      <c r="AI160" s="62">
        <v>0</v>
      </c>
      <c r="AJ160" s="63">
        <f t="shared" si="2"/>
        <v>2312.2800000000002</v>
      </c>
      <c r="AM160" s="70"/>
    </row>
    <row r="161" spans="1:39" ht="20.100000000000001" customHeight="1">
      <c r="A161" s="59">
        <v>349</v>
      </c>
      <c r="B161" s="60" t="s">
        <v>823</v>
      </c>
      <c r="C161" s="61" t="s">
        <v>1298</v>
      </c>
      <c r="D161" s="62">
        <v>0</v>
      </c>
      <c r="E161" s="62">
        <v>0</v>
      </c>
      <c r="F161" s="62">
        <v>0</v>
      </c>
      <c r="G161" s="62">
        <v>0</v>
      </c>
      <c r="H161" s="62">
        <v>0</v>
      </c>
      <c r="I161" s="62">
        <v>0</v>
      </c>
      <c r="J161" s="62">
        <v>0</v>
      </c>
      <c r="K161" s="62">
        <v>0</v>
      </c>
      <c r="L161" s="62">
        <v>0</v>
      </c>
      <c r="M161" s="62">
        <v>0</v>
      </c>
      <c r="N161" s="62">
        <v>0</v>
      </c>
      <c r="O161" s="62">
        <v>0</v>
      </c>
      <c r="P161" s="62">
        <v>0</v>
      </c>
      <c r="Q161" s="62">
        <v>0</v>
      </c>
      <c r="R161" s="62">
        <v>0</v>
      </c>
      <c r="S161" s="62">
        <v>0</v>
      </c>
      <c r="T161" s="62">
        <v>0</v>
      </c>
      <c r="U161" s="62">
        <v>0</v>
      </c>
      <c r="V161" s="62">
        <v>0</v>
      </c>
      <c r="W161" s="62">
        <v>0</v>
      </c>
      <c r="X161" s="62">
        <v>0</v>
      </c>
      <c r="Y161" s="62">
        <v>0</v>
      </c>
      <c r="Z161" s="62">
        <v>0</v>
      </c>
      <c r="AA161" s="62">
        <v>0</v>
      </c>
      <c r="AB161" s="62">
        <v>0</v>
      </c>
      <c r="AC161" s="62">
        <v>0</v>
      </c>
      <c r="AD161" s="62">
        <v>0</v>
      </c>
      <c r="AE161" s="62">
        <v>0</v>
      </c>
      <c r="AF161" s="62">
        <v>0</v>
      </c>
      <c r="AG161" s="62">
        <v>0</v>
      </c>
      <c r="AH161" s="62">
        <v>0</v>
      </c>
      <c r="AI161" s="62">
        <v>0</v>
      </c>
      <c r="AJ161" s="63">
        <f t="shared" si="2"/>
        <v>0</v>
      </c>
      <c r="AM161" s="70"/>
    </row>
    <row r="162" spans="1:39" ht="20.100000000000001" customHeight="1">
      <c r="A162" s="59">
        <v>371</v>
      </c>
      <c r="B162" s="60" t="s">
        <v>824</v>
      </c>
      <c r="C162" s="61" t="s">
        <v>1298</v>
      </c>
      <c r="D162" s="62">
        <v>0</v>
      </c>
      <c r="E162" s="62">
        <v>0</v>
      </c>
      <c r="F162" s="62">
        <v>0</v>
      </c>
      <c r="G162" s="62">
        <v>0</v>
      </c>
      <c r="H162" s="62">
        <v>0</v>
      </c>
      <c r="I162" s="62">
        <v>0</v>
      </c>
      <c r="J162" s="62">
        <v>0</v>
      </c>
      <c r="K162" s="62">
        <v>0</v>
      </c>
      <c r="L162" s="62">
        <v>0</v>
      </c>
      <c r="M162" s="62">
        <v>0</v>
      </c>
      <c r="N162" s="62">
        <v>0</v>
      </c>
      <c r="O162" s="62">
        <v>0</v>
      </c>
      <c r="P162" s="62">
        <v>0</v>
      </c>
      <c r="Q162" s="62">
        <v>0</v>
      </c>
      <c r="R162" s="62">
        <v>0</v>
      </c>
      <c r="S162" s="62">
        <v>0</v>
      </c>
      <c r="T162" s="62">
        <v>0</v>
      </c>
      <c r="U162" s="62">
        <v>0</v>
      </c>
      <c r="V162" s="62">
        <v>0</v>
      </c>
      <c r="W162" s="62">
        <v>0</v>
      </c>
      <c r="X162" s="62">
        <v>0</v>
      </c>
      <c r="Y162" s="62">
        <v>0</v>
      </c>
      <c r="Z162" s="62">
        <v>0</v>
      </c>
      <c r="AA162" s="62">
        <v>0</v>
      </c>
      <c r="AB162" s="62">
        <v>0</v>
      </c>
      <c r="AC162" s="62">
        <v>0</v>
      </c>
      <c r="AD162" s="62">
        <v>0</v>
      </c>
      <c r="AE162" s="62">
        <v>0</v>
      </c>
      <c r="AF162" s="62">
        <v>0</v>
      </c>
      <c r="AG162" s="62">
        <v>0</v>
      </c>
      <c r="AH162" s="62">
        <v>0</v>
      </c>
      <c r="AI162" s="62">
        <v>0</v>
      </c>
      <c r="AJ162" s="63">
        <f t="shared" si="2"/>
        <v>0</v>
      </c>
      <c r="AM162" s="70"/>
    </row>
    <row r="163" spans="1:39" ht="20.100000000000001" customHeight="1">
      <c r="A163" s="59">
        <v>372</v>
      </c>
      <c r="B163" s="60" t="s">
        <v>1268</v>
      </c>
      <c r="C163" s="61" t="s">
        <v>1298</v>
      </c>
      <c r="D163" s="62">
        <v>227878.78999999998</v>
      </c>
      <c r="E163" s="62">
        <v>0</v>
      </c>
      <c r="F163" s="62">
        <v>0</v>
      </c>
      <c r="G163" s="62">
        <v>651.1</v>
      </c>
      <c r="H163" s="62">
        <v>0</v>
      </c>
      <c r="I163" s="62">
        <v>0</v>
      </c>
      <c r="J163" s="62">
        <v>0</v>
      </c>
      <c r="K163" s="62">
        <v>0</v>
      </c>
      <c r="L163" s="62">
        <v>0</v>
      </c>
      <c r="M163" s="62">
        <v>0</v>
      </c>
      <c r="N163" s="62">
        <v>0</v>
      </c>
      <c r="O163" s="62">
        <v>0</v>
      </c>
      <c r="P163" s="62">
        <v>0</v>
      </c>
      <c r="Q163" s="62">
        <v>0</v>
      </c>
      <c r="R163" s="62">
        <v>0</v>
      </c>
      <c r="S163" s="62">
        <v>0</v>
      </c>
      <c r="T163" s="62">
        <v>1288039.6100000001</v>
      </c>
      <c r="U163" s="62">
        <v>0</v>
      </c>
      <c r="V163" s="62">
        <v>0</v>
      </c>
      <c r="W163" s="62">
        <v>0</v>
      </c>
      <c r="X163" s="62">
        <v>0</v>
      </c>
      <c r="Y163" s="62">
        <v>0</v>
      </c>
      <c r="Z163" s="62">
        <v>0</v>
      </c>
      <c r="AA163" s="62">
        <v>0</v>
      </c>
      <c r="AB163" s="62">
        <v>0</v>
      </c>
      <c r="AC163" s="62">
        <v>0</v>
      </c>
      <c r="AD163" s="62">
        <v>0</v>
      </c>
      <c r="AE163" s="62">
        <v>0</v>
      </c>
      <c r="AF163" s="62">
        <v>0</v>
      </c>
      <c r="AG163" s="62">
        <v>0</v>
      </c>
      <c r="AH163" s="62">
        <v>0</v>
      </c>
      <c r="AI163" s="62">
        <v>0</v>
      </c>
      <c r="AJ163" s="63">
        <f t="shared" si="2"/>
        <v>1516569.5</v>
      </c>
      <c r="AM163" s="70"/>
    </row>
    <row r="164" spans="1:39" ht="20.100000000000001" customHeight="1">
      <c r="A164" s="59">
        <v>373</v>
      </c>
      <c r="B164" s="60" t="s">
        <v>1269</v>
      </c>
      <c r="C164" s="61" t="s">
        <v>1298</v>
      </c>
      <c r="D164" s="62">
        <v>0</v>
      </c>
      <c r="E164" s="62">
        <v>0</v>
      </c>
      <c r="F164" s="62">
        <v>0</v>
      </c>
      <c r="G164" s="62">
        <v>17112.400000000001</v>
      </c>
      <c r="H164" s="62">
        <v>0</v>
      </c>
      <c r="I164" s="62">
        <v>0</v>
      </c>
      <c r="J164" s="62">
        <v>0</v>
      </c>
      <c r="K164" s="62">
        <v>0</v>
      </c>
      <c r="L164" s="62">
        <v>0</v>
      </c>
      <c r="M164" s="62">
        <v>0</v>
      </c>
      <c r="N164" s="62">
        <v>0</v>
      </c>
      <c r="O164" s="62">
        <v>0</v>
      </c>
      <c r="P164" s="62">
        <v>0</v>
      </c>
      <c r="Q164" s="62">
        <v>0</v>
      </c>
      <c r="R164" s="62">
        <v>0</v>
      </c>
      <c r="S164" s="62">
        <v>0</v>
      </c>
      <c r="T164" s="62">
        <v>0</v>
      </c>
      <c r="U164" s="62">
        <v>0</v>
      </c>
      <c r="V164" s="62">
        <v>0</v>
      </c>
      <c r="W164" s="62">
        <v>0</v>
      </c>
      <c r="X164" s="62">
        <v>0</v>
      </c>
      <c r="Y164" s="62">
        <v>0</v>
      </c>
      <c r="Z164" s="62">
        <v>0</v>
      </c>
      <c r="AA164" s="62">
        <v>0</v>
      </c>
      <c r="AB164" s="62">
        <v>0</v>
      </c>
      <c r="AC164" s="62">
        <v>0</v>
      </c>
      <c r="AD164" s="62">
        <v>0</v>
      </c>
      <c r="AE164" s="62">
        <v>0</v>
      </c>
      <c r="AF164" s="62">
        <v>0</v>
      </c>
      <c r="AG164" s="62">
        <v>0</v>
      </c>
      <c r="AH164" s="62">
        <v>0</v>
      </c>
      <c r="AI164" s="62">
        <v>0</v>
      </c>
      <c r="AJ164" s="63">
        <f t="shared" si="2"/>
        <v>17112.400000000001</v>
      </c>
      <c r="AM164" s="70"/>
    </row>
    <row r="165" spans="1:39" ht="20.100000000000001" customHeight="1">
      <c r="A165" s="59">
        <v>374</v>
      </c>
      <c r="B165" s="60" t="s">
        <v>1270</v>
      </c>
      <c r="C165" s="61" t="s">
        <v>1298</v>
      </c>
      <c r="D165" s="62">
        <v>0</v>
      </c>
      <c r="E165" s="62">
        <v>0</v>
      </c>
      <c r="F165" s="62">
        <v>0</v>
      </c>
      <c r="G165" s="62">
        <v>0</v>
      </c>
      <c r="H165" s="62">
        <v>0</v>
      </c>
      <c r="I165" s="62">
        <v>0</v>
      </c>
      <c r="J165" s="62">
        <v>0</v>
      </c>
      <c r="K165" s="62">
        <v>0</v>
      </c>
      <c r="L165" s="62">
        <v>0</v>
      </c>
      <c r="M165" s="62">
        <v>0</v>
      </c>
      <c r="N165" s="62">
        <v>0</v>
      </c>
      <c r="O165" s="62">
        <v>0</v>
      </c>
      <c r="P165" s="62">
        <v>0</v>
      </c>
      <c r="Q165" s="62">
        <v>0</v>
      </c>
      <c r="R165" s="62">
        <v>0</v>
      </c>
      <c r="S165" s="62">
        <v>0</v>
      </c>
      <c r="T165" s="62">
        <v>0</v>
      </c>
      <c r="U165" s="62">
        <v>0</v>
      </c>
      <c r="V165" s="62">
        <v>0</v>
      </c>
      <c r="W165" s="62">
        <v>0</v>
      </c>
      <c r="X165" s="62">
        <v>0</v>
      </c>
      <c r="Y165" s="62">
        <v>0</v>
      </c>
      <c r="Z165" s="62">
        <v>0</v>
      </c>
      <c r="AA165" s="62">
        <v>0</v>
      </c>
      <c r="AB165" s="62">
        <v>0</v>
      </c>
      <c r="AC165" s="62">
        <v>0</v>
      </c>
      <c r="AD165" s="62">
        <v>0</v>
      </c>
      <c r="AE165" s="62">
        <v>0</v>
      </c>
      <c r="AF165" s="62">
        <v>0</v>
      </c>
      <c r="AG165" s="62">
        <v>0</v>
      </c>
      <c r="AH165" s="62">
        <v>0</v>
      </c>
      <c r="AI165" s="62">
        <v>0</v>
      </c>
      <c r="AJ165" s="63">
        <f t="shared" si="2"/>
        <v>0</v>
      </c>
      <c r="AM165" s="70"/>
    </row>
    <row r="166" spans="1:39" ht="20.100000000000001" customHeight="1">
      <c r="A166" s="59">
        <v>375</v>
      </c>
      <c r="B166" s="60" t="s">
        <v>1271</v>
      </c>
      <c r="C166" s="61" t="s">
        <v>1298</v>
      </c>
      <c r="D166" s="62">
        <v>0</v>
      </c>
      <c r="E166" s="62">
        <v>0</v>
      </c>
      <c r="F166" s="62">
        <v>0</v>
      </c>
      <c r="G166" s="62">
        <v>0</v>
      </c>
      <c r="H166" s="62">
        <v>0</v>
      </c>
      <c r="I166" s="62">
        <v>0</v>
      </c>
      <c r="J166" s="62">
        <v>0</v>
      </c>
      <c r="K166" s="62">
        <v>0</v>
      </c>
      <c r="L166" s="62">
        <v>0</v>
      </c>
      <c r="M166" s="62">
        <v>0</v>
      </c>
      <c r="N166" s="62">
        <v>0</v>
      </c>
      <c r="O166" s="62">
        <v>0</v>
      </c>
      <c r="P166" s="62">
        <v>0</v>
      </c>
      <c r="Q166" s="62">
        <v>0</v>
      </c>
      <c r="R166" s="62">
        <v>0</v>
      </c>
      <c r="S166" s="62">
        <v>0</v>
      </c>
      <c r="T166" s="62">
        <v>0</v>
      </c>
      <c r="U166" s="62">
        <v>0</v>
      </c>
      <c r="V166" s="62">
        <v>0</v>
      </c>
      <c r="W166" s="62">
        <v>0</v>
      </c>
      <c r="X166" s="62">
        <v>0</v>
      </c>
      <c r="Y166" s="62">
        <v>0</v>
      </c>
      <c r="Z166" s="62">
        <v>0</v>
      </c>
      <c r="AA166" s="62">
        <v>0</v>
      </c>
      <c r="AB166" s="62">
        <v>0</v>
      </c>
      <c r="AC166" s="62">
        <v>0</v>
      </c>
      <c r="AD166" s="62">
        <v>0</v>
      </c>
      <c r="AE166" s="62">
        <v>0</v>
      </c>
      <c r="AF166" s="62">
        <v>0</v>
      </c>
      <c r="AG166" s="62">
        <v>0</v>
      </c>
      <c r="AH166" s="62">
        <v>0</v>
      </c>
      <c r="AI166" s="62">
        <v>0</v>
      </c>
      <c r="AJ166" s="63">
        <f t="shared" si="2"/>
        <v>0</v>
      </c>
      <c r="AM166" s="70"/>
    </row>
    <row r="167" spans="1:39" ht="20.100000000000001" customHeight="1">
      <c r="A167" s="59">
        <v>376</v>
      </c>
      <c r="B167" s="60" t="s">
        <v>1272</v>
      </c>
      <c r="C167" s="61" t="s">
        <v>1298</v>
      </c>
      <c r="D167" s="62">
        <v>0</v>
      </c>
      <c r="E167" s="62">
        <v>0</v>
      </c>
      <c r="F167" s="62">
        <v>0</v>
      </c>
      <c r="G167" s="62">
        <v>0</v>
      </c>
      <c r="H167" s="62">
        <v>0</v>
      </c>
      <c r="I167" s="62">
        <v>0</v>
      </c>
      <c r="J167" s="62">
        <v>0</v>
      </c>
      <c r="K167" s="62">
        <v>1059.24</v>
      </c>
      <c r="L167" s="62">
        <v>0</v>
      </c>
      <c r="M167" s="62">
        <v>0</v>
      </c>
      <c r="N167" s="62">
        <v>0</v>
      </c>
      <c r="O167" s="62">
        <v>0</v>
      </c>
      <c r="P167" s="62">
        <v>0</v>
      </c>
      <c r="Q167" s="62">
        <v>0</v>
      </c>
      <c r="R167" s="62">
        <v>0</v>
      </c>
      <c r="S167" s="62">
        <v>0</v>
      </c>
      <c r="T167" s="62">
        <v>0</v>
      </c>
      <c r="U167" s="62">
        <v>0</v>
      </c>
      <c r="V167" s="62">
        <v>0</v>
      </c>
      <c r="W167" s="62">
        <v>0</v>
      </c>
      <c r="X167" s="62">
        <v>0</v>
      </c>
      <c r="Y167" s="62">
        <v>0</v>
      </c>
      <c r="Z167" s="62">
        <v>0</v>
      </c>
      <c r="AA167" s="62">
        <v>0</v>
      </c>
      <c r="AB167" s="62">
        <v>0</v>
      </c>
      <c r="AC167" s="62">
        <v>0</v>
      </c>
      <c r="AD167" s="62">
        <v>0</v>
      </c>
      <c r="AE167" s="62">
        <v>0</v>
      </c>
      <c r="AF167" s="62">
        <v>0</v>
      </c>
      <c r="AG167" s="62">
        <v>0</v>
      </c>
      <c r="AH167" s="62">
        <v>0</v>
      </c>
      <c r="AI167" s="62">
        <v>0</v>
      </c>
      <c r="AJ167" s="63">
        <f t="shared" si="2"/>
        <v>1059.24</v>
      </c>
      <c r="AM167" s="70"/>
    </row>
    <row r="168" spans="1:39" ht="20.100000000000001" customHeight="1">
      <c r="A168" s="59">
        <v>377</v>
      </c>
      <c r="B168" s="60" t="s">
        <v>1273</v>
      </c>
      <c r="C168" s="61" t="s">
        <v>1298</v>
      </c>
      <c r="D168" s="62">
        <v>0</v>
      </c>
      <c r="E168" s="62">
        <v>0</v>
      </c>
      <c r="F168" s="62">
        <v>0</v>
      </c>
      <c r="G168" s="62">
        <v>0</v>
      </c>
      <c r="H168" s="62">
        <v>0</v>
      </c>
      <c r="I168" s="62">
        <v>0</v>
      </c>
      <c r="J168" s="62">
        <v>0</v>
      </c>
      <c r="K168" s="62">
        <v>0</v>
      </c>
      <c r="L168" s="62">
        <v>0</v>
      </c>
      <c r="M168" s="62">
        <v>0</v>
      </c>
      <c r="N168" s="62">
        <v>0</v>
      </c>
      <c r="O168" s="62">
        <v>0</v>
      </c>
      <c r="P168" s="62">
        <v>0</v>
      </c>
      <c r="Q168" s="62">
        <v>0</v>
      </c>
      <c r="R168" s="62">
        <v>0</v>
      </c>
      <c r="S168" s="62">
        <v>0</v>
      </c>
      <c r="T168" s="62">
        <v>0</v>
      </c>
      <c r="U168" s="62">
        <v>0</v>
      </c>
      <c r="V168" s="62">
        <v>0</v>
      </c>
      <c r="W168" s="62">
        <v>0</v>
      </c>
      <c r="X168" s="62">
        <v>0</v>
      </c>
      <c r="Y168" s="62">
        <v>0</v>
      </c>
      <c r="Z168" s="62">
        <v>0</v>
      </c>
      <c r="AA168" s="62">
        <v>0</v>
      </c>
      <c r="AB168" s="62">
        <v>0</v>
      </c>
      <c r="AC168" s="62">
        <v>0</v>
      </c>
      <c r="AD168" s="62">
        <v>0</v>
      </c>
      <c r="AE168" s="62">
        <v>0</v>
      </c>
      <c r="AF168" s="62">
        <v>0</v>
      </c>
      <c r="AG168" s="62">
        <v>0</v>
      </c>
      <c r="AH168" s="62">
        <v>0</v>
      </c>
      <c r="AI168" s="62">
        <v>0</v>
      </c>
      <c r="AJ168" s="63">
        <f t="shared" si="2"/>
        <v>0</v>
      </c>
      <c r="AM168" s="70"/>
    </row>
    <row r="169" spans="1:39" ht="20.100000000000001" customHeight="1">
      <c r="A169" s="59">
        <v>378</v>
      </c>
      <c r="B169" s="60" t="s">
        <v>1274</v>
      </c>
      <c r="C169" s="61" t="s">
        <v>1298</v>
      </c>
      <c r="D169" s="62">
        <v>25331265.689999998</v>
      </c>
      <c r="E169" s="62">
        <v>0</v>
      </c>
      <c r="F169" s="62">
        <v>0</v>
      </c>
      <c r="G169" s="62">
        <v>8402.75</v>
      </c>
      <c r="H169" s="62">
        <v>0</v>
      </c>
      <c r="I169" s="62">
        <v>0</v>
      </c>
      <c r="J169" s="62">
        <v>0</v>
      </c>
      <c r="K169" s="62">
        <v>0</v>
      </c>
      <c r="L169" s="62">
        <v>0</v>
      </c>
      <c r="M169" s="62">
        <v>0</v>
      </c>
      <c r="N169" s="62">
        <v>0</v>
      </c>
      <c r="O169" s="62">
        <v>0</v>
      </c>
      <c r="P169" s="62">
        <v>0</v>
      </c>
      <c r="Q169" s="62">
        <v>0</v>
      </c>
      <c r="R169" s="62">
        <v>0</v>
      </c>
      <c r="S169" s="62">
        <v>0</v>
      </c>
      <c r="T169" s="62">
        <v>75</v>
      </c>
      <c r="U169" s="62">
        <v>0</v>
      </c>
      <c r="V169" s="62">
        <v>0</v>
      </c>
      <c r="W169" s="62">
        <v>0</v>
      </c>
      <c r="X169" s="62">
        <v>0</v>
      </c>
      <c r="Y169" s="62">
        <v>0</v>
      </c>
      <c r="Z169" s="62">
        <v>0</v>
      </c>
      <c r="AA169" s="62">
        <v>0</v>
      </c>
      <c r="AB169" s="62">
        <v>0</v>
      </c>
      <c r="AC169" s="62">
        <v>0</v>
      </c>
      <c r="AD169" s="62">
        <v>0</v>
      </c>
      <c r="AE169" s="62">
        <v>0</v>
      </c>
      <c r="AF169" s="62">
        <v>0</v>
      </c>
      <c r="AG169" s="62">
        <v>0</v>
      </c>
      <c r="AH169" s="62">
        <v>0</v>
      </c>
      <c r="AI169" s="62">
        <v>0</v>
      </c>
      <c r="AJ169" s="63">
        <f t="shared" si="2"/>
        <v>25339743.439999998</v>
      </c>
      <c r="AM169" s="70"/>
    </row>
    <row r="170" spans="1:39" ht="20.100000000000001" customHeight="1">
      <c r="A170" s="73">
        <v>411</v>
      </c>
      <c r="B170" s="74" t="s">
        <v>825</v>
      </c>
      <c r="C170" s="75" t="s">
        <v>1298</v>
      </c>
      <c r="D170" s="76">
        <v>0</v>
      </c>
      <c r="E170" s="76">
        <v>0</v>
      </c>
      <c r="F170" s="76">
        <v>0</v>
      </c>
      <c r="G170" s="76">
        <v>0</v>
      </c>
      <c r="H170" s="76">
        <v>0</v>
      </c>
      <c r="I170" s="76">
        <v>0</v>
      </c>
      <c r="J170" s="76">
        <v>0</v>
      </c>
      <c r="K170" s="76">
        <v>0</v>
      </c>
      <c r="L170" s="76">
        <v>0</v>
      </c>
      <c r="M170" s="76">
        <v>0</v>
      </c>
      <c r="N170" s="76">
        <v>0</v>
      </c>
      <c r="O170" s="76">
        <v>0</v>
      </c>
      <c r="P170" s="76">
        <v>0</v>
      </c>
      <c r="Q170" s="76">
        <v>0</v>
      </c>
      <c r="R170" s="76">
        <v>0</v>
      </c>
      <c r="S170" s="76">
        <v>0</v>
      </c>
      <c r="T170" s="76">
        <v>0</v>
      </c>
      <c r="U170" s="76">
        <v>0</v>
      </c>
      <c r="V170" s="76">
        <v>0</v>
      </c>
      <c r="W170" s="76">
        <v>0</v>
      </c>
      <c r="X170" s="76">
        <v>0</v>
      </c>
      <c r="Y170" s="76">
        <v>0</v>
      </c>
      <c r="Z170" s="76">
        <v>0</v>
      </c>
      <c r="AA170" s="76">
        <v>0</v>
      </c>
      <c r="AB170" s="76">
        <v>0</v>
      </c>
      <c r="AC170" s="76">
        <v>0</v>
      </c>
      <c r="AD170" s="76">
        <v>0</v>
      </c>
      <c r="AE170" s="76">
        <v>0</v>
      </c>
      <c r="AF170" s="76">
        <v>0</v>
      </c>
      <c r="AG170" s="76">
        <v>0</v>
      </c>
      <c r="AH170" s="76">
        <v>0</v>
      </c>
      <c r="AI170" s="76">
        <v>0</v>
      </c>
      <c r="AJ170" s="77">
        <f t="shared" si="2"/>
        <v>0</v>
      </c>
      <c r="AM170" s="70"/>
    </row>
    <row r="171" spans="1:39" ht="20.100000000000001" customHeight="1">
      <c r="A171" s="73">
        <v>417</v>
      </c>
      <c r="B171" s="74" t="s">
        <v>826</v>
      </c>
      <c r="C171" s="75" t="s">
        <v>1298</v>
      </c>
      <c r="D171" s="76">
        <v>0</v>
      </c>
      <c r="E171" s="76">
        <v>0</v>
      </c>
      <c r="F171" s="76">
        <v>0</v>
      </c>
      <c r="G171" s="76">
        <v>7328695.0699999994</v>
      </c>
      <c r="H171" s="76">
        <v>0</v>
      </c>
      <c r="I171" s="76">
        <v>0</v>
      </c>
      <c r="J171" s="76">
        <v>0</v>
      </c>
      <c r="K171" s="76">
        <v>0</v>
      </c>
      <c r="L171" s="76">
        <v>0</v>
      </c>
      <c r="M171" s="76">
        <v>0</v>
      </c>
      <c r="N171" s="76">
        <v>0</v>
      </c>
      <c r="O171" s="76">
        <v>0</v>
      </c>
      <c r="P171" s="76">
        <v>0</v>
      </c>
      <c r="Q171" s="76">
        <v>0</v>
      </c>
      <c r="R171" s="76">
        <v>0</v>
      </c>
      <c r="S171" s="76">
        <v>0</v>
      </c>
      <c r="T171" s="76">
        <v>0</v>
      </c>
      <c r="U171" s="76">
        <v>0</v>
      </c>
      <c r="V171" s="76">
        <v>0</v>
      </c>
      <c r="W171" s="76">
        <v>0</v>
      </c>
      <c r="X171" s="76">
        <v>0</v>
      </c>
      <c r="Y171" s="76">
        <v>0</v>
      </c>
      <c r="Z171" s="76">
        <v>0</v>
      </c>
      <c r="AA171" s="76">
        <v>0</v>
      </c>
      <c r="AB171" s="76">
        <v>0</v>
      </c>
      <c r="AC171" s="76">
        <v>0</v>
      </c>
      <c r="AD171" s="76">
        <v>0</v>
      </c>
      <c r="AE171" s="76">
        <v>0</v>
      </c>
      <c r="AF171" s="76">
        <v>0</v>
      </c>
      <c r="AG171" s="76">
        <v>0</v>
      </c>
      <c r="AH171" s="76">
        <v>0</v>
      </c>
      <c r="AI171" s="76">
        <v>0</v>
      </c>
      <c r="AJ171" s="77">
        <f t="shared" si="2"/>
        <v>7328695.0699999994</v>
      </c>
      <c r="AM171" s="70"/>
    </row>
    <row r="172" spans="1:39" ht="20.100000000000001" customHeight="1">
      <c r="A172" s="73">
        <v>418</v>
      </c>
      <c r="B172" s="74" t="s">
        <v>827</v>
      </c>
      <c r="C172" s="75" t="s">
        <v>1298</v>
      </c>
      <c r="D172" s="76">
        <v>0</v>
      </c>
      <c r="E172" s="76">
        <v>0</v>
      </c>
      <c r="F172" s="76">
        <v>0</v>
      </c>
      <c r="G172" s="76">
        <v>277103.32</v>
      </c>
      <c r="H172" s="76">
        <v>0</v>
      </c>
      <c r="I172" s="76">
        <v>0</v>
      </c>
      <c r="J172" s="76">
        <v>0</v>
      </c>
      <c r="K172" s="76">
        <v>0</v>
      </c>
      <c r="L172" s="76">
        <v>0</v>
      </c>
      <c r="M172" s="76">
        <v>0</v>
      </c>
      <c r="N172" s="76">
        <v>0</v>
      </c>
      <c r="O172" s="76">
        <v>0</v>
      </c>
      <c r="P172" s="76">
        <v>0</v>
      </c>
      <c r="Q172" s="76">
        <v>0</v>
      </c>
      <c r="R172" s="76">
        <v>0</v>
      </c>
      <c r="S172" s="76">
        <v>0</v>
      </c>
      <c r="T172" s="76">
        <v>0</v>
      </c>
      <c r="U172" s="76">
        <v>0</v>
      </c>
      <c r="V172" s="76">
        <v>0</v>
      </c>
      <c r="W172" s="76">
        <v>0</v>
      </c>
      <c r="X172" s="76">
        <v>0</v>
      </c>
      <c r="Y172" s="76">
        <v>0</v>
      </c>
      <c r="Z172" s="76">
        <v>0</v>
      </c>
      <c r="AA172" s="76">
        <v>0</v>
      </c>
      <c r="AB172" s="76">
        <v>0</v>
      </c>
      <c r="AC172" s="76">
        <v>0</v>
      </c>
      <c r="AD172" s="76">
        <v>0</v>
      </c>
      <c r="AE172" s="76">
        <v>0</v>
      </c>
      <c r="AF172" s="76">
        <v>0</v>
      </c>
      <c r="AG172" s="76">
        <v>0</v>
      </c>
      <c r="AH172" s="76">
        <v>0</v>
      </c>
      <c r="AI172" s="76">
        <v>0</v>
      </c>
      <c r="AJ172" s="77">
        <f t="shared" si="2"/>
        <v>277103.32</v>
      </c>
      <c r="AM172" s="70"/>
    </row>
    <row r="173" spans="1:39" ht="20.100000000000001" customHeight="1">
      <c r="A173" s="73">
        <v>422</v>
      </c>
      <c r="B173" s="74" t="s">
        <v>828</v>
      </c>
      <c r="C173" s="75" t="s">
        <v>1298</v>
      </c>
      <c r="D173" s="76">
        <v>0</v>
      </c>
      <c r="E173" s="76">
        <v>0</v>
      </c>
      <c r="F173" s="76">
        <v>0</v>
      </c>
      <c r="G173" s="76">
        <v>12932.460000000001</v>
      </c>
      <c r="H173" s="76">
        <v>0</v>
      </c>
      <c r="I173" s="76">
        <v>0</v>
      </c>
      <c r="J173" s="76">
        <v>0</v>
      </c>
      <c r="K173" s="76">
        <v>0</v>
      </c>
      <c r="L173" s="76">
        <v>0</v>
      </c>
      <c r="M173" s="76">
        <v>0</v>
      </c>
      <c r="N173" s="76">
        <v>0</v>
      </c>
      <c r="O173" s="76">
        <v>0</v>
      </c>
      <c r="P173" s="76">
        <v>0</v>
      </c>
      <c r="Q173" s="76">
        <v>0</v>
      </c>
      <c r="R173" s="76">
        <v>0</v>
      </c>
      <c r="S173" s="76">
        <v>0</v>
      </c>
      <c r="T173" s="76">
        <v>0</v>
      </c>
      <c r="U173" s="76">
        <v>0</v>
      </c>
      <c r="V173" s="76">
        <v>0</v>
      </c>
      <c r="W173" s="76">
        <v>0</v>
      </c>
      <c r="X173" s="76">
        <v>0</v>
      </c>
      <c r="Y173" s="76">
        <v>0</v>
      </c>
      <c r="Z173" s="76">
        <v>0</v>
      </c>
      <c r="AA173" s="76">
        <v>0</v>
      </c>
      <c r="AB173" s="76">
        <v>0</v>
      </c>
      <c r="AC173" s="76">
        <v>0</v>
      </c>
      <c r="AD173" s="76">
        <v>0</v>
      </c>
      <c r="AE173" s="76">
        <v>0</v>
      </c>
      <c r="AF173" s="76">
        <v>0</v>
      </c>
      <c r="AG173" s="76">
        <v>0</v>
      </c>
      <c r="AH173" s="76">
        <v>0</v>
      </c>
      <c r="AI173" s="76">
        <v>0</v>
      </c>
      <c r="AJ173" s="77">
        <f t="shared" si="2"/>
        <v>12932.460000000001</v>
      </c>
      <c r="AM173" s="70"/>
    </row>
    <row r="174" spans="1:39" ht="20.100000000000001" customHeight="1">
      <c r="A174" s="73">
        <v>423</v>
      </c>
      <c r="B174" s="74" t="s">
        <v>829</v>
      </c>
      <c r="C174" s="75" t="s">
        <v>1298</v>
      </c>
      <c r="D174" s="76">
        <v>0</v>
      </c>
      <c r="E174" s="76">
        <v>0</v>
      </c>
      <c r="F174" s="76">
        <v>0</v>
      </c>
      <c r="G174" s="76">
        <v>460003.45000000007</v>
      </c>
      <c r="H174" s="76">
        <v>0</v>
      </c>
      <c r="I174" s="76">
        <v>0</v>
      </c>
      <c r="J174" s="76">
        <v>0</v>
      </c>
      <c r="K174" s="76">
        <v>0</v>
      </c>
      <c r="L174" s="76">
        <v>0</v>
      </c>
      <c r="M174" s="76">
        <v>0</v>
      </c>
      <c r="N174" s="76">
        <v>0</v>
      </c>
      <c r="O174" s="76">
        <v>0</v>
      </c>
      <c r="P174" s="76">
        <v>0</v>
      </c>
      <c r="Q174" s="76">
        <v>0</v>
      </c>
      <c r="R174" s="76">
        <v>0</v>
      </c>
      <c r="S174" s="76">
        <v>0</v>
      </c>
      <c r="T174" s="76">
        <v>0</v>
      </c>
      <c r="U174" s="76">
        <v>0</v>
      </c>
      <c r="V174" s="76">
        <v>0</v>
      </c>
      <c r="W174" s="76">
        <v>0</v>
      </c>
      <c r="X174" s="76">
        <v>0</v>
      </c>
      <c r="Y174" s="76">
        <v>0</v>
      </c>
      <c r="Z174" s="76">
        <v>0</v>
      </c>
      <c r="AA174" s="76">
        <v>0</v>
      </c>
      <c r="AB174" s="76">
        <v>0</v>
      </c>
      <c r="AC174" s="76">
        <v>0</v>
      </c>
      <c r="AD174" s="76">
        <v>0</v>
      </c>
      <c r="AE174" s="76">
        <v>0</v>
      </c>
      <c r="AF174" s="76">
        <v>0</v>
      </c>
      <c r="AG174" s="76">
        <v>0</v>
      </c>
      <c r="AH174" s="76">
        <v>0</v>
      </c>
      <c r="AI174" s="76">
        <v>0</v>
      </c>
      <c r="AJ174" s="77">
        <f t="shared" si="2"/>
        <v>460003.45000000007</v>
      </c>
      <c r="AM174" s="70"/>
    </row>
    <row r="175" spans="1:39" ht="20.100000000000001" customHeight="1">
      <c r="A175" s="73">
        <v>424</v>
      </c>
      <c r="B175" s="74" t="s">
        <v>830</v>
      </c>
      <c r="C175" s="75" t="s">
        <v>1298</v>
      </c>
      <c r="D175" s="76">
        <v>0</v>
      </c>
      <c r="E175" s="76">
        <v>0</v>
      </c>
      <c r="F175" s="76">
        <v>0</v>
      </c>
      <c r="G175" s="76">
        <v>104932.36000000002</v>
      </c>
      <c r="H175" s="76">
        <v>0</v>
      </c>
      <c r="I175" s="76">
        <v>0</v>
      </c>
      <c r="J175" s="76">
        <v>0</v>
      </c>
      <c r="K175" s="76">
        <v>0</v>
      </c>
      <c r="L175" s="76">
        <v>0</v>
      </c>
      <c r="M175" s="76">
        <v>0</v>
      </c>
      <c r="N175" s="76">
        <v>0</v>
      </c>
      <c r="O175" s="76">
        <v>0</v>
      </c>
      <c r="P175" s="76">
        <v>0</v>
      </c>
      <c r="Q175" s="76">
        <v>0</v>
      </c>
      <c r="R175" s="76">
        <v>0</v>
      </c>
      <c r="S175" s="76">
        <v>0</v>
      </c>
      <c r="T175" s="76">
        <v>0</v>
      </c>
      <c r="U175" s="76">
        <v>0</v>
      </c>
      <c r="V175" s="76">
        <v>0</v>
      </c>
      <c r="W175" s="76">
        <v>0</v>
      </c>
      <c r="X175" s="76">
        <v>0</v>
      </c>
      <c r="Y175" s="76">
        <v>0</v>
      </c>
      <c r="Z175" s="76">
        <v>0</v>
      </c>
      <c r="AA175" s="76">
        <v>0</v>
      </c>
      <c r="AB175" s="76">
        <v>0</v>
      </c>
      <c r="AC175" s="76">
        <v>0</v>
      </c>
      <c r="AD175" s="76">
        <v>0</v>
      </c>
      <c r="AE175" s="76">
        <v>0</v>
      </c>
      <c r="AF175" s="76">
        <v>0</v>
      </c>
      <c r="AG175" s="76">
        <v>0</v>
      </c>
      <c r="AH175" s="76">
        <v>0</v>
      </c>
      <c r="AI175" s="76">
        <v>0</v>
      </c>
      <c r="AJ175" s="77">
        <f t="shared" si="2"/>
        <v>104932.36000000002</v>
      </c>
      <c r="AM175" s="70"/>
    </row>
    <row r="176" spans="1:39" ht="20.100000000000001" customHeight="1">
      <c r="A176" s="73">
        <v>425</v>
      </c>
      <c r="B176" s="74" t="s">
        <v>831</v>
      </c>
      <c r="C176" s="75" t="s">
        <v>1298</v>
      </c>
      <c r="D176" s="76">
        <v>0</v>
      </c>
      <c r="E176" s="76">
        <v>0</v>
      </c>
      <c r="F176" s="76">
        <v>0</v>
      </c>
      <c r="G176" s="76">
        <v>0</v>
      </c>
      <c r="H176" s="76">
        <v>0</v>
      </c>
      <c r="I176" s="76">
        <v>0</v>
      </c>
      <c r="J176" s="76">
        <v>0</v>
      </c>
      <c r="K176" s="76">
        <v>0</v>
      </c>
      <c r="L176" s="76">
        <v>0</v>
      </c>
      <c r="M176" s="76">
        <v>0</v>
      </c>
      <c r="N176" s="76">
        <v>0</v>
      </c>
      <c r="O176" s="76">
        <v>0</v>
      </c>
      <c r="P176" s="76">
        <v>0</v>
      </c>
      <c r="Q176" s="76">
        <v>0</v>
      </c>
      <c r="R176" s="76">
        <v>0</v>
      </c>
      <c r="S176" s="76">
        <v>0</v>
      </c>
      <c r="T176" s="76">
        <v>0</v>
      </c>
      <c r="U176" s="76">
        <v>0</v>
      </c>
      <c r="V176" s="76">
        <v>0</v>
      </c>
      <c r="W176" s="76">
        <v>0</v>
      </c>
      <c r="X176" s="76">
        <v>0</v>
      </c>
      <c r="Y176" s="76">
        <v>0</v>
      </c>
      <c r="Z176" s="76">
        <v>0</v>
      </c>
      <c r="AA176" s="76">
        <v>0</v>
      </c>
      <c r="AB176" s="76">
        <v>0</v>
      </c>
      <c r="AC176" s="76">
        <v>0</v>
      </c>
      <c r="AD176" s="76">
        <v>0</v>
      </c>
      <c r="AE176" s="76">
        <v>0</v>
      </c>
      <c r="AF176" s="76">
        <v>0</v>
      </c>
      <c r="AG176" s="76">
        <v>0</v>
      </c>
      <c r="AH176" s="76">
        <v>0</v>
      </c>
      <c r="AI176" s="76">
        <v>0</v>
      </c>
      <c r="AJ176" s="77">
        <f t="shared" si="2"/>
        <v>0</v>
      </c>
      <c r="AM176" s="70"/>
    </row>
    <row r="177" spans="1:39" ht="20.100000000000001" customHeight="1">
      <c r="A177" s="73">
        <v>426</v>
      </c>
      <c r="B177" s="74" t="s">
        <v>832</v>
      </c>
      <c r="C177" s="75" t="s">
        <v>1298</v>
      </c>
      <c r="D177" s="76">
        <v>0</v>
      </c>
      <c r="E177" s="76">
        <v>0</v>
      </c>
      <c r="F177" s="76">
        <v>0</v>
      </c>
      <c r="G177" s="76">
        <v>0</v>
      </c>
      <c r="H177" s="76">
        <v>0</v>
      </c>
      <c r="I177" s="76">
        <v>0</v>
      </c>
      <c r="J177" s="76">
        <v>0</v>
      </c>
      <c r="K177" s="76">
        <v>0</v>
      </c>
      <c r="L177" s="76">
        <v>0</v>
      </c>
      <c r="M177" s="76">
        <v>0</v>
      </c>
      <c r="N177" s="76">
        <v>0</v>
      </c>
      <c r="O177" s="76">
        <v>0</v>
      </c>
      <c r="P177" s="76">
        <v>0</v>
      </c>
      <c r="Q177" s="76">
        <v>0</v>
      </c>
      <c r="R177" s="76">
        <v>0</v>
      </c>
      <c r="S177" s="76">
        <v>0</v>
      </c>
      <c r="T177" s="76">
        <v>0</v>
      </c>
      <c r="U177" s="76">
        <v>0</v>
      </c>
      <c r="V177" s="76">
        <v>0</v>
      </c>
      <c r="W177" s="76">
        <v>0</v>
      </c>
      <c r="X177" s="76">
        <v>0</v>
      </c>
      <c r="Y177" s="76">
        <v>0</v>
      </c>
      <c r="Z177" s="76">
        <v>0</v>
      </c>
      <c r="AA177" s="76">
        <v>0</v>
      </c>
      <c r="AB177" s="76">
        <v>0</v>
      </c>
      <c r="AC177" s="76">
        <v>0</v>
      </c>
      <c r="AD177" s="76">
        <v>0</v>
      </c>
      <c r="AE177" s="76">
        <v>0</v>
      </c>
      <c r="AF177" s="76">
        <v>0</v>
      </c>
      <c r="AG177" s="76">
        <v>0</v>
      </c>
      <c r="AH177" s="76">
        <v>0</v>
      </c>
      <c r="AI177" s="76">
        <v>0</v>
      </c>
      <c r="AJ177" s="77">
        <f t="shared" si="2"/>
        <v>0</v>
      </c>
      <c r="AM177" s="70"/>
    </row>
    <row r="178" spans="1:39" ht="20.100000000000001" customHeight="1">
      <c r="A178" s="73">
        <v>427</v>
      </c>
      <c r="B178" s="74" t="s">
        <v>833</v>
      </c>
      <c r="C178" s="75" t="s">
        <v>1298</v>
      </c>
      <c r="D178" s="76">
        <v>0</v>
      </c>
      <c r="E178" s="76">
        <v>0</v>
      </c>
      <c r="F178" s="76">
        <v>0</v>
      </c>
      <c r="G178" s="76">
        <v>0</v>
      </c>
      <c r="H178" s="76">
        <v>0</v>
      </c>
      <c r="I178" s="76">
        <v>0</v>
      </c>
      <c r="J178" s="76">
        <v>0</v>
      </c>
      <c r="K178" s="76">
        <v>0</v>
      </c>
      <c r="L178" s="76">
        <v>0</v>
      </c>
      <c r="M178" s="76">
        <v>0</v>
      </c>
      <c r="N178" s="76">
        <v>0</v>
      </c>
      <c r="O178" s="76">
        <v>0</v>
      </c>
      <c r="P178" s="76">
        <v>0</v>
      </c>
      <c r="Q178" s="76">
        <v>0</v>
      </c>
      <c r="R178" s="76">
        <v>0</v>
      </c>
      <c r="S178" s="76">
        <v>0</v>
      </c>
      <c r="T178" s="76">
        <v>0</v>
      </c>
      <c r="U178" s="76">
        <v>0</v>
      </c>
      <c r="V178" s="76">
        <v>0</v>
      </c>
      <c r="W178" s="76">
        <v>0</v>
      </c>
      <c r="X178" s="76">
        <v>0</v>
      </c>
      <c r="Y178" s="76">
        <v>0</v>
      </c>
      <c r="Z178" s="76">
        <v>0</v>
      </c>
      <c r="AA178" s="76">
        <v>0</v>
      </c>
      <c r="AB178" s="76">
        <v>0</v>
      </c>
      <c r="AC178" s="76">
        <v>0</v>
      </c>
      <c r="AD178" s="76">
        <v>0</v>
      </c>
      <c r="AE178" s="76">
        <v>0</v>
      </c>
      <c r="AF178" s="76">
        <v>0</v>
      </c>
      <c r="AG178" s="76">
        <v>0</v>
      </c>
      <c r="AH178" s="76">
        <v>0</v>
      </c>
      <c r="AI178" s="76">
        <v>0</v>
      </c>
      <c r="AJ178" s="77">
        <f t="shared" si="2"/>
        <v>0</v>
      </c>
      <c r="AM178" s="70"/>
    </row>
    <row r="179" spans="1:39" ht="20.100000000000001" customHeight="1">
      <c r="A179" s="73">
        <v>428</v>
      </c>
      <c r="B179" s="74" t="s">
        <v>834</v>
      </c>
      <c r="C179" s="75" t="s">
        <v>1298</v>
      </c>
      <c r="D179" s="76">
        <v>0</v>
      </c>
      <c r="E179" s="76">
        <v>0</v>
      </c>
      <c r="F179" s="76">
        <v>0</v>
      </c>
      <c r="G179" s="76">
        <v>0</v>
      </c>
      <c r="H179" s="76">
        <v>0</v>
      </c>
      <c r="I179" s="76">
        <v>0</v>
      </c>
      <c r="J179" s="76">
        <v>0</v>
      </c>
      <c r="K179" s="76">
        <v>0</v>
      </c>
      <c r="L179" s="76">
        <v>0</v>
      </c>
      <c r="M179" s="76">
        <v>0</v>
      </c>
      <c r="N179" s="76">
        <v>0</v>
      </c>
      <c r="O179" s="76">
        <v>0</v>
      </c>
      <c r="P179" s="76">
        <v>0</v>
      </c>
      <c r="Q179" s="76">
        <v>0</v>
      </c>
      <c r="R179" s="76">
        <v>0</v>
      </c>
      <c r="S179" s="76">
        <v>0</v>
      </c>
      <c r="T179" s="76">
        <v>0</v>
      </c>
      <c r="U179" s="76">
        <v>0</v>
      </c>
      <c r="V179" s="76">
        <v>0</v>
      </c>
      <c r="W179" s="76">
        <v>0</v>
      </c>
      <c r="X179" s="76">
        <v>0</v>
      </c>
      <c r="Y179" s="76">
        <v>0</v>
      </c>
      <c r="Z179" s="76">
        <v>0</v>
      </c>
      <c r="AA179" s="76">
        <v>0</v>
      </c>
      <c r="AB179" s="76">
        <v>0</v>
      </c>
      <c r="AC179" s="76">
        <v>0</v>
      </c>
      <c r="AD179" s="76">
        <v>0</v>
      </c>
      <c r="AE179" s="76">
        <v>0</v>
      </c>
      <c r="AF179" s="76">
        <v>0</v>
      </c>
      <c r="AG179" s="76">
        <v>0</v>
      </c>
      <c r="AH179" s="76">
        <v>0</v>
      </c>
      <c r="AI179" s="76">
        <v>0</v>
      </c>
      <c r="AJ179" s="77">
        <f t="shared" si="2"/>
        <v>0</v>
      </c>
      <c r="AM179" s="70"/>
    </row>
    <row r="180" spans="1:39" ht="20.100000000000001" customHeight="1">
      <c r="A180" s="73">
        <v>429</v>
      </c>
      <c r="B180" s="74" t="s">
        <v>835</v>
      </c>
      <c r="C180" s="75" t="s">
        <v>1298</v>
      </c>
      <c r="D180" s="76">
        <v>0</v>
      </c>
      <c r="E180" s="76">
        <v>0</v>
      </c>
      <c r="F180" s="76">
        <v>0</v>
      </c>
      <c r="G180" s="76">
        <v>0</v>
      </c>
      <c r="H180" s="76">
        <v>0</v>
      </c>
      <c r="I180" s="76">
        <v>0</v>
      </c>
      <c r="J180" s="76">
        <v>0</v>
      </c>
      <c r="K180" s="76">
        <v>0</v>
      </c>
      <c r="L180" s="76">
        <v>0</v>
      </c>
      <c r="M180" s="76">
        <v>0</v>
      </c>
      <c r="N180" s="76">
        <v>0</v>
      </c>
      <c r="O180" s="76">
        <v>0</v>
      </c>
      <c r="P180" s="76">
        <v>0</v>
      </c>
      <c r="Q180" s="76">
        <v>0</v>
      </c>
      <c r="R180" s="76">
        <v>0</v>
      </c>
      <c r="S180" s="76">
        <v>0</v>
      </c>
      <c r="T180" s="76">
        <v>0</v>
      </c>
      <c r="U180" s="76">
        <v>0</v>
      </c>
      <c r="V180" s="76">
        <v>0</v>
      </c>
      <c r="W180" s="76">
        <v>0</v>
      </c>
      <c r="X180" s="76">
        <v>0</v>
      </c>
      <c r="Y180" s="76">
        <v>0</v>
      </c>
      <c r="Z180" s="76">
        <v>0</v>
      </c>
      <c r="AA180" s="76">
        <v>0</v>
      </c>
      <c r="AB180" s="76">
        <v>0</v>
      </c>
      <c r="AC180" s="76">
        <v>0</v>
      </c>
      <c r="AD180" s="76">
        <v>0</v>
      </c>
      <c r="AE180" s="76">
        <v>0</v>
      </c>
      <c r="AF180" s="76">
        <v>0</v>
      </c>
      <c r="AG180" s="76">
        <v>0</v>
      </c>
      <c r="AH180" s="76">
        <v>0</v>
      </c>
      <c r="AI180" s="76">
        <v>0</v>
      </c>
      <c r="AJ180" s="77">
        <f t="shared" si="2"/>
        <v>0</v>
      </c>
      <c r="AM180" s="70"/>
    </row>
    <row r="181" spans="1:39" ht="20.100000000000001" customHeight="1">
      <c r="A181" s="73">
        <v>432</v>
      </c>
      <c r="B181" s="74" t="s">
        <v>836</v>
      </c>
      <c r="C181" s="75" t="s">
        <v>1298</v>
      </c>
      <c r="D181" s="76">
        <v>0</v>
      </c>
      <c r="E181" s="76">
        <v>0</v>
      </c>
      <c r="F181" s="76">
        <v>0</v>
      </c>
      <c r="G181" s="76">
        <v>0</v>
      </c>
      <c r="H181" s="76">
        <v>0</v>
      </c>
      <c r="I181" s="76">
        <v>0</v>
      </c>
      <c r="J181" s="76">
        <v>0</v>
      </c>
      <c r="K181" s="76">
        <v>0</v>
      </c>
      <c r="L181" s="76">
        <v>0</v>
      </c>
      <c r="M181" s="76">
        <v>0</v>
      </c>
      <c r="N181" s="76">
        <v>0</v>
      </c>
      <c r="O181" s="76">
        <v>0</v>
      </c>
      <c r="P181" s="76">
        <v>0</v>
      </c>
      <c r="Q181" s="76">
        <v>0</v>
      </c>
      <c r="R181" s="76">
        <v>0</v>
      </c>
      <c r="S181" s="76">
        <v>0</v>
      </c>
      <c r="T181" s="76">
        <v>0</v>
      </c>
      <c r="U181" s="76">
        <v>0</v>
      </c>
      <c r="V181" s="76">
        <v>0</v>
      </c>
      <c r="W181" s="76">
        <v>0</v>
      </c>
      <c r="X181" s="76">
        <v>0</v>
      </c>
      <c r="Y181" s="76">
        <v>0</v>
      </c>
      <c r="Z181" s="76">
        <v>0</v>
      </c>
      <c r="AA181" s="76">
        <v>0</v>
      </c>
      <c r="AB181" s="76">
        <v>0</v>
      </c>
      <c r="AC181" s="76">
        <v>0</v>
      </c>
      <c r="AD181" s="76">
        <v>0</v>
      </c>
      <c r="AE181" s="76">
        <v>0</v>
      </c>
      <c r="AF181" s="76">
        <v>0</v>
      </c>
      <c r="AG181" s="76">
        <v>0</v>
      </c>
      <c r="AH181" s="76">
        <v>0</v>
      </c>
      <c r="AI181" s="76">
        <v>0</v>
      </c>
      <c r="AJ181" s="77">
        <f t="shared" si="2"/>
        <v>0</v>
      </c>
      <c r="AM181" s="70"/>
    </row>
    <row r="182" spans="1:39" ht="20.100000000000001" customHeight="1">
      <c r="A182" s="73">
        <v>433</v>
      </c>
      <c r="B182" s="74" t="s">
        <v>837</v>
      </c>
      <c r="C182" s="75" t="s">
        <v>1298</v>
      </c>
      <c r="D182" s="76">
        <v>0</v>
      </c>
      <c r="E182" s="76">
        <v>0</v>
      </c>
      <c r="F182" s="76">
        <v>0</v>
      </c>
      <c r="G182" s="76">
        <v>0</v>
      </c>
      <c r="H182" s="76">
        <v>0</v>
      </c>
      <c r="I182" s="76">
        <v>0</v>
      </c>
      <c r="J182" s="76">
        <v>0</v>
      </c>
      <c r="K182" s="76">
        <v>0</v>
      </c>
      <c r="L182" s="76">
        <v>0</v>
      </c>
      <c r="M182" s="76">
        <v>0</v>
      </c>
      <c r="N182" s="76">
        <v>0</v>
      </c>
      <c r="O182" s="76">
        <v>0</v>
      </c>
      <c r="P182" s="76">
        <v>0</v>
      </c>
      <c r="Q182" s="76">
        <v>0</v>
      </c>
      <c r="R182" s="76">
        <v>0</v>
      </c>
      <c r="S182" s="76">
        <v>0</v>
      </c>
      <c r="T182" s="76">
        <v>0</v>
      </c>
      <c r="U182" s="76">
        <v>0</v>
      </c>
      <c r="V182" s="76">
        <v>0</v>
      </c>
      <c r="W182" s="76">
        <v>0</v>
      </c>
      <c r="X182" s="76">
        <v>0</v>
      </c>
      <c r="Y182" s="76">
        <v>0</v>
      </c>
      <c r="Z182" s="76">
        <v>0</v>
      </c>
      <c r="AA182" s="76">
        <v>0</v>
      </c>
      <c r="AB182" s="76">
        <v>0</v>
      </c>
      <c r="AC182" s="76">
        <v>0</v>
      </c>
      <c r="AD182" s="76">
        <v>0</v>
      </c>
      <c r="AE182" s="76">
        <v>0</v>
      </c>
      <c r="AF182" s="76">
        <v>0</v>
      </c>
      <c r="AG182" s="76">
        <v>0</v>
      </c>
      <c r="AH182" s="76">
        <v>0</v>
      </c>
      <c r="AI182" s="76">
        <v>0</v>
      </c>
      <c r="AJ182" s="77">
        <f t="shared" si="2"/>
        <v>0</v>
      </c>
      <c r="AM182" s="70"/>
    </row>
    <row r="183" spans="1:39" ht="20.100000000000001" customHeight="1">
      <c r="A183" s="73">
        <v>434</v>
      </c>
      <c r="B183" s="74" t="s">
        <v>838</v>
      </c>
      <c r="C183" s="78" t="s">
        <v>1298</v>
      </c>
      <c r="D183" s="76">
        <v>0</v>
      </c>
      <c r="E183" s="76">
        <v>0</v>
      </c>
      <c r="F183" s="76">
        <v>0</v>
      </c>
      <c r="G183" s="76">
        <v>0</v>
      </c>
      <c r="H183" s="76">
        <v>0</v>
      </c>
      <c r="I183" s="76">
        <v>0</v>
      </c>
      <c r="J183" s="76">
        <v>0</v>
      </c>
      <c r="K183" s="76">
        <v>0</v>
      </c>
      <c r="L183" s="76">
        <v>0</v>
      </c>
      <c r="M183" s="76">
        <v>0</v>
      </c>
      <c r="N183" s="76">
        <v>0</v>
      </c>
      <c r="O183" s="76">
        <v>0</v>
      </c>
      <c r="P183" s="76">
        <v>0</v>
      </c>
      <c r="Q183" s="76">
        <v>0</v>
      </c>
      <c r="R183" s="76">
        <v>0</v>
      </c>
      <c r="S183" s="76">
        <v>0</v>
      </c>
      <c r="T183" s="76">
        <v>0</v>
      </c>
      <c r="U183" s="76">
        <v>0</v>
      </c>
      <c r="V183" s="76">
        <v>0</v>
      </c>
      <c r="W183" s="76">
        <v>0</v>
      </c>
      <c r="X183" s="76">
        <v>0</v>
      </c>
      <c r="Y183" s="76">
        <v>0</v>
      </c>
      <c r="Z183" s="76">
        <v>0</v>
      </c>
      <c r="AA183" s="76">
        <v>0</v>
      </c>
      <c r="AB183" s="76">
        <v>0</v>
      </c>
      <c r="AC183" s="76">
        <v>0</v>
      </c>
      <c r="AD183" s="76">
        <v>0</v>
      </c>
      <c r="AE183" s="76">
        <v>0</v>
      </c>
      <c r="AF183" s="76">
        <v>0</v>
      </c>
      <c r="AG183" s="76">
        <v>0</v>
      </c>
      <c r="AH183" s="76">
        <v>0</v>
      </c>
      <c r="AI183" s="76">
        <v>0</v>
      </c>
      <c r="AJ183" s="77">
        <f t="shared" si="2"/>
        <v>0</v>
      </c>
      <c r="AM183" s="70"/>
    </row>
    <row r="184" spans="1:39" ht="20.100000000000001" customHeight="1">
      <c r="A184" s="73">
        <v>435</v>
      </c>
      <c r="B184" s="74" t="s">
        <v>839</v>
      </c>
      <c r="C184" s="78" t="s">
        <v>1298</v>
      </c>
      <c r="D184" s="76">
        <v>0</v>
      </c>
      <c r="E184" s="76">
        <v>0</v>
      </c>
      <c r="F184" s="76">
        <v>0</v>
      </c>
      <c r="G184" s="76">
        <v>0</v>
      </c>
      <c r="H184" s="76">
        <v>0</v>
      </c>
      <c r="I184" s="76">
        <v>0</v>
      </c>
      <c r="J184" s="76">
        <v>0</v>
      </c>
      <c r="K184" s="76">
        <v>0</v>
      </c>
      <c r="L184" s="76">
        <v>0</v>
      </c>
      <c r="M184" s="76">
        <v>0</v>
      </c>
      <c r="N184" s="76">
        <v>0</v>
      </c>
      <c r="O184" s="76">
        <v>0</v>
      </c>
      <c r="P184" s="76">
        <v>0</v>
      </c>
      <c r="Q184" s="76">
        <v>0</v>
      </c>
      <c r="R184" s="76">
        <v>0</v>
      </c>
      <c r="S184" s="76">
        <v>0</v>
      </c>
      <c r="T184" s="76">
        <v>0</v>
      </c>
      <c r="U184" s="76">
        <v>0</v>
      </c>
      <c r="V184" s="76">
        <v>0</v>
      </c>
      <c r="W184" s="76">
        <v>0</v>
      </c>
      <c r="X184" s="76">
        <v>0</v>
      </c>
      <c r="Y184" s="76">
        <v>0</v>
      </c>
      <c r="Z184" s="76">
        <v>0</v>
      </c>
      <c r="AA184" s="76">
        <v>0</v>
      </c>
      <c r="AB184" s="76">
        <v>0</v>
      </c>
      <c r="AC184" s="76">
        <v>0</v>
      </c>
      <c r="AD184" s="76">
        <v>0</v>
      </c>
      <c r="AE184" s="76">
        <v>0</v>
      </c>
      <c r="AF184" s="76">
        <v>0</v>
      </c>
      <c r="AG184" s="76">
        <v>0</v>
      </c>
      <c r="AH184" s="76">
        <v>0</v>
      </c>
      <c r="AI184" s="76">
        <v>0</v>
      </c>
      <c r="AJ184" s="77">
        <f t="shared" si="2"/>
        <v>0</v>
      </c>
      <c r="AM184" s="70"/>
    </row>
    <row r="185" spans="1:39" ht="20.100000000000001" customHeight="1">
      <c r="A185" s="59">
        <v>512</v>
      </c>
      <c r="B185" s="60" t="s">
        <v>840</v>
      </c>
      <c r="C185" s="61" t="s">
        <v>1298</v>
      </c>
      <c r="D185" s="62">
        <v>0</v>
      </c>
      <c r="E185" s="62">
        <v>0</v>
      </c>
      <c r="F185" s="62">
        <v>0</v>
      </c>
      <c r="G185" s="62">
        <v>5033.96</v>
      </c>
      <c r="H185" s="62">
        <v>0</v>
      </c>
      <c r="I185" s="62">
        <v>6183.8</v>
      </c>
      <c r="J185" s="62">
        <v>5570985.9200000009</v>
      </c>
      <c r="K185" s="62">
        <v>0</v>
      </c>
      <c r="L185" s="62">
        <v>0</v>
      </c>
      <c r="M185" s="62">
        <v>0</v>
      </c>
      <c r="N185" s="62">
        <v>0</v>
      </c>
      <c r="O185" s="62">
        <v>0</v>
      </c>
      <c r="P185" s="62">
        <v>0</v>
      </c>
      <c r="Q185" s="62">
        <v>0</v>
      </c>
      <c r="R185" s="62">
        <v>0</v>
      </c>
      <c r="S185" s="62">
        <v>0</v>
      </c>
      <c r="T185" s="62">
        <v>0</v>
      </c>
      <c r="U185" s="62">
        <v>0</v>
      </c>
      <c r="V185" s="62">
        <v>0</v>
      </c>
      <c r="W185" s="62">
        <v>0</v>
      </c>
      <c r="X185" s="62">
        <v>0</v>
      </c>
      <c r="Y185" s="62">
        <v>0</v>
      </c>
      <c r="Z185" s="62">
        <v>50.009399999999999</v>
      </c>
      <c r="AA185" s="62">
        <v>3430000</v>
      </c>
      <c r="AB185" s="62">
        <v>0</v>
      </c>
      <c r="AC185" s="62">
        <v>0</v>
      </c>
      <c r="AD185" s="62">
        <v>0</v>
      </c>
      <c r="AE185" s="62">
        <v>0</v>
      </c>
      <c r="AF185" s="62">
        <v>0</v>
      </c>
      <c r="AG185" s="62">
        <v>0</v>
      </c>
      <c r="AH185" s="62">
        <v>0</v>
      </c>
      <c r="AI185" s="62">
        <v>0</v>
      </c>
      <c r="AJ185" s="63">
        <f t="shared" si="2"/>
        <v>9012253.6894000005</v>
      </c>
      <c r="AM185" s="70"/>
    </row>
    <row r="186" spans="1:39" ht="20.100000000000001" customHeight="1">
      <c r="A186" s="59">
        <v>513</v>
      </c>
      <c r="B186" s="60" t="s">
        <v>201</v>
      </c>
      <c r="C186" s="61" t="s">
        <v>1298</v>
      </c>
      <c r="D186" s="62">
        <v>0</v>
      </c>
      <c r="E186" s="62">
        <v>0</v>
      </c>
      <c r="F186" s="62">
        <v>131.72</v>
      </c>
      <c r="G186" s="62">
        <v>4455856.8099999996</v>
      </c>
      <c r="H186" s="62">
        <v>19479656</v>
      </c>
      <c r="I186" s="62">
        <v>874896.00000000047</v>
      </c>
      <c r="J186" s="62">
        <v>615441536.15999997</v>
      </c>
      <c r="K186" s="62">
        <v>1663270.4900000002</v>
      </c>
      <c r="L186" s="62">
        <v>0</v>
      </c>
      <c r="M186" s="62">
        <v>0</v>
      </c>
      <c r="N186" s="62">
        <v>13113189.220000001</v>
      </c>
      <c r="O186" s="62">
        <v>0</v>
      </c>
      <c r="P186" s="62">
        <v>231768000</v>
      </c>
      <c r="Q186" s="62">
        <v>0</v>
      </c>
      <c r="R186" s="62">
        <v>0</v>
      </c>
      <c r="S186" s="62">
        <v>0</v>
      </c>
      <c r="T186" s="62">
        <v>2140610.4600000004</v>
      </c>
      <c r="U186" s="62">
        <v>0</v>
      </c>
      <c r="V186" s="62">
        <v>0</v>
      </c>
      <c r="W186" s="62">
        <v>0</v>
      </c>
      <c r="X186" s="62">
        <v>0</v>
      </c>
      <c r="Y186" s="62">
        <v>0</v>
      </c>
      <c r="Z186" s="62">
        <v>0</v>
      </c>
      <c r="AA186" s="62">
        <v>0</v>
      </c>
      <c r="AB186" s="62">
        <v>0</v>
      </c>
      <c r="AC186" s="62">
        <v>0</v>
      </c>
      <c r="AD186" s="62">
        <v>0</v>
      </c>
      <c r="AE186" s="62">
        <v>0</v>
      </c>
      <c r="AF186" s="62">
        <v>0</v>
      </c>
      <c r="AG186" s="62">
        <v>0</v>
      </c>
      <c r="AH186" s="62">
        <v>0</v>
      </c>
      <c r="AI186" s="62">
        <v>0</v>
      </c>
      <c r="AJ186" s="63">
        <f t="shared" si="2"/>
        <v>888937146.86000001</v>
      </c>
      <c r="AM186" s="70"/>
    </row>
    <row r="187" spans="1:39" ht="20.100000000000001" customHeight="1">
      <c r="A187" s="59">
        <v>514</v>
      </c>
      <c r="B187" s="60" t="s">
        <v>841</v>
      </c>
      <c r="C187" s="61" t="s">
        <v>1298</v>
      </c>
      <c r="D187" s="62">
        <v>0</v>
      </c>
      <c r="E187" s="62">
        <v>0</v>
      </c>
      <c r="F187" s="62">
        <v>9876472.6099999994</v>
      </c>
      <c r="G187" s="62">
        <v>0</v>
      </c>
      <c r="H187" s="62">
        <v>0</v>
      </c>
      <c r="I187" s="62">
        <v>0</v>
      </c>
      <c r="J187" s="62">
        <v>0</v>
      </c>
      <c r="K187" s="62">
        <v>0</v>
      </c>
      <c r="L187" s="62">
        <v>0</v>
      </c>
      <c r="M187" s="62">
        <v>0</v>
      </c>
      <c r="N187" s="62">
        <v>0</v>
      </c>
      <c r="O187" s="62">
        <v>0</v>
      </c>
      <c r="P187" s="62">
        <v>0</v>
      </c>
      <c r="Q187" s="62">
        <v>0</v>
      </c>
      <c r="R187" s="62">
        <v>0</v>
      </c>
      <c r="S187" s="62">
        <v>0</v>
      </c>
      <c r="T187" s="62">
        <v>5000000</v>
      </c>
      <c r="U187" s="62">
        <v>0</v>
      </c>
      <c r="V187" s="62">
        <v>0</v>
      </c>
      <c r="W187" s="62">
        <v>0</v>
      </c>
      <c r="X187" s="62">
        <v>280.02520000000004</v>
      </c>
      <c r="Y187" s="62">
        <v>0</v>
      </c>
      <c r="Z187" s="62">
        <v>250.047</v>
      </c>
      <c r="AA187" s="62">
        <v>3782647.8354000002</v>
      </c>
      <c r="AB187" s="62">
        <v>0</v>
      </c>
      <c r="AC187" s="62">
        <v>2477598.6913999999</v>
      </c>
      <c r="AD187" s="62">
        <v>3154413.22</v>
      </c>
      <c r="AE187" s="62">
        <v>0</v>
      </c>
      <c r="AF187" s="62">
        <v>0</v>
      </c>
      <c r="AG187" s="62">
        <v>0</v>
      </c>
      <c r="AH187" s="62">
        <v>0</v>
      </c>
      <c r="AI187" s="62">
        <v>0</v>
      </c>
      <c r="AJ187" s="63">
        <f t="shared" si="2"/>
        <v>24291662.428999998</v>
      </c>
      <c r="AM187" s="70"/>
    </row>
    <row r="188" spans="1:39" ht="20.100000000000001" customHeight="1">
      <c r="A188" s="59">
        <v>517</v>
      </c>
      <c r="B188" s="60" t="s">
        <v>842</v>
      </c>
      <c r="C188" s="61" t="s">
        <v>1298</v>
      </c>
      <c r="D188" s="62">
        <v>0</v>
      </c>
      <c r="E188" s="62">
        <v>0</v>
      </c>
      <c r="F188" s="62">
        <v>0</v>
      </c>
      <c r="G188" s="62">
        <v>0</v>
      </c>
      <c r="H188" s="62">
        <v>0</v>
      </c>
      <c r="I188" s="62">
        <v>0</v>
      </c>
      <c r="J188" s="62">
        <v>0</v>
      </c>
      <c r="K188" s="62">
        <v>0</v>
      </c>
      <c r="L188" s="62">
        <v>0</v>
      </c>
      <c r="M188" s="62">
        <v>0</v>
      </c>
      <c r="N188" s="62">
        <v>0</v>
      </c>
      <c r="O188" s="62">
        <v>0</v>
      </c>
      <c r="P188" s="62">
        <v>0</v>
      </c>
      <c r="Q188" s="62">
        <v>0</v>
      </c>
      <c r="R188" s="62">
        <v>0</v>
      </c>
      <c r="S188" s="62">
        <v>0</v>
      </c>
      <c r="T188" s="62">
        <v>4000000</v>
      </c>
      <c r="U188" s="62">
        <v>0</v>
      </c>
      <c r="V188" s="62">
        <v>0</v>
      </c>
      <c r="W188" s="62">
        <v>0</v>
      </c>
      <c r="X188" s="62">
        <v>0</v>
      </c>
      <c r="Y188" s="62">
        <v>0</v>
      </c>
      <c r="Z188" s="62">
        <v>0</v>
      </c>
      <c r="AA188" s="62">
        <v>0</v>
      </c>
      <c r="AB188" s="62">
        <v>0</v>
      </c>
      <c r="AC188" s="62">
        <v>0</v>
      </c>
      <c r="AD188" s="62">
        <v>0</v>
      </c>
      <c r="AE188" s="62">
        <v>0</v>
      </c>
      <c r="AF188" s="62">
        <v>0</v>
      </c>
      <c r="AG188" s="62">
        <v>0</v>
      </c>
      <c r="AH188" s="62">
        <v>0</v>
      </c>
      <c r="AI188" s="62">
        <v>0</v>
      </c>
      <c r="AJ188" s="63">
        <f t="shared" si="2"/>
        <v>4000000</v>
      </c>
      <c r="AM188" s="70"/>
    </row>
    <row r="189" spans="1:39" ht="20.100000000000001" customHeight="1">
      <c r="A189" s="59">
        <v>520</v>
      </c>
      <c r="B189" s="60" t="s">
        <v>843</v>
      </c>
      <c r="C189" s="61" t="s">
        <v>1298</v>
      </c>
      <c r="D189" s="62">
        <v>0</v>
      </c>
      <c r="E189" s="62">
        <v>0</v>
      </c>
      <c r="F189" s="62">
        <v>0</v>
      </c>
      <c r="G189" s="62">
        <v>0</v>
      </c>
      <c r="H189" s="62">
        <v>0</v>
      </c>
      <c r="I189" s="62">
        <v>0</v>
      </c>
      <c r="J189" s="62">
        <v>0</v>
      </c>
      <c r="K189" s="62">
        <v>0</v>
      </c>
      <c r="L189" s="62">
        <v>0</v>
      </c>
      <c r="M189" s="62">
        <v>0</v>
      </c>
      <c r="N189" s="62">
        <v>0</v>
      </c>
      <c r="O189" s="62">
        <v>0</v>
      </c>
      <c r="P189" s="62">
        <v>0</v>
      </c>
      <c r="Q189" s="62">
        <v>0</v>
      </c>
      <c r="R189" s="62">
        <v>0</v>
      </c>
      <c r="S189" s="62">
        <v>0</v>
      </c>
      <c r="T189" s="62">
        <v>0</v>
      </c>
      <c r="U189" s="62">
        <v>0</v>
      </c>
      <c r="V189" s="62">
        <v>0</v>
      </c>
      <c r="W189" s="62">
        <v>0</v>
      </c>
      <c r="X189" s="62">
        <v>0</v>
      </c>
      <c r="Y189" s="62">
        <v>0</v>
      </c>
      <c r="Z189" s="62">
        <v>0</v>
      </c>
      <c r="AA189" s="62">
        <v>0</v>
      </c>
      <c r="AB189" s="62">
        <v>0</v>
      </c>
      <c r="AC189" s="62">
        <v>0</v>
      </c>
      <c r="AD189" s="62">
        <v>0</v>
      </c>
      <c r="AE189" s="62">
        <v>0</v>
      </c>
      <c r="AF189" s="62">
        <v>0</v>
      </c>
      <c r="AG189" s="62">
        <v>0</v>
      </c>
      <c r="AH189" s="62">
        <v>0</v>
      </c>
      <c r="AI189" s="62">
        <v>0</v>
      </c>
      <c r="AJ189" s="63">
        <f t="shared" si="2"/>
        <v>0</v>
      </c>
      <c r="AM189" s="70"/>
    </row>
    <row r="190" spans="1:39" ht="20.100000000000001" customHeight="1">
      <c r="A190" s="59">
        <v>522</v>
      </c>
      <c r="B190" s="60" t="s">
        <v>844</v>
      </c>
      <c r="C190" s="61" t="s">
        <v>1298</v>
      </c>
      <c r="D190" s="62">
        <v>0</v>
      </c>
      <c r="E190" s="62">
        <v>0</v>
      </c>
      <c r="F190" s="62">
        <v>5401871.3899999997</v>
      </c>
      <c r="G190" s="62">
        <v>0</v>
      </c>
      <c r="H190" s="62">
        <v>0</v>
      </c>
      <c r="I190" s="62">
        <v>0</v>
      </c>
      <c r="J190" s="62">
        <v>0</v>
      </c>
      <c r="K190" s="62">
        <v>0</v>
      </c>
      <c r="L190" s="62">
        <v>0</v>
      </c>
      <c r="M190" s="62">
        <v>0</v>
      </c>
      <c r="N190" s="62">
        <v>0</v>
      </c>
      <c r="O190" s="62">
        <v>0</v>
      </c>
      <c r="P190" s="62">
        <v>0</v>
      </c>
      <c r="Q190" s="62">
        <v>0</v>
      </c>
      <c r="R190" s="62">
        <v>0</v>
      </c>
      <c r="S190" s="62">
        <v>0</v>
      </c>
      <c r="T190" s="62">
        <v>0</v>
      </c>
      <c r="U190" s="62">
        <v>0</v>
      </c>
      <c r="V190" s="62">
        <v>0</v>
      </c>
      <c r="W190" s="62">
        <v>0</v>
      </c>
      <c r="X190" s="62">
        <v>0</v>
      </c>
      <c r="Y190" s="62">
        <v>0</v>
      </c>
      <c r="Z190" s="62">
        <v>0</v>
      </c>
      <c r="AA190" s="62">
        <v>0</v>
      </c>
      <c r="AB190" s="62">
        <v>0</v>
      </c>
      <c r="AC190" s="62">
        <v>0</v>
      </c>
      <c r="AD190" s="62">
        <v>0</v>
      </c>
      <c r="AE190" s="62">
        <v>0</v>
      </c>
      <c r="AF190" s="62">
        <v>0</v>
      </c>
      <c r="AG190" s="62">
        <v>0</v>
      </c>
      <c r="AH190" s="62">
        <v>0</v>
      </c>
      <c r="AI190" s="62">
        <v>0</v>
      </c>
      <c r="AJ190" s="63">
        <f t="shared" si="2"/>
        <v>5401871.3899999997</v>
      </c>
      <c r="AM190" s="70"/>
    </row>
    <row r="191" spans="1:39" ht="20.100000000000001" customHeight="1">
      <c r="A191" s="59">
        <v>523</v>
      </c>
      <c r="B191" s="60" t="s">
        <v>845</v>
      </c>
      <c r="C191" s="61" t="s">
        <v>1298</v>
      </c>
      <c r="D191" s="62">
        <v>0</v>
      </c>
      <c r="E191" s="62">
        <v>3840</v>
      </c>
      <c r="F191" s="62">
        <v>0</v>
      </c>
      <c r="G191" s="62">
        <v>1333668.2799999993</v>
      </c>
      <c r="H191" s="62">
        <v>0</v>
      </c>
      <c r="I191" s="62">
        <v>0</v>
      </c>
      <c r="J191" s="62">
        <v>0</v>
      </c>
      <c r="K191" s="62">
        <v>0</v>
      </c>
      <c r="L191" s="62">
        <v>0</v>
      </c>
      <c r="M191" s="62">
        <v>0</v>
      </c>
      <c r="N191" s="62">
        <v>0</v>
      </c>
      <c r="O191" s="62">
        <v>0</v>
      </c>
      <c r="P191" s="62">
        <v>0</v>
      </c>
      <c r="Q191" s="62">
        <v>0</v>
      </c>
      <c r="R191" s="62">
        <v>0</v>
      </c>
      <c r="S191" s="62">
        <v>0</v>
      </c>
      <c r="T191" s="62">
        <v>0</v>
      </c>
      <c r="U191" s="62">
        <v>0</v>
      </c>
      <c r="V191" s="62">
        <v>0</v>
      </c>
      <c r="W191" s="62">
        <v>0</v>
      </c>
      <c r="X191" s="62">
        <v>0</v>
      </c>
      <c r="Y191" s="62">
        <v>0</v>
      </c>
      <c r="Z191" s="62">
        <v>0</v>
      </c>
      <c r="AA191" s="62">
        <v>0</v>
      </c>
      <c r="AB191" s="62">
        <v>0</v>
      </c>
      <c r="AC191" s="62">
        <v>0</v>
      </c>
      <c r="AD191" s="62">
        <v>0</v>
      </c>
      <c r="AE191" s="62">
        <v>0</v>
      </c>
      <c r="AF191" s="62">
        <v>0</v>
      </c>
      <c r="AG191" s="62">
        <v>0</v>
      </c>
      <c r="AH191" s="62">
        <v>0</v>
      </c>
      <c r="AI191" s="62">
        <v>0</v>
      </c>
      <c r="AJ191" s="63">
        <f t="shared" si="2"/>
        <v>1337508.2799999993</v>
      </c>
      <c r="AM191" s="70"/>
    </row>
    <row r="192" spans="1:39" ht="20.100000000000001" customHeight="1">
      <c r="A192" s="59">
        <v>525</v>
      </c>
      <c r="B192" s="60" t="s">
        <v>206</v>
      </c>
      <c r="C192" s="61" t="s">
        <v>1298</v>
      </c>
      <c r="D192" s="62">
        <v>0</v>
      </c>
      <c r="E192" s="62">
        <v>0</v>
      </c>
      <c r="F192" s="62">
        <v>516712.68</v>
      </c>
      <c r="G192" s="62">
        <v>1905027.3900000001</v>
      </c>
      <c r="H192" s="62">
        <v>0</v>
      </c>
      <c r="I192" s="62">
        <v>0</v>
      </c>
      <c r="J192" s="62">
        <v>0</v>
      </c>
      <c r="K192" s="62">
        <v>0</v>
      </c>
      <c r="L192" s="62">
        <v>0</v>
      </c>
      <c r="M192" s="62">
        <v>0</v>
      </c>
      <c r="N192" s="62">
        <v>0</v>
      </c>
      <c r="O192" s="62">
        <v>0</v>
      </c>
      <c r="P192" s="62">
        <v>0</v>
      </c>
      <c r="Q192" s="62">
        <v>0</v>
      </c>
      <c r="R192" s="62">
        <v>0</v>
      </c>
      <c r="S192" s="62">
        <v>0</v>
      </c>
      <c r="T192" s="62">
        <v>0</v>
      </c>
      <c r="U192" s="62">
        <v>0</v>
      </c>
      <c r="V192" s="62">
        <v>0</v>
      </c>
      <c r="W192" s="62">
        <v>0</v>
      </c>
      <c r="X192" s="62">
        <v>0</v>
      </c>
      <c r="Y192" s="62">
        <v>0</v>
      </c>
      <c r="Z192" s="62">
        <v>0</v>
      </c>
      <c r="AA192" s="62">
        <v>0</v>
      </c>
      <c r="AB192" s="62">
        <v>0</v>
      </c>
      <c r="AC192" s="62">
        <v>0</v>
      </c>
      <c r="AD192" s="62">
        <v>0</v>
      </c>
      <c r="AE192" s="62">
        <v>0</v>
      </c>
      <c r="AF192" s="62">
        <v>0</v>
      </c>
      <c r="AG192" s="62">
        <v>0</v>
      </c>
      <c r="AH192" s="62">
        <v>0</v>
      </c>
      <c r="AI192" s="62">
        <v>0</v>
      </c>
      <c r="AJ192" s="63">
        <f t="shared" si="2"/>
        <v>2421740.0700000003</v>
      </c>
      <c r="AM192" s="70"/>
    </row>
    <row r="193" spans="1:39" ht="20.100000000000001" customHeight="1">
      <c r="A193" s="59">
        <v>526</v>
      </c>
      <c r="B193" s="60" t="s">
        <v>846</v>
      </c>
      <c r="C193" s="61" t="s">
        <v>1298</v>
      </c>
      <c r="D193" s="62">
        <v>0</v>
      </c>
      <c r="E193" s="62">
        <v>0</v>
      </c>
      <c r="F193" s="62">
        <v>146130</v>
      </c>
      <c r="G193" s="62">
        <v>2774380.4299999997</v>
      </c>
      <c r="H193" s="62">
        <v>0</v>
      </c>
      <c r="I193" s="62">
        <v>5915.02</v>
      </c>
      <c r="J193" s="62">
        <v>92803.23</v>
      </c>
      <c r="K193" s="62">
        <v>2719.04</v>
      </c>
      <c r="L193" s="62">
        <v>0</v>
      </c>
      <c r="M193" s="62">
        <v>0</v>
      </c>
      <c r="N193" s="62">
        <v>12510.53</v>
      </c>
      <c r="O193" s="62">
        <v>0</v>
      </c>
      <c r="P193" s="62">
        <v>0</v>
      </c>
      <c r="Q193" s="62">
        <v>0</v>
      </c>
      <c r="R193" s="62">
        <v>0</v>
      </c>
      <c r="S193" s="62">
        <v>0</v>
      </c>
      <c r="T193" s="62">
        <v>0</v>
      </c>
      <c r="U193" s="62">
        <v>0</v>
      </c>
      <c r="V193" s="62">
        <v>0</v>
      </c>
      <c r="W193" s="62">
        <v>0</v>
      </c>
      <c r="X193" s="62">
        <v>0</v>
      </c>
      <c r="Y193" s="62">
        <v>0</v>
      </c>
      <c r="Z193" s="62">
        <v>0</v>
      </c>
      <c r="AA193" s="62">
        <v>0</v>
      </c>
      <c r="AB193" s="62">
        <v>0</v>
      </c>
      <c r="AC193" s="62">
        <v>0</v>
      </c>
      <c r="AD193" s="62">
        <v>0</v>
      </c>
      <c r="AE193" s="62">
        <v>0</v>
      </c>
      <c r="AF193" s="62">
        <v>0</v>
      </c>
      <c r="AG193" s="62">
        <v>0</v>
      </c>
      <c r="AH193" s="62">
        <v>0</v>
      </c>
      <c r="AI193" s="62">
        <v>0</v>
      </c>
      <c r="AJ193" s="63">
        <f t="shared" si="2"/>
        <v>3034458.2499999995</v>
      </c>
      <c r="AM193" s="70"/>
    </row>
    <row r="194" spans="1:39" ht="20.100000000000001" customHeight="1">
      <c r="A194" s="59">
        <v>548</v>
      </c>
      <c r="B194" s="60" t="s">
        <v>847</v>
      </c>
      <c r="C194" s="61" t="s">
        <v>1298</v>
      </c>
      <c r="D194" s="62">
        <v>0</v>
      </c>
      <c r="E194" s="62">
        <v>0</v>
      </c>
      <c r="F194" s="62">
        <v>0</v>
      </c>
      <c r="G194" s="62">
        <v>0</v>
      </c>
      <c r="H194" s="62">
        <v>0</v>
      </c>
      <c r="I194" s="62">
        <v>0</v>
      </c>
      <c r="J194" s="62">
        <v>0</v>
      </c>
      <c r="K194" s="62">
        <v>0</v>
      </c>
      <c r="L194" s="62">
        <v>0</v>
      </c>
      <c r="M194" s="62">
        <v>0</v>
      </c>
      <c r="N194" s="62">
        <v>0</v>
      </c>
      <c r="O194" s="62">
        <v>0</v>
      </c>
      <c r="P194" s="62">
        <v>0</v>
      </c>
      <c r="Q194" s="62">
        <v>0</v>
      </c>
      <c r="R194" s="62">
        <v>0</v>
      </c>
      <c r="S194" s="62">
        <v>0</v>
      </c>
      <c r="T194" s="62">
        <v>0</v>
      </c>
      <c r="U194" s="62">
        <v>0</v>
      </c>
      <c r="V194" s="62">
        <v>0</v>
      </c>
      <c r="W194" s="62">
        <v>0</v>
      </c>
      <c r="X194" s="62">
        <v>0</v>
      </c>
      <c r="Y194" s="62">
        <v>0</v>
      </c>
      <c r="Z194" s="62">
        <v>0</v>
      </c>
      <c r="AA194" s="62">
        <v>0</v>
      </c>
      <c r="AB194" s="62">
        <v>0</v>
      </c>
      <c r="AC194" s="62">
        <v>0</v>
      </c>
      <c r="AD194" s="62">
        <v>0</v>
      </c>
      <c r="AE194" s="62">
        <v>0</v>
      </c>
      <c r="AF194" s="62">
        <v>0</v>
      </c>
      <c r="AG194" s="62">
        <v>0</v>
      </c>
      <c r="AH194" s="62">
        <v>0</v>
      </c>
      <c r="AI194" s="62">
        <v>0</v>
      </c>
      <c r="AJ194" s="63">
        <f t="shared" si="2"/>
        <v>0</v>
      </c>
      <c r="AM194" s="70"/>
    </row>
    <row r="195" spans="1:39" ht="20.100000000000001" customHeight="1">
      <c r="A195" s="59">
        <v>551</v>
      </c>
      <c r="B195" s="60" t="s">
        <v>209</v>
      </c>
      <c r="C195" s="61" t="s">
        <v>1298</v>
      </c>
      <c r="D195" s="62">
        <v>0</v>
      </c>
      <c r="E195" s="62">
        <v>0</v>
      </c>
      <c r="F195" s="62">
        <v>0</v>
      </c>
      <c r="G195" s="62">
        <v>0</v>
      </c>
      <c r="H195" s="62">
        <v>0</v>
      </c>
      <c r="I195" s="62">
        <v>0</v>
      </c>
      <c r="J195" s="62">
        <v>0</v>
      </c>
      <c r="K195" s="62">
        <v>0</v>
      </c>
      <c r="L195" s="62">
        <v>0</v>
      </c>
      <c r="M195" s="62">
        <v>0</v>
      </c>
      <c r="N195" s="62">
        <v>0</v>
      </c>
      <c r="O195" s="62">
        <v>0</v>
      </c>
      <c r="P195" s="62">
        <v>0</v>
      </c>
      <c r="Q195" s="62">
        <v>0</v>
      </c>
      <c r="R195" s="62">
        <v>0</v>
      </c>
      <c r="S195" s="62">
        <v>0</v>
      </c>
      <c r="T195" s="62">
        <v>0</v>
      </c>
      <c r="U195" s="62">
        <v>0</v>
      </c>
      <c r="V195" s="62">
        <v>0</v>
      </c>
      <c r="W195" s="62">
        <v>0</v>
      </c>
      <c r="X195" s="62">
        <v>0</v>
      </c>
      <c r="Y195" s="62">
        <v>0</v>
      </c>
      <c r="Z195" s="62">
        <v>0</v>
      </c>
      <c r="AA195" s="62">
        <v>0</v>
      </c>
      <c r="AB195" s="62">
        <v>0</v>
      </c>
      <c r="AC195" s="62">
        <v>0</v>
      </c>
      <c r="AD195" s="62">
        <v>0</v>
      </c>
      <c r="AE195" s="62">
        <v>0</v>
      </c>
      <c r="AF195" s="62">
        <v>0</v>
      </c>
      <c r="AG195" s="62">
        <v>0</v>
      </c>
      <c r="AH195" s="62">
        <v>0</v>
      </c>
      <c r="AI195" s="62">
        <v>0</v>
      </c>
      <c r="AJ195" s="63">
        <f t="shared" si="2"/>
        <v>0</v>
      </c>
      <c r="AM195" s="70"/>
    </row>
    <row r="196" spans="1:39" ht="20.100000000000001" customHeight="1">
      <c r="A196" s="59">
        <v>572</v>
      </c>
      <c r="B196" s="60" t="s">
        <v>848</v>
      </c>
      <c r="C196" s="61" t="s">
        <v>1298</v>
      </c>
      <c r="D196" s="62">
        <v>0</v>
      </c>
      <c r="E196" s="62">
        <v>0</v>
      </c>
      <c r="F196" s="62">
        <v>3174687.23</v>
      </c>
      <c r="G196" s="62">
        <v>156975.11999999997</v>
      </c>
      <c r="H196" s="62">
        <v>0</v>
      </c>
      <c r="I196" s="62">
        <v>100851.84</v>
      </c>
      <c r="J196" s="62">
        <v>0</v>
      </c>
      <c r="K196" s="62">
        <v>0</v>
      </c>
      <c r="L196" s="62">
        <v>42668.39</v>
      </c>
      <c r="M196" s="62">
        <v>0</v>
      </c>
      <c r="N196" s="62">
        <v>0</v>
      </c>
      <c r="O196" s="62">
        <v>0</v>
      </c>
      <c r="P196" s="62">
        <v>0</v>
      </c>
      <c r="Q196" s="62">
        <v>0</v>
      </c>
      <c r="R196" s="62">
        <v>0</v>
      </c>
      <c r="S196" s="62">
        <v>0</v>
      </c>
      <c r="T196" s="62">
        <v>0</v>
      </c>
      <c r="U196" s="62">
        <v>0</v>
      </c>
      <c r="V196" s="62">
        <v>0</v>
      </c>
      <c r="W196" s="62">
        <v>0</v>
      </c>
      <c r="X196" s="62">
        <v>0</v>
      </c>
      <c r="Y196" s="62">
        <v>0</v>
      </c>
      <c r="Z196" s="62">
        <v>0</v>
      </c>
      <c r="AA196" s="62">
        <v>0</v>
      </c>
      <c r="AB196" s="62">
        <v>0</v>
      </c>
      <c r="AC196" s="62">
        <v>0</v>
      </c>
      <c r="AD196" s="62">
        <v>0</v>
      </c>
      <c r="AE196" s="62">
        <v>0</v>
      </c>
      <c r="AF196" s="62">
        <v>0</v>
      </c>
      <c r="AG196" s="62">
        <v>0</v>
      </c>
      <c r="AH196" s="62">
        <v>0</v>
      </c>
      <c r="AI196" s="62">
        <v>0</v>
      </c>
      <c r="AJ196" s="63">
        <f t="shared" si="2"/>
        <v>3475182.58</v>
      </c>
      <c r="AM196" s="70"/>
    </row>
    <row r="197" spans="1:39" ht="20.100000000000001" customHeight="1">
      <c r="A197" s="59">
        <v>573</v>
      </c>
      <c r="B197" s="60" t="s">
        <v>849</v>
      </c>
      <c r="C197" s="61" t="s">
        <v>1298</v>
      </c>
      <c r="D197" s="62">
        <v>0</v>
      </c>
      <c r="E197" s="62">
        <v>0</v>
      </c>
      <c r="F197" s="62">
        <v>0</v>
      </c>
      <c r="G197" s="62">
        <v>0</v>
      </c>
      <c r="H197" s="62">
        <v>0</v>
      </c>
      <c r="I197" s="62">
        <v>0</v>
      </c>
      <c r="J197" s="62">
        <v>0</v>
      </c>
      <c r="K197" s="62">
        <v>0</v>
      </c>
      <c r="L197" s="62">
        <v>0</v>
      </c>
      <c r="M197" s="62">
        <v>0</v>
      </c>
      <c r="N197" s="62">
        <v>0</v>
      </c>
      <c r="O197" s="62">
        <v>0</v>
      </c>
      <c r="P197" s="62">
        <v>0</v>
      </c>
      <c r="Q197" s="62">
        <v>0</v>
      </c>
      <c r="R197" s="62">
        <v>0</v>
      </c>
      <c r="S197" s="62">
        <v>0</v>
      </c>
      <c r="T197" s="62">
        <v>0</v>
      </c>
      <c r="U197" s="62">
        <v>0</v>
      </c>
      <c r="V197" s="62">
        <v>0</v>
      </c>
      <c r="W197" s="62">
        <v>0</v>
      </c>
      <c r="X197" s="62">
        <v>0</v>
      </c>
      <c r="Y197" s="62">
        <v>0</v>
      </c>
      <c r="Z197" s="62">
        <v>0</v>
      </c>
      <c r="AA197" s="62">
        <v>0</v>
      </c>
      <c r="AB197" s="62">
        <v>0</v>
      </c>
      <c r="AC197" s="62">
        <v>0</v>
      </c>
      <c r="AD197" s="62">
        <v>0</v>
      </c>
      <c r="AE197" s="62">
        <v>0</v>
      </c>
      <c r="AF197" s="62">
        <v>0</v>
      </c>
      <c r="AG197" s="62">
        <v>0</v>
      </c>
      <c r="AH197" s="62">
        <v>0</v>
      </c>
      <c r="AI197" s="62">
        <v>0</v>
      </c>
      <c r="AJ197" s="63">
        <f t="shared" si="2"/>
        <v>0</v>
      </c>
      <c r="AM197" s="70"/>
    </row>
    <row r="198" spans="1:39" ht="20.100000000000001" customHeight="1">
      <c r="A198" s="59">
        <v>574</v>
      </c>
      <c r="B198" s="60" t="s">
        <v>850</v>
      </c>
      <c r="C198" s="61" t="s">
        <v>1298</v>
      </c>
      <c r="D198" s="62">
        <v>1656</v>
      </c>
      <c r="E198" s="62">
        <v>1000000</v>
      </c>
      <c r="F198" s="62">
        <v>0</v>
      </c>
      <c r="G198" s="62">
        <v>3607060.2899999996</v>
      </c>
      <c r="H198" s="62">
        <v>0</v>
      </c>
      <c r="I198" s="62">
        <v>50</v>
      </c>
      <c r="J198" s="62">
        <v>18300000</v>
      </c>
      <c r="K198" s="62">
        <v>0</v>
      </c>
      <c r="L198" s="62">
        <v>0</v>
      </c>
      <c r="M198" s="62">
        <v>0</v>
      </c>
      <c r="N198" s="62">
        <v>168585.60000000001</v>
      </c>
      <c r="O198" s="62">
        <v>0</v>
      </c>
      <c r="P198" s="62">
        <v>0</v>
      </c>
      <c r="Q198" s="62">
        <v>0</v>
      </c>
      <c r="R198" s="62">
        <v>0</v>
      </c>
      <c r="S198" s="62">
        <v>0</v>
      </c>
      <c r="T198" s="62">
        <v>0</v>
      </c>
      <c r="U198" s="62">
        <v>0</v>
      </c>
      <c r="V198" s="62">
        <v>0</v>
      </c>
      <c r="W198" s="62">
        <v>0</v>
      </c>
      <c r="X198" s="62">
        <v>0</v>
      </c>
      <c r="Y198" s="62">
        <v>0</v>
      </c>
      <c r="Z198" s="62">
        <v>0</v>
      </c>
      <c r="AA198" s="62">
        <v>0</v>
      </c>
      <c r="AB198" s="62">
        <v>0</v>
      </c>
      <c r="AC198" s="62">
        <v>0</v>
      </c>
      <c r="AD198" s="62">
        <v>0</v>
      </c>
      <c r="AE198" s="62">
        <v>0</v>
      </c>
      <c r="AF198" s="62">
        <v>0</v>
      </c>
      <c r="AG198" s="62">
        <v>0</v>
      </c>
      <c r="AH198" s="62">
        <v>0</v>
      </c>
      <c r="AI198" s="62">
        <v>0</v>
      </c>
      <c r="AJ198" s="63">
        <f t="shared" si="2"/>
        <v>23077351.890000001</v>
      </c>
      <c r="AM198" s="70"/>
    </row>
    <row r="199" spans="1:39" ht="20.100000000000001" customHeight="1">
      <c r="A199" s="59">
        <v>575</v>
      </c>
      <c r="B199" s="60" t="s">
        <v>851</v>
      </c>
      <c r="C199" s="64" t="s">
        <v>1298</v>
      </c>
      <c r="D199" s="62">
        <v>0</v>
      </c>
      <c r="E199" s="62">
        <v>0</v>
      </c>
      <c r="F199" s="62">
        <v>0</v>
      </c>
      <c r="G199" s="62">
        <v>0</v>
      </c>
      <c r="H199" s="62">
        <v>0</v>
      </c>
      <c r="I199" s="62">
        <v>0</v>
      </c>
      <c r="J199" s="62">
        <v>0</v>
      </c>
      <c r="K199" s="62">
        <v>0</v>
      </c>
      <c r="L199" s="62">
        <v>0</v>
      </c>
      <c r="M199" s="62">
        <v>0</v>
      </c>
      <c r="N199" s="62">
        <v>0</v>
      </c>
      <c r="O199" s="62">
        <v>0</v>
      </c>
      <c r="P199" s="62">
        <v>0</v>
      </c>
      <c r="Q199" s="62">
        <v>0</v>
      </c>
      <c r="R199" s="62">
        <v>0</v>
      </c>
      <c r="S199" s="62">
        <v>0</v>
      </c>
      <c r="T199" s="62">
        <v>0</v>
      </c>
      <c r="U199" s="62">
        <v>0</v>
      </c>
      <c r="V199" s="62">
        <v>0</v>
      </c>
      <c r="W199" s="62">
        <v>0</v>
      </c>
      <c r="X199" s="62">
        <v>0</v>
      </c>
      <c r="Y199" s="62">
        <v>0</v>
      </c>
      <c r="Z199" s="62">
        <v>0</v>
      </c>
      <c r="AA199" s="62">
        <v>0</v>
      </c>
      <c r="AB199" s="62">
        <v>0</v>
      </c>
      <c r="AC199" s="62">
        <v>0</v>
      </c>
      <c r="AD199" s="62">
        <v>0</v>
      </c>
      <c r="AE199" s="62">
        <v>0</v>
      </c>
      <c r="AF199" s="62">
        <v>0</v>
      </c>
      <c r="AG199" s="62">
        <v>0</v>
      </c>
      <c r="AH199" s="62">
        <v>0</v>
      </c>
      <c r="AI199" s="62">
        <v>0</v>
      </c>
      <c r="AJ199" s="63">
        <f t="shared" si="2"/>
        <v>0</v>
      </c>
      <c r="AM199" s="70"/>
    </row>
    <row r="200" spans="1:39" ht="20.100000000000001" customHeight="1">
      <c r="A200" s="59">
        <v>576</v>
      </c>
      <c r="B200" s="60" t="s">
        <v>852</v>
      </c>
      <c r="C200" s="64" t="s">
        <v>1298</v>
      </c>
      <c r="D200" s="62">
        <v>3000000</v>
      </c>
      <c r="E200" s="62">
        <v>0</v>
      </c>
      <c r="F200" s="62">
        <v>16876</v>
      </c>
      <c r="G200" s="62">
        <v>51421.599999999999</v>
      </c>
      <c r="H200" s="62">
        <v>0</v>
      </c>
      <c r="I200" s="62">
        <v>3828.53</v>
      </c>
      <c r="J200" s="62">
        <v>0</v>
      </c>
      <c r="K200" s="62">
        <v>1876.9299999999998</v>
      </c>
      <c r="L200" s="62">
        <v>0</v>
      </c>
      <c r="M200" s="62">
        <v>0</v>
      </c>
      <c r="N200" s="62">
        <v>208.82000000000002</v>
      </c>
      <c r="O200" s="62">
        <v>0</v>
      </c>
      <c r="P200" s="62">
        <v>0</v>
      </c>
      <c r="Q200" s="62">
        <v>0</v>
      </c>
      <c r="R200" s="62">
        <v>0</v>
      </c>
      <c r="S200" s="62">
        <v>0</v>
      </c>
      <c r="T200" s="62">
        <v>0</v>
      </c>
      <c r="U200" s="62">
        <v>0</v>
      </c>
      <c r="V200" s="62">
        <v>0</v>
      </c>
      <c r="W200" s="62">
        <v>0</v>
      </c>
      <c r="X200" s="62">
        <v>0</v>
      </c>
      <c r="Y200" s="62">
        <v>0</v>
      </c>
      <c r="Z200" s="62">
        <v>0</v>
      </c>
      <c r="AA200" s="62">
        <v>0</v>
      </c>
      <c r="AB200" s="62">
        <v>0</v>
      </c>
      <c r="AC200" s="62">
        <v>0</v>
      </c>
      <c r="AD200" s="62">
        <v>0</v>
      </c>
      <c r="AE200" s="62">
        <v>0</v>
      </c>
      <c r="AF200" s="62">
        <v>0</v>
      </c>
      <c r="AG200" s="62">
        <v>0</v>
      </c>
      <c r="AH200" s="62">
        <v>0</v>
      </c>
      <c r="AI200" s="62">
        <v>0</v>
      </c>
      <c r="AJ200" s="63">
        <f t="shared" si="2"/>
        <v>3074211.88</v>
      </c>
      <c r="AM200" s="70"/>
    </row>
    <row r="201" spans="1:39" ht="20.100000000000001" customHeight="1">
      <c r="A201" s="59">
        <v>578</v>
      </c>
      <c r="B201" s="60" t="s">
        <v>853</v>
      </c>
      <c r="C201" s="61" t="s">
        <v>1298</v>
      </c>
      <c r="D201" s="62">
        <v>0</v>
      </c>
      <c r="E201" s="62">
        <v>0</v>
      </c>
      <c r="F201" s="62">
        <v>0</v>
      </c>
      <c r="G201" s="62">
        <v>48569.88</v>
      </c>
      <c r="H201" s="62">
        <v>0</v>
      </c>
      <c r="I201" s="62">
        <v>50</v>
      </c>
      <c r="J201" s="62">
        <v>0</v>
      </c>
      <c r="K201" s="62">
        <v>4371.7800000000007</v>
      </c>
      <c r="L201" s="62">
        <v>0</v>
      </c>
      <c r="M201" s="62">
        <v>0</v>
      </c>
      <c r="N201" s="62">
        <v>0</v>
      </c>
      <c r="O201" s="62">
        <v>0</v>
      </c>
      <c r="P201" s="62">
        <v>0</v>
      </c>
      <c r="Q201" s="62">
        <v>0</v>
      </c>
      <c r="R201" s="62">
        <v>0</v>
      </c>
      <c r="S201" s="62">
        <v>0</v>
      </c>
      <c r="T201" s="62">
        <v>0</v>
      </c>
      <c r="U201" s="62">
        <v>0</v>
      </c>
      <c r="V201" s="62">
        <v>0</v>
      </c>
      <c r="W201" s="62">
        <v>0</v>
      </c>
      <c r="X201" s="62">
        <v>0</v>
      </c>
      <c r="Y201" s="62">
        <v>0</v>
      </c>
      <c r="Z201" s="62">
        <v>0</v>
      </c>
      <c r="AA201" s="62">
        <v>0</v>
      </c>
      <c r="AB201" s="62">
        <v>0</v>
      </c>
      <c r="AC201" s="62">
        <v>0</v>
      </c>
      <c r="AD201" s="62">
        <v>0</v>
      </c>
      <c r="AE201" s="62">
        <v>0</v>
      </c>
      <c r="AF201" s="62">
        <v>0</v>
      </c>
      <c r="AG201" s="62">
        <v>0</v>
      </c>
      <c r="AH201" s="62">
        <v>0</v>
      </c>
      <c r="AI201" s="62">
        <v>0</v>
      </c>
      <c r="AJ201" s="63">
        <f t="shared" si="2"/>
        <v>52991.659999999996</v>
      </c>
      <c r="AM201" s="70"/>
    </row>
    <row r="202" spans="1:39" ht="20.100000000000001" customHeight="1">
      <c r="A202" s="59">
        <v>579</v>
      </c>
      <c r="B202" s="60" t="s">
        <v>854</v>
      </c>
      <c r="C202" s="64" t="s">
        <v>1298</v>
      </c>
      <c r="D202" s="62">
        <v>0</v>
      </c>
      <c r="E202" s="62">
        <v>0</v>
      </c>
      <c r="F202" s="62">
        <v>0</v>
      </c>
      <c r="G202" s="62">
        <v>0</v>
      </c>
      <c r="H202" s="62">
        <v>0</v>
      </c>
      <c r="I202" s="62">
        <v>0</v>
      </c>
      <c r="J202" s="62">
        <v>0</v>
      </c>
      <c r="K202" s="62">
        <v>0</v>
      </c>
      <c r="L202" s="62">
        <v>0</v>
      </c>
      <c r="M202" s="62">
        <v>0</v>
      </c>
      <c r="N202" s="62">
        <v>0</v>
      </c>
      <c r="O202" s="62">
        <v>0</v>
      </c>
      <c r="P202" s="62">
        <v>0</v>
      </c>
      <c r="Q202" s="62">
        <v>0</v>
      </c>
      <c r="R202" s="62">
        <v>0</v>
      </c>
      <c r="S202" s="62">
        <v>0</v>
      </c>
      <c r="T202" s="62">
        <v>0</v>
      </c>
      <c r="U202" s="62">
        <v>0</v>
      </c>
      <c r="V202" s="62">
        <v>0</v>
      </c>
      <c r="W202" s="62">
        <v>0</v>
      </c>
      <c r="X202" s="62">
        <v>0</v>
      </c>
      <c r="Y202" s="62">
        <v>0</v>
      </c>
      <c r="Z202" s="62">
        <v>0</v>
      </c>
      <c r="AA202" s="62">
        <v>0</v>
      </c>
      <c r="AB202" s="62">
        <v>0</v>
      </c>
      <c r="AC202" s="62">
        <v>0</v>
      </c>
      <c r="AD202" s="62">
        <v>0</v>
      </c>
      <c r="AE202" s="62">
        <v>0</v>
      </c>
      <c r="AF202" s="62">
        <v>0</v>
      </c>
      <c r="AG202" s="62">
        <v>0</v>
      </c>
      <c r="AH202" s="62">
        <v>0</v>
      </c>
      <c r="AI202" s="62">
        <v>0</v>
      </c>
      <c r="AJ202" s="63">
        <f t="shared" si="2"/>
        <v>0</v>
      </c>
      <c r="AM202" s="70"/>
    </row>
    <row r="203" spans="1:39" ht="20.100000000000001" customHeight="1">
      <c r="A203" s="59">
        <v>580</v>
      </c>
      <c r="B203" s="60" t="s">
        <v>217</v>
      </c>
      <c r="C203" s="61" t="s">
        <v>1298</v>
      </c>
      <c r="D203" s="62">
        <v>211969.49</v>
      </c>
      <c r="E203" s="62">
        <v>0</v>
      </c>
      <c r="F203" s="62">
        <v>54460.59</v>
      </c>
      <c r="G203" s="62">
        <v>422030.38000000006</v>
      </c>
      <c r="H203" s="62">
        <v>0</v>
      </c>
      <c r="I203" s="62">
        <v>0</v>
      </c>
      <c r="J203" s="62">
        <v>77112.070000000007</v>
      </c>
      <c r="K203" s="62">
        <v>0</v>
      </c>
      <c r="L203" s="62">
        <v>0</v>
      </c>
      <c r="M203" s="62">
        <v>0</v>
      </c>
      <c r="N203" s="62">
        <v>0</v>
      </c>
      <c r="O203" s="62">
        <v>0</v>
      </c>
      <c r="P203" s="62">
        <v>0</v>
      </c>
      <c r="Q203" s="62">
        <v>0</v>
      </c>
      <c r="R203" s="62">
        <v>0</v>
      </c>
      <c r="S203" s="62">
        <v>0</v>
      </c>
      <c r="T203" s="62">
        <v>0</v>
      </c>
      <c r="U203" s="62">
        <v>0</v>
      </c>
      <c r="V203" s="62">
        <v>0</v>
      </c>
      <c r="W203" s="62">
        <v>0</v>
      </c>
      <c r="X203" s="62">
        <v>0</v>
      </c>
      <c r="Y203" s="62">
        <v>0</v>
      </c>
      <c r="Z203" s="62">
        <v>0</v>
      </c>
      <c r="AA203" s="62">
        <v>0</v>
      </c>
      <c r="AB203" s="62">
        <v>0</v>
      </c>
      <c r="AC203" s="62">
        <v>0</v>
      </c>
      <c r="AD203" s="62">
        <v>0</v>
      </c>
      <c r="AE203" s="62">
        <v>0</v>
      </c>
      <c r="AF203" s="62">
        <v>0</v>
      </c>
      <c r="AG203" s="62">
        <v>0</v>
      </c>
      <c r="AH203" s="62">
        <v>0</v>
      </c>
      <c r="AI203" s="62">
        <v>0</v>
      </c>
      <c r="AJ203" s="63">
        <f t="shared" si="2"/>
        <v>765572.53</v>
      </c>
      <c r="AM203" s="70"/>
    </row>
    <row r="204" spans="1:39" ht="20.100000000000001" customHeight="1">
      <c r="A204" s="59">
        <v>581</v>
      </c>
      <c r="B204" s="60" t="s">
        <v>855</v>
      </c>
      <c r="C204" s="61" t="s">
        <v>1298</v>
      </c>
      <c r="D204" s="62">
        <v>0</v>
      </c>
      <c r="E204" s="62">
        <v>0</v>
      </c>
      <c r="F204" s="62">
        <v>0</v>
      </c>
      <c r="G204" s="62">
        <v>0</v>
      </c>
      <c r="H204" s="62">
        <v>0</v>
      </c>
      <c r="I204" s="62">
        <v>0</v>
      </c>
      <c r="J204" s="62">
        <v>0</v>
      </c>
      <c r="K204" s="62">
        <v>0</v>
      </c>
      <c r="L204" s="62">
        <v>0</v>
      </c>
      <c r="M204" s="62">
        <v>0</v>
      </c>
      <c r="N204" s="62">
        <v>0</v>
      </c>
      <c r="O204" s="62">
        <v>0</v>
      </c>
      <c r="P204" s="62">
        <v>0</v>
      </c>
      <c r="Q204" s="62">
        <v>0</v>
      </c>
      <c r="R204" s="62">
        <v>0</v>
      </c>
      <c r="S204" s="62">
        <v>0</v>
      </c>
      <c r="T204" s="62">
        <v>0</v>
      </c>
      <c r="U204" s="62">
        <v>0</v>
      </c>
      <c r="V204" s="62">
        <v>0</v>
      </c>
      <c r="W204" s="62">
        <v>0</v>
      </c>
      <c r="X204" s="62">
        <v>0</v>
      </c>
      <c r="Y204" s="62">
        <v>0</v>
      </c>
      <c r="Z204" s="62">
        <v>0</v>
      </c>
      <c r="AA204" s="62">
        <v>0</v>
      </c>
      <c r="AB204" s="62">
        <v>0</v>
      </c>
      <c r="AC204" s="62">
        <v>0</v>
      </c>
      <c r="AD204" s="62">
        <v>0</v>
      </c>
      <c r="AE204" s="62">
        <v>0</v>
      </c>
      <c r="AF204" s="62">
        <v>0</v>
      </c>
      <c r="AG204" s="62">
        <v>0</v>
      </c>
      <c r="AH204" s="62">
        <v>0</v>
      </c>
      <c r="AI204" s="62">
        <v>0</v>
      </c>
      <c r="AJ204" s="63">
        <f t="shared" si="2"/>
        <v>0</v>
      </c>
      <c r="AM204" s="70"/>
    </row>
    <row r="205" spans="1:39" ht="20.100000000000001" customHeight="1">
      <c r="A205" s="59">
        <v>582</v>
      </c>
      <c r="B205" s="60" t="s">
        <v>856</v>
      </c>
      <c r="C205" s="61" t="s">
        <v>1298</v>
      </c>
      <c r="D205" s="62">
        <v>0</v>
      </c>
      <c r="E205" s="62">
        <v>2001656</v>
      </c>
      <c r="F205" s="62">
        <v>16017659.92</v>
      </c>
      <c r="G205" s="62">
        <v>50279.69</v>
      </c>
      <c r="H205" s="62">
        <v>0</v>
      </c>
      <c r="I205" s="62">
        <v>0</v>
      </c>
      <c r="J205" s="62">
        <v>0</v>
      </c>
      <c r="K205" s="62">
        <v>0</v>
      </c>
      <c r="L205" s="62">
        <v>0</v>
      </c>
      <c r="M205" s="62">
        <v>0</v>
      </c>
      <c r="N205" s="62">
        <v>0</v>
      </c>
      <c r="O205" s="62">
        <v>0</v>
      </c>
      <c r="P205" s="62">
        <v>0</v>
      </c>
      <c r="Q205" s="62">
        <v>0</v>
      </c>
      <c r="R205" s="62">
        <v>0</v>
      </c>
      <c r="S205" s="62">
        <v>0</v>
      </c>
      <c r="T205" s="62">
        <v>0</v>
      </c>
      <c r="U205" s="62">
        <v>0</v>
      </c>
      <c r="V205" s="62">
        <v>0</v>
      </c>
      <c r="W205" s="62">
        <v>0</v>
      </c>
      <c r="X205" s="62">
        <v>0</v>
      </c>
      <c r="Y205" s="62">
        <v>0</v>
      </c>
      <c r="Z205" s="62">
        <v>0</v>
      </c>
      <c r="AA205" s="62">
        <v>0</v>
      </c>
      <c r="AB205" s="62">
        <v>0</v>
      </c>
      <c r="AC205" s="62">
        <v>0</v>
      </c>
      <c r="AD205" s="62">
        <v>0</v>
      </c>
      <c r="AE205" s="62">
        <v>0</v>
      </c>
      <c r="AF205" s="62">
        <v>0</v>
      </c>
      <c r="AG205" s="62">
        <v>0</v>
      </c>
      <c r="AH205" s="62">
        <v>0</v>
      </c>
      <c r="AI205" s="62">
        <v>0</v>
      </c>
      <c r="AJ205" s="63">
        <f t="shared" si="2"/>
        <v>18069595.610000003</v>
      </c>
      <c r="AM205" s="70"/>
    </row>
    <row r="206" spans="1:39" ht="20.100000000000001" customHeight="1">
      <c r="A206" s="59">
        <v>584</v>
      </c>
      <c r="B206" s="60" t="s">
        <v>857</v>
      </c>
      <c r="C206" s="61" t="s">
        <v>1298</v>
      </c>
      <c r="D206" s="62">
        <v>0</v>
      </c>
      <c r="E206" s="62">
        <v>0</v>
      </c>
      <c r="F206" s="62">
        <v>0</v>
      </c>
      <c r="G206" s="62">
        <v>0</v>
      </c>
      <c r="H206" s="62">
        <v>0</v>
      </c>
      <c r="I206" s="62">
        <v>0</v>
      </c>
      <c r="J206" s="62">
        <v>0</v>
      </c>
      <c r="K206" s="62">
        <v>0</v>
      </c>
      <c r="L206" s="62">
        <v>0</v>
      </c>
      <c r="M206" s="62">
        <v>0</v>
      </c>
      <c r="N206" s="62">
        <v>0</v>
      </c>
      <c r="O206" s="62">
        <v>0</v>
      </c>
      <c r="P206" s="62">
        <v>0</v>
      </c>
      <c r="Q206" s="62">
        <v>0</v>
      </c>
      <c r="R206" s="62">
        <v>0</v>
      </c>
      <c r="S206" s="62">
        <v>0</v>
      </c>
      <c r="T206" s="62">
        <v>0</v>
      </c>
      <c r="U206" s="62">
        <v>0</v>
      </c>
      <c r="V206" s="62">
        <v>0</v>
      </c>
      <c r="W206" s="62">
        <v>0</v>
      </c>
      <c r="X206" s="62">
        <v>0</v>
      </c>
      <c r="Y206" s="62">
        <v>0</v>
      </c>
      <c r="Z206" s="62">
        <v>0</v>
      </c>
      <c r="AA206" s="62">
        <v>0</v>
      </c>
      <c r="AB206" s="62">
        <v>0</v>
      </c>
      <c r="AC206" s="62">
        <v>0</v>
      </c>
      <c r="AD206" s="62">
        <v>0</v>
      </c>
      <c r="AE206" s="62">
        <v>0</v>
      </c>
      <c r="AF206" s="62">
        <v>0</v>
      </c>
      <c r="AG206" s="62">
        <v>0</v>
      </c>
      <c r="AH206" s="62">
        <v>0</v>
      </c>
      <c r="AI206" s="62">
        <v>0</v>
      </c>
      <c r="AJ206" s="63">
        <f t="shared" ref="AJ206:AJ269" si="3">SUM(D206:AI206)</f>
        <v>0</v>
      </c>
      <c r="AM206" s="70"/>
    </row>
    <row r="207" spans="1:39" ht="20.100000000000001" customHeight="1">
      <c r="A207" s="59">
        <v>585</v>
      </c>
      <c r="B207" s="60" t="s">
        <v>221</v>
      </c>
      <c r="C207" s="61" t="s">
        <v>1298</v>
      </c>
      <c r="D207" s="62">
        <v>0</v>
      </c>
      <c r="E207" s="62">
        <v>10183187</v>
      </c>
      <c r="F207" s="62">
        <v>0</v>
      </c>
      <c r="G207" s="62">
        <v>22</v>
      </c>
      <c r="H207" s="62">
        <v>0</v>
      </c>
      <c r="I207" s="62">
        <v>0</v>
      </c>
      <c r="J207" s="62">
        <v>0</v>
      </c>
      <c r="K207" s="62">
        <v>0</v>
      </c>
      <c r="L207" s="62">
        <v>0</v>
      </c>
      <c r="M207" s="62">
        <v>0</v>
      </c>
      <c r="N207" s="62">
        <v>0</v>
      </c>
      <c r="O207" s="62">
        <v>0</v>
      </c>
      <c r="P207" s="62">
        <v>0</v>
      </c>
      <c r="Q207" s="62">
        <v>0</v>
      </c>
      <c r="R207" s="62">
        <v>0</v>
      </c>
      <c r="S207" s="62">
        <v>0</v>
      </c>
      <c r="T207" s="62">
        <v>7500</v>
      </c>
      <c r="U207" s="62">
        <v>0</v>
      </c>
      <c r="V207" s="62">
        <v>0</v>
      </c>
      <c r="W207" s="62">
        <v>0</v>
      </c>
      <c r="X207" s="62">
        <v>0</v>
      </c>
      <c r="Y207" s="62">
        <v>0</v>
      </c>
      <c r="Z207" s="62">
        <v>0</v>
      </c>
      <c r="AA207" s="62">
        <v>170127.7942</v>
      </c>
      <c r="AB207" s="62">
        <v>0</v>
      </c>
      <c r="AC207" s="62">
        <v>0</v>
      </c>
      <c r="AD207" s="62">
        <v>0</v>
      </c>
      <c r="AE207" s="62">
        <v>0</v>
      </c>
      <c r="AF207" s="62">
        <v>0</v>
      </c>
      <c r="AG207" s="62">
        <v>0</v>
      </c>
      <c r="AH207" s="62">
        <v>0</v>
      </c>
      <c r="AI207" s="62">
        <v>0</v>
      </c>
      <c r="AJ207" s="63">
        <f t="shared" si="3"/>
        <v>10360836.794199999</v>
      </c>
      <c r="AM207" s="70"/>
    </row>
    <row r="208" spans="1:39" ht="20.100000000000001" customHeight="1">
      <c r="A208" s="59">
        <v>586</v>
      </c>
      <c r="B208" s="60" t="s">
        <v>222</v>
      </c>
      <c r="C208" s="64" t="s">
        <v>1298</v>
      </c>
      <c r="D208" s="62">
        <v>0</v>
      </c>
      <c r="E208" s="62">
        <v>0</v>
      </c>
      <c r="F208" s="62">
        <v>74443.98</v>
      </c>
      <c r="G208" s="62">
        <v>25005.5</v>
      </c>
      <c r="H208" s="62">
        <v>0</v>
      </c>
      <c r="I208" s="62">
        <v>53016.200000000012</v>
      </c>
      <c r="J208" s="62">
        <v>0</v>
      </c>
      <c r="K208" s="62">
        <v>0</v>
      </c>
      <c r="L208" s="62">
        <v>0</v>
      </c>
      <c r="M208" s="62">
        <v>0</v>
      </c>
      <c r="N208" s="62">
        <v>0</v>
      </c>
      <c r="O208" s="62">
        <v>0</v>
      </c>
      <c r="P208" s="62">
        <v>0</v>
      </c>
      <c r="Q208" s="62">
        <v>0</v>
      </c>
      <c r="R208" s="62">
        <v>0</v>
      </c>
      <c r="S208" s="62">
        <v>0</v>
      </c>
      <c r="T208" s="62">
        <v>0</v>
      </c>
      <c r="U208" s="62">
        <v>0</v>
      </c>
      <c r="V208" s="62">
        <v>0</v>
      </c>
      <c r="W208" s="62">
        <v>0</v>
      </c>
      <c r="X208" s="62">
        <v>0</v>
      </c>
      <c r="Y208" s="62">
        <v>0</v>
      </c>
      <c r="Z208" s="62">
        <v>0</v>
      </c>
      <c r="AA208" s="62">
        <v>0</v>
      </c>
      <c r="AB208" s="62">
        <v>0</v>
      </c>
      <c r="AC208" s="62">
        <v>0</v>
      </c>
      <c r="AD208" s="62">
        <v>0</v>
      </c>
      <c r="AE208" s="62">
        <v>0</v>
      </c>
      <c r="AF208" s="62">
        <v>0</v>
      </c>
      <c r="AG208" s="62">
        <v>0</v>
      </c>
      <c r="AH208" s="62">
        <v>0</v>
      </c>
      <c r="AI208" s="62">
        <v>0</v>
      </c>
      <c r="AJ208" s="63">
        <f t="shared" si="3"/>
        <v>152465.68</v>
      </c>
      <c r="AM208" s="70"/>
    </row>
    <row r="209" spans="1:39" ht="20.100000000000001" customHeight="1">
      <c r="A209" s="59">
        <v>587</v>
      </c>
      <c r="B209" s="60" t="s">
        <v>858</v>
      </c>
      <c r="C209" s="61" t="s">
        <v>1298</v>
      </c>
      <c r="D209" s="62">
        <v>0</v>
      </c>
      <c r="E209" s="62">
        <v>0</v>
      </c>
      <c r="F209" s="62">
        <v>9347175</v>
      </c>
      <c r="G209" s="62">
        <v>1848932.4500000002</v>
      </c>
      <c r="H209" s="62">
        <v>0</v>
      </c>
      <c r="I209" s="62">
        <v>0</v>
      </c>
      <c r="J209" s="62">
        <v>16417009</v>
      </c>
      <c r="K209" s="62">
        <v>0</v>
      </c>
      <c r="L209" s="62">
        <v>0</v>
      </c>
      <c r="M209" s="62">
        <v>0</v>
      </c>
      <c r="N209" s="62">
        <v>0</v>
      </c>
      <c r="O209" s="62">
        <v>0</v>
      </c>
      <c r="P209" s="62">
        <v>0</v>
      </c>
      <c r="Q209" s="62">
        <v>0</v>
      </c>
      <c r="R209" s="62">
        <v>0</v>
      </c>
      <c r="S209" s="62">
        <v>0</v>
      </c>
      <c r="T209" s="62">
        <v>0</v>
      </c>
      <c r="U209" s="62">
        <v>0</v>
      </c>
      <c r="V209" s="62">
        <v>0</v>
      </c>
      <c r="W209" s="62">
        <v>0</v>
      </c>
      <c r="X209" s="62">
        <v>0</v>
      </c>
      <c r="Y209" s="62">
        <v>0</v>
      </c>
      <c r="Z209" s="62">
        <v>0</v>
      </c>
      <c r="AA209" s="62">
        <v>0</v>
      </c>
      <c r="AB209" s="62">
        <v>0</v>
      </c>
      <c r="AC209" s="62">
        <v>0</v>
      </c>
      <c r="AD209" s="62">
        <v>0</v>
      </c>
      <c r="AE209" s="62">
        <v>0</v>
      </c>
      <c r="AF209" s="62">
        <v>0</v>
      </c>
      <c r="AG209" s="62">
        <v>0</v>
      </c>
      <c r="AH209" s="62">
        <v>0</v>
      </c>
      <c r="AI209" s="62">
        <v>0</v>
      </c>
      <c r="AJ209" s="63">
        <f t="shared" si="3"/>
        <v>27613116.449999999</v>
      </c>
      <c r="AM209" s="70"/>
    </row>
    <row r="210" spans="1:39" ht="20.100000000000001" customHeight="1">
      <c r="A210" s="59">
        <v>588</v>
      </c>
      <c r="B210" s="60" t="s">
        <v>223</v>
      </c>
      <c r="C210" s="64" t="s">
        <v>1298</v>
      </c>
      <c r="D210" s="62">
        <v>0</v>
      </c>
      <c r="E210" s="62">
        <v>0</v>
      </c>
      <c r="F210" s="62">
        <v>0</v>
      </c>
      <c r="G210" s="62">
        <v>0</v>
      </c>
      <c r="H210" s="62">
        <v>0</v>
      </c>
      <c r="I210" s="62">
        <v>0</v>
      </c>
      <c r="J210" s="62">
        <v>0</v>
      </c>
      <c r="K210" s="62">
        <v>0</v>
      </c>
      <c r="L210" s="62">
        <v>0</v>
      </c>
      <c r="M210" s="62">
        <v>0</v>
      </c>
      <c r="N210" s="62">
        <v>0</v>
      </c>
      <c r="O210" s="62">
        <v>0</v>
      </c>
      <c r="P210" s="62">
        <v>0</v>
      </c>
      <c r="Q210" s="62">
        <v>0</v>
      </c>
      <c r="R210" s="62">
        <v>0</v>
      </c>
      <c r="S210" s="62">
        <v>0</v>
      </c>
      <c r="T210" s="62">
        <v>0</v>
      </c>
      <c r="U210" s="62">
        <v>2744000</v>
      </c>
      <c r="V210" s="62">
        <v>0</v>
      </c>
      <c r="W210" s="62">
        <v>0</v>
      </c>
      <c r="X210" s="62">
        <v>0</v>
      </c>
      <c r="Y210" s="62">
        <v>0</v>
      </c>
      <c r="Z210" s="62">
        <v>0</v>
      </c>
      <c r="AA210" s="62">
        <v>0</v>
      </c>
      <c r="AB210" s="62">
        <v>0</v>
      </c>
      <c r="AC210" s="62">
        <v>0</v>
      </c>
      <c r="AD210" s="62">
        <v>0</v>
      </c>
      <c r="AE210" s="62">
        <v>0</v>
      </c>
      <c r="AF210" s="62">
        <v>0</v>
      </c>
      <c r="AG210" s="62">
        <v>0</v>
      </c>
      <c r="AH210" s="62">
        <v>0</v>
      </c>
      <c r="AI210" s="62">
        <v>0</v>
      </c>
      <c r="AJ210" s="63">
        <f t="shared" si="3"/>
        <v>2744000</v>
      </c>
      <c r="AM210" s="70"/>
    </row>
    <row r="211" spans="1:39" ht="20.100000000000001" customHeight="1">
      <c r="A211" s="59">
        <v>589</v>
      </c>
      <c r="B211" s="60" t="s">
        <v>859</v>
      </c>
      <c r="C211" s="64" t="s">
        <v>1298</v>
      </c>
      <c r="D211" s="62">
        <v>0</v>
      </c>
      <c r="E211" s="62">
        <v>0</v>
      </c>
      <c r="F211" s="62">
        <v>0</v>
      </c>
      <c r="G211" s="62">
        <v>0</v>
      </c>
      <c r="H211" s="62">
        <v>0</v>
      </c>
      <c r="I211" s="62">
        <v>0</v>
      </c>
      <c r="J211" s="62">
        <v>0</v>
      </c>
      <c r="K211" s="62">
        <v>0</v>
      </c>
      <c r="L211" s="62">
        <v>0</v>
      </c>
      <c r="M211" s="62">
        <v>0</v>
      </c>
      <c r="N211" s="62">
        <v>0</v>
      </c>
      <c r="O211" s="62">
        <v>0</v>
      </c>
      <c r="P211" s="62">
        <v>0</v>
      </c>
      <c r="Q211" s="62">
        <v>0</v>
      </c>
      <c r="R211" s="62">
        <v>0</v>
      </c>
      <c r="S211" s="62">
        <v>0</v>
      </c>
      <c r="T211" s="62">
        <v>0</v>
      </c>
      <c r="U211" s="62">
        <v>0</v>
      </c>
      <c r="V211" s="62">
        <v>0</v>
      </c>
      <c r="W211" s="62">
        <v>0</v>
      </c>
      <c r="X211" s="62">
        <v>0</v>
      </c>
      <c r="Y211" s="62">
        <v>0</v>
      </c>
      <c r="Z211" s="62">
        <v>0</v>
      </c>
      <c r="AA211" s="62">
        <v>0</v>
      </c>
      <c r="AB211" s="62">
        <v>0</v>
      </c>
      <c r="AC211" s="62">
        <v>0</v>
      </c>
      <c r="AD211" s="62">
        <v>0</v>
      </c>
      <c r="AE211" s="62">
        <v>0</v>
      </c>
      <c r="AF211" s="62">
        <v>0</v>
      </c>
      <c r="AG211" s="62">
        <v>0</v>
      </c>
      <c r="AH211" s="62">
        <v>0</v>
      </c>
      <c r="AI211" s="62">
        <v>0</v>
      </c>
      <c r="AJ211" s="63">
        <f t="shared" si="3"/>
        <v>0</v>
      </c>
      <c r="AM211" s="70"/>
    </row>
    <row r="212" spans="1:39" ht="20.100000000000001" customHeight="1">
      <c r="A212" s="59">
        <v>590</v>
      </c>
      <c r="B212" s="60" t="s">
        <v>860</v>
      </c>
      <c r="C212" s="61" t="s">
        <v>1298</v>
      </c>
      <c r="D212" s="62">
        <v>0</v>
      </c>
      <c r="E212" s="62">
        <v>0</v>
      </c>
      <c r="F212" s="62">
        <v>19917298.059999999</v>
      </c>
      <c r="G212" s="62">
        <v>9099.1600000000017</v>
      </c>
      <c r="H212" s="62">
        <v>0</v>
      </c>
      <c r="I212" s="62">
        <v>22674.67</v>
      </c>
      <c r="J212" s="62">
        <v>0</v>
      </c>
      <c r="K212" s="62">
        <v>0</v>
      </c>
      <c r="L212" s="62">
        <v>0</v>
      </c>
      <c r="M212" s="62">
        <v>0</v>
      </c>
      <c r="N212" s="62">
        <v>44809.34</v>
      </c>
      <c r="O212" s="62">
        <v>0</v>
      </c>
      <c r="P212" s="62">
        <v>0</v>
      </c>
      <c r="Q212" s="62">
        <v>0</v>
      </c>
      <c r="R212" s="62">
        <v>0</v>
      </c>
      <c r="S212" s="62">
        <v>0</v>
      </c>
      <c r="T212" s="62">
        <v>0</v>
      </c>
      <c r="U212" s="62">
        <v>0</v>
      </c>
      <c r="V212" s="62">
        <v>0</v>
      </c>
      <c r="W212" s="62">
        <v>0</v>
      </c>
      <c r="X212" s="62">
        <v>33431.866999999998</v>
      </c>
      <c r="Y212" s="62">
        <v>0</v>
      </c>
      <c r="Z212" s="62">
        <v>0</v>
      </c>
      <c r="AA212" s="62">
        <v>0</v>
      </c>
      <c r="AB212" s="62">
        <v>0</v>
      </c>
      <c r="AC212" s="62">
        <v>0</v>
      </c>
      <c r="AD212" s="62">
        <v>0</v>
      </c>
      <c r="AE212" s="62">
        <v>0</v>
      </c>
      <c r="AF212" s="62">
        <v>0</v>
      </c>
      <c r="AG212" s="62">
        <v>0</v>
      </c>
      <c r="AH212" s="62">
        <v>0</v>
      </c>
      <c r="AI212" s="62">
        <v>0</v>
      </c>
      <c r="AJ212" s="63">
        <f t="shared" si="3"/>
        <v>20027313.096999999</v>
      </c>
      <c r="AM212" s="70"/>
    </row>
    <row r="213" spans="1:39" ht="20.100000000000001" customHeight="1">
      <c r="A213" s="59">
        <v>591</v>
      </c>
      <c r="B213" s="60" t="s">
        <v>861</v>
      </c>
      <c r="C213" s="61" t="s">
        <v>1298</v>
      </c>
      <c r="D213" s="62">
        <v>0</v>
      </c>
      <c r="E213" s="62">
        <v>0</v>
      </c>
      <c r="F213" s="62">
        <v>63874671.130000003</v>
      </c>
      <c r="G213" s="62">
        <v>4210429.17</v>
      </c>
      <c r="H213" s="62">
        <v>0</v>
      </c>
      <c r="I213" s="62">
        <v>0</v>
      </c>
      <c r="J213" s="62">
        <v>0</v>
      </c>
      <c r="K213" s="62">
        <v>17624.09</v>
      </c>
      <c r="L213" s="62">
        <v>0</v>
      </c>
      <c r="M213" s="62">
        <v>0</v>
      </c>
      <c r="N213" s="62">
        <v>0</v>
      </c>
      <c r="O213" s="62">
        <v>0</v>
      </c>
      <c r="P213" s="62">
        <v>0</v>
      </c>
      <c r="Q213" s="62">
        <v>0</v>
      </c>
      <c r="R213" s="62">
        <v>0</v>
      </c>
      <c r="S213" s="62">
        <v>0</v>
      </c>
      <c r="T213" s="62">
        <v>16952</v>
      </c>
      <c r="U213" s="62">
        <v>0</v>
      </c>
      <c r="V213" s="62">
        <v>0</v>
      </c>
      <c r="W213" s="62">
        <v>0</v>
      </c>
      <c r="X213" s="62">
        <v>0</v>
      </c>
      <c r="Y213" s="62">
        <v>0</v>
      </c>
      <c r="Z213" s="62">
        <v>0</v>
      </c>
      <c r="AA213" s="62">
        <v>0</v>
      </c>
      <c r="AB213" s="62">
        <v>0</v>
      </c>
      <c r="AC213" s="62">
        <v>0</v>
      </c>
      <c r="AD213" s="62">
        <v>0</v>
      </c>
      <c r="AE213" s="62">
        <v>0</v>
      </c>
      <c r="AF213" s="62">
        <v>0</v>
      </c>
      <c r="AG213" s="62">
        <v>0</v>
      </c>
      <c r="AH213" s="62">
        <v>0</v>
      </c>
      <c r="AI213" s="62">
        <v>0</v>
      </c>
      <c r="AJ213" s="63">
        <f t="shared" si="3"/>
        <v>68119676.390000001</v>
      </c>
      <c r="AM213" s="70"/>
    </row>
    <row r="214" spans="1:39" ht="20.100000000000001" customHeight="1">
      <c r="A214" s="59">
        <v>592</v>
      </c>
      <c r="B214" s="60" t="s">
        <v>862</v>
      </c>
      <c r="C214" s="61" t="s">
        <v>1298</v>
      </c>
      <c r="D214" s="62">
        <v>0</v>
      </c>
      <c r="E214" s="62">
        <v>0</v>
      </c>
      <c r="F214" s="62">
        <v>32650543.579999998</v>
      </c>
      <c r="G214" s="62">
        <v>1201.45</v>
      </c>
      <c r="H214" s="62">
        <v>0</v>
      </c>
      <c r="I214" s="62">
        <v>2680.12</v>
      </c>
      <c r="J214" s="62">
        <v>1100</v>
      </c>
      <c r="K214" s="62">
        <v>0</v>
      </c>
      <c r="L214" s="62">
        <v>0</v>
      </c>
      <c r="M214" s="62">
        <v>0</v>
      </c>
      <c r="N214" s="62">
        <v>0</v>
      </c>
      <c r="O214" s="62">
        <v>0</v>
      </c>
      <c r="P214" s="62">
        <v>0</v>
      </c>
      <c r="Q214" s="62">
        <v>0</v>
      </c>
      <c r="R214" s="62">
        <v>0</v>
      </c>
      <c r="S214" s="62">
        <v>0</v>
      </c>
      <c r="T214" s="62">
        <v>0</v>
      </c>
      <c r="U214" s="62">
        <v>0</v>
      </c>
      <c r="V214" s="62">
        <v>0</v>
      </c>
      <c r="W214" s="62">
        <v>0</v>
      </c>
      <c r="X214" s="62">
        <v>74623.285799999998</v>
      </c>
      <c r="Y214" s="62">
        <v>0</v>
      </c>
      <c r="Z214" s="62">
        <v>0</v>
      </c>
      <c r="AA214" s="62">
        <v>0</v>
      </c>
      <c r="AB214" s="62">
        <v>0</v>
      </c>
      <c r="AC214" s="62">
        <v>0</v>
      </c>
      <c r="AD214" s="62">
        <v>0</v>
      </c>
      <c r="AE214" s="62">
        <v>0</v>
      </c>
      <c r="AF214" s="62">
        <v>0</v>
      </c>
      <c r="AG214" s="62">
        <v>0</v>
      </c>
      <c r="AH214" s="62">
        <v>0</v>
      </c>
      <c r="AI214" s="62">
        <v>0</v>
      </c>
      <c r="AJ214" s="63">
        <f t="shared" si="3"/>
        <v>32730148.435799997</v>
      </c>
      <c r="AM214" s="70"/>
    </row>
    <row r="215" spans="1:39" ht="20.100000000000001" customHeight="1">
      <c r="A215" s="59">
        <v>593</v>
      </c>
      <c r="B215" s="60" t="s">
        <v>863</v>
      </c>
      <c r="C215" s="61" t="s">
        <v>1298</v>
      </c>
      <c r="D215" s="62">
        <v>0</v>
      </c>
      <c r="E215" s="62">
        <v>0</v>
      </c>
      <c r="F215" s="62">
        <v>0</v>
      </c>
      <c r="G215" s="62">
        <v>0</v>
      </c>
      <c r="H215" s="62">
        <v>0</v>
      </c>
      <c r="I215" s="62">
        <v>0</v>
      </c>
      <c r="J215" s="62">
        <v>0</v>
      </c>
      <c r="K215" s="62">
        <v>0</v>
      </c>
      <c r="L215" s="62">
        <v>0</v>
      </c>
      <c r="M215" s="62">
        <v>0</v>
      </c>
      <c r="N215" s="62">
        <v>0</v>
      </c>
      <c r="O215" s="62">
        <v>0</v>
      </c>
      <c r="P215" s="62">
        <v>0</v>
      </c>
      <c r="Q215" s="62">
        <v>0</v>
      </c>
      <c r="R215" s="62">
        <v>0</v>
      </c>
      <c r="S215" s="62">
        <v>0</v>
      </c>
      <c r="T215" s="62">
        <v>0</v>
      </c>
      <c r="U215" s="62">
        <v>0</v>
      </c>
      <c r="V215" s="62">
        <v>0</v>
      </c>
      <c r="W215" s="62">
        <v>0</v>
      </c>
      <c r="X215" s="62">
        <v>0</v>
      </c>
      <c r="Y215" s="62">
        <v>0</v>
      </c>
      <c r="Z215" s="62">
        <v>0</v>
      </c>
      <c r="AA215" s="62">
        <v>0</v>
      </c>
      <c r="AB215" s="62">
        <v>0</v>
      </c>
      <c r="AC215" s="62">
        <v>0</v>
      </c>
      <c r="AD215" s="62">
        <v>0</v>
      </c>
      <c r="AE215" s="62">
        <v>0</v>
      </c>
      <c r="AF215" s="62">
        <v>0</v>
      </c>
      <c r="AG215" s="62">
        <v>0</v>
      </c>
      <c r="AH215" s="62">
        <v>0</v>
      </c>
      <c r="AI215" s="62">
        <v>0</v>
      </c>
      <c r="AJ215" s="63">
        <f t="shared" si="3"/>
        <v>0</v>
      </c>
      <c r="AM215" s="70"/>
    </row>
    <row r="216" spans="1:39" ht="20.100000000000001" customHeight="1">
      <c r="A216" s="59">
        <v>594</v>
      </c>
      <c r="B216" s="60" t="s">
        <v>113</v>
      </c>
      <c r="C216" s="61" t="s">
        <v>1298</v>
      </c>
      <c r="D216" s="62">
        <v>0</v>
      </c>
      <c r="E216" s="62">
        <v>0</v>
      </c>
      <c r="F216" s="62">
        <v>1829086.3</v>
      </c>
      <c r="G216" s="62">
        <v>47409.69</v>
      </c>
      <c r="H216" s="62">
        <v>0</v>
      </c>
      <c r="I216" s="62">
        <v>0</v>
      </c>
      <c r="J216" s="62">
        <v>0.02</v>
      </c>
      <c r="K216" s="62">
        <v>16142.749999999998</v>
      </c>
      <c r="L216" s="62">
        <v>0</v>
      </c>
      <c r="M216" s="62">
        <v>0</v>
      </c>
      <c r="N216" s="62">
        <v>0.05</v>
      </c>
      <c r="O216" s="62">
        <v>0</v>
      </c>
      <c r="P216" s="62">
        <v>0</v>
      </c>
      <c r="Q216" s="62">
        <v>0</v>
      </c>
      <c r="R216" s="62">
        <v>0</v>
      </c>
      <c r="S216" s="62">
        <v>0</v>
      </c>
      <c r="T216" s="62">
        <v>0</v>
      </c>
      <c r="U216" s="62">
        <v>0</v>
      </c>
      <c r="V216" s="62">
        <v>0</v>
      </c>
      <c r="W216" s="62">
        <v>0</v>
      </c>
      <c r="X216" s="62">
        <v>0</v>
      </c>
      <c r="Y216" s="62">
        <v>0</v>
      </c>
      <c r="Z216" s="62">
        <v>0</v>
      </c>
      <c r="AA216" s="62">
        <v>0</v>
      </c>
      <c r="AB216" s="62">
        <v>0</v>
      </c>
      <c r="AC216" s="62">
        <v>0</v>
      </c>
      <c r="AD216" s="62">
        <v>0</v>
      </c>
      <c r="AE216" s="62">
        <v>0</v>
      </c>
      <c r="AF216" s="62">
        <v>0</v>
      </c>
      <c r="AG216" s="62">
        <v>0</v>
      </c>
      <c r="AH216" s="62">
        <v>0</v>
      </c>
      <c r="AI216" s="62">
        <v>0</v>
      </c>
      <c r="AJ216" s="63">
        <f t="shared" si="3"/>
        <v>1892638.81</v>
      </c>
      <c r="AM216" s="70"/>
    </row>
    <row r="217" spans="1:39" ht="20.100000000000001" customHeight="1">
      <c r="A217" s="59">
        <v>595</v>
      </c>
      <c r="B217" s="60" t="s">
        <v>1275</v>
      </c>
      <c r="C217" s="61" t="s">
        <v>1298</v>
      </c>
      <c r="D217" s="62">
        <v>0</v>
      </c>
      <c r="E217" s="62">
        <v>0</v>
      </c>
      <c r="F217" s="62">
        <v>1475128.67</v>
      </c>
      <c r="G217" s="62">
        <v>0</v>
      </c>
      <c r="H217" s="62">
        <v>0</v>
      </c>
      <c r="I217" s="62">
        <v>0</v>
      </c>
      <c r="J217" s="62">
        <v>0</v>
      </c>
      <c r="K217" s="62">
        <v>0</v>
      </c>
      <c r="L217" s="62">
        <v>0</v>
      </c>
      <c r="M217" s="62">
        <v>0</v>
      </c>
      <c r="N217" s="62">
        <v>0</v>
      </c>
      <c r="O217" s="62">
        <v>0</v>
      </c>
      <c r="P217" s="62">
        <v>0</v>
      </c>
      <c r="Q217" s="62">
        <v>0</v>
      </c>
      <c r="R217" s="62">
        <v>0</v>
      </c>
      <c r="S217" s="62">
        <v>0</v>
      </c>
      <c r="T217" s="62">
        <v>0</v>
      </c>
      <c r="U217" s="62">
        <v>0</v>
      </c>
      <c r="V217" s="62">
        <v>0</v>
      </c>
      <c r="W217" s="62">
        <v>0</v>
      </c>
      <c r="X217" s="62">
        <v>0</v>
      </c>
      <c r="Y217" s="62">
        <v>0</v>
      </c>
      <c r="Z217" s="62">
        <v>0</v>
      </c>
      <c r="AA217" s="62">
        <v>0</v>
      </c>
      <c r="AB217" s="62">
        <v>0</v>
      </c>
      <c r="AC217" s="62">
        <v>0</v>
      </c>
      <c r="AD217" s="62">
        <v>0</v>
      </c>
      <c r="AE217" s="62">
        <v>0</v>
      </c>
      <c r="AF217" s="62">
        <v>0</v>
      </c>
      <c r="AG217" s="62">
        <v>0</v>
      </c>
      <c r="AH217" s="62">
        <v>0</v>
      </c>
      <c r="AI217" s="62">
        <v>0</v>
      </c>
      <c r="AJ217" s="63">
        <f t="shared" si="3"/>
        <v>1475128.67</v>
      </c>
      <c r="AM217" s="70"/>
    </row>
    <row r="218" spans="1:39" ht="20.100000000000001" customHeight="1">
      <c r="A218" s="59">
        <v>620</v>
      </c>
      <c r="B218" s="60" t="s">
        <v>864</v>
      </c>
      <c r="C218" s="61" t="s">
        <v>1298</v>
      </c>
      <c r="D218" s="62">
        <v>0</v>
      </c>
      <c r="E218" s="62">
        <v>0</v>
      </c>
      <c r="F218" s="62">
        <v>0</v>
      </c>
      <c r="G218" s="62">
        <v>0</v>
      </c>
      <c r="H218" s="62">
        <v>0</v>
      </c>
      <c r="I218" s="62">
        <v>0</v>
      </c>
      <c r="J218" s="62">
        <v>0</v>
      </c>
      <c r="K218" s="62">
        <v>0</v>
      </c>
      <c r="L218" s="62">
        <v>0</v>
      </c>
      <c r="M218" s="62">
        <v>0</v>
      </c>
      <c r="N218" s="62">
        <v>0</v>
      </c>
      <c r="O218" s="62">
        <v>0</v>
      </c>
      <c r="P218" s="62">
        <v>0</v>
      </c>
      <c r="Q218" s="62">
        <v>0</v>
      </c>
      <c r="R218" s="62">
        <v>0</v>
      </c>
      <c r="S218" s="62">
        <v>0</v>
      </c>
      <c r="T218" s="62">
        <v>0</v>
      </c>
      <c r="U218" s="62">
        <v>0</v>
      </c>
      <c r="V218" s="62">
        <v>0</v>
      </c>
      <c r="W218" s="62">
        <v>0</v>
      </c>
      <c r="X218" s="62">
        <v>0</v>
      </c>
      <c r="Y218" s="62">
        <v>0</v>
      </c>
      <c r="Z218" s="62">
        <v>0</v>
      </c>
      <c r="AA218" s="62">
        <v>0</v>
      </c>
      <c r="AB218" s="62">
        <v>0</v>
      </c>
      <c r="AC218" s="62">
        <v>0</v>
      </c>
      <c r="AD218" s="62">
        <v>0</v>
      </c>
      <c r="AE218" s="62">
        <v>0</v>
      </c>
      <c r="AF218" s="62">
        <v>0</v>
      </c>
      <c r="AG218" s="62">
        <v>0</v>
      </c>
      <c r="AH218" s="62">
        <v>0</v>
      </c>
      <c r="AI218" s="62">
        <v>0</v>
      </c>
      <c r="AJ218" s="63">
        <f t="shared" si="3"/>
        <v>0</v>
      </c>
      <c r="AM218" s="70"/>
    </row>
    <row r="219" spans="1:39" ht="20.100000000000001" customHeight="1">
      <c r="A219" s="59">
        <v>633</v>
      </c>
      <c r="B219" s="60" t="s">
        <v>230</v>
      </c>
      <c r="C219" s="61" t="s">
        <v>1298</v>
      </c>
      <c r="D219" s="62">
        <v>0</v>
      </c>
      <c r="E219" s="62">
        <v>0</v>
      </c>
      <c r="F219" s="62">
        <v>0</v>
      </c>
      <c r="G219" s="62">
        <v>0</v>
      </c>
      <c r="H219" s="62">
        <v>0</v>
      </c>
      <c r="I219" s="62">
        <v>0</v>
      </c>
      <c r="J219" s="62">
        <v>0</v>
      </c>
      <c r="K219" s="62">
        <v>0</v>
      </c>
      <c r="L219" s="62">
        <v>0</v>
      </c>
      <c r="M219" s="62">
        <v>0</v>
      </c>
      <c r="N219" s="62">
        <v>0</v>
      </c>
      <c r="O219" s="62">
        <v>0</v>
      </c>
      <c r="P219" s="62">
        <v>0</v>
      </c>
      <c r="Q219" s="62">
        <v>0</v>
      </c>
      <c r="R219" s="62">
        <v>0</v>
      </c>
      <c r="S219" s="62">
        <v>0</v>
      </c>
      <c r="T219" s="62">
        <v>0</v>
      </c>
      <c r="U219" s="62">
        <v>0</v>
      </c>
      <c r="V219" s="62">
        <v>0</v>
      </c>
      <c r="W219" s="62">
        <v>0</v>
      </c>
      <c r="X219" s="62">
        <v>0</v>
      </c>
      <c r="Y219" s="62">
        <v>0</v>
      </c>
      <c r="Z219" s="62">
        <v>0</v>
      </c>
      <c r="AA219" s="62">
        <v>0</v>
      </c>
      <c r="AB219" s="62">
        <v>0</v>
      </c>
      <c r="AC219" s="62">
        <v>0</v>
      </c>
      <c r="AD219" s="62">
        <v>0</v>
      </c>
      <c r="AE219" s="62">
        <v>0</v>
      </c>
      <c r="AF219" s="62">
        <v>0</v>
      </c>
      <c r="AG219" s="62">
        <v>0</v>
      </c>
      <c r="AH219" s="62">
        <v>0</v>
      </c>
      <c r="AI219" s="62">
        <v>0</v>
      </c>
      <c r="AJ219" s="63">
        <f t="shared" si="3"/>
        <v>0</v>
      </c>
      <c r="AM219" s="70"/>
    </row>
    <row r="220" spans="1:39" ht="20.100000000000001" customHeight="1">
      <c r="A220" s="59">
        <v>634</v>
      </c>
      <c r="B220" s="60" t="s">
        <v>865</v>
      </c>
      <c r="C220" s="61" t="s">
        <v>1298</v>
      </c>
      <c r="D220" s="62">
        <v>0</v>
      </c>
      <c r="E220" s="62">
        <v>0</v>
      </c>
      <c r="F220" s="62">
        <v>0</v>
      </c>
      <c r="G220" s="62">
        <v>0</v>
      </c>
      <c r="H220" s="62">
        <v>0</v>
      </c>
      <c r="I220" s="62">
        <v>0</v>
      </c>
      <c r="J220" s="62">
        <v>0</v>
      </c>
      <c r="K220" s="62">
        <v>0</v>
      </c>
      <c r="L220" s="62">
        <v>0</v>
      </c>
      <c r="M220" s="62">
        <v>0</v>
      </c>
      <c r="N220" s="62">
        <v>0</v>
      </c>
      <c r="O220" s="62">
        <v>0</v>
      </c>
      <c r="P220" s="62">
        <v>0</v>
      </c>
      <c r="Q220" s="62">
        <v>0</v>
      </c>
      <c r="R220" s="62">
        <v>0</v>
      </c>
      <c r="S220" s="62">
        <v>0</v>
      </c>
      <c r="T220" s="62">
        <v>0</v>
      </c>
      <c r="U220" s="62">
        <v>0</v>
      </c>
      <c r="V220" s="62">
        <v>0</v>
      </c>
      <c r="W220" s="62">
        <v>0</v>
      </c>
      <c r="X220" s="62">
        <v>0</v>
      </c>
      <c r="Y220" s="62">
        <v>0</v>
      </c>
      <c r="Z220" s="62">
        <v>0</v>
      </c>
      <c r="AA220" s="62">
        <v>0</v>
      </c>
      <c r="AB220" s="62">
        <v>0</v>
      </c>
      <c r="AC220" s="62">
        <v>0</v>
      </c>
      <c r="AD220" s="62">
        <v>0</v>
      </c>
      <c r="AE220" s="62">
        <v>0</v>
      </c>
      <c r="AF220" s="62">
        <v>0</v>
      </c>
      <c r="AG220" s="62">
        <v>0</v>
      </c>
      <c r="AH220" s="62">
        <v>0</v>
      </c>
      <c r="AI220" s="62">
        <v>0</v>
      </c>
      <c r="AJ220" s="63">
        <f t="shared" si="3"/>
        <v>0</v>
      </c>
      <c r="AM220" s="70"/>
    </row>
    <row r="221" spans="1:39" ht="20.100000000000001" customHeight="1">
      <c r="A221" s="59">
        <v>650</v>
      </c>
      <c r="B221" s="60" t="s">
        <v>232</v>
      </c>
      <c r="C221" s="64" t="s">
        <v>1298</v>
      </c>
      <c r="D221" s="62">
        <v>0</v>
      </c>
      <c r="E221" s="62">
        <v>0</v>
      </c>
      <c r="F221" s="62">
        <v>0</v>
      </c>
      <c r="G221" s="62">
        <v>82663.259999999995</v>
      </c>
      <c r="H221" s="62">
        <v>0</v>
      </c>
      <c r="I221" s="62">
        <v>0</v>
      </c>
      <c r="J221" s="62">
        <v>0</v>
      </c>
      <c r="K221" s="62">
        <v>0</v>
      </c>
      <c r="L221" s="62">
        <v>0</v>
      </c>
      <c r="M221" s="62">
        <v>0</v>
      </c>
      <c r="N221" s="62">
        <v>0</v>
      </c>
      <c r="O221" s="62">
        <v>0</v>
      </c>
      <c r="P221" s="62">
        <v>0</v>
      </c>
      <c r="Q221" s="62">
        <v>0</v>
      </c>
      <c r="R221" s="62">
        <v>0</v>
      </c>
      <c r="S221" s="62">
        <v>0</v>
      </c>
      <c r="T221" s="62">
        <v>0</v>
      </c>
      <c r="U221" s="62">
        <v>0</v>
      </c>
      <c r="V221" s="62">
        <v>0</v>
      </c>
      <c r="W221" s="62">
        <v>0</v>
      </c>
      <c r="X221" s="62">
        <v>0</v>
      </c>
      <c r="Y221" s="62">
        <v>0</v>
      </c>
      <c r="Z221" s="62">
        <v>0</v>
      </c>
      <c r="AA221" s="62">
        <v>0</v>
      </c>
      <c r="AB221" s="62">
        <v>0</v>
      </c>
      <c r="AC221" s="62">
        <v>0</v>
      </c>
      <c r="AD221" s="62">
        <v>0</v>
      </c>
      <c r="AE221" s="62">
        <v>0</v>
      </c>
      <c r="AF221" s="62">
        <v>0</v>
      </c>
      <c r="AG221" s="62">
        <v>0</v>
      </c>
      <c r="AH221" s="62">
        <v>0</v>
      </c>
      <c r="AI221" s="62">
        <v>0</v>
      </c>
      <c r="AJ221" s="63">
        <f t="shared" si="3"/>
        <v>82663.259999999995</v>
      </c>
      <c r="AM221" s="70"/>
    </row>
    <row r="222" spans="1:39" ht="20.100000000000001" customHeight="1">
      <c r="A222" s="59">
        <v>660</v>
      </c>
      <c r="B222" s="60" t="s">
        <v>233</v>
      </c>
      <c r="C222" s="61" t="s">
        <v>1298</v>
      </c>
      <c r="D222" s="62">
        <v>1910.85</v>
      </c>
      <c r="E222" s="62">
        <v>0</v>
      </c>
      <c r="F222" s="62">
        <v>31967223.109999999</v>
      </c>
      <c r="G222" s="62">
        <v>270337.27</v>
      </c>
      <c r="H222" s="62">
        <v>0</v>
      </c>
      <c r="I222" s="62">
        <v>0</v>
      </c>
      <c r="J222" s="62">
        <v>2076466.99</v>
      </c>
      <c r="K222" s="62">
        <v>711.72</v>
      </c>
      <c r="L222" s="62">
        <v>0</v>
      </c>
      <c r="M222" s="62">
        <v>0</v>
      </c>
      <c r="N222" s="62">
        <v>0</v>
      </c>
      <c r="O222" s="62">
        <v>0</v>
      </c>
      <c r="P222" s="62">
        <v>0</v>
      </c>
      <c r="Q222" s="62">
        <v>0</v>
      </c>
      <c r="R222" s="62">
        <v>0</v>
      </c>
      <c r="S222" s="62">
        <v>0</v>
      </c>
      <c r="T222" s="62">
        <v>0</v>
      </c>
      <c r="U222" s="62">
        <v>0</v>
      </c>
      <c r="V222" s="62">
        <v>0</v>
      </c>
      <c r="W222" s="62">
        <v>0</v>
      </c>
      <c r="X222" s="62">
        <v>0</v>
      </c>
      <c r="Y222" s="62">
        <v>0</v>
      </c>
      <c r="Z222" s="62">
        <v>0</v>
      </c>
      <c r="AA222" s="62">
        <v>0</v>
      </c>
      <c r="AB222" s="62">
        <v>0</v>
      </c>
      <c r="AC222" s="62">
        <v>0</v>
      </c>
      <c r="AD222" s="62">
        <v>0</v>
      </c>
      <c r="AE222" s="62">
        <v>0</v>
      </c>
      <c r="AF222" s="62">
        <v>0</v>
      </c>
      <c r="AG222" s="62">
        <v>0</v>
      </c>
      <c r="AH222" s="62">
        <v>0</v>
      </c>
      <c r="AI222" s="62">
        <v>0</v>
      </c>
      <c r="AJ222" s="63">
        <f t="shared" si="3"/>
        <v>34316649.939999998</v>
      </c>
      <c r="AM222" s="70"/>
    </row>
    <row r="223" spans="1:39" ht="20.100000000000001" customHeight="1">
      <c r="A223" s="59">
        <v>661</v>
      </c>
      <c r="B223" s="60" t="s">
        <v>234</v>
      </c>
      <c r="C223" s="61" t="s">
        <v>1298</v>
      </c>
      <c r="D223" s="62">
        <v>0</v>
      </c>
      <c r="E223" s="62">
        <v>0</v>
      </c>
      <c r="F223" s="62">
        <v>6321</v>
      </c>
      <c r="G223" s="62">
        <v>22285.15</v>
      </c>
      <c r="H223" s="62">
        <v>0</v>
      </c>
      <c r="I223" s="62">
        <v>0</v>
      </c>
      <c r="J223" s="62">
        <v>0</v>
      </c>
      <c r="K223" s="62">
        <v>0</v>
      </c>
      <c r="L223" s="62">
        <v>0</v>
      </c>
      <c r="M223" s="62">
        <v>0</v>
      </c>
      <c r="N223" s="62">
        <v>0</v>
      </c>
      <c r="O223" s="62">
        <v>0</v>
      </c>
      <c r="P223" s="62">
        <v>0</v>
      </c>
      <c r="Q223" s="62">
        <v>0</v>
      </c>
      <c r="R223" s="62">
        <v>0</v>
      </c>
      <c r="S223" s="62">
        <v>0</v>
      </c>
      <c r="T223" s="62">
        <v>0</v>
      </c>
      <c r="U223" s="62">
        <v>0</v>
      </c>
      <c r="V223" s="62">
        <v>0</v>
      </c>
      <c r="W223" s="62">
        <v>0</v>
      </c>
      <c r="X223" s="62">
        <v>0</v>
      </c>
      <c r="Y223" s="62">
        <v>0</v>
      </c>
      <c r="Z223" s="62">
        <v>0</v>
      </c>
      <c r="AA223" s="62">
        <v>0</v>
      </c>
      <c r="AB223" s="62">
        <v>0</v>
      </c>
      <c r="AC223" s="62">
        <v>0</v>
      </c>
      <c r="AD223" s="62">
        <v>0</v>
      </c>
      <c r="AE223" s="62">
        <v>0</v>
      </c>
      <c r="AF223" s="62">
        <v>0</v>
      </c>
      <c r="AG223" s="62">
        <v>0</v>
      </c>
      <c r="AH223" s="62">
        <v>0</v>
      </c>
      <c r="AI223" s="62">
        <v>0</v>
      </c>
      <c r="AJ223" s="63">
        <f t="shared" si="3"/>
        <v>28606.15</v>
      </c>
      <c r="AM223" s="70"/>
    </row>
    <row r="224" spans="1:39" ht="20.100000000000001" customHeight="1">
      <c r="A224" s="59">
        <v>670</v>
      </c>
      <c r="B224" s="60" t="s">
        <v>235</v>
      </c>
      <c r="C224" s="61" t="s">
        <v>1298</v>
      </c>
      <c r="D224" s="62">
        <v>0</v>
      </c>
      <c r="E224" s="62">
        <v>0</v>
      </c>
      <c r="F224" s="62">
        <v>18509206.550000001</v>
      </c>
      <c r="G224" s="62">
        <v>858465.74</v>
      </c>
      <c r="H224" s="62">
        <v>0</v>
      </c>
      <c r="I224" s="62">
        <v>68815.710000000006</v>
      </c>
      <c r="J224" s="62">
        <v>6758188.0100000007</v>
      </c>
      <c r="K224" s="62">
        <v>100</v>
      </c>
      <c r="L224" s="62">
        <v>0</v>
      </c>
      <c r="M224" s="62">
        <v>0</v>
      </c>
      <c r="N224" s="62">
        <v>3091.01</v>
      </c>
      <c r="O224" s="62">
        <v>0</v>
      </c>
      <c r="P224" s="62">
        <v>0</v>
      </c>
      <c r="Q224" s="62">
        <v>0</v>
      </c>
      <c r="R224" s="62">
        <v>0</v>
      </c>
      <c r="S224" s="62">
        <v>0</v>
      </c>
      <c r="T224" s="62">
        <v>0</v>
      </c>
      <c r="U224" s="62">
        <v>0</v>
      </c>
      <c r="V224" s="62">
        <v>0</v>
      </c>
      <c r="W224" s="62">
        <v>0</v>
      </c>
      <c r="X224" s="62">
        <v>0</v>
      </c>
      <c r="Y224" s="62">
        <v>0</v>
      </c>
      <c r="Z224" s="62">
        <v>0</v>
      </c>
      <c r="AA224" s="62">
        <v>0</v>
      </c>
      <c r="AB224" s="62">
        <v>0</v>
      </c>
      <c r="AC224" s="62">
        <v>0</v>
      </c>
      <c r="AD224" s="62">
        <v>0</v>
      </c>
      <c r="AE224" s="62">
        <v>0</v>
      </c>
      <c r="AF224" s="62">
        <v>0</v>
      </c>
      <c r="AG224" s="62">
        <v>0</v>
      </c>
      <c r="AH224" s="62">
        <v>0</v>
      </c>
      <c r="AI224" s="62">
        <v>0</v>
      </c>
      <c r="AJ224" s="63">
        <f t="shared" si="3"/>
        <v>26197867.020000003</v>
      </c>
      <c r="AM224" s="70"/>
    </row>
    <row r="225" spans="1:39" ht="20.100000000000001" customHeight="1">
      <c r="A225" s="59">
        <v>680</v>
      </c>
      <c r="B225" s="60" t="s">
        <v>866</v>
      </c>
      <c r="C225" s="61" t="s">
        <v>1298</v>
      </c>
      <c r="D225" s="62">
        <v>0</v>
      </c>
      <c r="E225" s="62">
        <v>0</v>
      </c>
      <c r="F225" s="62">
        <v>0</v>
      </c>
      <c r="G225" s="62">
        <v>71359.510000000009</v>
      </c>
      <c r="H225" s="62">
        <v>0</v>
      </c>
      <c r="I225" s="62">
        <v>585.28</v>
      </c>
      <c r="J225" s="62">
        <v>0</v>
      </c>
      <c r="K225" s="62">
        <v>0</v>
      </c>
      <c r="L225" s="62">
        <v>0</v>
      </c>
      <c r="M225" s="62">
        <v>0</v>
      </c>
      <c r="N225" s="62">
        <v>52.98</v>
      </c>
      <c r="O225" s="62">
        <v>0</v>
      </c>
      <c r="P225" s="62">
        <v>0</v>
      </c>
      <c r="Q225" s="62">
        <v>0</v>
      </c>
      <c r="R225" s="62">
        <v>0</v>
      </c>
      <c r="S225" s="62">
        <v>0</v>
      </c>
      <c r="T225" s="62">
        <v>0</v>
      </c>
      <c r="U225" s="62">
        <v>0</v>
      </c>
      <c r="V225" s="62">
        <v>0</v>
      </c>
      <c r="W225" s="62">
        <v>0</v>
      </c>
      <c r="X225" s="62">
        <v>0</v>
      </c>
      <c r="Y225" s="62">
        <v>0</v>
      </c>
      <c r="Z225" s="62">
        <v>0</v>
      </c>
      <c r="AA225" s="62">
        <v>0</v>
      </c>
      <c r="AB225" s="62">
        <v>0</v>
      </c>
      <c r="AC225" s="62">
        <v>0</v>
      </c>
      <c r="AD225" s="62">
        <v>0</v>
      </c>
      <c r="AE225" s="62">
        <v>0</v>
      </c>
      <c r="AF225" s="62">
        <v>0</v>
      </c>
      <c r="AG225" s="62">
        <v>0</v>
      </c>
      <c r="AH225" s="62">
        <v>0</v>
      </c>
      <c r="AI225" s="62">
        <v>0</v>
      </c>
      <c r="AJ225" s="63">
        <f t="shared" si="3"/>
        <v>71997.77</v>
      </c>
      <c r="AM225" s="70"/>
    </row>
    <row r="226" spans="1:39" ht="20.100000000000001" customHeight="1">
      <c r="A226" s="59">
        <v>681</v>
      </c>
      <c r="B226" s="60" t="s">
        <v>237</v>
      </c>
      <c r="C226" s="61" t="s">
        <v>1298</v>
      </c>
      <c r="D226" s="62">
        <v>0</v>
      </c>
      <c r="E226" s="62">
        <v>0</v>
      </c>
      <c r="F226" s="62">
        <v>0</v>
      </c>
      <c r="G226" s="62">
        <v>0</v>
      </c>
      <c r="H226" s="62">
        <v>0</v>
      </c>
      <c r="I226" s="62">
        <v>0</v>
      </c>
      <c r="J226" s="62">
        <v>0</v>
      </c>
      <c r="K226" s="62">
        <v>0</v>
      </c>
      <c r="L226" s="62">
        <v>0</v>
      </c>
      <c r="M226" s="62">
        <v>0</v>
      </c>
      <c r="N226" s="62">
        <v>0</v>
      </c>
      <c r="O226" s="62">
        <v>0</v>
      </c>
      <c r="P226" s="62">
        <v>0</v>
      </c>
      <c r="Q226" s="62">
        <v>0</v>
      </c>
      <c r="R226" s="62">
        <v>0</v>
      </c>
      <c r="S226" s="62">
        <v>0</v>
      </c>
      <c r="T226" s="62">
        <v>0</v>
      </c>
      <c r="U226" s="62">
        <v>0</v>
      </c>
      <c r="V226" s="62">
        <v>0</v>
      </c>
      <c r="W226" s="62">
        <v>0</v>
      </c>
      <c r="X226" s="62">
        <v>0</v>
      </c>
      <c r="Y226" s="62">
        <v>0</v>
      </c>
      <c r="Z226" s="62">
        <v>0</v>
      </c>
      <c r="AA226" s="62">
        <v>0</v>
      </c>
      <c r="AB226" s="62">
        <v>0</v>
      </c>
      <c r="AC226" s="62">
        <v>0</v>
      </c>
      <c r="AD226" s="62">
        <v>0</v>
      </c>
      <c r="AE226" s="62">
        <v>0</v>
      </c>
      <c r="AF226" s="62">
        <v>0</v>
      </c>
      <c r="AG226" s="62">
        <v>0</v>
      </c>
      <c r="AH226" s="62">
        <v>0</v>
      </c>
      <c r="AI226" s="62">
        <v>0</v>
      </c>
      <c r="AJ226" s="63">
        <f t="shared" si="3"/>
        <v>0</v>
      </c>
      <c r="AM226" s="70"/>
    </row>
    <row r="227" spans="1:39" ht="20.100000000000001" customHeight="1">
      <c r="A227" s="59">
        <v>682</v>
      </c>
      <c r="B227" s="60" t="s">
        <v>867</v>
      </c>
      <c r="C227" s="61" t="s">
        <v>1298</v>
      </c>
      <c r="D227" s="62">
        <v>0</v>
      </c>
      <c r="E227" s="62">
        <v>0</v>
      </c>
      <c r="F227" s="62">
        <v>0</v>
      </c>
      <c r="G227" s="62">
        <v>41296.1</v>
      </c>
      <c r="H227" s="62">
        <v>0</v>
      </c>
      <c r="I227" s="62">
        <v>50</v>
      </c>
      <c r="J227" s="62">
        <v>3087000</v>
      </c>
      <c r="K227" s="62">
        <v>0</v>
      </c>
      <c r="L227" s="62">
        <v>0</v>
      </c>
      <c r="M227" s="62">
        <v>0</v>
      </c>
      <c r="N227" s="62">
        <v>0</v>
      </c>
      <c r="O227" s="62">
        <v>0</v>
      </c>
      <c r="P227" s="62">
        <v>0</v>
      </c>
      <c r="Q227" s="62">
        <v>0</v>
      </c>
      <c r="R227" s="62">
        <v>0</v>
      </c>
      <c r="S227" s="62">
        <v>0</v>
      </c>
      <c r="T227" s="62">
        <v>0</v>
      </c>
      <c r="U227" s="62">
        <v>0</v>
      </c>
      <c r="V227" s="62">
        <v>0</v>
      </c>
      <c r="W227" s="62">
        <v>0</v>
      </c>
      <c r="X227" s="62">
        <v>0</v>
      </c>
      <c r="Y227" s="62">
        <v>0</v>
      </c>
      <c r="Z227" s="62">
        <v>0</v>
      </c>
      <c r="AA227" s="62">
        <v>0</v>
      </c>
      <c r="AB227" s="62">
        <v>0</v>
      </c>
      <c r="AC227" s="62">
        <v>0</v>
      </c>
      <c r="AD227" s="62">
        <v>0</v>
      </c>
      <c r="AE227" s="62">
        <v>0</v>
      </c>
      <c r="AF227" s="62">
        <v>0</v>
      </c>
      <c r="AG227" s="62">
        <v>0</v>
      </c>
      <c r="AH227" s="62">
        <v>0</v>
      </c>
      <c r="AI227" s="62">
        <v>0</v>
      </c>
      <c r="AJ227" s="63">
        <f t="shared" si="3"/>
        <v>3128346.1</v>
      </c>
      <c r="AM227" s="70"/>
    </row>
    <row r="228" spans="1:39" ht="20.100000000000001" customHeight="1">
      <c r="A228" s="59">
        <v>683</v>
      </c>
      <c r="B228" s="60" t="s">
        <v>868</v>
      </c>
      <c r="C228" s="61" t="s">
        <v>1298</v>
      </c>
      <c r="D228" s="62">
        <v>0</v>
      </c>
      <c r="E228" s="62">
        <v>0</v>
      </c>
      <c r="F228" s="62">
        <v>0</v>
      </c>
      <c r="G228" s="62">
        <v>0</v>
      </c>
      <c r="H228" s="62">
        <v>0</v>
      </c>
      <c r="I228" s="62">
        <v>100</v>
      </c>
      <c r="J228" s="62">
        <v>1366935.61</v>
      </c>
      <c r="K228" s="62">
        <v>16001.220000000001</v>
      </c>
      <c r="L228" s="62">
        <v>0</v>
      </c>
      <c r="M228" s="62">
        <v>0</v>
      </c>
      <c r="N228" s="62">
        <v>47541.39</v>
      </c>
      <c r="O228" s="62">
        <v>0</v>
      </c>
      <c r="P228" s="62">
        <v>0</v>
      </c>
      <c r="Q228" s="62">
        <v>0</v>
      </c>
      <c r="R228" s="62">
        <v>0</v>
      </c>
      <c r="S228" s="62">
        <v>0</v>
      </c>
      <c r="T228" s="62">
        <v>0</v>
      </c>
      <c r="U228" s="62">
        <v>0</v>
      </c>
      <c r="V228" s="62">
        <v>0</v>
      </c>
      <c r="W228" s="62">
        <v>0</v>
      </c>
      <c r="X228" s="62">
        <v>0</v>
      </c>
      <c r="Y228" s="62">
        <v>0</v>
      </c>
      <c r="Z228" s="62">
        <v>0</v>
      </c>
      <c r="AA228" s="62">
        <v>0</v>
      </c>
      <c r="AB228" s="62">
        <v>0</v>
      </c>
      <c r="AC228" s="62">
        <v>0</v>
      </c>
      <c r="AD228" s="62">
        <v>0</v>
      </c>
      <c r="AE228" s="62">
        <v>0</v>
      </c>
      <c r="AF228" s="62">
        <v>0</v>
      </c>
      <c r="AG228" s="62">
        <v>0</v>
      </c>
      <c r="AH228" s="62">
        <v>0</v>
      </c>
      <c r="AI228" s="62">
        <v>0</v>
      </c>
      <c r="AJ228" s="63">
        <f t="shared" si="3"/>
        <v>1430578.22</v>
      </c>
      <c r="AM228" s="70"/>
    </row>
    <row r="229" spans="1:39" ht="20.100000000000001" customHeight="1">
      <c r="A229" s="59">
        <v>716</v>
      </c>
      <c r="B229" s="60" t="s">
        <v>869</v>
      </c>
      <c r="C229" s="64" t="s">
        <v>1298</v>
      </c>
      <c r="D229" s="62">
        <v>0</v>
      </c>
      <c r="E229" s="62">
        <v>0</v>
      </c>
      <c r="F229" s="62">
        <v>0</v>
      </c>
      <c r="G229" s="62">
        <v>0</v>
      </c>
      <c r="H229" s="62">
        <v>0</v>
      </c>
      <c r="I229" s="62">
        <v>0</v>
      </c>
      <c r="J229" s="62">
        <v>0</v>
      </c>
      <c r="K229" s="62">
        <v>0</v>
      </c>
      <c r="L229" s="62">
        <v>0</v>
      </c>
      <c r="M229" s="62">
        <v>0</v>
      </c>
      <c r="N229" s="62">
        <v>0</v>
      </c>
      <c r="O229" s="62">
        <v>0</v>
      </c>
      <c r="P229" s="62">
        <v>0</v>
      </c>
      <c r="Q229" s="62">
        <v>0</v>
      </c>
      <c r="R229" s="62">
        <v>0</v>
      </c>
      <c r="S229" s="62">
        <v>0</v>
      </c>
      <c r="T229" s="62">
        <v>0</v>
      </c>
      <c r="U229" s="62">
        <v>0</v>
      </c>
      <c r="V229" s="62">
        <v>0</v>
      </c>
      <c r="W229" s="62">
        <v>0</v>
      </c>
      <c r="X229" s="62">
        <v>0</v>
      </c>
      <c r="Y229" s="62">
        <v>0</v>
      </c>
      <c r="Z229" s="62">
        <v>0</v>
      </c>
      <c r="AA229" s="62">
        <v>0</v>
      </c>
      <c r="AB229" s="62">
        <v>0</v>
      </c>
      <c r="AC229" s="62">
        <v>0</v>
      </c>
      <c r="AD229" s="62">
        <v>0</v>
      </c>
      <c r="AE229" s="62">
        <v>0</v>
      </c>
      <c r="AF229" s="62">
        <v>0</v>
      </c>
      <c r="AG229" s="62">
        <v>0</v>
      </c>
      <c r="AH229" s="62">
        <v>0</v>
      </c>
      <c r="AI229" s="62">
        <v>0</v>
      </c>
      <c r="AJ229" s="63">
        <f t="shared" si="3"/>
        <v>0</v>
      </c>
      <c r="AM229" s="70"/>
    </row>
    <row r="230" spans="1:39" ht="20.100000000000001" customHeight="1">
      <c r="A230" s="59">
        <v>718</v>
      </c>
      <c r="B230" s="60" t="s">
        <v>241</v>
      </c>
      <c r="C230" s="61" t="s">
        <v>1298</v>
      </c>
      <c r="D230" s="62">
        <v>0</v>
      </c>
      <c r="E230" s="62">
        <v>0</v>
      </c>
      <c r="F230" s="62">
        <v>0</v>
      </c>
      <c r="G230" s="62">
        <v>0</v>
      </c>
      <c r="H230" s="62">
        <v>0</v>
      </c>
      <c r="I230" s="62">
        <v>0</v>
      </c>
      <c r="J230" s="62">
        <v>0</v>
      </c>
      <c r="K230" s="62">
        <v>0</v>
      </c>
      <c r="L230" s="62">
        <v>0</v>
      </c>
      <c r="M230" s="62">
        <v>0</v>
      </c>
      <c r="N230" s="62">
        <v>0</v>
      </c>
      <c r="O230" s="62">
        <v>0</v>
      </c>
      <c r="P230" s="62">
        <v>0</v>
      </c>
      <c r="Q230" s="62">
        <v>0</v>
      </c>
      <c r="R230" s="62">
        <v>0</v>
      </c>
      <c r="S230" s="62">
        <v>0</v>
      </c>
      <c r="T230" s="62">
        <v>0</v>
      </c>
      <c r="U230" s="62">
        <v>0</v>
      </c>
      <c r="V230" s="62">
        <v>0</v>
      </c>
      <c r="W230" s="62">
        <v>0</v>
      </c>
      <c r="X230" s="62">
        <v>0</v>
      </c>
      <c r="Y230" s="62">
        <v>0</v>
      </c>
      <c r="Z230" s="62">
        <v>0</v>
      </c>
      <c r="AA230" s="62">
        <v>0</v>
      </c>
      <c r="AB230" s="62">
        <v>0</v>
      </c>
      <c r="AC230" s="62">
        <v>0</v>
      </c>
      <c r="AD230" s="62">
        <v>0</v>
      </c>
      <c r="AE230" s="62">
        <v>0</v>
      </c>
      <c r="AF230" s="62">
        <v>0</v>
      </c>
      <c r="AG230" s="62">
        <v>0</v>
      </c>
      <c r="AH230" s="62">
        <v>0</v>
      </c>
      <c r="AI230" s="62">
        <v>0</v>
      </c>
      <c r="AJ230" s="63">
        <f t="shared" si="3"/>
        <v>0</v>
      </c>
      <c r="AM230" s="70"/>
    </row>
    <row r="231" spans="1:39" ht="20.100000000000001" customHeight="1">
      <c r="A231" s="59">
        <v>761</v>
      </c>
      <c r="B231" s="60" t="s">
        <v>870</v>
      </c>
      <c r="C231" s="61" t="s">
        <v>1298</v>
      </c>
      <c r="D231" s="62">
        <v>0</v>
      </c>
      <c r="E231" s="62">
        <v>0</v>
      </c>
      <c r="F231" s="62">
        <v>0</v>
      </c>
      <c r="G231" s="62">
        <v>0</v>
      </c>
      <c r="H231" s="62">
        <v>0</v>
      </c>
      <c r="I231" s="62">
        <v>0</v>
      </c>
      <c r="J231" s="62">
        <v>0</v>
      </c>
      <c r="K231" s="62">
        <v>0</v>
      </c>
      <c r="L231" s="62">
        <v>0</v>
      </c>
      <c r="M231" s="62">
        <v>0</v>
      </c>
      <c r="N231" s="62">
        <v>0</v>
      </c>
      <c r="O231" s="62">
        <v>0</v>
      </c>
      <c r="P231" s="62">
        <v>0</v>
      </c>
      <c r="Q231" s="62">
        <v>0</v>
      </c>
      <c r="R231" s="62">
        <v>0</v>
      </c>
      <c r="S231" s="62">
        <v>0</v>
      </c>
      <c r="T231" s="62">
        <v>0</v>
      </c>
      <c r="U231" s="62">
        <v>0</v>
      </c>
      <c r="V231" s="62">
        <v>0</v>
      </c>
      <c r="W231" s="62">
        <v>0</v>
      </c>
      <c r="X231" s="62">
        <v>0</v>
      </c>
      <c r="Y231" s="62">
        <v>0</v>
      </c>
      <c r="Z231" s="62">
        <v>0</v>
      </c>
      <c r="AA231" s="62">
        <v>0</v>
      </c>
      <c r="AB231" s="62">
        <v>0</v>
      </c>
      <c r="AC231" s="62">
        <v>0</v>
      </c>
      <c r="AD231" s="62">
        <v>0</v>
      </c>
      <c r="AE231" s="62">
        <v>0</v>
      </c>
      <c r="AF231" s="62">
        <v>0</v>
      </c>
      <c r="AG231" s="62">
        <v>0</v>
      </c>
      <c r="AH231" s="62">
        <v>0</v>
      </c>
      <c r="AI231" s="62">
        <v>0</v>
      </c>
      <c r="AJ231" s="63">
        <f t="shared" si="3"/>
        <v>0</v>
      </c>
      <c r="AM231" s="70"/>
    </row>
    <row r="232" spans="1:39" ht="20.100000000000001" customHeight="1">
      <c r="A232" s="59">
        <v>781</v>
      </c>
      <c r="B232" s="60" t="s">
        <v>871</v>
      </c>
      <c r="C232" s="61" t="s">
        <v>1298</v>
      </c>
      <c r="D232" s="62">
        <v>0</v>
      </c>
      <c r="E232" s="62">
        <v>0</v>
      </c>
      <c r="F232" s="62">
        <v>0</v>
      </c>
      <c r="G232" s="62">
        <v>0</v>
      </c>
      <c r="H232" s="62">
        <v>0</v>
      </c>
      <c r="I232" s="62">
        <v>0</v>
      </c>
      <c r="J232" s="62">
        <v>0</v>
      </c>
      <c r="K232" s="62">
        <v>0</v>
      </c>
      <c r="L232" s="62">
        <v>0</v>
      </c>
      <c r="M232" s="62">
        <v>0</v>
      </c>
      <c r="N232" s="62">
        <v>0</v>
      </c>
      <c r="O232" s="62">
        <v>0</v>
      </c>
      <c r="P232" s="62">
        <v>0</v>
      </c>
      <c r="Q232" s="62">
        <v>0</v>
      </c>
      <c r="R232" s="62">
        <v>0</v>
      </c>
      <c r="S232" s="62">
        <v>0</v>
      </c>
      <c r="T232" s="62">
        <v>0</v>
      </c>
      <c r="U232" s="62">
        <v>0</v>
      </c>
      <c r="V232" s="62">
        <v>0</v>
      </c>
      <c r="W232" s="62">
        <v>0</v>
      </c>
      <c r="X232" s="62">
        <v>0</v>
      </c>
      <c r="Y232" s="62">
        <v>0</v>
      </c>
      <c r="Z232" s="62">
        <v>0</v>
      </c>
      <c r="AA232" s="62">
        <v>0</v>
      </c>
      <c r="AB232" s="62">
        <v>0</v>
      </c>
      <c r="AC232" s="62">
        <v>0</v>
      </c>
      <c r="AD232" s="62">
        <v>0</v>
      </c>
      <c r="AE232" s="62">
        <v>0</v>
      </c>
      <c r="AF232" s="62">
        <v>0</v>
      </c>
      <c r="AG232" s="62">
        <v>0</v>
      </c>
      <c r="AH232" s="62">
        <v>0</v>
      </c>
      <c r="AI232" s="62">
        <v>0</v>
      </c>
      <c r="AJ232" s="63">
        <f t="shared" si="3"/>
        <v>0</v>
      </c>
      <c r="AM232" s="70"/>
    </row>
    <row r="233" spans="1:39" ht="20.100000000000001" customHeight="1">
      <c r="A233" s="59">
        <v>802</v>
      </c>
      <c r="B233" s="60" t="s">
        <v>872</v>
      </c>
      <c r="C233" s="61" t="s">
        <v>1298</v>
      </c>
      <c r="D233" s="62">
        <v>0</v>
      </c>
      <c r="E233" s="62">
        <v>0</v>
      </c>
      <c r="F233" s="62">
        <v>0</v>
      </c>
      <c r="G233" s="62">
        <v>0</v>
      </c>
      <c r="H233" s="62">
        <v>0</v>
      </c>
      <c r="I233" s="62">
        <v>0</v>
      </c>
      <c r="J233" s="62">
        <v>0</v>
      </c>
      <c r="K233" s="62">
        <v>0</v>
      </c>
      <c r="L233" s="62">
        <v>0</v>
      </c>
      <c r="M233" s="62">
        <v>0</v>
      </c>
      <c r="N233" s="62">
        <v>0</v>
      </c>
      <c r="O233" s="62">
        <v>0</v>
      </c>
      <c r="P233" s="62">
        <v>0</v>
      </c>
      <c r="Q233" s="62">
        <v>0</v>
      </c>
      <c r="R233" s="62">
        <v>0</v>
      </c>
      <c r="S233" s="62">
        <v>0</v>
      </c>
      <c r="T233" s="62">
        <v>0</v>
      </c>
      <c r="U233" s="62">
        <v>0</v>
      </c>
      <c r="V233" s="62">
        <v>0</v>
      </c>
      <c r="W233" s="62">
        <v>0</v>
      </c>
      <c r="X233" s="62">
        <v>0</v>
      </c>
      <c r="Y233" s="62">
        <v>0</v>
      </c>
      <c r="Z233" s="62">
        <v>0</v>
      </c>
      <c r="AA233" s="62">
        <v>0</v>
      </c>
      <c r="AB233" s="62">
        <v>0</v>
      </c>
      <c r="AC233" s="62">
        <v>0</v>
      </c>
      <c r="AD233" s="62">
        <v>0</v>
      </c>
      <c r="AE233" s="62">
        <v>0</v>
      </c>
      <c r="AF233" s="62">
        <v>0</v>
      </c>
      <c r="AG233" s="62">
        <v>0</v>
      </c>
      <c r="AH233" s="62">
        <v>0</v>
      </c>
      <c r="AI233" s="62">
        <v>0</v>
      </c>
      <c r="AJ233" s="63">
        <f t="shared" si="3"/>
        <v>0</v>
      </c>
      <c r="AM233" s="70"/>
    </row>
    <row r="234" spans="1:39" ht="20.100000000000001" customHeight="1">
      <c r="A234" s="59">
        <v>821</v>
      </c>
      <c r="B234" s="60" t="s">
        <v>873</v>
      </c>
      <c r="C234" s="61" t="s">
        <v>1298</v>
      </c>
      <c r="D234" s="62">
        <v>0</v>
      </c>
      <c r="E234" s="62">
        <v>0</v>
      </c>
      <c r="F234" s="62">
        <v>0</v>
      </c>
      <c r="G234" s="62">
        <v>0</v>
      </c>
      <c r="H234" s="62">
        <v>0</v>
      </c>
      <c r="I234" s="62">
        <v>0</v>
      </c>
      <c r="J234" s="62">
        <v>0</v>
      </c>
      <c r="K234" s="62">
        <v>0</v>
      </c>
      <c r="L234" s="62">
        <v>0</v>
      </c>
      <c r="M234" s="62">
        <v>0</v>
      </c>
      <c r="N234" s="62">
        <v>0</v>
      </c>
      <c r="O234" s="62">
        <v>0</v>
      </c>
      <c r="P234" s="62">
        <v>0</v>
      </c>
      <c r="Q234" s="62">
        <v>0</v>
      </c>
      <c r="R234" s="62">
        <v>0</v>
      </c>
      <c r="S234" s="62">
        <v>0</v>
      </c>
      <c r="T234" s="62">
        <v>0</v>
      </c>
      <c r="U234" s="62">
        <v>0</v>
      </c>
      <c r="V234" s="62">
        <v>0</v>
      </c>
      <c r="W234" s="62">
        <v>0</v>
      </c>
      <c r="X234" s="62">
        <v>0</v>
      </c>
      <c r="Y234" s="62">
        <v>0</v>
      </c>
      <c r="Z234" s="62">
        <v>0</v>
      </c>
      <c r="AA234" s="62">
        <v>0</v>
      </c>
      <c r="AB234" s="62">
        <v>0</v>
      </c>
      <c r="AC234" s="62">
        <v>0</v>
      </c>
      <c r="AD234" s="62">
        <v>0</v>
      </c>
      <c r="AE234" s="62">
        <v>0</v>
      </c>
      <c r="AF234" s="62">
        <v>0</v>
      </c>
      <c r="AG234" s="62">
        <v>0</v>
      </c>
      <c r="AH234" s="62">
        <v>0</v>
      </c>
      <c r="AI234" s="62">
        <v>0</v>
      </c>
      <c r="AJ234" s="63">
        <f t="shared" si="3"/>
        <v>0</v>
      </c>
      <c r="AM234" s="70"/>
    </row>
    <row r="235" spans="1:39" ht="20.100000000000001" customHeight="1">
      <c r="A235" s="59">
        <v>831</v>
      </c>
      <c r="B235" s="60" t="s">
        <v>874</v>
      </c>
      <c r="C235" s="61" t="s">
        <v>1298</v>
      </c>
      <c r="D235" s="62">
        <v>0</v>
      </c>
      <c r="E235" s="62">
        <v>0</v>
      </c>
      <c r="F235" s="62">
        <v>0</v>
      </c>
      <c r="G235" s="62">
        <v>0</v>
      </c>
      <c r="H235" s="62">
        <v>0</v>
      </c>
      <c r="I235" s="62">
        <v>0</v>
      </c>
      <c r="J235" s="62">
        <v>0</v>
      </c>
      <c r="K235" s="62">
        <v>0</v>
      </c>
      <c r="L235" s="62">
        <v>0</v>
      </c>
      <c r="M235" s="62">
        <v>0</v>
      </c>
      <c r="N235" s="62">
        <v>0</v>
      </c>
      <c r="O235" s="62">
        <v>0</v>
      </c>
      <c r="P235" s="62">
        <v>0</v>
      </c>
      <c r="Q235" s="62">
        <v>0</v>
      </c>
      <c r="R235" s="62">
        <v>0</v>
      </c>
      <c r="S235" s="62">
        <v>0</v>
      </c>
      <c r="T235" s="62">
        <v>0</v>
      </c>
      <c r="U235" s="62">
        <v>0</v>
      </c>
      <c r="V235" s="62">
        <v>0</v>
      </c>
      <c r="W235" s="62">
        <v>0</v>
      </c>
      <c r="X235" s="62">
        <v>0</v>
      </c>
      <c r="Y235" s="62">
        <v>0</v>
      </c>
      <c r="Z235" s="62">
        <v>0</v>
      </c>
      <c r="AA235" s="62">
        <v>0</v>
      </c>
      <c r="AB235" s="62">
        <v>0</v>
      </c>
      <c r="AC235" s="62">
        <v>0</v>
      </c>
      <c r="AD235" s="62">
        <v>0</v>
      </c>
      <c r="AE235" s="62">
        <v>0</v>
      </c>
      <c r="AF235" s="62">
        <v>0</v>
      </c>
      <c r="AG235" s="62">
        <v>0</v>
      </c>
      <c r="AH235" s="62">
        <v>0</v>
      </c>
      <c r="AI235" s="62">
        <v>0</v>
      </c>
      <c r="AJ235" s="63">
        <f t="shared" si="3"/>
        <v>0</v>
      </c>
      <c r="AM235" s="70"/>
    </row>
    <row r="236" spans="1:39" ht="20.100000000000001" customHeight="1">
      <c r="A236" s="59">
        <v>862</v>
      </c>
      <c r="B236" s="60" t="s">
        <v>875</v>
      </c>
      <c r="C236" s="61" t="s">
        <v>1298</v>
      </c>
      <c r="D236" s="62">
        <v>0</v>
      </c>
      <c r="E236" s="62">
        <v>0</v>
      </c>
      <c r="F236" s="62">
        <v>0</v>
      </c>
      <c r="G236" s="62">
        <v>0</v>
      </c>
      <c r="H236" s="62">
        <v>0</v>
      </c>
      <c r="I236" s="62">
        <v>6205.32</v>
      </c>
      <c r="J236" s="62">
        <v>624956.73</v>
      </c>
      <c r="K236" s="62">
        <v>0</v>
      </c>
      <c r="L236" s="62">
        <v>0</v>
      </c>
      <c r="M236" s="62">
        <v>0</v>
      </c>
      <c r="N236" s="62">
        <v>2530018.94</v>
      </c>
      <c r="O236" s="62">
        <v>0</v>
      </c>
      <c r="P236" s="62">
        <v>0</v>
      </c>
      <c r="Q236" s="62">
        <v>0</v>
      </c>
      <c r="R236" s="62">
        <v>0</v>
      </c>
      <c r="S236" s="62">
        <v>0</v>
      </c>
      <c r="T236" s="62">
        <v>505491.91</v>
      </c>
      <c r="U236" s="62">
        <v>0</v>
      </c>
      <c r="V236" s="62">
        <v>0</v>
      </c>
      <c r="W236" s="62">
        <v>0</v>
      </c>
      <c r="X236" s="62">
        <v>0</v>
      </c>
      <c r="Y236" s="62">
        <v>0</v>
      </c>
      <c r="Z236" s="62">
        <v>0</v>
      </c>
      <c r="AA236" s="62">
        <v>0</v>
      </c>
      <c r="AB236" s="62">
        <v>0</v>
      </c>
      <c r="AC236" s="62">
        <v>0</v>
      </c>
      <c r="AD236" s="62">
        <v>0</v>
      </c>
      <c r="AE236" s="62">
        <v>0</v>
      </c>
      <c r="AF236" s="62">
        <v>0</v>
      </c>
      <c r="AG236" s="62">
        <v>0</v>
      </c>
      <c r="AH236" s="62">
        <v>0</v>
      </c>
      <c r="AI236" s="62">
        <v>0</v>
      </c>
      <c r="AJ236" s="63">
        <f t="shared" si="3"/>
        <v>3666672.9</v>
      </c>
      <c r="AM236" s="70"/>
    </row>
    <row r="237" spans="1:39" ht="20.100000000000001" customHeight="1">
      <c r="A237" s="59">
        <v>865</v>
      </c>
      <c r="B237" s="60" t="s">
        <v>876</v>
      </c>
      <c r="C237" s="61" t="s">
        <v>1298</v>
      </c>
      <c r="D237" s="62">
        <v>0</v>
      </c>
      <c r="E237" s="62">
        <v>0</v>
      </c>
      <c r="F237" s="62">
        <v>0</v>
      </c>
      <c r="G237" s="62">
        <v>0</v>
      </c>
      <c r="H237" s="62">
        <v>0</v>
      </c>
      <c r="I237" s="62">
        <v>0</v>
      </c>
      <c r="J237" s="62">
        <v>0</v>
      </c>
      <c r="K237" s="62">
        <v>0</v>
      </c>
      <c r="L237" s="62">
        <v>0</v>
      </c>
      <c r="M237" s="62">
        <v>0</v>
      </c>
      <c r="N237" s="62">
        <v>0</v>
      </c>
      <c r="O237" s="62">
        <v>0</v>
      </c>
      <c r="P237" s="62">
        <v>0</v>
      </c>
      <c r="Q237" s="62">
        <v>0</v>
      </c>
      <c r="R237" s="62">
        <v>0</v>
      </c>
      <c r="S237" s="62">
        <v>0</v>
      </c>
      <c r="T237" s="62">
        <v>0</v>
      </c>
      <c r="U237" s="62">
        <v>0</v>
      </c>
      <c r="V237" s="62">
        <v>0</v>
      </c>
      <c r="W237" s="62">
        <v>0</v>
      </c>
      <c r="X237" s="62">
        <v>0</v>
      </c>
      <c r="Y237" s="62">
        <v>0</v>
      </c>
      <c r="Z237" s="62">
        <v>0</v>
      </c>
      <c r="AA237" s="62">
        <v>0</v>
      </c>
      <c r="AB237" s="62">
        <v>0</v>
      </c>
      <c r="AC237" s="62">
        <v>0</v>
      </c>
      <c r="AD237" s="62">
        <v>0</v>
      </c>
      <c r="AE237" s="62">
        <v>0</v>
      </c>
      <c r="AF237" s="62">
        <v>0</v>
      </c>
      <c r="AG237" s="62">
        <v>0</v>
      </c>
      <c r="AH237" s="62">
        <v>0</v>
      </c>
      <c r="AI237" s="62">
        <v>0</v>
      </c>
      <c r="AJ237" s="63">
        <f t="shared" si="3"/>
        <v>0</v>
      </c>
      <c r="AM237" s="70"/>
    </row>
    <row r="238" spans="1:39" ht="20.100000000000001" customHeight="1">
      <c r="A238" s="59">
        <v>866</v>
      </c>
      <c r="B238" s="60" t="s">
        <v>877</v>
      </c>
      <c r="C238" s="61" t="s">
        <v>1298</v>
      </c>
      <c r="D238" s="62">
        <v>0</v>
      </c>
      <c r="E238" s="62">
        <v>0</v>
      </c>
      <c r="F238" s="62">
        <v>0</v>
      </c>
      <c r="G238" s="62">
        <v>0</v>
      </c>
      <c r="H238" s="62">
        <v>0</v>
      </c>
      <c r="I238" s="62">
        <v>0</v>
      </c>
      <c r="J238" s="62">
        <v>0</v>
      </c>
      <c r="K238" s="62">
        <v>0</v>
      </c>
      <c r="L238" s="62">
        <v>0</v>
      </c>
      <c r="M238" s="62">
        <v>0</v>
      </c>
      <c r="N238" s="62">
        <v>0</v>
      </c>
      <c r="O238" s="62">
        <v>0</v>
      </c>
      <c r="P238" s="62">
        <v>0</v>
      </c>
      <c r="Q238" s="62">
        <v>0</v>
      </c>
      <c r="R238" s="62">
        <v>0</v>
      </c>
      <c r="S238" s="62">
        <v>0</v>
      </c>
      <c r="T238" s="62">
        <v>0</v>
      </c>
      <c r="U238" s="62">
        <v>0</v>
      </c>
      <c r="V238" s="62">
        <v>0</v>
      </c>
      <c r="W238" s="62">
        <v>0</v>
      </c>
      <c r="X238" s="62">
        <v>0</v>
      </c>
      <c r="Y238" s="62">
        <v>0</v>
      </c>
      <c r="Z238" s="62">
        <v>0</v>
      </c>
      <c r="AA238" s="62">
        <v>0</v>
      </c>
      <c r="AB238" s="62">
        <v>0</v>
      </c>
      <c r="AC238" s="62">
        <v>0</v>
      </c>
      <c r="AD238" s="62">
        <v>0</v>
      </c>
      <c r="AE238" s="62">
        <v>0</v>
      </c>
      <c r="AF238" s="62">
        <v>0</v>
      </c>
      <c r="AG238" s="62">
        <v>0</v>
      </c>
      <c r="AH238" s="62">
        <v>0</v>
      </c>
      <c r="AI238" s="62">
        <v>0</v>
      </c>
      <c r="AJ238" s="63">
        <f t="shared" si="3"/>
        <v>0</v>
      </c>
      <c r="AM238" s="70"/>
    </row>
    <row r="239" spans="1:39" ht="20.100000000000001" customHeight="1">
      <c r="A239" s="59">
        <v>867</v>
      </c>
      <c r="B239" s="60" t="s">
        <v>878</v>
      </c>
      <c r="C239" s="61" t="s">
        <v>1298</v>
      </c>
      <c r="D239" s="62">
        <v>0</v>
      </c>
      <c r="E239" s="62">
        <v>240</v>
      </c>
      <c r="F239" s="62">
        <v>595061.77</v>
      </c>
      <c r="G239" s="62">
        <v>198</v>
      </c>
      <c r="H239" s="62">
        <v>0</v>
      </c>
      <c r="I239" s="62">
        <v>0</v>
      </c>
      <c r="J239" s="62">
        <v>0</v>
      </c>
      <c r="K239" s="62">
        <v>0</v>
      </c>
      <c r="L239" s="62">
        <v>0</v>
      </c>
      <c r="M239" s="62">
        <v>0</v>
      </c>
      <c r="N239" s="62">
        <v>0</v>
      </c>
      <c r="O239" s="62">
        <v>0</v>
      </c>
      <c r="P239" s="62">
        <v>0</v>
      </c>
      <c r="Q239" s="62">
        <v>0</v>
      </c>
      <c r="R239" s="62">
        <v>0</v>
      </c>
      <c r="S239" s="62">
        <v>0</v>
      </c>
      <c r="T239" s="62">
        <v>0</v>
      </c>
      <c r="U239" s="62">
        <v>0</v>
      </c>
      <c r="V239" s="62">
        <v>0</v>
      </c>
      <c r="W239" s="62">
        <v>0</v>
      </c>
      <c r="X239" s="62">
        <v>0</v>
      </c>
      <c r="Y239" s="62">
        <v>0</v>
      </c>
      <c r="Z239" s="62">
        <v>0</v>
      </c>
      <c r="AA239" s="62">
        <v>0</v>
      </c>
      <c r="AB239" s="62">
        <v>0</v>
      </c>
      <c r="AC239" s="62">
        <v>0</v>
      </c>
      <c r="AD239" s="62">
        <v>0</v>
      </c>
      <c r="AE239" s="62">
        <v>0</v>
      </c>
      <c r="AF239" s="62">
        <v>0</v>
      </c>
      <c r="AG239" s="62">
        <v>0</v>
      </c>
      <c r="AH239" s="62">
        <v>0</v>
      </c>
      <c r="AI239" s="62">
        <v>0</v>
      </c>
      <c r="AJ239" s="63">
        <f t="shared" si="3"/>
        <v>595499.77</v>
      </c>
      <c r="AM239" s="70"/>
    </row>
    <row r="240" spans="1:39" ht="20.100000000000001" hidden="1" customHeight="1" outlineLevel="2">
      <c r="A240" s="73">
        <v>901</v>
      </c>
      <c r="B240" s="74" t="s">
        <v>879</v>
      </c>
      <c r="C240" s="75" t="s">
        <v>1298</v>
      </c>
      <c r="D240" s="76">
        <v>0</v>
      </c>
      <c r="E240" s="76">
        <v>0</v>
      </c>
      <c r="F240" s="76">
        <v>0</v>
      </c>
      <c r="G240" s="76">
        <v>0</v>
      </c>
      <c r="H240" s="76">
        <v>0</v>
      </c>
      <c r="I240" s="76">
        <v>0</v>
      </c>
      <c r="J240" s="76">
        <v>0</v>
      </c>
      <c r="K240" s="76">
        <v>0</v>
      </c>
      <c r="L240" s="76">
        <v>0</v>
      </c>
      <c r="M240" s="76">
        <v>0</v>
      </c>
      <c r="N240" s="76">
        <v>0</v>
      </c>
      <c r="O240" s="76">
        <v>0</v>
      </c>
      <c r="P240" s="76">
        <v>0</v>
      </c>
      <c r="Q240" s="76">
        <v>0</v>
      </c>
      <c r="R240" s="76">
        <v>0</v>
      </c>
      <c r="S240" s="76">
        <v>0</v>
      </c>
      <c r="T240" s="76">
        <v>0</v>
      </c>
      <c r="U240" s="76">
        <v>0</v>
      </c>
      <c r="V240" s="76">
        <v>0</v>
      </c>
      <c r="W240" s="76">
        <v>0</v>
      </c>
      <c r="X240" s="76">
        <v>0</v>
      </c>
      <c r="Y240" s="76">
        <v>0</v>
      </c>
      <c r="Z240" s="76">
        <v>0</v>
      </c>
      <c r="AA240" s="76">
        <v>0</v>
      </c>
      <c r="AB240" s="76">
        <v>0</v>
      </c>
      <c r="AC240" s="76">
        <v>0</v>
      </c>
      <c r="AD240" s="76">
        <v>0</v>
      </c>
      <c r="AE240" s="76">
        <v>0</v>
      </c>
      <c r="AF240" s="76">
        <v>0</v>
      </c>
      <c r="AG240" s="76">
        <v>0</v>
      </c>
      <c r="AH240" s="76">
        <v>0</v>
      </c>
      <c r="AI240" s="76">
        <v>0</v>
      </c>
      <c r="AJ240" s="77">
        <f t="shared" si="3"/>
        <v>0</v>
      </c>
      <c r="AM240" s="70"/>
    </row>
    <row r="241" spans="1:39" ht="20.100000000000001" hidden="1" customHeight="1" outlineLevel="2">
      <c r="A241" s="73">
        <v>902</v>
      </c>
      <c r="B241" s="74" t="s">
        <v>880</v>
      </c>
      <c r="C241" s="75" t="s">
        <v>1298</v>
      </c>
      <c r="D241" s="76">
        <v>0</v>
      </c>
      <c r="E241" s="76">
        <v>0</v>
      </c>
      <c r="F241" s="76">
        <v>0</v>
      </c>
      <c r="G241" s="76">
        <v>19649.7</v>
      </c>
      <c r="H241" s="76">
        <v>0</v>
      </c>
      <c r="I241" s="76">
        <v>0</v>
      </c>
      <c r="J241" s="76">
        <v>0</v>
      </c>
      <c r="K241" s="76">
        <v>0</v>
      </c>
      <c r="L241" s="76">
        <v>0</v>
      </c>
      <c r="M241" s="76">
        <v>0</v>
      </c>
      <c r="N241" s="76">
        <v>0</v>
      </c>
      <c r="O241" s="76">
        <v>0</v>
      </c>
      <c r="P241" s="76">
        <v>0</v>
      </c>
      <c r="Q241" s="76">
        <v>0</v>
      </c>
      <c r="R241" s="76">
        <v>0</v>
      </c>
      <c r="S241" s="76">
        <v>0</v>
      </c>
      <c r="T241" s="76">
        <v>0</v>
      </c>
      <c r="U241" s="76">
        <v>0</v>
      </c>
      <c r="V241" s="76">
        <v>0</v>
      </c>
      <c r="W241" s="76">
        <v>0</v>
      </c>
      <c r="X241" s="76">
        <v>0</v>
      </c>
      <c r="Y241" s="76">
        <v>0</v>
      </c>
      <c r="Z241" s="76">
        <v>0</v>
      </c>
      <c r="AA241" s="76">
        <v>0</v>
      </c>
      <c r="AB241" s="76">
        <v>0</v>
      </c>
      <c r="AC241" s="76">
        <v>0</v>
      </c>
      <c r="AD241" s="76">
        <v>0</v>
      </c>
      <c r="AE241" s="76">
        <v>0</v>
      </c>
      <c r="AF241" s="76">
        <v>0</v>
      </c>
      <c r="AG241" s="76">
        <v>0</v>
      </c>
      <c r="AH241" s="76">
        <v>0</v>
      </c>
      <c r="AI241" s="76">
        <v>0</v>
      </c>
      <c r="AJ241" s="77">
        <f t="shared" si="3"/>
        <v>19649.7</v>
      </c>
      <c r="AM241" s="70"/>
    </row>
    <row r="242" spans="1:39" ht="20.100000000000001" hidden="1" customHeight="1" outlineLevel="2">
      <c r="A242" s="73">
        <v>903</v>
      </c>
      <c r="B242" s="74" t="s">
        <v>881</v>
      </c>
      <c r="C242" s="75" t="s">
        <v>1298</v>
      </c>
      <c r="D242" s="76">
        <v>0</v>
      </c>
      <c r="E242" s="76">
        <v>0</v>
      </c>
      <c r="F242" s="76">
        <v>0</v>
      </c>
      <c r="G242" s="76">
        <v>101463.52999999998</v>
      </c>
      <c r="H242" s="76">
        <v>0</v>
      </c>
      <c r="I242" s="76">
        <v>0</v>
      </c>
      <c r="J242" s="76">
        <v>0</v>
      </c>
      <c r="K242" s="76">
        <v>0</v>
      </c>
      <c r="L242" s="76">
        <v>0</v>
      </c>
      <c r="M242" s="76">
        <v>0</v>
      </c>
      <c r="N242" s="76">
        <v>0</v>
      </c>
      <c r="O242" s="76">
        <v>0</v>
      </c>
      <c r="P242" s="76">
        <v>0</v>
      </c>
      <c r="Q242" s="76">
        <v>0</v>
      </c>
      <c r="R242" s="76">
        <v>0</v>
      </c>
      <c r="S242" s="76">
        <v>0</v>
      </c>
      <c r="T242" s="76">
        <v>0</v>
      </c>
      <c r="U242" s="76">
        <v>0</v>
      </c>
      <c r="V242" s="76">
        <v>0</v>
      </c>
      <c r="W242" s="76">
        <v>0</v>
      </c>
      <c r="X242" s="76">
        <v>0</v>
      </c>
      <c r="Y242" s="76">
        <v>0</v>
      </c>
      <c r="Z242" s="76">
        <v>0</v>
      </c>
      <c r="AA242" s="76">
        <v>0</v>
      </c>
      <c r="AB242" s="76">
        <v>0</v>
      </c>
      <c r="AC242" s="76">
        <v>0</v>
      </c>
      <c r="AD242" s="76">
        <v>0</v>
      </c>
      <c r="AE242" s="76">
        <v>0</v>
      </c>
      <c r="AF242" s="76">
        <v>0</v>
      </c>
      <c r="AG242" s="76">
        <v>0</v>
      </c>
      <c r="AH242" s="76">
        <v>0</v>
      </c>
      <c r="AI242" s="76">
        <v>0</v>
      </c>
      <c r="AJ242" s="77">
        <f t="shared" si="3"/>
        <v>101463.52999999998</v>
      </c>
      <c r="AM242" s="70"/>
    </row>
    <row r="243" spans="1:39" ht="20.100000000000001" hidden="1" customHeight="1" outlineLevel="2">
      <c r="A243" s="73">
        <v>904</v>
      </c>
      <c r="B243" s="74" t="s">
        <v>882</v>
      </c>
      <c r="C243" s="75" t="s">
        <v>1298</v>
      </c>
      <c r="D243" s="76">
        <v>0</v>
      </c>
      <c r="E243" s="76">
        <v>0</v>
      </c>
      <c r="F243" s="76">
        <v>0</v>
      </c>
      <c r="G243" s="76">
        <v>0</v>
      </c>
      <c r="H243" s="76">
        <v>0</v>
      </c>
      <c r="I243" s="76">
        <v>0</v>
      </c>
      <c r="J243" s="76">
        <v>0</v>
      </c>
      <c r="K243" s="76">
        <v>0</v>
      </c>
      <c r="L243" s="76">
        <v>0</v>
      </c>
      <c r="M243" s="76">
        <v>0</v>
      </c>
      <c r="N243" s="76">
        <v>0</v>
      </c>
      <c r="O243" s="76">
        <v>0</v>
      </c>
      <c r="P243" s="76">
        <v>0</v>
      </c>
      <c r="Q243" s="76">
        <v>0</v>
      </c>
      <c r="R243" s="76">
        <v>0</v>
      </c>
      <c r="S243" s="76">
        <v>0</v>
      </c>
      <c r="T243" s="76">
        <v>0</v>
      </c>
      <c r="U243" s="76">
        <v>0</v>
      </c>
      <c r="V243" s="76">
        <v>0</v>
      </c>
      <c r="W243" s="76">
        <v>0</v>
      </c>
      <c r="X243" s="76">
        <v>0</v>
      </c>
      <c r="Y243" s="76">
        <v>0</v>
      </c>
      <c r="Z243" s="76">
        <v>0</v>
      </c>
      <c r="AA243" s="76">
        <v>0</v>
      </c>
      <c r="AB243" s="76">
        <v>0</v>
      </c>
      <c r="AC243" s="76">
        <v>0</v>
      </c>
      <c r="AD243" s="76">
        <v>0</v>
      </c>
      <c r="AE243" s="76">
        <v>0</v>
      </c>
      <c r="AF243" s="76">
        <v>0</v>
      </c>
      <c r="AG243" s="76">
        <v>0</v>
      </c>
      <c r="AH243" s="76">
        <v>0</v>
      </c>
      <c r="AI243" s="76">
        <v>0</v>
      </c>
      <c r="AJ243" s="77">
        <f t="shared" si="3"/>
        <v>0</v>
      </c>
      <c r="AM243" s="70"/>
    </row>
    <row r="244" spans="1:39" ht="20.100000000000001" hidden="1" customHeight="1" outlineLevel="2">
      <c r="A244" s="73">
        <v>905</v>
      </c>
      <c r="B244" s="74" t="s">
        <v>883</v>
      </c>
      <c r="C244" s="75" t="s">
        <v>1298</v>
      </c>
      <c r="D244" s="76">
        <v>0</v>
      </c>
      <c r="E244" s="76">
        <v>0</v>
      </c>
      <c r="F244" s="76">
        <v>0</v>
      </c>
      <c r="G244" s="76">
        <v>0</v>
      </c>
      <c r="H244" s="76">
        <v>0</v>
      </c>
      <c r="I244" s="76">
        <v>0</v>
      </c>
      <c r="J244" s="76">
        <v>0</v>
      </c>
      <c r="K244" s="76">
        <v>0</v>
      </c>
      <c r="L244" s="76">
        <v>0</v>
      </c>
      <c r="M244" s="76">
        <v>0</v>
      </c>
      <c r="N244" s="76">
        <v>0</v>
      </c>
      <c r="O244" s="76">
        <v>0</v>
      </c>
      <c r="P244" s="76">
        <v>0</v>
      </c>
      <c r="Q244" s="76">
        <v>0</v>
      </c>
      <c r="R244" s="76">
        <v>0</v>
      </c>
      <c r="S244" s="76">
        <v>0</v>
      </c>
      <c r="T244" s="76">
        <v>0</v>
      </c>
      <c r="U244" s="76">
        <v>0</v>
      </c>
      <c r="V244" s="76">
        <v>0</v>
      </c>
      <c r="W244" s="76">
        <v>0</v>
      </c>
      <c r="X244" s="76">
        <v>0</v>
      </c>
      <c r="Y244" s="76">
        <v>0</v>
      </c>
      <c r="Z244" s="76">
        <v>0</v>
      </c>
      <c r="AA244" s="76">
        <v>0</v>
      </c>
      <c r="AB244" s="76">
        <v>0</v>
      </c>
      <c r="AC244" s="76">
        <v>0</v>
      </c>
      <c r="AD244" s="76">
        <v>0</v>
      </c>
      <c r="AE244" s="76">
        <v>0</v>
      </c>
      <c r="AF244" s="76">
        <v>0</v>
      </c>
      <c r="AG244" s="76">
        <v>0</v>
      </c>
      <c r="AH244" s="76">
        <v>0</v>
      </c>
      <c r="AI244" s="76">
        <v>0</v>
      </c>
      <c r="AJ244" s="77">
        <f t="shared" si="3"/>
        <v>0</v>
      </c>
      <c r="AM244" s="70"/>
    </row>
    <row r="245" spans="1:39" ht="20.100000000000001" hidden="1" customHeight="1" outlineLevel="2">
      <c r="A245" s="73">
        <v>906</v>
      </c>
      <c r="B245" s="74" t="s">
        <v>884</v>
      </c>
      <c r="C245" s="75" t="s">
        <v>1298</v>
      </c>
      <c r="D245" s="76">
        <v>0</v>
      </c>
      <c r="E245" s="76">
        <v>0</v>
      </c>
      <c r="F245" s="76">
        <v>0</v>
      </c>
      <c r="G245" s="76">
        <v>0</v>
      </c>
      <c r="H245" s="76">
        <v>0</v>
      </c>
      <c r="I245" s="76">
        <v>0</v>
      </c>
      <c r="J245" s="76">
        <v>0</v>
      </c>
      <c r="K245" s="76">
        <v>0</v>
      </c>
      <c r="L245" s="76">
        <v>0</v>
      </c>
      <c r="M245" s="76">
        <v>0</v>
      </c>
      <c r="N245" s="76">
        <v>0</v>
      </c>
      <c r="O245" s="76">
        <v>0</v>
      </c>
      <c r="P245" s="76">
        <v>0</v>
      </c>
      <c r="Q245" s="76">
        <v>0</v>
      </c>
      <c r="R245" s="76">
        <v>0</v>
      </c>
      <c r="S245" s="76">
        <v>0</v>
      </c>
      <c r="T245" s="76">
        <v>0</v>
      </c>
      <c r="U245" s="76">
        <v>0</v>
      </c>
      <c r="V245" s="76">
        <v>0</v>
      </c>
      <c r="W245" s="76">
        <v>0</v>
      </c>
      <c r="X245" s="76">
        <v>0</v>
      </c>
      <c r="Y245" s="76">
        <v>0</v>
      </c>
      <c r="Z245" s="76">
        <v>0</v>
      </c>
      <c r="AA245" s="76">
        <v>0</v>
      </c>
      <c r="AB245" s="76">
        <v>0</v>
      </c>
      <c r="AC245" s="76">
        <v>0</v>
      </c>
      <c r="AD245" s="76">
        <v>0</v>
      </c>
      <c r="AE245" s="76">
        <v>0</v>
      </c>
      <c r="AF245" s="76">
        <v>0</v>
      </c>
      <c r="AG245" s="76">
        <v>0</v>
      </c>
      <c r="AH245" s="76">
        <v>0</v>
      </c>
      <c r="AI245" s="76">
        <v>0</v>
      </c>
      <c r="AJ245" s="77">
        <f t="shared" si="3"/>
        <v>0</v>
      </c>
      <c r="AM245" s="70"/>
    </row>
    <row r="246" spans="1:39" ht="20.100000000000001" hidden="1" customHeight="1" outlineLevel="2">
      <c r="A246" s="73">
        <v>907</v>
      </c>
      <c r="B246" s="74" t="s">
        <v>885</v>
      </c>
      <c r="C246" s="75" t="s">
        <v>1298</v>
      </c>
      <c r="D246" s="76">
        <v>0</v>
      </c>
      <c r="E246" s="76">
        <v>0</v>
      </c>
      <c r="F246" s="76">
        <v>0</v>
      </c>
      <c r="G246" s="76">
        <v>0</v>
      </c>
      <c r="H246" s="76">
        <v>0</v>
      </c>
      <c r="I246" s="76">
        <v>0</v>
      </c>
      <c r="J246" s="76">
        <v>0</v>
      </c>
      <c r="K246" s="76">
        <v>0</v>
      </c>
      <c r="L246" s="76">
        <v>0</v>
      </c>
      <c r="M246" s="76">
        <v>0</v>
      </c>
      <c r="N246" s="76">
        <v>0</v>
      </c>
      <c r="O246" s="76">
        <v>0</v>
      </c>
      <c r="P246" s="76">
        <v>0</v>
      </c>
      <c r="Q246" s="76">
        <v>0</v>
      </c>
      <c r="R246" s="76">
        <v>0</v>
      </c>
      <c r="S246" s="76">
        <v>0</v>
      </c>
      <c r="T246" s="76">
        <v>0</v>
      </c>
      <c r="U246" s="76">
        <v>0</v>
      </c>
      <c r="V246" s="76">
        <v>0</v>
      </c>
      <c r="W246" s="76">
        <v>0</v>
      </c>
      <c r="X246" s="76">
        <v>0</v>
      </c>
      <c r="Y246" s="76">
        <v>0</v>
      </c>
      <c r="Z246" s="76">
        <v>0</v>
      </c>
      <c r="AA246" s="76">
        <v>0</v>
      </c>
      <c r="AB246" s="76">
        <v>0</v>
      </c>
      <c r="AC246" s="76">
        <v>0</v>
      </c>
      <c r="AD246" s="76">
        <v>0</v>
      </c>
      <c r="AE246" s="76">
        <v>0</v>
      </c>
      <c r="AF246" s="76">
        <v>0</v>
      </c>
      <c r="AG246" s="76">
        <v>0</v>
      </c>
      <c r="AH246" s="76">
        <v>0</v>
      </c>
      <c r="AI246" s="76">
        <v>0</v>
      </c>
      <c r="AJ246" s="77">
        <f t="shared" si="3"/>
        <v>0</v>
      </c>
      <c r="AM246" s="70"/>
    </row>
    <row r="247" spans="1:39" ht="20.100000000000001" hidden="1" customHeight="1" outlineLevel="2">
      <c r="A247" s="73">
        <v>908</v>
      </c>
      <c r="B247" s="74" t="s">
        <v>886</v>
      </c>
      <c r="C247" s="75" t="s">
        <v>1298</v>
      </c>
      <c r="D247" s="76">
        <v>0</v>
      </c>
      <c r="E247" s="76">
        <v>0</v>
      </c>
      <c r="F247" s="76">
        <v>0</v>
      </c>
      <c r="G247" s="76">
        <v>0</v>
      </c>
      <c r="H247" s="76">
        <v>0</v>
      </c>
      <c r="I247" s="76">
        <v>0</v>
      </c>
      <c r="J247" s="76">
        <v>0</v>
      </c>
      <c r="K247" s="76">
        <v>0</v>
      </c>
      <c r="L247" s="76">
        <v>0</v>
      </c>
      <c r="M247" s="76">
        <v>0</v>
      </c>
      <c r="N247" s="76">
        <v>0</v>
      </c>
      <c r="O247" s="76">
        <v>0</v>
      </c>
      <c r="P247" s="76">
        <v>0</v>
      </c>
      <c r="Q247" s="76">
        <v>0</v>
      </c>
      <c r="R247" s="76">
        <v>0</v>
      </c>
      <c r="S247" s="76">
        <v>0</v>
      </c>
      <c r="T247" s="76">
        <v>0</v>
      </c>
      <c r="U247" s="76">
        <v>0</v>
      </c>
      <c r="V247" s="76">
        <v>0</v>
      </c>
      <c r="W247" s="76">
        <v>0</v>
      </c>
      <c r="X247" s="76">
        <v>0</v>
      </c>
      <c r="Y247" s="76">
        <v>0</v>
      </c>
      <c r="Z247" s="76">
        <v>0</v>
      </c>
      <c r="AA247" s="76">
        <v>0</v>
      </c>
      <c r="AB247" s="76">
        <v>0</v>
      </c>
      <c r="AC247" s="76">
        <v>0</v>
      </c>
      <c r="AD247" s="76">
        <v>0</v>
      </c>
      <c r="AE247" s="76">
        <v>0</v>
      </c>
      <c r="AF247" s="76">
        <v>0</v>
      </c>
      <c r="AG247" s="76">
        <v>0</v>
      </c>
      <c r="AH247" s="76">
        <v>0</v>
      </c>
      <c r="AI247" s="76">
        <v>0</v>
      </c>
      <c r="AJ247" s="77">
        <f t="shared" si="3"/>
        <v>0</v>
      </c>
      <c r="AM247" s="70"/>
    </row>
    <row r="248" spans="1:39" ht="20.100000000000001" hidden="1" customHeight="1" outlineLevel="2">
      <c r="A248" s="73">
        <v>909</v>
      </c>
      <c r="B248" s="74" t="s">
        <v>887</v>
      </c>
      <c r="C248" s="75" t="s">
        <v>1298</v>
      </c>
      <c r="D248" s="76">
        <v>0</v>
      </c>
      <c r="E248" s="76">
        <v>0</v>
      </c>
      <c r="F248" s="76">
        <v>0</v>
      </c>
      <c r="G248" s="76">
        <v>0</v>
      </c>
      <c r="H248" s="76">
        <v>0</v>
      </c>
      <c r="I248" s="76">
        <v>0</v>
      </c>
      <c r="J248" s="76">
        <v>0</v>
      </c>
      <c r="K248" s="76">
        <v>0</v>
      </c>
      <c r="L248" s="76">
        <v>0</v>
      </c>
      <c r="M248" s="76">
        <v>0</v>
      </c>
      <c r="N248" s="76">
        <v>0</v>
      </c>
      <c r="O248" s="76">
        <v>0</v>
      </c>
      <c r="P248" s="76">
        <v>0</v>
      </c>
      <c r="Q248" s="76">
        <v>0</v>
      </c>
      <c r="R248" s="76">
        <v>0</v>
      </c>
      <c r="S248" s="76">
        <v>0</v>
      </c>
      <c r="T248" s="76">
        <v>0</v>
      </c>
      <c r="U248" s="76">
        <v>0</v>
      </c>
      <c r="V248" s="76">
        <v>0</v>
      </c>
      <c r="W248" s="76">
        <v>0</v>
      </c>
      <c r="X248" s="76">
        <v>0</v>
      </c>
      <c r="Y248" s="76">
        <v>0</v>
      </c>
      <c r="Z248" s="76">
        <v>0</v>
      </c>
      <c r="AA248" s="76">
        <v>0</v>
      </c>
      <c r="AB248" s="76">
        <v>0</v>
      </c>
      <c r="AC248" s="76">
        <v>0</v>
      </c>
      <c r="AD248" s="76">
        <v>0</v>
      </c>
      <c r="AE248" s="76">
        <v>0</v>
      </c>
      <c r="AF248" s="76">
        <v>0</v>
      </c>
      <c r="AG248" s="76">
        <v>0</v>
      </c>
      <c r="AH248" s="76">
        <v>0</v>
      </c>
      <c r="AI248" s="76">
        <v>0</v>
      </c>
      <c r="AJ248" s="77">
        <f t="shared" si="3"/>
        <v>0</v>
      </c>
      <c r="AM248" s="70"/>
    </row>
    <row r="249" spans="1:39" ht="20.100000000000001" hidden="1" customHeight="1" outlineLevel="2">
      <c r="A249" s="73">
        <v>950</v>
      </c>
      <c r="B249" s="74" t="s">
        <v>260</v>
      </c>
      <c r="C249" s="75" t="s">
        <v>1298</v>
      </c>
      <c r="D249" s="76">
        <v>0</v>
      </c>
      <c r="E249" s="76">
        <v>0</v>
      </c>
      <c r="F249" s="76">
        <v>0</v>
      </c>
      <c r="G249" s="76">
        <v>0</v>
      </c>
      <c r="H249" s="76">
        <v>0</v>
      </c>
      <c r="I249" s="76">
        <v>0</v>
      </c>
      <c r="J249" s="76">
        <v>0</v>
      </c>
      <c r="K249" s="76">
        <v>0</v>
      </c>
      <c r="L249" s="76">
        <v>0</v>
      </c>
      <c r="M249" s="76">
        <v>0</v>
      </c>
      <c r="N249" s="76">
        <v>0</v>
      </c>
      <c r="O249" s="76">
        <v>0</v>
      </c>
      <c r="P249" s="76">
        <v>0</v>
      </c>
      <c r="Q249" s="76">
        <v>0</v>
      </c>
      <c r="R249" s="76">
        <v>0</v>
      </c>
      <c r="S249" s="76">
        <v>0</v>
      </c>
      <c r="T249" s="76">
        <v>0</v>
      </c>
      <c r="U249" s="76">
        <v>0</v>
      </c>
      <c r="V249" s="76">
        <v>0</v>
      </c>
      <c r="W249" s="76">
        <v>0</v>
      </c>
      <c r="X249" s="76">
        <v>0</v>
      </c>
      <c r="Y249" s="76">
        <v>0</v>
      </c>
      <c r="Z249" s="76">
        <v>0</v>
      </c>
      <c r="AA249" s="76">
        <v>0</v>
      </c>
      <c r="AB249" s="76">
        <v>0</v>
      </c>
      <c r="AC249" s="76">
        <v>0</v>
      </c>
      <c r="AD249" s="76">
        <v>0</v>
      </c>
      <c r="AE249" s="76">
        <v>0</v>
      </c>
      <c r="AF249" s="76">
        <v>0</v>
      </c>
      <c r="AG249" s="76">
        <v>0</v>
      </c>
      <c r="AH249" s="76">
        <v>0</v>
      </c>
      <c r="AI249" s="76">
        <v>0</v>
      </c>
      <c r="AJ249" s="77">
        <f t="shared" si="3"/>
        <v>0</v>
      </c>
      <c r="AM249" s="70"/>
    </row>
    <row r="250" spans="1:39" ht="20.100000000000001" hidden="1" customHeight="1" outlineLevel="2">
      <c r="A250" s="73">
        <v>951</v>
      </c>
      <c r="B250" s="74" t="s">
        <v>888</v>
      </c>
      <c r="C250" s="75" t="s">
        <v>1298</v>
      </c>
      <c r="D250" s="76">
        <v>0</v>
      </c>
      <c r="E250" s="76">
        <v>0</v>
      </c>
      <c r="F250" s="76">
        <v>0</v>
      </c>
      <c r="G250" s="76">
        <v>0</v>
      </c>
      <c r="H250" s="76">
        <v>0</v>
      </c>
      <c r="I250" s="76">
        <v>0</v>
      </c>
      <c r="J250" s="76">
        <v>0</v>
      </c>
      <c r="K250" s="76">
        <v>0</v>
      </c>
      <c r="L250" s="76">
        <v>0</v>
      </c>
      <c r="M250" s="76">
        <v>0</v>
      </c>
      <c r="N250" s="76">
        <v>0</v>
      </c>
      <c r="O250" s="76">
        <v>0</v>
      </c>
      <c r="P250" s="76">
        <v>0</v>
      </c>
      <c r="Q250" s="76">
        <v>0</v>
      </c>
      <c r="R250" s="76">
        <v>0</v>
      </c>
      <c r="S250" s="76">
        <v>0</v>
      </c>
      <c r="T250" s="76">
        <v>0</v>
      </c>
      <c r="U250" s="76">
        <v>0</v>
      </c>
      <c r="V250" s="76">
        <v>0</v>
      </c>
      <c r="W250" s="76">
        <v>0</v>
      </c>
      <c r="X250" s="76">
        <v>0</v>
      </c>
      <c r="Y250" s="76">
        <v>0</v>
      </c>
      <c r="Z250" s="76">
        <v>0</v>
      </c>
      <c r="AA250" s="76">
        <v>0</v>
      </c>
      <c r="AB250" s="76">
        <v>0</v>
      </c>
      <c r="AC250" s="76">
        <v>0</v>
      </c>
      <c r="AD250" s="76">
        <v>0</v>
      </c>
      <c r="AE250" s="76">
        <v>0</v>
      </c>
      <c r="AF250" s="76">
        <v>0</v>
      </c>
      <c r="AG250" s="76">
        <v>0</v>
      </c>
      <c r="AH250" s="76">
        <v>0</v>
      </c>
      <c r="AI250" s="76">
        <v>0</v>
      </c>
      <c r="AJ250" s="77">
        <f t="shared" si="3"/>
        <v>0</v>
      </c>
      <c r="AM250" s="70"/>
    </row>
    <row r="251" spans="1:39" ht="20.100000000000001" hidden="1" customHeight="1" outlineLevel="2">
      <c r="A251" s="73">
        <v>999</v>
      </c>
      <c r="B251" s="74" t="s">
        <v>262</v>
      </c>
      <c r="C251" s="75" t="s">
        <v>1298</v>
      </c>
      <c r="D251" s="76">
        <v>0</v>
      </c>
      <c r="E251" s="76">
        <v>0</v>
      </c>
      <c r="F251" s="76">
        <v>0</v>
      </c>
      <c r="G251" s="76">
        <v>0</v>
      </c>
      <c r="H251" s="76">
        <v>0</v>
      </c>
      <c r="I251" s="76">
        <v>0</v>
      </c>
      <c r="J251" s="76">
        <v>0</v>
      </c>
      <c r="K251" s="76">
        <v>0</v>
      </c>
      <c r="L251" s="76">
        <v>0</v>
      </c>
      <c r="M251" s="76">
        <v>0</v>
      </c>
      <c r="N251" s="76">
        <v>0</v>
      </c>
      <c r="O251" s="76">
        <v>0</v>
      </c>
      <c r="P251" s="76">
        <v>0</v>
      </c>
      <c r="Q251" s="76">
        <v>0</v>
      </c>
      <c r="R251" s="76">
        <v>0</v>
      </c>
      <c r="S251" s="76">
        <v>0</v>
      </c>
      <c r="T251" s="76">
        <v>0</v>
      </c>
      <c r="U251" s="76">
        <v>0</v>
      </c>
      <c r="V251" s="76">
        <v>0</v>
      </c>
      <c r="W251" s="76">
        <v>0</v>
      </c>
      <c r="X251" s="76">
        <v>0</v>
      </c>
      <c r="Y251" s="76">
        <v>0</v>
      </c>
      <c r="Z251" s="76">
        <v>0</v>
      </c>
      <c r="AA251" s="76">
        <v>0</v>
      </c>
      <c r="AB251" s="76">
        <v>0</v>
      </c>
      <c r="AC251" s="76">
        <v>0</v>
      </c>
      <c r="AD251" s="76">
        <v>0</v>
      </c>
      <c r="AE251" s="76">
        <v>0</v>
      </c>
      <c r="AF251" s="76">
        <v>0</v>
      </c>
      <c r="AG251" s="76">
        <v>0</v>
      </c>
      <c r="AH251" s="76">
        <v>0</v>
      </c>
      <c r="AI251" s="76">
        <v>0</v>
      </c>
      <c r="AJ251" s="77">
        <f t="shared" si="3"/>
        <v>0</v>
      </c>
      <c r="AM251" s="70"/>
    </row>
    <row r="252" spans="1:39" ht="20.100000000000001" hidden="1" customHeight="1" outlineLevel="2">
      <c r="A252" s="73">
        <v>1101</v>
      </c>
      <c r="B252" s="74" t="s">
        <v>889</v>
      </c>
      <c r="C252" s="75" t="s">
        <v>1298</v>
      </c>
      <c r="D252" s="76">
        <v>0</v>
      </c>
      <c r="E252" s="76">
        <v>0</v>
      </c>
      <c r="F252" s="76">
        <v>0</v>
      </c>
      <c r="G252" s="76">
        <v>0</v>
      </c>
      <c r="H252" s="76">
        <v>0</v>
      </c>
      <c r="I252" s="76">
        <v>0</v>
      </c>
      <c r="J252" s="76">
        <v>0</v>
      </c>
      <c r="K252" s="76">
        <v>0</v>
      </c>
      <c r="L252" s="76">
        <v>0</v>
      </c>
      <c r="M252" s="76">
        <v>0</v>
      </c>
      <c r="N252" s="76">
        <v>0</v>
      </c>
      <c r="O252" s="76">
        <v>0</v>
      </c>
      <c r="P252" s="76">
        <v>0</v>
      </c>
      <c r="Q252" s="76">
        <v>0</v>
      </c>
      <c r="R252" s="76">
        <v>0</v>
      </c>
      <c r="S252" s="76">
        <v>0</v>
      </c>
      <c r="T252" s="76">
        <v>0</v>
      </c>
      <c r="U252" s="76">
        <v>0</v>
      </c>
      <c r="V252" s="76">
        <v>0</v>
      </c>
      <c r="W252" s="76">
        <v>0</v>
      </c>
      <c r="X252" s="76">
        <v>0</v>
      </c>
      <c r="Y252" s="76">
        <v>0</v>
      </c>
      <c r="Z252" s="76">
        <v>0</v>
      </c>
      <c r="AA252" s="76">
        <v>0</v>
      </c>
      <c r="AB252" s="76">
        <v>0</v>
      </c>
      <c r="AC252" s="76">
        <v>0</v>
      </c>
      <c r="AD252" s="76">
        <v>0</v>
      </c>
      <c r="AE252" s="76">
        <v>0</v>
      </c>
      <c r="AF252" s="76">
        <v>0</v>
      </c>
      <c r="AG252" s="76">
        <v>0</v>
      </c>
      <c r="AH252" s="76">
        <v>0</v>
      </c>
      <c r="AI252" s="76">
        <v>0</v>
      </c>
      <c r="AJ252" s="77">
        <f t="shared" si="3"/>
        <v>0</v>
      </c>
      <c r="AM252" s="70"/>
    </row>
    <row r="253" spans="1:39" ht="20.100000000000001" hidden="1" customHeight="1" outlineLevel="2">
      <c r="A253" s="73">
        <v>1102</v>
      </c>
      <c r="B253" s="74" t="s">
        <v>890</v>
      </c>
      <c r="C253" s="75" t="s">
        <v>1298</v>
      </c>
      <c r="D253" s="76">
        <v>0</v>
      </c>
      <c r="E253" s="76">
        <v>0</v>
      </c>
      <c r="F253" s="76">
        <v>0</v>
      </c>
      <c r="G253" s="76">
        <v>0</v>
      </c>
      <c r="H253" s="76">
        <v>0</v>
      </c>
      <c r="I253" s="76">
        <v>0</v>
      </c>
      <c r="J253" s="76">
        <v>0</v>
      </c>
      <c r="K253" s="76">
        <v>0</v>
      </c>
      <c r="L253" s="76">
        <v>0</v>
      </c>
      <c r="M253" s="76">
        <v>0</v>
      </c>
      <c r="N253" s="76">
        <v>0</v>
      </c>
      <c r="O253" s="76">
        <v>0</v>
      </c>
      <c r="P253" s="76">
        <v>0</v>
      </c>
      <c r="Q253" s="76">
        <v>0</v>
      </c>
      <c r="R253" s="76">
        <v>0</v>
      </c>
      <c r="S253" s="76">
        <v>0</v>
      </c>
      <c r="T253" s="76">
        <v>0</v>
      </c>
      <c r="U253" s="76">
        <v>0</v>
      </c>
      <c r="V253" s="76">
        <v>0</v>
      </c>
      <c r="W253" s="76">
        <v>0</v>
      </c>
      <c r="X253" s="76">
        <v>0</v>
      </c>
      <c r="Y253" s="76">
        <v>0</v>
      </c>
      <c r="Z253" s="76">
        <v>0</v>
      </c>
      <c r="AA253" s="76">
        <v>0</v>
      </c>
      <c r="AB253" s="76">
        <v>0</v>
      </c>
      <c r="AC253" s="76">
        <v>0</v>
      </c>
      <c r="AD253" s="76">
        <v>0</v>
      </c>
      <c r="AE253" s="76">
        <v>0</v>
      </c>
      <c r="AF253" s="76">
        <v>0</v>
      </c>
      <c r="AG253" s="76">
        <v>0</v>
      </c>
      <c r="AH253" s="76">
        <v>0</v>
      </c>
      <c r="AI253" s="76">
        <v>0</v>
      </c>
      <c r="AJ253" s="77">
        <f t="shared" si="3"/>
        <v>0</v>
      </c>
      <c r="AM253" s="70"/>
    </row>
    <row r="254" spans="1:39" ht="20.100000000000001" hidden="1" customHeight="1" outlineLevel="2">
      <c r="A254" s="73">
        <v>1103</v>
      </c>
      <c r="B254" s="74" t="s">
        <v>891</v>
      </c>
      <c r="C254" s="75" t="s">
        <v>1298</v>
      </c>
      <c r="D254" s="76">
        <v>0</v>
      </c>
      <c r="E254" s="76">
        <v>0</v>
      </c>
      <c r="F254" s="76">
        <v>0</v>
      </c>
      <c r="G254" s="76">
        <v>0</v>
      </c>
      <c r="H254" s="76">
        <v>0</v>
      </c>
      <c r="I254" s="76">
        <v>0</v>
      </c>
      <c r="J254" s="76">
        <v>0</v>
      </c>
      <c r="K254" s="76">
        <v>0</v>
      </c>
      <c r="L254" s="76">
        <v>0</v>
      </c>
      <c r="M254" s="76">
        <v>0</v>
      </c>
      <c r="N254" s="76">
        <v>0</v>
      </c>
      <c r="O254" s="76">
        <v>0</v>
      </c>
      <c r="P254" s="76">
        <v>0</v>
      </c>
      <c r="Q254" s="76">
        <v>0</v>
      </c>
      <c r="R254" s="76">
        <v>0</v>
      </c>
      <c r="S254" s="76">
        <v>0</v>
      </c>
      <c r="T254" s="76">
        <v>0</v>
      </c>
      <c r="U254" s="76">
        <v>0</v>
      </c>
      <c r="V254" s="76">
        <v>0</v>
      </c>
      <c r="W254" s="76">
        <v>0</v>
      </c>
      <c r="X254" s="76">
        <v>0</v>
      </c>
      <c r="Y254" s="76">
        <v>0</v>
      </c>
      <c r="Z254" s="76">
        <v>0</v>
      </c>
      <c r="AA254" s="76">
        <v>0</v>
      </c>
      <c r="AB254" s="76">
        <v>0</v>
      </c>
      <c r="AC254" s="76">
        <v>0</v>
      </c>
      <c r="AD254" s="76">
        <v>0</v>
      </c>
      <c r="AE254" s="76">
        <v>0</v>
      </c>
      <c r="AF254" s="76">
        <v>0</v>
      </c>
      <c r="AG254" s="76">
        <v>0</v>
      </c>
      <c r="AH254" s="76">
        <v>0</v>
      </c>
      <c r="AI254" s="76">
        <v>0</v>
      </c>
      <c r="AJ254" s="77">
        <f t="shared" si="3"/>
        <v>0</v>
      </c>
      <c r="AM254" s="70"/>
    </row>
    <row r="255" spans="1:39" ht="20.100000000000001" hidden="1" customHeight="1" outlineLevel="2">
      <c r="A255" s="73">
        <v>1104</v>
      </c>
      <c r="B255" s="74" t="s">
        <v>892</v>
      </c>
      <c r="C255" s="75" t="s">
        <v>1298</v>
      </c>
      <c r="D255" s="76">
        <v>0</v>
      </c>
      <c r="E255" s="76">
        <v>0</v>
      </c>
      <c r="F255" s="76">
        <v>0</v>
      </c>
      <c r="G255" s="76">
        <v>0</v>
      </c>
      <c r="H255" s="76">
        <v>0</v>
      </c>
      <c r="I255" s="76">
        <v>0</v>
      </c>
      <c r="J255" s="76">
        <v>0</v>
      </c>
      <c r="K255" s="76">
        <v>0</v>
      </c>
      <c r="L255" s="76">
        <v>0</v>
      </c>
      <c r="M255" s="76">
        <v>0</v>
      </c>
      <c r="N255" s="76">
        <v>0</v>
      </c>
      <c r="O255" s="76">
        <v>0</v>
      </c>
      <c r="P255" s="76">
        <v>0</v>
      </c>
      <c r="Q255" s="76">
        <v>0</v>
      </c>
      <c r="R255" s="76">
        <v>0</v>
      </c>
      <c r="S255" s="76">
        <v>0</v>
      </c>
      <c r="T255" s="76">
        <v>0</v>
      </c>
      <c r="U255" s="76">
        <v>0</v>
      </c>
      <c r="V255" s="76">
        <v>0</v>
      </c>
      <c r="W255" s="76">
        <v>0</v>
      </c>
      <c r="X255" s="76">
        <v>0</v>
      </c>
      <c r="Y255" s="76">
        <v>0</v>
      </c>
      <c r="Z255" s="76">
        <v>0</v>
      </c>
      <c r="AA255" s="76">
        <v>0</v>
      </c>
      <c r="AB255" s="76">
        <v>0</v>
      </c>
      <c r="AC255" s="76">
        <v>0</v>
      </c>
      <c r="AD255" s="76">
        <v>0</v>
      </c>
      <c r="AE255" s="76">
        <v>0</v>
      </c>
      <c r="AF255" s="76">
        <v>0</v>
      </c>
      <c r="AG255" s="76">
        <v>0</v>
      </c>
      <c r="AH255" s="76">
        <v>0</v>
      </c>
      <c r="AI255" s="76">
        <v>0</v>
      </c>
      <c r="AJ255" s="77">
        <f t="shared" si="3"/>
        <v>0</v>
      </c>
      <c r="AM255" s="70"/>
    </row>
    <row r="256" spans="1:39" ht="20.100000000000001" hidden="1" customHeight="1" outlineLevel="2">
      <c r="A256" s="73">
        <v>1105</v>
      </c>
      <c r="B256" s="74" t="s">
        <v>893</v>
      </c>
      <c r="C256" s="75" t="s">
        <v>1298</v>
      </c>
      <c r="D256" s="76">
        <v>0</v>
      </c>
      <c r="E256" s="76">
        <v>0</v>
      </c>
      <c r="F256" s="76">
        <v>0</v>
      </c>
      <c r="G256" s="76">
        <v>0</v>
      </c>
      <c r="H256" s="76">
        <v>0</v>
      </c>
      <c r="I256" s="76">
        <v>0</v>
      </c>
      <c r="J256" s="76">
        <v>0</v>
      </c>
      <c r="K256" s="76">
        <v>0</v>
      </c>
      <c r="L256" s="76">
        <v>0</v>
      </c>
      <c r="M256" s="76">
        <v>0</v>
      </c>
      <c r="N256" s="76">
        <v>0</v>
      </c>
      <c r="O256" s="76">
        <v>0</v>
      </c>
      <c r="P256" s="76">
        <v>0</v>
      </c>
      <c r="Q256" s="76">
        <v>0</v>
      </c>
      <c r="R256" s="76">
        <v>0</v>
      </c>
      <c r="S256" s="76">
        <v>0</v>
      </c>
      <c r="T256" s="76">
        <v>0</v>
      </c>
      <c r="U256" s="76">
        <v>0</v>
      </c>
      <c r="V256" s="76">
        <v>0</v>
      </c>
      <c r="W256" s="76">
        <v>0</v>
      </c>
      <c r="X256" s="76">
        <v>0</v>
      </c>
      <c r="Y256" s="76">
        <v>0</v>
      </c>
      <c r="Z256" s="76">
        <v>0</v>
      </c>
      <c r="AA256" s="76">
        <v>0</v>
      </c>
      <c r="AB256" s="76">
        <v>0</v>
      </c>
      <c r="AC256" s="76">
        <v>0</v>
      </c>
      <c r="AD256" s="76">
        <v>0</v>
      </c>
      <c r="AE256" s="76">
        <v>0</v>
      </c>
      <c r="AF256" s="76">
        <v>0</v>
      </c>
      <c r="AG256" s="76">
        <v>0</v>
      </c>
      <c r="AH256" s="76">
        <v>0</v>
      </c>
      <c r="AI256" s="76">
        <v>0</v>
      </c>
      <c r="AJ256" s="77">
        <f t="shared" si="3"/>
        <v>0</v>
      </c>
      <c r="AM256" s="70"/>
    </row>
    <row r="257" spans="1:39" ht="20.100000000000001" hidden="1" customHeight="1" outlineLevel="2">
      <c r="A257" s="73">
        <v>1106</v>
      </c>
      <c r="B257" s="74" t="s">
        <v>894</v>
      </c>
      <c r="C257" s="75" t="s">
        <v>1298</v>
      </c>
      <c r="D257" s="76">
        <v>0</v>
      </c>
      <c r="E257" s="76">
        <v>0</v>
      </c>
      <c r="F257" s="76">
        <v>0</v>
      </c>
      <c r="G257" s="76">
        <v>0</v>
      </c>
      <c r="H257" s="76">
        <v>0</v>
      </c>
      <c r="I257" s="76">
        <v>0</v>
      </c>
      <c r="J257" s="76">
        <v>0</v>
      </c>
      <c r="K257" s="76">
        <v>0</v>
      </c>
      <c r="L257" s="76">
        <v>0</v>
      </c>
      <c r="M257" s="76">
        <v>0</v>
      </c>
      <c r="N257" s="76">
        <v>0</v>
      </c>
      <c r="O257" s="76">
        <v>0</v>
      </c>
      <c r="P257" s="76">
        <v>0</v>
      </c>
      <c r="Q257" s="76">
        <v>0</v>
      </c>
      <c r="R257" s="76">
        <v>0</v>
      </c>
      <c r="S257" s="76">
        <v>0</v>
      </c>
      <c r="T257" s="76">
        <v>0</v>
      </c>
      <c r="U257" s="76">
        <v>0</v>
      </c>
      <c r="V257" s="76">
        <v>0</v>
      </c>
      <c r="W257" s="76">
        <v>0</v>
      </c>
      <c r="X257" s="76">
        <v>0</v>
      </c>
      <c r="Y257" s="76">
        <v>0</v>
      </c>
      <c r="Z257" s="76">
        <v>0</v>
      </c>
      <c r="AA257" s="76">
        <v>0</v>
      </c>
      <c r="AB257" s="76">
        <v>0</v>
      </c>
      <c r="AC257" s="76">
        <v>0</v>
      </c>
      <c r="AD257" s="76">
        <v>0</v>
      </c>
      <c r="AE257" s="76">
        <v>0</v>
      </c>
      <c r="AF257" s="76">
        <v>0</v>
      </c>
      <c r="AG257" s="76">
        <v>0</v>
      </c>
      <c r="AH257" s="76">
        <v>0</v>
      </c>
      <c r="AI257" s="76">
        <v>0</v>
      </c>
      <c r="AJ257" s="77">
        <f t="shared" si="3"/>
        <v>0</v>
      </c>
      <c r="AM257" s="70"/>
    </row>
    <row r="258" spans="1:39" ht="20.100000000000001" hidden="1" customHeight="1" outlineLevel="2">
      <c r="A258" s="73">
        <v>1107</v>
      </c>
      <c r="B258" s="74" t="s">
        <v>895</v>
      </c>
      <c r="C258" s="75" t="s">
        <v>1298</v>
      </c>
      <c r="D258" s="76">
        <v>0</v>
      </c>
      <c r="E258" s="76">
        <v>0</v>
      </c>
      <c r="F258" s="76">
        <v>0</v>
      </c>
      <c r="G258" s="76">
        <v>0</v>
      </c>
      <c r="H258" s="76">
        <v>0</v>
      </c>
      <c r="I258" s="76">
        <v>0</v>
      </c>
      <c r="J258" s="76">
        <v>0</v>
      </c>
      <c r="K258" s="76">
        <v>0</v>
      </c>
      <c r="L258" s="76">
        <v>0</v>
      </c>
      <c r="M258" s="76">
        <v>0</v>
      </c>
      <c r="N258" s="76">
        <v>0</v>
      </c>
      <c r="O258" s="76">
        <v>0</v>
      </c>
      <c r="P258" s="76">
        <v>0</v>
      </c>
      <c r="Q258" s="76">
        <v>0</v>
      </c>
      <c r="R258" s="76">
        <v>0</v>
      </c>
      <c r="S258" s="76">
        <v>0</v>
      </c>
      <c r="T258" s="76">
        <v>0</v>
      </c>
      <c r="U258" s="76">
        <v>0</v>
      </c>
      <c r="V258" s="76">
        <v>0</v>
      </c>
      <c r="W258" s="76">
        <v>0</v>
      </c>
      <c r="X258" s="76">
        <v>0</v>
      </c>
      <c r="Y258" s="76">
        <v>0</v>
      </c>
      <c r="Z258" s="76">
        <v>0</v>
      </c>
      <c r="AA258" s="76">
        <v>0</v>
      </c>
      <c r="AB258" s="76">
        <v>0</v>
      </c>
      <c r="AC258" s="76">
        <v>0</v>
      </c>
      <c r="AD258" s="76">
        <v>0</v>
      </c>
      <c r="AE258" s="76">
        <v>0</v>
      </c>
      <c r="AF258" s="76">
        <v>0</v>
      </c>
      <c r="AG258" s="76">
        <v>0</v>
      </c>
      <c r="AH258" s="76">
        <v>0</v>
      </c>
      <c r="AI258" s="76">
        <v>0</v>
      </c>
      <c r="AJ258" s="77">
        <f t="shared" si="3"/>
        <v>0</v>
      </c>
      <c r="AM258" s="70"/>
    </row>
    <row r="259" spans="1:39" ht="20.100000000000001" hidden="1" customHeight="1" outlineLevel="2">
      <c r="A259" s="73">
        <v>1108</v>
      </c>
      <c r="B259" s="74" t="s">
        <v>896</v>
      </c>
      <c r="C259" s="75" t="s">
        <v>1298</v>
      </c>
      <c r="D259" s="76">
        <v>0</v>
      </c>
      <c r="E259" s="76">
        <v>0</v>
      </c>
      <c r="F259" s="76">
        <v>0</v>
      </c>
      <c r="G259" s="76">
        <v>0</v>
      </c>
      <c r="H259" s="76">
        <v>0</v>
      </c>
      <c r="I259" s="76">
        <v>0</v>
      </c>
      <c r="J259" s="76">
        <v>0</v>
      </c>
      <c r="K259" s="76">
        <v>0</v>
      </c>
      <c r="L259" s="76">
        <v>0</v>
      </c>
      <c r="M259" s="76">
        <v>0</v>
      </c>
      <c r="N259" s="76">
        <v>0</v>
      </c>
      <c r="O259" s="76">
        <v>0</v>
      </c>
      <c r="P259" s="76">
        <v>0</v>
      </c>
      <c r="Q259" s="76">
        <v>0</v>
      </c>
      <c r="R259" s="76">
        <v>0</v>
      </c>
      <c r="S259" s="76">
        <v>0</v>
      </c>
      <c r="T259" s="76">
        <v>0</v>
      </c>
      <c r="U259" s="76">
        <v>0</v>
      </c>
      <c r="V259" s="76">
        <v>0</v>
      </c>
      <c r="W259" s="76">
        <v>0</v>
      </c>
      <c r="X259" s="76">
        <v>0</v>
      </c>
      <c r="Y259" s="76">
        <v>0</v>
      </c>
      <c r="Z259" s="76">
        <v>0</v>
      </c>
      <c r="AA259" s="76">
        <v>0</v>
      </c>
      <c r="AB259" s="76">
        <v>0</v>
      </c>
      <c r="AC259" s="76">
        <v>0</v>
      </c>
      <c r="AD259" s="76">
        <v>0</v>
      </c>
      <c r="AE259" s="76">
        <v>0</v>
      </c>
      <c r="AF259" s="76">
        <v>0</v>
      </c>
      <c r="AG259" s="76">
        <v>0</v>
      </c>
      <c r="AH259" s="76">
        <v>0</v>
      </c>
      <c r="AI259" s="76">
        <v>0</v>
      </c>
      <c r="AJ259" s="77">
        <f t="shared" si="3"/>
        <v>0</v>
      </c>
      <c r="AM259" s="70"/>
    </row>
    <row r="260" spans="1:39" ht="20.100000000000001" hidden="1" customHeight="1" outlineLevel="2">
      <c r="A260" s="73">
        <v>1109</v>
      </c>
      <c r="B260" s="74" t="s">
        <v>897</v>
      </c>
      <c r="C260" s="75" t="s">
        <v>1298</v>
      </c>
      <c r="D260" s="76">
        <v>0</v>
      </c>
      <c r="E260" s="76">
        <v>0</v>
      </c>
      <c r="F260" s="76">
        <v>0</v>
      </c>
      <c r="G260" s="76">
        <v>0</v>
      </c>
      <c r="H260" s="76">
        <v>0</v>
      </c>
      <c r="I260" s="76">
        <v>0</v>
      </c>
      <c r="J260" s="76">
        <v>0</v>
      </c>
      <c r="K260" s="76">
        <v>0</v>
      </c>
      <c r="L260" s="76">
        <v>0</v>
      </c>
      <c r="M260" s="76">
        <v>0</v>
      </c>
      <c r="N260" s="76">
        <v>0</v>
      </c>
      <c r="O260" s="76">
        <v>0</v>
      </c>
      <c r="P260" s="76">
        <v>0</v>
      </c>
      <c r="Q260" s="76">
        <v>0</v>
      </c>
      <c r="R260" s="76">
        <v>0</v>
      </c>
      <c r="S260" s="76">
        <v>0</v>
      </c>
      <c r="T260" s="76">
        <v>0</v>
      </c>
      <c r="U260" s="76">
        <v>0</v>
      </c>
      <c r="V260" s="76">
        <v>0</v>
      </c>
      <c r="W260" s="76">
        <v>0</v>
      </c>
      <c r="X260" s="76">
        <v>0</v>
      </c>
      <c r="Y260" s="76">
        <v>0</v>
      </c>
      <c r="Z260" s="76">
        <v>0</v>
      </c>
      <c r="AA260" s="76">
        <v>0</v>
      </c>
      <c r="AB260" s="76">
        <v>0</v>
      </c>
      <c r="AC260" s="76">
        <v>0</v>
      </c>
      <c r="AD260" s="76">
        <v>0</v>
      </c>
      <c r="AE260" s="76">
        <v>0</v>
      </c>
      <c r="AF260" s="76">
        <v>0</v>
      </c>
      <c r="AG260" s="76">
        <v>0</v>
      </c>
      <c r="AH260" s="76">
        <v>0</v>
      </c>
      <c r="AI260" s="76">
        <v>0</v>
      </c>
      <c r="AJ260" s="77">
        <f t="shared" si="3"/>
        <v>0</v>
      </c>
      <c r="AM260" s="70"/>
    </row>
    <row r="261" spans="1:39" ht="20.100000000000001" hidden="1" customHeight="1" outlineLevel="2">
      <c r="A261" s="73">
        <v>1110</v>
      </c>
      <c r="B261" s="74" t="s">
        <v>898</v>
      </c>
      <c r="C261" s="75" t="s">
        <v>1298</v>
      </c>
      <c r="D261" s="76">
        <v>0</v>
      </c>
      <c r="E261" s="76">
        <v>0</v>
      </c>
      <c r="F261" s="76">
        <v>0</v>
      </c>
      <c r="G261" s="76">
        <v>0</v>
      </c>
      <c r="H261" s="76">
        <v>0</v>
      </c>
      <c r="I261" s="76">
        <v>0</v>
      </c>
      <c r="J261" s="76">
        <v>0</v>
      </c>
      <c r="K261" s="76">
        <v>0</v>
      </c>
      <c r="L261" s="76">
        <v>0</v>
      </c>
      <c r="M261" s="76">
        <v>0</v>
      </c>
      <c r="N261" s="76">
        <v>0</v>
      </c>
      <c r="O261" s="76">
        <v>0</v>
      </c>
      <c r="P261" s="76">
        <v>0</v>
      </c>
      <c r="Q261" s="76">
        <v>0</v>
      </c>
      <c r="R261" s="76">
        <v>0</v>
      </c>
      <c r="S261" s="76">
        <v>0</v>
      </c>
      <c r="T261" s="76">
        <v>0</v>
      </c>
      <c r="U261" s="76">
        <v>0</v>
      </c>
      <c r="V261" s="76">
        <v>0</v>
      </c>
      <c r="W261" s="76">
        <v>0</v>
      </c>
      <c r="X261" s="76">
        <v>0</v>
      </c>
      <c r="Y261" s="76">
        <v>0</v>
      </c>
      <c r="Z261" s="76">
        <v>0</v>
      </c>
      <c r="AA261" s="76">
        <v>0</v>
      </c>
      <c r="AB261" s="76">
        <v>0</v>
      </c>
      <c r="AC261" s="76">
        <v>0</v>
      </c>
      <c r="AD261" s="76">
        <v>0</v>
      </c>
      <c r="AE261" s="76">
        <v>0</v>
      </c>
      <c r="AF261" s="76">
        <v>0</v>
      </c>
      <c r="AG261" s="76">
        <v>0</v>
      </c>
      <c r="AH261" s="76">
        <v>0</v>
      </c>
      <c r="AI261" s="76">
        <v>0</v>
      </c>
      <c r="AJ261" s="77">
        <f t="shared" si="3"/>
        <v>0</v>
      </c>
      <c r="AM261" s="70"/>
    </row>
    <row r="262" spans="1:39" ht="20.100000000000001" hidden="1" customHeight="1" outlineLevel="2">
      <c r="A262" s="73">
        <v>1111</v>
      </c>
      <c r="B262" s="74" t="s">
        <v>899</v>
      </c>
      <c r="C262" s="75" t="s">
        <v>1298</v>
      </c>
      <c r="D262" s="76">
        <v>0</v>
      </c>
      <c r="E262" s="76">
        <v>0</v>
      </c>
      <c r="F262" s="76">
        <v>0</v>
      </c>
      <c r="G262" s="76">
        <v>0</v>
      </c>
      <c r="H262" s="76">
        <v>0</v>
      </c>
      <c r="I262" s="76">
        <v>0</v>
      </c>
      <c r="J262" s="76">
        <v>0</v>
      </c>
      <c r="K262" s="76">
        <v>0</v>
      </c>
      <c r="L262" s="76">
        <v>0</v>
      </c>
      <c r="M262" s="76">
        <v>0</v>
      </c>
      <c r="N262" s="76">
        <v>0</v>
      </c>
      <c r="O262" s="76">
        <v>0</v>
      </c>
      <c r="P262" s="76">
        <v>0</v>
      </c>
      <c r="Q262" s="76">
        <v>0</v>
      </c>
      <c r="R262" s="76">
        <v>0</v>
      </c>
      <c r="S262" s="76">
        <v>0</v>
      </c>
      <c r="T262" s="76">
        <v>0</v>
      </c>
      <c r="U262" s="76">
        <v>0</v>
      </c>
      <c r="V262" s="76">
        <v>0</v>
      </c>
      <c r="W262" s="76">
        <v>0</v>
      </c>
      <c r="X262" s="76">
        <v>0</v>
      </c>
      <c r="Y262" s="76">
        <v>0</v>
      </c>
      <c r="Z262" s="76">
        <v>0</v>
      </c>
      <c r="AA262" s="76">
        <v>0</v>
      </c>
      <c r="AB262" s="76">
        <v>0</v>
      </c>
      <c r="AC262" s="76">
        <v>0</v>
      </c>
      <c r="AD262" s="76">
        <v>0</v>
      </c>
      <c r="AE262" s="76">
        <v>0</v>
      </c>
      <c r="AF262" s="76">
        <v>0</v>
      </c>
      <c r="AG262" s="76">
        <v>0</v>
      </c>
      <c r="AH262" s="76">
        <v>0</v>
      </c>
      <c r="AI262" s="76">
        <v>0</v>
      </c>
      <c r="AJ262" s="77">
        <f t="shared" si="3"/>
        <v>0</v>
      </c>
      <c r="AM262" s="70"/>
    </row>
    <row r="263" spans="1:39" ht="20.100000000000001" hidden="1" customHeight="1" outlineLevel="2">
      <c r="A263" s="73">
        <v>1112</v>
      </c>
      <c r="B263" s="74" t="s">
        <v>900</v>
      </c>
      <c r="C263" s="75" t="s">
        <v>1298</v>
      </c>
      <c r="D263" s="76">
        <v>0</v>
      </c>
      <c r="E263" s="76">
        <v>0</v>
      </c>
      <c r="F263" s="76">
        <v>0</v>
      </c>
      <c r="G263" s="76">
        <v>0</v>
      </c>
      <c r="H263" s="76">
        <v>0</v>
      </c>
      <c r="I263" s="76">
        <v>0</v>
      </c>
      <c r="J263" s="76">
        <v>0</v>
      </c>
      <c r="K263" s="76">
        <v>0</v>
      </c>
      <c r="L263" s="76">
        <v>0</v>
      </c>
      <c r="M263" s="76">
        <v>0</v>
      </c>
      <c r="N263" s="76">
        <v>0</v>
      </c>
      <c r="O263" s="76">
        <v>0</v>
      </c>
      <c r="P263" s="76">
        <v>0</v>
      </c>
      <c r="Q263" s="76">
        <v>0</v>
      </c>
      <c r="R263" s="76">
        <v>0</v>
      </c>
      <c r="S263" s="76">
        <v>0</v>
      </c>
      <c r="T263" s="76">
        <v>0</v>
      </c>
      <c r="U263" s="76">
        <v>0</v>
      </c>
      <c r="V263" s="76">
        <v>0</v>
      </c>
      <c r="W263" s="76">
        <v>0</v>
      </c>
      <c r="X263" s="76">
        <v>0</v>
      </c>
      <c r="Y263" s="76">
        <v>0</v>
      </c>
      <c r="Z263" s="76">
        <v>0</v>
      </c>
      <c r="AA263" s="76">
        <v>0</v>
      </c>
      <c r="AB263" s="76">
        <v>0</v>
      </c>
      <c r="AC263" s="76">
        <v>0</v>
      </c>
      <c r="AD263" s="76">
        <v>0</v>
      </c>
      <c r="AE263" s="76">
        <v>0</v>
      </c>
      <c r="AF263" s="76">
        <v>0</v>
      </c>
      <c r="AG263" s="76">
        <v>0</v>
      </c>
      <c r="AH263" s="76">
        <v>0</v>
      </c>
      <c r="AI263" s="76">
        <v>0</v>
      </c>
      <c r="AJ263" s="77">
        <f t="shared" si="3"/>
        <v>0</v>
      </c>
      <c r="AM263" s="70"/>
    </row>
    <row r="264" spans="1:39" ht="20.100000000000001" hidden="1" customHeight="1" outlineLevel="2">
      <c r="A264" s="73">
        <v>1113</v>
      </c>
      <c r="B264" s="74" t="s">
        <v>901</v>
      </c>
      <c r="C264" s="75" t="s">
        <v>1298</v>
      </c>
      <c r="D264" s="76">
        <v>0</v>
      </c>
      <c r="E264" s="76">
        <v>0</v>
      </c>
      <c r="F264" s="76">
        <v>0</v>
      </c>
      <c r="G264" s="76">
        <v>0</v>
      </c>
      <c r="H264" s="76">
        <v>0</v>
      </c>
      <c r="I264" s="76">
        <v>0</v>
      </c>
      <c r="J264" s="76">
        <v>0</v>
      </c>
      <c r="K264" s="76">
        <v>0</v>
      </c>
      <c r="L264" s="76">
        <v>0</v>
      </c>
      <c r="M264" s="76">
        <v>0</v>
      </c>
      <c r="N264" s="76">
        <v>0</v>
      </c>
      <c r="O264" s="76">
        <v>0</v>
      </c>
      <c r="P264" s="76">
        <v>0</v>
      </c>
      <c r="Q264" s="76">
        <v>0</v>
      </c>
      <c r="R264" s="76">
        <v>0</v>
      </c>
      <c r="S264" s="76">
        <v>0</v>
      </c>
      <c r="T264" s="76">
        <v>0</v>
      </c>
      <c r="U264" s="76">
        <v>0</v>
      </c>
      <c r="V264" s="76">
        <v>0</v>
      </c>
      <c r="W264" s="76">
        <v>0</v>
      </c>
      <c r="X264" s="76">
        <v>0</v>
      </c>
      <c r="Y264" s="76">
        <v>0</v>
      </c>
      <c r="Z264" s="76">
        <v>0</v>
      </c>
      <c r="AA264" s="76">
        <v>0</v>
      </c>
      <c r="AB264" s="76">
        <v>0</v>
      </c>
      <c r="AC264" s="76">
        <v>0</v>
      </c>
      <c r="AD264" s="76">
        <v>0</v>
      </c>
      <c r="AE264" s="76">
        <v>0</v>
      </c>
      <c r="AF264" s="76">
        <v>0</v>
      </c>
      <c r="AG264" s="76">
        <v>0</v>
      </c>
      <c r="AH264" s="76">
        <v>0</v>
      </c>
      <c r="AI264" s="76">
        <v>0</v>
      </c>
      <c r="AJ264" s="77">
        <f t="shared" si="3"/>
        <v>0</v>
      </c>
      <c r="AM264" s="70"/>
    </row>
    <row r="265" spans="1:39" ht="20.100000000000001" hidden="1" customHeight="1" outlineLevel="2">
      <c r="A265" s="73">
        <v>1114</v>
      </c>
      <c r="B265" s="74" t="s">
        <v>902</v>
      </c>
      <c r="C265" s="75" t="s">
        <v>1298</v>
      </c>
      <c r="D265" s="76">
        <v>0</v>
      </c>
      <c r="E265" s="76">
        <v>0</v>
      </c>
      <c r="F265" s="76">
        <v>0</v>
      </c>
      <c r="G265" s="76">
        <v>0</v>
      </c>
      <c r="H265" s="76">
        <v>0</v>
      </c>
      <c r="I265" s="76">
        <v>0</v>
      </c>
      <c r="J265" s="76">
        <v>0</v>
      </c>
      <c r="K265" s="76">
        <v>0</v>
      </c>
      <c r="L265" s="76">
        <v>0</v>
      </c>
      <c r="M265" s="76">
        <v>0</v>
      </c>
      <c r="N265" s="76">
        <v>0</v>
      </c>
      <c r="O265" s="76">
        <v>0</v>
      </c>
      <c r="P265" s="76">
        <v>0</v>
      </c>
      <c r="Q265" s="76">
        <v>0</v>
      </c>
      <c r="R265" s="76">
        <v>0</v>
      </c>
      <c r="S265" s="76">
        <v>0</v>
      </c>
      <c r="T265" s="76">
        <v>0</v>
      </c>
      <c r="U265" s="76">
        <v>0</v>
      </c>
      <c r="V265" s="76">
        <v>0</v>
      </c>
      <c r="W265" s="76">
        <v>0</v>
      </c>
      <c r="X265" s="76">
        <v>0</v>
      </c>
      <c r="Y265" s="76">
        <v>0</v>
      </c>
      <c r="Z265" s="76">
        <v>0</v>
      </c>
      <c r="AA265" s="76">
        <v>0</v>
      </c>
      <c r="AB265" s="76">
        <v>0</v>
      </c>
      <c r="AC265" s="76">
        <v>0</v>
      </c>
      <c r="AD265" s="76">
        <v>0</v>
      </c>
      <c r="AE265" s="76">
        <v>0</v>
      </c>
      <c r="AF265" s="76">
        <v>0</v>
      </c>
      <c r="AG265" s="76">
        <v>0</v>
      </c>
      <c r="AH265" s="76">
        <v>0</v>
      </c>
      <c r="AI265" s="76">
        <v>0</v>
      </c>
      <c r="AJ265" s="77">
        <f t="shared" si="3"/>
        <v>0</v>
      </c>
      <c r="AM265" s="70"/>
    </row>
    <row r="266" spans="1:39" ht="20.100000000000001" hidden="1" customHeight="1" outlineLevel="2">
      <c r="A266" s="73">
        <v>1115</v>
      </c>
      <c r="B266" s="74" t="s">
        <v>903</v>
      </c>
      <c r="C266" s="75" t="s">
        <v>1298</v>
      </c>
      <c r="D266" s="76">
        <v>0</v>
      </c>
      <c r="E266" s="76">
        <v>0</v>
      </c>
      <c r="F266" s="76">
        <v>0</v>
      </c>
      <c r="G266" s="76">
        <v>0</v>
      </c>
      <c r="H266" s="76">
        <v>0</v>
      </c>
      <c r="I266" s="76">
        <v>0</v>
      </c>
      <c r="J266" s="76">
        <v>0</v>
      </c>
      <c r="K266" s="76">
        <v>0</v>
      </c>
      <c r="L266" s="76">
        <v>0</v>
      </c>
      <c r="M266" s="76">
        <v>0</v>
      </c>
      <c r="N266" s="76">
        <v>0</v>
      </c>
      <c r="O266" s="76">
        <v>0</v>
      </c>
      <c r="P266" s="76">
        <v>0</v>
      </c>
      <c r="Q266" s="76">
        <v>0</v>
      </c>
      <c r="R266" s="76">
        <v>0</v>
      </c>
      <c r="S266" s="76">
        <v>0</v>
      </c>
      <c r="T266" s="76">
        <v>0</v>
      </c>
      <c r="U266" s="76">
        <v>0</v>
      </c>
      <c r="V266" s="76">
        <v>0</v>
      </c>
      <c r="W266" s="76">
        <v>0</v>
      </c>
      <c r="X266" s="76">
        <v>0</v>
      </c>
      <c r="Y266" s="76">
        <v>0</v>
      </c>
      <c r="Z266" s="76">
        <v>0</v>
      </c>
      <c r="AA266" s="76">
        <v>0</v>
      </c>
      <c r="AB266" s="76">
        <v>0</v>
      </c>
      <c r="AC266" s="76">
        <v>0</v>
      </c>
      <c r="AD266" s="76">
        <v>0</v>
      </c>
      <c r="AE266" s="76">
        <v>0</v>
      </c>
      <c r="AF266" s="76">
        <v>0</v>
      </c>
      <c r="AG266" s="76">
        <v>0</v>
      </c>
      <c r="AH266" s="76">
        <v>0</v>
      </c>
      <c r="AI266" s="76">
        <v>0</v>
      </c>
      <c r="AJ266" s="77">
        <f t="shared" si="3"/>
        <v>0</v>
      </c>
      <c r="AM266" s="70"/>
    </row>
    <row r="267" spans="1:39" ht="20.100000000000001" hidden="1" customHeight="1" outlineLevel="2">
      <c r="A267" s="73">
        <v>1116</v>
      </c>
      <c r="B267" s="74" t="s">
        <v>904</v>
      </c>
      <c r="C267" s="75" t="s">
        <v>1298</v>
      </c>
      <c r="D267" s="76">
        <v>0</v>
      </c>
      <c r="E267" s="76">
        <v>0</v>
      </c>
      <c r="F267" s="76">
        <v>0</v>
      </c>
      <c r="G267" s="76">
        <v>0</v>
      </c>
      <c r="H267" s="76">
        <v>0</v>
      </c>
      <c r="I267" s="76">
        <v>0</v>
      </c>
      <c r="J267" s="76">
        <v>0</v>
      </c>
      <c r="K267" s="76">
        <v>0</v>
      </c>
      <c r="L267" s="76">
        <v>0</v>
      </c>
      <c r="M267" s="76">
        <v>0</v>
      </c>
      <c r="N267" s="76">
        <v>0</v>
      </c>
      <c r="O267" s="76">
        <v>0</v>
      </c>
      <c r="P267" s="76">
        <v>0</v>
      </c>
      <c r="Q267" s="76">
        <v>0</v>
      </c>
      <c r="R267" s="76">
        <v>0</v>
      </c>
      <c r="S267" s="76">
        <v>0</v>
      </c>
      <c r="T267" s="76">
        <v>0</v>
      </c>
      <c r="U267" s="76">
        <v>0</v>
      </c>
      <c r="V267" s="76">
        <v>0</v>
      </c>
      <c r="W267" s="76">
        <v>0</v>
      </c>
      <c r="X267" s="76">
        <v>0</v>
      </c>
      <c r="Y267" s="76">
        <v>0</v>
      </c>
      <c r="Z267" s="76">
        <v>0</v>
      </c>
      <c r="AA267" s="76">
        <v>0</v>
      </c>
      <c r="AB267" s="76">
        <v>0</v>
      </c>
      <c r="AC267" s="76">
        <v>0</v>
      </c>
      <c r="AD267" s="76">
        <v>0</v>
      </c>
      <c r="AE267" s="76">
        <v>0</v>
      </c>
      <c r="AF267" s="76">
        <v>0</v>
      </c>
      <c r="AG267" s="76">
        <v>0</v>
      </c>
      <c r="AH267" s="76">
        <v>0</v>
      </c>
      <c r="AI267" s="76">
        <v>0</v>
      </c>
      <c r="AJ267" s="77">
        <f t="shared" si="3"/>
        <v>0</v>
      </c>
      <c r="AM267" s="70"/>
    </row>
    <row r="268" spans="1:39" ht="20.100000000000001" hidden="1" customHeight="1" outlineLevel="2">
      <c r="A268" s="73">
        <v>1117</v>
      </c>
      <c r="B268" s="74" t="s">
        <v>905</v>
      </c>
      <c r="C268" s="75" t="s">
        <v>1298</v>
      </c>
      <c r="D268" s="76">
        <v>0</v>
      </c>
      <c r="E268" s="76">
        <v>0</v>
      </c>
      <c r="F268" s="76">
        <v>0</v>
      </c>
      <c r="G268" s="76">
        <v>0</v>
      </c>
      <c r="H268" s="76">
        <v>0</v>
      </c>
      <c r="I268" s="76">
        <v>0</v>
      </c>
      <c r="J268" s="76">
        <v>0</v>
      </c>
      <c r="K268" s="76">
        <v>0</v>
      </c>
      <c r="L268" s="76">
        <v>0</v>
      </c>
      <c r="M268" s="76">
        <v>0</v>
      </c>
      <c r="N268" s="76">
        <v>0</v>
      </c>
      <c r="O268" s="76">
        <v>0</v>
      </c>
      <c r="P268" s="76">
        <v>0</v>
      </c>
      <c r="Q268" s="76">
        <v>0</v>
      </c>
      <c r="R268" s="76">
        <v>0</v>
      </c>
      <c r="S268" s="76">
        <v>0</v>
      </c>
      <c r="T268" s="76">
        <v>0</v>
      </c>
      <c r="U268" s="76">
        <v>0</v>
      </c>
      <c r="V268" s="76">
        <v>0</v>
      </c>
      <c r="W268" s="76">
        <v>0</v>
      </c>
      <c r="X268" s="76">
        <v>0</v>
      </c>
      <c r="Y268" s="76">
        <v>0</v>
      </c>
      <c r="Z268" s="76">
        <v>0</v>
      </c>
      <c r="AA268" s="76">
        <v>0</v>
      </c>
      <c r="AB268" s="76">
        <v>0</v>
      </c>
      <c r="AC268" s="76">
        <v>0</v>
      </c>
      <c r="AD268" s="76">
        <v>0</v>
      </c>
      <c r="AE268" s="76">
        <v>0</v>
      </c>
      <c r="AF268" s="76">
        <v>0</v>
      </c>
      <c r="AG268" s="76">
        <v>0</v>
      </c>
      <c r="AH268" s="76">
        <v>0</v>
      </c>
      <c r="AI268" s="76">
        <v>0</v>
      </c>
      <c r="AJ268" s="77">
        <f t="shared" si="3"/>
        <v>0</v>
      </c>
      <c r="AM268" s="70"/>
    </row>
    <row r="269" spans="1:39" ht="20.100000000000001" hidden="1" customHeight="1" outlineLevel="2">
      <c r="A269" s="73">
        <v>1118</v>
      </c>
      <c r="B269" s="74" t="s">
        <v>906</v>
      </c>
      <c r="C269" s="75" t="s">
        <v>1298</v>
      </c>
      <c r="D269" s="76">
        <v>0</v>
      </c>
      <c r="E269" s="76">
        <v>0</v>
      </c>
      <c r="F269" s="76">
        <v>0</v>
      </c>
      <c r="G269" s="76">
        <v>0</v>
      </c>
      <c r="H269" s="76">
        <v>0</v>
      </c>
      <c r="I269" s="76">
        <v>0</v>
      </c>
      <c r="J269" s="76">
        <v>0</v>
      </c>
      <c r="K269" s="76">
        <v>0</v>
      </c>
      <c r="L269" s="76">
        <v>0</v>
      </c>
      <c r="M269" s="76">
        <v>0</v>
      </c>
      <c r="N269" s="76">
        <v>0</v>
      </c>
      <c r="O269" s="76">
        <v>0</v>
      </c>
      <c r="P269" s="76">
        <v>0</v>
      </c>
      <c r="Q269" s="76">
        <v>0</v>
      </c>
      <c r="R269" s="76">
        <v>0</v>
      </c>
      <c r="S269" s="76">
        <v>0</v>
      </c>
      <c r="T269" s="76">
        <v>0</v>
      </c>
      <c r="U269" s="76">
        <v>0</v>
      </c>
      <c r="V269" s="76">
        <v>0</v>
      </c>
      <c r="W269" s="76">
        <v>0</v>
      </c>
      <c r="X269" s="76">
        <v>0</v>
      </c>
      <c r="Y269" s="76">
        <v>0</v>
      </c>
      <c r="Z269" s="76">
        <v>0</v>
      </c>
      <c r="AA269" s="76">
        <v>0</v>
      </c>
      <c r="AB269" s="76">
        <v>0</v>
      </c>
      <c r="AC269" s="76">
        <v>0</v>
      </c>
      <c r="AD269" s="76">
        <v>0</v>
      </c>
      <c r="AE269" s="76">
        <v>0</v>
      </c>
      <c r="AF269" s="76">
        <v>0</v>
      </c>
      <c r="AG269" s="76">
        <v>0</v>
      </c>
      <c r="AH269" s="76">
        <v>0</v>
      </c>
      <c r="AI269" s="76">
        <v>0</v>
      </c>
      <c r="AJ269" s="77">
        <f t="shared" si="3"/>
        <v>0</v>
      </c>
      <c r="AM269" s="70"/>
    </row>
    <row r="270" spans="1:39" ht="20.100000000000001" hidden="1" customHeight="1" outlineLevel="2">
      <c r="A270" s="73">
        <v>1119</v>
      </c>
      <c r="B270" s="74" t="s">
        <v>907</v>
      </c>
      <c r="C270" s="75" t="s">
        <v>1298</v>
      </c>
      <c r="D270" s="76">
        <v>0</v>
      </c>
      <c r="E270" s="76">
        <v>0</v>
      </c>
      <c r="F270" s="76">
        <v>0</v>
      </c>
      <c r="G270" s="76">
        <v>0</v>
      </c>
      <c r="H270" s="76">
        <v>0</v>
      </c>
      <c r="I270" s="76">
        <v>0</v>
      </c>
      <c r="J270" s="76">
        <v>0</v>
      </c>
      <c r="K270" s="76">
        <v>0</v>
      </c>
      <c r="L270" s="76">
        <v>0</v>
      </c>
      <c r="M270" s="76">
        <v>0</v>
      </c>
      <c r="N270" s="76">
        <v>0</v>
      </c>
      <c r="O270" s="76">
        <v>0</v>
      </c>
      <c r="P270" s="76">
        <v>0</v>
      </c>
      <c r="Q270" s="76">
        <v>0</v>
      </c>
      <c r="R270" s="76">
        <v>0</v>
      </c>
      <c r="S270" s="76">
        <v>0</v>
      </c>
      <c r="T270" s="76">
        <v>0</v>
      </c>
      <c r="U270" s="76">
        <v>0</v>
      </c>
      <c r="V270" s="76">
        <v>0</v>
      </c>
      <c r="W270" s="76">
        <v>0</v>
      </c>
      <c r="X270" s="76">
        <v>0</v>
      </c>
      <c r="Y270" s="76">
        <v>0</v>
      </c>
      <c r="Z270" s="76">
        <v>0</v>
      </c>
      <c r="AA270" s="76">
        <v>0</v>
      </c>
      <c r="AB270" s="76">
        <v>0</v>
      </c>
      <c r="AC270" s="76">
        <v>0</v>
      </c>
      <c r="AD270" s="76">
        <v>0</v>
      </c>
      <c r="AE270" s="76">
        <v>0</v>
      </c>
      <c r="AF270" s="76">
        <v>0</v>
      </c>
      <c r="AG270" s="76">
        <v>0</v>
      </c>
      <c r="AH270" s="76">
        <v>0</v>
      </c>
      <c r="AI270" s="76">
        <v>0</v>
      </c>
      <c r="AJ270" s="77">
        <f t="shared" ref="AJ270:AJ333" si="4">SUM(D270:AI270)</f>
        <v>0</v>
      </c>
      <c r="AM270" s="70"/>
    </row>
    <row r="271" spans="1:39" ht="20.100000000000001" hidden="1" customHeight="1" outlineLevel="2">
      <c r="A271" s="73">
        <v>1120</v>
      </c>
      <c r="B271" s="74" t="s">
        <v>908</v>
      </c>
      <c r="C271" s="75" t="s">
        <v>1298</v>
      </c>
      <c r="D271" s="76">
        <v>0</v>
      </c>
      <c r="E271" s="76">
        <v>0</v>
      </c>
      <c r="F271" s="76">
        <v>0</v>
      </c>
      <c r="G271" s="76">
        <v>0</v>
      </c>
      <c r="H271" s="76">
        <v>0</v>
      </c>
      <c r="I271" s="76">
        <v>0</v>
      </c>
      <c r="J271" s="76">
        <v>0</v>
      </c>
      <c r="K271" s="76">
        <v>0</v>
      </c>
      <c r="L271" s="76">
        <v>0</v>
      </c>
      <c r="M271" s="76">
        <v>0</v>
      </c>
      <c r="N271" s="76">
        <v>0</v>
      </c>
      <c r="O271" s="76">
        <v>0</v>
      </c>
      <c r="P271" s="76">
        <v>0</v>
      </c>
      <c r="Q271" s="76">
        <v>0</v>
      </c>
      <c r="R271" s="76">
        <v>0</v>
      </c>
      <c r="S271" s="76">
        <v>0</v>
      </c>
      <c r="T271" s="76">
        <v>0</v>
      </c>
      <c r="U271" s="76">
        <v>0</v>
      </c>
      <c r="V271" s="76">
        <v>0</v>
      </c>
      <c r="W271" s="76">
        <v>0</v>
      </c>
      <c r="X271" s="76">
        <v>0</v>
      </c>
      <c r="Y271" s="76">
        <v>0</v>
      </c>
      <c r="Z271" s="76">
        <v>0</v>
      </c>
      <c r="AA271" s="76">
        <v>0</v>
      </c>
      <c r="AB271" s="76">
        <v>0</v>
      </c>
      <c r="AC271" s="76">
        <v>0</v>
      </c>
      <c r="AD271" s="76">
        <v>0</v>
      </c>
      <c r="AE271" s="76">
        <v>0</v>
      </c>
      <c r="AF271" s="76">
        <v>0</v>
      </c>
      <c r="AG271" s="76">
        <v>0</v>
      </c>
      <c r="AH271" s="76">
        <v>0</v>
      </c>
      <c r="AI271" s="76">
        <v>0</v>
      </c>
      <c r="AJ271" s="77">
        <f t="shared" si="4"/>
        <v>0</v>
      </c>
      <c r="AM271" s="70"/>
    </row>
    <row r="272" spans="1:39" ht="20.100000000000001" hidden="1" customHeight="1" outlineLevel="2">
      <c r="A272" s="73">
        <v>1121</v>
      </c>
      <c r="B272" s="74" t="s">
        <v>909</v>
      </c>
      <c r="C272" s="75" t="s">
        <v>1298</v>
      </c>
      <c r="D272" s="76">
        <v>0</v>
      </c>
      <c r="E272" s="76">
        <v>0</v>
      </c>
      <c r="F272" s="76">
        <v>0</v>
      </c>
      <c r="G272" s="76">
        <v>0</v>
      </c>
      <c r="H272" s="76">
        <v>0</v>
      </c>
      <c r="I272" s="76">
        <v>0</v>
      </c>
      <c r="J272" s="76">
        <v>0</v>
      </c>
      <c r="K272" s="76">
        <v>0</v>
      </c>
      <c r="L272" s="76">
        <v>0</v>
      </c>
      <c r="M272" s="76">
        <v>0</v>
      </c>
      <c r="N272" s="76">
        <v>0</v>
      </c>
      <c r="O272" s="76">
        <v>0</v>
      </c>
      <c r="P272" s="76">
        <v>0</v>
      </c>
      <c r="Q272" s="76">
        <v>0</v>
      </c>
      <c r="R272" s="76">
        <v>0</v>
      </c>
      <c r="S272" s="76">
        <v>0</v>
      </c>
      <c r="T272" s="76">
        <v>0</v>
      </c>
      <c r="U272" s="76">
        <v>0</v>
      </c>
      <c r="V272" s="76">
        <v>0</v>
      </c>
      <c r="W272" s="76">
        <v>0</v>
      </c>
      <c r="X272" s="76">
        <v>0</v>
      </c>
      <c r="Y272" s="76">
        <v>0</v>
      </c>
      <c r="Z272" s="76">
        <v>0</v>
      </c>
      <c r="AA272" s="76">
        <v>0</v>
      </c>
      <c r="AB272" s="76">
        <v>0</v>
      </c>
      <c r="AC272" s="76">
        <v>0</v>
      </c>
      <c r="AD272" s="76">
        <v>0</v>
      </c>
      <c r="AE272" s="76">
        <v>0</v>
      </c>
      <c r="AF272" s="76">
        <v>0</v>
      </c>
      <c r="AG272" s="76">
        <v>0</v>
      </c>
      <c r="AH272" s="76">
        <v>0</v>
      </c>
      <c r="AI272" s="76">
        <v>0</v>
      </c>
      <c r="AJ272" s="77">
        <f t="shared" si="4"/>
        <v>0</v>
      </c>
      <c r="AM272" s="70"/>
    </row>
    <row r="273" spans="1:39" ht="20.100000000000001" hidden="1" customHeight="1" outlineLevel="2">
      <c r="A273" s="73">
        <v>1122</v>
      </c>
      <c r="B273" s="74" t="s">
        <v>910</v>
      </c>
      <c r="C273" s="75" t="s">
        <v>1298</v>
      </c>
      <c r="D273" s="76">
        <v>0</v>
      </c>
      <c r="E273" s="76">
        <v>0</v>
      </c>
      <c r="F273" s="76">
        <v>0</v>
      </c>
      <c r="G273" s="76">
        <v>0</v>
      </c>
      <c r="H273" s="76">
        <v>0</v>
      </c>
      <c r="I273" s="76">
        <v>0</v>
      </c>
      <c r="J273" s="76">
        <v>0</v>
      </c>
      <c r="K273" s="76">
        <v>0</v>
      </c>
      <c r="L273" s="76">
        <v>0</v>
      </c>
      <c r="M273" s="76">
        <v>0</v>
      </c>
      <c r="N273" s="76">
        <v>0</v>
      </c>
      <c r="O273" s="76">
        <v>0</v>
      </c>
      <c r="P273" s="76">
        <v>0</v>
      </c>
      <c r="Q273" s="76">
        <v>0</v>
      </c>
      <c r="R273" s="76">
        <v>0</v>
      </c>
      <c r="S273" s="76">
        <v>0</v>
      </c>
      <c r="T273" s="76">
        <v>0</v>
      </c>
      <c r="U273" s="76">
        <v>0</v>
      </c>
      <c r="V273" s="76">
        <v>0</v>
      </c>
      <c r="W273" s="76">
        <v>0</v>
      </c>
      <c r="X273" s="76">
        <v>0</v>
      </c>
      <c r="Y273" s="76">
        <v>0</v>
      </c>
      <c r="Z273" s="76">
        <v>0</v>
      </c>
      <c r="AA273" s="76">
        <v>0</v>
      </c>
      <c r="AB273" s="76">
        <v>0</v>
      </c>
      <c r="AC273" s="76">
        <v>0</v>
      </c>
      <c r="AD273" s="76">
        <v>0</v>
      </c>
      <c r="AE273" s="76">
        <v>0</v>
      </c>
      <c r="AF273" s="76">
        <v>0</v>
      </c>
      <c r="AG273" s="76">
        <v>0</v>
      </c>
      <c r="AH273" s="76">
        <v>0</v>
      </c>
      <c r="AI273" s="76">
        <v>0</v>
      </c>
      <c r="AJ273" s="77">
        <f t="shared" si="4"/>
        <v>0</v>
      </c>
      <c r="AM273" s="70"/>
    </row>
    <row r="274" spans="1:39" ht="20.100000000000001" hidden="1" customHeight="1" outlineLevel="2">
      <c r="A274" s="73">
        <v>1123</v>
      </c>
      <c r="B274" s="74" t="s">
        <v>911</v>
      </c>
      <c r="C274" s="75" t="s">
        <v>1298</v>
      </c>
      <c r="D274" s="76">
        <v>0</v>
      </c>
      <c r="E274" s="76">
        <v>0</v>
      </c>
      <c r="F274" s="76">
        <v>0</v>
      </c>
      <c r="G274" s="76">
        <v>0</v>
      </c>
      <c r="H274" s="76">
        <v>0</v>
      </c>
      <c r="I274" s="76">
        <v>0</v>
      </c>
      <c r="J274" s="76">
        <v>0</v>
      </c>
      <c r="K274" s="76">
        <v>0</v>
      </c>
      <c r="L274" s="76">
        <v>0</v>
      </c>
      <c r="M274" s="76">
        <v>0</v>
      </c>
      <c r="N274" s="76">
        <v>0</v>
      </c>
      <c r="O274" s="76">
        <v>0</v>
      </c>
      <c r="P274" s="76">
        <v>0</v>
      </c>
      <c r="Q274" s="76">
        <v>0</v>
      </c>
      <c r="R274" s="76">
        <v>0</v>
      </c>
      <c r="S274" s="76">
        <v>0</v>
      </c>
      <c r="T274" s="76">
        <v>0</v>
      </c>
      <c r="U274" s="76">
        <v>0</v>
      </c>
      <c r="V274" s="76">
        <v>0</v>
      </c>
      <c r="W274" s="76">
        <v>0</v>
      </c>
      <c r="X274" s="76">
        <v>0</v>
      </c>
      <c r="Y274" s="76">
        <v>0</v>
      </c>
      <c r="Z274" s="76">
        <v>0</v>
      </c>
      <c r="AA274" s="76">
        <v>0</v>
      </c>
      <c r="AB274" s="76">
        <v>0</v>
      </c>
      <c r="AC274" s="76">
        <v>0</v>
      </c>
      <c r="AD274" s="76">
        <v>0</v>
      </c>
      <c r="AE274" s="76">
        <v>0</v>
      </c>
      <c r="AF274" s="76">
        <v>0</v>
      </c>
      <c r="AG274" s="76">
        <v>0</v>
      </c>
      <c r="AH274" s="76">
        <v>0</v>
      </c>
      <c r="AI274" s="76">
        <v>0</v>
      </c>
      <c r="AJ274" s="77">
        <f t="shared" si="4"/>
        <v>0</v>
      </c>
      <c r="AM274" s="70"/>
    </row>
    <row r="275" spans="1:39" ht="20.100000000000001" hidden="1" customHeight="1" outlineLevel="2">
      <c r="A275" s="73">
        <v>1124</v>
      </c>
      <c r="B275" s="74" t="s">
        <v>912</v>
      </c>
      <c r="C275" s="75" t="s">
        <v>1298</v>
      </c>
      <c r="D275" s="76">
        <v>0</v>
      </c>
      <c r="E275" s="76">
        <v>0</v>
      </c>
      <c r="F275" s="76">
        <v>0</v>
      </c>
      <c r="G275" s="76">
        <v>0</v>
      </c>
      <c r="H275" s="76">
        <v>0</v>
      </c>
      <c r="I275" s="76">
        <v>0</v>
      </c>
      <c r="J275" s="76">
        <v>0</v>
      </c>
      <c r="K275" s="76">
        <v>0</v>
      </c>
      <c r="L275" s="76">
        <v>0</v>
      </c>
      <c r="M275" s="76">
        <v>0</v>
      </c>
      <c r="N275" s="76">
        <v>0</v>
      </c>
      <c r="O275" s="76">
        <v>0</v>
      </c>
      <c r="P275" s="76">
        <v>0</v>
      </c>
      <c r="Q275" s="76">
        <v>0</v>
      </c>
      <c r="R275" s="76">
        <v>0</v>
      </c>
      <c r="S275" s="76">
        <v>0</v>
      </c>
      <c r="T275" s="76">
        <v>0</v>
      </c>
      <c r="U275" s="76">
        <v>0</v>
      </c>
      <c r="V275" s="76">
        <v>0</v>
      </c>
      <c r="W275" s="76">
        <v>0</v>
      </c>
      <c r="X275" s="76">
        <v>0</v>
      </c>
      <c r="Y275" s="76">
        <v>0</v>
      </c>
      <c r="Z275" s="76">
        <v>0</v>
      </c>
      <c r="AA275" s="76">
        <v>0</v>
      </c>
      <c r="AB275" s="76">
        <v>0</v>
      </c>
      <c r="AC275" s="76">
        <v>0</v>
      </c>
      <c r="AD275" s="76">
        <v>0</v>
      </c>
      <c r="AE275" s="76">
        <v>0</v>
      </c>
      <c r="AF275" s="76">
        <v>0</v>
      </c>
      <c r="AG275" s="76">
        <v>0</v>
      </c>
      <c r="AH275" s="76">
        <v>0</v>
      </c>
      <c r="AI275" s="76">
        <v>0</v>
      </c>
      <c r="AJ275" s="77">
        <f t="shared" si="4"/>
        <v>0</v>
      </c>
      <c r="AM275" s="70"/>
    </row>
    <row r="276" spans="1:39" ht="20.100000000000001" hidden="1" customHeight="1" outlineLevel="2">
      <c r="A276" s="73">
        <v>1125</v>
      </c>
      <c r="B276" s="74" t="s">
        <v>913</v>
      </c>
      <c r="C276" s="75" t="s">
        <v>1298</v>
      </c>
      <c r="D276" s="76">
        <v>0</v>
      </c>
      <c r="E276" s="76">
        <v>0</v>
      </c>
      <c r="F276" s="76">
        <v>0</v>
      </c>
      <c r="G276" s="76">
        <v>0</v>
      </c>
      <c r="H276" s="76">
        <v>0</v>
      </c>
      <c r="I276" s="76">
        <v>0</v>
      </c>
      <c r="J276" s="76">
        <v>0</v>
      </c>
      <c r="K276" s="76">
        <v>0</v>
      </c>
      <c r="L276" s="76">
        <v>0</v>
      </c>
      <c r="M276" s="76">
        <v>0</v>
      </c>
      <c r="N276" s="76">
        <v>0</v>
      </c>
      <c r="O276" s="76">
        <v>0</v>
      </c>
      <c r="P276" s="76">
        <v>0</v>
      </c>
      <c r="Q276" s="76">
        <v>0</v>
      </c>
      <c r="R276" s="76">
        <v>0</v>
      </c>
      <c r="S276" s="76">
        <v>0</v>
      </c>
      <c r="T276" s="76">
        <v>0</v>
      </c>
      <c r="U276" s="76">
        <v>0</v>
      </c>
      <c r="V276" s="76">
        <v>0</v>
      </c>
      <c r="W276" s="76">
        <v>0</v>
      </c>
      <c r="X276" s="76">
        <v>0</v>
      </c>
      <c r="Y276" s="76">
        <v>0</v>
      </c>
      <c r="Z276" s="76">
        <v>0</v>
      </c>
      <c r="AA276" s="76">
        <v>0</v>
      </c>
      <c r="AB276" s="76">
        <v>0</v>
      </c>
      <c r="AC276" s="76">
        <v>0</v>
      </c>
      <c r="AD276" s="76">
        <v>0</v>
      </c>
      <c r="AE276" s="76">
        <v>0</v>
      </c>
      <c r="AF276" s="76">
        <v>0</v>
      </c>
      <c r="AG276" s="76">
        <v>0</v>
      </c>
      <c r="AH276" s="76">
        <v>0</v>
      </c>
      <c r="AI276" s="76">
        <v>0</v>
      </c>
      <c r="AJ276" s="77">
        <f t="shared" si="4"/>
        <v>0</v>
      </c>
      <c r="AM276" s="70"/>
    </row>
    <row r="277" spans="1:39" ht="20.100000000000001" hidden="1" customHeight="1" outlineLevel="2">
      <c r="A277" s="73">
        <v>1126</v>
      </c>
      <c r="B277" s="74" t="s">
        <v>914</v>
      </c>
      <c r="C277" s="75" t="s">
        <v>1298</v>
      </c>
      <c r="D277" s="76">
        <v>0</v>
      </c>
      <c r="E277" s="76">
        <v>0</v>
      </c>
      <c r="F277" s="76">
        <v>0</v>
      </c>
      <c r="G277" s="76">
        <v>0</v>
      </c>
      <c r="H277" s="76">
        <v>0</v>
      </c>
      <c r="I277" s="76">
        <v>0</v>
      </c>
      <c r="J277" s="76">
        <v>0</v>
      </c>
      <c r="K277" s="76">
        <v>0</v>
      </c>
      <c r="L277" s="76">
        <v>0</v>
      </c>
      <c r="M277" s="76">
        <v>0</v>
      </c>
      <c r="N277" s="76">
        <v>0</v>
      </c>
      <c r="O277" s="76">
        <v>0</v>
      </c>
      <c r="P277" s="76">
        <v>0</v>
      </c>
      <c r="Q277" s="76">
        <v>0</v>
      </c>
      <c r="R277" s="76">
        <v>0</v>
      </c>
      <c r="S277" s="76">
        <v>0</v>
      </c>
      <c r="T277" s="76">
        <v>0</v>
      </c>
      <c r="U277" s="76">
        <v>0</v>
      </c>
      <c r="V277" s="76">
        <v>0</v>
      </c>
      <c r="W277" s="76">
        <v>0</v>
      </c>
      <c r="X277" s="76">
        <v>0</v>
      </c>
      <c r="Y277" s="76">
        <v>0</v>
      </c>
      <c r="Z277" s="76">
        <v>0</v>
      </c>
      <c r="AA277" s="76">
        <v>0</v>
      </c>
      <c r="AB277" s="76">
        <v>0</v>
      </c>
      <c r="AC277" s="76">
        <v>0</v>
      </c>
      <c r="AD277" s="76">
        <v>0</v>
      </c>
      <c r="AE277" s="76">
        <v>0</v>
      </c>
      <c r="AF277" s="76">
        <v>0</v>
      </c>
      <c r="AG277" s="76">
        <v>0</v>
      </c>
      <c r="AH277" s="76">
        <v>0</v>
      </c>
      <c r="AI277" s="76">
        <v>0</v>
      </c>
      <c r="AJ277" s="77">
        <f t="shared" si="4"/>
        <v>0</v>
      </c>
      <c r="AM277" s="70"/>
    </row>
    <row r="278" spans="1:39" ht="20.100000000000001" hidden="1" customHeight="1" outlineLevel="2">
      <c r="A278" s="73">
        <v>1127</v>
      </c>
      <c r="B278" s="74" t="s">
        <v>915</v>
      </c>
      <c r="C278" s="75" t="s">
        <v>1298</v>
      </c>
      <c r="D278" s="76">
        <v>0</v>
      </c>
      <c r="E278" s="76">
        <v>0</v>
      </c>
      <c r="F278" s="76">
        <v>0</v>
      </c>
      <c r="G278" s="76">
        <v>0</v>
      </c>
      <c r="H278" s="76">
        <v>0</v>
      </c>
      <c r="I278" s="76">
        <v>0</v>
      </c>
      <c r="J278" s="76">
        <v>0</v>
      </c>
      <c r="K278" s="76">
        <v>0</v>
      </c>
      <c r="L278" s="76">
        <v>0</v>
      </c>
      <c r="M278" s="76">
        <v>0</v>
      </c>
      <c r="N278" s="76">
        <v>0</v>
      </c>
      <c r="O278" s="76">
        <v>0</v>
      </c>
      <c r="P278" s="76">
        <v>0</v>
      </c>
      <c r="Q278" s="76">
        <v>0</v>
      </c>
      <c r="R278" s="76">
        <v>0</v>
      </c>
      <c r="S278" s="76">
        <v>0</v>
      </c>
      <c r="T278" s="76">
        <v>0</v>
      </c>
      <c r="U278" s="76">
        <v>0</v>
      </c>
      <c r="V278" s="76">
        <v>0</v>
      </c>
      <c r="W278" s="76">
        <v>0</v>
      </c>
      <c r="X278" s="76">
        <v>0</v>
      </c>
      <c r="Y278" s="76">
        <v>0</v>
      </c>
      <c r="Z278" s="76">
        <v>0</v>
      </c>
      <c r="AA278" s="76">
        <v>0</v>
      </c>
      <c r="AB278" s="76">
        <v>0</v>
      </c>
      <c r="AC278" s="76">
        <v>0</v>
      </c>
      <c r="AD278" s="76">
        <v>0</v>
      </c>
      <c r="AE278" s="76">
        <v>0</v>
      </c>
      <c r="AF278" s="76">
        <v>0</v>
      </c>
      <c r="AG278" s="76">
        <v>0</v>
      </c>
      <c r="AH278" s="76">
        <v>0</v>
      </c>
      <c r="AI278" s="76">
        <v>0</v>
      </c>
      <c r="AJ278" s="77">
        <f t="shared" si="4"/>
        <v>0</v>
      </c>
      <c r="AM278" s="70"/>
    </row>
    <row r="279" spans="1:39" ht="20.100000000000001" hidden="1" customHeight="1" outlineLevel="2">
      <c r="A279" s="73">
        <v>1128</v>
      </c>
      <c r="B279" s="74" t="s">
        <v>916</v>
      </c>
      <c r="C279" s="75" t="s">
        <v>1298</v>
      </c>
      <c r="D279" s="76">
        <v>0</v>
      </c>
      <c r="E279" s="76">
        <v>0</v>
      </c>
      <c r="F279" s="76">
        <v>0</v>
      </c>
      <c r="G279" s="76">
        <v>0</v>
      </c>
      <c r="H279" s="76">
        <v>0</v>
      </c>
      <c r="I279" s="76">
        <v>0</v>
      </c>
      <c r="J279" s="76">
        <v>0</v>
      </c>
      <c r="K279" s="76">
        <v>0</v>
      </c>
      <c r="L279" s="76">
        <v>0</v>
      </c>
      <c r="M279" s="76">
        <v>0</v>
      </c>
      <c r="N279" s="76">
        <v>0</v>
      </c>
      <c r="O279" s="76">
        <v>0</v>
      </c>
      <c r="P279" s="76">
        <v>0</v>
      </c>
      <c r="Q279" s="76">
        <v>0</v>
      </c>
      <c r="R279" s="76">
        <v>0</v>
      </c>
      <c r="S279" s="76">
        <v>0</v>
      </c>
      <c r="T279" s="76">
        <v>0</v>
      </c>
      <c r="U279" s="76">
        <v>0</v>
      </c>
      <c r="V279" s="76">
        <v>0</v>
      </c>
      <c r="W279" s="76">
        <v>0</v>
      </c>
      <c r="X279" s="76">
        <v>0</v>
      </c>
      <c r="Y279" s="76">
        <v>0</v>
      </c>
      <c r="Z279" s="76">
        <v>0</v>
      </c>
      <c r="AA279" s="76">
        <v>0</v>
      </c>
      <c r="AB279" s="76">
        <v>0</v>
      </c>
      <c r="AC279" s="76">
        <v>0</v>
      </c>
      <c r="AD279" s="76">
        <v>0</v>
      </c>
      <c r="AE279" s="76">
        <v>0</v>
      </c>
      <c r="AF279" s="76">
        <v>0</v>
      </c>
      <c r="AG279" s="76">
        <v>0</v>
      </c>
      <c r="AH279" s="76">
        <v>0</v>
      </c>
      <c r="AI279" s="76">
        <v>0</v>
      </c>
      <c r="AJ279" s="77">
        <f t="shared" si="4"/>
        <v>0</v>
      </c>
      <c r="AM279" s="70"/>
    </row>
    <row r="280" spans="1:39" ht="20.100000000000001" hidden="1" customHeight="1" outlineLevel="2">
      <c r="A280" s="73">
        <v>1129</v>
      </c>
      <c r="B280" s="74" t="s">
        <v>917</v>
      </c>
      <c r="C280" s="75" t="s">
        <v>1298</v>
      </c>
      <c r="D280" s="76">
        <v>0</v>
      </c>
      <c r="E280" s="76">
        <v>0</v>
      </c>
      <c r="F280" s="76">
        <v>0</v>
      </c>
      <c r="G280" s="76">
        <v>0</v>
      </c>
      <c r="H280" s="76">
        <v>0</v>
      </c>
      <c r="I280" s="76">
        <v>0</v>
      </c>
      <c r="J280" s="76">
        <v>0</v>
      </c>
      <c r="K280" s="76">
        <v>0</v>
      </c>
      <c r="L280" s="76">
        <v>0</v>
      </c>
      <c r="M280" s="76">
        <v>0</v>
      </c>
      <c r="N280" s="76">
        <v>0</v>
      </c>
      <c r="O280" s="76">
        <v>0</v>
      </c>
      <c r="P280" s="76">
        <v>0</v>
      </c>
      <c r="Q280" s="76">
        <v>0</v>
      </c>
      <c r="R280" s="76">
        <v>0</v>
      </c>
      <c r="S280" s="76">
        <v>0</v>
      </c>
      <c r="T280" s="76">
        <v>0</v>
      </c>
      <c r="U280" s="76">
        <v>0</v>
      </c>
      <c r="V280" s="76">
        <v>0</v>
      </c>
      <c r="W280" s="76">
        <v>0</v>
      </c>
      <c r="X280" s="76">
        <v>0</v>
      </c>
      <c r="Y280" s="76">
        <v>0</v>
      </c>
      <c r="Z280" s="76">
        <v>0</v>
      </c>
      <c r="AA280" s="76">
        <v>0</v>
      </c>
      <c r="AB280" s="76">
        <v>0</v>
      </c>
      <c r="AC280" s="76">
        <v>0</v>
      </c>
      <c r="AD280" s="76">
        <v>0</v>
      </c>
      <c r="AE280" s="76">
        <v>0</v>
      </c>
      <c r="AF280" s="76">
        <v>0</v>
      </c>
      <c r="AG280" s="76">
        <v>0</v>
      </c>
      <c r="AH280" s="76">
        <v>0</v>
      </c>
      <c r="AI280" s="76">
        <v>0</v>
      </c>
      <c r="AJ280" s="77">
        <f t="shared" si="4"/>
        <v>0</v>
      </c>
      <c r="AM280" s="70"/>
    </row>
    <row r="281" spans="1:39" ht="20.100000000000001" hidden="1" customHeight="1" outlineLevel="2">
      <c r="A281" s="73">
        <v>1201</v>
      </c>
      <c r="B281" s="74" t="s">
        <v>918</v>
      </c>
      <c r="C281" s="75" t="s">
        <v>1298</v>
      </c>
      <c r="D281" s="76">
        <v>0</v>
      </c>
      <c r="E281" s="76">
        <v>0</v>
      </c>
      <c r="F281" s="76">
        <v>0</v>
      </c>
      <c r="G281" s="76">
        <v>8868.86</v>
      </c>
      <c r="H281" s="76">
        <v>0</v>
      </c>
      <c r="I281" s="76">
        <v>0</v>
      </c>
      <c r="J281" s="76">
        <v>0</v>
      </c>
      <c r="K281" s="76">
        <v>0</v>
      </c>
      <c r="L281" s="76">
        <v>0</v>
      </c>
      <c r="M281" s="76">
        <v>0</v>
      </c>
      <c r="N281" s="76">
        <v>0</v>
      </c>
      <c r="O281" s="76">
        <v>0</v>
      </c>
      <c r="P281" s="76">
        <v>0</v>
      </c>
      <c r="Q281" s="76">
        <v>0</v>
      </c>
      <c r="R281" s="76">
        <v>0</v>
      </c>
      <c r="S281" s="76">
        <v>0</v>
      </c>
      <c r="T281" s="76">
        <v>0</v>
      </c>
      <c r="U281" s="76">
        <v>0</v>
      </c>
      <c r="V281" s="76">
        <v>0</v>
      </c>
      <c r="W281" s="76">
        <v>0</v>
      </c>
      <c r="X281" s="76">
        <v>0</v>
      </c>
      <c r="Y281" s="76">
        <v>0</v>
      </c>
      <c r="Z281" s="76">
        <v>0</v>
      </c>
      <c r="AA281" s="76">
        <v>0</v>
      </c>
      <c r="AB281" s="76">
        <v>0</v>
      </c>
      <c r="AC281" s="76">
        <v>0</v>
      </c>
      <c r="AD281" s="76">
        <v>0</v>
      </c>
      <c r="AE281" s="76">
        <v>0</v>
      </c>
      <c r="AF281" s="76">
        <v>0</v>
      </c>
      <c r="AG281" s="76">
        <v>0</v>
      </c>
      <c r="AH281" s="76">
        <v>0</v>
      </c>
      <c r="AI281" s="76">
        <v>0</v>
      </c>
      <c r="AJ281" s="77">
        <f t="shared" si="4"/>
        <v>8868.86</v>
      </c>
      <c r="AM281" s="70"/>
    </row>
    <row r="282" spans="1:39" ht="20.100000000000001" hidden="1" customHeight="1" outlineLevel="2">
      <c r="A282" s="73">
        <v>1202</v>
      </c>
      <c r="B282" s="74" t="s">
        <v>919</v>
      </c>
      <c r="C282" s="75" t="s">
        <v>1298</v>
      </c>
      <c r="D282" s="76">
        <v>0</v>
      </c>
      <c r="E282" s="76">
        <v>0</v>
      </c>
      <c r="F282" s="76">
        <v>0</v>
      </c>
      <c r="G282" s="76">
        <v>0</v>
      </c>
      <c r="H282" s="76">
        <v>0</v>
      </c>
      <c r="I282" s="76">
        <v>0</v>
      </c>
      <c r="J282" s="76">
        <v>0</v>
      </c>
      <c r="K282" s="76">
        <v>0</v>
      </c>
      <c r="L282" s="76">
        <v>0</v>
      </c>
      <c r="M282" s="76">
        <v>0</v>
      </c>
      <c r="N282" s="76">
        <v>0</v>
      </c>
      <c r="O282" s="76">
        <v>0</v>
      </c>
      <c r="P282" s="76">
        <v>0</v>
      </c>
      <c r="Q282" s="76">
        <v>0</v>
      </c>
      <c r="R282" s="76">
        <v>0</v>
      </c>
      <c r="S282" s="76">
        <v>0</v>
      </c>
      <c r="T282" s="76">
        <v>0</v>
      </c>
      <c r="U282" s="76">
        <v>0</v>
      </c>
      <c r="V282" s="76">
        <v>0</v>
      </c>
      <c r="W282" s="76">
        <v>0</v>
      </c>
      <c r="X282" s="76">
        <v>0</v>
      </c>
      <c r="Y282" s="76">
        <v>0</v>
      </c>
      <c r="Z282" s="76">
        <v>0</v>
      </c>
      <c r="AA282" s="76">
        <v>0</v>
      </c>
      <c r="AB282" s="76">
        <v>0</v>
      </c>
      <c r="AC282" s="76">
        <v>0</v>
      </c>
      <c r="AD282" s="76">
        <v>0</v>
      </c>
      <c r="AE282" s="76">
        <v>0</v>
      </c>
      <c r="AF282" s="76">
        <v>0</v>
      </c>
      <c r="AG282" s="76">
        <v>0</v>
      </c>
      <c r="AH282" s="76">
        <v>0</v>
      </c>
      <c r="AI282" s="76">
        <v>0</v>
      </c>
      <c r="AJ282" s="77">
        <f t="shared" si="4"/>
        <v>0</v>
      </c>
      <c r="AM282" s="70"/>
    </row>
    <row r="283" spans="1:39" ht="20.100000000000001" hidden="1" customHeight="1" outlineLevel="2">
      <c r="A283" s="73">
        <v>1203</v>
      </c>
      <c r="B283" s="74" t="s">
        <v>920</v>
      </c>
      <c r="C283" s="75" t="s">
        <v>1298</v>
      </c>
      <c r="D283" s="76">
        <v>0</v>
      </c>
      <c r="E283" s="76">
        <v>0</v>
      </c>
      <c r="F283" s="76">
        <v>0</v>
      </c>
      <c r="G283" s="76">
        <v>0</v>
      </c>
      <c r="H283" s="76">
        <v>0</v>
      </c>
      <c r="I283" s="76">
        <v>0</v>
      </c>
      <c r="J283" s="76">
        <v>0</v>
      </c>
      <c r="K283" s="76">
        <v>0</v>
      </c>
      <c r="L283" s="76">
        <v>0</v>
      </c>
      <c r="M283" s="76">
        <v>0</v>
      </c>
      <c r="N283" s="76">
        <v>0</v>
      </c>
      <c r="O283" s="76">
        <v>0</v>
      </c>
      <c r="P283" s="76">
        <v>0</v>
      </c>
      <c r="Q283" s="76">
        <v>0</v>
      </c>
      <c r="R283" s="76">
        <v>0</v>
      </c>
      <c r="S283" s="76">
        <v>0</v>
      </c>
      <c r="T283" s="76">
        <v>0</v>
      </c>
      <c r="U283" s="76">
        <v>0</v>
      </c>
      <c r="V283" s="76">
        <v>0</v>
      </c>
      <c r="W283" s="76">
        <v>0</v>
      </c>
      <c r="X283" s="76">
        <v>0</v>
      </c>
      <c r="Y283" s="76">
        <v>0</v>
      </c>
      <c r="Z283" s="76">
        <v>0</v>
      </c>
      <c r="AA283" s="76">
        <v>0</v>
      </c>
      <c r="AB283" s="76">
        <v>0</v>
      </c>
      <c r="AC283" s="76">
        <v>0</v>
      </c>
      <c r="AD283" s="76">
        <v>0</v>
      </c>
      <c r="AE283" s="76">
        <v>0</v>
      </c>
      <c r="AF283" s="76">
        <v>0</v>
      </c>
      <c r="AG283" s="76">
        <v>0</v>
      </c>
      <c r="AH283" s="76">
        <v>0</v>
      </c>
      <c r="AI283" s="76">
        <v>0</v>
      </c>
      <c r="AJ283" s="77">
        <f t="shared" si="4"/>
        <v>0</v>
      </c>
      <c r="AM283" s="70"/>
    </row>
    <row r="284" spans="1:39" ht="20.100000000000001" hidden="1" customHeight="1" outlineLevel="2">
      <c r="A284" s="73">
        <v>1204</v>
      </c>
      <c r="B284" s="74" t="s">
        <v>921</v>
      </c>
      <c r="C284" s="75" t="s">
        <v>1298</v>
      </c>
      <c r="D284" s="76">
        <v>0</v>
      </c>
      <c r="E284" s="76">
        <v>0</v>
      </c>
      <c r="F284" s="76">
        <v>0</v>
      </c>
      <c r="G284" s="76">
        <v>0</v>
      </c>
      <c r="H284" s="76">
        <v>0</v>
      </c>
      <c r="I284" s="76">
        <v>0</v>
      </c>
      <c r="J284" s="76">
        <v>0</v>
      </c>
      <c r="K284" s="76">
        <v>0</v>
      </c>
      <c r="L284" s="76">
        <v>0</v>
      </c>
      <c r="M284" s="76">
        <v>0</v>
      </c>
      <c r="N284" s="76">
        <v>0</v>
      </c>
      <c r="O284" s="76">
        <v>0</v>
      </c>
      <c r="P284" s="76">
        <v>0</v>
      </c>
      <c r="Q284" s="76">
        <v>0</v>
      </c>
      <c r="R284" s="76">
        <v>0</v>
      </c>
      <c r="S284" s="76">
        <v>0</v>
      </c>
      <c r="T284" s="76">
        <v>0</v>
      </c>
      <c r="U284" s="76">
        <v>0</v>
      </c>
      <c r="V284" s="76">
        <v>0</v>
      </c>
      <c r="W284" s="76">
        <v>0</v>
      </c>
      <c r="X284" s="76">
        <v>0</v>
      </c>
      <c r="Y284" s="76">
        <v>0</v>
      </c>
      <c r="Z284" s="76">
        <v>0</v>
      </c>
      <c r="AA284" s="76">
        <v>0</v>
      </c>
      <c r="AB284" s="76">
        <v>0</v>
      </c>
      <c r="AC284" s="76">
        <v>0</v>
      </c>
      <c r="AD284" s="76">
        <v>0</v>
      </c>
      <c r="AE284" s="76">
        <v>0</v>
      </c>
      <c r="AF284" s="76">
        <v>0</v>
      </c>
      <c r="AG284" s="76">
        <v>0</v>
      </c>
      <c r="AH284" s="76">
        <v>0</v>
      </c>
      <c r="AI284" s="76">
        <v>0</v>
      </c>
      <c r="AJ284" s="77">
        <f t="shared" si="4"/>
        <v>0</v>
      </c>
      <c r="AM284" s="70"/>
    </row>
    <row r="285" spans="1:39" ht="20.100000000000001" hidden="1" customHeight="1" outlineLevel="2">
      <c r="A285" s="73">
        <v>1205</v>
      </c>
      <c r="B285" s="74" t="s">
        <v>922</v>
      </c>
      <c r="C285" s="75" t="s">
        <v>1298</v>
      </c>
      <c r="D285" s="76">
        <v>0</v>
      </c>
      <c r="E285" s="76">
        <v>0</v>
      </c>
      <c r="F285" s="76">
        <v>0</v>
      </c>
      <c r="G285" s="76">
        <v>0</v>
      </c>
      <c r="H285" s="76">
        <v>0</v>
      </c>
      <c r="I285" s="76">
        <v>0</v>
      </c>
      <c r="J285" s="76">
        <v>0</v>
      </c>
      <c r="K285" s="76">
        <v>0</v>
      </c>
      <c r="L285" s="76">
        <v>0</v>
      </c>
      <c r="M285" s="76">
        <v>0</v>
      </c>
      <c r="N285" s="76">
        <v>0</v>
      </c>
      <c r="O285" s="76">
        <v>0</v>
      </c>
      <c r="P285" s="76">
        <v>0</v>
      </c>
      <c r="Q285" s="76">
        <v>0</v>
      </c>
      <c r="R285" s="76">
        <v>0</v>
      </c>
      <c r="S285" s="76">
        <v>0</v>
      </c>
      <c r="T285" s="76">
        <v>0</v>
      </c>
      <c r="U285" s="76">
        <v>0</v>
      </c>
      <c r="V285" s="76">
        <v>0</v>
      </c>
      <c r="W285" s="76">
        <v>0</v>
      </c>
      <c r="X285" s="76">
        <v>0</v>
      </c>
      <c r="Y285" s="76">
        <v>0</v>
      </c>
      <c r="Z285" s="76">
        <v>0</v>
      </c>
      <c r="AA285" s="76">
        <v>0</v>
      </c>
      <c r="AB285" s="76">
        <v>0</v>
      </c>
      <c r="AC285" s="76">
        <v>0</v>
      </c>
      <c r="AD285" s="76">
        <v>0</v>
      </c>
      <c r="AE285" s="76">
        <v>0</v>
      </c>
      <c r="AF285" s="76">
        <v>0</v>
      </c>
      <c r="AG285" s="76">
        <v>0</v>
      </c>
      <c r="AH285" s="76">
        <v>0</v>
      </c>
      <c r="AI285" s="76">
        <v>0</v>
      </c>
      <c r="AJ285" s="77">
        <f t="shared" si="4"/>
        <v>0</v>
      </c>
      <c r="AM285" s="70"/>
    </row>
    <row r="286" spans="1:39" ht="20.100000000000001" hidden="1" customHeight="1" outlineLevel="2">
      <c r="A286" s="73">
        <v>1206</v>
      </c>
      <c r="B286" s="74" t="s">
        <v>923</v>
      </c>
      <c r="C286" s="75" t="s">
        <v>1298</v>
      </c>
      <c r="D286" s="76">
        <v>0</v>
      </c>
      <c r="E286" s="76">
        <v>0</v>
      </c>
      <c r="F286" s="76">
        <v>0</v>
      </c>
      <c r="G286" s="76">
        <v>0</v>
      </c>
      <c r="H286" s="76">
        <v>0</v>
      </c>
      <c r="I286" s="76">
        <v>0</v>
      </c>
      <c r="J286" s="76">
        <v>0</v>
      </c>
      <c r="K286" s="76">
        <v>0</v>
      </c>
      <c r="L286" s="76">
        <v>0</v>
      </c>
      <c r="M286" s="76">
        <v>0</v>
      </c>
      <c r="N286" s="76">
        <v>0</v>
      </c>
      <c r="O286" s="76">
        <v>0</v>
      </c>
      <c r="P286" s="76">
        <v>0</v>
      </c>
      <c r="Q286" s="76">
        <v>0</v>
      </c>
      <c r="R286" s="76">
        <v>0</v>
      </c>
      <c r="S286" s="76">
        <v>0</v>
      </c>
      <c r="T286" s="76">
        <v>0</v>
      </c>
      <c r="U286" s="76">
        <v>0</v>
      </c>
      <c r="V286" s="76">
        <v>0</v>
      </c>
      <c r="W286" s="76">
        <v>0</v>
      </c>
      <c r="X286" s="76">
        <v>0</v>
      </c>
      <c r="Y286" s="76">
        <v>0</v>
      </c>
      <c r="Z286" s="76">
        <v>0</v>
      </c>
      <c r="AA286" s="76">
        <v>0</v>
      </c>
      <c r="AB286" s="76">
        <v>0</v>
      </c>
      <c r="AC286" s="76">
        <v>0</v>
      </c>
      <c r="AD286" s="76">
        <v>0</v>
      </c>
      <c r="AE286" s="76">
        <v>0</v>
      </c>
      <c r="AF286" s="76">
        <v>0</v>
      </c>
      <c r="AG286" s="76">
        <v>0</v>
      </c>
      <c r="AH286" s="76">
        <v>0</v>
      </c>
      <c r="AI286" s="76">
        <v>0</v>
      </c>
      <c r="AJ286" s="77">
        <f t="shared" si="4"/>
        <v>0</v>
      </c>
      <c r="AM286" s="70"/>
    </row>
    <row r="287" spans="1:39" ht="20.100000000000001" hidden="1" customHeight="1" outlineLevel="2">
      <c r="A287" s="73">
        <v>1207</v>
      </c>
      <c r="B287" s="74" t="s">
        <v>924</v>
      </c>
      <c r="C287" s="75" t="s">
        <v>1298</v>
      </c>
      <c r="D287" s="76">
        <v>0</v>
      </c>
      <c r="E287" s="76">
        <v>0</v>
      </c>
      <c r="F287" s="76">
        <v>0</v>
      </c>
      <c r="G287" s="76">
        <v>0</v>
      </c>
      <c r="H287" s="76">
        <v>0</v>
      </c>
      <c r="I287" s="76">
        <v>0</v>
      </c>
      <c r="J287" s="76">
        <v>0</v>
      </c>
      <c r="K287" s="76">
        <v>0</v>
      </c>
      <c r="L287" s="76">
        <v>0</v>
      </c>
      <c r="M287" s="76">
        <v>0</v>
      </c>
      <c r="N287" s="76">
        <v>0</v>
      </c>
      <c r="O287" s="76">
        <v>0</v>
      </c>
      <c r="P287" s="76">
        <v>0</v>
      </c>
      <c r="Q287" s="76">
        <v>0</v>
      </c>
      <c r="R287" s="76">
        <v>0</v>
      </c>
      <c r="S287" s="76">
        <v>0</v>
      </c>
      <c r="T287" s="76">
        <v>0</v>
      </c>
      <c r="U287" s="76">
        <v>0</v>
      </c>
      <c r="V287" s="76">
        <v>0</v>
      </c>
      <c r="W287" s="76">
        <v>0</v>
      </c>
      <c r="X287" s="76">
        <v>0</v>
      </c>
      <c r="Y287" s="76">
        <v>0</v>
      </c>
      <c r="Z287" s="76">
        <v>0</v>
      </c>
      <c r="AA287" s="76">
        <v>0</v>
      </c>
      <c r="AB287" s="76">
        <v>0</v>
      </c>
      <c r="AC287" s="76">
        <v>0</v>
      </c>
      <c r="AD287" s="76">
        <v>0</v>
      </c>
      <c r="AE287" s="76">
        <v>0</v>
      </c>
      <c r="AF287" s="76">
        <v>0</v>
      </c>
      <c r="AG287" s="76">
        <v>0</v>
      </c>
      <c r="AH287" s="76">
        <v>0</v>
      </c>
      <c r="AI287" s="76">
        <v>0</v>
      </c>
      <c r="AJ287" s="77">
        <f t="shared" si="4"/>
        <v>0</v>
      </c>
      <c r="AM287" s="70"/>
    </row>
    <row r="288" spans="1:39" ht="20.100000000000001" hidden="1" customHeight="1" outlineLevel="2">
      <c r="A288" s="73">
        <v>1208</v>
      </c>
      <c r="B288" s="74" t="s">
        <v>925</v>
      </c>
      <c r="C288" s="75" t="s">
        <v>1298</v>
      </c>
      <c r="D288" s="76">
        <v>0</v>
      </c>
      <c r="E288" s="76">
        <v>0</v>
      </c>
      <c r="F288" s="76">
        <v>0</v>
      </c>
      <c r="G288" s="76">
        <v>0</v>
      </c>
      <c r="H288" s="76">
        <v>0</v>
      </c>
      <c r="I288" s="76">
        <v>0</v>
      </c>
      <c r="J288" s="76">
        <v>0</v>
      </c>
      <c r="K288" s="76">
        <v>0</v>
      </c>
      <c r="L288" s="76">
        <v>0</v>
      </c>
      <c r="M288" s="76">
        <v>0</v>
      </c>
      <c r="N288" s="76">
        <v>0</v>
      </c>
      <c r="O288" s="76">
        <v>0</v>
      </c>
      <c r="P288" s="76">
        <v>0</v>
      </c>
      <c r="Q288" s="76">
        <v>0</v>
      </c>
      <c r="R288" s="76">
        <v>0</v>
      </c>
      <c r="S288" s="76">
        <v>0</v>
      </c>
      <c r="T288" s="76">
        <v>0</v>
      </c>
      <c r="U288" s="76">
        <v>0</v>
      </c>
      <c r="V288" s="76">
        <v>0</v>
      </c>
      <c r="W288" s="76">
        <v>0</v>
      </c>
      <c r="X288" s="76">
        <v>0</v>
      </c>
      <c r="Y288" s="76">
        <v>0</v>
      </c>
      <c r="Z288" s="76">
        <v>0</v>
      </c>
      <c r="AA288" s="76">
        <v>0</v>
      </c>
      <c r="AB288" s="76">
        <v>0</v>
      </c>
      <c r="AC288" s="76">
        <v>0</v>
      </c>
      <c r="AD288" s="76">
        <v>0</v>
      </c>
      <c r="AE288" s="76">
        <v>0</v>
      </c>
      <c r="AF288" s="76">
        <v>0</v>
      </c>
      <c r="AG288" s="76">
        <v>0</v>
      </c>
      <c r="AH288" s="76">
        <v>0</v>
      </c>
      <c r="AI288" s="76">
        <v>0</v>
      </c>
      <c r="AJ288" s="77">
        <f t="shared" si="4"/>
        <v>0</v>
      </c>
      <c r="AM288" s="70"/>
    </row>
    <row r="289" spans="1:39" ht="20.100000000000001" hidden="1" customHeight="1" outlineLevel="2">
      <c r="A289" s="73">
        <v>1209</v>
      </c>
      <c r="B289" s="74" t="s">
        <v>926</v>
      </c>
      <c r="C289" s="75" t="s">
        <v>1298</v>
      </c>
      <c r="D289" s="76">
        <v>0</v>
      </c>
      <c r="E289" s="76">
        <v>0</v>
      </c>
      <c r="F289" s="76">
        <v>0</v>
      </c>
      <c r="G289" s="76">
        <v>0</v>
      </c>
      <c r="H289" s="76">
        <v>0</v>
      </c>
      <c r="I289" s="76">
        <v>0</v>
      </c>
      <c r="J289" s="76">
        <v>0</v>
      </c>
      <c r="K289" s="76">
        <v>0</v>
      </c>
      <c r="L289" s="76">
        <v>0</v>
      </c>
      <c r="M289" s="76">
        <v>0</v>
      </c>
      <c r="N289" s="76">
        <v>0</v>
      </c>
      <c r="O289" s="76">
        <v>0</v>
      </c>
      <c r="P289" s="76">
        <v>0</v>
      </c>
      <c r="Q289" s="76">
        <v>0</v>
      </c>
      <c r="R289" s="76">
        <v>0</v>
      </c>
      <c r="S289" s="76">
        <v>0</v>
      </c>
      <c r="T289" s="76">
        <v>0</v>
      </c>
      <c r="U289" s="76">
        <v>0</v>
      </c>
      <c r="V289" s="76">
        <v>0</v>
      </c>
      <c r="W289" s="76">
        <v>0</v>
      </c>
      <c r="X289" s="76">
        <v>0</v>
      </c>
      <c r="Y289" s="76">
        <v>0</v>
      </c>
      <c r="Z289" s="76">
        <v>0</v>
      </c>
      <c r="AA289" s="76">
        <v>0</v>
      </c>
      <c r="AB289" s="76">
        <v>0</v>
      </c>
      <c r="AC289" s="76">
        <v>0</v>
      </c>
      <c r="AD289" s="76">
        <v>0</v>
      </c>
      <c r="AE289" s="76">
        <v>0</v>
      </c>
      <c r="AF289" s="76">
        <v>0</v>
      </c>
      <c r="AG289" s="76">
        <v>0</v>
      </c>
      <c r="AH289" s="76">
        <v>0</v>
      </c>
      <c r="AI289" s="76">
        <v>0</v>
      </c>
      <c r="AJ289" s="77">
        <f t="shared" si="4"/>
        <v>0</v>
      </c>
      <c r="AM289" s="70"/>
    </row>
    <row r="290" spans="1:39" ht="20.100000000000001" hidden="1" customHeight="1" outlineLevel="2">
      <c r="A290" s="73">
        <v>1210</v>
      </c>
      <c r="B290" s="74" t="s">
        <v>927</v>
      </c>
      <c r="C290" s="75" t="s">
        <v>1298</v>
      </c>
      <c r="D290" s="76">
        <v>0</v>
      </c>
      <c r="E290" s="76">
        <v>0</v>
      </c>
      <c r="F290" s="76">
        <v>0</v>
      </c>
      <c r="G290" s="76">
        <v>1659939.22</v>
      </c>
      <c r="H290" s="76">
        <v>0</v>
      </c>
      <c r="I290" s="76">
        <v>0</v>
      </c>
      <c r="J290" s="76">
        <v>0</v>
      </c>
      <c r="K290" s="76">
        <v>0</v>
      </c>
      <c r="L290" s="76">
        <v>0</v>
      </c>
      <c r="M290" s="76">
        <v>0</v>
      </c>
      <c r="N290" s="76">
        <v>0</v>
      </c>
      <c r="O290" s="76">
        <v>0</v>
      </c>
      <c r="P290" s="76">
        <v>0</v>
      </c>
      <c r="Q290" s="76">
        <v>0</v>
      </c>
      <c r="R290" s="76">
        <v>0</v>
      </c>
      <c r="S290" s="76">
        <v>0</v>
      </c>
      <c r="T290" s="76">
        <v>0</v>
      </c>
      <c r="U290" s="76">
        <v>0</v>
      </c>
      <c r="V290" s="76">
        <v>0</v>
      </c>
      <c r="W290" s="76">
        <v>0</v>
      </c>
      <c r="X290" s="76">
        <v>0</v>
      </c>
      <c r="Y290" s="76">
        <v>0</v>
      </c>
      <c r="Z290" s="76">
        <v>0</v>
      </c>
      <c r="AA290" s="76">
        <v>0</v>
      </c>
      <c r="AB290" s="76">
        <v>0</v>
      </c>
      <c r="AC290" s="76">
        <v>0</v>
      </c>
      <c r="AD290" s="76">
        <v>0</v>
      </c>
      <c r="AE290" s="76">
        <v>0</v>
      </c>
      <c r="AF290" s="76">
        <v>0</v>
      </c>
      <c r="AG290" s="76">
        <v>0</v>
      </c>
      <c r="AH290" s="76">
        <v>0</v>
      </c>
      <c r="AI290" s="76">
        <v>0</v>
      </c>
      <c r="AJ290" s="77">
        <f t="shared" si="4"/>
        <v>1659939.22</v>
      </c>
      <c r="AM290" s="70"/>
    </row>
    <row r="291" spans="1:39" ht="20.100000000000001" hidden="1" customHeight="1" outlineLevel="2">
      <c r="A291" s="73">
        <v>1211</v>
      </c>
      <c r="B291" s="74" t="s">
        <v>928</v>
      </c>
      <c r="C291" s="75" t="s">
        <v>1298</v>
      </c>
      <c r="D291" s="76">
        <v>0</v>
      </c>
      <c r="E291" s="76">
        <v>0</v>
      </c>
      <c r="F291" s="76">
        <v>0</v>
      </c>
      <c r="G291" s="76">
        <v>0</v>
      </c>
      <c r="H291" s="76">
        <v>0</v>
      </c>
      <c r="I291" s="76">
        <v>0</v>
      </c>
      <c r="J291" s="76">
        <v>0</v>
      </c>
      <c r="K291" s="76">
        <v>0</v>
      </c>
      <c r="L291" s="76">
        <v>0</v>
      </c>
      <c r="M291" s="76">
        <v>0</v>
      </c>
      <c r="N291" s="76">
        <v>0</v>
      </c>
      <c r="O291" s="76">
        <v>0</v>
      </c>
      <c r="P291" s="76">
        <v>0</v>
      </c>
      <c r="Q291" s="76">
        <v>0</v>
      </c>
      <c r="R291" s="76">
        <v>0</v>
      </c>
      <c r="S291" s="76">
        <v>0</v>
      </c>
      <c r="T291" s="76">
        <v>0</v>
      </c>
      <c r="U291" s="76">
        <v>0</v>
      </c>
      <c r="V291" s="76">
        <v>0</v>
      </c>
      <c r="W291" s="76">
        <v>0</v>
      </c>
      <c r="X291" s="76">
        <v>0</v>
      </c>
      <c r="Y291" s="76">
        <v>0</v>
      </c>
      <c r="Z291" s="76">
        <v>0</v>
      </c>
      <c r="AA291" s="76">
        <v>0</v>
      </c>
      <c r="AB291" s="76">
        <v>0</v>
      </c>
      <c r="AC291" s="76">
        <v>0</v>
      </c>
      <c r="AD291" s="76">
        <v>0</v>
      </c>
      <c r="AE291" s="76">
        <v>0</v>
      </c>
      <c r="AF291" s="76">
        <v>0</v>
      </c>
      <c r="AG291" s="76">
        <v>0</v>
      </c>
      <c r="AH291" s="76">
        <v>0</v>
      </c>
      <c r="AI291" s="76">
        <v>0</v>
      </c>
      <c r="AJ291" s="77">
        <f t="shared" si="4"/>
        <v>0</v>
      </c>
      <c r="AM291" s="70"/>
    </row>
    <row r="292" spans="1:39" ht="20.100000000000001" hidden="1" customHeight="1" outlineLevel="2">
      <c r="A292" s="73">
        <v>1212</v>
      </c>
      <c r="B292" s="74" t="s">
        <v>929</v>
      </c>
      <c r="C292" s="75" t="s">
        <v>1298</v>
      </c>
      <c r="D292" s="76">
        <v>0</v>
      </c>
      <c r="E292" s="76">
        <v>0</v>
      </c>
      <c r="F292" s="76">
        <v>0</v>
      </c>
      <c r="G292" s="76">
        <v>0</v>
      </c>
      <c r="H292" s="76">
        <v>0</v>
      </c>
      <c r="I292" s="76">
        <v>0</v>
      </c>
      <c r="J292" s="76">
        <v>0</v>
      </c>
      <c r="K292" s="76">
        <v>0</v>
      </c>
      <c r="L292" s="76">
        <v>0</v>
      </c>
      <c r="M292" s="76">
        <v>0</v>
      </c>
      <c r="N292" s="76">
        <v>0</v>
      </c>
      <c r="O292" s="76">
        <v>0</v>
      </c>
      <c r="P292" s="76">
        <v>0</v>
      </c>
      <c r="Q292" s="76">
        <v>0</v>
      </c>
      <c r="R292" s="76">
        <v>0</v>
      </c>
      <c r="S292" s="76">
        <v>0</v>
      </c>
      <c r="T292" s="76">
        <v>0</v>
      </c>
      <c r="U292" s="76">
        <v>0</v>
      </c>
      <c r="V292" s="76">
        <v>0</v>
      </c>
      <c r="W292" s="76">
        <v>0</v>
      </c>
      <c r="X292" s="76">
        <v>0</v>
      </c>
      <c r="Y292" s="76">
        <v>0</v>
      </c>
      <c r="Z292" s="76">
        <v>0</v>
      </c>
      <c r="AA292" s="76">
        <v>0</v>
      </c>
      <c r="AB292" s="76">
        <v>0</v>
      </c>
      <c r="AC292" s="76">
        <v>0</v>
      </c>
      <c r="AD292" s="76">
        <v>0</v>
      </c>
      <c r="AE292" s="76">
        <v>0</v>
      </c>
      <c r="AF292" s="76">
        <v>0</v>
      </c>
      <c r="AG292" s="76">
        <v>0</v>
      </c>
      <c r="AH292" s="76">
        <v>0</v>
      </c>
      <c r="AI292" s="76">
        <v>0</v>
      </c>
      <c r="AJ292" s="77">
        <f t="shared" si="4"/>
        <v>0</v>
      </c>
      <c r="AM292" s="70"/>
    </row>
    <row r="293" spans="1:39" ht="20.100000000000001" hidden="1" customHeight="1" outlineLevel="2">
      <c r="A293" s="73">
        <v>1213</v>
      </c>
      <c r="B293" s="74" t="s">
        <v>930</v>
      </c>
      <c r="C293" s="75" t="s">
        <v>1298</v>
      </c>
      <c r="D293" s="76">
        <v>0</v>
      </c>
      <c r="E293" s="76">
        <v>0</v>
      </c>
      <c r="F293" s="76">
        <v>0</v>
      </c>
      <c r="G293" s="76">
        <v>0</v>
      </c>
      <c r="H293" s="76">
        <v>0</v>
      </c>
      <c r="I293" s="76">
        <v>0</v>
      </c>
      <c r="J293" s="76">
        <v>0</v>
      </c>
      <c r="K293" s="76">
        <v>0</v>
      </c>
      <c r="L293" s="76">
        <v>0</v>
      </c>
      <c r="M293" s="76">
        <v>0</v>
      </c>
      <c r="N293" s="76">
        <v>0</v>
      </c>
      <c r="O293" s="76">
        <v>0</v>
      </c>
      <c r="P293" s="76">
        <v>0</v>
      </c>
      <c r="Q293" s="76">
        <v>0</v>
      </c>
      <c r="R293" s="76">
        <v>0</v>
      </c>
      <c r="S293" s="76">
        <v>0</v>
      </c>
      <c r="T293" s="76">
        <v>0</v>
      </c>
      <c r="U293" s="76">
        <v>0</v>
      </c>
      <c r="V293" s="76">
        <v>0</v>
      </c>
      <c r="W293" s="76">
        <v>0</v>
      </c>
      <c r="X293" s="76">
        <v>0</v>
      </c>
      <c r="Y293" s="76">
        <v>0</v>
      </c>
      <c r="Z293" s="76">
        <v>0</v>
      </c>
      <c r="AA293" s="76">
        <v>0</v>
      </c>
      <c r="AB293" s="76">
        <v>0</v>
      </c>
      <c r="AC293" s="76">
        <v>0</v>
      </c>
      <c r="AD293" s="76">
        <v>0</v>
      </c>
      <c r="AE293" s="76">
        <v>0</v>
      </c>
      <c r="AF293" s="76">
        <v>0</v>
      </c>
      <c r="AG293" s="76">
        <v>0</v>
      </c>
      <c r="AH293" s="76">
        <v>0</v>
      </c>
      <c r="AI293" s="76">
        <v>0</v>
      </c>
      <c r="AJ293" s="77">
        <f t="shared" si="4"/>
        <v>0</v>
      </c>
      <c r="AM293" s="70"/>
    </row>
    <row r="294" spans="1:39" ht="20.100000000000001" hidden="1" customHeight="1" outlineLevel="2">
      <c r="A294" s="73">
        <v>1214</v>
      </c>
      <c r="B294" s="74" t="s">
        <v>931</v>
      </c>
      <c r="C294" s="75" t="s">
        <v>1298</v>
      </c>
      <c r="D294" s="76">
        <v>0</v>
      </c>
      <c r="E294" s="76">
        <v>0</v>
      </c>
      <c r="F294" s="76">
        <v>0</v>
      </c>
      <c r="G294" s="76">
        <v>0</v>
      </c>
      <c r="H294" s="76">
        <v>0</v>
      </c>
      <c r="I294" s="76">
        <v>0</v>
      </c>
      <c r="J294" s="76">
        <v>0</v>
      </c>
      <c r="K294" s="76">
        <v>0</v>
      </c>
      <c r="L294" s="76">
        <v>0</v>
      </c>
      <c r="M294" s="76">
        <v>0</v>
      </c>
      <c r="N294" s="76">
        <v>0</v>
      </c>
      <c r="O294" s="76">
        <v>0</v>
      </c>
      <c r="P294" s="76">
        <v>0</v>
      </c>
      <c r="Q294" s="76">
        <v>0</v>
      </c>
      <c r="R294" s="76">
        <v>0</v>
      </c>
      <c r="S294" s="76">
        <v>0</v>
      </c>
      <c r="T294" s="76">
        <v>0</v>
      </c>
      <c r="U294" s="76">
        <v>0</v>
      </c>
      <c r="V294" s="76">
        <v>0</v>
      </c>
      <c r="W294" s="76">
        <v>0</v>
      </c>
      <c r="X294" s="76">
        <v>0</v>
      </c>
      <c r="Y294" s="76">
        <v>0</v>
      </c>
      <c r="Z294" s="76">
        <v>0</v>
      </c>
      <c r="AA294" s="76">
        <v>0</v>
      </c>
      <c r="AB294" s="76">
        <v>0</v>
      </c>
      <c r="AC294" s="76">
        <v>0</v>
      </c>
      <c r="AD294" s="76">
        <v>0</v>
      </c>
      <c r="AE294" s="76">
        <v>0</v>
      </c>
      <c r="AF294" s="76">
        <v>0</v>
      </c>
      <c r="AG294" s="76">
        <v>0</v>
      </c>
      <c r="AH294" s="76">
        <v>0</v>
      </c>
      <c r="AI294" s="76">
        <v>0</v>
      </c>
      <c r="AJ294" s="77">
        <f t="shared" si="4"/>
        <v>0</v>
      </c>
      <c r="AM294" s="70"/>
    </row>
    <row r="295" spans="1:39" ht="20.100000000000001" hidden="1" customHeight="1" outlineLevel="2">
      <c r="A295" s="73">
        <v>1215</v>
      </c>
      <c r="B295" s="74" t="s">
        <v>932</v>
      </c>
      <c r="C295" s="75" t="s">
        <v>1298</v>
      </c>
      <c r="D295" s="76">
        <v>0</v>
      </c>
      <c r="E295" s="76">
        <v>0</v>
      </c>
      <c r="F295" s="76">
        <v>0</v>
      </c>
      <c r="G295" s="76">
        <v>0</v>
      </c>
      <c r="H295" s="76">
        <v>0</v>
      </c>
      <c r="I295" s="76">
        <v>0</v>
      </c>
      <c r="J295" s="76">
        <v>0</v>
      </c>
      <c r="K295" s="76">
        <v>0</v>
      </c>
      <c r="L295" s="76">
        <v>0</v>
      </c>
      <c r="M295" s="76">
        <v>0</v>
      </c>
      <c r="N295" s="76">
        <v>0</v>
      </c>
      <c r="O295" s="76">
        <v>0</v>
      </c>
      <c r="P295" s="76">
        <v>0</v>
      </c>
      <c r="Q295" s="76">
        <v>0</v>
      </c>
      <c r="R295" s="76">
        <v>0</v>
      </c>
      <c r="S295" s="76">
        <v>0</v>
      </c>
      <c r="T295" s="76">
        <v>0</v>
      </c>
      <c r="U295" s="76">
        <v>0</v>
      </c>
      <c r="V295" s="76">
        <v>0</v>
      </c>
      <c r="W295" s="76">
        <v>0</v>
      </c>
      <c r="X295" s="76">
        <v>0</v>
      </c>
      <c r="Y295" s="76">
        <v>0</v>
      </c>
      <c r="Z295" s="76">
        <v>0</v>
      </c>
      <c r="AA295" s="76">
        <v>0</v>
      </c>
      <c r="AB295" s="76">
        <v>0</v>
      </c>
      <c r="AC295" s="76">
        <v>0</v>
      </c>
      <c r="AD295" s="76">
        <v>0</v>
      </c>
      <c r="AE295" s="76">
        <v>0</v>
      </c>
      <c r="AF295" s="76">
        <v>0</v>
      </c>
      <c r="AG295" s="76">
        <v>0</v>
      </c>
      <c r="AH295" s="76">
        <v>0</v>
      </c>
      <c r="AI295" s="76">
        <v>0</v>
      </c>
      <c r="AJ295" s="77">
        <f t="shared" si="4"/>
        <v>0</v>
      </c>
      <c r="AM295" s="70"/>
    </row>
    <row r="296" spans="1:39" ht="20.100000000000001" hidden="1" customHeight="1" outlineLevel="2">
      <c r="A296" s="73">
        <v>1216</v>
      </c>
      <c r="B296" s="74" t="s">
        <v>933</v>
      </c>
      <c r="C296" s="75" t="s">
        <v>1298</v>
      </c>
      <c r="D296" s="76">
        <v>0</v>
      </c>
      <c r="E296" s="76">
        <v>0</v>
      </c>
      <c r="F296" s="76">
        <v>0</v>
      </c>
      <c r="G296" s="76">
        <v>0</v>
      </c>
      <c r="H296" s="76">
        <v>0</v>
      </c>
      <c r="I296" s="76">
        <v>0</v>
      </c>
      <c r="J296" s="76">
        <v>0</v>
      </c>
      <c r="K296" s="76">
        <v>0</v>
      </c>
      <c r="L296" s="76">
        <v>0</v>
      </c>
      <c r="M296" s="76">
        <v>0</v>
      </c>
      <c r="N296" s="76">
        <v>0</v>
      </c>
      <c r="O296" s="76">
        <v>0</v>
      </c>
      <c r="P296" s="76">
        <v>0</v>
      </c>
      <c r="Q296" s="76">
        <v>0</v>
      </c>
      <c r="R296" s="76">
        <v>0</v>
      </c>
      <c r="S296" s="76">
        <v>0</v>
      </c>
      <c r="T296" s="76">
        <v>0</v>
      </c>
      <c r="U296" s="76">
        <v>0</v>
      </c>
      <c r="V296" s="76">
        <v>0</v>
      </c>
      <c r="W296" s="76">
        <v>0</v>
      </c>
      <c r="X296" s="76">
        <v>0</v>
      </c>
      <c r="Y296" s="76">
        <v>0</v>
      </c>
      <c r="Z296" s="76">
        <v>0</v>
      </c>
      <c r="AA296" s="76">
        <v>0</v>
      </c>
      <c r="AB296" s="76">
        <v>0</v>
      </c>
      <c r="AC296" s="76">
        <v>0</v>
      </c>
      <c r="AD296" s="76">
        <v>0</v>
      </c>
      <c r="AE296" s="76">
        <v>0</v>
      </c>
      <c r="AF296" s="76">
        <v>0</v>
      </c>
      <c r="AG296" s="76">
        <v>0</v>
      </c>
      <c r="AH296" s="76">
        <v>0</v>
      </c>
      <c r="AI296" s="76">
        <v>0</v>
      </c>
      <c r="AJ296" s="77">
        <f t="shared" si="4"/>
        <v>0</v>
      </c>
      <c r="AM296" s="70"/>
    </row>
    <row r="297" spans="1:39" ht="20.100000000000001" hidden="1" customHeight="1" outlineLevel="2">
      <c r="A297" s="73">
        <v>1217</v>
      </c>
      <c r="B297" s="74" t="s">
        <v>934</v>
      </c>
      <c r="C297" s="75" t="s">
        <v>1298</v>
      </c>
      <c r="D297" s="76">
        <v>0</v>
      </c>
      <c r="E297" s="76">
        <v>0</v>
      </c>
      <c r="F297" s="76">
        <v>0</v>
      </c>
      <c r="G297" s="76">
        <v>0</v>
      </c>
      <c r="H297" s="76">
        <v>0</v>
      </c>
      <c r="I297" s="76">
        <v>0</v>
      </c>
      <c r="J297" s="76">
        <v>0</v>
      </c>
      <c r="K297" s="76">
        <v>0</v>
      </c>
      <c r="L297" s="76">
        <v>0</v>
      </c>
      <c r="M297" s="76">
        <v>0</v>
      </c>
      <c r="N297" s="76">
        <v>0</v>
      </c>
      <c r="O297" s="76">
        <v>0</v>
      </c>
      <c r="P297" s="76">
        <v>0</v>
      </c>
      <c r="Q297" s="76">
        <v>0</v>
      </c>
      <c r="R297" s="76">
        <v>0</v>
      </c>
      <c r="S297" s="76">
        <v>0</v>
      </c>
      <c r="T297" s="76">
        <v>0</v>
      </c>
      <c r="U297" s="76">
        <v>0</v>
      </c>
      <c r="V297" s="76">
        <v>0</v>
      </c>
      <c r="W297" s="76">
        <v>0</v>
      </c>
      <c r="X297" s="76">
        <v>0</v>
      </c>
      <c r="Y297" s="76">
        <v>0</v>
      </c>
      <c r="Z297" s="76">
        <v>0</v>
      </c>
      <c r="AA297" s="76">
        <v>0</v>
      </c>
      <c r="AB297" s="76">
        <v>0</v>
      </c>
      <c r="AC297" s="76">
        <v>0</v>
      </c>
      <c r="AD297" s="76">
        <v>0</v>
      </c>
      <c r="AE297" s="76">
        <v>0</v>
      </c>
      <c r="AF297" s="76">
        <v>0</v>
      </c>
      <c r="AG297" s="76">
        <v>0</v>
      </c>
      <c r="AH297" s="76">
        <v>0</v>
      </c>
      <c r="AI297" s="76">
        <v>0</v>
      </c>
      <c r="AJ297" s="77">
        <f t="shared" si="4"/>
        <v>0</v>
      </c>
      <c r="AM297" s="70"/>
    </row>
    <row r="298" spans="1:39" ht="20.100000000000001" hidden="1" customHeight="1" outlineLevel="2">
      <c r="A298" s="73">
        <v>1218</v>
      </c>
      <c r="B298" s="74" t="s">
        <v>935</v>
      </c>
      <c r="C298" s="75" t="s">
        <v>1298</v>
      </c>
      <c r="D298" s="76">
        <v>0</v>
      </c>
      <c r="E298" s="76">
        <v>0</v>
      </c>
      <c r="F298" s="76">
        <v>0</v>
      </c>
      <c r="G298" s="76">
        <v>0</v>
      </c>
      <c r="H298" s="76">
        <v>0</v>
      </c>
      <c r="I298" s="76">
        <v>0</v>
      </c>
      <c r="J298" s="76">
        <v>0</v>
      </c>
      <c r="K298" s="76">
        <v>0</v>
      </c>
      <c r="L298" s="76">
        <v>0</v>
      </c>
      <c r="M298" s="76">
        <v>0</v>
      </c>
      <c r="N298" s="76">
        <v>0</v>
      </c>
      <c r="O298" s="76">
        <v>0</v>
      </c>
      <c r="P298" s="76">
        <v>0</v>
      </c>
      <c r="Q298" s="76">
        <v>0</v>
      </c>
      <c r="R298" s="76">
        <v>0</v>
      </c>
      <c r="S298" s="76">
        <v>0</v>
      </c>
      <c r="T298" s="76">
        <v>0</v>
      </c>
      <c r="U298" s="76">
        <v>0</v>
      </c>
      <c r="V298" s="76">
        <v>0</v>
      </c>
      <c r="W298" s="76">
        <v>0</v>
      </c>
      <c r="X298" s="76">
        <v>0</v>
      </c>
      <c r="Y298" s="76">
        <v>0</v>
      </c>
      <c r="Z298" s="76">
        <v>0</v>
      </c>
      <c r="AA298" s="76">
        <v>0</v>
      </c>
      <c r="AB298" s="76">
        <v>0</v>
      </c>
      <c r="AC298" s="76">
        <v>0</v>
      </c>
      <c r="AD298" s="76">
        <v>0</v>
      </c>
      <c r="AE298" s="76">
        <v>0</v>
      </c>
      <c r="AF298" s="76">
        <v>0</v>
      </c>
      <c r="AG298" s="76">
        <v>0</v>
      </c>
      <c r="AH298" s="76">
        <v>0</v>
      </c>
      <c r="AI298" s="76">
        <v>0</v>
      </c>
      <c r="AJ298" s="77">
        <f t="shared" si="4"/>
        <v>0</v>
      </c>
      <c r="AM298" s="70"/>
    </row>
    <row r="299" spans="1:39" ht="20.100000000000001" hidden="1" customHeight="1" outlineLevel="2">
      <c r="A299" s="73">
        <v>1219</v>
      </c>
      <c r="B299" s="74" t="s">
        <v>936</v>
      </c>
      <c r="C299" s="75" t="s">
        <v>1298</v>
      </c>
      <c r="D299" s="76">
        <v>0</v>
      </c>
      <c r="E299" s="76">
        <v>0</v>
      </c>
      <c r="F299" s="76">
        <v>0</v>
      </c>
      <c r="G299" s="76">
        <v>0</v>
      </c>
      <c r="H299" s="76">
        <v>0</v>
      </c>
      <c r="I299" s="76">
        <v>0</v>
      </c>
      <c r="J299" s="76">
        <v>0</v>
      </c>
      <c r="K299" s="76">
        <v>0</v>
      </c>
      <c r="L299" s="76">
        <v>0</v>
      </c>
      <c r="M299" s="76">
        <v>0</v>
      </c>
      <c r="N299" s="76">
        <v>0</v>
      </c>
      <c r="O299" s="76">
        <v>0</v>
      </c>
      <c r="P299" s="76">
        <v>0</v>
      </c>
      <c r="Q299" s="76">
        <v>0</v>
      </c>
      <c r="R299" s="76">
        <v>0</v>
      </c>
      <c r="S299" s="76">
        <v>0</v>
      </c>
      <c r="T299" s="76">
        <v>0</v>
      </c>
      <c r="U299" s="76">
        <v>0</v>
      </c>
      <c r="V299" s="76">
        <v>0</v>
      </c>
      <c r="W299" s="76">
        <v>0</v>
      </c>
      <c r="X299" s="76">
        <v>0</v>
      </c>
      <c r="Y299" s="76">
        <v>0</v>
      </c>
      <c r="Z299" s="76">
        <v>0</v>
      </c>
      <c r="AA299" s="76">
        <v>0</v>
      </c>
      <c r="AB299" s="76">
        <v>0</v>
      </c>
      <c r="AC299" s="76">
        <v>0</v>
      </c>
      <c r="AD299" s="76">
        <v>0</v>
      </c>
      <c r="AE299" s="76">
        <v>0</v>
      </c>
      <c r="AF299" s="76">
        <v>0</v>
      </c>
      <c r="AG299" s="76">
        <v>0</v>
      </c>
      <c r="AH299" s="76">
        <v>0</v>
      </c>
      <c r="AI299" s="76">
        <v>0</v>
      </c>
      <c r="AJ299" s="77">
        <f t="shared" si="4"/>
        <v>0</v>
      </c>
      <c r="AM299" s="70"/>
    </row>
    <row r="300" spans="1:39" ht="20.100000000000001" hidden="1" customHeight="1" outlineLevel="2">
      <c r="A300" s="73">
        <v>1220</v>
      </c>
      <c r="B300" s="74" t="s">
        <v>937</v>
      </c>
      <c r="C300" s="75" t="s">
        <v>1298</v>
      </c>
      <c r="D300" s="76">
        <v>0</v>
      </c>
      <c r="E300" s="76">
        <v>0</v>
      </c>
      <c r="F300" s="76">
        <v>0</v>
      </c>
      <c r="G300" s="76">
        <v>0</v>
      </c>
      <c r="H300" s="76">
        <v>0</v>
      </c>
      <c r="I300" s="76">
        <v>0</v>
      </c>
      <c r="J300" s="76">
        <v>0</v>
      </c>
      <c r="K300" s="76">
        <v>0</v>
      </c>
      <c r="L300" s="76">
        <v>0</v>
      </c>
      <c r="M300" s="76">
        <v>0</v>
      </c>
      <c r="N300" s="76">
        <v>0</v>
      </c>
      <c r="O300" s="76">
        <v>0</v>
      </c>
      <c r="P300" s="76">
        <v>0</v>
      </c>
      <c r="Q300" s="76">
        <v>0</v>
      </c>
      <c r="R300" s="76">
        <v>0</v>
      </c>
      <c r="S300" s="76">
        <v>0</v>
      </c>
      <c r="T300" s="76">
        <v>0</v>
      </c>
      <c r="U300" s="76">
        <v>0</v>
      </c>
      <c r="V300" s="76">
        <v>0</v>
      </c>
      <c r="W300" s="76">
        <v>0</v>
      </c>
      <c r="X300" s="76">
        <v>0</v>
      </c>
      <c r="Y300" s="76">
        <v>0</v>
      </c>
      <c r="Z300" s="76">
        <v>0</v>
      </c>
      <c r="AA300" s="76">
        <v>0</v>
      </c>
      <c r="AB300" s="76">
        <v>0</v>
      </c>
      <c r="AC300" s="76">
        <v>0</v>
      </c>
      <c r="AD300" s="76">
        <v>0</v>
      </c>
      <c r="AE300" s="76">
        <v>0</v>
      </c>
      <c r="AF300" s="76">
        <v>0</v>
      </c>
      <c r="AG300" s="76">
        <v>0</v>
      </c>
      <c r="AH300" s="76">
        <v>0</v>
      </c>
      <c r="AI300" s="76">
        <v>0</v>
      </c>
      <c r="AJ300" s="77">
        <f t="shared" si="4"/>
        <v>0</v>
      </c>
      <c r="AM300" s="70"/>
    </row>
    <row r="301" spans="1:39" ht="20.100000000000001" hidden="1" customHeight="1" outlineLevel="2">
      <c r="A301" s="73">
        <v>1221</v>
      </c>
      <c r="B301" s="74" t="s">
        <v>938</v>
      </c>
      <c r="C301" s="75" t="s">
        <v>1298</v>
      </c>
      <c r="D301" s="76">
        <v>0</v>
      </c>
      <c r="E301" s="76">
        <v>0</v>
      </c>
      <c r="F301" s="76">
        <v>0</v>
      </c>
      <c r="G301" s="76">
        <v>0</v>
      </c>
      <c r="H301" s="76">
        <v>0</v>
      </c>
      <c r="I301" s="76">
        <v>0</v>
      </c>
      <c r="J301" s="76">
        <v>0</v>
      </c>
      <c r="K301" s="76">
        <v>0</v>
      </c>
      <c r="L301" s="76">
        <v>0</v>
      </c>
      <c r="M301" s="76">
        <v>0</v>
      </c>
      <c r="N301" s="76">
        <v>0</v>
      </c>
      <c r="O301" s="76">
        <v>0</v>
      </c>
      <c r="P301" s="76">
        <v>0</v>
      </c>
      <c r="Q301" s="76">
        <v>0</v>
      </c>
      <c r="R301" s="76">
        <v>0</v>
      </c>
      <c r="S301" s="76">
        <v>0</v>
      </c>
      <c r="T301" s="76">
        <v>0</v>
      </c>
      <c r="U301" s="76">
        <v>0</v>
      </c>
      <c r="V301" s="76">
        <v>0</v>
      </c>
      <c r="W301" s="76">
        <v>0</v>
      </c>
      <c r="X301" s="76">
        <v>0</v>
      </c>
      <c r="Y301" s="76">
        <v>0</v>
      </c>
      <c r="Z301" s="76">
        <v>0</v>
      </c>
      <c r="AA301" s="76">
        <v>0</v>
      </c>
      <c r="AB301" s="76">
        <v>0</v>
      </c>
      <c r="AC301" s="76">
        <v>0</v>
      </c>
      <c r="AD301" s="76">
        <v>0</v>
      </c>
      <c r="AE301" s="76">
        <v>0</v>
      </c>
      <c r="AF301" s="76">
        <v>0</v>
      </c>
      <c r="AG301" s="76">
        <v>0</v>
      </c>
      <c r="AH301" s="76">
        <v>0</v>
      </c>
      <c r="AI301" s="76">
        <v>0</v>
      </c>
      <c r="AJ301" s="77">
        <f t="shared" si="4"/>
        <v>0</v>
      </c>
      <c r="AM301" s="70"/>
    </row>
    <row r="302" spans="1:39" ht="20.100000000000001" hidden="1" customHeight="1" outlineLevel="2">
      <c r="A302" s="73">
        <v>1222</v>
      </c>
      <c r="B302" s="74" t="s">
        <v>939</v>
      </c>
      <c r="C302" s="75" t="s">
        <v>1298</v>
      </c>
      <c r="D302" s="76">
        <v>0</v>
      </c>
      <c r="E302" s="76">
        <v>0</v>
      </c>
      <c r="F302" s="76">
        <v>0</v>
      </c>
      <c r="G302" s="76">
        <v>0</v>
      </c>
      <c r="H302" s="76">
        <v>0</v>
      </c>
      <c r="I302" s="76">
        <v>0</v>
      </c>
      <c r="J302" s="76">
        <v>0</v>
      </c>
      <c r="K302" s="76">
        <v>0</v>
      </c>
      <c r="L302" s="76">
        <v>0</v>
      </c>
      <c r="M302" s="76">
        <v>0</v>
      </c>
      <c r="N302" s="76">
        <v>0</v>
      </c>
      <c r="O302" s="76">
        <v>0</v>
      </c>
      <c r="P302" s="76">
        <v>0</v>
      </c>
      <c r="Q302" s="76">
        <v>0</v>
      </c>
      <c r="R302" s="76">
        <v>0</v>
      </c>
      <c r="S302" s="76">
        <v>0</v>
      </c>
      <c r="T302" s="76">
        <v>0</v>
      </c>
      <c r="U302" s="76">
        <v>0</v>
      </c>
      <c r="V302" s="76">
        <v>0</v>
      </c>
      <c r="W302" s="76">
        <v>0</v>
      </c>
      <c r="X302" s="76">
        <v>0</v>
      </c>
      <c r="Y302" s="76">
        <v>0</v>
      </c>
      <c r="Z302" s="76">
        <v>0</v>
      </c>
      <c r="AA302" s="76">
        <v>0</v>
      </c>
      <c r="AB302" s="76">
        <v>0</v>
      </c>
      <c r="AC302" s="76">
        <v>0</v>
      </c>
      <c r="AD302" s="76">
        <v>0</v>
      </c>
      <c r="AE302" s="76">
        <v>0</v>
      </c>
      <c r="AF302" s="76">
        <v>0</v>
      </c>
      <c r="AG302" s="76">
        <v>0</v>
      </c>
      <c r="AH302" s="76">
        <v>0</v>
      </c>
      <c r="AI302" s="76">
        <v>0</v>
      </c>
      <c r="AJ302" s="77">
        <f t="shared" si="4"/>
        <v>0</v>
      </c>
      <c r="AM302" s="70"/>
    </row>
    <row r="303" spans="1:39" ht="20.100000000000001" hidden="1" customHeight="1" outlineLevel="2">
      <c r="A303" s="73">
        <v>1223</v>
      </c>
      <c r="B303" s="74" t="s">
        <v>940</v>
      </c>
      <c r="C303" s="75" t="s">
        <v>1298</v>
      </c>
      <c r="D303" s="76">
        <v>0</v>
      </c>
      <c r="E303" s="76">
        <v>0</v>
      </c>
      <c r="F303" s="76">
        <v>0</v>
      </c>
      <c r="G303" s="76">
        <v>0</v>
      </c>
      <c r="H303" s="76">
        <v>0</v>
      </c>
      <c r="I303" s="76">
        <v>0</v>
      </c>
      <c r="J303" s="76">
        <v>0</v>
      </c>
      <c r="K303" s="76">
        <v>0</v>
      </c>
      <c r="L303" s="76">
        <v>0</v>
      </c>
      <c r="M303" s="76">
        <v>0</v>
      </c>
      <c r="N303" s="76">
        <v>0</v>
      </c>
      <c r="O303" s="76">
        <v>0</v>
      </c>
      <c r="P303" s="76">
        <v>0</v>
      </c>
      <c r="Q303" s="76">
        <v>0</v>
      </c>
      <c r="R303" s="76">
        <v>0</v>
      </c>
      <c r="S303" s="76">
        <v>0</v>
      </c>
      <c r="T303" s="76">
        <v>0</v>
      </c>
      <c r="U303" s="76">
        <v>0</v>
      </c>
      <c r="V303" s="76">
        <v>0</v>
      </c>
      <c r="W303" s="76">
        <v>0</v>
      </c>
      <c r="X303" s="76">
        <v>0</v>
      </c>
      <c r="Y303" s="76">
        <v>0</v>
      </c>
      <c r="Z303" s="76">
        <v>0</v>
      </c>
      <c r="AA303" s="76">
        <v>0</v>
      </c>
      <c r="AB303" s="76">
        <v>0</v>
      </c>
      <c r="AC303" s="76">
        <v>0</v>
      </c>
      <c r="AD303" s="76">
        <v>0</v>
      </c>
      <c r="AE303" s="76">
        <v>0</v>
      </c>
      <c r="AF303" s="76">
        <v>0</v>
      </c>
      <c r="AG303" s="76">
        <v>0</v>
      </c>
      <c r="AH303" s="76">
        <v>0</v>
      </c>
      <c r="AI303" s="76">
        <v>0</v>
      </c>
      <c r="AJ303" s="77">
        <f t="shared" si="4"/>
        <v>0</v>
      </c>
      <c r="AM303" s="70"/>
    </row>
    <row r="304" spans="1:39" ht="20.100000000000001" hidden="1" customHeight="1" outlineLevel="2">
      <c r="A304" s="73">
        <v>1224</v>
      </c>
      <c r="B304" s="74" t="s">
        <v>941</v>
      </c>
      <c r="C304" s="75" t="s">
        <v>1298</v>
      </c>
      <c r="D304" s="76">
        <v>0</v>
      </c>
      <c r="E304" s="76">
        <v>0</v>
      </c>
      <c r="F304" s="76">
        <v>0</v>
      </c>
      <c r="G304" s="76">
        <v>0</v>
      </c>
      <c r="H304" s="76">
        <v>0</v>
      </c>
      <c r="I304" s="76">
        <v>0</v>
      </c>
      <c r="J304" s="76">
        <v>0</v>
      </c>
      <c r="K304" s="76">
        <v>0</v>
      </c>
      <c r="L304" s="76">
        <v>0</v>
      </c>
      <c r="M304" s="76">
        <v>0</v>
      </c>
      <c r="N304" s="76">
        <v>0</v>
      </c>
      <c r="O304" s="76">
        <v>0</v>
      </c>
      <c r="P304" s="76">
        <v>0</v>
      </c>
      <c r="Q304" s="76">
        <v>0</v>
      </c>
      <c r="R304" s="76">
        <v>0</v>
      </c>
      <c r="S304" s="76">
        <v>0</v>
      </c>
      <c r="T304" s="76">
        <v>0</v>
      </c>
      <c r="U304" s="76">
        <v>0</v>
      </c>
      <c r="V304" s="76">
        <v>0</v>
      </c>
      <c r="W304" s="76">
        <v>0</v>
      </c>
      <c r="X304" s="76">
        <v>0</v>
      </c>
      <c r="Y304" s="76">
        <v>0</v>
      </c>
      <c r="Z304" s="76">
        <v>0</v>
      </c>
      <c r="AA304" s="76">
        <v>0</v>
      </c>
      <c r="AB304" s="76">
        <v>0</v>
      </c>
      <c r="AC304" s="76">
        <v>0</v>
      </c>
      <c r="AD304" s="76">
        <v>0</v>
      </c>
      <c r="AE304" s="76">
        <v>0</v>
      </c>
      <c r="AF304" s="76">
        <v>0</v>
      </c>
      <c r="AG304" s="76">
        <v>0</v>
      </c>
      <c r="AH304" s="76">
        <v>0</v>
      </c>
      <c r="AI304" s="76">
        <v>0</v>
      </c>
      <c r="AJ304" s="77">
        <f t="shared" si="4"/>
        <v>0</v>
      </c>
      <c r="AM304" s="70"/>
    </row>
    <row r="305" spans="1:39" ht="20.100000000000001" hidden="1" customHeight="1" outlineLevel="2">
      <c r="A305" s="73">
        <v>1225</v>
      </c>
      <c r="B305" s="74" t="s">
        <v>942</v>
      </c>
      <c r="C305" s="75" t="s">
        <v>1298</v>
      </c>
      <c r="D305" s="76">
        <v>0</v>
      </c>
      <c r="E305" s="76">
        <v>0</v>
      </c>
      <c r="F305" s="76">
        <v>0</v>
      </c>
      <c r="G305" s="76">
        <v>0</v>
      </c>
      <c r="H305" s="76">
        <v>0</v>
      </c>
      <c r="I305" s="76">
        <v>0</v>
      </c>
      <c r="J305" s="76">
        <v>0</v>
      </c>
      <c r="K305" s="76">
        <v>0</v>
      </c>
      <c r="L305" s="76">
        <v>0</v>
      </c>
      <c r="M305" s="76">
        <v>0</v>
      </c>
      <c r="N305" s="76">
        <v>0</v>
      </c>
      <c r="O305" s="76">
        <v>0</v>
      </c>
      <c r="P305" s="76">
        <v>0</v>
      </c>
      <c r="Q305" s="76">
        <v>0</v>
      </c>
      <c r="R305" s="76">
        <v>0</v>
      </c>
      <c r="S305" s="76">
        <v>0</v>
      </c>
      <c r="T305" s="76">
        <v>0</v>
      </c>
      <c r="U305" s="76">
        <v>0</v>
      </c>
      <c r="V305" s="76">
        <v>0</v>
      </c>
      <c r="W305" s="76">
        <v>0</v>
      </c>
      <c r="X305" s="76">
        <v>0</v>
      </c>
      <c r="Y305" s="76">
        <v>0</v>
      </c>
      <c r="Z305" s="76">
        <v>0</v>
      </c>
      <c r="AA305" s="76">
        <v>0</v>
      </c>
      <c r="AB305" s="76">
        <v>0</v>
      </c>
      <c r="AC305" s="76">
        <v>0</v>
      </c>
      <c r="AD305" s="76">
        <v>0</v>
      </c>
      <c r="AE305" s="76">
        <v>0</v>
      </c>
      <c r="AF305" s="76">
        <v>0</v>
      </c>
      <c r="AG305" s="76">
        <v>0</v>
      </c>
      <c r="AH305" s="76">
        <v>0</v>
      </c>
      <c r="AI305" s="76">
        <v>0</v>
      </c>
      <c r="AJ305" s="77">
        <f t="shared" si="4"/>
        <v>0</v>
      </c>
      <c r="AM305" s="70"/>
    </row>
    <row r="306" spans="1:39" ht="20.100000000000001" hidden="1" customHeight="1" outlineLevel="2">
      <c r="A306" s="73">
        <v>1226</v>
      </c>
      <c r="B306" s="74" t="s">
        <v>943</v>
      </c>
      <c r="C306" s="75" t="s">
        <v>1298</v>
      </c>
      <c r="D306" s="76">
        <v>0</v>
      </c>
      <c r="E306" s="76">
        <v>0</v>
      </c>
      <c r="F306" s="76">
        <v>0</v>
      </c>
      <c r="G306" s="76">
        <v>0</v>
      </c>
      <c r="H306" s="76">
        <v>0</v>
      </c>
      <c r="I306" s="76">
        <v>0</v>
      </c>
      <c r="J306" s="76">
        <v>0</v>
      </c>
      <c r="K306" s="76">
        <v>0</v>
      </c>
      <c r="L306" s="76">
        <v>0</v>
      </c>
      <c r="M306" s="76">
        <v>0</v>
      </c>
      <c r="N306" s="76">
        <v>0</v>
      </c>
      <c r="O306" s="76">
        <v>0</v>
      </c>
      <c r="P306" s="76">
        <v>0</v>
      </c>
      <c r="Q306" s="76">
        <v>0</v>
      </c>
      <c r="R306" s="76">
        <v>0</v>
      </c>
      <c r="S306" s="76">
        <v>0</v>
      </c>
      <c r="T306" s="76">
        <v>0</v>
      </c>
      <c r="U306" s="76">
        <v>0</v>
      </c>
      <c r="V306" s="76">
        <v>0</v>
      </c>
      <c r="W306" s="76">
        <v>0</v>
      </c>
      <c r="X306" s="76">
        <v>0</v>
      </c>
      <c r="Y306" s="76">
        <v>0</v>
      </c>
      <c r="Z306" s="76">
        <v>0</v>
      </c>
      <c r="AA306" s="76">
        <v>0</v>
      </c>
      <c r="AB306" s="76">
        <v>0</v>
      </c>
      <c r="AC306" s="76">
        <v>0</v>
      </c>
      <c r="AD306" s="76">
        <v>0</v>
      </c>
      <c r="AE306" s="76">
        <v>0</v>
      </c>
      <c r="AF306" s="76">
        <v>0</v>
      </c>
      <c r="AG306" s="76">
        <v>0</v>
      </c>
      <c r="AH306" s="76">
        <v>0</v>
      </c>
      <c r="AI306" s="76">
        <v>0</v>
      </c>
      <c r="AJ306" s="77">
        <f t="shared" si="4"/>
        <v>0</v>
      </c>
      <c r="AM306" s="70"/>
    </row>
    <row r="307" spans="1:39" ht="20.100000000000001" hidden="1" customHeight="1" outlineLevel="2">
      <c r="A307" s="73">
        <v>1227</v>
      </c>
      <c r="B307" s="74" t="s">
        <v>944</v>
      </c>
      <c r="C307" s="75" t="s">
        <v>1298</v>
      </c>
      <c r="D307" s="76">
        <v>0</v>
      </c>
      <c r="E307" s="76">
        <v>0</v>
      </c>
      <c r="F307" s="76">
        <v>0</v>
      </c>
      <c r="G307" s="76">
        <v>0</v>
      </c>
      <c r="H307" s="76">
        <v>0</v>
      </c>
      <c r="I307" s="76">
        <v>0</v>
      </c>
      <c r="J307" s="76">
        <v>0</v>
      </c>
      <c r="K307" s="76">
        <v>0</v>
      </c>
      <c r="L307" s="76">
        <v>0</v>
      </c>
      <c r="M307" s="76">
        <v>0</v>
      </c>
      <c r="N307" s="76">
        <v>0</v>
      </c>
      <c r="O307" s="76">
        <v>0</v>
      </c>
      <c r="P307" s="76">
        <v>0</v>
      </c>
      <c r="Q307" s="76">
        <v>0</v>
      </c>
      <c r="R307" s="76">
        <v>0</v>
      </c>
      <c r="S307" s="76">
        <v>0</v>
      </c>
      <c r="T307" s="76">
        <v>0</v>
      </c>
      <c r="U307" s="76">
        <v>0</v>
      </c>
      <c r="V307" s="76">
        <v>0</v>
      </c>
      <c r="W307" s="76">
        <v>0</v>
      </c>
      <c r="X307" s="76">
        <v>0</v>
      </c>
      <c r="Y307" s="76">
        <v>0</v>
      </c>
      <c r="Z307" s="76">
        <v>0</v>
      </c>
      <c r="AA307" s="76">
        <v>0</v>
      </c>
      <c r="AB307" s="76">
        <v>0</v>
      </c>
      <c r="AC307" s="76">
        <v>0</v>
      </c>
      <c r="AD307" s="76">
        <v>0</v>
      </c>
      <c r="AE307" s="76">
        <v>0</v>
      </c>
      <c r="AF307" s="76">
        <v>0</v>
      </c>
      <c r="AG307" s="76">
        <v>0</v>
      </c>
      <c r="AH307" s="76">
        <v>0</v>
      </c>
      <c r="AI307" s="76">
        <v>0</v>
      </c>
      <c r="AJ307" s="77">
        <f t="shared" si="4"/>
        <v>0</v>
      </c>
      <c r="AM307" s="70"/>
    </row>
    <row r="308" spans="1:39" ht="20.100000000000001" hidden="1" customHeight="1" outlineLevel="2">
      <c r="A308" s="73">
        <v>1228</v>
      </c>
      <c r="B308" s="74" t="s">
        <v>945</v>
      </c>
      <c r="C308" s="75" t="s">
        <v>1298</v>
      </c>
      <c r="D308" s="76">
        <v>0</v>
      </c>
      <c r="E308" s="76">
        <v>0</v>
      </c>
      <c r="F308" s="76">
        <v>0</v>
      </c>
      <c r="G308" s="76">
        <v>0</v>
      </c>
      <c r="H308" s="76">
        <v>0</v>
      </c>
      <c r="I308" s="76">
        <v>0</v>
      </c>
      <c r="J308" s="76">
        <v>0</v>
      </c>
      <c r="K308" s="76">
        <v>0</v>
      </c>
      <c r="L308" s="76">
        <v>0</v>
      </c>
      <c r="M308" s="76">
        <v>0</v>
      </c>
      <c r="N308" s="76">
        <v>0</v>
      </c>
      <c r="O308" s="76">
        <v>0</v>
      </c>
      <c r="P308" s="76">
        <v>0</v>
      </c>
      <c r="Q308" s="76">
        <v>0</v>
      </c>
      <c r="R308" s="76">
        <v>0</v>
      </c>
      <c r="S308" s="76">
        <v>0</v>
      </c>
      <c r="T308" s="76">
        <v>0</v>
      </c>
      <c r="U308" s="76">
        <v>0</v>
      </c>
      <c r="V308" s="76">
        <v>0</v>
      </c>
      <c r="W308" s="76">
        <v>0</v>
      </c>
      <c r="X308" s="76">
        <v>0</v>
      </c>
      <c r="Y308" s="76">
        <v>0</v>
      </c>
      <c r="Z308" s="76">
        <v>0</v>
      </c>
      <c r="AA308" s="76">
        <v>0</v>
      </c>
      <c r="AB308" s="76">
        <v>0</v>
      </c>
      <c r="AC308" s="76">
        <v>0</v>
      </c>
      <c r="AD308" s="76">
        <v>0</v>
      </c>
      <c r="AE308" s="76">
        <v>0</v>
      </c>
      <c r="AF308" s="76">
        <v>0</v>
      </c>
      <c r="AG308" s="76">
        <v>0</v>
      </c>
      <c r="AH308" s="76">
        <v>0</v>
      </c>
      <c r="AI308" s="76">
        <v>0</v>
      </c>
      <c r="AJ308" s="77">
        <f t="shared" si="4"/>
        <v>0</v>
      </c>
      <c r="AM308" s="70"/>
    </row>
    <row r="309" spans="1:39" ht="20.100000000000001" hidden="1" customHeight="1" outlineLevel="2">
      <c r="A309" s="73">
        <v>1229</v>
      </c>
      <c r="B309" s="74" t="s">
        <v>946</v>
      </c>
      <c r="C309" s="75" t="s">
        <v>1298</v>
      </c>
      <c r="D309" s="76">
        <v>0</v>
      </c>
      <c r="E309" s="76">
        <v>0</v>
      </c>
      <c r="F309" s="76">
        <v>0</v>
      </c>
      <c r="G309" s="76">
        <v>0</v>
      </c>
      <c r="H309" s="76">
        <v>0</v>
      </c>
      <c r="I309" s="76">
        <v>0</v>
      </c>
      <c r="J309" s="76">
        <v>0</v>
      </c>
      <c r="K309" s="76">
        <v>0</v>
      </c>
      <c r="L309" s="76">
        <v>0</v>
      </c>
      <c r="M309" s="76">
        <v>0</v>
      </c>
      <c r="N309" s="76">
        <v>0</v>
      </c>
      <c r="O309" s="76">
        <v>0</v>
      </c>
      <c r="P309" s="76">
        <v>0</v>
      </c>
      <c r="Q309" s="76">
        <v>0</v>
      </c>
      <c r="R309" s="76">
        <v>0</v>
      </c>
      <c r="S309" s="76">
        <v>0</v>
      </c>
      <c r="T309" s="76">
        <v>0</v>
      </c>
      <c r="U309" s="76">
        <v>0</v>
      </c>
      <c r="V309" s="76">
        <v>0</v>
      </c>
      <c r="W309" s="76">
        <v>0</v>
      </c>
      <c r="X309" s="76">
        <v>0</v>
      </c>
      <c r="Y309" s="76">
        <v>0</v>
      </c>
      <c r="Z309" s="76">
        <v>0</v>
      </c>
      <c r="AA309" s="76">
        <v>0</v>
      </c>
      <c r="AB309" s="76">
        <v>0</v>
      </c>
      <c r="AC309" s="76">
        <v>0</v>
      </c>
      <c r="AD309" s="76">
        <v>0</v>
      </c>
      <c r="AE309" s="76">
        <v>0</v>
      </c>
      <c r="AF309" s="76">
        <v>0</v>
      </c>
      <c r="AG309" s="76">
        <v>0</v>
      </c>
      <c r="AH309" s="76">
        <v>0</v>
      </c>
      <c r="AI309" s="76">
        <v>0</v>
      </c>
      <c r="AJ309" s="77">
        <f t="shared" si="4"/>
        <v>0</v>
      </c>
      <c r="AM309" s="70"/>
    </row>
    <row r="310" spans="1:39" ht="20.100000000000001" hidden="1" customHeight="1" outlineLevel="2">
      <c r="A310" s="73">
        <v>1230</v>
      </c>
      <c r="B310" s="74" t="s">
        <v>947</v>
      </c>
      <c r="C310" s="75" t="s">
        <v>1298</v>
      </c>
      <c r="D310" s="76">
        <v>0</v>
      </c>
      <c r="E310" s="76">
        <v>0</v>
      </c>
      <c r="F310" s="76">
        <v>0</v>
      </c>
      <c r="G310" s="76">
        <v>0</v>
      </c>
      <c r="H310" s="76">
        <v>0</v>
      </c>
      <c r="I310" s="76">
        <v>0</v>
      </c>
      <c r="J310" s="76">
        <v>0</v>
      </c>
      <c r="K310" s="76">
        <v>0</v>
      </c>
      <c r="L310" s="76">
        <v>0</v>
      </c>
      <c r="M310" s="76">
        <v>0</v>
      </c>
      <c r="N310" s="76">
        <v>0</v>
      </c>
      <c r="O310" s="76">
        <v>0</v>
      </c>
      <c r="P310" s="76">
        <v>0</v>
      </c>
      <c r="Q310" s="76">
        <v>0</v>
      </c>
      <c r="R310" s="76">
        <v>0</v>
      </c>
      <c r="S310" s="76">
        <v>0</v>
      </c>
      <c r="T310" s="76">
        <v>0</v>
      </c>
      <c r="U310" s="76">
        <v>0</v>
      </c>
      <c r="V310" s="76">
        <v>0</v>
      </c>
      <c r="W310" s="76">
        <v>0</v>
      </c>
      <c r="X310" s="76">
        <v>0</v>
      </c>
      <c r="Y310" s="76">
        <v>0</v>
      </c>
      <c r="Z310" s="76">
        <v>0</v>
      </c>
      <c r="AA310" s="76">
        <v>0</v>
      </c>
      <c r="AB310" s="76">
        <v>0</v>
      </c>
      <c r="AC310" s="76">
        <v>0</v>
      </c>
      <c r="AD310" s="76">
        <v>0</v>
      </c>
      <c r="AE310" s="76">
        <v>0</v>
      </c>
      <c r="AF310" s="76">
        <v>0</v>
      </c>
      <c r="AG310" s="76">
        <v>0</v>
      </c>
      <c r="AH310" s="76">
        <v>0</v>
      </c>
      <c r="AI310" s="76">
        <v>0</v>
      </c>
      <c r="AJ310" s="77">
        <f t="shared" si="4"/>
        <v>0</v>
      </c>
      <c r="AM310" s="70"/>
    </row>
    <row r="311" spans="1:39" ht="20.100000000000001" hidden="1" customHeight="1" outlineLevel="2">
      <c r="A311" s="73">
        <v>1231</v>
      </c>
      <c r="B311" s="74" t="s">
        <v>948</v>
      </c>
      <c r="C311" s="75" t="s">
        <v>1298</v>
      </c>
      <c r="D311" s="76">
        <v>0</v>
      </c>
      <c r="E311" s="76">
        <v>0</v>
      </c>
      <c r="F311" s="76">
        <v>0</v>
      </c>
      <c r="G311" s="76">
        <v>0</v>
      </c>
      <c r="H311" s="76">
        <v>0</v>
      </c>
      <c r="I311" s="76">
        <v>0</v>
      </c>
      <c r="J311" s="76">
        <v>0</v>
      </c>
      <c r="K311" s="76">
        <v>0</v>
      </c>
      <c r="L311" s="76">
        <v>0</v>
      </c>
      <c r="M311" s="76">
        <v>0</v>
      </c>
      <c r="N311" s="76">
        <v>0</v>
      </c>
      <c r="O311" s="76">
        <v>0</v>
      </c>
      <c r="P311" s="76">
        <v>0</v>
      </c>
      <c r="Q311" s="76">
        <v>0</v>
      </c>
      <c r="R311" s="76">
        <v>0</v>
      </c>
      <c r="S311" s="76">
        <v>0</v>
      </c>
      <c r="T311" s="76">
        <v>0</v>
      </c>
      <c r="U311" s="76">
        <v>0</v>
      </c>
      <c r="V311" s="76">
        <v>0</v>
      </c>
      <c r="W311" s="76">
        <v>0</v>
      </c>
      <c r="X311" s="76">
        <v>0</v>
      </c>
      <c r="Y311" s="76">
        <v>0</v>
      </c>
      <c r="Z311" s="76">
        <v>0</v>
      </c>
      <c r="AA311" s="76">
        <v>0</v>
      </c>
      <c r="AB311" s="76">
        <v>0</v>
      </c>
      <c r="AC311" s="76">
        <v>0</v>
      </c>
      <c r="AD311" s="76">
        <v>0</v>
      </c>
      <c r="AE311" s="76">
        <v>0</v>
      </c>
      <c r="AF311" s="76">
        <v>0</v>
      </c>
      <c r="AG311" s="76">
        <v>0</v>
      </c>
      <c r="AH311" s="76">
        <v>0</v>
      </c>
      <c r="AI311" s="76">
        <v>0</v>
      </c>
      <c r="AJ311" s="77">
        <f t="shared" si="4"/>
        <v>0</v>
      </c>
      <c r="AM311" s="70"/>
    </row>
    <row r="312" spans="1:39" ht="20.100000000000001" hidden="1" customHeight="1" outlineLevel="2">
      <c r="A312" s="73">
        <v>1232</v>
      </c>
      <c r="B312" s="74" t="s">
        <v>949</v>
      </c>
      <c r="C312" s="75" t="s">
        <v>1298</v>
      </c>
      <c r="D312" s="76">
        <v>0</v>
      </c>
      <c r="E312" s="76">
        <v>0</v>
      </c>
      <c r="F312" s="76">
        <v>0</v>
      </c>
      <c r="G312" s="76">
        <v>0</v>
      </c>
      <c r="H312" s="76">
        <v>0</v>
      </c>
      <c r="I312" s="76">
        <v>0</v>
      </c>
      <c r="J312" s="76">
        <v>0</v>
      </c>
      <c r="K312" s="76">
        <v>0</v>
      </c>
      <c r="L312" s="76">
        <v>0</v>
      </c>
      <c r="M312" s="76">
        <v>0</v>
      </c>
      <c r="N312" s="76">
        <v>0</v>
      </c>
      <c r="O312" s="76">
        <v>0</v>
      </c>
      <c r="P312" s="76">
        <v>0</v>
      </c>
      <c r="Q312" s="76">
        <v>0</v>
      </c>
      <c r="R312" s="76">
        <v>0</v>
      </c>
      <c r="S312" s="76">
        <v>0</v>
      </c>
      <c r="T312" s="76">
        <v>0</v>
      </c>
      <c r="U312" s="76">
        <v>0</v>
      </c>
      <c r="V312" s="76">
        <v>0</v>
      </c>
      <c r="W312" s="76">
        <v>0</v>
      </c>
      <c r="X312" s="76">
        <v>0</v>
      </c>
      <c r="Y312" s="76">
        <v>0</v>
      </c>
      <c r="Z312" s="76">
        <v>0</v>
      </c>
      <c r="AA312" s="76">
        <v>0</v>
      </c>
      <c r="AB312" s="76">
        <v>0</v>
      </c>
      <c r="AC312" s="76">
        <v>0</v>
      </c>
      <c r="AD312" s="76">
        <v>0</v>
      </c>
      <c r="AE312" s="76">
        <v>0</v>
      </c>
      <c r="AF312" s="76">
        <v>0</v>
      </c>
      <c r="AG312" s="76">
        <v>0</v>
      </c>
      <c r="AH312" s="76">
        <v>0</v>
      </c>
      <c r="AI312" s="76">
        <v>0</v>
      </c>
      <c r="AJ312" s="77">
        <f t="shared" si="4"/>
        <v>0</v>
      </c>
      <c r="AM312" s="70"/>
    </row>
    <row r="313" spans="1:39" ht="20.100000000000001" hidden="1" customHeight="1" outlineLevel="2">
      <c r="A313" s="73">
        <v>1233</v>
      </c>
      <c r="B313" s="74" t="s">
        <v>950</v>
      </c>
      <c r="C313" s="75" t="s">
        <v>1298</v>
      </c>
      <c r="D313" s="76">
        <v>0</v>
      </c>
      <c r="E313" s="76">
        <v>0</v>
      </c>
      <c r="F313" s="76">
        <v>0</v>
      </c>
      <c r="G313" s="76">
        <v>0</v>
      </c>
      <c r="H313" s="76">
        <v>0</v>
      </c>
      <c r="I313" s="76">
        <v>0</v>
      </c>
      <c r="J313" s="76">
        <v>0</v>
      </c>
      <c r="K313" s="76">
        <v>0</v>
      </c>
      <c r="L313" s="76">
        <v>0</v>
      </c>
      <c r="M313" s="76">
        <v>0</v>
      </c>
      <c r="N313" s="76">
        <v>0</v>
      </c>
      <c r="O313" s="76">
        <v>0</v>
      </c>
      <c r="P313" s="76">
        <v>0</v>
      </c>
      <c r="Q313" s="76">
        <v>0</v>
      </c>
      <c r="R313" s="76">
        <v>0</v>
      </c>
      <c r="S313" s="76">
        <v>0</v>
      </c>
      <c r="T313" s="76">
        <v>0</v>
      </c>
      <c r="U313" s="76">
        <v>0</v>
      </c>
      <c r="V313" s="76">
        <v>0</v>
      </c>
      <c r="W313" s="76">
        <v>0</v>
      </c>
      <c r="X313" s="76">
        <v>0</v>
      </c>
      <c r="Y313" s="76">
        <v>0</v>
      </c>
      <c r="Z313" s="76">
        <v>0</v>
      </c>
      <c r="AA313" s="76">
        <v>0</v>
      </c>
      <c r="AB313" s="76">
        <v>0</v>
      </c>
      <c r="AC313" s="76">
        <v>0</v>
      </c>
      <c r="AD313" s="76">
        <v>0</v>
      </c>
      <c r="AE313" s="76">
        <v>0</v>
      </c>
      <c r="AF313" s="76">
        <v>0</v>
      </c>
      <c r="AG313" s="76">
        <v>0</v>
      </c>
      <c r="AH313" s="76">
        <v>0</v>
      </c>
      <c r="AI313" s="76">
        <v>0</v>
      </c>
      <c r="AJ313" s="77">
        <f t="shared" si="4"/>
        <v>0</v>
      </c>
      <c r="AM313" s="70"/>
    </row>
    <row r="314" spans="1:39" ht="20.100000000000001" hidden="1" customHeight="1" outlineLevel="2">
      <c r="A314" s="73">
        <v>1234</v>
      </c>
      <c r="B314" s="74" t="s">
        <v>951</v>
      </c>
      <c r="C314" s="75" t="s">
        <v>1298</v>
      </c>
      <c r="D314" s="76">
        <v>0</v>
      </c>
      <c r="E314" s="76">
        <v>0</v>
      </c>
      <c r="F314" s="76">
        <v>0</v>
      </c>
      <c r="G314" s="76">
        <v>0</v>
      </c>
      <c r="H314" s="76">
        <v>0</v>
      </c>
      <c r="I314" s="76">
        <v>0</v>
      </c>
      <c r="J314" s="76">
        <v>0</v>
      </c>
      <c r="K314" s="76">
        <v>0</v>
      </c>
      <c r="L314" s="76">
        <v>0</v>
      </c>
      <c r="M314" s="76">
        <v>0</v>
      </c>
      <c r="N314" s="76">
        <v>0</v>
      </c>
      <c r="O314" s="76">
        <v>0</v>
      </c>
      <c r="P314" s="76">
        <v>0</v>
      </c>
      <c r="Q314" s="76">
        <v>0</v>
      </c>
      <c r="R314" s="76">
        <v>0</v>
      </c>
      <c r="S314" s="76">
        <v>0</v>
      </c>
      <c r="T314" s="76">
        <v>0</v>
      </c>
      <c r="U314" s="76">
        <v>0</v>
      </c>
      <c r="V314" s="76">
        <v>0</v>
      </c>
      <c r="W314" s="76">
        <v>0</v>
      </c>
      <c r="X314" s="76">
        <v>0</v>
      </c>
      <c r="Y314" s="76">
        <v>0</v>
      </c>
      <c r="Z314" s="76">
        <v>0</v>
      </c>
      <c r="AA314" s="76">
        <v>0</v>
      </c>
      <c r="AB314" s="76">
        <v>0</v>
      </c>
      <c r="AC314" s="76">
        <v>0</v>
      </c>
      <c r="AD314" s="76">
        <v>0</v>
      </c>
      <c r="AE314" s="76">
        <v>0</v>
      </c>
      <c r="AF314" s="76">
        <v>0</v>
      </c>
      <c r="AG314" s="76">
        <v>0</v>
      </c>
      <c r="AH314" s="76">
        <v>0</v>
      </c>
      <c r="AI314" s="76">
        <v>0</v>
      </c>
      <c r="AJ314" s="77">
        <f t="shared" si="4"/>
        <v>0</v>
      </c>
      <c r="AM314" s="70"/>
    </row>
    <row r="315" spans="1:39" ht="20.100000000000001" hidden="1" customHeight="1" outlineLevel="2">
      <c r="A315" s="73">
        <v>1235</v>
      </c>
      <c r="B315" s="74" t="s">
        <v>952</v>
      </c>
      <c r="C315" s="75" t="s">
        <v>1298</v>
      </c>
      <c r="D315" s="76">
        <v>0</v>
      </c>
      <c r="E315" s="76">
        <v>0</v>
      </c>
      <c r="F315" s="76">
        <v>0</v>
      </c>
      <c r="G315" s="76">
        <v>0</v>
      </c>
      <c r="H315" s="76">
        <v>0</v>
      </c>
      <c r="I315" s="76">
        <v>0</v>
      </c>
      <c r="J315" s="76">
        <v>0</v>
      </c>
      <c r="K315" s="76">
        <v>0</v>
      </c>
      <c r="L315" s="76">
        <v>0</v>
      </c>
      <c r="M315" s="76">
        <v>0</v>
      </c>
      <c r="N315" s="76">
        <v>0</v>
      </c>
      <c r="O315" s="76">
        <v>0</v>
      </c>
      <c r="P315" s="76">
        <v>0</v>
      </c>
      <c r="Q315" s="76">
        <v>0</v>
      </c>
      <c r="R315" s="76">
        <v>0</v>
      </c>
      <c r="S315" s="76">
        <v>0</v>
      </c>
      <c r="T315" s="76">
        <v>0</v>
      </c>
      <c r="U315" s="76">
        <v>0</v>
      </c>
      <c r="V315" s="76">
        <v>0</v>
      </c>
      <c r="W315" s="76">
        <v>0</v>
      </c>
      <c r="X315" s="76">
        <v>0</v>
      </c>
      <c r="Y315" s="76">
        <v>0</v>
      </c>
      <c r="Z315" s="76">
        <v>0</v>
      </c>
      <c r="AA315" s="76">
        <v>0</v>
      </c>
      <c r="AB315" s="76">
        <v>0</v>
      </c>
      <c r="AC315" s="76">
        <v>0</v>
      </c>
      <c r="AD315" s="76">
        <v>0</v>
      </c>
      <c r="AE315" s="76">
        <v>0</v>
      </c>
      <c r="AF315" s="76">
        <v>0</v>
      </c>
      <c r="AG315" s="76">
        <v>0</v>
      </c>
      <c r="AH315" s="76">
        <v>0</v>
      </c>
      <c r="AI315" s="76">
        <v>0</v>
      </c>
      <c r="AJ315" s="77">
        <f t="shared" si="4"/>
        <v>0</v>
      </c>
      <c r="AM315" s="70"/>
    </row>
    <row r="316" spans="1:39" ht="20.100000000000001" hidden="1" customHeight="1" outlineLevel="2">
      <c r="A316" s="73">
        <v>1236</v>
      </c>
      <c r="B316" s="74" t="s">
        <v>953</v>
      </c>
      <c r="C316" s="75" t="s">
        <v>1298</v>
      </c>
      <c r="D316" s="76">
        <v>0</v>
      </c>
      <c r="E316" s="76">
        <v>0</v>
      </c>
      <c r="F316" s="76">
        <v>0</v>
      </c>
      <c r="G316" s="76">
        <v>0</v>
      </c>
      <c r="H316" s="76">
        <v>0</v>
      </c>
      <c r="I316" s="76">
        <v>0</v>
      </c>
      <c r="J316" s="76">
        <v>0</v>
      </c>
      <c r="K316" s="76">
        <v>0</v>
      </c>
      <c r="L316" s="76">
        <v>0</v>
      </c>
      <c r="M316" s="76">
        <v>0</v>
      </c>
      <c r="N316" s="76">
        <v>0</v>
      </c>
      <c r="O316" s="76">
        <v>0</v>
      </c>
      <c r="P316" s="76">
        <v>0</v>
      </c>
      <c r="Q316" s="76">
        <v>0</v>
      </c>
      <c r="R316" s="76">
        <v>0</v>
      </c>
      <c r="S316" s="76">
        <v>0</v>
      </c>
      <c r="T316" s="76">
        <v>0</v>
      </c>
      <c r="U316" s="76">
        <v>0</v>
      </c>
      <c r="V316" s="76">
        <v>0</v>
      </c>
      <c r="W316" s="76">
        <v>0</v>
      </c>
      <c r="X316" s="76">
        <v>0</v>
      </c>
      <c r="Y316" s="76">
        <v>0</v>
      </c>
      <c r="Z316" s="76">
        <v>0</v>
      </c>
      <c r="AA316" s="76">
        <v>0</v>
      </c>
      <c r="AB316" s="76">
        <v>0</v>
      </c>
      <c r="AC316" s="76">
        <v>0</v>
      </c>
      <c r="AD316" s="76">
        <v>0</v>
      </c>
      <c r="AE316" s="76">
        <v>0</v>
      </c>
      <c r="AF316" s="76">
        <v>0</v>
      </c>
      <c r="AG316" s="76">
        <v>0</v>
      </c>
      <c r="AH316" s="76">
        <v>0</v>
      </c>
      <c r="AI316" s="76">
        <v>0</v>
      </c>
      <c r="AJ316" s="77">
        <f t="shared" si="4"/>
        <v>0</v>
      </c>
      <c r="AM316" s="70"/>
    </row>
    <row r="317" spans="1:39" ht="20.100000000000001" hidden="1" customHeight="1" outlineLevel="2">
      <c r="A317" s="73">
        <v>1237</v>
      </c>
      <c r="B317" s="74" t="s">
        <v>954</v>
      </c>
      <c r="C317" s="75" t="s">
        <v>1298</v>
      </c>
      <c r="D317" s="76">
        <v>0</v>
      </c>
      <c r="E317" s="76">
        <v>0</v>
      </c>
      <c r="F317" s="76">
        <v>0</v>
      </c>
      <c r="G317" s="76">
        <v>0</v>
      </c>
      <c r="H317" s="76">
        <v>0</v>
      </c>
      <c r="I317" s="76">
        <v>0</v>
      </c>
      <c r="J317" s="76">
        <v>0</v>
      </c>
      <c r="K317" s="76">
        <v>0</v>
      </c>
      <c r="L317" s="76">
        <v>0</v>
      </c>
      <c r="M317" s="76">
        <v>0</v>
      </c>
      <c r="N317" s="76">
        <v>0</v>
      </c>
      <c r="O317" s="76">
        <v>0</v>
      </c>
      <c r="P317" s="76">
        <v>0</v>
      </c>
      <c r="Q317" s="76">
        <v>0</v>
      </c>
      <c r="R317" s="76">
        <v>0</v>
      </c>
      <c r="S317" s="76">
        <v>0</v>
      </c>
      <c r="T317" s="76">
        <v>0</v>
      </c>
      <c r="U317" s="76">
        <v>0</v>
      </c>
      <c r="V317" s="76">
        <v>0</v>
      </c>
      <c r="W317" s="76">
        <v>0</v>
      </c>
      <c r="X317" s="76">
        <v>0</v>
      </c>
      <c r="Y317" s="76">
        <v>0</v>
      </c>
      <c r="Z317" s="76">
        <v>0</v>
      </c>
      <c r="AA317" s="76">
        <v>0</v>
      </c>
      <c r="AB317" s="76">
        <v>0</v>
      </c>
      <c r="AC317" s="76">
        <v>0</v>
      </c>
      <c r="AD317" s="76">
        <v>0</v>
      </c>
      <c r="AE317" s="76">
        <v>0</v>
      </c>
      <c r="AF317" s="76">
        <v>0</v>
      </c>
      <c r="AG317" s="76">
        <v>0</v>
      </c>
      <c r="AH317" s="76">
        <v>0</v>
      </c>
      <c r="AI317" s="76">
        <v>0</v>
      </c>
      <c r="AJ317" s="77">
        <f t="shared" si="4"/>
        <v>0</v>
      </c>
      <c r="AM317" s="70"/>
    </row>
    <row r="318" spans="1:39" ht="20.100000000000001" hidden="1" customHeight="1" outlineLevel="2">
      <c r="A318" s="73">
        <v>1238</v>
      </c>
      <c r="B318" s="74" t="s">
        <v>955</v>
      </c>
      <c r="C318" s="75" t="s">
        <v>1298</v>
      </c>
      <c r="D318" s="76">
        <v>0</v>
      </c>
      <c r="E318" s="76">
        <v>0</v>
      </c>
      <c r="F318" s="76">
        <v>0</v>
      </c>
      <c r="G318" s="76">
        <v>0</v>
      </c>
      <c r="H318" s="76">
        <v>0</v>
      </c>
      <c r="I318" s="76">
        <v>0</v>
      </c>
      <c r="J318" s="76">
        <v>0</v>
      </c>
      <c r="K318" s="76">
        <v>0</v>
      </c>
      <c r="L318" s="76">
        <v>0</v>
      </c>
      <c r="M318" s="76">
        <v>0</v>
      </c>
      <c r="N318" s="76">
        <v>0</v>
      </c>
      <c r="O318" s="76">
        <v>0</v>
      </c>
      <c r="P318" s="76">
        <v>0</v>
      </c>
      <c r="Q318" s="76">
        <v>0</v>
      </c>
      <c r="R318" s="76">
        <v>0</v>
      </c>
      <c r="S318" s="76">
        <v>0</v>
      </c>
      <c r="T318" s="76">
        <v>0</v>
      </c>
      <c r="U318" s="76">
        <v>0</v>
      </c>
      <c r="V318" s="76">
        <v>0</v>
      </c>
      <c r="W318" s="76">
        <v>0</v>
      </c>
      <c r="X318" s="76">
        <v>0</v>
      </c>
      <c r="Y318" s="76">
        <v>0</v>
      </c>
      <c r="Z318" s="76">
        <v>0</v>
      </c>
      <c r="AA318" s="76">
        <v>0</v>
      </c>
      <c r="AB318" s="76">
        <v>0</v>
      </c>
      <c r="AC318" s="76">
        <v>0</v>
      </c>
      <c r="AD318" s="76">
        <v>0</v>
      </c>
      <c r="AE318" s="76">
        <v>0</v>
      </c>
      <c r="AF318" s="76">
        <v>0</v>
      </c>
      <c r="AG318" s="76">
        <v>0</v>
      </c>
      <c r="AH318" s="76">
        <v>0</v>
      </c>
      <c r="AI318" s="76">
        <v>0</v>
      </c>
      <c r="AJ318" s="77">
        <f t="shared" si="4"/>
        <v>0</v>
      </c>
      <c r="AM318" s="70"/>
    </row>
    <row r="319" spans="1:39" ht="20.100000000000001" hidden="1" customHeight="1" outlineLevel="2">
      <c r="A319" s="73">
        <v>1239</v>
      </c>
      <c r="B319" s="74" t="s">
        <v>956</v>
      </c>
      <c r="C319" s="75" t="s">
        <v>1298</v>
      </c>
      <c r="D319" s="76">
        <v>0</v>
      </c>
      <c r="E319" s="76">
        <v>0</v>
      </c>
      <c r="F319" s="76">
        <v>0</v>
      </c>
      <c r="G319" s="76">
        <v>0</v>
      </c>
      <c r="H319" s="76">
        <v>0</v>
      </c>
      <c r="I319" s="76">
        <v>0</v>
      </c>
      <c r="J319" s="76">
        <v>0</v>
      </c>
      <c r="K319" s="76">
        <v>0</v>
      </c>
      <c r="L319" s="76">
        <v>0</v>
      </c>
      <c r="M319" s="76">
        <v>0</v>
      </c>
      <c r="N319" s="76">
        <v>0</v>
      </c>
      <c r="O319" s="76">
        <v>0</v>
      </c>
      <c r="P319" s="76">
        <v>0</v>
      </c>
      <c r="Q319" s="76">
        <v>0</v>
      </c>
      <c r="R319" s="76">
        <v>0</v>
      </c>
      <c r="S319" s="76">
        <v>0</v>
      </c>
      <c r="T319" s="76">
        <v>0</v>
      </c>
      <c r="U319" s="76">
        <v>0</v>
      </c>
      <c r="V319" s="76">
        <v>0</v>
      </c>
      <c r="W319" s="76">
        <v>0</v>
      </c>
      <c r="X319" s="76">
        <v>0</v>
      </c>
      <c r="Y319" s="76">
        <v>0</v>
      </c>
      <c r="Z319" s="76">
        <v>0</v>
      </c>
      <c r="AA319" s="76">
        <v>0</v>
      </c>
      <c r="AB319" s="76">
        <v>0</v>
      </c>
      <c r="AC319" s="76">
        <v>0</v>
      </c>
      <c r="AD319" s="76">
        <v>0</v>
      </c>
      <c r="AE319" s="76">
        <v>0</v>
      </c>
      <c r="AF319" s="76">
        <v>0</v>
      </c>
      <c r="AG319" s="76">
        <v>0</v>
      </c>
      <c r="AH319" s="76">
        <v>0</v>
      </c>
      <c r="AI319" s="76">
        <v>0</v>
      </c>
      <c r="AJ319" s="77">
        <f t="shared" si="4"/>
        <v>0</v>
      </c>
      <c r="AM319" s="70"/>
    </row>
    <row r="320" spans="1:39" ht="20.100000000000001" hidden="1" customHeight="1" outlineLevel="2">
      <c r="A320" s="73">
        <v>1240</v>
      </c>
      <c r="B320" s="74" t="s">
        <v>957</v>
      </c>
      <c r="C320" s="75" t="s">
        <v>1298</v>
      </c>
      <c r="D320" s="76">
        <v>0</v>
      </c>
      <c r="E320" s="76">
        <v>0</v>
      </c>
      <c r="F320" s="76">
        <v>0</v>
      </c>
      <c r="G320" s="76">
        <v>0</v>
      </c>
      <c r="H320" s="76">
        <v>0</v>
      </c>
      <c r="I320" s="76">
        <v>0</v>
      </c>
      <c r="J320" s="76">
        <v>0</v>
      </c>
      <c r="K320" s="76">
        <v>0</v>
      </c>
      <c r="L320" s="76">
        <v>0</v>
      </c>
      <c r="M320" s="76">
        <v>0</v>
      </c>
      <c r="N320" s="76">
        <v>0</v>
      </c>
      <c r="O320" s="76">
        <v>0</v>
      </c>
      <c r="P320" s="76">
        <v>0</v>
      </c>
      <c r="Q320" s="76">
        <v>0</v>
      </c>
      <c r="R320" s="76">
        <v>0</v>
      </c>
      <c r="S320" s="76">
        <v>0</v>
      </c>
      <c r="T320" s="76">
        <v>0</v>
      </c>
      <c r="U320" s="76">
        <v>0</v>
      </c>
      <c r="V320" s="76">
        <v>0</v>
      </c>
      <c r="W320" s="76">
        <v>0</v>
      </c>
      <c r="X320" s="76">
        <v>0</v>
      </c>
      <c r="Y320" s="76">
        <v>0</v>
      </c>
      <c r="Z320" s="76">
        <v>0</v>
      </c>
      <c r="AA320" s="76">
        <v>0</v>
      </c>
      <c r="AB320" s="76">
        <v>0</v>
      </c>
      <c r="AC320" s="76">
        <v>0</v>
      </c>
      <c r="AD320" s="76">
        <v>0</v>
      </c>
      <c r="AE320" s="76">
        <v>0</v>
      </c>
      <c r="AF320" s="76">
        <v>0</v>
      </c>
      <c r="AG320" s="76">
        <v>0</v>
      </c>
      <c r="AH320" s="76">
        <v>0</v>
      </c>
      <c r="AI320" s="76">
        <v>0</v>
      </c>
      <c r="AJ320" s="77">
        <f t="shared" si="4"/>
        <v>0</v>
      </c>
      <c r="AM320" s="70"/>
    </row>
    <row r="321" spans="1:39" ht="20.100000000000001" hidden="1" customHeight="1" outlineLevel="2">
      <c r="A321" s="73">
        <v>1241</v>
      </c>
      <c r="B321" s="74" t="s">
        <v>958</v>
      </c>
      <c r="C321" s="75" t="s">
        <v>1298</v>
      </c>
      <c r="D321" s="76">
        <v>0</v>
      </c>
      <c r="E321" s="76">
        <v>0</v>
      </c>
      <c r="F321" s="76">
        <v>0</v>
      </c>
      <c r="G321" s="76">
        <v>0</v>
      </c>
      <c r="H321" s="76">
        <v>0</v>
      </c>
      <c r="I321" s="76">
        <v>0</v>
      </c>
      <c r="J321" s="76">
        <v>0</v>
      </c>
      <c r="K321" s="76">
        <v>0</v>
      </c>
      <c r="L321" s="76">
        <v>0</v>
      </c>
      <c r="M321" s="76">
        <v>0</v>
      </c>
      <c r="N321" s="76">
        <v>0</v>
      </c>
      <c r="O321" s="76">
        <v>0</v>
      </c>
      <c r="P321" s="76">
        <v>0</v>
      </c>
      <c r="Q321" s="76">
        <v>0</v>
      </c>
      <c r="R321" s="76">
        <v>0</v>
      </c>
      <c r="S321" s="76">
        <v>0</v>
      </c>
      <c r="T321" s="76">
        <v>0</v>
      </c>
      <c r="U321" s="76">
        <v>0</v>
      </c>
      <c r="V321" s="76">
        <v>0</v>
      </c>
      <c r="W321" s="76">
        <v>0</v>
      </c>
      <c r="X321" s="76">
        <v>0</v>
      </c>
      <c r="Y321" s="76">
        <v>0</v>
      </c>
      <c r="Z321" s="76">
        <v>0</v>
      </c>
      <c r="AA321" s="76">
        <v>0</v>
      </c>
      <c r="AB321" s="76">
        <v>0</v>
      </c>
      <c r="AC321" s="76">
        <v>0</v>
      </c>
      <c r="AD321" s="76">
        <v>0</v>
      </c>
      <c r="AE321" s="76">
        <v>0</v>
      </c>
      <c r="AF321" s="76">
        <v>0</v>
      </c>
      <c r="AG321" s="76">
        <v>0</v>
      </c>
      <c r="AH321" s="76">
        <v>0</v>
      </c>
      <c r="AI321" s="76">
        <v>0</v>
      </c>
      <c r="AJ321" s="77">
        <f t="shared" si="4"/>
        <v>0</v>
      </c>
      <c r="AM321" s="70"/>
    </row>
    <row r="322" spans="1:39" ht="20.100000000000001" hidden="1" customHeight="1" outlineLevel="2">
      <c r="A322" s="73">
        <v>1242</v>
      </c>
      <c r="B322" s="74" t="s">
        <v>959</v>
      </c>
      <c r="C322" s="75" t="s">
        <v>1298</v>
      </c>
      <c r="D322" s="76">
        <v>0</v>
      </c>
      <c r="E322" s="76">
        <v>0</v>
      </c>
      <c r="F322" s="76">
        <v>0</v>
      </c>
      <c r="G322" s="76">
        <v>0</v>
      </c>
      <c r="H322" s="76">
        <v>0</v>
      </c>
      <c r="I322" s="76">
        <v>0</v>
      </c>
      <c r="J322" s="76">
        <v>0</v>
      </c>
      <c r="K322" s="76">
        <v>0</v>
      </c>
      <c r="L322" s="76">
        <v>0</v>
      </c>
      <c r="M322" s="76">
        <v>0</v>
      </c>
      <c r="N322" s="76">
        <v>0</v>
      </c>
      <c r="O322" s="76">
        <v>0</v>
      </c>
      <c r="P322" s="76">
        <v>0</v>
      </c>
      <c r="Q322" s="76">
        <v>0</v>
      </c>
      <c r="R322" s="76">
        <v>0</v>
      </c>
      <c r="S322" s="76">
        <v>0</v>
      </c>
      <c r="T322" s="76">
        <v>0</v>
      </c>
      <c r="U322" s="76">
        <v>0</v>
      </c>
      <c r="V322" s="76">
        <v>0</v>
      </c>
      <c r="W322" s="76">
        <v>0</v>
      </c>
      <c r="X322" s="76">
        <v>0</v>
      </c>
      <c r="Y322" s="76">
        <v>0</v>
      </c>
      <c r="Z322" s="76">
        <v>0</v>
      </c>
      <c r="AA322" s="76">
        <v>0</v>
      </c>
      <c r="AB322" s="76">
        <v>0</v>
      </c>
      <c r="AC322" s="76">
        <v>0</v>
      </c>
      <c r="AD322" s="76">
        <v>0</v>
      </c>
      <c r="AE322" s="76">
        <v>0</v>
      </c>
      <c r="AF322" s="76">
        <v>0</v>
      </c>
      <c r="AG322" s="76">
        <v>0</v>
      </c>
      <c r="AH322" s="76">
        <v>0</v>
      </c>
      <c r="AI322" s="76">
        <v>0</v>
      </c>
      <c r="AJ322" s="77">
        <f t="shared" si="4"/>
        <v>0</v>
      </c>
      <c r="AM322" s="70"/>
    </row>
    <row r="323" spans="1:39" ht="20.100000000000001" hidden="1" customHeight="1" outlineLevel="2">
      <c r="A323" s="73">
        <v>1243</v>
      </c>
      <c r="B323" s="74" t="s">
        <v>960</v>
      </c>
      <c r="C323" s="75" t="s">
        <v>1298</v>
      </c>
      <c r="D323" s="76">
        <v>0</v>
      </c>
      <c r="E323" s="76">
        <v>0</v>
      </c>
      <c r="F323" s="76">
        <v>0</v>
      </c>
      <c r="G323" s="76">
        <v>0</v>
      </c>
      <c r="H323" s="76">
        <v>0</v>
      </c>
      <c r="I323" s="76">
        <v>0</v>
      </c>
      <c r="J323" s="76">
        <v>0</v>
      </c>
      <c r="K323" s="76">
        <v>0</v>
      </c>
      <c r="L323" s="76">
        <v>0</v>
      </c>
      <c r="M323" s="76">
        <v>0</v>
      </c>
      <c r="N323" s="76">
        <v>0</v>
      </c>
      <c r="O323" s="76">
        <v>0</v>
      </c>
      <c r="P323" s="76">
        <v>0</v>
      </c>
      <c r="Q323" s="76">
        <v>0</v>
      </c>
      <c r="R323" s="76">
        <v>0</v>
      </c>
      <c r="S323" s="76">
        <v>0</v>
      </c>
      <c r="T323" s="76">
        <v>0</v>
      </c>
      <c r="U323" s="76">
        <v>0</v>
      </c>
      <c r="V323" s="76">
        <v>0</v>
      </c>
      <c r="W323" s="76">
        <v>0</v>
      </c>
      <c r="X323" s="76">
        <v>0</v>
      </c>
      <c r="Y323" s="76">
        <v>0</v>
      </c>
      <c r="Z323" s="76">
        <v>0</v>
      </c>
      <c r="AA323" s="76">
        <v>0</v>
      </c>
      <c r="AB323" s="76">
        <v>0</v>
      </c>
      <c r="AC323" s="76">
        <v>0</v>
      </c>
      <c r="AD323" s="76">
        <v>0</v>
      </c>
      <c r="AE323" s="76">
        <v>0</v>
      </c>
      <c r="AF323" s="76">
        <v>0</v>
      </c>
      <c r="AG323" s="76">
        <v>0</v>
      </c>
      <c r="AH323" s="76">
        <v>0</v>
      </c>
      <c r="AI323" s="76">
        <v>0</v>
      </c>
      <c r="AJ323" s="77">
        <f t="shared" si="4"/>
        <v>0</v>
      </c>
      <c r="AM323" s="70"/>
    </row>
    <row r="324" spans="1:39" ht="20.100000000000001" hidden="1" customHeight="1" outlineLevel="2">
      <c r="A324" s="73">
        <v>1244</v>
      </c>
      <c r="B324" s="74" t="s">
        <v>961</v>
      </c>
      <c r="C324" s="75" t="s">
        <v>1298</v>
      </c>
      <c r="D324" s="76">
        <v>0</v>
      </c>
      <c r="E324" s="76">
        <v>0</v>
      </c>
      <c r="F324" s="76">
        <v>0</v>
      </c>
      <c r="G324" s="76">
        <v>0</v>
      </c>
      <c r="H324" s="76">
        <v>0</v>
      </c>
      <c r="I324" s="76">
        <v>0</v>
      </c>
      <c r="J324" s="76">
        <v>0</v>
      </c>
      <c r="K324" s="76">
        <v>0</v>
      </c>
      <c r="L324" s="76">
        <v>0</v>
      </c>
      <c r="M324" s="76">
        <v>0</v>
      </c>
      <c r="N324" s="76">
        <v>0</v>
      </c>
      <c r="O324" s="76">
        <v>0</v>
      </c>
      <c r="P324" s="76">
        <v>0</v>
      </c>
      <c r="Q324" s="76">
        <v>0</v>
      </c>
      <c r="R324" s="76">
        <v>0</v>
      </c>
      <c r="S324" s="76">
        <v>0</v>
      </c>
      <c r="T324" s="76">
        <v>0</v>
      </c>
      <c r="U324" s="76">
        <v>0</v>
      </c>
      <c r="V324" s="76">
        <v>0</v>
      </c>
      <c r="W324" s="76">
        <v>0</v>
      </c>
      <c r="X324" s="76">
        <v>0</v>
      </c>
      <c r="Y324" s="76">
        <v>0</v>
      </c>
      <c r="Z324" s="76">
        <v>0</v>
      </c>
      <c r="AA324" s="76">
        <v>0</v>
      </c>
      <c r="AB324" s="76">
        <v>0</v>
      </c>
      <c r="AC324" s="76">
        <v>0</v>
      </c>
      <c r="AD324" s="76">
        <v>0</v>
      </c>
      <c r="AE324" s="76">
        <v>0</v>
      </c>
      <c r="AF324" s="76">
        <v>0</v>
      </c>
      <c r="AG324" s="76">
        <v>0</v>
      </c>
      <c r="AH324" s="76">
        <v>0</v>
      </c>
      <c r="AI324" s="76">
        <v>0</v>
      </c>
      <c r="AJ324" s="77">
        <f t="shared" si="4"/>
        <v>0</v>
      </c>
      <c r="AM324" s="70"/>
    </row>
    <row r="325" spans="1:39" ht="20.100000000000001" hidden="1" customHeight="1" outlineLevel="2">
      <c r="A325" s="73">
        <v>1245</v>
      </c>
      <c r="B325" s="74" t="s">
        <v>962</v>
      </c>
      <c r="C325" s="75" t="s">
        <v>1298</v>
      </c>
      <c r="D325" s="76">
        <v>0</v>
      </c>
      <c r="E325" s="76">
        <v>0</v>
      </c>
      <c r="F325" s="76">
        <v>0</v>
      </c>
      <c r="G325" s="76">
        <v>0</v>
      </c>
      <c r="H325" s="76">
        <v>0</v>
      </c>
      <c r="I325" s="76">
        <v>0</v>
      </c>
      <c r="J325" s="76">
        <v>0</v>
      </c>
      <c r="K325" s="76">
        <v>0</v>
      </c>
      <c r="L325" s="76">
        <v>0</v>
      </c>
      <c r="M325" s="76">
        <v>0</v>
      </c>
      <c r="N325" s="76">
        <v>0</v>
      </c>
      <c r="O325" s="76">
        <v>0</v>
      </c>
      <c r="P325" s="76">
        <v>0</v>
      </c>
      <c r="Q325" s="76">
        <v>0</v>
      </c>
      <c r="R325" s="76">
        <v>0</v>
      </c>
      <c r="S325" s="76">
        <v>0</v>
      </c>
      <c r="T325" s="76">
        <v>0</v>
      </c>
      <c r="U325" s="76">
        <v>0</v>
      </c>
      <c r="V325" s="76">
        <v>0</v>
      </c>
      <c r="W325" s="76">
        <v>0</v>
      </c>
      <c r="X325" s="76">
        <v>0</v>
      </c>
      <c r="Y325" s="76">
        <v>0</v>
      </c>
      <c r="Z325" s="76">
        <v>0</v>
      </c>
      <c r="AA325" s="76">
        <v>0</v>
      </c>
      <c r="AB325" s="76">
        <v>0</v>
      </c>
      <c r="AC325" s="76">
        <v>0</v>
      </c>
      <c r="AD325" s="76">
        <v>0</v>
      </c>
      <c r="AE325" s="76">
        <v>0</v>
      </c>
      <c r="AF325" s="76">
        <v>0</v>
      </c>
      <c r="AG325" s="76">
        <v>0</v>
      </c>
      <c r="AH325" s="76">
        <v>0</v>
      </c>
      <c r="AI325" s="76">
        <v>0</v>
      </c>
      <c r="AJ325" s="77">
        <f t="shared" si="4"/>
        <v>0</v>
      </c>
      <c r="AM325" s="70"/>
    </row>
    <row r="326" spans="1:39" ht="20.100000000000001" hidden="1" customHeight="1" outlineLevel="2">
      <c r="A326" s="73">
        <v>1246</v>
      </c>
      <c r="B326" s="74" t="s">
        <v>963</v>
      </c>
      <c r="C326" s="75" t="s">
        <v>1298</v>
      </c>
      <c r="D326" s="76">
        <v>0</v>
      </c>
      <c r="E326" s="76">
        <v>0</v>
      </c>
      <c r="F326" s="76">
        <v>0</v>
      </c>
      <c r="G326" s="76">
        <v>0</v>
      </c>
      <c r="H326" s="76">
        <v>0</v>
      </c>
      <c r="I326" s="76">
        <v>0</v>
      </c>
      <c r="J326" s="76">
        <v>0</v>
      </c>
      <c r="K326" s="76">
        <v>0</v>
      </c>
      <c r="L326" s="76">
        <v>0</v>
      </c>
      <c r="M326" s="76">
        <v>0</v>
      </c>
      <c r="N326" s="76">
        <v>0</v>
      </c>
      <c r="O326" s="76">
        <v>0</v>
      </c>
      <c r="P326" s="76">
        <v>0</v>
      </c>
      <c r="Q326" s="76">
        <v>0</v>
      </c>
      <c r="R326" s="76">
        <v>0</v>
      </c>
      <c r="S326" s="76">
        <v>0</v>
      </c>
      <c r="T326" s="76">
        <v>0</v>
      </c>
      <c r="U326" s="76">
        <v>0</v>
      </c>
      <c r="V326" s="76">
        <v>0</v>
      </c>
      <c r="W326" s="76">
        <v>0</v>
      </c>
      <c r="X326" s="76">
        <v>0</v>
      </c>
      <c r="Y326" s="76">
        <v>0</v>
      </c>
      <c r="Z326" s="76">
        <v>0</v>
      </c>
      <c r="AA326" s="76">
        <v>0</v>
      </c>
      <c r="AB326" s="76">
        <v>0</v>
      </c>
      <c r="AC326" s="76">
        <v>0</v>
      </c>
      <c r="AD326" s="76">
        <v>0</v>
      </c>
      <c r="AE326" s="76">
        <v>0</v>
      </c>
      <c r="AF326" s="76">
        <v>0</v>
      </c>
      <c r="AG326" s="76">
        <v>0</v>
      </c>
      <c r="AH326" s="76">
        <v>0</v>
      </c>
      <c r="AI326" s="76">
        <v>0</v>
      </c>
      <c r="AJ326" s="77">
        <f t="shared" si="4"/>
        <v>0</v>
      </c>
      <c r="AM326" s="70"/>
    </row>
    <row r="327" spans="1:39" ht="20.100000000000001" hidden="1" customHeight="1" outlineLevel="2">
      <c r="A327" s="73">
        <v>1247</v>
      </c>
      <c r="B327" s="74" t="s">
        <v>964</v>
      </c>
      <c r="C327" s="75" t="s">
        <v>1298</v>
      </c>
      <c r="D327" s="76">
        <v>0</v>
      </c>
      <c r="E327" s="76">
        <v>0</v>
      </c>
      <c r="F327" s="76">
        <v>0</v>
      </c>
      <c r="G327" s="76">
        <v>0</v>
      </c>
      <c r="H327" s="76">
        <v>0</v>
      </c>
      <c r="I327" s="76">
        <v>0</v>
      </c>
      <c r="J327" s="76">
        <v>0</v>
      </c>
      <c r="K327" s="76">
        <v>0</v>
      </c>
      <c r="L327" s="76">
        <v>0</v>
      </c>
      <c r="M327" s="76">
        <v>0</v>
      </c>
      <c r="N327" s="76">
        <v>0</v>
      </c>
      <c r="O327" s="76">
        <v>0</v>
      </c>
      <c r="P327" s="76">
        <v>0</v>
      </c>
      <c r="Q327" s="76">
        <v>0</v>
      </c>
      <c r="R327" s="76">
        <v>0</v>
      </c>
      <c r="S327" s="76">
        <v>0</v>
      </c>
      <c r="T327" s="76">
        <v>0</v>
      </c>
      <c r="U327" s="76">
        <v>0</v>
      </c>
      <c r="V327" s="76">
        <v>0</v>
      </c>
      <c r="W327" s="76">
        <v>0</v>
      </c>
      <c r="X327" s="76">
        <v>0</v>
      </c>
      <c r="Y327" s="76">
        <v>0</v>
      </c>
      <c r="Z327" s="76">
        <v>0</v>
      </c>
      <c r="AA327" s="76">
        <v>0</v>
      </c>
      <c r="AB327" s="76">
        <v>0</v>
      </c>
      <c r="AC327" s="76">
        <v>0</v>
      </c>
      <c r="AD327" s="76">
        <v>0</v>
      </c>
      <c r="AE327" s="76">
        <v>0</v>
      </c>
      <c r="AF327" s="76">
        <v>0</v>
      </c>
      <c r="AG327" s="76">
        <v>0</v>
      </c>
      <c r="AH327" s="76">
        <v>0</v>
      </c>
      <c r="AI327" s="76">
        <v>0</v>
      </c>
      <c r="AJ327" s="77">
        <f t="shared" si="4"/>
        <v>0</v>
      </c>
      <c r="AM327" s="70"/>
    </row>
    <row r="328" spans="1:39" ht="20.100000000000001" hidden="1" customHeight="1" outlineLevel="2">
      <c r="A328" s="73">
        <v>1248</v>
      </c>
      <c r="B328" s="74" t="s">
        <v>965</v>
      </c>
      <c r="C328" s="75" t="s">
        <v>1298</v>
      </c>
      <c r="D328" s="76">
        <v>0</v>
      </c>
      <c r="E328" s="76">
        <v>0</v>
      </c>
      <c r="F328" s="76">
        <v>0</v>
      </c>
      <c r="G328" s="76">
        <v>0</v>
      </c>
      <c r="H328" s="76">
        <v>0</v>
      </c>
      <c r="I328" s="76">
        <v>0</v>
      </c>
      <c r="J328" s="76">
        <v>0</v>
      </c>
      <c r="K328" s="76">
        <v>0</v>
      </c>
      <c r="L328" s="76">
        <v>0</v>
      </c>
      <c r="M328" s="76">
        <v>0</v>
      </c>
      <c r="N328" s="76">
        <v>0</v>
      </c>
      <c r="O328" s="76">
        <v>0</v>
      </c>
      <c r="P328" s="76">
        <v>0</v>
      </c>
      <c r="Q328" s="76">
        <v>0</v>
      </c>
      <c r="R328" s="76">
        <v>0</v>
      </c>
      <c r="S328" s="76">
        <v>0</v>
      </c>
      <c r="T328" s="76">
        <v>0</v>
      </c>
      <c r="U328" s="76">
        <v>0</v>
      </c>
      <c r="V328" s="76">
        <v>0</v>
      </c>
      <c r="W328" s="76">
        <v>0</v>
      </c>
      <c r="X328" s="76">
        <v>0</v>
      </c>
      <c r="Y328" s="76">
        <v>0</v>
      </c>
      <c r="Z328" s="76">
        <v>0</v>
      </c>
      <c r="AA328" s="76">
        <v>0</v>
      </c>
      <c r="AB328" s="76">
        <v>0</v>
      </c>
      <c r="AC328" s="76">
        <v>0</v>
      </c>
      <c r="AD328" s="76">
        <v>0</v>
      </c>
      <c r="AE328" s="76">
        <v>0</v>
      </c>
      <c r="AF328" s="76">
        <v>0</v>
      </c>
      <c r="AG328" s="76">
        <v>0</v>
      </c>
      <c r="AH328" s="76">
        <v>0</v>
      </c>
      <c r="AI328" s="76">
        <v>0</v>
      </c>
      <c r="AJ328" s="77">
        <f t="shared" si="4"/>
        <v>0</v>
      </c>
      <c r="AM328" s="70"/>
    </row>
    <row r="329" spans="1:39" ht="20.100000000000001" hidden="1" customHeight="1" outlineLevel="2">
      <c r="A329" s="73">
        <v>1249</v>
      </c>
      <c r="B329" s="74" t="s">
        <v>966</v>
      </c>
      <c r="C329" s="75" t="s">
        <v>1298</v>
      </c>
      <c r="D329" s="76">
        <v>0</v>
      </c>
      <c r="E329" s="76">
        <v>0</v>
      </c>
      <c r="F329" s="76">
        <v>0</v>
      </c>
      <c r="G329" s="76">
        <v>0</v>
      </c>
      <c r="H329" s="76">
        <v>0</v>
      </c>
      <c r="I329" s="76">
        <v>0</v>
      </c>
      <c r="J329" s="76">
        <v>0</v>
      </c>
      <c r="K329" s="76">
        <v>0</v>
      </c>
      <c r="L329" s="76">
        <v>0</v>
      </c>
      <c r="M329" s="76">
        <v>0</v>
      </c>
      <c r="N329" s="76">
        <v>0</v>
      </c>
      <c r="O329" s="76">
        <v>0</v>
      </c>
      <c r="P329" s="76">
        <v>0</v>
      </c>
      <c r="Q329" s="76">
        <v>0</v>
      </c>
      <c r="R329" s="76">
        <v>0</v>
      </c>
      <c r="S329" s="76">
        <v>0</v>
      </c>
      <c r="T329" s="76">
        <v>0</v>
      </c>
      <c r="U329" s="76">
        <v>0</v>
      </c>
      <c r="V329" s="76">
        <v>0</v>
      </c>
      <c r="W329" s="76">
        <v>0</v>
      </c>
      <c r="X329" s="76">
        <v>0</v>
      </c>
      <c r="Y329" s="76">
        <v>0</v>
      </c>
      <c r="Z329" s="76">
        <v>0</v>
      </c>
      <c r="AA329" s="76">
        <v>0</v>
      </c>
      <c r="AB329" s="76">
        <v>0</v>
      </c>
      <c r="AC329" s="76">
        <v>0</v>
      </c>
      <c r="AD329" s="76">
        <v>0</v>
      </c>
      <c r="AE329" s="76">
        <v>0</v>
      </c>
      <c r="AF329" s="76">
        <v>0</v>
      </c>
      <c r="AG329" s="76">
        <v>0</v>
      </c>
      <c r="AH329" s="76">
        <v>0</v>
      </c>
      <c r="AI329" s="76">
        <v>0</v>
      </c>
      <c r="AJ329" s="77">
        <f t="shared" si="4"/>
        <v>0</v>
      </c>
      <c r="AM329" s="70"/>
    </row>
    <row r="330" spans="1:39" ht="20.100000000000001" hidden="1" customHeight="1" outlineLevel="2">
      <c r="A330" s="73">
        <v>1250</v>
      </c>
      <c r="B330" s="74" t="s">
        <v>967</v>
      </c>
      <c r="C330" s="75" t="s">
        <v>1298</v>
      </c>
      <c r="D330" s="76">
        <v>0</v>
      </c>
      <c r="E330" s="76">
        <v>0</v>
      </c>
      <c r="F330" s="76">
        <v>0</v>
      </c>
      <c r="G330" s="76">
        <v>0</v>
      </c>
      <c r="H330" s="76">
        <v>0</v>
      </c>
      <c r="I330" s="76">
        <v>0</v>
      </c>
      <c r="J330" s="76">
        <v>0</v>
      </c>
      <c r="K330" s="76">
        <v>0</v>
      </c>
      <c r="L330" s="76">
        <v>0</v>
      </c>
      <c r="M330" s="76">
        <v>0</v>
      </c>
      <c r="N330" s="76">
        <v>0</v>
      </c>
      <c r="O330" s="76">
        <v>0</v>
      </c>
      <c r="P330" s="76">
        <v>0</v>
      </c>
      <c r="Q330" s="76">
        <v>0</v>
      </c>
      <c r="R330" s="76">
        <v>0</v>
      </c>
      <c r="S330" s="76">
        <v>0</v>
      </c>
      <c r="T330" s="76">
        <v>0</v>
      </c>
      <c r="U330" s="76">
        <v>0</v>
      </c>
      <c r="V330" s="76">
        <v>0</v>
      </c>
      <c r="W330" s="76">
        <v>0</v>
      </c>
      <c r="X330" s="76">
        <v>0</v>
      </c>
      <c r="Y330" s="76">
        <v>0</v>
      </c>
      <c r="Z330" s="76">
        <v>0</v>
      </c>
      <c r="AA330" s="76">
        <v>0</v>
      </c>
      <c r="AB330" s="76">
        <v>0</v>
      </c>
      <c r="AC330" s="76">
        <v>0</v>
      </c>
      <c r="AD330" s="76">
        <v>0</v>
      </c>
      <c r="AE330" s="76">
        <v>0</v>
      </c>
      <c r="AF330" s="76">
        <v>0</v>
      </c>
      <c r="AG330" s="76">
        <v>0</v>
      </c>
      <c r="AH330" s="76">
        <v>0</v>
      </c>
      <c r="AI330" s="76">
        <v>0</v>
      </c>
      <c r="AJ330" s="77">
        <f t="shared" si="4"/>
        <v>0</v>
      </c>
      <c r="AM330" s="70"/>
    </row>
    <row r="331" spans="1:39" ht="20.100000000000001" hidden="1" customHeight="1" outlineLevel="2">
      <c r="A331" s="73">
        <v>1251</v>
      </c>
      <c r="B331" s="74" t="s">
        <v>968</v>
      </c>
      <c r="C331" s="75" t="s">
        <v>1298</v>
      </c>
      <c r="D331" s="76">
        <v>0</v>
      </c>
      <c r="E331" s="76">
        <v>0</v>
      </c>
      <c r="F331" s="76">
        <v>0</v>
      </c>
      <c r="G331" s="76">
        <v>0</v>
      </c>
      <c r="H331" s="76">
        <v>0</v>
      </c>
      <c r="I331" s="76">
        <v>0</v>
      </c>
      <c r="J331" s="76">
        <v>0</v>
      </c>
      <c r="K331" s="76">
        <v>0</v>
      </c>
      <c r="L331" s="76">
        <v>0</v>
      </c>
      <c r="M331" s="76">
        <v>0</v>
      </c>
      <c r="N331" s="76">
        <v>0</v>
      </c>
      <c r="O331" s="76">
        <v>0</v>
      </c>
      <c r="P331" s="76">
        <v>0</v>
      </c>
      <c r="Q331" s="76">
        <v>0</v>
      </c>
      <c r="R331" s="76">
        <v>0</v>
      </c>
      <c r="S331" s="76">
        <v>0</v>
      </c>
      <c r="T331" s="76">
        <v>0</v>
      </c>
      <c r="U331" s="76">
        <v>0</v>
      </c>
      <c r="V331" s="76">
        <v>0</v>
      </c>
      <c r="W331" s="76">
        <v>0</v>
      </c>
      <c r="X331" s="76">
        <v>0</v>
      </c>
      <c r="Y331" s="76">
        <v>0</v>
      </c>
      <c r="Z331" s="76">
        <v>0</v>
      </c>
      <c r="AA331" s="76">
        <v>0</v>
      </c>
      <c r="AB331" s="76">
        <v>0</v>
      </c>
      <c r="AC331" s="76">
        <v>0</v>
      </c>
      <c r="AD331" s="76">
        <v>0</v>
      </c>
      <c r="AE331" s="76">
        <v>0</v>
      </c>
      <c r="AF331" s="76">
        <v>0</v>
      </c>
      <c r="AG331" s="76">
        <v>0</v>
      </c>
      <c r="AH331" s="76">
        <v>0</v>
      </c>
      <c r="AI331" s="76">
        <v>0</v>
      </c>
      <c r="AJ331" s="77">
        <f t="shared" si="4"/>
        <v>0</v>
      </c>
      <c r="AM331" s="70"/>
    </row>
    <row r="332" spans="1:39" ht="20.100000000000001" hidden="1" customHeight="1" outlineLevel="2">
      <c r="A332" s="73">
        <v>1252</v>
      </c>
      <c r="B332" s="74" t="s">
        <v>969</v>
      </c>
      <c r="C332" s="75" t="s">
        <v>1298</v>
      </c>
      <c r="D332" s="76">
        <v>0</v>
      </c>
      <c r="E332" s="76">
        <v>0</v>
      </c>
      <c r="F332" s="76">
        <v>0</v>
      </c>
      <c r="G332" s="76">
        <v>0</v>
      </c>
      <c r="H332" s="76">
        <v>0</v>
      </c>
      <c r="I332" s="76">
        <v>0</v>
      </c>
      <c r="J332" s="76">
        <v>0</v>
      </c>
      <c r="K332" s="76">
        <v>0</v>
      </c>
      <c r="L332" s="76">
        <v>0</v>
      </c>
      <c r="M332" s="76">
        <v>0</v>
      </c>
      <c r="N332" s="76">
        <v>0</v>
      </c>
      <c r="O332" s="76">
        <v>0</v>
      </c>
      <c r="P332" s="76">
        <v>0</v>
      </c>
      <c r="Q332" s="76">
        <v>0</v>
      </c>
      <c r="R332" s="76">
        <v>0</v>
      </c>
      <c r="S332" s="76">
        <v>0</v>
      </c>
      <c r="T332" s="76">
        <v>0</v>
      </c>
      <c r="U332" s="76">
        <v>0</v>
      </c>
      <c r="V332" s="76">
        <v>0</v>
      </c>
      <c r="W332" s="76">
        <v>0</v>
      </c>
      <c r="X332" s="76">
        <v>0</v>
      </c>
      <c r="Y332" s="76">
        <v>0</v>
      </c>
      <c r="Z332" s="76">
        <v>0</v>
      </c>
      <c r="AA332" s="76">
        <v>0</v>
      </c>
      <c r="AB332" s="76">
        <v>0</v>
      </c>
      <c r="AC332" s="76">
        <v>0</v>
      </c>
      <c r="AD332" s="76">
        <v>0</v>
      </c>
      <c r="AE332" s="76">
        <v>0</v>
      </c>
      <c r="AF332" s="76">
        <v>0</v>
      </c>
      <c r="AG332" s="76">
        <v>0</v>
      </c>
      <c r="AH332" s="76">
        <v>0</v>
      </c>
      <c r="AI332" s="76">
        <v>0</v>
      </c>
      <c r="AJ332" s="77">
        <f t="shared" si="4"/>
        <v>0</v>
      </c>
      <c r="AM332" s="70"/>
    </row>
    <row r="333" spans="1:39" ht="20.100000000000001" hidden="1" customHeight="1" outlineLevel="2">
      <c r="A333" s="73">
        <v>1253</v>
      </c>
      <c r="B333" s="74" t="s">
        <v>970</v>
      </c>
      <c r="C333" s="75" t="s">
        <v>1298</v>
      </c>
      <c r="D333" s="76">
        <v>0</v>
      </c>
      <c r="E333" s="76">
        <v>0</v>
      </c>
      <c r="F333" s="76">
        <v>0</v>
      </c>
      <c r="G333" s="76">
        <v>0</v>
      </c>
      <c r="H333" s="76">
        <v>0</v>
      </c>
      <c r="I333" s="76">
        <v>0</v>
      </c>
      <c r="J333" s="76">
        <v>0</v>
      </c>
      <c r="K333" s="76">
        <v>0</v>
      </c>
      <c r="L333" s="76">
        <v>0</v>
      </c>
      <c r="M333" s="76">
        <v>0</v>
      </c>
      <c r="N333" s="76">
        <v>0</v>
      </c>
      <c r="O333" s="76">
        <v>0</v>
      </c>
      <c r="P333" s="76">
        <v>0</v>
      </c>
      <c r="Q333" s="76">
        <v>0</v>
      </c>
      <c r="R333" s="76">
        <v>0</v>
      </c>
      <c r="S333" s="76">
        <v>0</v>
      </c>
      <c r="T333" s="76">
        <v>0</v>
      </c>
      <c r="U333" s="76">
        <v>0</v>
      </c>
      <c r="V333" s="76">
        <v>0</v>
      </c>
      <c r="W333" s="76">
        <v>0</v>
      </c>
      <c r="X333" s="76">
        <v>0</v>
      </c>
      <c r="Y333" s="76">
        <v>0</v>
      </c>
      <c r="Z333" s="76">
        <v>0</v>
      </c>
      <c r="AA333" s="76">
        <v>0</v>
      </c>
      <c r="AB333" s="76">
        <v>0</v>
      </c>
      <c r="AC333" s="76">
        <v>0</v>
      </c>
      <c r="AD333" s="76">
        <v>0</v>
      </c>
      <c r="AE333" s="76">
        <v>0</v>
      </c>
      <c r="AF333" s="76">
        <v>0</v>
      </c>
      <c r="AG333" s="76">
        <v>0</v>
      </c>
      <c r="AH333" s="76">
        <v>0</v>
      </c>
      <c r="AI333" s="76">
        <v>0</v>
      </c>
      <c r="AJ333" s="77">
        <f t="shared" si="4"/>
        <v>0</v>
      </c>
      <c r="AM333" s="70"/>
    </row>
    <row r="334" spans="1:39" ht="20.100000000000001" hidden="1" customHeight="1" outlineLevel="2">
      <c r="A334" s="73">
        <v>1254</v>
      </c>
      <c r="B334" s="74" t="s">
        <v>971</v>
      </c>
      <c r="C334" s="75" t="s">
        <v>1298</v>
      </c>
      <c r="D334" s="76">
        <v>0</v>
      </c>
      <c r="E334" s="76">
        <v>0</v>
      </c>
      <c r="F334" s="76">
        <v>0</v>
      </c>
      <c r="G334" s="76">
        <v>0</v>
      </c>
      <c r="H334" s="76">
        <v>0</v>
      </c>
      <c r="I334" s="76">
        <v>0</v>
      </c>
      <c r="J334" s="76">
        <v>0</v>
      </c>
      <c r="K334" s="76">
        <v>0</v>
      </c>
      <c r="L334" s="76">
        <v>0</v>
      </c>
      <c r="M334" s="76">
        <v>0</v>
      </c>
      <c r="N334" s="76">
        <v>0</v>
      </c>
      <c r="O334" s="76">
        <v>0</v>
      </c>
      <c r="P334" s="76">
        <v>0</v>
      </c>
      <c r="Q334" s="76">
        <v>0</v>
      </c>
      <c r="R334" s="76">
        <v>0</v>
      </c>
      <c r="S334" s="76">
        <v>0</v>
      </c>
      <c r="T334" s="76">
        <v>0</v>
      </c>
      <c r="U334" s="76">
        <v>0</v>
      </c>
      <c r="V334" s="76">
        <v>0</v>
      </c>
      <c r="W334" s="76">
        <v>0</v>
      </c>
      <c r="X334" s="76">
        <v>0</v>
      </c>
      <c r="Y334" s="76">
        <v>0</v>
      </c>
      <c r="Z334" s="76">
        <v>0</v>
      </c>
      <c r="AA334" s="76">
        <v>0</v>
      </c>
      <c r="AB334" s="76">
        <v>0</v>
      </c>
      <c r="AC334" s="76">
        <v>0</v>
      </c>
      <c r="AD334" s="76">
        <v>0</v>
      </c>
      <c r="AE334" s="76">
        <v>0</v>
      </c>
      <c r="AF334" s="76">
        <v>0</v>
      </c>
      <c r="AG334" s="76">
        <v>0</v>
      </c>
      <c r="AH334" s="76">
        <v>0</v>
      </c>
      <c r="AI334" s="76">
        <v>0</v>
      </c>
      <c r="AJ334" s="77">
        <f t="shared" ref="AJ334:AJ397" si="5">SUM(D334:AI334)</f>
        <v>0</v>
      </c>
      <c r="AM334" s="70"/>
    </row>
    <row r="335" spans="1:39" ht="20.100000000000001" hidden="1" customHeight="1" outlineLevel="2">
      <c r="A335" s="73">
        <v>1255</v>
      </c>
      <c r="B335" s="74" t="s">
        <v>972</v>
      </c>
      <c r="C335" s="75" t="s">
        <v>1298</v>
      </c>
      <c r="D335" s="76">
        <v>0</v>
      </c>
      <c r="E335" s="76">
        <v>0</v>
      </c>
      <c r="F335" s="76">
        <v>0</v>
      </c>
      <c r="G335" s="76">
        <v>0</v>
      </c>
      <c r="H335" s="76">
        <v>0</v>
      </c>
      <c r="I335" s="76">
        <v>0</v>
      </c>
      <c r="J335" s="76">
        <v>0</v>
      </c>
      <c r="K335" s="76">
        <v>0</v>
      </c>
      <c r="L335" s="76">
        <v>0</v>
      </c>
      <c r="M335" s="76">
        <v>0</v>
      </c>
      <c r="N335" s="76">
        <v>0</v>
      </c>
      <c r="O335" s="76">
        <v>0</v>
      </c>
      <c r="P335" s="76">
        <v>0</v>
      </c>
      <c r="Q335" s="76">
        <v>0</v>
      </c>
      <c r="R335" s="76">
        <v>0</v>
      </c>
      <c r="S335" s="76">
        <v>0</v>
      </c>
      <c r="T335" s="76">
        <v>0</v>
      </c>
      <c r="U335" s="76">
        <v>0</v>
      </c>
      <c r="V335" s="76">
        <v>0</v>
      </c>
      <c r="W335" s="76">
        <v>0</v>
      </c>
      <c r="X335" s="76">
        <v>0</v>
      </c>
      <c r="Y335" s="76">
        <v>0</v>
      </c>
      <c r="Z335" s="76">
        <v>0</v>
      </c>
      <c r="AA335" s="76">
        <v>0</v>
      </c>
      <c r="AB335" s="76">
        <v>0</v>
      </c>
      <c r="AC335" s="76">
        <v>0</v>
      </c>
      <c r="AD335" s="76">
        <v>0</v>
      </c>
      <c r="AE335" s="76">
        <v>0</v>
      </c>
      <c r="AF335" s="76">
        <v>0</v>
      </c>
      <c r="AG335" s="76">
        <v>0</v>
      </c>
      <c r="AH335" s="76">
        <v>0</v>
      </c>
      <c r="AI335" s="76">
        <v>0</v>
      </c>
      <c r="AJ335" s="77">
        <f t="shared" si="5"/>
        <v>0</v>
      </c>
      <c r="AM335" s="70"/>
    </row>
    <row r="336" spans="1:39" ht="20.100000000000001" hidden="1" customHeight="1" outlineLevel="2">
      <c r="A336" s="73">
        <v>1256</v>
      </c>
      <c r="B336" s="74" t="s">
        <v>973</v>
      </c>
      <c r="C336" s="75" t="s">
        <v>1298</v>
      </c>
      <c r="D336" s="76">
        <v>0</v>
      </c>
      <c r="E336" s="76">
        <v>0</v>
      </c>
      <c r="F336" s="76">
        <v>0</v>
      </c>
      <c r="G336" s="76">
        <v>0</v>
      </c>
      <c r="H336" s="76">
        <v>0</v>
      </c>
      <c r="I336" s="76">
        <v>0</v>
      </c>
      <c r="J336" s="76">
        <v>0</v>
      </c>
      <c r="K336" s="76">
        <v>0</v>
      </c>
      <c r="L336" s="76">
        <v>0</v>
      </c>
      <c r="M336" s="76">
        <v>0</v>
      </c>
      <c r="N336" s="76">
        <v>0</v>
      </c>
      <c r="O336" s="76">
        <v>0</v>
      </c>
      <c r="P336" s="76">
        <v>0</v>
      </c>
      <c r="Q336" s="76">
        <v>0</v>
      </c>
      <c r="R336" s="76">
        <v>0</v>
      </c>
      <c r="S336" s="76">
        <v>0</v>
      </c>
      <c r="T336" s="76">
        <v>0</v>
      </c>
      <c r="U336" s="76">
        <v>0</v>
      </c>
      <c r="V336" s="76">
        <v>0</v>
      </c>
      <c r="W336" s="76">
        <v>0</v>
      </c>
      <c r="X336" s="76">
        <v>0</v>
      </c>
      <c r="Y336" s="76">
        <v>0</v>
      </c>
      <c r="Z336" s="76">
        <v>0</v>
      </c>
      <c r="AA336" s="76">
        <v>0</v>
      </c>
      <c r="AB336" s="76">
        <v>0</v>
      </c>
      <c r="AC336" s="76">
        <v>0</v>
      </c>
      <c r="AD336" s="76">
        <v>0</v>
      </c>
      <c r="AE336" s="76">
        <v>0</v>
      </c>
      <c r="AF336" s="76">
        <v>0</v>
      </c>
      <c r="AG336" s="76">
        <v>0</v>
      </c>
      <c r="AH336" s="76">
        <v>0</v>
      </c>
      <c r="AI336" s="76">
        <v>0</v>
      </c>
      <c r="AJ336" s="77">
        <f t="shared" si="5"/>
        <v>0</v>
      </c>
      <c r="AM336" s="70"/>
    </row>
    <row r="337" spans="1:39" ht="20.100000000000001" hidden="1" customHeight="1" outlineLevel="2">
      <c r="A337" s="73">
        <v>1257</v>
      </c>
      <c r="B337" s="74" t="s">
        <v>974</v>
      </c>
      <c r="C337" s="75" t="s">
        <v>1298</v>
      </c>
      <c r="D337" s="76">
        <v>0</v>
      </c>
      <c r="E337" s="76">
        <v>0</v>
      </c>
      <c r="F337" s="76">
        <v>0</v>
      </c>
      <c r="G337" s="76">
        <v>81026</v>
      </c>
      <c r="H337" s="76">
        <v>0</v>
      </c>
      <c r="I337" s="76">
        <v>0</v>
      </c>
      <c r="J337" s="76">
        <v>0</v>
      </c>
      <c r="K337" s="76">
        <v>0</v>
      </c>
      <c r="L337" s="76">
        <v>0</v>
      </c>
      <c r="M337" s="76">
        <v>0</v>
      </c>
      <c r="N337" s="76">
        <v>0</v>
      </c>
      <c r="O337" s="76">
        <v>0</v>
      </c>
      <c r="P337" s="76">
        <v>0</v>
      </c>
      <c r="Q337" s="76">
        <v>0</v>
      </c>
      <c r="R337" s="76">
        <v>0</v>
      </c>
      <c r="S337" s="76">
        <v>0</v>
      </c>
      <c r="T337" s="76">
        <v>0</v>
      </c>
      <c r="U337" s="76">
        <v>0</v>
      </c>
      <c r="V337" s="76">
        <v>0</v>
      </c>
      <c r="W337" s="76">
        <v>0</v>
      </c>
      <c r="X337" s="76">
        <v>0</v>
      </c>
      <c r="Y337" s="76">
        <v>0</v>
      </c>
      <c r="Z337" s="76">
        <v>0</v>
      </c>
      <c r="AA337" s="76">
        <v>0</v>
      </c>
      <c r="AB337" s="76">
        <v>0</v>
      </c>
      <c r="AC337" s="76">
        <v>0</v>
      </c>
      <c r="AD337" s="76">
        <v>0</v>
      </c>
      <c r="AE337" s="76">
        <v>0</v>
      </c>
      <c r="AF337" s="76">
        <v>0</v>
      </c>
      <c r="AG337" s="76">
        <v>0</v>
      </c>
      <c r="AH337" s="76">
        <v>0</v>
      </c>
      <c r="AI337" s="76">
        <v>0</v>
      </c>
      <c r="AJ337" s="77">
        <f t="shared" si="5"/>
        <v>81026</v>
      </c>
      <c r="AM337" s="70"/>
    </row>
    <row r="338" spans="1:39" ht="20.100000000000001" hidden="1" customHeight="1" outlineLevel="2">
      <c r="A338" s="73">
        <v>1258</v>
      </c>
      <c r="B338" s="74" t="s">
        <v>975</v>
      </c>
      <c r="C338" s="75" t="s">
        <v>1298</v>
      </c>
      <c r="D338" s="76">
        <v>0</v>
      </c>
      <c r="E338" s="76">
        <v>0</v>
      </c>
      <c r="F338" s="76">
        <v>0</v>
      </c>
      <c r="G338" s="76">
        <v>0</v>
      </c>
      <c r="H338" s="76">
        <v>0</v>
      </c>
      <c r="I338" s="76">
        <v>0</v>
      </c>
      <c r="J338" s="76">
        <v>0</v>
      </c>
      <c r="K338" s="76">
        <v>0</v>
      </c>
      <c r="L338" s="76">
        <v>0</v>
      </c>
      <c r="M338" s="76">
        <v>0</v>
      </c>
      <c r="N338" s="76">
        <v>0</v>
      </c>
      <c r="O338" s="76">
        <v>0</v>
      </c>
      <c r="P338" s="76">
        <v>0</v>
      </c>
      <c r="Q338" s="76">
        <v>0</v>
      </c>
      <c r="R338" s="76">
        <v>0</v>
      </c>
      <c r="S338" s="76">
        <v>0</v>
      </c>
      <c r="T338" s="76">
        <v>0</v>
      </c>
      <c r="U338" s="76">
        <v>0</v>
      </c>
      <c r="V338" s="76">
        <v>0</v>
      </c>
      <c r="W338" s="76">
        <v>0</v>
      </c>
      <c r="X338" s="76">
        <v>0</v>
      </c>
      <c r="Y338" s="76">
        <v>0</v>
      </c>
      <c r="Z338" s="76">
        <v>0</v>
      </c>
      <c r="AA338" s="76">
        <v>0</v>
      </c>
      <c r="AB338" s="76">
        <v>0</v>
      </c>
      <c r="AC338" s="76">
        <v>0</v>
      </c>
      <c r="AD338" s="76">
        <v>0</v>
      </c>
      <c r="AE338" s="76">
        <v>0</v>
      </c>
      <c r="AF338" s="76">
        <v>0</v>
      </c>
      <c r="AG338" s="76">
        <v>0</v>
      </c>
      <c r="AH338" s="76">
        <v>0</v>
      </c>
      <c r="AI338" s="76">
        <v>0</v>
      </c>
      <c r="AJ338" s="77">
        <f t="shared" si="5"/>
        <v>0</v>
      </c>
      <c r="AM338" s="70"/>
    </row>
    <row r="339" spans="1:39" ht="20.100000000000001" hidden="1" customHeight="1" outlineLevel="2">
      <c r="A339" s="73">
        <v>1259</v>
      </c>
      <c r="B339" s="74" t="s">
        <v>976</v>
      </c>
      <c r="C339" s="75" t="s">
        <v>1298</v>
      </c>
      <c r="D339" s="76">
        <v>0</v>
      </c>
      <c r="E339" s="76">
        <v>0</v>
      </c>
      <c r="F339" s="76">
        <v>0</v>
      </c>
      <c r="G339" s="76">
        <v>0</v>
      </c>
      <c r="H339" s="76">
        <v>0</v>
      </c>
      <c r="I339" s="76">
        <v>0</v>
      </c>
      <c r="J339" s="76">
        <v>0</v>
      </c>
      <c r="K339" s="76">
        <v>0</v>
      </c>
      <c r="L339" s="76">
        <v>0</v>
      </c>
      <c r="M339" s="76">
        <v>0</v>
      </c>
      <c r="N339" s="76">
        <v>0</v>
      </c>
      <c r="O339" s="76">
        <v>0</v>
      </c>
      <c r="P339" s="76">
        <v>0</v>
      </c>
      <c r="Q339" s="76">
        <v>0</v>
      </c>
      <c r="R339" s="76">
        <v>0</v>
      </c>
      <c r="S339" s="76">
        <v>0</v>
      </c>
      <c r="T339" s="76">
        <v>0</v>
      </c>
      <c r="U339" s="76">
        <v>0</v>
      </c>
      <c r="V339" s="76">
        <v>0</v>
      </c>
      <c r="W339" s="76">
        <v>0</v>
      </c>
      <c r="X339" s="76">
        <v>0</v>
      </c>
      <c r="Y339" s="76">
        <v>0</v>
      </c>
      <c r="Z339" s="76">
        <v>0</v>
      </c>
      <c r="AA339" s="76">
        <v>0</v>
      </c>
      <c r="AB339" s="76">
        <v>0</v>
      </c>
      <c r="AC339" s="76">
        <v>0</v>
      </c>
      <c r="AD339" s="76">
        <v>0</v>
      </c>
      <c r="AE339" s="76">
        <v>0</v>
      </c>
      <c r="AF339" s="76">
        <v>0</v>
      </c>
      <c r="AG339" s="76">
        <v>0</v>
      </c>
      <c r="AH339" s="76">
        <v>0</v>
      </c>
      <c r="AI339" s="76">
        <v>0</v>
      </c>
      <c r="AJ339" s="77">
        <f t="shared" si="5"/>
        <v>0</v>
      </c>
      <c r="AM339" s="70"/>
    </row>
    <row r="340" spans="1:39" ht="20.100000000000001" hidden="1" customHeight="1" outlineLevel="2">
      <c r="A340" s="73">
        <v>1260</v>
      </c>
      <c r="B340" s="74" t="s">
        <v>977</v>
      </c>
      <c r="C340" s="75" t="s">
        <v>1298</v>
      </c>
      <c r="D340" s="76">
        <v>0</v>
      </c>
      <c r="E340" s="76">
        <v>0</v>
      </c>
      <c r="F340" s="76">
        <v>0</v>
      </c>
      <c r="G340" s="76">
        <v>0</v>
      </c>
      <c r="H340" s="76">
        <v>0</v>
      </c>
      <c r="I340" s="76">
        <v>0</v>
      </c>
      <c r="J340" s="76">
        <v>0</v>
      </c>
      <c r="K340" s="76">
        <v>0</v>
      </c>
      <c r="L340" s="76">
        <v>0</v>
      </c>
      <c r="M340" s="76">
        <v>0</v>
      </c>
      <c r="N340" s="76">
        <v>0</v>
      </c>
      <c r="O340" s="76">
        <v>0</v>
      </c>
      <c r="P340" s="76">
        <v>0</v>
      </c>
      <c r="Q340" s="76">
        <v>0</v>
      </c>
      <c r="R340" s="76">
        <v>0</v>
      </c>
      <c r="S340" s="76">
        <v>0</v>
      </c>
      <c r="T340" s="76">
        <v>0</v>
      </c>
      <c r="U340" s="76">
        <v>0</v>
      </c>
      <c r="V340" s="76">
        <v>0</v>
      </c>
      <c r="W340" s="76">
        <v>0</v>
      </c>
      <c r="X340" s="76">
        <v>0</v>
      </c>
      <c r="Y340" s="76">
        <v>0</v>
      </c>
      <c r="Z340" s="76">
        <v>0</v>
      </c>
      <c r="AA340" s="76">
        <v>0</v>
      </c>
      <c r="AB340" s="76">
        <v>0</v>
      </c>
      <c r="AC340" s="76">
        <v>0</v>
      </c>
      <c r="AD340" s="76">
        <v>0</v>
      </c>
      <c r="AE340" s="76">
        <v>0</v>
      </c>
      <c r="AF340" s="76">
        <v>0</v>
      </c>
      <c r="AG340" s="76">
        <v>0</v>
      </c>
      <c r="AH340" s="76">
        <v>0</v>
      </c>
      <c r="AI340" s="76">
        <v>0</v>
      </c>
      <c r="AJ340" s="77">
        <f t="shared" si="5"/>
        <v>0</v>
      </c>
      <c r="AM340" s="70"/>
    </row>
    <row r="341" spans="1:39" ht="20.100000000000001" hidden="1" customHeight="1" outlineLevel="2">
      <c r="A341" s="73">
        <v>1261</v>
      </c>
      <c r="B341" s="74" t="s">
        <v>978</v>
      </c>
      <c r="C341" s="75" t="s">
        <v>1298</v>
      </c>
      <c r="D341" s="76">
        <v>0</v>
      </c>
      <c r="E341" s="76">
        <v>0</v>
      </c>
      <c r="F341" s="76">
        <v>0</v>
      </c>
      <c r="G341" s="76">
        <v>0</v>
      </c>
      <c r="H341" s="76">
        <v>0</v>
      </c>
      <c r="I341" s="76">
        <v>0</v>
      </c>
      <c r="J341" s="76">
        <v>0</v>
      </c>
      <c r="K341" s="76">
        <v>0</v>
      </c>
      <c r="L341" s="76">
        <v>0</v>
      </c>
      <c r="M341" s="76">
        <v>0</v>
      </c>
      <c r="N341" s="76">
        <v>0</v>
      </c>
      <c r="O341" s="76">
        <v>0</v>
      </c>
      <c r="P341" s="76">
        <v>0</v>
      </c>
      <c r="Q341" s="76">
        <v>0</v>
      </c>
      <c r="R341" s="76">
        <v>0</v>
      </c>
      <c r="S341" s="76">
        <v>0</v>
      </c>
      <c r="T341" s="76">
        <v>0</v>
      </c>
      <c r="U341" s="76">
        <v>0</v>
      </c>
      <c r="V341" s="76">
        <v>0</v>
      </c>
      <c r="W341" s="76">
        <v>0</v>
      </c>
      <c r="X341" s="76">
        <v>0</v>
      </c>
      <c r="Y341" s="76">
        <v>0</v>
      </c>
      <c r="Z341" s="76">
        <v>0</v>
      </c>
      <c r="AA341" s="76">
        <v>0</v>
      </c>
      <c r="AB341" s="76">
        <v>0</v>
      </c>
      <c r="AC341" s="76">
        <v>0</v>
      </c>
      <c r="AD341" s="76">
        <v>0</v>
      </c>
      <c r="AE341" s="76">
        <v>0</v>
      </c>
      <c r="AF341" s="76">
        <v>0</v>
      </c>
      <c r="AG341" s="76">
        <v>0</v>
      </c>
      <c r="AH341" s="76">
        <v>0</v>
      </c>
      <c r="AI341" s="76">
        <v>0</v>
      </c>
      <c r="AJ341" s="77">
        <f t="shared" si="5"/>
        <v>0</v>
      </c>
      <c r="AM341" s="70"/>
    </row>
    <row r="342" spans="1:39" ht="20.100000000000001" hidden="1" customHeight="1" outlineLevel="2">
      <c r="A342" s="73">
        <v>1262</v>
      </c>
      <c r="B342" s="74" t="s">
        <v>979</v>
      </c>
      <c r="C342" s="75" t="s">
        <v>1298</v>
      </c>
      <c r="D342" s="76">
        <v>0</v>
      </c>
      <c r="E342" s="76">
        <v>0</v>
      </c>
      <c r="F342" s="76">
        <v>0</v>
      </c>
      <c r="G342" s="76">
        <v>0</v>
      </c>
      <c r="H342" s="76">
        <v>0</v>
      </c>
      <c r="I342" s="76">
        <v>0</v>
      </c>
      <c r="J342" s="76">
        <v>0</v>
      </c>
      <c r="K342" s="76">
        <v>0</v>
      </c>
      <c r="L342" s="76">
        <v>0</v>
      </c>
      <c r="M342" s="76">
        <v>0</v>
      </c>
      <c r="N342" s="76">
        <v>0</v>
      </c>
      <c r="O342" s="76">
        <v>0</v>
      </c>
      <c r="P342" s="76">
        <v>0</v>
      </c>
      <c r="Q342" s="76">
        <v>0</v>
      </c>
      <c r="R342" s="76">
        <v>0</v>
      </c>
      <c r="S342" s="76">
        <v>0</v>
      </c>
      <c r="T342" s="76">
        <v>0</v>
      </c>
      <c r="U342" s="76">
        <v>0</v>
      </c>
      <c r="V342" s="76">
        <v>0</v>
      </c>
      <c r="W342" s="76">
        <v>0</v>
      </c>
      <c r="X342" s="76">
        <v>0</v>
      </c>
      <c r="Y342" s="76">
        <v>0</v>
      </c>
      <c r="Z342" s="76">
        <v>0</v>
      </c>
      <c r="AA342" s="76">
        <v>0</v>
      </c>
      <c r="AB342" s="76">
        <v>0</v>
      </c>
      <c r="AC342" s="76">
        <v>0</v>
      </c>
      <c r="AD342" s="76">
        <v>0</v>
      </c>
      <c r="AE342" s="76">
        <v>0</v>
      </c>
      <c r="AF342" s="76">
        <v>0</v>
      </c>
      <c r="AG342" s="76">
        <v>0</v>
      </c>
      <c r="AH342" s="76">
        <v>0</v>
      </c>
      <c r="AI342" s="76">
        <v>0</v>
      </c>
      <c r="AJ342" s="77">
        <f t="shared" si="5"/>
        <v>0</v>
      </c>
      <c r="AM342" s="70"/>
    </row>
    <row r="343" spans="1:39" ht="20.100000000000001" hidden="1" customHeight="1" outlineLevel="2">
      <c r="A343" s="73">
        <v>1263</v>
      </c>
      <c r="B343" s="74" t="s">
        <v>980</v>
      </c>
      <c r="C343" s="75" t="s">
        <v>1298</v>
      </c>
      <c r="D343" s="76">
        <v>0</v>
      </c>
      <c r="E343" s="76">
        <v>0</v>
      </c>
      <c r="F343" s="76">
        <v>0</v>
      </c>
      <c r="G343" s="76">
        <v>0</v>
      </c>
      <c r="H343" s="76">
        <v>0</v>
      </c>
      <c r="I343" s="76">
        <v>0</v>
      </c>
      <c r="J343" s="76">
        <v>0</v>
      </c>
      <c r="K343" s="76">
        <v>0</v>
      </c>
      <c r="L343" s="76">
        <v>0</v>
      </c>
      <c r="M343" s="76">
        <v>0</v>
      </c>
      <c r="N343" s="76">
        <v>0</v>
      </c>
      <c r="O343" s="76">
        <v>0</v>
      </c>
      <c r="P343" s="76">
        <v>0</v>
      </c>
      <c r="Q343" s="76">
        <v>0</v>
      </c>
      <c r="R343" s="76">
        <v>0</v>
      </c>
      <c r="S343" s="76">
        <v>0</v>
      </c>
      <c r="T343" s="76">
        <v>0</v>
      </c>
      <c r="U343" s="76">
        <v>0</v>
      </c>
      <c r="V343" s="76">
        <v>0</v>
      </c>
      <c r="W343" s="76">
        <v>0</v>
      </c>
      <c r="X343" s="76">
        <v>0</v>
      </c>
      <c r="Y343" s="76">
        <v>0</v>
      </c>
      <c r="Z343" s="76">
        <v>0</v>
      </c>
      <c r="AA343" s="76">
        <v>0</v>
      </c>
      <c r="AB343" s="76">
        <v>0</v>
      </c>
      <c r="AC343" s="76">
        <v>0</v>
      </c>
      <c r="AD343" s="76">
        <v>0</v>
      </c>
      <c r="AE343" s="76">
        <v>0</v>
      </c>
      <c r="AF343" s="76">
        <v>0</v>
      </c>
      <c r="AG343" s="76">
        <v>0</v>
      </c>
      <c r="AH343" s="76">
        <v>0</v>
      </c>
      <c r="AI343" s="76">
        <v>0</v>
      </c>
      <c r="AJ343" s="77">
        <f t="shared" si="5"/>
        <v>0</v>
      </c>
      <c r="AM343" s="70"/>
    </row>
    <row r="344" spans="1:39" ht="20.100000000000001" hidden="1" customHeight="1" outlineLevel="2">
      <c r="A344" s="73">
        <v>1264</v>
      </c>
      <c r="B344" s="74" t="s">
        <v>981</v>
      </c>
      <c r="C344" s="75" t="s">
        <v>1298</v>
      </c>
      <c r="D344" s="76">
        <v>0</v>
      </c>
      <c r="E344" s="76">
        <v>0</v>
      </c>
      <c r="F344" s="76">
        <v>0</v>
      </c>
      <c r="G344" s="76">
        <v>0</v>
      </c>
      <c r="H344" s="76">
        <v>0</v>
      </c>
      <c r="I344" s="76">
        <v>0</v>
      </c>
      <c r="J344" s="76">
        <v>0</v>
      </c>
      <c r="K344" s="76">
        <v>0</v>
      </c>
      <c r="L344" s="76">
        <v>0</v>
      </c>
      <c r="M344" s="76">
        <v>0</v>
      </c>
      <c r="N344" s="76">
        <v>0</v>
      </c>
      <c r="O344" s="76">
        <v>0</v>
      </c>
      <c r="P344" s="76">
        <v>0</v>
      </c>
      <c r="Q344" s="76">
        <v>0</v>
      </c>
      <c r="R344" s="76">
        <v>0</v>
      </c>
      <c r="S344" s="76">
        <v>0</v>
      </c>
      <c r="T344" s="76">
        <v>0</v>
      </c>
      <c r="U344" s="76">
        <v>0</v>
      </c>
      <c r="V344" s="76">
        <v>0</v>
      </c>
      <c r="W344" s="76">
        <v>0</v>
      </c>
      <c r="X344" s="76">
        <v>0</v>
      </c>
      <c r="Y344" s="76">
        <v>0</v>
      </c>
      <c r="Z344" s="76">
        <v>0</v>
      </c>
      <c r="AA344" s="76">
        <v>0</v>
      </c>
      <c r="AB344" s="76">
        <v>0</v>
      </c>
      <c r="AC344" s="76">
        <v>0</v>
      </c>
      <c r="AD344" s="76">
        <v>0</v>
      </c>
      <c r="AE344" s="76">
        <v>0</v>
      </c>
      <c r="AF344" s="76">
        <v>0</v>
      </c>
      <c r="AG344" s="76">
        <v>0</v>
      </c>
      <c r="AH344" s="76">
        <v>0</v>
      </c>
      <c r="AI344" s="76">
        <v>0</v>
      </c>
      <c r="AJ344" s="77">
        <f t="shared" si="5"/>
        <v>0</v>
      </c>
      <c r="AM344" s="70"/>
    </row>
    <row r="345" spans="1:39" ht="20.100000000000001" hidden="1" customHeight="1" outlineLevel="2">
      <c r="A345" s="73">
        <v>1265</v>
      </c>
      <c r="B345" s="74" t="s">
        <v>982</v>
      </c>
      <c r="C345" s="75" t="s">
        <v>1298</v>
      </c>
      <c r="D345" s="76">
        <v>0</v>
      </c>
      <c r="E345" s="76">
        <v>0</v>
      </c>
      <c r="F345" s="76">
        <v>0</v>
      </c>
      <c r="G345" s="76">
        <v>463560.26</v>
      </c>
      <c r="H345" s="76">
        <v>0</v>
      </c>
      <c r="I345" s="76">
        <v>0</v>
      </c>
      <c r="J345" s="76">
        <v>0</v>
      </c>
      <c r="K345" s="76">
        <v>0</v>
      </c>
      <c r="L345" s="76">
        <v>0</v>
      </c>
      <c r="M345" s="76">
        <v>0</v>
      </c>
      <c r="N345" s="76">
        <v>0</v>
      </c>
      <c r="O345" s="76">
        <v>0</v>
      </c>
      <c r="P345" s="76">
        <v>0</v>
      </c>
      <c r="Q345" s="76">
        <v>0</v>
      </c>
      <c r="R345" s="76">
        <v>0</v>
      </c>
      <c r="S345" s="76">
        <v>0</v>
      </c>
      <c r="T345" s="76">
        <v>0</v>
      </c>
      <c r="U345" s="76">
        <v>0</v>
      </c>
      <c r="V345" s="76">
        <v>0</v>
      </c>
      <c r="W345" s="76">
        <v>0</v>
      </c>
      <c r="X345" s="76">
        <v>0</v>
      </c>
      <c r="Y345" s="76">
        <v>0</v>
      </c>
      <c r="Z345" s="76">
        <v>0</v>
      </c>
      <c r="AA345" s="76">
        <v>0</v>
      </c>
      <c r="AB345" s="76">
        <v>0</v>
      </c>
      <c r="AC345" s="76">
        <v>0</v>
      </c>
      <c r="AD345" s="76">
        <v>0</v>
      </c>
      <c r="AE345" s="76">
        <v>0</v>
      </c>
      <c r="AF345" s="76">
        <v>0</v>
      </c>
      <c r="AG345" s="76">
        <v>0</v>
      </c>
      <c r="AH345" s="76">
        <v>0</v>
      </c>
      <c r="AI345" s="76">
        <v>0</v>
      </c>
      <c r="AJ345" s="77">
        <f t="shared" si="5"/>
        <v>463560.26</v>
      </c>
      <c r="AM345" s="70"/>
    </row>
    <row r="346" spans="1:39" ht="20.100000000000001" hidden="1" customHeight="1" outlineLevel="2">
      <c r="A346" s="73">
        <v>1266</v>
      </c>
      <c r="B346" s="74" t="s">
        <v>983</v>
      </c>
      <c r="C346" s="75" t="s">
        <v>1298</v>
      </c>
      <c r="D346" s="76">
        <v>0</v>
      </c>
      <c r="E346" s="76">
        <v>0</v>
      </c>
      <c r="F346" s="76">
        <v>0</v>
      </c>
      <c r="G346" s="76">
        <v>0</v>
      </c>
      <c r="H346" s="76">
        <v>0</v>
      </c>
      <c r="I346" s="76">
        <v>0</v>
      </c>
      <c r="J346" s="76">
        <v>0</v>
      </c>
      <c r="K346" s="76">
        <v>0</v>
      </c>
      <c r="L346" s="76">
        <v>0</v>
      </c>
      <c r="M346" s="76">
        <v>0</v>
      </c>
      <c r="N346" s="76">
        <v>0</v>
      </c>
      <c r="O346" s="76">
        <v>0</v>
      </c>
      <c r="P346" s="76">
        <v>0</v>
      </c>
      <c r="Q346" s="76">
        <v>0</v>
      </c>
      <c r="R346" s="76">
        <v>0</v>
      </c>
      <c r="S346" s="76">
        <v>0</v>
      </c>
      <c r="T346" s="76">
        <v>0</v>
      </c>
      <c r="U346" s="76">
        <v>0</v>
      </c>
      <c r="V346" s="76">
        <v>0</v>
      </c>
      <c r="W346" s="76">
        <v>0</v>
      </c>
      <c r="X346" s="76">
        <v>0</v>
      </c>
      <c r="Y346" s="76">
        <v>0</v>
      </c>
      <c r="Z346" s="76">
        <v>0</v>
      </c>
      <c r="AA346" s="76">
        <v>0</v>
      </c>
      <c r="AB346" s="76">
        <v>0</v>
      </c>
      <c r="AC346" s="76">
        <v>0</v>
      </c>
      <c r="AD346" s="76">
        <v>0</v>
      </c>
      <c r="AE346" s="76">
        <v>0</v>
      </c>
      <c r="AF346" s="76">
        <v>0</v>
      </c>
      <c r="AG346" s="76">
        <v>0</v>
      </c>
      <c r="AH346" s="76">
        <v>0</v>
      </c>
      <c r="AI346" s="76">
        <v>0</v>
      </c>
      <c r="AJ346" s="77">
        <f t="shared" si="5"/>
        <v>0</v>
      </c>
      <c r="AM346" s="70"/>
    </row>
    <row r="347" spans="1:39" ht="20.100000000000001" hidden="1" customHeight="1" outlineLevel="2">
      <c r="A347" s="73">
        <v>1267</v>
      </c>
      <c r="B347" s="74" t="s">
        <v>984</v>
      </c>
      <c r="C347" s="75" t="s">
        <v>1298</v>
      </c>
      <c r="D347" s="76">
        <v>0</v>
      </c>
      <c r="E347" s="76">
        <v>0</v>
      </c>
      <c r="F347" s="76">
        <v>0</v>
      </c>
      <c r="G347" s="76">
        <v>0</v>
      </c>
      <c r="H347" s="76">
        <v>0</v>
      </c>
      <c r="I347" s="76">
        <v>0</v>
      </c>
      <c r="J347" s="76">
        <v>0</v>
      </c>
      <c r="K347" s="76">
        <v>0</v>
      </c>
      <c r="L347" s="76">
        <v>0</v>
      </c>
      <c r="M347" s="76">
        <v>0</v>
      </c>
      <c r="N347" s="76">
        <v>0</v>
      </c>
      <c r="O347" s="76">
        <v>0</v>
      </c>
      <c r="P347" s="76">
        <v>0</v>
      </c>
      <c r="Q347" s="76">
        <v>0</v>
      </c>
      <c r="R347" s="76">
        <v>0</v>
      </c>
      <c r="S347" s="76">
        <v>0</v>
      </c>
      <c r="T347" s="76">
        <v>0</v>
      </c>
      <c r="U347" s="76">
        <v>0</v>
      </c>
      <c r="V347" s="76">
        <v>0</v>
      </c>
      <c r="W347" s="76">
        <v>0</v>
      </c>
      <c r="X347" s="76">
        <v>0</v>
      </c>
      <c r="Y347" s="76">
        <v>0</v>
      </c>
      <c r="Z347" s="76">
        <v>0</v>
      </c>
      <c r="AA347" s="76">
        <v>0</v>
      </c>
      <c r="AB347" s="76">
        <v>0</v>
      </c>
      <c r="AC347" s="76">
        <v>0</v>
      </c>
      <c r="AD347" s="76">
        <v>0</v>
      </c>
      <c r="AE347" s="76">
        <v>0</v>
      </c>
      <c r="AF347" s="76">
        <v>0</v>
      </c>
      <c r="AG347" s="76">
        <v>0</v>
      </c>
      <c r="AH347" s="76">
        <v>0</v>
      </c>
      <c r="AI347" s="76">
        <v>0</v>
      </c>
      <c r="AJ347" s="77">
        <f t="shared" si="5"/>
        <v>0</v>
      </c>
      <c r="AM347" s="70"/>
    </row>
    <row r="348" spans="1:39" ht="20.100000000000001" hidden="1" customHeight="1" outlineLevel="2">
      <c r="A348" s="73">
        <v>1268</v>
      </c>
      <c r="B348" s="74" t="s">
        <v>985</v>
      </c>
      <c r="C348" s="75" t="s">
        <v>1298</v>
      </c>
      <c r="D348" s="76">
        <v>0</v>
      </c>
      <c r="E348" s="76">
        <v>0</v>
      </c>
      <c r="F348" s="76">
        <v>0</v>
      </c>
      <c r="G348" s="76">
        <v>0</v>
      </c>
      <c r="H348" s="76">
        <v>0</v>
      </c>
      <c r="I348" s="76">
        <v>0</v>
      </c>
      <c r="J348" s="76">
        <v>0</v>
      </c>
      <c r="K348" s="76">
        <v>0</v>
      </c>
      <c r="L348" s="76">
        <v>0</v>
      </c>
      <c r="M348" s="76">
        <v>0</v>
      </c>
      <c r="N348" s="76">
        <v>0</v>
      </c>
      <c r="O348" s="76">
        <v>0</v>
      </c>
      <c r="P348" s="76">
        <v>0</v>
      </c>
      <c r="Q348" s="76">
        <v>0</v>
      </c>
      <c r="R348" s="76">
        <v>0</v>
      </c>
      <c r="S348" s="76">
        <v>0</v>
      </c>
      <c r="T348" s="76">
        <v>0</v>
      </c>
      <c r="U348" s="76">
        <v>0</v>
      </c>
      <c r="V348" s="76">
        <v>0</v>
      </c>
      <c r="W348" s="76">
        <v>0</v>
      </c>
      <c r="X348" s="76">
        <v>0</v>
      </c>
      <c r="Y348" s="76">
        <v>0</v>
      </c>
      <c r="Z348" s="76">
        <v>0</v>
      </c>
      <c r="AA348" s="76">
        <v>0</v>
      </c>
      <c r="AB348" s="76">
        <v>0</v>
      </c>
      <c r="AC348" s="76">
        <v>0</v>
      </c>
      <c r="AD348" s="76">
        <v>0</v>
      </c>
      <c r="AE348" s="76">
        <v>0</v>
      </c>
      <c r="AF348" s="76">
        <v>0</v>
      </c>
      <c r="AG348" s="76">
        <v>0</v>
      </c>
      <c r="AH348" s="76">
        <v>0</v>
      </c>
      <c r="AI348" s="76">
        <v>0</v>
      </c>
      <c r="AJ348" s="77">
        <f t="shared" si="5"/>
        <v>0</v>
      </c>
      <c r="AM348" s="70"/>
    </row>
    <row r="349" spans="1:39" ht="20.100000000000001" hidden="1" customHeight="1" outlineLevel="2">
      <c r="A349" s="73">
        <v>1269</v>
      </c>
      <c r="B349" s="74" t="s">
        <v>986</v>
      </c>
      <c r="C349" s="75" t="s">
        <v>1298</v>
      </c>
      <c r="D349" s="76">
        <v>0</v>
      </c>
      <c r="E349" s="76">
        <v>0</v>
      </c>
      <c r="F349" s="76">
        <v>0</v>
      </c>
      <c r="G349" s="76">
        <v>0</v>
      </c>
      <c r="H349" s="76">
        <v>0</v>
      </c>
      <c r="I349" s="76">
        <v>0</v>
      </c>
      <c r="J349" s="76">
        <v>0</v>
      </c>
      <c r="K349" s="76">
        <v>0</v>
      </c>
      <c r="L349" s="76">
        <v>0</v>
      </c>
      <c r="M349" s="76">
        <v>0</v>
      </c>
      <c r="N349" s="76">
        <v>0</v>
      </c>
      <c r="O349" s="76">
        <v>0</v>
      </c>
      <c r="P349" s="76">
        <v>0</v>
      </c>
      <c r="Q349" s="76">
        <v>0</v>
      </c>
      <c r="R349" s="76">
        <v>0</v>
      </c>
      <c r="S349" s="76">
        <v>0</v>
      </c>
      <c r="T349" s="76">
        <v>0</v>
      </c>
      <c r="U349" s="76">
        <v>0</v>
      </c>
      <c r="V349" s="76">
        <v>0</v>
      </c>
      <c r="W349" s="76">
        <v>0</v>
      </c>
      <c r="X349" s="76">
        <v>0</v>
      </c>
      <c r="Y349" s="76">
        <v>0</v>
      </c>
      <c r="Z349" s="76">
        <v>0</v>
      </c>
      <c r="AA349" s="76">
        <v>0</v>
      </c>
      <c r="AB349" s="76">
        <v>0</v>
      </c>
      <c r="AC349" s="76">
        <v>0</v>
      </c>
      <c r="AD349" s="76">
        <v>0</v>
      </c>
      <c r="AE349" s="76">
        <v>0</v>
      </c>
      <c r="AF349" s="76">
        <v>0</v>
      </c>
      <c r="AG349" s="76">
        <v>0</v>
      </c>
      <c r="AH349" s="76">
        <v>0</v>
      </c>
      <c r="AI349" s="76">
        <v>0</v>
      </c>
      <c r="AJ349" s="77">
        <f t="shared" si="5"/>
        <v>0</v>
      </c>
      <c r="AM349" s="70"/>
    </row>
    <row r="350" spans="1:39" ht="20.100000000000001" hidden="1" customHeight="1" outlineLevel="2">
      <c r="A350" s="73">
        <v>1270</v>
      </c>
      <c r="B350" s="74" t="s">
        <v>987</v>
      </c>
      <c r="C350" s="75" t="s">
        <v>1298</v>
      </c>
      <c r="D350" s="76">
        <v>0</v>
      </c>
      <c r="E350" s="76">
        <v>0</v>
      </c>
      <c r="F350" s="76">
        <v>0</v>
      </c>
      <c r="G350" s="76">
        <v>0</v>
      </c>
      <c r="H350" s="76">
        <v>0</v>
      </c>
      <c r="I350" s="76">
        <v>0</v>
      </c>
      <c r="J350" s="76">
        <v>0</v>
      </c>
      <c r="K350" s="76">
        <v>0</v>
      </c>
      <c r="L350" s="76">
        <v>0</v>
      </c>
      <c r="M350" s="76">
        <v>0</v>
      </c>
      <c r="N350" s="76">
        <v>0</v>
      </c>
      <c r="O350" s="76">
        <v>0</v>
      </c>
      <c r="P350" s="76">
        <v>0</v>
      </c>
      <c r="Q350" s="76">
        <v>0</v>
      </c>
      <c r="R350" s="76">
        <v>0</v>
      </c>
      <c r="S350" s="76">
        <v>0</v>
      </c>
      <c r="T350" s="76">
        <v>0</v>
      </c>
      <c r="U350" s="76">
        <v>0</v>
      </c>
      <c r="V350" s="76">
        <v>0</v>
      </c>
      <c r="W350" s="76">
        <v>0</v>
      </c>
      <c r="X350" s="76">
        <v>0</v>
      </c>
      <c r="Y350" s="76">
        <v>0</v>
      </c>
      <c r="Z350" s="76">
        <v>0</v>
      </c>
      <c r="AA350" s="76">
        <v>0</v>
      </c>
      <c r="AB350" s="76">
        <v>0</v>
      </c>
      <c r="AC350" s="76">
        <v>0</v>
      </c>
      <c r="AD350" s="76">
        <v>0</v>
      </c>
      <c r="AE350" s="76">
        <v>0</v>
      </c>
      <c r="AF350" s="76">
        <v>0</v>
      </c>
      <c r="AG350" s="76">
        <v>0</v>
      </c>
      <c r="AH350" s="76">
        <v>0</v>
      </c>
      <c r="AI350" s="76">
        <v>0</v>
      </c>
      <c r="AJ350" s="77">
        <f t="shared" si="5"/>
        <v>0</v>
      </c>
      <c r="AM350" s="70"/>
    </row>
    <row r="351" spans="1:39" ht="20.100000000000001" hidden="1" customHeight="1" outlineLevel="2">
      <c r="A351" s="73">
        <v>1271</v>
      </c>
      <c r="B351" s="74" t="s">
        <v>988</v>
      </c>
      <c r="C351" s="75" t="s">
        <v>1298</v>
      </c>
      <c r="D351" s="76">
        <v>0</v>
      </c>
      <c r="E351" s="76">
        <v>0</v>
      </c>
      <c r="F351" s="76">
        <v>0</v>
      </c>
      <c r="G351" s="76">
        <v>0</v>
      </c>
      <c r="H351" s="76">
        <v>0</v>
      </c>
      <c r="I351" s="76">
        <v>0</v>
      </c>
      <c r="J351" s="76">
        <v>0</v>
      </c>
      <c r="K351" s="76">
        <v>0</v>
      </c>
      <c r="L351" s="76">
        <v>0</v>
      </c>
      <c r="M351" s="76">
        <v>0</v>
      </c>
      <c r="N351" s="76">
        <v>0</v>
      </c>
      <c r="O351" s="76">
        <v>0</v>
      </c>
      <c r="P351" s="76">
        <v>0</v>
      </c>
      <c r="Q351" s="76">
        <v>0</v>
      </c>
      <c r="R351" s="76">
        <v>0</v>
      </c>
      <c r="S351" s="76">
        <v>0</v>
      </c>
      <c r="T351" s="76">
        <v>0</v>
      </c>
      <c r="U351" s="76">
        <v>0</v>
      </c>
      <c r="V351" s="76">
        <v>0</v>
      </c>
      <c r="W351" s="76">
        <v>0</v>
      </c>
      <c r="X351" s="76">
        <v>0</v>
      </c>
      <c r="Y351" s="76">
        <v>0</v>
      </c>
      <c r="Z351" s="76">
        <v>0</v>
      </c>
      <c r="AA351" s="76">
        <v>0</v>
      </c>
      <c r="AB351" s="76">
        <v>0</v>
      </c>
      <c r="AC351" s="76">
        <v>0</v>
      </c>
      <c r="AD351" s="76">
        <v>0</v>
      </c>
      <c r="AE351" s="76">
        <v>0</v>
      </c>
      <c r="AF351" s="76">
        <v>0</v>
      </c>
      <c r="AG351" s="76">
        <v>0</v>
      </c>
      <c r="AH351" s="76">
        <v>0</v>
      </c>
      <c r="AI351" s="76">
        <v>0</v>
      </c>
      <c r="AJ351" s="77">
        <f t="shared" si="5"/>
        <v>0</v>
      </c>
      <c r="AM351" s="70"/>
    </row>
    <row r="352" spans="1:39" ht="20.100000000000001" hidden="1" customHeight="1" outlineLevel="2">
      <c r="A352" s="73">
        <v>1272</v>
      </c>
      <c r="B352" s="74" t="s">
        <v>989</v>
      </c>
      <c r="C352" s="75" t="s">
        <v>1298</v>
      </c>
      <c r="D352" s="76">
        <v>0</v>
      </c>
      <c r="E352" s="76">
        <v>0</v>
      </c>
      <c r="F352" s="76">
        <v>0</v>
      </c>
      <c r="G352" s="76">
        <v>0</v>
      </c>
      <c r="H352" s="76">
        <v>0</v>
      </c>
      <c r="I352" s="76">
        <v>0</v>
      </c>
      <c r="J352" s="76">
        <v>0</v>
      </c>
      <c r="K352" s="76">
        <v>0</v>
      </c>
      <c r="L352" s="76">
        <v>0</v>
      </c>
      <c r="M352" s="76">
        <v>0</v>
      </c>
      <c r="N352" s="76">
        <v>0</v>
      </c>
      <c r="O352" s="76">
        <v>0</v>
      </c>
      <c r="P352" s="76">
        <v>0</v>
      </c>
      <c r="Q352" s="76">
        <v>0</v>
      </c>
      <c r="R352" s="76">
        <v>0</v>
      </c>
      <c r="S352" s="76">
        <v>0</v>
      </c>
      <c r="T352" s="76">
        <v>0</v>
      </c>
      <c r="U352" s="76">
        <v>0</v>
      </c>
      <c r="V352" s="76">
        <v>0</v>
      </c>
      <c r="W352" s="76">
        <v>0</v>
      </c>
      <c r="X352" s="76">
        <v>0</v>
      </c>
      <c r="Y352" s="76">
        <v>0</v>
      </c>
      <c r="Z352" s="76">
        <v>0</v>
      </c>
      <c r="AA352" s="76">
        <v>0</v>
      </c>
      <c r="AB352" s="76">
        <v>0</v>
      </c>
      <c r="AC352" s="76">
        <v>0</v>
      </c>
      <c r="AD352" s="76">
        <v>0</v>
      </c>
      <c r="AE352" s="76">
        <v>0</v>
      </c>
      <c r="AF352" s="76">
        <v>0</v>
      </c>
      <c r="AG352" s="76">
        <v>0</v>
      </c>
      <c r="AH352" s="76">
        <v>0</v>
      </c>
      <c r="AI352" s="76">
        <v>0</v>
      </c>
      <c r="AJ352" s="77">
        <f t="shared" si="5"/>
        <v>0</v>
      </c>
      <c r="AM352" s="70"/>
    </row>
    <row r="353" spans="1:39" ht="20.100000000000001" hidden="1" customHeight="1" outlineLevel="2">
      <c r="A353" s="73">
        <v>1273</v>
      </c>
      <c r="B353" s="74" t="s">
        <v>990</v>
      </c>
      <c r="C353" s="75" t="s">
        <v>1298</v>
      </c>
      <c r="D353" s="76">
        <v>0</v>
      </c>
      <c r="E353" s="76">
        <v>0</v>
      </c>
      <c r="F353" s="76">
        <v>0</v>
      </c>
      <c r="G353" s="76">
        <v>0</v>
      </c>
      <c r="H353" s="76">
        <v>0</v>
      </c>
      <c r="I353" s="76">
        <v>0</v>
      </c>
      <c r="J353" s="76">
        <v>0</v>
      </c>
      <c r="K353" s="76">
        <v>0</v>
      </c>
      <c r="L353" s="76">
        <v>0</v>
      </c>
      <c r="M353" s="76">
        <v>0</v>
      </c>
      <c r="N353" s="76">
        <v>0</v>
      </c>
      <c r="O353" s="76">
        <v>0</v>
      </c>
      <c r="P353" s="76">
        <v>0</v>
      </c>
      <c r="Q353" s="76">
        <v>0</v>
      </c>
      <c r="R353" s="76">
        <v>0</v>
      </c>
      <c r="S353" s="76">
        <v>0</v>
      </c>
      <c r="T353" s="76">
        <v>0</v>
      </c>
      <c r="U353" s="76">
        <v>0</v>
      </c>
      <c r="V353" s="76">
        <v>0</v>
      </c>
      <c r="W353" s="76">
        <v>0</v>
      </c>
      <c r="X353" s="76">
        <v>0</v>
      </c>
      <c r="Y353" s="76">
        <v>0</v>
      </c>
      <c r="Z353" s="76">
        <v>0</v>
      </c>
      <c r="AA353" s="76">
        <v>0</v>
      </c>
      <c r="AB353" s="76">
        <v>0</v>
      </c>
      <c r="AC353" s="76">
        <v>0</v>
      </c>
      <c r="AD353" s="76">
        <v>0</v>
      </c>
      <c r="AE353" s="76">
        <v>0</v>
      </c>
      <c r="AF353" s="76">
        <v>0</v>
      </c>
      <c r="AG353" s="76">
        <v>0</v>
      </c>
      <c r="AH353" s="76">
        <v>0</v>
      </c>
      <c r="AI353" s="76">
        <v>0</v>
      </c>
      <c r="AJ353" s="77">
        <f t="shared" si="5"/>
        <v>0</v>
      </c>
      <c r="AM353" s="70"/>
    </row>
    <row r="354" spans="1:39" ht="20.100000000000001" hidden="1" customHeight="1" outlineLevel="2">
      <c r="A354" s="73">
        <v>1274</v>
      </c>
      <c r="B354" s="74" t="s">
        <v>991</v>
      </c>
      <c r="C354" s="75" t="s">
        <v>1298</v>
      </c>
      <c r="D354" s="76">
        <v>0</v>
      </c>
      <c r="E354" s="76">
        <v>0</v>
      </c>
      <c r="F354" s="76">
        <v>0</v>
      </c>
      <c r="G354" s="76">
        <v>0</v>
      </c>
      <c r="H354" s="76">
        <v>0</v>
      </c>
      <c r="I354" s="76">
        <v>0</v>
      </c>
      <c r="J354" s="76">
        <v>0</v>
      </c>
      <c r="K354" s="76">
        <v>0</v>
      </c>
      <c r="L354" s="76">
        <v>0</v>
      </c>
      <c r="M354" s="76">
        <v>0</v>
      </c>
      <c r="N354" s="76">
        <v>0</v>
      </c>
      <c r="O354" s="76">
        <v>0</v>
      </c>
      <c r="P354" s="76">
        <v>0</v>
      </c>
      <c r="Q354" s="76">
        <v>0</v>
      </c>
      <c r="R354" s="76">
        <v>0</v>
      </c>
      <c r="S354" s="76">
        <v>0</v>
      </c>
      <c r="T354" s="76">
        <v>0</v>
      </c>
      <c r="U354" s="76">
        <v>0</v>
      </c>
      <c r="V354" s="76">
        <v>0</v>
      </c>
      <c r="W354" s="76">
        <v>0</v>
      </c>
      <c r="X354" s="76">
        <v>0</v>
      </c>
      <c r="Y354" s="76">
        <v>0</v>
      </c>
      <c r="Z354" s="76">
        <v>0</v>
      </c>
      <c r="AA354" s="76">
        <v>0</v>
      </c>
      <c r="AB354" s="76">
        <v>0</v>
      </c>
      <c r="AC354" s="76">
        <v>0</v>
      </c>
      <c r="AD354" s="76">
        <v>0</v>
      </c>
      <c r="AE354" s="76">
        <v>0</v>
      </c>
      <c r="AF354" s="76">
        <v>0</v>
      </c>
      <c r="AG354" s="76">
        <v>0</v>
      </c>
      <c r="AH354" s="76">
        <v>0</v>
      </c>
      <c r="AI354" s="76">
        <v>0</v>
      </c>
      <c r="AJ354" s="77">
        <f t="shared" si="5"/>
        <v>0</v>
      </c>
      <c r="AM354" s="70"/>
    </row>
    <row r="355" spans="1:39" ht="20.100000000000001" hidden="1" customHeight="1" outlineLevel="2">
      <c r="A355" s="73">
        <v>1275</v>
      </c>
      <c r="B355" s="74" t="s">
        <v>992</v>
      </c>
      <c r="C355" s="75" t="s">
        <v>1298</v>
      </c>
      <c r="D355" s="76">
        <v>0</v>
      </c>
      <c r="E355" s="76">
        <v>0</v>
      </c>
      <c r="F355" s="76">
        <v>0</v>
      </c>
      <c r="G355" s="76">
        <v>0</v>
      </c>
      <c r="H355" s="76">
        <v>0</v>
      </c>
      <c r="I355" s="76">
        <v>0</v>
      </c>
      <c r="J355" s="76">
        <v>0</v>
      </c>
      <c r="K355" s="76">
        <v>0</v>
      </c>
      <c r="L355" s="76">
        <v>0</v>
      </c>
      <c r="M355" s="76">
        <v>0</v>
      </c>
      <c r="N355" s="76">
        <v>0</v>
      </c>
      <c r="O355" s="76">
        <v>0</v>
      </c>
      <c r="P355" s="76">
        <v>0</v>
      </c>
      <c r="Q355" s="76">
        <v>0</v>
      </c>
      <c r="R355" s="76">
        <v>0</v>
      </c>
      <c r="S355" s="76">
        <v>0</v>
      </c>
      <c r="T355" s="76">
        <v>0</v>
      </c>
      <c r="U355" s="76">
        <v>0</v>
      </c>
      <c r="V355" s="76">
        <v>0</v>
      </c>
      <c r="W355" s="76">
        <v>0</v>
      </c>
      <c r="X355" s="76">
        <v>0</v>
      </c>
      <c r="Y355" s="76">
        <v>0</v>
      </c>
      <c r="Z355" s="76">
        <v>0</v>
      </c>
      <c r="AA355" s="76">
        <v>0</v>
      </c>
      <c r="AB355" s="76">
        <v>0</v>
      </c>
      <c r="AC355" s="76">
        <v>0</v>
      </c>
      <c r="AD355" s="76">
        <v>0</v>
      </c>
      <c r="AE355" s="76">
        <v>0</v>
      </c>
      <c r="AF355" s="76">
        <v>0</v>
      </c>
      <c r="AG355" s="76">
        <v>0</v>
      </c>
      <c r="AH355" s="76">
        <v>0</v>
      </c>
      <c r="AI355" s="76">
        <v>0</v>
      </c>
      <c r="AJ355" s="77">
        <f t="shared" si="5"/>
        <v>0</v>
      </c>
      <c r="AM355" s="70"/>
    </row>
    <row r="356" spans="1:39" ht="20.100000000000001" hidden="1" customHeight="1" outlineLevel="2">
      <c r="A356" s="73">
        <v>1276</v>
      </c>
      <c r="B356" s="74" t="s">
        <v>993</v>
      </c>
      <c r="C356" s="75" t="s">
        <v>1298</v>
      </c>
      <c r="D356" s="76">
        <v>0</v>
      </c>
      <c r="E356" s="76">
        <v>0</v>
      </c>
      <c r="F356" s="76">
        <v>0</v>
      </c>
      <c r="G356" s="76">
        <v>0</v>
      </c>
      <c r="H356" s="76">
        <v>0</v>
      </c>
      <c r="I356" s="76">
        <v>0</v>
      </c>
      <c r="J356" s="76">
        <v>0</v>
      </c>
      <c r="K356" s="76">
        <v>0</v>
      </c>
      <c r="L356" s="76">
        <v>0</v>
      </c>
      <c r="M356" s="76">
        <v>0</v>
      </c>
      <c r="N356" s="76">
        <v>0</v>
      </c>
      <c r="O356" s="76">
        <v>0</v>
      </c>
      <c r="P356" s="76">
        <v>0</v>
      </c>
      <c r="Q356" s="76">
        <v>0</v>
      </c>
      <c r="R356" s="76">
        <v>0</v>
      </c>
      <c r="S356" s="76">
        <v>0</v>
      </c>
      <c r="T356" s="76">
        <v>0</v>
      </c>
      <c r="U356" s="76">
        <v>0</v>
      </c>
      <c r="V356" s="76">
        <v>0</v>
      </c>
      <c r="W356" s="76">
        <v>0</v>
      </c>
      <c r="X356" s="76">
        <v>0</v>
      </c>
      <c r="Y356" s="76">
        <v>0</v>
      </c>
      <c r="Z356" s="76">
        <v>0</v>
      </c>
      <c r="AA356" s="76">
        <v>0</v>
      </c>
      <c r="AB356" s="76">
        <v>0</v>
      </c>
      <c r="AC356" s="76">
        <v>0</v>
      </c>
      <c r="AD356" s="76">
        <v>0</v>
      </c>
      <c r="AE356" s="76">
        <v>0</v>
      </c>
      <c r="AF356" s="76">
        <v>0</v>
      </c>
      <c r="AG356" s="76">
        <v>0</v>
      </c>
      <c r="AH356" s="76">
        <v>0</v>
      </c>
      <c r="AI356" s="76">
        <v>0</v>
      </c>
      <c r="AJ356" s="77">
        <f t="shared" si="5"/>
        <v>0</v>
      </c>
      <c r="AM356" s="70"/>
    </row>
    <row r="357" spans="1:39" ht="20.100000000000001" hidden="1" customHeight="1" outlineLevel="2">
      <c r="A357" s="73">
        <v>1277</v>
      </c>
      <c r="B357" s="74" t="s">
        <v>994</v>
      </c>
      <c r="C357" s="75" t="s">
        <v>1298</v>
      </c>
      <c r="D357" s="76">
        <v>0</v>
      </c>
      <c r="E357" s="76">
        <v>0</v>
      </c>
      <c r="F357" s="76">
        <v>0</v>
      </c>
      <c r="G357" s="76">
        <v>0</v>
      </c>
      <c r="H357" s="76">
        <v>0</v>
      </c>
      <c r="I357" s="76">
        <v>0</v>
      </c>
      <c r="J357" s="76">
        <v>0</v>
      </c>
      <c r="K357" s="76">
        <v>0</v>
      </c>
      <c r="L357" s="76">
        <v>0</v>
      </c>
      <c r="M357" s="76">
        <v>0</v>
      </c>
      <c r="N357" s="76">
        <v>0</v>
      </c>
      <c r="O357" s="76">
        <v>0</v>
      </c>
      <c r="P357" s="76">
        <v>0</v>
      </c>
      <c r="Q357" s="76">
        <v>0</v>
      </c>
      <c r="R357" s="76">
        <v>0</v>
      </c>
      <c r="S357" s="76">
        <v>0</v>
      </c>
      <c r="T357" s="76">
        <v>0</v>
      </c>
      <c r="U357" s="76">
        <v>0</v>
      </c>
      <c r="V357" s="76">
        <v>0</v>
      </c>
      <c r="W357" s="76">
        <v>0</v>
      </c>
      <c r="X357" s="76">
        <v>0</v>
      </c>
      <c r="Y357" s="76">
        <v>0</v>
      </c>
      <c r="Z357" s="76">
        <v>0</v>
      </c>
      <c r="AA357" s="76">
        <v>0</v>
      </c>
      <c r="AB357" s="76">
        <v>0</v>
      </c>
      <c r="AC357" s="76">
        <v>0</v>
      </c>
      <c r="AD357" s="76">
        <v>0</v>
      </c>
      <c r="AE357" s="76">
        <v>0</v>
      </c>
      <c r="AF357" s="76">
        <v>0</v>
      </c>
      <c r="AG357" s="76">
        <v>0</v>
      </c>
      <c r="AH357" s="76">
        <v>0</v>
      </c>
      <c r="AI357" s="76">
        <v>0</v>
      </c>
      <c r="AJ357" s="77">
        <f t="shared" si="5"/>
        <v>0</v>
      </c>
      <c r="AM357" s="70"/>
    </row>
    <row r="358" spans="1:39" ht="20.100000000000001" hidden="1" customHeight="1" outlineLevel="2">
      <c r="A358" s="73">
        <v>1278</v>
      </c>
      <c r="B358" s="74" t="s">
        <v>995</v>
      </c>
      <c r="C358" s="75" t="s">
        <v>1298</v>
      </c>
      <c r="D358" s="76">
        <v>0</v>
      </c>
      <c r="E358" s="76">
        <v>0</v>
      </c>
      <c r="F358" s="76">
        <v>0</v>
      </c>
      <c r="G358" s="76">
        <v>0</v>
      </c>
      <c r="H358" s="76">
        <v>0</v>
      </c>
      <c r="I358" s="76">
        <v>0</v>
      </c>
      <c r="J358" s="76">
        <v>0</v>
      </c>
      <c r="K358" s="76">
        <v>0</v>
      </c>
      <c r="L358" s="76">
        <v>0</v>
      </c>
      <c r="M358" s="76">
        <v>0</v>
      </c>
      <c r="N358" s="76">
        <v>0</v>
      </c>
      <c r="O358" s="76">
        <v>0</v>
      </c>
      <c r="P358" s="76">
        <v>0</v>
      </c>
      <c r="Q358" s="76">
        <v>0</v>
      </c>
      <c r="R358" s="76">
        <v>0</v>
      </c>
      <c r="S358" s="76">
        <v>0</v>
      </c>
      <c r="T358" s="76">
        <v>0</v>
      </c>
      <c r="U358" s="76">
        <v>0</v>
      </c>
      <c r="V358" s="76">
        <v>0</v>
      </c>
      <c r="W358" s="76">
        <v>0</v>
      </c>
      <c r="X358" s="76">
        <v>0</v>
      </c>
      <c r="Y358" s="76">
        <v>0</v>
      </c>
      <c r="Z358" s="76">
        <v>0</v>
      </c>
      <c r="AA358" s="76">
        <v>0</v>
      </c>
      <c r="AB358" s="76">
        <v>0</v>
      </c>
      <c r="AC358" s="76">
        <v>0</v>
      </c>
      <c r="AD358" s="76">
        <v>0</v>
      </c>
      <c r="AE358" s="76">
        <v>0</v>
      </c>
      <c r="AF358" s="76">
        <v>0</v>
      </c>
      <c r="AG358" s="76">
        <v>0</v>
      </c>
      <c r="AH358" s="76">
        <v>0</v>
      </c>
      <c r="AI358" s="76">
        <v>0</v>
      </c>
      <c r="AJ358" s="77">
        <f t="shared" si="5"/>
        <v>0</v>
      </c>
      <c r="AM358" s="70"/>
    </row>
    <row r="359" spans="1:39" ht="20.100000000000001" hidden="1" customHeight="1" outlineLevel="2">
      <c r="A359" s="73">
        <v>1279</v>
      </c>
      <c r="B359" s="74" t="s">
        <v>996</v>
      </c>
      <c r="C359" s="75" t="s">
        <v>1298</v>
      </c>
      <c r="D359" s="76">
        <v>0</v>
      </c>
      <c r="E359" s="76">
        <v>0</v>
      </c>
      <c r="F359" s="76">
        <v>0</v>
      </c>
      <c r="G359" s="76">
        <v>0</v>
      </c>
      <c r="H359" s="76">
        <v>0</v>
      </c>
      <c r="I359" s="76">
        <v>0</v>
      </c>
      <c r="J359" s="76">
        <v>0</v>
      </c>
      <c r="K359" s="76">
        <v>0</v>
      </c>
      <c r="L359" s="76">
        <v>0</v>
      </c>
      <c r="M359" s="76">
        <v>0</v>
      </c>
      <c r="N359" s="76">
        <v>0</v>
      </c>
      <c r="O359" s="76">
        <v>0</v>
      </c>
      <c r="P359" s="76">
        <v>0</v>
      </c>
      <c r="Q359" s="76">
        <v>0</v>
      </c>
      <c r="R359" s="76">
        <v>0</v>
      </c>
      <c r="S359" s="76">
        <v>0</v>
      </c>
      <c r="T359" s="76">
        <v>0</v>
      </c>
      <c r="U359" s="76">
        <v>0</v>
      </c>
      <c r="V359" s="76">
        <v>0</v>
      </c>
      <c r="W359" s="76">
        <v>0</v>
      </c>
      <c r="X359" s="76">
        <v>0</v>
      </c>
      <c r="Y359" s="76">
        <v>0</v>
      </c>
      <c r="Z359" s="76">
        <v>0</v>
      </c>
      <c r="AA359" s="76">
        <v>0</v>
      </c>
      <c r="AB359" s="76">
        <v>0</v>
      </c>
      <c r="AC359" s="76">
        <v>0</v>
      </c>
      <c r="AD359" s="76">
        <v>0</v>
      </c>
      <c r="AE359" s="76">
        <v>0</v>
      </c>
      <c r="AF359" s="76">
        <v>0</v>
      </c>
      <c r="AG359" s="76">
        <v>0</v>
      </c>
      <c r="AH359" s="76">
        <v>0</v>
      </c>
      <c r="AI359" s="76">
        <v>0</v>
      </c>
      <c r="AJ359" s="77">
        <f t="shared" si="5"/>
        <v>0</v>
      </c>
      <c r="AM359" s="70"/>
    </row>
    <row r="360" spans="1:39" ht="20.100000000000001" hidden="1" customHeight="1" outlineLevel="2">
      <c r="A360" s="73">
        <v>1280</v>
      </c>
      <c r="B360" s="74" t="s">
        <v>997</v>
      </c>
      <c r="C360" s="75" t="s">
        <v>1298</v>
      </c>
      <c r="D360" s="76">
        <v>0</v>
      </c>
      <c r="E360" s="76">
        <v>0</v>
      </c>
      <c r="F360" s="76">
        <v>0</v>
      </c>
      <c r="G360" s="76">
        <v>0</v>
      </c>
      <c r="H360" s="76">
        <v>0</v>
      </c>
      <c r="I360" s="76">
        <v>0</v>
      </c>
      <c r="J360" s="76">
        <v>0</v>
      </c>
      <c r="K360" s="76">
        <v>0</v>
      </c>
      <c r="L360" s="76">
        <v>0</v>
      </c>
      <c r="M360" s="76">
        <v>0</v>
      </c>
      <c r="N360" s="76">
        <v>0</v>
      </c>
      <c r="O360" s="76">
        <v>0</v>
      </c>
      <c r="P360" s="76">
        <v>0</v>
      </c>
      <c r="Q360" s="76">
        <v>0</v>
      </c>
      <c r="R360" s="76">
        <v>0</v>
      </c>
      <c r="S360" s="76">
        <v>0</v>
      </c>
      <c r="T360" s="76">
        <v>0</v>
      </c>
      <c r="U360" s="76">
        <v>0</v>
      </c>
      <c r="V360" s="76">
        <v>0</v>
      </c>
      <c r="W360" s="76">
        <v>0</v>
      </c>
      <c r="X360" s="76">
        <v>0</v>
      </c>
      <c r="Y360" s="76">
        <v>0</v>
      </c>
      <c r="Z360" s="76">
        <v>0</v>
      </c>
      <c r="AA360" s="76">
        <v>0</v>
      </c>
      <c r="AB360" s="76">
        <v>0</v>
      </c>
      <c r="AC360" s="76">
        <v>0</v>
      </c>
      <c r="AD360" s="76">
        <v>0</v>
      </c>
      <c r="AE360" s="76">
        <v>0</v>
      </c>
      <c r="AF360" s="76">
        <v>0</v>
      </c>
      <c r="AG360" s="76">
        <v>0</v>
      </c>
      <c r="AH360" s="76">
        <v>0</v>
      </c>
      <c r="AI360" s="76">
        <v>0</v>
      </c>
      <c r="AJ360" s="77">
        <f t="shared" si="5"/>
        <v>0</v>
      </c>
      <c r="AM360" s="70"/>
    </row>
    <row r="361" spans="1:39" ht="20.100000000000001" hidden="1" customHeight="1" outlineLevel="2">
      <c r="A361" s="73">
        <v>1281</v>
      </c>
      <c r="B361" s="74" t="s">
        <v>998</v>
      </c>
      <c r="C361" s="75" t="s">
        <v>1298</v>
      </c>
      <c r="D361" s="76">
        <v>0</v>
      </c>
      <c r="E361" s="76">
        <v>0</v>
      </c>
      <c r="F361" s="76">
        <v>0</v>
      </c>
      <c r="G361" s="76">
        <v>0</v>
      </c>
      <c r="H361" s="76">
        <v>0</v>
      </c>
      <c r="I361" s="76">
        <v>0</v>
      </c>
      <c r="J361" s="76">
        <v>0</v>
      </c>
      <c r="K361" s="76">
        <v>0</v>
      </c>
      <c r="L361" s="76">
        <v>0</v>
      </c>
      <c r="M361" s="76">
        <v>0</v>
      </c>
      <c r="N361" s="76">
        <v>0</v>
      </c>
      <c r="O361" s="76">
        <v>0</v>
      </c>
      <c r="P361" s="76">
        <v>0</v>
      </c>
      <c r="Q361" s="76">
        <v>0</v>
      </c>
      <c r="R361" s="76">
        <v>0</v>
      </c>
      <c r="S361" s="76">
        <v>0</v>
      </c>
      <c r="T361" s="76">
        <v>0</v>
      </c>
      <c r="U361" s="76">
        <v>0</v>
      </c>
      <c r="V361" s="76">
        <v>0</v>
      </c>
      <c r="W361" s="76">
        <v>0</v>
      </c>
      <c r="X361" s="76">
        <v>0</v>
      </c>
      <c r="Y361" s="76">
        <v>0</v>
      </c>
      <c r="Z361" s="76">
        <v>0</v>
      </c>
      <c r="AA361" s="76">
        <v>0</v>
      </c>
      <c r="AB361" s="76">
        <v>0</v>
      </c>
      <c r="AC361" s="76">
        <v>0</v>
      </c>
      <c r="AD361" s="76">
        <v>0</v>
      </c>
      <c r="AE361" s="76">
        <v>0</v>
      </c>
      <c r="AF361" s="76">
        <v>0</v>
      </c>
      <c r="AG361" s="76">
        <v>0</v>
      </c>
      <c r="AH361" s="76">
        <v>0</v>
      </c>
      <c r="AI361" s="76">
        <v>0</v>
      </c>
      <c r="AJ361" s="77">
        <f t="shared" si="5"/>
        <v>0</v>
      </c>
      <c r="AM361" s="70"/>
    </row>
    <row r="362" spans="1:39" ht="20.100000000000001" hidden="1" customHeight="1" outlineLevel="2">
      <c r="A362" s="73">
        <v>1282</v>
      </c>
      <c r="B362" s="74" t="s">
        <v>999</v>
      </c>
      <c r="C362" s="75" t="s">
        <v>1298</v>
      </c>
      <c r="D362" s="76">
        <v>0</v>
      </c>
      <c r="E362" s="76">
        <v>0</v>
      </c>
      <c r="F362" s="76">
        <v>0</v>
      </c>
      <c r="G362" s="76">
        <v>0</v>
      </c>
      <c r="H362" s="76">
        <v>0</v>
      </c>
      <c r="I362" s="76">
        <v>0</v>
      </c>
      <c r="J362" s="76">
        <v>0</v>
      </c>
      <c r="K362" s="76">
        <v>0</v>
      </c>
      <c r="L362" s="76">
        <v>0</v>
      </c>
      <c r="M362" s="76">
        <v>0</v>
      </c>
      <c r="N362" s="76">
        <v>0</v>
      </c>
      <c r="O362" s="76">
        <v>0</v>
      </c>
      <c r="P362" s="76">
        <v>0</v>
      </c>
      <c r="Q362" s="76">
        <v>0</v>
      </c>
      <c r="R362" s="76">
        <v>0</v>
      </c>
      <c r="S362" s="76">
        <v>0</v>
      </c>
      <c r="T362" s="76">
        <v>0</v>
      </c>
      <c r="U362" s="76">
        <v>0</v>
      </c>
      <c r="V362" s="76">
        <v>0</v>
      </c>
      <c r="W362" s="76">
        <v>0</v>
      </c>
      <c r="X362" s="76">
        <v>0</v>
      </c>
      <c r="Y362" s="76">
        <v>0</v>
      </c>
      <c r="Z362" s="76">
        <v>0</v>
      </c>
      <c r="AA362" s="76">
        <v>0</v>
      </c>
      <c r="AB362" s="76">
        <v>0</v>
      </c>
      <c r="AC362" s="76">
        <v>0</v>
      </c>
      <c r="AD362" s="76">
        <v>0</v>
      </c>
      <c r="AE362" s="76">
        <v>0</v>
      </c>
      <c r="AF362" s="76">
        <v>0</v>
      </c>
      <c r="AG362" s="76">
        <v>0</v>
      </c>
      <c r="AH362" s="76">
        <v>0</v>
      </c>
      <c r="AI362" s="76">
        <v>0</v>
      </c>
      <c r="AJ362" s="77">
        <f t="shared" si="5"/>
        <v>0</v>
      </c>
      <c r="AM362" s="70"/>
    </row>
    <row r="363" spans="1:39" ht="20.100000000000001" hidden="1" customHeight="1" outlineLevel="2">
      <c r="A363" s="73">
        <v>1283</v>
      </c>
      <c r="B363" s="74" t="s">
        <v>1000</v>
      </c>
      <c r="C363" s="75" t="s">
        <v>1298</v>
      </c>
      <c r="D363" s="76">
        <v>0</v>
      </c>
      <c r="E363" s="76">
        <v>0</v>
      </c>
      <c r="F363" s="76">
        <v>0</v>
      </c>
      <c r="G363" s="76">
        <v>0</v>
      </c>
      <c r="H363" s="76">
        <v>0</v>
      </c>
      <c r="I363" s="76">
        <v>0</v>
      </c>
      <c r="J363" s="76">
        <v>0</v>
      </c>
      <c r="K363" s="76">
        <v>0</v>
      </c>
      <c r="L363" s="76">
        <v>0</v>
      </c>
      <c r="M363" s="76">
        <v>0</v>
      </c>
      <c r="N363" s="76">
        <v>0</v>
      </c>
      <c r="O363" s="76">
        <v>0</v>
      </c>
      <c r="P363" s="76">
        <v>0</v>
      </c>
      <c r="Q363" s="76">
        <v>0</v>
      </c>
      <c r="R363" s="76">
        <v>0</v>
      </c>
      <c r="S363" s="76">
        <v>0</v>
      </c>
      <c r="T363" s="76">
        <v>0</v>
      </c>
      <c r="U363" s="76">
        <v>0</v>
      </c>
      <c r="V363" s="76">
        <v>0</v>
      </c>
      <c r="W363" s="76">
        <v>0</v>
      </c>
      <c r="X363" s="76">
        <v>0</v>
      </c>
      <c r="Y363" s="76">
        <v>0</v>
      </c>
      <c r="Z363" s="76">
        <v>0</v>
      </c>
      <c r="AA363" s="76">
        <v>0</v>
      </c>
      <c r="AB363" s="76">
        <v>0</v>
      </c>
      <c r="AC363" s="76">
        <v>0</v>
      </c>
      <c r="AD363" s="76">
        <v>0</v>
      </c>
      <c r="AE363" s="76">
        <v>0</v>
      </c>
      <c r="AF363" s="76">
        <v>0</v>
      </c>
      <c r="AG363" s="76">
        <v>0</v>
      </c>
      <c r="AH363" s="76">
        <v>0</v>
      </c>
      <c r="AI363" s="76">
        <v>0</v>
      </c>
      <c r="AJ363" s="77">
        <f t="shared" si="5"/>
        <v>0</v>
      </c>
      <c r="AM363" s="70"/>
    </row>
    <row r="364" spans="1:39" ht="20.100000000000001" hidden="1" customHeight="1" outlineLevel="2">
      <c r="A364" s="73">
        <v>1284</v>
      </c>
      <c r="B364" s="74" t="s">
        <v>1001</v>
      </c>
      <c r="C364" s="75" t="s">
        <v>1298</v>
      </c>
      <c r="D364" s="76">
        <v>0</v>
      </c>
      <c r="E364" s="76">
        <v>0</v>
      </c>
      <c r="F364" s="76">
        <v>0</v>
      </c>
      <c r="G364" s="76">
        <v>0</v>
      </c>
      <c r="H364" s="76">
        <v>0</v>
      </c>
      <c r="I364" s="76">
        <v>0</v>
      </c>
      <c r="J364" s="76">
        <v>0</v>
      </c>
      <c r="K364" s="76">
        <v>0</v>
      </c>
      <c r="L364" s="76">
        <v>0</v>
      </c>
      <c r="M364" s="76">
        <v>0</v>
      </c>
      <c r="N364" s="76">
        <v>0</v>
      </c>
      <c r="O364" s="76">
        <v>0</v>
      </c>
      <c r="P364" s="76">
        <v>0</v>
      </c>
      <c r="Q364" s="76">
        <v>0</v>
      </c>
      <c r="R364" s="76">
        <v>0</v>
      </c>
      <c r="S364" s="76">
        <v>0</v>
      </c>
      <c r="T364" s="76">
        <v>0</v>
      </c>
      <c r="U364" s="76">
        <v>0</v>
      </c>
      <c r="V364" s="76">
        <v>0</v>
      </c>
      <c r="W364" s="76">
        <v>0</v>
      </c>
      <c r="X364" s="76">
        <v>0</v>
      </c>
      <c r="Y364" s="76">
        <v>0</v>
      </c>
      <c r="Z364" s="76">
        <v>0</v>
      </c>
      <c r="AA364" s="76">
        <v>0</v>
      </c>
      <c r="AB364" s="76">
        <v>0</v>
      </c>
      <c r="AC364" s="76">
        <v>0</v>
      </c>
      <c r="AD364" s="76">
        <v>0</v>
      </c>
      <c r="AE364" s="76">
        <v>0</v>
      </c>
      <c r="AF364" s="76">
        <v>0</v>
      </c>
      <c r="AG364" s="76">
        <v>0</v>
      </c>
      <c r="AH364" s="76">
        <v>0</v>
      </c>
      <c r="AI364" s="76">
        <v>0</v>
      </c>
      <c r="AJ364" s="77">
        <f t="shared" si="5"/>
        <v>0</v>
      </c>
      <c r="AM364" s="70"/>
    </row>
    <row r="365" spans="1:39" ht="20.100000000000001" hidden="1" customHeight="1" outlineLevel="2">
      <c r="A365" s="73">
        <v>1285</v>
      </c>
      <c r="B365" s="74" t="s">
        <v>1002</v>
      </c>
      <c r="C365" s="75" t="s">
        <v>1298</v>
      </c>
      <c r="D365" s="76">
        <v>0</v>
      </c>
      <c r="E365" s="76">
        <v>0</v>
      </c>
      <c r="F365" s="76">
        <v>0</v>
      </c>
      <c r="G365" s="76">
        <v>0</v>
      </c>
      <c r="H365" s="76">
        <v>0</v>
      </c>
      <c r="I365" s="76">
        <v>0</v>
      </c>
      <c r="J365" s="76">
        <v>0</v>
      </c>
      <c r="K365" s="76">
        <v>0</v>
      </c>
      <c r="L365" s="76">
        <v>0</v>
      </c>
      <c r="M365" s="76">
        <v>0</v>
      </c>
      <c r="N365" s="76">
        <v>0</v>
      </c>
      <c r="O365" s="76">
        <v>0</v>
      </c>
      <c r="P365" s="76">
        <v>0</v>
      </c>
      <c r="Q365" s="76">
        <v>0</v>
      </c>
      <c r="R365" s="76">
        <v>0</v>
      </c>
      <c r="S365" s="76">
        <v>0</v>
      </c>
      <c r="T365" s="76">
        <v>0</v>
      </c>
      <c r="U365" s="76">
        <v>0</v>
      </c>
      <c r="V365" s="76">
        <v>0</v>
      </c>
      <c r="W365" s="76">
        <v>0</v>
      </c>
      <c r="X365" s="76">
        <v>0</v>
      </c>
      <c r="Y365" s="76">
        <v>0</v>
      </c>
      <c r="Z365" s="76">
        <v>0</v>
      </c>
      <c r="AA365" s="76">
        <v>0</v>
      </c>
      <c r="AB365" s="76">
        <v>0</v>
      </c>
      <c r="AC365" s="76">
        <v>0</v>
      </c>
      <c r="AD365" s="76">
        <v>0</v>
      </c>
      <c r="AE365" s="76">
        <v>0</v>
      </c>
      <c r="AF365" s="76">
        <v>0</v>
      </c>
      <c r="AG365" s="76">
        <v>0</v>
      </c>
      <c r="AH365" s="76">
        <v>0</v>
      </c>
      <c r="AI365" s="76">
        <v>0</v>
      </c>
      <c r="AJ365" s="77">
        <f t="shared" si="5"/>
        <v>0</v>
      </c>
      <c r="AM365" s="70"/>
    </row>
    <row r="366" spans="1:39" ht="20.100000000000001" hidden="1" customHeight="1" outlineLevel="2">
      <c r="A366" s="73">
        <v>1286</v>
      </c>
      <c r="B366" s="74" t="s">
        <v>1003</v>
      </c>
      <c r="C366" s="75" t="s">
        <v>1298</v>
      </c>
      <c r="D366" s="76">
        <v>0</v>
      </c>
      <c r="E366" s="76">
        <v>0</v>
      </c>
      <c r="F366" s="76">
        <v>0</v>
      </c>
      <c r="G366" s="76">
        <v>0</v>
      </c>
      <c r="H366" s="76">
        <v>0</v>
      </c>
      <c r="I366" s="76">
        <v>0</v>
      </c>
      <c r="J366" s="76">
        <v>0</v>
      </c>
      <c r="K366" s="76">
        <v>0</v>
      </c>
      <c r="L366" s="76">
        <v>0</v>
      </c>
      <c r="M366" s="76">
        <v>0</v>
      </c>
      <c r="N366" s="76">
        <v>0</v>
      </c>
      <c r="O366" s="76">
        <v>0</v>
      </c>
      <c r="P366" s="76">
        <v>0</v>
      </c>
      <c r="Q366" s="76">
        <v>0</v>
      </c>
      <c r="R366" s="76">
        <v>0</v>
      </c>
      <c r="S366" s="76">
        <v>0</v>
      </c>
      <c r="T366" s="76">
        <v>0</v>
      </c>
      <c r="U366" s="76">
        <v>0</v>
      </c>
      <c r="V366" s="76">
        <v>0</v>
      </c>
      <c r="W366" s="76">
        <v>0</v>
      </c>
      <c r="X366" s="76">
        <v>0</v>
      </c>
      <c r="Y366" s="76">
        <v>0</v>
      </c>
      <c r="Z366" s="76">
        <v>0</v>
      </c>
      <c r="AA366" s="76">
        <v>0</v>
      </c>
      <c r="AB366" s="76">
        <v>0</v>
      </c>
      <c r="AC366" s="76">
        <v>0</v>
      </c>
      <c r="AD366" s="76">
        <v>0</v>
      </c>
      <c r="AE366" s="76">
        <v>0</v>
      </c>
      <c r="AF366" s="76">
        <v>0</v>
      </c>
      <c r="AG366" s="76">
        <v>0</v>
      </c>
      <c r="AH366" s="76">
        <v>0</v>
      </c>
      <c r="AI366" s="76">
        <v>0</v>
      </c>
      <c r="AJ366" s="77">
        <f t="shared" si="5"/>
        <v>0</v>
      </c>
      <c r="AM366" s="70"/>
    </row>
    <row r="367" spans="1:39" ht="20.100000000000001" hidden="1" customHeight="1" outlineLevel="2">
      <c r="A367" s="73">
        <v>1287</v>
      </c>
      <c r="B367" s="74" t="s">
        <v>1004</v>
      </c>
      <c r="C367" s="75" t="s">
        <v>1298</v>
      </c>
      <c r="D367" s="76">
        <v>0</v>
      </c>
      <c r="E367" s="76">
        <v>0</v>
      </c>
      <c r="F367" s="76">
        <v>0</v>
      </c>
      <c r="G367" s="76">
        <v>0</v>
      </c>
      <c r="H367" s="76">
        <v>0</v>
      </c>
      <c r="I367" s="76">
        <v>0</v>
      </c>
      <c r="J367" s="76">
        <v>0</v>
      </c>
      <c r="K367" s="76">
        <v>0</v>
      </c>
      <c r="L367" s="76">
        <v>0</v>
      </c>
      <c r="M367" s="76">
        <v>0</v>
      </c>
      <c r="N367" s="76">
        <v>0</v>
      </c>
      <c r="O367" s="76">
        <v>0</v>
      </c>
      <c r="P367" s="76">
        <v>0</v>
      </c>
      <c r="Q367" s="76">
        <v>0</v>
      </c>
      <c r="R367" s="76">
        <v>0</v>
      </c>
      <c r="S367" s="76">
        <v>0</v>
      </c>
      <c r="T367" s="76">
        <v>0</v>
      </c>
      <c r="U367" s="76">
        <v>0</v>
      </c>
      <c r="V367" s="76">
        <v>0</v>
      </c>
      <c r="W367" s="76">
        <v>0</v>
      </c>
      <c r="X367" s="76">
        <v>0</v>
      </c>
      <c r="Y367" s="76">
        <v>0</v>
      </c>
      <c r="Z367" s="76">
        <v>0</v>
      </c>
      <c r="AA367" s="76">
        <v>0</v>
      </c>
      <c r="AB367" s="76">
        <v>0</v>
      </c>
      <c r="AC367" s="76">
        <v>0</v>
      </c>
      <c r="AD367" s="76">
        <v>0</v>
      </c>
      <c r="AE367" s="76">
        <v>0</v>
      </c>
      <c r="AF367" s="76">
        <v>0</v>
      </c>
      <c r="AG367" s="76">
        <v>0</v>
      </c>
      <c r="AH367" s="76">
        <v>0</v>
      </c>
      <c r="AI367" s="76">
        <v>0</v>
      </c>
      <c r="AJ367" s="77">
        <f t="shared" si="5"/>
        <v>0</v>
      </c>
      <c r="AM367" s="70"/>
    </row>
    <row r="368" spans="1:39" ht="20.100000000000001" hidden="1" customHeight="1" outlineLevel="2">
      <c r="A368" s="73">
        <v>1301</v>
      </c>
      <c r="B368" s="74" t="s">
        <v>1005</v>
      </c>
      <c r="C368" s="75" t="s">
        <v>1298</v>
      </c>
      <c r="D368" s="76">
        <v>0</v>
      </c>
      <c r="E368" s="76">
        <v>0</v>
      </c>
      <c r="F368" s="76">
        <v>0</v>
      </c>
      <c r="G368" s="76">
        <v>0</v>
      </c>
      <c r="H368" s="76">
        <v>0</v>
      </c>
      <c r="I368" s="76">
        <v>0</v>
      </c>
      <c r="J368" s="76">
        <v>0</v>
      </c>
      <c r="K368" s="76">
        <v>0</v>
      </c>
      <c r="L368" s="76">
        <v>0</v>
      </c>
      <c r="M368" s="76">
        <v>0</v>
      </c>
      <c r="N368" s="76">
        <v>0</v>
      </c>
      <c r="O368" s="76">
        <v>0</v>
      </c>
      <c r="P368" s="76">
        <v>0</v>
      </c>
      <c r="Q368" s="76">
        <v>0</v>
      </c>
      <c r="R368" s="76">
        <v>0</v>
      </c>
      <c r="S368" s="76">
        <v>0</v>
      </c>
      <c r="T368" s="76">
        <v>0</v>
      </c>
      <c r="U368" s="76">
        <v>0</v>
      </c>
      <c r="V368" s="76">
        <v>0</v>
      </c>
      <c r="W368" s="76">
        <v>0</v>
      </c>
      <c r="X368" s="76">
        <v>0</v>
      </c>
      <c r="Y368" s="76">
        <v>0</v>
      </c>
      <c r="Z368" s="76">
        <v>0</v>
      </c>
      <c r="AA368" s="76">
        <v>0</v>
      </c>
      <c r="AB368" s="76">
        <v>0</v>
      </c>
      <c r="AC368" s="76">
        <v>0</v>
      </c>
      <c r="AD368" s="76">
        <v>0</v>
      </c>
      <c r="AE368" s="76">
        <v>0</v>
      </c>
      <c r="AF368" s="76">
        <v>0</v>
      </c>
      <c r="AG368" s="76">
        <v>0</v>
      </c>
      <c r="AH368" s="76">
        <v>0</v>
      </c>
      <c r="AI368" s="76">
        <v>0</v>
      </c>
      <c r="AJ368" s="77">
        <f t="shared" si="5"/>
        <v>0</v>
      </c>
      <c r="AM368" s="70"/>
    </row>
    <row r="369" spans="1:39" ht="20.100000000000001" hidden="1" customHeight="1" outlineLevel="2">
      <c r="A369" s="73">
        <v>1302</v>
      </c>
      <c r="B369" s="74" t="s">
        <v>1006</v>
      </c>
      <c r="C369" s="75" t="s">
        <v>1298</v>
      </c>
      <c r="D369" s="76">
        <v>0</v>
      </c>
      <c r="E369" s="76">
        <v>0</v>
      </c>
      <c r="F369" s="76">
        <v>0</v>
      </c>
      <c r="G369" s="76">
        <v>0</v>
      </c>
      <c r="H369" s="76">
        <v>0</v>
      </c>
      <c r="I369" s="76">
        <v>0</v>
      </c>
      <c r="J369" s="76">
        <v>0</v>
      </c>
      <c r="K369" s="76">
        <v>0</v>
      </c>
      <c r="L369" s="76">
        <v>0</v>
      </c>
      <c r="M369" s="76">
        <v>0</v>
      </c>
      <c r="N369" s="76">
        <v>0</v>
      </c>
      <c r="O369" s="76">
        <v>0</v>
      </c>
      <c r="P369" s="76">
        <v>0</v>
      </c>
      <c r="Q369" s="76">
        <v>0</v>
      </c>
      <c r="R369" s="76">
        <v>0</v>
      </c>
      <c r="S369" s="76">
        <v>0</v>
      </c>
      <c r="T369" s="76">
        <v>0</v>
      </c>
      <c r="U369" s="76">
        <v>0</v>
      </c>
      <c r="V369" s="76">
        <v>0</v>
      </c>
      <c r="W369" s="76">
        <v>0</v>
      </c>
      <c r="X369" s="76">
        <v>0</v>
      </c>
      <c r="Y369" s="76">
        <v>0</v>
      </c>
      <c r="Z369" s="76">
        <v>0</v>
      </c>
      <c r="AA369" s="76">
        <v>0</v>
      </c>
      <c r="AB369" s="76">
        <v>0</v>
      </c>
      <c r="AC369" s="76">
        <v>0</v>
      </c>
      <c r="AD369" s="76">
        <v>0</v>
      </c>
      <c r="AE369" s="76">
        <v>0</v>
      </c>
      <c r="AF369" s="76">
        <v>0</v>
      </c>
      <c r="AG369" s="76">
        <v>0</v>
      </c>
      <c r="AH369" s="76">
        <v>0</v>
      </c>
      <c r="AI369" s="76">
        <v>0</v>
      </c>
      <c r="AJ369" s="77">
        <f t="shared" si="5"/>
        <v>0</v>
      </c>
      <c r="AM369" s="70"/>
    </row>
    <row r="370" spans="1:39" ht="20.100000000000001" hidden="1" customHeight="1" outlineLevel="2">
      <c r="A370" s="73">
        <v>1303</v>
      </c>
      <c r="B370" s="74" t="s">
        <v>1007</v>
      </c>
      <c r="C370" s="75" t="s">
        <v>1298</v>
      </c>
      <c r="D370" s="76">
        <v>0</v>
      </c>
      <c r="E370" s="76">
        <v>0</v>
      </c>
      <c r="F370" s="76">
        <v>0</v>
      </c>
      <c r="G370" s="76">
        <v>0</v>
      </c>
      <c r="H370" s="76">
        <v>0</v>
      </c>
      <c r="I370" s="76">
        <v>0</v>
      </c>
      <c r="J370" s="76">
        <v>0</v>
      </c>
      <c r="K370" s="76">
        <v>0</v>
      </c>
      <c r="L370" s="76">
        <v>0</v>
      </c>
      <c r="M370" s="76">
        <v>0</v>
      </c>
      <c r="N370" s="76">
        <v>0</v>
      </c>
      <c r="O370" s="76">
        <v>0</v>
      </c>
      <c r="P370" s="76">
        <v>0</v>
      </c>
      <c r="Q370" s="76">
        <v>0</v>
      </c>
      <c r="R370" s="76">
        <v>0</v>
      </c>
      <c r="S370" s="76">
        <v>0</v>
      </c>
      <c r="T370" s="76">
        <v>0</v>
      </c>
      <c r="U370" s="76">
        <v>0</v>
      </c>
      <c r="V370" s="76">
        <v>0</v>
      </c>
      <c r="W370" s="76">
        <v>0</v>
      </c>
      <c r="X370" s="76">
        <v>0</v>
      </c>
      <c r="Y370" s="76">
        <v>0</v>
      </c>
      <c r="Z370" s="76">
        <v>0</v>
      </c>
      <c r="AA370" s="76">
        <v>0</v>
      </c>
      <c r="AB370" s="76">
        <v>0</v>
      </c>
      <c r="AC370" s="76">
        <v>0</v>
      </c>
      <c r="AD370" s="76">
        <v>0</v>
      </c>
      <c r="AE370" s="76">
        <v>0</v>
      </c>
      <c r="AF370" s="76">
        <v>0</v>
      </c>
      <c r="AG370" s="76">
        <v>0</v>
      </c>
      <c r="AH370" s="76">
        <v>0</v>
      </c>
      <c r="AI370" s="76">
        <v>0</v>
      </c>
      <c r="AJ370" s="77">
        <f t="shared" si="5"/>
        <v>0</v>
      </c>
      <c r="AM370" s="70"/>
    </row>
    <row r="371" spans="1:39" ht="20.100000000000001" hidden="1" customHeight="1" outlineLevel="2">
      <c r="A371" s="73">
        <v>1304</v>
      </c>
      <c r="B371" s="74" t="s">
        <v>1008</v>
      </c>
      <c r="C371" s="75" t="s">
        <v>1298</v>
      </c>
      <c r="D371" s="76">
        <v>0</v>
      </c>
      <c r="E371" s="76">
        <v>0</v>
      </c>
      <c r="F371" s="76">
        <v>0</v>
      </c>
      <c r="G371" s="76">
        <v>0</v>
      </c>
      <c r="H371" s="76">
        <v>0</v>
      </c>
      <c r="I371" s="76">
        <v>0</v>
      </c>
      <c r="J371" s="76">
        <v>0</v>
      </c>
      <c r="K371" s="76">
        <v>0</v>
      </c>
      <c r="L371" s="76">
        <v>0</v>
      </c>
      <c r="M371" s="76">
        <v>0</v>
      </c>
      <c r="N371" s="76">
        <v>0</v>
      </c>
      <c r="O371" s="76">
        <v>0</v>
      </c>
      <c r="P371" s="76">
        <v>0</v>
      </c>
      <c r="Q371" s="76">
        <v>0</v>
      </c>
      <c r="R371" s="76">
        <v>0</v>
      </c>
      <c r="S371" s="76">
        <v>0</v>
      </c>
      <c r="T371" s="76">
        <v>0</v>
      </c>
      <c r="U371" s="76">
        <v>0</v>
      </c>
      <c r="V371" s="76">
        <v>0</v>
      </c>
      <c r="W371" s="76">
        <v>0</v>
      </c>
      <c r="X371" s="76">
        <v>0</v>
      </c>
      <c r="Y371" s="76">
        <v>0</v>
      </c>
      <c r="Z371" s="76">
        <v>0</v>
      </c>
      <c r="AA371" s="76">
        <v>0</v>
      </c>
      <c r="AB371" s="76">
        <v>0</v>
      </c>
      <c r="AC371" s="76">
        <v>0</v>
      </c>
      <c r="AD371" s="76">
        <v>0</v>
      </c>
      <c r="AE371" s="76">
        <v>0</v>
      </c>
      <c r="AF371" s="76">
        <v>0</v>
      </c>
      <c r="AG371" s="76">
        <v>0</v>
      </c>
      <c r="AH371" s="76">
        <v>0</v>
      </c>
      <c r="AI371" s="76">
        <v>0</v>
      </c>
      <c r="AJ371" s="77">
        <f t="shared" si="5"/>
        <v>0</v>
      </c>
      <c r="AM371" s="70"/>
    </row>
    <row r="372" spans="1:39" ht="20.100000000000001" hidden="1" customHeight="1" outlineLevel="2">
      <c r="A372" s="73">
        <v>1305</v>
      </c>
      <c r="B372" s="74" t="s">
        <v>1009</v>
      </c>
      <c r="C372" s="75" t="s">
        <v>1298</v>
      </c>
      <c r="D372" s="76">
        <v>0</v>
      </c>
      <c r="E372" s="76">
        <v>0</v>
      </c>
      <c r="F372" s="76">
        <v>0</v>
      </c>
      <c r="G372" s="76">
        <v>0</v>
      </c>
      <c r="H372" s="76">
        <v>0</v>
      </c>
      <c r="I372" s="76">
        <v>0</v>
      </c>
      <c r="J372" s="76">
        <v>0</v>
      </c>
      <c r="K372" s="76">
        <v>0</v>
      </c>
      <c r="L372" s="76">
        <v>0</v>
      </c>
      <c r="M372" s="76">
        <v>0</v>
      </c>
      <c r="N372" s="76">
        <v>0</v>
      </c>
      <c r="O372" s="76">
        <v>0</v>
      </c>
      <c r="P372" s="76">
        <v>0</v>
      </c>
      <c r="Q372" s="76">
        <v>0</v>
      </c>
      <c r="R372" s="76">
        <v>0</v>
      </c>
      <c r="S372" s="76">
        <v>0</v>
      </c>
      <c r="T372" s="76">
        <v>0</v>
      </c>
      <c r="U372" s="76">
        <v>0</v>
      </c>
      <c r="V372" s="76">
        <v>0</v>
      </c>
      <c r="W372" s="76">
        <v>0</v>
      </c>
      <c r="X372" s="76">
        <v>0</v>
      </c>
      <c r="Y372" s="76">
        <v>0</v>
      </c>
      <c r="Z372" s="76">
        <v>0</v>
      </c>
      <c r="AA372" s="76">
        <v>0</v>
      </c>
      <c r="AB372" s="76">
        <v>0</v>
      </c>
      <c r="AC372" s="76">
        <v>0</v>
      </c>
      <c r="AD372" s="76">
        <v>0</v>
      </c>
      <c r="AE372" s="76">
        <v>0</v>
      </c>
      <c r="AF372" s="76">
        <v>0</v>
      </c>
      <c r="AG372" s="76">
        <v>0</v>
      </c>
      <c r="AH372" s="76">
        <v>0</v>
      </c>
      <c r="AI372" s="76">
        <v>0</v>
      </c>
      <c r="AJ372" s="77">
        <f t="shared" si="5"/>
        <v>0</v>
      </c>
      <c r="AM372" s="70"/>
    </row>
    <row r="373" spans="1:39" ht="20.100000000000001" hidden="1" customHeight="1" outlineLevel="2">
      <c r="A373" s="73">
        <v>1306</v>
      </c>
      <c r="B373" s="74" t="s">
        <v>1010</v>
      </c>
      <c r="C373" s="75" t="s">
        <v>1298</v>
      </c>
      <c r="D373" s="76">
        <v>0</v>
      </c>
      <c r="E373" s="76">
        <v>0</v>
      </c>
      <c r="F373" s="76">
        <v>0</v>
      </c>
      <c r="G373" s="76">
        <v>0</v>
      </c>
      <c r="H373" s="76">
        <v>0</v>
      </c>
      <c r="I373" s="76">
        <v>0</v>
      </c>
      <c r="J373" s="76">
        <v>0</v>
      </c>
      <c r="K373" s="76">
        <v>0</v>
      </c>
      <c r="L373" s="76">
        <v>0</v>
      </c>
      <c r="M373" s="76">
        <v>0</v>
      </c>
      <c r="N373" s="76">
        <v>0</v>
      </c>
      <c r="O373" s="76">
        <v>0</v>
      </c>
      <c r="P373" s="76">
        <v>0</v>
      </c>
      <c r="Q373" s="76">
        <v>0</v>
      </c>
      <c r="R373" s="76">
        <v>0</v>
      </c>
      <c r="S373" s="76">
        <v>0</v>
      </c>
      <c r="T373" s="76">
        <v>0</v>
      </c>
      <c r="U373" s="76">
        <v>0</v>
      </c>
      <c r="V373" s="76">
        <v>0</v>
      </c>
      <c r="W373" s="76">
        <v>0</v>
      </c>
      <c r="X373" s="76">
        <v>0</v>
      </c>
      <c r="Y373" s="76">
        <v>0</v>
      </c>
      <c r="Z373" s="76">
        <v>0</v>
      </c>
      <c r="AA373" s="76">
        <v>0</v>
      </c>
      <c r="AB373" s="76">
        <v>0</v>
      </c>
      <c r="AC373" s="76">
        <v>0</v>
      </c>
      <c r="AD373" s="76">
        <v>0</v>
      </c>
      <c r="AE373" s="76">
        <v>0</v>
      </c>
      <c r="AF373" s="76">
        <v>0</v>
      </c>
      <c r="AG373" s="76">
        <v>0</v>
      </c>
      <c r="AH373" s="76">
        <v>0</v>
      </c>
      <c r="AI373" s="76">
        <v>0</v>
      </c>
      <c r="AJ373" s="77">
        <f t="shared" si="5"/>
        <v>0</v>
      </c>
      <c r="AM373" s="70"/>
    </row>
    <row r="374" spans="1:39" ht="20.100000000000001" hidden="1" customHeight="1" outlineLevel="2">
      <c r="A374" s="73">
        <v>1307</v>
      </c>
      <c r="B374" s="74" t="s">
        <v>1011</v>
      </c>
      <c r="C374" s="75" t="s">
        <v>1298</v>
      </c>
      <c r="D374" s="76">
        <v>0</v>
      </c>
      <c r="E374" s="76">
        <v>0</v>
      </c>
      <c r="F374" s="76">
        <v>0</v>
      </c>
      <c r="G374" s="76">
        <v>0</v>
      </c>
      <c r="H374" s="76">
        <v>0</v>
      </c>
      <c r="I374" s="76">
        <v>0</v>
      </c>
      <c r="J374" s="76">
        <v>0</v>
      </c>
      <c r="K374" s="76">
        <v>0</v>
      </c>
      <c r="L374" s="76">
        <v>0</v>
      </c>
      <c r="M374" s="76">
        <v>0</v>
      </c>
      <c r="N374" s="76">
        <v>0</v>
      </c>
      <c r="O374" s="76">
        <v>0</v>
      </c>
      <c r="P374" s="76">
        <v>0</v>
      </c>
      <c r="Q374" s="76">
        <v>0</v>
      </c>
      <c r="R374" s="76">
        <v>0</v>
      </c>
      <c r="S374" s="76">
        <v>0</v>
      </c>
      <c r="T374" s="76">
        <v>0</v>
      </c>
      <c r="U374" s="76">
        <v>0</v>
      </c>
      <c r="V374" s="76">
        <v>0</v>
      </c>
      <c r="W374" s="76">
        <v>0</v>
      </c>
      <c r="X374" s="76">
        <v>0</v>
      </c>
      <c r="Y374" s="76">
        <v>0</v>
      </c>
      <c r="Z374" s="76">
        <v>0</v>
      </c>
      <c r="AA374" s="76">
        <v>0</v>
      </c>
      <c r="AB374" s="76">
        <v>0</v>
      </c>
      <c r="AC374" s="76">
        <v>0</v>
      </c>
      <c r="AD374" s="76">
        <v>0</v>
      </c>
      <c r="AE374" s="76">
        <v>0</v>
      </c>
      <c r="AF374" s="76">
        <v>0</v>
      </c>
      <c r="AG374" s="76">
        <v>0</v>
      </c>
      <c r="AH374" s="76">
        <v>0</v>
      </c>
      <c r="AI374" s="76">
        <v>0</v>
      </c>
      <c r="AJ374" s="77">
        <f t="shared" si="5"/>
        <v>0</v>
      </c>
      <c r="AM374" s="70"/>
    </row>
    <row r="375" spans="1:39" ht="20.100000000000001" hidden="1" customHeight="1" outlineLevel="2">
      <c r="A375" s="73">
        <v>1308</v>
      </c>
      <c r="B375" s="74" t="s">
        <v>1012</v>
      </c>
      <c r="C375" s="75" t="s">
        <v>1298</v>
      </c>
      <c r="D375" s="76">
        <v>0</v>
      </c>
      <c r="E375" s="76">
        <v>0</v>
      </c>
      <c r="F375" s="76">
        <v>0</v>
      </c>
      <c r="G375" s="76">
        <v>0</v>
      </c>
      <c r="H375" s="76">
        <v>0</v>
      </c>
      <c r="I375" s="76">
        <v>0</v>
      </c>
      <c r="J375" s="76">
        <v>0</v>
      </c>
      <c r="K375" s="76">
        <v>0</v>
      </c>
      <c r="L375" s="76">
        <v>0</v>
      </c>
      <c r="M375" s="76">
        <v>0</v>
      </c>
      <c r="N375" s="76">
        <v>0</v>
      </c>
      <c r="O375" s="76">
        <v>0</v>
      </c>
      <c r="P375" s="76">
        <v>0</v>
      </c>
      <c r="Q375" s="76">
        <v>0</v>
      </c>
      <c r="R375" s="76">
        <v>0</v>
      </c>
      <c r="S375" s="76">
        <v>0</v>
      </c>
      <c r="T375" s="76">
        <v>0</v>
      </c>
      <c r="U375" s="76">
        <v>0</v>
      </c>
      <c r="V375" s="76">
        <v>0</v>
      </c>
      <c r="W375" s="76">
        <v>0</v>
      </c>
      <c r="X375" s="76">
        <v>0</v>
      </c>
      <c r="Y375" s="76">
        <v>0</v>
      </c>
      <c r="Z375" s="76">
        <v>0</v>
      </c>
      <c r="AA375" s="76">
        <v>0</v>
      </c>
      <c r="AB375" s="76">
        <v>0</v>
      </c>
      <c r="AC375" s="76">
        <v>0</v>
      </c>
      <c r="AD375" s="76">
        <v>0</v>
      </c>
      <c r="AE375" s="76">
        <v>0</v>
      </c>
      <c r="AF375" s="76">
        <v>0</v>
      </c>
      <c r="AG375" s="76">
        <v>0</v>
      </c>
      <c r="AH375" s="76">
        <v>0</v>
      </c>
      <c r="AI375" s="76">
        <v>0</v>
      </c>
      <c r="AJ375" s="77">
        <f t="shared" si="5"/>
        <v>0</v>
      </c>
      <c r="AM375" s="70"/>
    </row>
    <row r="376" spans="1:39" ht="20.100000000000001" hidden="1" customHeight="1" outlineLevel="2">
      <c r="A376" s="73">
        <v>1309</v>
      </c>
      <c r="B376" s="74" t="s">
        <v>1013</v>
      </c>
      <c r="C376" s="75" t="s">
        <v>1298</v>
      </c>
      <c r="D376" s="76">
        <v>0</v>
      </c>
      <c r="E376" s="76">
        <v>0</v>
      </c>
      <c r="F376" s="76">
        <v>0</v>
      </c>
      <c r="G376" s="76">
        <v>0</v>
      </c>
      <c r="H376" s="76">
        <v>0</v>
      </c>
      <c r="I376" s="76">
        <v>0</v>
      </c>
      <c r="J376" s="76">
        <v>0</v>
      </c>
      <c r="K376" s="76">
        <v>0</v>
      </c>
      <c r="L376" s="76">
        <v>0</v>
      </c>
      <c r="M376" s="76">
        <v>0</v>
      </c>
      <c r="N376" s="76">
        <v>0</v>
      </c>
      <c r="O376" s="76">
        <v>0</v>
      </c>
      <c r="P376" s="76">
        <v>0</v>
      </c>
      <c r="Q376" s="76">
        <v>0</v>
      </c>
      <c r="R376" s="76">
        <v>0</v>
      </c>
      <c r="S376" s="76">
        <v>0</v>
      </c>
      <c r="T376" s="76">
        <v>0</v>
      </c>
      <c r="U376" s="76">
        <v>0</v>
      </c>
      <c r="V376" s="76">
        <v>0</v>
      </c>
      <c r="W376" s="76">
        <v>0</v>
      </c>
      <c r="X376" s="76">
        <v>0</v>
      </c>
      <c r="Y376" s="76">
        <v>0</v>
      </c>
      <c r="Z376" s="76">
        <v>0</v>
      </c>
      <c r="AA376" s="76">
        <v>0</v>
      </c>
      <c r="AB376" s="76">
        <v>0</v>
      </c>
      <c r="AC376" s="76">
        <v>0</v>
      </c>
      <c r="AD376" s="76">
        <v>0</v>
      </c>
      <c r="AE376" s="76">
        <v>0</v>
      </c>
      <c r="AF376" s="76">
        <v>0</v>
      </c>
      <c r="AG376" s="76">
        <v>0</v>
      </c>
      <c r="AH376" s="76">
        <v>0</v>
      </c>
      <c r="AI376" s="76">
        <v>0</v>
      </c>
      <c r="AJ376" s="77">
        <f t="shared" si="5"/>
        <v>0</v>
      </c>
      <c r="AM376" s="70"/>
    </row>
    <row r="377" spans="1:39" ht="20.100000000000001" hidden="1" customHeight="1" outlineLevel="2">
      <c r="A377" s="73">
        <v>1310</v>
      </c>
      <c r="B377" s="74" t="s">
        <v>1014</v>
      </c>
      <c r="C377" s="75" t="s">
        <v>1298</v>
      </c>
      <c r="D377" s="76">
        <v>0</v>
      </c>
      <c r="E377" s="76">
        <v>0</v>
      </c>
      <c r="F377" s="76">
        <v>0</v>
      </c>
      <c r="G377" s="76">
        <v>0</v>
      </c>
      <c r="H377" s="76">
        <v>0</v>
      </c>
      <c r="I377" s="76">
        <v>0</v>
      </c>
      <c r="J377" s="76">
        <v>0</v>
      </c>
      <c r="K377" s="76">
        <v>0</v>
      </c>
      <c r="L377" s="76">
        <v>0</v>
      </c>
      <c r="M377" s="76">
        <v>0</v>
      </c>
      <c r="N377" s="76">
        <v>0</v>
      </c>
      <c r="O377" s="76">
        <v>0</v>
      </c>
      <c r="P377" s="76">
        <v>0</v>
      </c>
      <c r="Q377" s="76">
        <v>0</v>
      </c>
      <c r="R377" s="76">
        <v>0</v>
      </c>
      <c r="S377" s="76">
        <v>0</v>
      </c>
      <c r="T377" s="76">
        <v>0</v>
      </c>
      <c r="U377" s="76">
        <v>0</v>
      </c>
      <c r="V377" s="76">
        <v>0</v>
      </c>
      <c r="W377" s="76">
        <v>0</v>
      </c>
      <c r="X377" s="76">
        <v>0</v>
      </c>
      <c r="Y377" s="76">
        <v>0</v>
      </c>
      <c r="Z377" s="76">
        <v>0</v>
      </c>
      <c r="AA377" s="76">
        <v>0</v>
      </c>
      <c r="AB377" s="76">
        <v>0</v>
      </c>
      <c r="AC377" s="76">
        <v>0</v>
      </c>
      <c r="AD377" s="76">
        <v>0</v>
      </c>
      <c r="AE377" s="76">
        <v>0</v>
      </c>
      <c r="AF377" s="76">
        <v>0</v>
      </c>
      <c r="AG377" s="76">
        <v>0</v>
      </c>
      <c r="AH377" s="76">
        <v>0</v>
      </c>
      <c r="AI377" s="76">
        <v>0</v>
      </c>
      <c r="AJ377" s="77">
        <f t="shared" si="5"/>
        <v>0</v>
      </c>
      <c r="AM377" s="70"/>
    </row>
    <row r="378" spans="1:39" ht="20.100000000000001" hidden="1" customHeight="1" outlineLevel="2">
      <c r="A378" s="73">
        <v>1311</v>
      </c>
      <c r="B378" s="74" t="s">
        <v>1015</v>
      </c>
      <c r="C378" s="75" t="s">
        <v>1298</v>
      </c>
      <c r="D378" s="76">
        <v>0</v>
      </c>
      <c r="E378" s="76">
        <v>0</v>
      </c>
      <c r="F378" s="76">
        <v>0</v>
      </c>
      <c r="G378" s="76">
        <v>0</v>
      </c>
      <c r="H378" s="76">
        <v>0</v>
      </c>
      <c r="I378" s="76">
        <v>0</v>
      </c>
      <c r="J378" s="76">
        <v>0</v>
      </c>
      <c r="K378" s="76">
        <v>0</v>
      </c>
      <c r="L378" s="76">
        <v>0</v>
      </c>
      <c r="M378" s="76">
        <v>0</v>
      </c>
      <c r="N378" s="76">
        <v>0</v>
      </c>
      <c r="O378" s="76">
        <v>0</v>
      </c>
      <c r="P378" s="76">
        <v>0</v>
      </c>
      <c r="Q378" s="76">
        <v>0</v>
      </c>
      <c r="R378" s="76">
        <v>0</v>
      </c>
      <c r="S378" s="76">
        <v>0</v>
      </c>
      <c r="T378" s="76">
        <v>0</v>
      </c>
      <c r="U378" s="76">
        <v>0</v>
      </c>
      <c r="V378" s="76">
        <v>0</v>
      </c>
      <c r="W378" s="76">
        <v>0</v>
      </c>
      <c r="X378" s="76">
        <v>0</v>
      </c>
      <c r="Y378" s="76">
        <v>0</v>
      </c>
      <c r="Z378" s="76">
        <v>0</v>
      </c>
      <c r="AA378" s="76">
        <v>0</v>
      </c>
      <c r="AB378" s="76">
        <v>0</v>
      </c>
      <c r="AC378" s="76">
        <v>0</v>
      </c>
      <c r="AD378" s="76">
        <v>0</v>
      </c>
      <c r="AE378" s="76">
        <v>0</v>
      </c>
      <c r="AF378" s="76">
        <v>0</v>
      </c>
      <c r="AG378" s="76">
        <v>0</v>
      </c>
      <c r="AH378" s="76">
        <v>0</v>
      </c>
      <c r="AI378" s="76">
        <v>0</v>
      </c>
      <c r="AJ378" s="77">
        <f t="shared" si="5"/>
        <v>0</v>
      </c>
      <c r="AM378" s="70"/>
    </row>
    <row r="379" spans="1:39" ht="20.100000000000001" hidden="1" customHeight="1" outlineLevel="2">
      <c r="A379" s="73">
        <v>1312</v>
      </c>
      <c r="B379" s="74" t="s">
        <v>1016</v>
      </c>
      <c r="C379" s="75" t="s">
        <v>1298</v>
      </c>
      <c r="D379" s="76">
        <v>0</v>
      </c>
      <c r="E379" s="76">
        <v>0</v>
      </c>
      <c r="F379" s="76">
        <v>0</v>
      </c>
      <c r="G379" s="76">
        <v>0</v>
      </c>
      <c r="H379" s="76">
        <v>0</v>
      </c>
      <c r="I379" s="76">
        <v>0</v>
      </c>
      <c r="J379" s="76">
        <v>0</v>
      </c>
      <c r="K379" s="76">
        <v>0</v>
      </c>
      <c r="L379" s="76">
        <v>0</v>
      </c>
      <c r="M379" s="76">
        <v>0</v>
      </c>
      <c r="N379" s="76">
        <v>0</v>
      </c>
      <c r="O379" s="76">
        <v>0</v>
      </c>
      <c r="P379" s="76">
        <v>0</v>
      </c>
      <c r="Q379" s="76">
        <v>0</v>
      </c>
      <c r="R379" s="76">
        <v>0</v>
      </c>
      <c r="S379" s="76">
        <v>0</v>
      </c>
      <c r="T379" s="76">
        <v>0</v>
      </c>
      <c r="U379" s="76">
        <v>0</v>
      </c>
      <c r="V379" s="76">
        <v>0</v>
      </c>
      <c r="W379" s="76">
        <v>0</v>
      </c>
      <c r="X379" s="76">
        <v>0</v>
      </c>
      <c r="Y379" s="76">
        <v>0</v>
      </c>
      <c r="Z379" s="76">
        <v>0</v>
      </c>
      <c r="AA379" s="76">
        <v>0</v>
      </c>
      <c r="AB379" s="76">
        <v>0</v>
      </c>
      <c r="AC379" s="76">
        <v>0</v>
      </c>
      <c r="AD379" s="76">
        <v>0</v>
      </c>
      <c r="AE379" s="76">
        <v>0</v>
      </c>
      <c r="AF379" s="76">
        <v>0</v>
      </c>
      <c r="AG379" s="76">
        <v>0</v>
      </c>
      <c r="AH379" s="76">
        <v>0</v>
      </c>
      <c r="AI379" s="76">
        <v>0</v>
      </c>
      <c r="AJ379" s="77">
        <f t="shared" si="5"/>
        <v>0</v>
      </c>
      <c r="AM379" s="70"/>
    </row>
    <row r="380" spans="1:39" ht="20.100000000000001" hidden="1" customHeight="1" outlineLevel="2">
      <c r="A380" s="73">
        <v>1313</v>
      </c>
      <c r="B380" s="74" t="s">
        <v>1017</v>
      </c>
      <c r="C380" s="75" t="s">
        <v>1298</v>
      </c>
      <c r="D380" s="76">
        <v>0</v>
      </c>
      <c r="E380" s="76">
        <v>0</v>
      </c>
      <c r="F380" s="76">
        <v>0</v>
      </c>
      <c r="G380" s="76">
        <v>0</v>
      </c>
      <c r="H380" s="76">
        <v>0</v>
      </c>
      <c r="I380" s="76">
        <v>0</v>
      </c>
      <c r="J380" s="76">
        <v>0</v>
      </c>
      <c r="K380" s="76">
        <v>0</v>
      </c>
      <c r="L380" s="76">
        <v>0</v>
      </c>
      <c r="M380" s="76">
        <v>0</v>
      </c>
      <c r="N380" s="76">
        <v>0</v>
      </c>
      <c r="O380" s="76">
        <v>0</v>
      </c>
      <c r="P380" s="76">
        <v>0</v>
      </c>
      <c r="Q380" s="76">
        <v>0</v>
      </c>
      <c r="R380" s="76">
        <v>0</v>
      </c>
      <c r="S380" s="76">
        <v>0</v>
      </c>
      <c r="T380" s="76">
        <v>0</v>
      </c>
      <c r="U380" s="76">
        <v>0</v>
      </c>
      <c r="V380" s="76">
        <v>0</v>
      </c>
      <c r="W380" s="76">
        <v>0</v>
      </c>
      <c r="X380" s="76">
        <v>0</v>
      </c>
      <c r="Y380" s="76">
        <v>0</v>
      </c>
      <c r="Z380" s="76">
        <v>0</v>
      </c>
      <c r="AA380" s="76">
        <v>0</v>
      </c>
      <c r="AB380" s="76">
        <v>0</v>
      </c>
      <c r="AC380" s="76">
        <v>0</v>
      </c>
      <c r="AD380" s="76">
        <v>0</v>
      </c>
      <c r="AE380" s="76">
        <v>0</v>
      </c>
      <c r="AF380" s="76">
        <v>0</v>
      </c>
      <c r="AG380" s="76">
        <v>0</v>
      </c>
      <c r="AH380" s="76">
        <v>0</v>
      </c>
      <c r="AI380" s="76">
        <v>0</v>
      </c>
      <c r="AJ380" s="77">
        <f t="shared" si="5"/>
        <v>0</v>
      </c>
      <c r="AM380" s="70"/>
    </row>
    <row r="381" spans="1:39" ht="20.100000000000001" hidden="1" customHeight="1" outlineLevel="2">
      <c r="A381" s="73">
        <v>1314</v>
      </c>
      <c r="B381" s="74" t="s">
        <v>1018</v>
      </c>
      <c r="C381" s="75" t="s">
        <v>1298</v>
      </c>
      <c r="D381" s="76">
        <v>0</v>
      </c>
      <c r="E381" s="76">
        <v>0</v>
      </c>
      <c r="F381" s="76">
        <v>0</v>
      </c>
      <c r="G381" s="76">
        <v>0</v>
      </c>
      <c r="H381" s="76">
        <v>0</v>
      </c>
      <c r="I381" s="76">
        <v>0</v>
      </c>
      <c r="J381" s="76">
        <v>0</v>
      </c>
      <c r="K381" s="76">
        <v>0</v>
      </c>
      <c r="L381" s="76">
        <v>0</v>
      </c>
      <c r="M381" s="76">
        <v>0</v>
      </c>
      <c r="N381" s="76">
        <v>0</v>
      </c>
      <c r="O381" s="76">
        <v>0</v>
      </c>
      <c r="P381" s="76">
        <v>0</v>
      </c>
      <c r="Q381" s="76">
        <v>0</v>
      </c>
      <c r="R381" s="76">
        <v>0</v>
      </c>
      <c r="S381" s="76">
        <v>0</v>
      </c>
      <c r="T381" s="76">
        <v>0</v>
      </c>
      <c r="U381" s="76">
        <v>0</v>
      </c>
      <c r="V381" s="76">
        <v>0</v>
      </c>
      <c r="W381" s="76">
        <v>0</v>
      </c>
      <c r="X381" s="76">
        <v>0</v>
      </c>
      <c r="Y381" s="76">
        <v>0</v>
      </c>
      <c r="Z381" s="76">
        <v>0</v>
      </c>
      <c r="AA381" s="76">
        <v>0</v>
      </c>
      <c r="AB381" s="76">
        <v>0</v>
      </c>
      <c r="AC381" s="76">
        <v>0</v>
      </c>
      <c r="AD381" s="76">
        <v>0</v>
      </c>
      <c r="AE381" s="76">
        <v>0</v>
      </c>
      <c r="AF381" s="76">
        <v>0</v>
      </c>
      <c r="AG381" s="76">
        <v>0</v>
      </c>
      <c r="AH381" s="76">
        <v>0</v>
      </c>
      <c r="AI381" s="76">
        <v>0</v>
      </c>
      <c r="AJ381" s="77">
        <f t="shared" si="5"/>
        <v>0</v>
      </c>
      <c r="AM381" s="70"/>
    </row>
    <row r="382" spans="1:39" ht="20.100000000000001" hidden="1" customHeight="1" outlineLevel="2">
      <c r="A382" s="73">
        <v>1315</v>
      </c>
      <c r="B382" s="74" t="s">
        <v>1019</v>
      </c>
      <c r="C382" s="75" t="s">
        <v>1298</v>
      </c>
      <c r="D382" s="76">
        <v>0</v>
      </c>
      <c r="E382" s="76">
        <v>0</v>
      </c>
      <c r="F382" s="76">
        <v>0</v>
      </c>
      <c r="G382" s="76">
        <v>0</v>
      </c>
      <c r="H382" s="76">
        <v>0</v>
      </c>
      <c r="I382" s="76">
        <v>0</v>
      </c>
      <c r="J382" s="76">
        <v>0</v>
      </c>
      <c r="K382" s="76">
        <v>0</v>
      </c>
      <c r="L382" s="76">
        <v>0</v>
      </c>
      <c r="M382" s="76">
        <v>0</v>
      </c>
      <c r="N382" s="76">
        <v>0</v>
      </c>
      <c r="O382" s="76">
        <v>0</v>
      </c>
      <c r="P382" s="76">
        <v>0</v>
      </c>
      <c r="Q382" s="76">
        <v>0</v>
      </c>
      <c r="R382" s="76">
        <v>0</v>
      </c>
      <c r="S382" s="76">
        <v>0</v>
      </c>
      <c r="T382" s="76">
        <v>0</v>
      </c>
      <c r="U382" s="76">
        <v>0</v>
      </c>
      <c r="V382" s="76">
        <v>0</v>
      </c>
      <c r="W382" s="76">
        <v>0</v>
      </c>
      <c r="X382" s="76">
        <v>0</v>
      </c>
      <c r="Y382" s="76">
        <v>0</v>
      </c>
      <c r="Z382" s="76">
        <v>0</v>
      </c>
      <c r="AA382" s="76">
        <v>0</v>
      </c>
      <c r="AB382" s="76">
        <v>0</v>
      </c>
      <c r="AC382" s="76">
        <v>0</v>
      </c>
      <c r="AD382" s="76">
        <v>0</v>
      </c>
      <c r="AE382" s="76">
        <v>0</v>
      </c>
      <c r="AF382" s="76">
        <v>0</v>
      </c>
      <c r="AG382" s="76">
        <v>0</v>
      </c>
      <c r="AH382" s="76">
        <v>0</v>
      </c>
      <c r="AI382" s="76">
        <v>0</v>
      </c>
      <c r="AJ382" s="77">
        <f t="shared" si="5"/>
        <v>0</v>
      </c>
      <c r="AM382" s="70"/>
    </row>
    <row r="383" spans="1:39" ht="20.100000000000001" hidden="1" customHeight="1" outlineLevel="2">
      <c r="A383" s="73">
        <v>1316</v>
      </c>
      <c r="B383" s="74" t="s">
        <v>1020</v>
      </c>
      <c r="C383" s="75" t="s">
        <v>1298</v>
      </c>
      <c r="D383" s="76">
        <v>0</v>
      </c>
      <c r="E383" s="76">
        <v>0</v>
      </c>
      <c r="F383" s="76">
        <v>0</v>
      </c>
      <c r="G383" s="76">
        <v>0</v>
      </c>
      <c r="H383" s="76">
        <v>0</v>
      </c>
      <c r="I383" s="76">
        <v>0</v>
      </c>
      <c r="J383" s="76">
        <v>0</v>
      </c>
      <c r="K383" s="76">
        <v>0</v>
      </c>
      <c r="L383" s="76">
        <v>0</v>
      </c>
      <c r="M383" s="76">
        <v>0</v>
      </c>
      <c r="N383" s="76">
        <v>0</v>
      </c>
      <c r="O383" s="76">
        <v>0</v>
      </c>
      <c r="P383" s="76">
        <v>0</v>
      </c>
      <c r="Q383" s="76">
        <v>0</v>
      </c>
      <c r="R383" s="76">
        <v>0</v>
      </c>
      <c r="S383" s="76">
        <v>0</v>
      </c>
      <c r="T383" s="76">
        <v>0</v>
      </c>
      <c r="U383" s="76">
        <v>0</v>
      </c>
      <c r="V383" s="76">
        <v>0</v>
      </c>
      <c r="W383" s="76">
        <v>0</v>
      </c>
      <c r="X383" s="76">
        <v>0</v>
      </c>
      <c r="Y383" s="76">
        <v>0</v>
      </c>
      <c r="Z383" s="76">
        <v>0</v>
      </c>
      <c r="AA383" s="76">
        <v>0</v>
      </c>
      <c r="AB383" s="76">
        <v>0</v>
      </c>
      <c r="AC383" s="76">
        <v>0</v>
      </c>
      <c r="AD383" s="76">
        <v>0</v>
      </c>
      <c r="AE383" s="76">
        <v>0</v>
      </c>
      <c r="AF383" s="76">
        <v>0</v>
      </c>
      <c r="AG383" s="76">
        <v>0</v>
      </c>
      <c r="AH383" s="76">
        <v>0</v>
      </c>
      <c r="AI383" s="76">
        <v>0</v>
      </c>
      <c r="AJ383" s="77">
        <f t="shared" si="5"/>
        <v>0</v>
      </c>
      <c r="AM383" s="70"/>
    </row>
    <row r="384" spans="1:39" ht="20.100000000000001" hidden="1" customHeight="1" outlineLevel="2">
      <c r="A384" s="73">
        <v>1317</v>
      </c>
      <c r="B384" s="74" t="s">
        <v>1021</v>
      </c>
      <c r="C384" s="75" t="s">
        <v>1298</v>
      </c>
      <c r="D384" s="76">
        <v>0</v>
      </c>
      <c r="E384" s="76">
        <v>0</v>
      </c>
      <c r="F384" s="76">
        <v>0</v>
      </c>
      <c r="G384" s="76">
        <v>0</v>
      </c>
      <c r="H384" s="76">
        <v>0</v>
      </c>
      <c r="I384" s="76">
        <v>0</v>
      </c>
      <c r="J384" s="76">
        <v>0</v>
      </c>
      <c r="K384" s="76">
        <v>0</v>
      </c>
      <c r="L384" s="76">
        <v>0</v>
      </c>
      <c r="M384" s="76">
        <v>0</v>
      </c>
      <c r="N384" s="76">
        <v>0</v>
      </c>
      <c r="O384" s="76">
        <v>0</v>
      </c>
      <c r="P384" s="76">
        <v>0</v>
      </c>
      <c r="Q384" s="76">
        <v>0</v>
      </c>
      <c r="R384" s="76">
        <v>0</v>
      </c>
      <c r="S384" s="76">
        <v>0</v>
      </c>
      <c r="T384" s="76">
        <v>0</v>
      </c>
      <c r="U384" s="76">
        <v>0</v>
      </c>
      <c r="V384" s="76">
        <v>0</v>
      </c>
      <c r="W384" s="76">
        <v>0</v>
      </c>
      <c r="X384" s="76">
        <v>0</v>
      </c>
      <c r="Y384" s="76">
        <v>0</v>
      </c>
      <c r="Z384" s="76">
        <v>0</v>
      </c>
      <c r="AA384" s="76">
        <v>0</v>
      </c>
      <c r="AB384" s="76">
        <v>0</v>
      </c>
      <c r="AC384" s="76">
        <v>0</v>
      </c>
      <c r="AD384" s="76">
        <v>0</v>
      </c>
      <c r="AE384" s="76">
        <v>0</v>
      </c>
      <c r="AF384" s="76">
        <v>0</v>
      </c>
      <c r="AG384" s="76">
        <v>0</v>
      </c>
      <c r="AH384" s="76">
        <v>0</v>
      </c>
      <c r="AI384" s="76">
        <v>0</v>
      </c>
      <c r="AJ384" s="77">
        <f t="shared" si="5"/>
        <v>0</v>
      </c>
      <c r="AM384" s="70"/>
    </row>
    <row r="385" spans="1:39" ht="20.100000000000001" hidden="1" customHeight="1" outlineLevel="2">
      <c r="A385" s="73">
        <v>1318</v>
      </c>
      <c r="B385" s="74" t="s">
        <v>1022</v>
      </c>
      <c r="C385" s="75" t="s">
        <v>1298</v>
      </c>
      <c r="D385" s="76">
        <v>0</v>
      </c>
      <c r="E385" s="76">
        <v>0</v>
      </c>
      <c r="F385" s="76">
        <v>0</v>
      </c>
      <c r="G385" s="76">
        <v>0</v>
      </c>
      <c r="H385" s="76">
        <v>0</v>
      </c>
      <c r="I385" s="76">
        <v>0</v>
      </c>
      <c r="J385" s="76">
        <v>0</v>
      </c>
      <c r="K385" s="76">
        <v>0</v>
      </c>
      <c r="L385" s="76">
        <v>0</v>
      </c>
      <c r="M385" s="76">
        <v>0</v>
      </c>
      <c r="N385" s="76">
        <v>0</v>
      </c>
      <c r="O385" s="76">
        <v>0</v>
      </c>
      <c r="P385" s="76">
        <v>0</v>
      </c>
      <c r="Q385" s="76">
        <v>0</v>
      </c>
      <c r="R385" s="76">
        <v>0</v>
      </c>
      <c r="S385" s="76">
        <v>0</v>
      </c>
      <c r="T385" s="76">
        <v>0</v>
      </c>
      <c r="U385" s="76">
        <v>0</v>
      </c>
      <c r="V385" s="76">
        <v>0</v>
      </c>
      <c r="W385" s="76">
        <v>0</v>
      </c>
      <c r="X385" s="76">
        <v>0</v>
      </c>
      <c r="Y385" s="76">
        <v>0</v>
      </c>
      <c r="Z385" s="76">
        <v>0</v>
      </c>
      <c r="AA385" s="76">
        <v>0</v>
      </c>
      <c r="AB385" s="76">
        <v>0</v>
      </c>
      <c r="AC385" s="76">
        <v>0</v>
      </c>
      <c r="AD385" s="76">
        <v>0</v>
      </c>
      <c r="AE385" s="76">
        <v>0</v>
      </c>
      <c r="AF385" s="76">
        <v>0</v>
      </c>
      <c r="AG385" s="76">
        <v>0</v>
      </c>
      <c r="AH385" s="76">
        <v>0</v>
      </c>
      <c r="AI385" s="76">
        <v>0</v>
      </c>
      <c r="AJ385" s="77">
        <f t="shared" si="5"/>
        <v>0</v>
      </c>
      <c r="AM385" s="70"/>
    </row>
    <row r="386" spans="1:39" ht="20.100000000000001" hidden="1" customHeight="1" outlineLevel="2">
      <c r="A386" s="73">
        <v>1319</v>
      </c>
      <c r="B386" s="74" t="s">
        <v>397</v>
      </c>
      <c r="C386" s="75" t="s">
        <v>1298</v>
      </c>
      <c r="D386" s="76">
        <v>0</v>
      </c>
      <c r="E386" s="76">
        <v>0</v>
      </c>
      <c r="F386" s="76">
        <v>0</v>
      </c>
      <c r="G386" s="76">
        <v>0</v>
      </c>
      <c r="H386" s="76">
        <v>0</v>
      </c>
      <c r="I386" s="76">
        <v>0</v>
      </c>
      <c r="J386" s="76">
        <v>0</v>
      </c>
      <c r="K386" s="76">
        <v>0</v>
      </c>
      <c r="L386" s="76">
        <v>0</v>
      </c>
      <c r="M386" s="76">
        <v>0</v>
      </c>
      <c r="N386" s="76">
        <v>0</v>
      </c>
      <c r="O386" s="76">
        <v>0</v>
      </c>
      <c r="P386" s="76">
        <v>0</v>
      </c>
      <c r="Q386" s="76">
        <v>0</v>
      </c>
      <c r="R386" s="76">
        <v>0</v>
      </c>
      <c r="S386" s="76">
        <v>0</v>
      </c>
      <c r="T386" s="76">
        <v>0</v>
      </c>
      <c r="U386" s="76">
        <v>0</v>
      </c>
      <c r="V386" s="76">
        <v>0</v>
      </c>
      <c r="W386" s="76">
        <v>0</v>
      </c>
      <c r="X386" s="76">
        <v>0</v>
      </c>
      <c r="Y386" s="76">
        <v>0</v>
      </c>
      <c r="Z386" s="76">
        <v>0</v>
      </c>
      <c r="AA386" s="76">
        <v>0</v>
      </c>
      <c r="AB386" s="76">
        <v>0</v>
      </c>
      <c r="AC386" s="76">
        <v>0</v>
      </c>
      <c r="AD386" s="76">
        <v>0</v>
      </c>
      <c r="AE386" s="76">
        <v>0</v>
      </c>
      <c r="AF386" s="76">
        <v>0</v>
      </c>
      <c r="AG386" s="76">
        <v>0</v>
      </c>
      <c r="AH386" s="76">
        <v>0</v>
      </c>
      <c r="AI386" s="76">
        <v>0</v>
      </c>
      <c r="AJ386" s="77">
        <f t="shared" si="5"/>
        <v>0</v>
      </c>
      <c r="AM386" s="70"/>
    </row>
    <row r="387" spans="1:39" ht="20.100000000000001" hidden="1" customHeight="1" outlineLevel="2">
      <c r="A387" s="73">
        <v>1320</v>
      </c>
      <c r="B387" s="74" t="s">
        <v>1023</v>
      </c>
      <c r="C387" s="75" t="s">
        <v>1298</v>
      </c>
      <c r="D387" s="76">
        <v>0</v>
      </c>
      <c r="E387" s="76">
        <v>0</v>
      </c>
      <c r="F387" s="76">
        <v>0</v>
      </c>
      <c r="G387" s="76">
        <v>0</v>
      </c>
      <c r="H387" s="76">
        <v>0</v>
      </c>
      <c r="I387" s="76">
        <v>50</v>
      </c>
      <c r="J387" s="76">
        <v>0</v>
      </c>
      <c r="K387" s="76">
        <v>0</v>
      </c>
      <c r="L387" s="76">
        <v>0</v>
      </c>
      <c r="M387" s="76">
        <v>0</v>
      </c>
      <c r="N387" s="76">
        <v>348</v>
      </c>
      <c r="O387" s="76">
        <v>0</v>
      </c>
      <c r="P387" s="76">
        <v>0</v>
      </c>
      <c r="Q387" s="76">
        <v>0</v>
      </c>
      <c r="R387" s="76">
        <v>0</v>
      </c>
      <c r="S387" s="76">
        <v>0</v>
      </c>
      <c r="T387" s="76">
        <v>0</v>
      </c>
      <c r="U387" s="76">
        <v>0</v>
      </c>
      <c r="V387" s="76">
        <v>0</v>
      </c>
      <c r="W387" s="76">
        <v>0</v>
      </c>
      <c r="X387" s="76">
        <v>0</v>
      </c>
      <c r="Y387" s="76">
        <v>0</v>
      </c>
      <c r="Z387" s="76">
        <v>0</v>
      </c>
      <c r="AA387" s="76">
        <v>0</v>
      </c>
      <c r="AB387" s="76">
        <v>0</v>
      </c>
      <c r="AC387" s="76">
        <v>0</v>
      </c>
      <c r="AD387" s="76">
        <v>0</v>
      </c>
      <c r="AE387" s="76">
        <v>0</v>
      </c>
      <c r="AF387" s="76">
        <v>0</v>
      </c>
      <c r="AG387" s="76">
        <v>0</v>
      </c>
      <c r="AH387" s="76">
        <v>0</v>
      </c>
      <c r="AI387" s="76">
        <v>0</v>
      </c>
      <c r="AJ387" s="77">
        <f t="shared" si="5"/>
        <v>398</v>
      </c>
      <c r="AM387" s="70"/>
    </row>
    <row r="388" spans="1:39" ht="20.100000000000001" hidden="1" customHeight="1" outlineLevel="2">
      <c r="A388" s="73">
        <v>1321</v>
      </c>
      <c r="B388" s="74" t="s">
        <v>1024</v>
      </c>
      <c r="C388" s="75" t="s">
        <v>1298</v>
      </c>
      <c r="D388" s="76">
        <v>0</v>
      </c>
      <c r="E388" s="76">
        <v>0</v>
      </c>
      <c r="F388" s="76">
        <v>0</v>
      </c>
      <c r="G388" s="76">
        <v>0</v>
      </c>
      <c r="H388" s="76">
        <v>0</v>
      </c>
      <c r="I388" s="76">
        <v>0</v>
      </c>
      <c r="J388" s="76">
        <v>0</v>
      </c>
      <c r="K388" s="76">
        <v>0</v>
      </c>
      <c r="L388" s="76">
        <v>0</v>
      </c>
      <c r="M388" s="76">
        <v>0</v>
      </c>
      <c r="N388" s="76">
        <v>0</v>
      </c>
      <c r="O388" s="76">
        <v>0</v>
      </c>
      <c r="P388" s="76">
        <v>0</v>
      </c>
      <c r="Q388" s="76">
        <v>0</v>
      </c>
      <c r="R388" s="76">
        <v>0</v>
      </c>
      <c r="S388" s="76">
        <v>0</v>
      </c>
      <c r="T388" s="76">
        <v>0</v>
      </c>
      <c r="U388" s="76">
        <v>0</v>
      </c>
      <c r="V388" s="76">
        <v>0</v>
      </c>
      <c r="W388" s="76">
        <v>0</v>
      </c>
      <c r="X388" s="76">
        <v>0</v>
      </c>
      <c r="Y388" s="76">
        <v>0</v>
      </c>
      <c r="Z388" s="76">
        <v>0</v>
      </c>
      <c r="AA388" s="76">
        <v>0</v>
      </c>
      <c r="AB388" s="76">
        <v>0</v>
      </c>
      <c r="AC388" s="76">
        <v>0</v>
      </c>
      <c r="AD388" s="76">
        <v>0</v>
      </c>
      <c r="AE388" s="76">
        <v>0</v>
      </c>
      <c r="AF388" s="76">
        <v>0</v>
      </c>
      <c r="AG388" s="76">
        <v>0</v>
      </c>
      <c r="AH388" s="76">
        <v>0</v>
      </c>
      <c r="AI388" s="76">
        <v>0</v>
      </c>
      <c r="AJ388" s="77">
        <f t="shared" si="5"/>
        <v>0</v>
      </c>
      <c r="AM388" s="70"/>
    </row>
    <row r="389" spans="1:39" ht="20.100000000000001" hidden="1" customHeight="1" outlineLevel="2">
      <c r="A389" s="73">
        <v>1322</v>
      </c>
      <c r="B389" s="74" t="s">
        <v>1025</v>
      </c>
      <c r="C389" s="75" t="s">
        <v>1298</v>
      </c>
      <c r="D389" s="76">
        <v>0</v>
      </c>
      <c r="E389" s="76">
        <v>0</v>
      </c>
      <c r="F389" s="76">
        <v>0</v>
      </c>
      <c r="G389" s="76">
        <v>0</v>
      </c>
      <c r="H389" s="76">
        <v>0</v>
      </c>
      <c r="I389" s="76">
        <v>0</v>
      </c>
      <c r="J389" s="76">
        <v>0</v>
      </c>
      <c r="K389" s="76">
        <v>0</v>
      </c>
      <c r="L389" s="76">
        <v>0</v>
      </c>
      <c r="M389" s="76">
        <v>0</v>
      </c>
      <c r="N389" s="76">
        <v>0</v>
      </c>
      <c r="O389" s="76">
        <v>0</v>
      </c>
      <c r="P389" s="76">
        <v>0</v>
      </c>
      <c r="Q389" s="76">
        <v>0</v>
      </c>
      <c r="R389" s="76">
        <v>0</v>
      </c>
      <c r="S389" s="76">
        <v>0</v>
      </c>
      <c r="T389" s="76">
        <v>0</v>
      </c>
      <c r="U389" s="76">
        <v>0</v>
      </c>
      <c r="V389" s="76">
        <v>0</v>
      </c>
      <c r="W389" s="76">
        <v>0</v>
      </c>
      <c r="X389" s="76">
        <v>0</v>
      </c>
      <c r="Y389" s="76">
        <v>0</v>
      </c>
      <c r="Z389" s="76">
        <v>0</v>
      </c>
      <c r="AA389" s="76">
        <v>0</v>
      </c>
      <c r="AB389" s="76">
        <v>0</v>
      </c>
      <c r="AC389" s="76">
        <v>0</v>
      </c>
      <c r="AD389" s="76">
        <v>0</v>
      </c>
      <c r="AE389" s="76">
        <v>0</v>
      </c>
      <c r="AF389" s="76">
        <v>0</v>
      </c>
      <c r="AG389" s="76">
        <v>0</v>
      </c>
      <c r="AH389" s="76">
        <v>0</v>
      </c>
      <c r="AI389" s="76">
        <v>0</v>
      </c>
      <c r="AJ389" s="77">
        <f t="shared" si="5"/>
        <v>0</v>
      </c>
      <c r="AM389" s="70"/>
    </row>
    <row r="390" spans="1:39" ht="20.100000000000001" hidden="1" customHeight="1" outlineLevel="2">
      <c r="A390" s="73">
        <v>1323</v>
      </c>
      <c r="B390" s="74" t="s">
        <v>1026</v>
      </c>
      <c r="C390" s="75" t="s">
        <v>1298</v>
      </c>
      <c r="D390" s="76">
        <v>0</v>
      </c>
      <c r="E390" s="76">
        <v>0</v>
      </c>
      <c r="F390" s="76">
        <v>0</v>
      </c>
      <c r="G390" s="76">
        <v>0</v>
      </c>
      <c r="H390" s="76">
        <v>0</v>
      </c>
      <c r="I390" s="76">
        <v>0</v>
      </c>
      <c r="J390" s="76">
        <v>0</v>
      </c>
      <c r="K390" s="76">
        <v>0</v>
      </c>
      <c r="L390" s="76">
        <v>0</v>
      </c>
      <c r="M390" s="76">
        <v>0</v>
      </c>
      <c r="N390" s="76">
        <v>0</v>
      </c>
      <c r="O390" s="76">
        <v>0</v>
      </c>
      <c r="P390" s="76">
        <v>0</v>
      </c>
      <c r="Q390" s="76">
        <v>0</v>
      </c>
      <c r="R390" s="76">
        <v>0</v>
      </c>
      <c r="S390" s="76">
        <v>0</v>
      </c>
      <c r="T390" s="76">
        <v>0</v>
      </c>
      <c r="U390" s="76">
        <v>0</v>
      </c>
      <c r="V390" s="76">
        <v>0</v>
      </c>
      <c r="W390" s="76">
        <v>0</v>
      </c>
      <c r="X390" s="76">
        <v>0</v>
      </c>
      <c r="Y390" s="76">
        <v>0</v>
      </c>
      <c r="Z390" s="76">
        <v>0</v>
      </c>
      <c r="AA390" s="76">
        <v>0</v>
      </c>
      <c r="AB390" s="76">
        <v>0</v>
      </c>
      <c r="AC390" s="76">
        <v>0</v>
      </c>
      <c r="AD390" s="76">
        <v>0</v>
      </c>
      <c r="AE390" s="76">
        <v>0</v>
      </c>
      <c r="AF390" s="76">
        <v>0</v>
      </c>
      <c r="AG390" s="76">
        <v>0</v>
      </c>
      <c r="AH390" s="76">
        <v>0</v>
      </c>
      <c r="AI390" s="76">
        <v>0</v>
      </c>
      <c r="AJ390" s="77">
        <f t="shared" si="5"/>
        <v>0</v>
      </c>
      <c r="AM390" s="70"/>
    </row>
    <row r="391" spans="1:39" ht="20.100000000000001" hidden="1" customHeight="1" outlineLevel="2">
      <c r="A391" s="73">
        <v>1324</v>
      </c>
      <c r="B391" s="74" t="s">
        <v>1027</v>
      </c>
      <c r="C391" s="75" t="s">
        <v>1298</v>
      </c>
      <c r="D391" s="76">
        <v>0</v>
      </c>
      <c r="E391" s="76">
        <v>0</v>
      </c>
      <c r="F391" s="76">
        <v>0</v>
      </c>
      <c r="G391" s="76">
        <v>0</v>
      </c>
      <c r="H391" s="76">
        <v>0</v>
      </c>
      <c r="I391" s="76">
        <v>0</v>
      </c>
      <c r="J391" s="76">
        <v>0</v>
      </c>
      <c r="K391" s="76">
        <v>0</v>
      </c>
      <c r="L391" s="76">
        <v>0</v>
      </c>
      <c r="M391" s="76">
        <v>0</v>
      </c>
      <c r="N391" s="76">
        <v>0</v>
      </c>
      <c r="O391" s="76">
        <v>0</v>
      </c>
      <c r="P391" s="76">
        <v>0</v>
      </c>
      <c r="Q391" s="76">
        <v>0</v>
      </c>
      <c r="R391" s="76">
        <v>0</v>
      </c>
      <c r="S391" s="76">
        <v>0</v>
      </c>
      <c r="T391" s="76">
        <v>0</v>
      </c>
      <c r="U391" s="76">
        <v>0</v>
      </c>
      <c r="V391" s="76">
        <v>0</v>
      </c>
      <c r="W391" s="76">
        <v>0</v>
      </c>
      <c r="X391" s="76">
        <v>0</v>
      </c>
      <c r="Y391" s="76">
        <v>0</v>
      </c>
      <c r="Z391" s="76">
        <v>0</v>
      </c>
      <c r="AA391" s="76">
        <v>0</v>
      </c>
      <c r="AB391" s="76">
        <v>0</v>
      </c>
      <c r="AC391" s="76">
        <v>0</v>
      </c>
      <c r="AD391" s="76">
        <v>0</v>
      </c>
      <c r="AE391" s="76">
        <v>0</v>
      </c>
      <c r="AF391" s="76">
        <v>0</v>
      </c>
      <c r="AG391" s="76">
        <v>0</v>
      </c>
      <c r="AH391" s="76">
        <v>0</v>
      </c>
      <c r="AI391" s="76">
        <v>0</v>
      </c>
      <c r="AJ391" s="77">
        <f t="shared" si="5"/>
        <v>0</v>
      </c>
      <c r="AM391" s="70"/>
    </row>
    <row r="392" spans="1:39" ht="20.100000000000001" hidden="1" customHeight="1" outlineLevel="2">
      <c r="A392" s="73">
        <v>1325</v>
      </c>
      <c r="B392" s="74" t="s">
        <v>1028</v>
      </c>
      <c r="C392" s="75" t="s">
        <v>1298</v>
      </c>
      <c r="D392" s="76">
        <v>0</v>
      </c>
      <c r="E392" s="76">
        <v>0</v>
      </c>
      <c r="F392" s="76">
        <v>0</v>
      </c>
      <c r="G392" s="76">
        <v>0</v>
      </c>
      <c r="H392" s="76">
        <v>0</v>
      </c>
      <c r="I392" s="76">
        <v>0</v>
      </c>
      <c r="J392" s="76">
        <v>0</v>
      </c>
      <c r="K392" s="76">
        <v>0</v>
      </c>
      <c r="L392" s="76">
        <v>0</v>
      </c>
      <c r="M392" s="76">
        <v>0</v>
      </c>
      <c r="N392" s="76">
        <v>0</v>
      </c>
      <c r="O392" s="76">
        <v>0</v>
      </c>
      <c r="P392" s="76">
        <v>0</v>
      </c>
      <c r="Q392" s="76">
        <v>0</v>
      </c>
      <c r="R392" s="76">
        <v>0</v>
      </c>
      <c r="S392" s="76">
        <v>0</v>
      </c>
      <c r="T392" s="76">
        <v>0</v>
      </c>
      <c r="U392" s="76">
        <v>0</v>
      </c>
      <c r="V392" s="76">
        <v>0</v>
      </c>
      <c r="W392" s="76">
        <v>0</v>
      </c>
      <c r="X392" s="76">
        <v>0</v>
      </c>
      <c r="Y392" s="76">
        <v>0</v>
      </c>
      <c r="Z392" s="76">
        <v>0</v>
      </c>
      <c r="AA392" s="76">
        <v>0</v>
      </c>
      <c r="AB392" s="76">
        <v>0</v>
      </c>
      <c r="AC392" s="76">
        <v>0</v>
      </c>
      <c r="AD392" s="76">
        <v>0</v>
      </c>
      <c r="AE392" s="76">
        <v>0</v>
      </c>
      <c r="AF392" s="76">
        <v>0</v>
      </c>
      <c r="AG392" s="76">
        <v>0</v>
      </c>
      <c r="AH392" s="76">
        <v>0</v>
      </c>
      <c r="AI392" s="76">
        <v>0</v>
      </c>
      <c r="AJ392" s="77">
        <f t="shared" si="5"/>
        <v>0</v>
      </c>
      <c r="AM392" s="70"/>
    </row>
    <row r="393" spans="1:39" ht="20.100000000000001" hidden="1" customHeight="1" outlineLevel="2">
      <c r="A393" s="73">
        <v>1326</v>
      </c>
      <c r="B393" s="74" t="s">
        <v>1029</v>
      </c>
      <c r="C393" s="75" t="s">
        <v>1298</v>
      </c>
      <c r="D393" s="76">
        <v>0</v>
      </c>
      <c r="E393" s="76">
        <v>0</v>
      </c>
      <c r="F393" s="76">
        <v>0</v>
      </c>
      <c r="G393" s="76">
        <v>0</v>
      </c>
      <c r="H393" s="76">
        <v>0</v>
      </c>
      <c r="I393" s="76">
        <v>0</v>
      </c>
      <c r="J393" s="76">
        <v>0</v>
      </c>
      <c r="K393" s="76">
        <v>0</v>
      </c>
      <c r="L393" s="76">
        <v>0</v>
      </c>
      <c r="M393" s="76">
        <v>0</v>
      </c>
      <c r="N393" s="76">
        <v>0</v>
      </c>
      <c r="O393" s="76">
        <v>0</v>
      </c>
      <c r="P393" s="76">
        <v>0</v>
      </c>
      <c r="Q393" s="76">
        <v>0</v>
      </c>
      <c r="R393" s="76">
        <v>0</v>
      </c>
      <c r="S393" s="76">
        <v>0</v>
      </c>
      <c r="T393" s="76">
        <v>0</v>
      </c>
      <c r="U393" s="76">
        <v>0</v>
      </c>
      <c r="V393" s="76">
        <v>0</v>
      </c>
      <c r="W393" s="76">
        <v>0</v>
      </c>
      <c r="X393" s="76">
        <v>0</v>
      </c>
      <c r="Y393" s="76">
        <v>0</v>
      </c>
      <c r="Z393" s="76">
        <v>0</v>
      </c>
      <c r="AA393" s="76">
        <v>0</v>
      </c>
      <c r="AB393" s="76">
        <v>0</v>
      </c>
      <c r="AC393" s="76">
        <v>0</v>
      </c>
      <c r="AD393" s="76">
        <v>0</v>
      </c>
      <c r="AE393" s="76">
        <v>0</v>
      </c>
      <c r="AF393" s="76">
        <v>0</v>
      </c>
      <c r="AG393" s="76">
        <v>0</v>
      </c>
      <c r="AH393" s="76">
        <v>0</v>
      </c>
      <c r="AI393" s="76">
        <v>0</v>
      </c>
      <c r="AJ393" s="77">
        <f t="shared" si="5"/>
        <v>0</v>
      </c>
      <c r="AM393" s="70"/>
    </row>
    <row r="394" spans="1:39" ht="20.100000000000001" hidden="1" customHeight="1" outlineLevel="2">
      <c r="A394" s="73">
        <v>1327</v>
      </c>
      <c r="B394" s="74" t="s">
        <v>1030</v>
      </c>
      <c r="C394" s="75" t="s">
        <v>1298</v>
      </c>
      <c r="D394" s="76">
        <v>0</v>
      </c>
      <c r="E394" s="76">
        <v>0</v>
      </c>
      <c r="F394" s="76">
        <v>0</v>
      </c>
      <c r="G394" s="76">
        <v>0</v>
      </c>
      <c r="H394" s="76">
        <v>0</v>
      </c>
      <c r="I394" s="76">
        <v>0</v>
      </c>
      <c r="J394" s="76">
        <v>0</v>
      </c>
      <c r="K394" s="76">
        <v>0</v>
      </c>
      <c r="L394" s="76">
        <v>0</v>
      </c>
      <c r="M394" s="76">
        <v>0</v>
      </c>
      <c r="N394" s="76">
        <v>0</v>
      </c>
      <c r="O394" s="76">
        <v>0</v>
      </c>
      <c r="P394" s="76">
        <v>0</v>
      </c>
      <c r="Q394" s="76">
        <v>0</v>
      </c>
      <c r="R394" s="76">
        <v>0</v>
      </c>
      <c r="S394" s="76">
        <v>0</v>
      </c>
      <c r="T394" s="76">
        <v>0</v>
      </c>
      <c r="U394" s="76">
        <v>0</v>
      </c>
      <c r="V394" s="76">
        <v>0</v>
      </c>
      <c r="W394" s="76">
        <v>0</v>
      </c>
      <c r="X394" s="76">
        <v>0</v>
      </c>
      <c r="Y394" s="76">
        <v>0</v>
      </c>
      <c r="Z394" s="76">
        <v>0</v>
      </c>
      <c r="AA394" s="76">
        <v>0</v>
      </c>
      <c r="AB394" s="76">
        <v>0</v>
      </c>
      <c r="AC394" s="76">
        <v>0</v>
      </c>
      <c r="AD394" s="76">
        <v>0</v>
      </c>
      <c r="AE394" s="76">
        <v>0</v>
      </c>
      <c r="AF394" s="76">
        <v>0</v>
      </c>
      <c r="AG394" s="76">
        <v>0</v>
      </c>
      <c r="AH394" s="76">
        <v>0</v>
      </c>
      <c r="AI394" s="76">
        <v>0</v>
      </c>
      <c r="AJ394" s="77">
        <f t="shared" si="5"/>
        <v>0</v>
      </c>
      <c r="AM394" s="70"/>
    </row>
    <row r="395" spans="1:39" ht="20.100000000000001" hidden="1" customHeight="1" outlineLevel="2">
      <c r="A395" s="73">
        <v>1328</v>
      </c>
      <c r="B395" s="74" t="s">
        <v>1031</v>
      </c>
      <c r="C395" s="75" t="s">
        <v>1298</v>
      </c>
      <c r="D395" s="76">
        <v>0</v>
      </c>
      <c r="E395" s="76">
        <v>0</v>
      </c>
      <c r="F395" s="76">
        <v>0</v>
      </c>
      <c r="G395" s="76">
        <v>0</v>
      </c>
      <c r="H395" s="76">
        <v>0</v>
      </c>
      <c r="I395" s="76">
        <v>0</v>
      </c>
      <c r="J395" s="76">
        <v>0</v>
      </c>
      <c r="K395" s="76">
        <v>0</v>
      </c>
      <c r="L395" s="76">
        <v>0</v>
      </c>
      <c r="M395" s="76">
        <v>0</v>
      </c>
      <c r="N395" s="76">
        <v>0</v>
      </c>
      <c r="O395" s="76">
        <v>0</v>
      </c>
      <c r="P395" s="76">
        <v>0</v>
      </c>
      <c r="Q395" s="76">
        <v>0</v>
      </c>
      <c r="R395" s="76">
        <v>0</v>
      </c>
      <c r="S395" s="76">
        <v>0</v>
      </c>
      <c r="T395" s="76">
        <v>0</v>
      </c>
      <c r="U395" s="76">
        <v>0</v>
      </c>
      <c r="V395" s="76">
        <v>0</v>
      </c>
      <c r="W395" s="76">
        <v>0</v>
      </c>
      <c r="X395" s="76">
        <v>0</v>
      </c>
      <c r="Y395" s="76">
        <v>0</v>
      </c>
      <c r="Z395" s="76">
        <v>0</v>
      </c>
      <c r="AA395" s="76">
        <v>0</v>
      </c>
      <c r="AB395" s="76">
        <v>0</v>
      </c>
      <c r="AC395" s="76">
        <v>0</v>
      </c>
      <c r="AD395" s="76">
        <v>0</v>
      </c>
      <c r="AE395" s="76">
        <v>0</v>
      </c>
      <c r="AF395" s="76">
        <v>0</v>
      </c>
      <c r="AG395" s="76">
        <v>0</v>
      </c>
      <c r="AH395" s="76">
        <v>0</v>
      </c>
      <c r="AI395" s="76">
        <v>0</v>
      </c>
      <c r="AJ395" s="77">
        <f t="shared" si="5"/>
        <v>0</v>
      </c>
      <c r="AM395" s="70"/>
    </row>
    <row r="396" spans="1:39" ht="20.100000000000001" hidden="1" customHeight="1" outlineLevel="2">
      <c r="A396" s="73">
        <v>1329</v>
      </c>
      <c r="B396" s="74" t="s">
        <v>1032</v>
      </c>
      <c r="C396" s="75" t="s">
        <v>1298</v>
      </c>
      <c r="D396" s="76">
        <v>0</v>
      </c>
      <c r="E396" s="76">
        <v>0</v>
      </c>
      <c r="F396" s="76">
        <v>0</v>
      </c>
      <c r="G396" s="76">
        <v>0</v>
      </c>
      <c r="H396" s="76">
        <v>0</v>
      </c>
      <c r="I396" s="76">
        <v>0</v>
      </c>
      <c r="J396" s="76">
        <v>0</v>
      </c>
      <c r="K396" s="76">
        <v>0</v>
      </c>
      <c r="L396" s="76">
        <v>0</v>
      </c>
      <c r="M396" s="76">
        <v>0</v>
      </c>
      <c r="N396" s="76">
        <v>0</v>
      </c>
      <c r="O396" s="76">
        <v>0</v>
      </c>
      <c r="P396" s="76">
        <v>0</v>
      </c>
      <c r="Q396" s="76">
        <v>0</v>
      </c>
      <c r="R396" s="76">
        <v>0</v>
      </c>
      <c r="S396" s="76">
        <v>0</v>
      </c>
      <c r="T396" s="76">
        <v>0</v>
      </c>
      <c r="U396" s="76">
        <v>0</v>
      </c>
      <c r="V396" s="76">
        <v>0</v>
      </c>
      <c r="W396" s="76">
        <v>0</v>
      </c>
      <c r="X396" s="76">
        <v>0</v>
      </c>
      <c r="Y396" s="76">
        <v>0</v>
      </c>
      <c r="Z396" s="76">
        <v>0</v>
      </c>
      <c r="AA396" s="76">
        <v>0</v>
      </c>
      <c r="AB396" s="76">
        <v>0</v>
      </c>
      <c r="AC396" s="76">
        <v>0</v>
      </c>
      <c r="AD396" s="76">
        <v>0</v>
      </c>
      <c r="AE396" s="76">
        <v>0</v>
      </c>
      <c r="AF396" s="76">
        <v>0</v>
      </c>
      <c r="AG396" s="76">
        <v>0</v>
      </c>
      <c r="AH396" s="76">
        <v>0</v>
      </c>
      <c r="AI396" s="76">
        <v>0</v>
      </c>
      <c r="AJ396" s="77">
        <f t="shared" si="5"/>
        <v>0</v>
      </c>
      <c r="AM396" s="70"/>
    </row>
    <row r="397" spans="1:39" ht="20.100000000000001" hidden="1" customHeight="1" outlineLevel="2">
      <c r="A397" s="73">
        <v>1330</v>
      </c>
      <c r="B397" s="74" t="s">
        <v>1033</v>
      </c>
      <c r="C397" s="75" t="s">
        <v>1298</v>
      </c>
      <c r="D397" s="76">
        <v>0</v>
      </c>
      <c r="E397" s="76">
        <v>0</v>
      </c>
      <c r="F397" s="76">
        <v>0</v>
      </c>
      <c r="G397" s="76">
        <v>0</v>
      </c>
      <c r="H397" s="76">
        <v>0</v>
      </c>
      <c r="I397" s="76">
        <v>0</v>
      </c>
      <c r="J397" s="76">
        <v>0</v>
      </c>
      <c r="K397" s="76">
        <v>0</v>
      </c>
      <c r="L397" s="76">
        <v>0</v>
      </c>
      <c r="M397" s="76">
        <v>0</v>
      </c>
      <c r="N397" s="76">
        <v>0</v>
      </c>
      <c r="O397" s="76">
        <v>0</v>
      </c>
      <c r="P397" s="76">
        <v>0</v>
      </c>
      <c r="Q397" s="76">
        <v>0</v>
      </c>
      <c r="R397" s="76">
        <v>0</v>
      </c>
      <c r="S397" s="76">
        <v>0</v>
      </c>
      <c r="T397" s="76">
        <v>0</v>
      </c>
      <c r="U397" s="76">
        <v>0</v>
      </c>
      <c r="V397" s="76">
        <v>0</v>
      </c>
      <c r="W397" s="76">
        <v>0</v>
      </c>
      <c r="X397" s="76">
        <v>0</v>
      </c>
      <c r="Y397" s="76">
        <v>0</v>
      </c>
      <c r="Z397" s="76">
        <v>0</v>
      </c>
      <c r="AA397" s="76">
        <v>0</v>
      </c>
      <c r="AB397" s="76">
        <v>0</v>
      </c>
      <c r="AC397" s="76">
        <v>0</v>
      </c>
      <c r="AD397" s="76">
        <v>0</v>
      </c>
      <c r="AE397" s="76">
        <v>0</v>
      </c>
      <c r="AF397" s="76">
        <v>0</v>
      </c>
      <c r="AG397" s="76">
        <v>0</v>
      </c>
      <c r="AH397" s="76">
        <v>0</v>
      </c>
      <c r="AI397" s="76">
        <v>0</v>
      </c>
      <c r="AJ397" s="77">
        <f t="shared" si="5"/>
        <v>0</v>
      </c>
      <c r="AM397" s="70"/>
    </row>
    <row r="398" spans="1:39" ht="20.100000000000001" hidden="1" customHeight="1" outlineLevel="2">
      <c r="A398" s="73">
        <v>1331</v>
      </c>
      <c r="B398" s="74" t="s">
        <v>1034</v>
      </c>
      <c r="C398" s="75" t="s">
        <v>1298</v>
      </c>
      <c r="D398" s="76">
        <v>0</v>
      </c>
      <c r="E398" s="76">
        <v>0</v>
      </c>
      <c r="F398" s="76">
        <v>0</v>
      </c>
      <c r="G398" s="76">
        <v>0</v>
      </c>
      <c r="H398" s="76">
        <v>0</v>
      </c>
      <c r="I398" s="76">
        <v>0</v>
      </c>
      <c r="J398" s="76">
        <v>0</v>
      </c>
      <c r="K398" s="76">
        <v>0</v>
      </c>
      <c r="L398" s="76">
        <v>0</v>
      </c>
      <c r="M398" s="76">
        <v>0</v>
      </c>
      <c r="N398" s="76">
        <v>0</v>
      </c>
      <c r="O398" s="76">
        <v>0</v>
      </c>
      <c r="P398" s="76">
        <v>0</v>
      </c>
      <c r="Q398" s="76">
        <v>0</v>
      </c>
      <c r="R398" s="76">
        <v>0</v>
      </c>
      <c r="S398" s="76">
        <v>0</v>
      </c>
      <c r="T398" s="76">
        <v>0</v>
      </c>
      <c r="U398" s="76">
        <v>0</v>
      </c>
      <c r="V398" s="76">
        <v>0</v>
      </c>
      <c r="W398" s="76">
        <v>0</v>
      </c>
      <c r="X398" s="76">
        <v>0</v>
      </c>
      <c r="Y398" s="76">
        <v>0</v>
      </c>
      <c r="Z398" s="76">
        <v>0</v>
      </c>
      <c r="AA398" s="76">
        <v>0</v>
      </c>
      <c r="AB398" s="76">
        <v>0</v>
      </c>
      <c r="AC398" s="76">
        <v>0</v>
      </c>
      <c r="AD398" s="76">
        <v>0</v>
      </c>
      <c r="AE398" s="76">
        <v>0</v>
      </c>
      <c r="AF398" s="76">
        <v>0</v>
      </c>
      <c r="AG398" s="76">
        <v>0</v>
      </c>
      <c r="AH398" s="76">
        <v>0</v>
      </c>
      <c r="AI398" s="76">
        <v>0</v>
      </c>
      <c r="AJ398" s="77">
        <f t="shared" ref="AJ398:AJ461" si="6">SUM(D398:AI398)</f>
        <v>0</v>
      </c>
      <c r="AM398" s="70"/>
    </row>
    <row r="399" spans="1:39" ht="20.100000000000001" hidden="1" customHeight="1" outlineLevel="2">
      <c r="A399" s="73">
        <v>1332</v>
      </c>
      <c r="B399" s="74" t="s">
        <v>1035</v>
      </c>
      <c r="C399" s="75" t="s">
        <v>1298</v>
      </c>
      <c r="D399" s="76">
        <v>0</v>
      </c>
      <c r="E399" s="76">
        <v>0</v>
      </c>
      <c r="F399" s="76">
        <v>0</v>
      </c>
      <c r="G399" s="76">
        <v>0</v>
      </c>
      <c r="H399" s="76">
        <v>0</v>
      </c>
      <c r="I399" s="76">
        <v>0</v>
      </c>
      <c r="J399" s="76">
        <v>0</v>
      </c>
      <c r="K399" s="76">
        <v>0</v>
      </c>
      <c r="L399" s="76">
        <v>0</v>
      </c>
      <c r="M399" s="76">
        <v>0</v>
      </c>
      <c r="N399" s="76">
        <v>0</v>
      </c>
      <c r="O399" s="76">
        <v>0</v>
      </c>
      <c r="P399" s="76">
        <v>0</v>
      </c>
      <c r="Q399" s="76">
        <v>0</v>
      </c>
      <c r="R399" s="76">
        <v>0</v>
      </c>
      <c r="S399" s="76">
        <v>0</v>
      </c>
      <c r="T399" s="76">
        <v>0</v>
      </c>
      <c r="U399" s="76">
        <v>0</v>
      </c>
      <c r="V399" s="76">
        <v>0</v>
      </c>
      <c r="W399" s="76">
        <v>0</v>
      </c>
      <c r="X399" s="76">
        <v>0</v>
      </c>
      <c r="Y399" s="76">
        <v>0</v>
      </c>
      <c r="Z399" s="76">
        <v>0</v>
      </c>
      <c r="AA399" s="76">
        <v>0</v>
      </c>
      <c r="AB399" s="76">
        <v>0</v>
      </c>
      <c r="AC399" s="76">
        <v>0</v>
      </c>
      <c r="AD399" s="76">
        <v>0</v>
      </c>
      <c r="AE399" s="76">
        <v>0</v>
      </c>
      <c r="AF399" s="76">
        <v>0</v>
      </c>
      <c r="AG399" s="76">
        <v>0</v>
      </c>
      <c r="AH399" s="76">
        <v>0</v>
      </c>
      <c r="AI399" s="76">
        <v>0</v>
      </c>
      <c r="AJ399" s="77">
        <f t="shared" si="6"/>
        <v>0</v>
      </c>
      <c r="AM399" s="70"/>
    </row>
    <row r="400" spans="1:39" ht="20.100000000000001" hidden="1" customHeight="1" outlineLevel="2">
      <c r="A400" s="73">
        <v>1333</v>
      </c>
      <c r="B400" s="74" t="s">
        <v>1036</v>
      </c>
      <c r="C400" s="75" t="s">
        <v>1298</v>
      </c>
      <c r="D400" s="76">
        <v>0</v>
      </c>
      <c r="E400" s="76">
        <v>0</v>
      </c>
      <c r="F400" s="76">
        <v>0</v>
      </c>
      <c r="G400" s="76">
        <v>0</v>
      </c>
      <c r="H400" s="76">
        <v>0</v>
      </c>
      <c r="I400" s="76">
        <v>0</v>
      </c>
      <c r="J400" s="76">
        <v>0</v>
      </c>
      <c r="K400" s="76">
        <v>0</v>
      </c>
      <c r="L400" s="76">
        <v>0</v>
      </c>
      <c r="M400" s="76">
        <v>0</v>
      </c>
      <c r="N400" s="76">
        <v>0</v>
      </c>
      <c r="O400" s="76">
        <v>0</v>
      </c>
      <c r="P400" s="76">
        <v>0</v>
      </c>
      <c r="Q400" s="76">
        <v>0</v>
      </c>
      <c r="R400" s="76">
        <v>0</v>
      </c>
      <c r="S400" s="76">
        <v>0</v>
      </c>
      <c r="T400" s="76">
        <v>0</v>
      </c>
      <c r="U400" s="76">
        <v>0</v>
      </c>
      <c r="V400" s="76">
        <v>0</v>
      </c>
      <c r="W400" s="76">
        <v>0</v>
      </c>
      <c r="X400" s="76">
        <v>0</v>
      </c>
      <c r="Y400" s="76">
        <v>0</v>
      </c>
      <c r="Z400" s="76">
        <v>0</v>
      </c>
      <c r="AA400" s="76">
        <v>0</v>
      </c>
      <c r="AB400" s="76">
        <v>0</v>
      </c>
      <c r="AC400" s="76">
        <v>0</v>
      </c>
      <c r="AD400" s="76">
        <v>0</v>
      </c>
      <c r="AE400" s="76">
        <v>0</v>
      </c>
      <c r="AF400" s="76">
        <v>0</v>
      </c>
      <c r="AG400" s="76">
        <v>0</v>
      </c>
      <c r="AH400" s="76">
        <v>0</v>
      </c>
      <c r="AI400" s="76">
        <v>0</v>
      </c>
      <c r="AJ400" s="77">
        <f t="shared" si="6"/>
        <v>0</v>
      </c>
      <c r="AM400" s="70"/>
    </row>
    <row r="401" spans="1:39" ht="20.100000000000001" hidden="1" customHeight="1" outlineLevel="2">
      <c r="A401" s="73">
        <v>1334</v>
      </c>
      <c r="B401" s="74" t="s">
        <v>1037</v>
      </c>
      <c r="C401" s="75" t="s">
        <v>1298</v>
      </c>
      <c r="D401" s="76">
        <v>0</v>
      </c>
      <c r="E401" s="76">
        <v>0</v>
      </c>
      <c r="F401" s="76">
        <v>0</v>
      </c>
      <c r="G401" s="76">
        <v>441870.36</v>
      </c>
      <c r="H401" s="76">
        <v>0</v>
      </c>
      <c r="I401" s="76">
        <v>0</v>
      </c>
      <c r="J401" s="76">
        <v>0</v>
      </c>
      <c r="K401" s="76">
        <v>0</v>
      </c>
      <c r="L401" s="76">
        <v>0</v>
      </c>
      <c r="M401" s="76">
        <v>0</v>
      </c>
      <c r="N401" s="76">
        <v>0</v>
      </c>
      <c r="O401" s="76">
        <v>0</v>
      </c>
      <c r="P401" s="76">
        <v>0</v>
      </c>
      <c r="Q401" s="76">
        <v>0</v>
      </c>
      <c r="R401" s="76">
        <v>0</v>
      </c>
      <c r="S401" s="76">
        <v>0</v>
      </c>
      <c r="T401" s="76">
        <v>0</v>
      </c>
      <c r="U401" s="76">
        <v>0</v>
      </c>
      <c r="V401" s="76">
        <v>0</v>
      </c>
      <c r="W401" s="76">
        <v>0</v>
      </c>
      <c r="X401" s="76">
        <v>0</v>
      </c>
      <c r="Y401" s="76">
        <v>0</v>
      </c>
      <c r="Z401" s="76">
        <v>0</v>
      </c>
      <c r="AA401" s="76">
        <v>0</v>
      </c>
      <c r="AB401" s="76">
        <v>0</v>
      </c>
      <c r="AC401" s="76">
        <v>0</v>
      </c>
      <c r="AD401" s="76">
        <v>0</v>
      </c>
      <c r="AE401" s="76">
        <v>0</v>
      </c>
      <c r="AF401" s="76">
        <v>0</v>
      </c>
      <c r="AG401" s="76">
        <v>0</v>
      </c>
      <c r="AH401" s="76">
        <v>0</v>
      </c>
      <c r="AI401" s="76">
        <v>0</v>
      </c>
      <c r="AJ401" s="77">
        <f t="shared" si="6"/>
        <v>441870.36</v>
      </c>
      <c r="AM401" s="70"/>
    </row>
    <row r="402" spans="1:39" ht="20.100000000000001" hidden="1" customHeight="1" outlineLevel="2">
      <c r="A402" s="73">
        <v>1335</v>
      </c>
      <c r="B402" s="74" t="s">
        <v>1038</v>
      </c>
      <c r="C402" s="75" t="s">
        <v>1298</v>
      </c>
      <c r="D402" s="76">
        <v>0</v>
      </c>
      <c r="E402" s="76">
        <v>0</v>
      </c>
      <c r="F402" s="76">
        <v>0</v>
      </c>
      <c r="G402" s="76">
        <v>0</v>
      </c>
      <c r="H402" s="76">
        <v>0</v>
      </c>
      <c r="I402" s="76">
        <v>0</v>
      </c>
      <c r="J402" s="76">
        <v>0</v>
      </c>
      <c r="K402" s="76">
        <v>0</v>
      </c>
      <c r="L402" s="76">
        <v>0</v>
      </c>
      <c r="M402" s="76">
        <v>0</v>
      </c>
      <c r="N402" s="76">
        <v>0</v>
      </c>
      <c r="O402" s="76">
        <v>0</v>
      </c>
      <c r="P402" s="76">
        <v>0</v>
      </c>
      <c r="Q402" s="76">
        <v>0</v>
      </c>
      <c r="R402" s="76">
        <v>0</v>
      </c>
      <c r="S402" s="76">
        <v>0</v>
      </c>
      <c r="T402" s="76">
        <v>0</v>
      </c>
      <c r="U402" s="76">
        <v>0</v>
      </c>
      <c r="V402" s="76">
        <v>0</v>
      </c>
      <c r="W402" s="76">
        <v>0</v>
      </c>
      <c r="X402" s="76">
        <v>0</v>
      </c>
      <c r="Y402" s="76">
        <v>0</v>
      </c>
      <c r="Z402" s="76">
        <v>0</v>
      </c>
      <c r="AA402" s="76">
        <v>0</v>
      </c>
      <c r="AB402" s="76">
        <v>0</v>
      </c>
      <c r="AC402" s="76">
        <v>0</v>
      </c>
      <c r="AD402" s="76">
        <v>0</v>
      </c>
      <c r="AE402" s="76">
        <v>0</v>
      </c>
      <c r="AF402" s="76">
        <v>0</v>
      </c>
      <c r="AG402" s="76">
        <v>0</v>
      </c>
      <c r="AH402" s="76">
        <v>0</v>
      </c>
      <c r="AI402" s="76">
        <v>0</v>
      </c>
      <c r="AJ402" s="77">
        <f t="shared" si="6"/>
        <v>0</v>
      </c>
      <c r="AM402" s="70"/>
    </row>
    <row r="403" spans="1:39" ht="20.100000000000001" hidden="1" customHeight="1" outlineLevel="2">
      <c r="A403" s="73">
        <v>1336</v>
      </c>
      <c r="B403" s="74" t="s">
        <v>1039</v>
      </c>
      <c r="C403" s="75" t="s">
        <v>1298</v>
      </c>
      <c r="D403" s="76">
        <v>0</v>
      </c>
      <c r="E403" s="76">
        <v>0</v>
      </c>
      <c r="F403" s="76">
        <v>0</v>
      </c>
      <c r="G403" s="76">
        <v>0</v>
      </c>
      <c r="H403" s="76">
        <v>0</v>
      </c>
      <c r="I403" s="76">
        <v>0</v>
      </c>
      <c r="J403" s="76">
        <v>0</v>
      </c>
      <c r="K403" s="76">
        <v>0</v>
      </c>
      <c r="L403" s="76">
        <v>0</v>
      </c>
      <c r="M403" s="76">
        <v>0</v>
      </c>
      <c r="N403" s="76">
        <v>0</v>
      </c>
      <c r="O403" s="76">
        <v>0</v>
      </c>
      <c r="P403" s="76">
        <v>0</v>
      </c>
      <c r="Q403" s="76">
        <v>0</v>
      </c>
      <c r="R403" s="76">
        <v>0</v>
      </c>
      <c r="S403" s="76">
        <v>0</v>
      </c>
      <c r="T403" s="76">
        <v>0</v>
      </c>
      <c r="U403" s="76">
        <v>0</v>
      </c>
      <c r="V403" s="76">
        <v>0</v>
      </c>
      <c r="W403" s="76">
        <v>0</v>
      </c>
      <c r="X403" s="76">
        <v>0</v>
      </c>
      <c r="Y403" s="76">
        <v>0</v>
      </c>
      <c r="Z403" s="76">
        <v>0</v>
      </c>
      <c r="AA403" s="76">
        <v>0</v>
      </c>
      <c r="AB403" s="76">
        <v>0</v>
      </c>
      <c r="AC403" s="76">
        <v>0</v>
      </c>
      <c r="AD403" s="76">
        <v>0</v>
      </c>
      <c r="AE403" s="76">
        <v>0</v>
      </c>
      <c r="AF403" s="76">
        <v>0</v>
      </c>
      <c r="AG403" s="76">
        <v>0</v>
      </c>
      <c r="AH403" s="76">
        <v>0</v>
      </c>
      <c r="AI403" s="76">
        <v>0</v>
      </c>
      <c r="AJ403" s="77">
        <f t="shared" si="6"/>
        <v>0</v>
      </c>
      <c r="AM403" s="70"/>
    </row>
    <row r="404" spans="1:39" ht="20.100000000000001" hidden="1" customHeight="1" outlineLevel="2">
      <c r="A404" s="73">
        <v>1337</v>
      </c>
      <c r="B404" s="74" t="s">
        <v>1040</v>
      </c>
      <c r="C404" s="75" t="s">
        <v>1298</v>
      </c>
      <c r="D404" s="76">
        <v>0</v>
      </c>
      <c r="E404" s="76">
        <v>0</v>
      </c>
      <c r="F404" s="76">
        <v>0</v>
      </c>
      <c r="G404" s="76">
        <v>0</v>
      </c>
      <c r="H404" s="76">
        <v>0</v>
      </c>
      <c r="I404" s="76">
        <v>0</v>
      </c>
      <c r="J404" s="76">
        <v>0</v>
      </c>
      <c r="K404" s="76">
        <v>0</v>
      </c>
      <c r="L404" s="76">
        <v>0</v>
      </c>
      <c r="M404" s="76">
        <v>0</v>
      </c>
      <c r="N404" s="76">
        <v>0</v>
      </c>
      <c r="O404" s="76">
        <v>0</v>
      </c>
      <c r="P404" s="76">
        <v>0</v>
      </c>
      <c r="Q404" s="76">
        <v>0</v>
      </c>
      <c r="R404" s="76">
        <v>0</v>
      </c>
      <c r="S404" s="76">
        <v>0</v>
      </c>
      <c r="T404" s="76">
        <v>0</v>
      </c>
      <c r="U404" s="76">
        <v>0</v>
      </c>
      <c r="V404" s="76">
        <v>0</v>
      </c>
      <c r="W404" s="76">
        <v>0</v>
      </c>
      <c r="X404" s="76">
        <v>0</v>
      </c>
      <c r="Y404" s="76">
        <v>0</v>
      </c>
      <c r="Z404" s="76">
        <v>0</v>
      </c>
      <c r="AA404" s="76">
        <v>0</v>
      </c>
      <c r="AB404" s="76">
        <v>0</v>
      </c>
      <c r="AC404" s="76">
        <v>0</v>
      </c>
      <c r="AD404" s="76">
        <v>0</v>
      </c>
      <c r="AE404" s="76">
        <v>0</v>
      </c>
      <c r="AF404" s="76">
        <v>0</v>
      </c>
      <c r="AG404" s="76">
        <v>0</v>
      </c>
      <c r="AH404" s="76">
        <v>0</v>
      </c>
      <c r="AI404" s="76">
        <v>0</v>
      </c>
      <c r="AJ404" s="77">
        <f t="shared" si="6"/>
        <v>0</v>
      </c>
      <c r="AM404" s="70"/>
    </row>
    <row r="405" spans="1:39" ht="20.100000000000001" hidden="1" customHeight="1" outlineLevel="2">
      <c r="A405" s="73">
        <v>1338</v>
      </c>
      <c r="B405" s="74" t="s">
        <v>1041</v>
      </c>
      <c r="C405" s="75" t="s">
        <v>1298</v>
      </c>
      <c r="D405" s="76">
        <v>0</v>
      </c>
      <c r="E405" s="76">
        <v>0</v>
      </c>
      <c r="F405" s="76">
        <v>0</v>
      </c>
      <c r="G405" s="76">
        <v>0</v>
      </c>
      <c r="H405" s="76">
        <v>0</v>
      </c>
      <c r="I405" s="76">
        <v>0</v>
      </c>
      <c r="J405" s="76">
        <v>0</v>
      </c>
      <c r="K405" s="76">
        <v>0</v>
      </c>
      <c r="L405" s="76">
        <v>0</v>
      </c>
      <c r="M405" s="76">
        <v>0</v>
      </c>
      <c r="N405" s="76">
        <v>0</v>
      </c>
      <c r="O405" s="76">
        <v>0</v>
      </c>
      <c r="P405" s="76">
        <v>0</v>
      </c>
      <c r="Q405" s="76">
        <v>0</v>
      </c>
      <c r="R405" s="76">
        <v>0</v>
      </c>
      <c r="S405" s="76">
        <v>0</v>
      </c>
      <c r="T405" s="76">
        <v>0</v>
      </c>
      <c r="U405" s="76">
        <v>0</v>
      </c>
      <c r="V405" s="76">
        <v>0</v>
      </c>
      <c r="W405" s="76">
        <v>0</v>
      </c>
      <c r="X405" s="76">
        <v>0</v>
      </c>
      <c r="Y405" s="76">
        <v>0</v>
      </c>
      <c r="Z405" s="76">
        <v>0</v>
      </c>
      <c r="AA405" s="76">
        <v>0</v>
      </c>
      <c r="AB405" s="76">
        <v>0</v>
      </c>
      <c r="AC405" s="76">
        <v>0</v>
      </c>
      <c r="AD405" s="76">
        <v>0</v>
      </c>
      <c r="AE405" s="76">
        <v>0</v>
      </c>
      <c r="AF405" s="76">
        <v>0</v>
      </c>
      <c r="AG405" s="76">
        <v>0</v>
      </c>
      <c r="AH405" s="76">
        <v>0</v>
      </c>
      <c r="AI405" s="76">
        <v>0</v>
      </c>
      <c r="AJ405" s="77">
        <f t="shared" si="6"/>
        <v>0</v>
      </c>
      <c r="AM405" s="70"/>
    </row>
    <row r="406" spans="1:39" ht="20.100000000000001" hidden="1" customHeight="1" outlineLevel="2">
      <c r="A406" s="73">
        <v>1339</v>
      </c>
      <c r="B406" s="74" t="s">
        <v>1042</v>
      </c>
      <c r="C406" s="75" t="s">
        <v>1298</v>
      </c>
      <c r="D406" s="76">
        <v>0</v>
      </c>
      <c r="E406" s="76">
        <v>0</v>
      </c>
      <c r="F406" s="76">
        <v>0</v>
      </c>
      <c r="G406" s="76">
        <v>0</v>
      </c>
      <c r="H406" s="76">
        <v>0</v>
      </c>
      <c r="I406" s="76">
        <v>0</v>
      </c>
      <c r="J406" s="76">
        <v>0</v>
      </c>
      <c r="K406" s="76">
        <v>0</v>
      </c>
      <c r="L406" s="76">
        <v>0</v>
      </c>
      <c r="M406" s="76">
        <v>0</v>
      </c>
      <c r="N406" s="76">
        <v>0</v>
      </c>
      <c r="O406" s="76">
        <v>0</v>
      </c>
      <c r="P406" s="76">
        <v>0</v>
      </c>
      <c r="Q406" s="76">
        <v>0</v>
      </c>
      <c r="R406" s="76">
        <v>0</v>
      </c>
      <c r="S406" s="76">
        <v>0</v>
      </c>
      <c r="T406" s="76">
        <v>0</v>
      </c>
      <c r="U406" s="76">
        <v>0</v>
      </c>
      <c r="V406" s="76">
        <v>0</v>
      </c>
      <c r="W406" s="76">
        <v>0</v>
      </c>
      <c r="X406" s="76">
        <v>0</v>
      </c>
      <c r="Y406" s="76">
        <v>0</v>
      </c>
      <c r="Z406" s="76">
        <v>0</v>
      </c>
      <c r="AA406" s="76">
        <v>0</v>
      </c>
      <c r="AB406" s="76">
        <v>0</v>
      </c>
      <c r="AC406" s="76">
        <v>0</v>
      </c>
      <c r="AD406" s="76">
        <v>0</v>
      </c>
      <c r="AE406" s="76">
        <v>0</v>
      </c>
      <c r="AF406" s="76">
        <v>0</v>
      </c>
      <c r="AG406" s="76">
        <v>0</v>
      </c>
      <c r="AH406" s="76">
        <v>0</v>
      </c>
      <c r="AI406" s="76">
        <v>0</v>
      </c>
      <c r="AJ406" s="77">
        <f t="shared" si="6"/>
        <v>0</v>
      </c>
      <c r="AM406" s="70"/>
    </row>
    <row r="407" spans="1:39" ht="20.100000000000001" hidden="1" customHeight="1" outlineLevel="2">
      <c r="A407" s="73">
        <v>1340</v>
      </c>
      <c r="B407" s="74" t="s">
        <v>1043</v>
      </c>
      <c r="C407" s="75" t="s">
        <v>1298</v>
      </c>
      <c r="D407" s="76">
        <v>0</v>
      </c>
      <c r="E407" s="76">
        <v>0</v>
      </c>
      <c r="F407" s="76">
        <v>0</v>
      </c>
      <c r="G407" s="76">
        <v>0</v>
      </c>
      <c r="H407" s="76">
        <v>0</v>
      </c>
      <c r="I407" s="76">
        <v>0</v>
      </c>
      <c r="J407" s="76">
        <v>0</v>
      </c>
      <c r="K407" s="76">
        <v>0</v>
      </c>
      <c r="L407" s="76">
        <v>0</v>
      </c>
      <c r="M407" s="76">
        <v>0</v>
      </c>
      <c r="N407" s="76">
        <v>0</v>
      </c>
      <c r="O407" s="76">
        <v>0</v>
      </c>
      <c r="P407" s="76">
        <v>0</v>
      </c>
      <c r="Q407" s="76">
        <v>0</v>
      </c>
      <c r="R407" s="76">
        <v>0</v>
      </c>
      <c r="S407" s="76">
        <v>0</v>
      </c>
      <c r="T407" s="76">
        <v>0</v>
      </c>
      <c r="U407" s="76">
        <v>0</v>
      </c>
      <c r="V407" s="76">
        <v>0</v>
      </c>
      <c r="W407" s="76">
        <v>0</v>
      </c>
      <c r="X407" s="76">
        <v>0</v>
      </c>
      <c r="Y407" s="76">
        <v>0</v>
      </c>
      <c r="Z407" s="76">
        <v>0</v>
      </c>
      <c r="AA407" s="76">
        <v>0</v>
      </c>
      <c r="AB407" s="76">
        <v>0</v>
      </c>
      <c r="AC407" s="76">
        <v>0</v>
      </c>
      <c r="AD407" s="76">
        <v>0</v>
      </c>
      <c r="AE407" s="76">
        <v>0</v>
      </c>
      <c r="AF407" s="76">
        <v>0</v>
      </c>
      <c r="AG407" s="76">
        <v>0</v>
      </c>
      <c r="AH407" s="76">
        <v>0</v>
      </c>
      <c r="AI407" s="76">
        <v>0</v>
      </c>
      <c r="AJ407" s="77">
        <f t="shared" si="6"/>
        <v>0</v>
      </c>
      <c r="AM407" s="70"/>
    </row>
    <row r="408" spans="1:39" ht="20.100000000000001" hidden="1" customHeight="1" outlineLevel="2">
      <c r="A408" s="73">
        <v>1341</v>
      </c>
      <c r="B408" s="74" t="s">
        <v>1044</v>
      </c>
      <c r="C408" s="75" t="s">
        <v>1298</v>
      </c>
      <c r="D408" s="76">
        <v>0</v>
      </c>
      <c r="E408" s="76">
        <v>0</v>
      </c>
      <c r="F408" s="76">
        <v>0</v>
      </c>
      <c r="G408" s="76">
        <v>0</v>
      </c>
      <c r="H408" s="76">
        <v>0</v>
      </c>
      <c r="I408" s="76">
        <v>0</v>
      </c>
      <c r="J408" s="76">
        <v>0</v>
      </c>
      <c r="K408" s="76">
        <v>0</v>
      </c>
      <c r="L408" s="76">
        <v>0</v>
      </c>
      <c r="M408" s="76">
        <v>0</v>
      </c>
      <c r="N408" s="76">
        <v>0</v>
      </c>
      <c r="O408" s="76">
        <v>0</v>
      </c>
      <c r="P408" s="76">
        <v>0</v>
      </c>
      <c r="Q408" s="76">
        <v>0</v>
      </c>
      <c r="R408" s="76">
        <v>0</v>
      </c>
      <c r="S408" s="76">
        <v>0</v>
      </c>
      <c r="T408" s="76">
        <v>0</v>
      </c>
      <c r="U408" s="76">
        <v>0</v>
      </c>
      <c r="V408" s="76">
        <v>0</v>
      </c>
      <c r="W408" s="76">
        <v>0</v>
      </c>
      <c r="X408" s="76">
        <v>0</v>
      </c>
      <c r="Y408" s="76">
        <v>0</v>
      </c>
      <c r="Z408" s="76">
        <v>0</v>
      </c>
      <c r="AA408" s="76">
        <v>0</v>
      </c>
      <c r="AB408" s="76">
        <v>0</v>
      </c>
      <c r="AC408" s="76">
        <v>0</v>
      </c>
      <c r="AD408" s="76">
        <v>0</v>
      </c>
      <c r="AE408" s="76">
        <v>0</v>
      </c>
      <c r="AF408" s="76">
        <v>0</v>
      </c>
      <c r="AG408" s="76">
        <v>0</v>
      </c>
      <c r="AH408" s="76">
        <v>0</v>
      </c>
      <c r="AI408" s="76">
        <v>0</v>
      </c>
      <c r="AJ408" s="77">
        <f t="shared" si="6"/>
        <v>0</v>
      </c>
      <c r="AM408" s="70"/>
    </row>
    <row r="409" spans="1:39" ht="20.100000000000001" hidden="1" customHeight="1" outlineLevel="2">
      <c r="A409" s="73">
        <v>1342</v>
      </c>
      <c r="B409" s="74" t="s">
        <v>1045</v>
      </c>
      <c r="C409" s="75" t="s">
        <v>1298</v>
      </c>
      <c r="D409" s="76">
        <v>0</v>
      </c>
      <c r="E409" s="76">
        <v>0</v>
      </c>
      <c r="F409" s="76">
        <v>0</v>
      </c>
      <c r="G409" s="76">
        <v>0</v>
      </c>
      <c r="H409" s="76">
        <v>0</v>
      </c>
      <c r="I409" s="76">
        <v>0</v>
      </c>
      <c r="J409" s="76">
        <v>0</v>
      </c>
      <c r="K409" s="76">
        <v>0</v>
      </c>
      <c r="L409" s="76">
        <v>0</v>
      </c>
      <c r="M409" s="76">
        <v>0</v>
      </c>
      <c r="N409" s="76">
        <v>0</v>
      </c>
      <c r="O409" s="76">
        <v>0</v>
      </c>
      <c r="P409" s="76">
        <v>0</v>
      </c>
      <c r="Q409" s="76">
        <v>0</v>
      </c>
      <c r="R409" s="76">
        <v>0</v>
      </c>
      <c r="S409" s="76">
        <v>0</v>
      </c>
      <c r="T409" s="76">
        <v>0</v>
      </c>
      <c r="U409" s="76">
        <v>0</v>
      </c>
      <c r="V409" s="76">
        <v>0</v>
      </c>
      <c r="W409" s="76">
        <v>0</v>
      </c>
      <c r="X409" s="76">
        <v>0</v>
      </c>
      <c r="Y409" s="76">
        <v>0</v>
      </c>
      <c r="Z409" s="76">
        <v>0</v>
      </c>
      <c r="AA409" s="76">
        <v>0</v>
      </c>
      <c r="AB409" s="76">
        <v>0</v>
      </c>
      <c r="AC409" s="76">
        <v>0</v>
      </c>
      <c r="AD409" s="76">
        <v>0</v>
      </c>
      <c r="AE409" s="76">
        <v>0</v>
      </c>
      <c r="AF409" s="76">
        <v>0</v>
      </c>
      <c r="AG409" s="76">
        <v>0</v>
      </c>
      <c r="AH409" s="76">
        <v>0</v>
      </c>
      <c r="AI409" s="76">
        <v>0</v>
      </c>
      <c r="AJ409" s="77">
        <f t="shared" si="6"/>
        <v>0</v>
      </c>
      <c r="AM409" s="70"/>
    </row>
    <row r="410" spans="1:39" ht="20.100000000000001" hidden="1" customHeight="1" outlineLevel="2">
      <c r="A410" s="73">
        <v>1343</v>
      </c>
      <c r="B410" s="74" t="s">
        <v>1046</v>
      </c>
      <c r="C410" s="75" t="s">
        <v>1298</v>
      </c>
      <c r="D410" s="76">
        <v>0</v>
      </c>
      <c r="E410" s="76">
        <v>0</v>
      </c>
      <c r="F410" s="76">
        <v>0</v>
      </c>
      <c r="G410" s="76">
        <v>0</v>
      </c>
      <c r="H410" s="76">
        <v>0</v>
      </c>
      <c r="I410" s="76">
        <v>0</v>
      </c>
      <c r="J410" s="76">
        <v>0</v>
      </c>
      <c r="K410" s="76">
        <v>0</v>
      </c>
      <c r="L410" s="76">
        <v>0</v>
      </c>
      <c r="M410" s="76">
        <v>0</v>
      </c>
      <c r="N410" s="76">
        <v>0</v>
      </c>
      <c r="O410" s="76">
        <v>0</v>
      </c>
      <c r="P410" s="76">
        <v>0</v>
      </c>
      <c r="Q410" s="76">
        <v>0</v>
      </c>
      <c r="R410" s="76">
        <v>0</v>
      </c>
      <c r="S410" s="76">
        <v>0</v>
      </c>
      <c r="T410" s="76">
        <v>0</v>
      </c>
      <c r="U410" s="76">
        <v>0</v>
      </c>
      <c r="V410" s="76">
        <v>0</v>
      </c>
      <c r="W410" s="76">
        <v>0</v>
      </c>
      <c r="X410" s="76">
        <v>0</v>
      </c>
      <c r="Y410" s="76">
        <v>0</v>
      </c>
      <c r="Z410" s="76">
        <v>0</v>
      </c>
      <c r="AA410" s="76">
        <v>0</v>
      </c>
      <c r="AB410" s="76">
        <v>0</v>
      </c>
      <c r="AC410" s="76">
        <v>0</v>
      </c>
      <c r="AD410" s="76">
        <v>0</v>
      </c>
      <c r="AE410" s="76">
        <v>0</v>
      </c>
      <c r="AF410" s="76">
        <v>0</v>
      </c>
      <c r="AG410" s="76">
        <v>0</v>
      </c>
      <c r="AH410" s="76">
        <v>0</v>
      </c>
      <c r="AI410" s="76">
        <v>0</v>
      </c>
      <c r="AJ410" s="77">
        <f t="shared" si="6"/>
        <v>0</v>
      </c>
      <c r="AM410" s="70"/>
    </row>
    <row r="411" spans="1:39" ht="20.100000000000001" hidden="1" customHeight="1" outlineLevel="2">
      <c r="A411" s="73">
        <v>1344</v>
      </c>
      <c r="B411" s="74" t="s">
        <v>1047</v>
      </c>
      <c r="C411" s="75" t="s">
        <v>1298</v>
      </c>
      <c r="D411" s="76">
        <v>0</v>
      </c>
      <c r="E411" s="76">
        <v>0</v>
      </c>
      <c r="F411" s="76">
        <v>0</v>
      </c>
      <c r="G411" s="76">
        <v>0</v>
      </c>
      <c r="H411" s="76">
        <v>0</v>
      </c>
      <c r="I411" s="76">
        <v>0</v>
      </c>
      <c r="J411" s="76">
        <v>0</v>
      </c>
      <c r="K411" s="76">
        <v>0</v>
      </c>
      <c r="L411" s="76">
        <v>0</v>
      </c>
      <c r="M411" s="76">
        <v>0</v>
      </c>
      <c r="N411" s="76">
        <v>0</v>
      </c>
      <c r="O411" s="76">
        <v>0</v>
      </c>
      <c r="P411" s="76">
        <v>0</v>
      </c>
      <c r="Q411" s="76">
        <v>0</v>
      </c>
      <c r="R411" s="76">
        <v>0</v>
      </c>
      <c r="S411" s="76">
        <v>0</v>
      </c>
      <c r="T411" s="76">
        <v>0</v>
      </c>
      <c r="U411" s="76">
        <v>0</v>
      </c>
      <c r="V411" s="76">
        <v>0</v>
      </c>
      <c r="W411" s="76">
        <v>0</v>
      </c>
      <c r="X411" s="76">
        <v>0</v>
      </c>
      <c r="Y411" s="76">
        <v>0</v>
      </c>
      <c r="Z411" s="76">
        <v>0</v>
      </c>
      <c r="AA411" s="76">
        <v>0</v>
      </c>
      <c r="AB411" s="76">
        <v>0</v>
      </c>
      <c r="AC411" s="76">
        <v>0</v>
      </c>
      <c r="AD411" s="76">
        <v>0</v>
      </c>
      <c r="AE411" s="76">
        <v>0</v>
      </c>
      <c r="AF411" s="76">
        <v>0</v>
      </c>
      <c r="AG411" s="76">
        <v>0</v>
      </c>
      <c r="AH411" s="76">
        <v>0</v>
      </c>
      <c r="AI411" s="76">
        <v>0</v>
      </c>
      <c r="AJ411" s="77">
        <f t="shared" si="6"/>
        <v>0</v>
      </c>
      <c r="AM411" s="70"/>
    </row>
    <row r="412" spans="1:39" ht="20.100000000000001" hidden="1" customHeight="1" outlineLevel="2">
      <c r="A412" s="73">
        <v>1345</v>
      </c>
      <c r="B412" s="74" t="s">
        <v>1048</v>
      </c>
      <c r="C412" s="75" t="s">
        <v>1298</v>
      </c>
      <c r="D412" s="76">
        <v>0</v>
      </c>
      <c r="E412" s="76">
        <v>0</v>
      </c>
      <c r="F412" s="76">
        <v>0</v>
      </c>
      <c r="G412" s="76">
        <v>0</v>
      </c>
      <c r="H412" s="76">
        <v>0</v>
      </c>
      <c r="I412" s="76">
        <v>0</v>
      </c>
      <c r="J412" s="76">
        <v>0</v>
      </c>
      <c r="K412" s="76">
        <v>0</v>
      </c>
      <c r="L412" s="76">
        <v>0</v>
      </c>
      <c r="M412" s="76">
        <v>0</v>
      </c>
      <c r="N412" s="76">
        <v>0</v>
      </c>
      <c r="O412" s="76">
        <v>0</v>
      </c>
      <c r="P412" s="76">
        <v>0</v>
      </c>
      <c r="Q412" s="76">
        <v>0</v>
      </c>
      <c r="R412" s="76">
        <v>0</v>
      </c>
      <c r="S412" s="76">
        <v>0</v>
      </c>
      <c r="T412" s="76">
        <v>0</v>
      </c>
      <c r="U412" s="76">
        <v>0</v>
      </c>
      <c r="V412" s="76">
        <v>0</v>
      </c>
      <c r="W412" s="76">
        <v>0</v>
      </c>
      <c r="X412" s="76">
        <v>0</v>
      </c>
      <c r="Y412" s="76">
        <v>0</v>
      </c>
      <c r="Z412" s="76">
        <v>0</v>
      </c>
      <c r="AA412" s="76">
        <v>0</v>
      </c>
      <c r="AB412" s="76">
        <v>0</v>
      </c>
      <c r="AC412" s="76">
        <v>0</v>
      </c>
      <c r="AD412" s="76">
        <v>0</v>
      </c>
      <c r="AE412" s="76">
        <v>0</v>
      </c>
      <c r="AF412" s="76">
        <v>0</v>
      </c>
      <c r="AG412" s="76">
        <v>0</v>
      </c>
      <c r="AH412" s="76">
        <v>0</v>
      </c>
      <c r="AI412" s="76">
        <v>0</v>
      </c>
      <c r="AJ412" s="77">
        <f t="shared" si="6"/>
        <v>0</v>
      </c>
      <c r="AM412" s="70"/>
    </row>
    <row r="413" spans="1:39" ht="20.100000000000001" hidden="1" customHeight="1" outlineLevel="2">
      <c r="A413" s="73">
        <v>1346</v>
      </c>
      <c r="B413" s="74" t="s">
        <v>1049</v>
      </c>
      <c r="C413" s="75" t="s">
        <v>1298</v>
      </c>
      <c r="D413" s="76">
        <v>0</v>
      </c>
      <c r="E413" s="76">
        <v>0</v>
      </c>
      <c r="F413" s="76">
        <v>0</v>
      </c>
      <c r="G413" s="76">
        <v>0</v>
      </c>
      <c r="H413" s="76">
        <v>0</v>
      </c>
      <c r="I413" s="76">
        <v>0</v>
      </c>
      <c r="J413" s="76">
        <v>0</v>
      </c>
      <c r="K413" s="76">
        <v>0</v>
      </c>
      <c r="L413" s="76">
        <v>0</v>
      </c>
      <c r="M413" s="76">
        <v>0</v>
      </c>
      <c r="N413" s="76">
        <v>0</v>
      </c>
      <c r="O413" s="76">
        <v>0</v>
      </c>
      <c r="P413" s="76">
        <v>0</v>
      </c>
      <c r="Q413" s="76">
        <v>0</v>
      </c>
      <c r="R413" s="76">
        <v>0</v>
      </c>
      <c r="S413" s="76">
        <v>0</v>
      </c>
      <c r="T413" s="76">
        <v>0</v>
      </c>
      <c r="U413" s="76">
        <v>0</v>
      </c>
      <c r="V413" s="76">
        <v>0</v>
      </c>
      <c r="W413" s="76">
        <v>0</v>
      </c>
      <c r="X413" s="76">
        <v>0</v>
      </c>
      <c r="Y413" s="76">
        <v>0</v>
      </c>
      <c r="Z413" s="76">
        <v>0</v>
      </c>
      <c r="AA413" s="76">
        <v>0</v>
      </c>
      <c r="AB413" s="76">
        <v>0</v>
      </c>
      <c r="AC413" s="76">
        <v>0</v>
      </c>
      <c r="AD413" s="76">
        <v>0</v>
      </c>
      <c r="AE413" s="76">
        <v>0</v>
      </c>
      <c r="AF413" s="76">
        <v>0</v>
      </c>
      <c r="AG413" s="76">
        <v>0</v>
      </c>
      <c r="AH413" s="76">
        <v>0</v>
      </c>
      <c r="AI413" s="76">
        <v>0</v>
      </c>
      <c r="AJ413" s="77">
        <f t="shared" si="6"/>
        <v>0</v>
      </c>
      <c r="AM413" s="70"/>
    </row>
    <row r="414" spans="1:39" ht="20.100000000000001" hidden="1" customHeight="1" outlineLevel="2">
      <c r="A414" s="73">
        <v>1347</v>
      </c>
      <c r="B414" s="74" t="s">
        <v>1050</v>
      </c>
      <c r="C414" s="75" t="s">
        <v>1298</v>
      </c>
      <c r="D414" s="76">
        <v>0</v>
      </c>
      <c r="E414" s="76">
        <v>0</v>
      </c>
      <c r="F414" s="76">
        <v>0</v>
      </c>
      <c r="G414" s="76">
        <v>28059.75</v>
      </c>
      <c r="H414" s="76">
        <v>0</v>
      </c>
      <c r="I414" s="76">
        <v>0</v>
      </c>
      <c r="J414" s="76">
        <v>0</v>
      </c>
      <c r="K414" s="76">
        <v>0</v>
      </c>
      <c r="L414" s="76">
        <v>0</v>
      </c>
      <c r="M414" s="76">
        <v>0</v>
      </c>
      <c r="N414" s="76">
        <v>0</v>
      </c>
      <c r="O414" s="76">
        <v>0</v>
      </c>
      <c r="P414" s="76">
        <v>0</v>
      </c>
      <c r="Q414" s="76">
        <v>0</v>
      </c>
      <c r="R414" s="76">
        <v>0</v>
      </c>
      <c r="S414" s="76">
        <v>0</v>
      </c>
      <c r="T414" s="76">
        <v>0</v>
      </c>
      <c r="U414" s="76">
        <v>0</v>
      </c>
      <c r="V414" s="76">
        <v>0</v>
      </c>
      <c r="W414" s="76">
        <v>0</v>
      </c>
      <c r="X414" s="76">
        <v>0</v>
      </c>
      <c r="Y414" s="76">
        <v>0</v>
      </c>
      <c r="Z414" s="76">
        <v>0</v>
      </c>
      <c r="AA414" s="76">
        <v>0</v>
      </c>
      <c r="AB414" s="76">
        <v>0</v>
      </c>
      <c r="AC414" s="76">
        <v>0</v>
      </c>
      <c r="AD414" s="76">
        <v>0</v>
      </c>
      <c r="AE414" s="76">
        <v>0</v>
      </c>
      <c r="AF414" s="76">
        <v>0</v>
      </c>
      <c r="AG414" s="76">
        <v>0</v>
      </c>
      <c r="AH414" s="76">
        <v>0</v>
      </c>
      <c r="AI414" s="76">
        <v>0</v>
      </c>
      <c r="AJ414" s="77">
        <f t="shared" si="6"/>
        <v>28059.75</v>
      </c>
      <c r="AM414" s="70"/>
    </row>
    <row r="415" spans="1:39" ht="20.100000000000001" hidden="1" customHeight="1" outlineLevel="2">
      <c r="A415" s="73">
        <v>1401</v>
      </c>
      <c r="B415" s="74" t="s">
        <v>1051</v>
      </c>
      <c r="C415" s="75" t="s">
        <v>1298</v>
      </c>
      <c r="D415" s="76">
        <v>0</v>
      </c>
      <c r="E415" s="76">
        <v>0</v>
      </c>
      <c r="F415" s="76">
        <v>0</v>
      </c>
      <c r="G415" s="76">
        <v>0</v>
      </c>
      <c r="H415" s="76">
        <v>0</v>
      </c>
      <c r="I415" s="76">
        <v>0</v>
      </c>
      <c r="J415" s="76">
        <v>0</v>
      </c>
      <c r="K415" s="76">
        <v>0</v>
      </c>
      <c r="L415" s="76">
        <v>0</v>
      </c>
      <c r="M415" s="76">
        <v>0</v>
      </c>
      <c r="N415" s="76">
        <v>0</v>
      </c>
      <c r="O415" s="76">
        <v>0</v>
      </c>
      <c r="P415" s="76">
        <v>0</v>
      </c>
      <c r="Q415" s="76">
        <v>0</v>
      </c>
      <c r="R415" s="76">
        <v>0</v>
      </c>
      <c r="S415" s="76">
        <v>0</v>
      </c>
      <c r="T415" s="76">
        <v>0</v>
      </c>
      <c r="U415" s="76">
        <v>0</v>
      </c>
      <c r="V415" s="76">
        <v>0</v>
      </c>
      <c r="W415" s="76">
        <v>0</v>
      </c>
      <c r="X415" s="76">
        <v>0</v>
      </c>
      <c r="Y415" s="76">
        <v>0</v>
      </c>
      <c r="Z415" s="76">
        <v>0</v>
      </c>
      <c r="AA415" s="76">
        <v>0</v>
      </c>
      <c r="AB415" s="76">
        <v>0</v>
      </c>
      <c r="AC415" s="76">
        <v>0</v>
      </c>
      <c r="AD415" s="76">
        <v>0</v>
      </c>
      <c r="AE415" s="76">
        <v>0</v>
      </c>
      <c r="AF415" s="76">
        <v>0</v>
      </c>
      <c r="AG415" s="76">
        <v>0</v>
      </c>
      <c r="AH415" s="76">
        <v>0</v>
      </c>
      <c r="AI415" s="76">
        <v>0</v>
      </c>
      <c r="AJ415" s="77">
        <f t="shared" si="6"/>
        <v>0</v>
      </c>
      <c r="AM415" s="70"/>
    </row>
    <row r="416" spans="1:39" ht="20.100000000000001" hidden="1" customHeight="1" outlineLevel="2">
      <c r="A416" s="73">
        <v>1402</v>
      </c>
      <c r="B416" s="74" t="s">
        <v>1052</v>
      </c>
      <c r="C416" s="75" t="s">
        <v>1298</v>
      </c>
      <c r="D416" s="76">
        <v>0</v>
      </c>
      <c r="E416" s="76">
        <v>0</v>
      </c>
      <c r="F416" s="76">
        <v>0</v>
      </c>
      <c r="G416" s="76">
        <v>0</v>
      </c>
      <c r="H416" s="76">
        <v>0</v>
      </c>
      <c r="I416" s="76">
        <v>0</v>
      </c>
      <c r="J416" s="76">
        <v>0</v>
      </c>
      <c r="K416" s="76">
        <v>0</v>
      </c>
      <c r="L416" s="76">
        <v>0</v>
      </c>
      <c r="M416" s="76">
        <v>0</v>
      </c>
      <c r="N416" s="76">
        <v>0</v>
      </c>
      <c r="O416" s="76">
        <v>0</v>
      </c>
      <c r="P416" s="76">
        <v>0</v>
      </c>
      <c r="Q416" s="76">
        <v>0</v>
      </c>
      <c r="R416" s="76">
        <v>0</v>
      </c>
      <c r="S416" s="76">
        <v>0</v>
      </c>
      <c r="T416" s="76">
        <v>0</v>
      </c>
      <c r="U416" s="76">
        <v>0</v>
      </c>
      <c r="V416" s="76">
        <v>0</v>
      </c>
      <c r="W416" s="76">
        <v>0</v>
      </c>
      <c r="X416" s="76">
        <v>0</v>
      </c>
      <c r="Y416" s="76">
        <v>0</v>
      </c>
      <c r="Z416" s="76">
        <v>0</v>
      </c>
      <c r="AA416" s="76">
        <v>0</v>
      </c>
      <c r="AB416" s="76">
        <v>0</v>
      </c>
      <c r="AC416" s="76">
        <v>0</v>
      </c>
      <c r="AD416" s="76">
        <v>0</v>
      </c>
      <c r="AE416" s="76">
        <v>0</v>
      </c>
      <c r="AF416" s="76">
        <v>0</v>
      </c>
      <c r="AG416" s="76">
        <v>0</v>
      </c>
      <c r="AH416" s="76">
        <v>0</v>
      </c>
      <c r="AI416" s="76">
        <v>0</v>
      </c>
      <c r="AJ416" s="77">
        <f t="shared" si="6"/>
        <v>0</v>
      </c>
      <c r="AM416" s="70"/>
    </row>
    <row r="417" spans="1:39" ht="20.100000000000001" hidden="1" customHeight="1" outlineLevel="2">
      <c r="A417" s="73">
        <v>1403</v>
      </c>
      <c r="B417" s="74" t="s">
        <v>1053</v>
      </c>
      <c r="C417" s="75" t="s">
        <v>1298</v>
      </c>
      <c r="D417" s="76">
        <v>0</v>
      </c>
      <c r="E417" s="76">
        <v>0</v>
      </c>
      <c r="F417" s="76">
        <v>0</v>
      </c>
      <c r="G417" s="76">
        <v>0</v>
      </c>
      <c r="H417" s="76">
        <v>0</v>
      </c>
      <c r="I417" s="76">
        <v>0</v>
      </c>
      <c r="J417" s="76">
        <v>0</v>
      </c>
      <c r="K417" s="76">
        <v>0</v>
      </c>
      <c r="L417" s="76">
        <v>0</v>
      </c>
      <c r="M417" s="76">
        <v>0</v>
      </c>
      <c r="N417" s="76">
        <v>0</v>
      </c>
      <c r="O417" s="76">
        <v>0</v>
      </c>
      <c r="P417" s="76">
        <v>0</v>
      </c>
      <c r="Q417" s="76">
        <v>0</v>
      </c>
      <c r="R417" s="76">
        <v>0</v>
      </c>
      <c r="S417" s="76">
        <v>0</v>
      </c>
      <c r="T417" s="76">
        <v>0</v>
      </c>
      <c r="U417" s="76">
        <v>0</v>
      </c>
      <c r="V417" s="76">
        <v>0</v>
      </c>
      <c r="W417" s="76">
        <v>0</v>
      </c>
      <c r="X417" s="76">
        <v>0</v>
      </c>
      <c r="Y417" s="76">
        <v>0</v>
      </c>
      <c r="Z417" s="76">
        <v>0</v>
      </c>
      <c r="AA417" s="76">
        <v>0</v>
      </c>
      <c r="AB417" s="76">
        <v>0</v>
      </c>
      <c r="AC417" s="76">
        <v>0</v>
      </c>
      <c r="AD417" s="76">
        <v>0</v>
      </c>
      <c r="AE417" s="76">
        <v>0</v>
      </c>
      <c r="AF417" s="76">
        <v>0</v>
      </c>
      <c r="AG417" s="76">
        <v>0</v>
      </c>
      <c r="AH417" s="76">
        <v>0</v>
      </c>
      <c r="AI417" s="76">
        <v>0</v>
      </c>
      <c r="AJ417" s="77">
        <f t="shared" si="6"/>
        <v>0</v>
      </c>
      <c r="AM417" s="70"/>
    </row>
    <row r="418" spans="1:39" ht="20.100000000000001" hidden="1" customHeight="1" outlineLevel="2">
      <c r="A418" s="73">
        <v>1404</v>
      </c>
      <c r="B418" s="74" t="s">
        <v>1054</v>
      </c>
      <c r="C418" s="75" t="s">
        <v>1298</v>
      </c>
      <c r="D418" s="76">
        <v>0</v>
      </c>
      <c r="E418" s="76">
        <v>0</v>
      </c>
      <c r="F418" s="76">
        <v>0</v>
      </c>
      <c r="G418" s="76">
        <v>0</v>
      </c>
      <c r="H418" s="76">
        <v>0</v>
      </c>
      <c r="I418" s="76">
        <v>0</v>
      </c>
      <c r="J418" s="76">
        <v>0</v>
      </c>
      <c r="K418" s="76">
        <v>0</v>
      </c>
      <c r="L418" s="76">
        <v>0</v>
      </c>
      <c r="M418" s="76">
        <v>0</v>
      </c>
      <c r="N418" s="76">
        <v>0</v>
      </c>
      <c r="O418" s="76">
        <v>0</v>
      </c>
      <c r="P418" s="76">
        <v>0</v>
      </c>
      <c r="Q418" s="76">
        <v>0</v>
      </c>
      <c r="R418" s="76">
        <v>0</v>
      </c>
      <c r="S418" s="76">
        <v>0</v>
      </c>
      <c r="T418" s="76">
        <v>0</v>
      </c>
      <c r="U418" s="76">
        <v>0</v>
      </c>
      <c r="V418" s="76">
        <v>0</v>
      </c>
      <c r="W418" s="76">
        <v>0</v>
      </c>
      <c r="X418" s="76">
        <v>0</v>
      </c>
      <c r="Y418" s="76">
        <v>0</v>
      </c>
      <c r="Z418" s="76">
        <v>0</v>
      </c>
      <c r="AA418" s="76">
        <v>0</v>
      </c>
      <c r="AB418" s="76">
        <v>0</v>
      </c>
      <c r="AC418" s="76">
        <v>0</v>
      </c>
      <c r="AD418" s="76">
        <v>0</v>
      </c>
      <c r="AE418" s="76">
        <v>0</v>
      </c>
      <c r="AF418" s="76">
        <v>0</v>
      </c>
      <c r="AG418" s="76">
        <v>0</v>
      </c>
      <c r="AH418" s="76">
        <v>0</v>
      </c>
      <c r="AI418" s="76">
        <v>0</v>
      </c>
      <c r="AJ418" s="77">
        <f t="shared" si="6"/>
        <v>0</v>
      </c>
      <c r="AM418" s="70"/>
    </row>
    <row r="419" spans="1:39" ht="20.100000000000001" hidden="1" customHeight="1" outlineLevel="2">
      <c r="A419" s="73">
        <v>1405</v>
      </c>
      <c r="B419" s="74" t="s">
        <v>1055</v>
      </c>
      <c r="C419" s="75" t="s">
        <v>1298</v>
      </c>
      <c r="D419" s="76">
        <v>0</v>
      </c>
      <c r="E419" s="76">
        <v>0</v>
      </c>
      <c r="F419" s="76">
        <v>0</v>
      </c>
      <c r="G419" s="76">
        <v>0</v>
      </c>
      <c r="H419" s="76">
        <v>0</v>
      </c>
      <c r="I419" s="76">
        <v>0</v>
      </c>
      <c r="J419" s="76">
        <v>0</v>
      </c>
      <c r="K419" s="76">
        <v>0</v>
      </c>
      <c r="L419" s="76">
        <v>0</v>
      </c>
      <c r="M419" s="76">
        <v>0</v>
      </c>
      <c r="N419" s="76">
        <v>0</v>
      </c>
      <c r="O419" s="76">
        <v>0</v>
      </c>
      <c r="P419" s="76">
        <v>0</v>
      </c>
      <c r="Q419" s="76">
        <v>0</v>
      </c>
      <c r="R419" s="76">
        <v>0</v>
      </c>
      <c r="S419" s="76">
        <v>0</v>
      </c>
      <c r="T419" s="76">
        <v>0</v>
      </c>
      <c r="U419" s="76">
        <v>0</v>
      </c>
      <c r="V419" s="76">
        <v>0</v>
      </c>
      <c r="W419" s="76">
        <v>0</v>
      </c>
      <c r="X419" s="76">
        <v>0</v>
      </c>
      <c r="Y419" s="76">
        <v>0</v>
      </c>
      <c r="Z419" s="76">
        <v>0</v>
      </c>
      <c r="AA419" s="76">
        <v>0</v>
      </c>
      <c r="AB419" s="76">
        <v>0</v>
      </c>
      <c r="AC419" s="76">
        <v>0</v>
      </c>
      <c r="AD419" s="76">
        <v>0</v>
      </c>
      <c r="AE419" s="76">
        <v>0</v>
      </c>
      <c r="AF419" s="76">
        <v>0</v>
      </c>
      <c r="AG419" s="76">
        <v>0</v>
      </c>
      <c r="AH419" s="76">
        <v>0</v>
      </c>
      <c r="AI419" s="76">
        <v>0</v>
      </c>
      <c r="AJ419" s="77">
        <f t="shared" si="6"/>
        <v>0</v>
      </c>
      <c r="AM419" s="70"/>
    </row>
    <row r="420" spans="1:39" ht="20.100000000000001" hidden="1" customHeight="1" outlineLevel="2">
      <c r="A420" s="73">
        <v>1406</v>
      </c>
      <c r="B420" s="74" t="s">
        <v>1056</v>
      </c>
      <c r="C420" s="75" t="s">
        <v>1298</v>
      </c>
      <c r="D420" s="76">
        <v>0</v>
      </c>
      <c r="E420" s="76">
        <v>0</v>
      </c>
      <c r="F420" s="76">
        <v>0</v>
      </c>
      <c r="G420" s="76">
        <v>0</v>
      </c>
      <c r="H420" s="76">
        <v>0</v>
      </c>
      <c r="I420" s="76">
        <v>0</v>
      </c>
      <c r="J420" s="76">
        <v>0</v>
      </c>
      <c r="K420" s="76">
        <v>0</v>
      </c>
      <c r="L420" s="76">
        <v>0</v>
      </c>
      <c r="M420" s="76">
        <v>0</v>
      </c>
      <c r="N420" s="76">
        <v>0</v>
      </c>
      <c r="O420" s="76">
        <v>0</v>
      </c>
      <c r="P420" s="76">
        <v>0</v>
      </c>
      <c r="Q420" s="76">
        <v>0</v>
      </c>
      <c r="R420" s="76">
        <v>0</v>
      </c>
      <c r="S420" s="76">
        <v>0</v>
      </c>
      <c r="T420" s="76">
        <v>0</v>
      </c>
      <c r="U420" s="76">
        <v>0</v>
      </c>
      <c r="V420" s="76">
        <v>0</v>
      </c>
      <c r="W420" s="76">
        <v>0</v>
      </c>
      <c r="X420" s="76">
        <v>0</v>
      </c>
      <c r="Y420" s="76">
        <v>0</v>
      </c>
      <c r="Z420" s="76">
        <v>0</v>
      </c>
      <c r="AA420" s="76">
        <v>0</v>
      </c>
      <c r="AB420" s="76">
        <v>0</v>
      </c>
      <c r="AC420" s="76">
        <v>0</v>
      </c>
      <c r="AD420" s="76">
        <v>0</v>
      </c>
      <c r="AE420" s="76">
        <v>0</v>
      </c>
      <c r="AF420" s="76">
        <v>0</v>
      </c>
      <c r="AG420" s="76">
        <v>0</v>
      </c>
      <c r="AH420" s="76">
        <v>0</v>
      </c>
      <c r="AI420" s="76">
        <v>0</v>
      </c>
      <c r="AJ420" s="77">
        <f t="shared" si="6"/>
        <v>0</v>
      </c>
      <c r="AM420" s="70"/>
    </row>
    <row r="421" spans="1:39" ht="20.100000000000001" hidden="1" customHeight="1" outlineLevel="2">
      <c r="A421" s="73">
        <v>1407</v>
      </c>
      <c r="B421" s="74" t="s">
        <v>1057</v>
      </c>
      <c r="C421" s="75" t="s">
        <v>1298</v>
      </c>
      <c r="D421" s="76">
        <v>0</v>
      </c>
      <c r="E421" s="76">
        <v>0</v>
      </c>
      <c r="F421" s="76">
        <v>0</v>
      </c>
      <c r="G421" s="76">
        <v>0</v>
      </c>
      <c r="H421" s="76">
        <v>0</v>
      </c>
      <c r="I421" s="76">
        <v>0</v>
      </c>
      <c r="J421" s="76">
        <v>0</v>
      </c>
      <c r="K421" s="76">
        <v>0</v>
      </c>
      <c r="L421" s="76">
        <v>0</v>
      </c>
      <c r="M421" s="76">
        <v>0</v>
      </c>
      <c r="N421" s="76">
        <v>0</v>
      </c>
      <c r="O421" s="76">
        <v>0</v>
      </c>
      <c r="P421" s="76">
        <v>0</v>
      </c>
      <c r="Q421" s="76">
        <v>0</v>
      </c>
      <c r="R421" s="76">
        <v>0</v>
      </c>
      <c r="S421" s="76">
        <v>0</v>
      </c>
      <c r="T421" s="76">
        <v>0</v>
      </c>
      <c r="U421" s="76">
        <v>0</v>
      </c>
      <c r="V421" s="76">
        <v>0</v>
      </c>
      <c r="W421" s="76">
        <v>0</v>
      </c>
      <c r="X421" s="76">
        <v>0</v>
      </c>
      <c r="Y421" s="76">
        <v>0</v>
      </c>
      <c r="Z421" s="76">
        <v>0</v>
      </c>
      <c r="AA421" s="76">
        <v>0</v>
      </c>
      <c r="AB421" s="76">
        <v>0</v>
      </c>
      <c r="AC421" s="76">
        <v>0</v>
      </c>
      <c r="AD421" s="76">
        <v>0</v>
      </c>
      <c r="AE421" s="76">
        <v>0</v>
      </c>
      <c r="AF421" s="76">
        <v>0</v>
      </c>
      <c r="AG421" s="76">
        <v>0</v>
      </c>
      <c r="AH421" s="76">
        <v>0</v>
      </c>
      <c r="AI421" s="76">
        <v>0</v>
      </c>
      <c r="AJ421" s="77">
        <f t="shared" si="6"/>
        <v>0</v>
      </c>
      <c r="AM421" s="70"/>
    </row>
    <row r="422" spans="1:39" ht="20.100000000000001" hidden="1" customHeight="1" outlineLevel="2">
      <c r="A422" s="73">
        <v>1408</v>
      </c>
      <c r="B422" s="74" t="s">
        <v>1058</v>
      </c>
      <c r="C422" s="75" t="s">
        <v>1298</v>
      </c>
      <c r="D422" s="76">
        <v>0</v>
      </c>
      <c r="E422" s="76">
        <v>0</v>
      </c>
      <c r="F422" s="76">
        <v>0</v>
      </c>
      <c r="G422" s="76">
        <v>0</v>
      </c>
      <c r="H422" s="76">
        <v>0</v>
      </c>
      <c r="I422" s="76">
        <v>0</v>
      </c>
      <c r="J422" s="76">
        <v>0</v>
      </c>
      <c r="K422" s="76">
        <v>0</v>
      </c>
      <c r="L422" s="76">
        <v>0</v>
      </c>
      <c r="M422" s="76">
        <v>0</v>
      </c>
      <c r="N422" s="76">
        <v>0</v>
      </c>
      <c r="O422" s="76">
        <v>0</v>
      </c>
      <c r="P422" s="76">
        <v>0</v>
      </c>
      <c r="Q422" s="76">
        <v>0</v>
      </c>
      <c r="R422" s="76">
        <v>0</v>
      </c>
      <c r="S422" s="76">
        <v>0</v>
      </c>
      <c r="T422" s="76">
        <v>0</v>
      </c>
      <c r="U422" s="76">
        <v>0</v>
      </c>
      <c r="V422" s="76">
        <v>0</v>
      </c>
      <c r="W422" s="76">
        <v>0</v>
      </c>
      <c r="X422" s="76">
        <v>0</v>
      </c>
      <c r="Y422" s="76">
        <v>0</v>
      </c>
      <c r="Z422" s="76">
        <v>0</v>
      </c>
      <c r="AA422" s="76">
        <v>0</v>
      </c>
      <c r="AB422" s="76">
        <v>0</v>
      </c>
      <c r="AC422" s="76">
        <v>0</v>
      </c>
      <c r="AD422" s="76">
        <v>0</v>
      </c>
      <c r="AE422" s="76">
        <v>0</v>
      </c>
      <c r="AF422" s="76">
        <v>0</v>
      </c>
      <c r="AG422" s="76">
        <v>0</v>
      </c>
      <c r="AH422" s="76">
        <v>0</v>
      </c>
      <c r="AI422" s="76">
        <v>0</v>
      </c>
      <c r="AJ422" s="77">
        <f t="shared" si="6"/>
        <v>0</v>
      </c>
      <c r="AM422" s="70"/>
    </row>
    <row r="423" spans="1:39" ht="20.100000000000001" hidden="1" customHeight="1" outlineLevel="2">
      <c r="A423" s="73">
        <v>1409</v>
      </c>
      <c r="B423" s="74" t="s">
        <v>1059</v>
      </c>
      <c r="C423" s="75" t="s">
        <v>1298</v>
      </c>
      <c r="D423" s="76">
        <v>0</v>
      </c>
      <c r="E423" s="76">
        <v>0</v>
      </c>
      <c r="F423" s="76">
        <v>0</v>
      </c>
      <c r="G423" s="76">
        <v>0</v>
      </c>
      <c r="H423" s="76">
        <v>0</v>
      </c>
      <c r="I423" s="76">
        <v>0</v>
      </c>
      <c r="J423" s="76">
        <v>0</v>
      </c>
      <c r="K423" s="76">
        <v>0</v>
      </c>
      <c r="L423" s="76">
        <v>0</v>
      </c>
      <c r="M423" s="76">
        <v>0</v>
      </c>
      <c r="N423" s="76">
        <v>0</v>
      </c>
      <c r="O423" s="76">
        <v>0</v>
      </c>
      <c r="P423" s="76">
        <v>0</v>
      </c>
      <c r="Q423" s="76">
        <v>0</v>
      </c>
      <c r="R423" s="76">
        <v>0</v>
      </c>
      <c r="S423" s="76">
        <v>0</v>
      </c>
      <c r="T423" s="76">
        <v>0</v>
      </c>
      <c r="U423" s="76">
        <v>0</v>
      </c>
      <c r="V423" s="76">
        <v>0</v>
      </c>
      <c r="W423" s="76">
        <v>0</v>
      </c>
      <c r="X423" s="76">
        <v>0</v>
      </c>
      <c r="Y423" s="76">
        <v>0</v>
      </c>
      <c r="Z423" s="76">
        <v>0</v>
      </c>
      <c r="AA423" s="76">
        <v>0</v>
      </c>
      <c r="AB423" s="76">
        <v>0</v>
      </c>
      <c r="AC423" s="76">
        <v>0</v>
      </c>
      <c r="AD423" s="76">
        <v>0</v>
      </c>
      <c r="AE423" s="76">
        <v>0</v>
      </c>
      <c r="AF423" s="76">
        <v>0</v>
      </c>
      <c r="AG423" s="76">
        <v>0</v>
      </c>
      <c r="AH423" s="76">
        <v>0</v>
      </c>
      <c r="AI423" s="76">
        <v>0</v>
      </c>
      <c r="AJ423" s="77">
        <f t="shared" si="6"/>
        <v>0</v>
      </c>
      <c r="AM423" s="70"/>
    </row>
    <row r="424" spans="1:39" ht="20.100000000000001" hidden="1" customHeight="1" outlineLevel="2">
      <c r="A424" s="73">
        <v>1410</v>
      </c>
      <c r="B424" s="74" t="s">
        <v>1060</v>
      </c>
      <c r="C424" s="75" t="s">
        <v>1298</v>
      </c>
      <c r="D424" s="76">
        <v>0</v>
      </c>
      <c r="E424" s="76">
        <v>0</v>
      </c>
      <c r="F424" s="76">
        <v>0</v>
      </c>
      <c r="G424" s="76">
        <v>0</v>
      </c>
      <c r="H424" s="76">
        <v>0</v>
      </c>
      <c r="I424" s="76">
        <v>0</v>
      </c>
      <c r="J424" s="76">
        <v>0</v>
      </c>
      <c r="K424" s="76">
        <v>0</v>
      </c>
      <c r="L424" s="76">
        <v>0</v>
      </c>
      <c r="M424" s="76">
        <v>0</v>
      </c>
      <c r="N424" s="76">
        <v>0</v>
      </c>
      <c r="O424" s="76">
        <v>0</v>
      </c>
      <c r="P424" s="76">
        <v>0</v>
      </c>
      <c r="Q424" s="76">
        <v>0</v>
      </c>
      <c r="R424" s="76">
        <v>0</v>
      </c>
      <c r="S424" s="76">
        <v>0</v>
      </c>
      <c r="T424" s="76">
        <v>0</v>
      </c>
      <c r="U424" s="76">
        <v>0</v>
      </c>
      <c r="V424" s="76">
        <v>0</v>
      </c>
      <c r="W424" s="76">
        <v>0</v>
      </c>
      <c r="X424" s="76">
        <v>0</v>
      </c>
      <c r="Y424" s="76">
        <v>0</v>
      </c>
      <c r="Z424" s="76">
        <v>0</v>
      </c>
      <c r="AA424" s="76">
        <v>0</v>
      </c>
      <c r="AB424" s="76">
        <v>0</v>
      </c>
      <c r="AC424" s="76">
        <v>0</v>
      </c>
      <c r="AD424" s="76">
        <v>0</v>
      </c>
      <c r="AE424" s="76">
        <v>0</v>
      </c>
      <c r="AF424" s="76">
        <v>0</v>
      </c>
      <c r="AG424" s="76">
        <v>0</v>
      </c>
      <c r="AH424" s="76">
        <v>0</v>
      </c>
      <c r="AI424" s="76">
        <v>0</v>
      </c>
      <c r="AJ424" s="77">
        <f t="shared" si="6"/>
        <v>0</v>
      </c>
      <c r="AM424" s="70"/>
    </row>
    <row r="425" spans="1:39" ht="20.100000000000001" hidden="1" customHeight="1" outlineLevel="2">
      <c r="A425" s="73">
        <v>1411</v>
      </c>
      <c r="B425" s="74" t="s">
        <v>1061</v>
      </c>
      <c r="C425" s="75" t="s">
        <v>1298</v>
      </c>
      <c r="D425" s="76">
        <v>0</v>
      </c>
      <c r="E425" s="76">
        <v>0</v>
      </c>
      <c r="F425" s="76">
        <v>0</v>
      </c>
      <c r="G425" s="76">
        <v>0</v>
      </c>
      <c r="H425" s="76">
        <v>0</v>
      </c>
      <c r="I425" s="76">
        <v>0</v>
      </c>
      <c r="J425" s="76">
        <v>0</v>
      </c>
      <c r="K425" s="76">
        <v>0</v>
      </c>
      <c r="L425" s="76">
        <v>0</v>
      </c>
      <c r="M425" s="76">
        <v>0</v>
      </c>
      <c r="N425" s="76">
        <v>0</v>
      </c>
      <c r="O425" s="76">
        <v>0</v>
      </c>
      <c r="P425" s="76">
        <v>0</v>
      </c>
      <c r="Q425" s="76">
        <v>0</v>
      </c>
      <c r="R425" s="76">
        <v>0</v>
      </c>
      <c r="S425" s="76">
        <v>0</v>
      </c>
      <c r="T425" s="76">
        <v>0</v>
      </c>
      <c r="U425" s="76">
        <v>0</v>
      </c>
      <c r="V425" s="76">
        <v>0</v>
      </c>
      <c r="W425" s="76">
        <v>0</v>
      </c>
      <c r="X425" s="76">
        <v>0</v>
      </c>
      <c r="Y425" s="76">
        <v>0</v>
      </c>
      <c r="Z425" s="76">
        <v>0</v>
      </c>
      <c r="AA425" s="76">
        <v>0</v>
      </c>
      <c r="AB425" s="76">
        <v>0</v>
      </c>
      <c r="AC425" s="76">
        <v>0</v>
      </c>
      <c r="AD425" s="76">
        <v>0</v>
      </c>
      <c r="AE425" s="76">
        <v>0</v>
      </c>
      <c r="AF425" s="76">
        <v>0</v>
      </c>
      <c r="AG425" s="76">
        <v>0</v>
      </c>
      <c r="AH425" s="76">
        <v>0</v>
      </c>
      <c r="AI425" s="76">
        <v>0</v>
      </c>
      <c r="AJ425" s="77">
        <f t="shared" si="6"/>
        <v>0</v>
      </c>
      <c r="AM425" s="70"/>
    </row>
    <row r="426" spans="1:39" ht="20.100000000000001" hidden="1" customHeight="1" outlineLevel="2">
      <c r="A426" s="73">
        <v>1412</v>
      </c>
      <c r="B426" s="74" t="s">
        <v>1062</v>
      </c>
      <c r="C426" s="75" t="s">
        <v>1298</v>
      </c>
      <c r="D426" s="76">
        <v>0</v>
      </c>
      <c r="E426" s="76">
        <v>0</v>
      </c>
      <c r="F426" s="76">
        <v>0</v>
      </c>
      <c r="G426" s="76">
        <v>0</v>
      </c>
      <c r="H426" s="76">
        <v>0</v>
      </c>
      <c r="I426" s="76">
        <v>0</v>
      </c>
      <c r="J426" s="76">
        <v>0</v>
      </c>
      <c r="K426" s="76">
        <v>0</v>
      </c>
      <c r="L426" s="76">
        <v>0</v>
      </c>
      <c r="M426" s="76">
        <v>0</v>
      </c>
      <c r="N426" s="76">
        <v>0</v>
      </c>
      <c r="O426" s="76">
        <v>0</v>
      </c>
      <c r="P426" s="76">
        <v>0</v>
      </c>
      <c r="Q426" s="76">
        <v>0</v>
      </c>
      <c r="R426" s="76">
        <v>0</v>
      </c>
      <c r="S426" s="76">
        <v>0</v>
      </c>
      <c r="T426" s="76">
        <v>0</v>
      </c>
      <c r="U426" s="76">
        <v>0</v>
      </c>
      <c r="V426" s="76">
        <v>0</v>
      </c>
      <c r="W426" s="76">
        <v>0</v>
      </c>
      <c r="X426" s="76">
        <v>0</v>
      </c>
      <c r="Y426" s="76">
        <v>0</v>
      </c>
      <c r="Z426" s="76">
        <v>0</v>
      </c>
      <c r="AA426" s="76">
        <v>0</v>
      </c>
      <c r="AB426" s="76">
        <v>0</v>
      </c>
      <c r="AC426" s="76">
        <v>0</v>
      </c>
      <c r="AD426" s="76">
        <v>0</v>
      </c>
      <c r="AE426" s="76">
        <v>0</v>
      </c>
      <c r="AF426" s="76">
        <v>0</v>
      </c>
      <c r="AG426" s="76">
        <v>0</v>
      </c>
      <c r="AH426" s="76">
        <v>0</v>
      </c>
      <c r="AI426" s="76">
        <v>0</v>
      </c>
      <c r="AJ426" s="77">
        <f t="shared" si="6"/>
        <v>0</v>
      </c>
      <c r="AM426" s="70"/>
    </row>
    <row r="427" spans="1:39" ht="20.100000000000001" hidden="1" customHeight="1" outlineLevel="2">
      <c r="A427" s="73">
        <v>1413</v>
      </c>
      <c r="B427" s="74" t="s">
        <v>1034</v>
      </c>
      <c r="C427" s="75" t="s">
        <v>1298</v>
      </c>
      <c r="D427" s="76">
        <v>0</v>
      </c>
      <c r="E427" s="76">
        <v>0</v>
      </c>
      <c r="F427" s="76">
        <v>0</v>
      </c>
      <c r="G427" s="76">
        <v>0</v>
      </c>
      <c r="H427" s="76">
        <v>0</v>
      </c>
      <c r="I427" s="76">
        <v>0</v>
      </c>
      <c r="J427" s="76">
        <v>0</v>
      </c>
      <c r="K427" s="76">
        <v>0</v>
      </c>
      <c r="L427" s="76">
        <v>0</v>
      </c>
      <c r="M427" s="76">
        <v>0</v>
      </c>
      <c r="N427" s="76">
        <v>0</v>
      </c>
      <c r="O427" s="76">
        <v>0</v>
      </c>
      <c r="P427" s="76">
        <v>0</v>
      </c>
      <c r="Q427" s="76">
        <v>0</v>
      </c>
      <c r="R427" s="76">
        <v>0</v>
      </c>
      <c r="S427" s="76">
        <v>0</v>
      </c>
      <c r="T427" s="76">
        <v>0</v>
      </c>
      <c r="U427" s="76">
        <v>0</v>
      </c>
      <c r="V427" s="76">
        <v>0</v>
      </c>
      <c r="W427" s="76">
        <v>0</v>
      </c>
      <c r="X427" s="76">
        <v>0</v>
      </c>
      <c r="Y427" s="76">
        <v>0</v>
      </c>
      <c r="Z427" s="76">
        <v>0</v>
      </c>
      <c r="AA427" s="76">
        <v>0</v>
      </c>
      <c r="AB427" s="76">
        <v>0</v>
      </c>
      <c r="AC427" s="76">
        <v>0</v>
      </c>
      <c r="AD427" s="76">
        <v>0</v>
      </c>
      <c r="AE427" s="76">
        <v>0</v>
      </c>
      <c r="AF427" s="76">
        <v>0</v>
      </c>
      <c r="AG427" s="76">
        <v>0</v>
      </c>
      <c r="AH427" s="76">
        <v>0</v>
      </c>
      <c r="AI427" s="76">
        <v>0</v>
      </c>
      <c r="AJ427" s="77">
        <f t="shared" si="6"/>
        <v>0</v>
      </c>
      <c r="AM427" s="70"/>
    </row>
    <row r="428" spans="1:39" ht="20.100000000000001" hidden="1" customHeight="1" outlineLevel="2">
      <c r="A428" s="73">
        <v>1414</v>
      </c>
      <c r="B428" s="74" t="s">
        <v>1063</v>
      </c>
      <c r="C428" s="75" t="s">
        <v>1298</v>
      </c>
      <c r="D428" s="76">
        <v>0</v>
      </c>
      <c r="E428" s="76">
        <v>0</v>
      </c>
      <c r="F428" s="76">
        <v>0</v>
      </c>
      <c r="G428" s="76">
        <v>0</v>
      </c>
      <c r="H428" s="76">
        <v>0</v>
      </c>
      <c r="I428" s="76">
        <v>0</v>
      </c>
      <c r="J428" s="76">
        <v>0</v>
      </c>
      <c r="K428" s="76">
        <v>0</v>
      </c>
      <c r="L428" s="76">
        <v>0</v>
      </c>
      <c r="M428" s="76">
        <v>0</v>
      </c>
      <c r="N428" s="76">
        <v>0</v>
      </c>
      <c r="O428" s="76">
        <v>0</v>
      </c>
      <c r="P428" s="76">
        <v>0</v>
      </c>
      <c r="Q428" s="76">
        <v>0</v>
      </c>
      <c r="R428" s="76">
        <v>0</v>
      </c>
      <c r="S428" s="76">
        <v>0</v>
      </c>
      <c r="T428" s="76">
        <v>0</v>
      </c>
      <c r="U428" s="76">
        <v>0</v>
      </c>
      <c r="V428" s="76">
        <v>0</v>
      </c>
      <c r="W428" s="76">
        <v>0</v>
      </c>
      <c r="X428" s="76">
        <v>0</v>
      </c>
      <c r="Y428" s="76">
        <v>0</v>
      </c>
      <c r="Z428" s="76">
        <v>0</v>
      </c>
      <c r="AA428" s="76">
        <v>0</v>
      </c>
      <c r="AB428" s="76">
        <v>0</v>
      </c>
      <c r="AC428" s="76">
        <v>0</v>
      </c>
      <c r="AD428" s="76">
        <v>0</v>
      </c>
      <c r="AE428" s="76">
        <v>0</v>
      </c>
      <c r="AF428" s="76">
        <v>0</v>
      </c>
      <c r="AG428" s="76">
        <v>0</v>
      </c>
      <c r="AH428" s="76">
        <v>0</v>
      </c>
      <c r="AI428" s="76">
        <v>0</v>
      </c>
      <c r="AJ428" s="77">
        <f t="shared" si="6"/>
        <v>0</v>
      </c>
      <c r="AM428" s="70"/>
    </row>
    <row r="429" spans="1:39" ht="20.100000000000001" hidden="1" customHeight="1" outlineLevel="2">
      <c r="A429" s="73">
        <v>1415</v>
      </c>
      <c r="B429" s="74" t="s">
        <v>1064</v>
      </c>
      <c r="C429" s="75" t="s">
        <v>1298</v>
      </c>
      <c r="D429" s="76">
        <v>0</v>
      </c>
      <c r="E429" s="76">
        <v>0</v>
      </c>
      <c r="F429" s="76">
        <v>0</v>
      </c>
      <c r="G429" s="76">
        <v>0</v>
      </c>
      <c r="H429" s="76">
        <v>0</v>
      </c>
      <c r="I429" s="76">
        <v>0</v>
      </c>
      <c r="J429" s="76">
        <v>0</v>
      </c>
      <c r="K429" s="76">
        <v>0</v>
      </c>
      <c r="L429" s="76">
        <v>0</v>
      </c>
      <c r="M429" s="76">
        <v>0</v>
      </c>
      <c r="N429" s="76">
        <v>0</v>
      </c>
      <c r="O429" s="76">
        <v>0</v>
      </c>
      <c r="P429" s="76">
        <v>0</v>
      </c>
      <c r="Q429" s="76">
        <v>0</v>
      </c>
      <c r="R429" s="76">
        <v>0</v>
      </c>
      <c r="S429" s="76">
        <v>0</v>
      </c>
      <c r="T429" s="76">
        <v>0</v>
      </c>
      <c r="U429" s="76">
        <v>0</v>
      </c>
      <c r="V429" s="76">
        <v>0</v>
      </c>
      <c r="W429" s="76">
        <v>0</v>
      </c>
      <c r="X429" s="76">
        <v>0</v>
      </c>
      <c r="Y429" s="76">
        <v>0</v>
      </c>
      <c r="Z429" s="76">
        <v>0</v>
      </c>
      <c r="AA429" s="76">
        <v>0</v>
      </c>
      <c r="AB429" s="76">
        <v>0</v>
      </c>
      <c r="AC429" s="76">
        <v>0</v>
      </c>
      <c r="AD429" s="76">
        <v>0</v>
      </c>
      <c r="AE429" s="76">
        <v>0</v>
      </c>
      <c r="AF429" s="76">
        <v>0</v>
      </c>
      <c r="AG429" s="76">
        <v>0</v>
      </c>
      <c r="AH429" s="76">
        <v>0</v>
      </c>
      <c r="AI429" s="76">
        <v>0</v>
      </c>
      <c r="AJ429" s="77">
        <f t="shared" si="6"/>
        <v>0</v>
      </c>
      <c r="AM429" s="70"/>
    </row>
    <row r="430" spans="1:39" ht="20.100000000000001" hidden="1" customHeight="1" outlineLevel="2">
      <c r="A430" s="73">
        <v>1416</v>
      </c>
      <c r="B430" s="74" t="s">
        <v>1065</v>
      </c>
      <c r="C430" s="75" t="s">
        <v>1298</v>
      </c>
      <c r="D430" s="76">
        <v>0</v>
      </c>
      <c r="E430" s="76">
        <v>0</v>
      </c>
      <c r="F430" s="76">
        <v>0</v>
      </c>
      <c r="G430" s="76">
        <v>0</v>
      </c>
      <c r="H430" s="76">
        <v>0</v>
      </c>
      <c r="I430" s="76">
        <v>0</v>
      </c>
      <c r="J430" s="76">
        <v>0</v>
      </c>
      <c r="K430" s="76">
        <v>0</v>
      </c>
      <c r="L430" s="76">
        <v>0</v>
      </c>
      <c r="M430" s="76">
        <v>0</v>
      </c>
      <c r="N430" s="76">
        <v>0</v>
      </c>
      <c r="O430" s="76">
        <v>0</v>
      </c>
      <c r="P430" s="76">
        <v>0</v>
      </c>
      <c r="Q430" s="76">
        <v>0</v>
      </c>
      <c r="R430" s="76">
        <v>0</v>
      </c>
      <c r="S430" s="76">
        <v>0</v>
      </c>
      <c r="T430" s="76">
        <v>0</v>
      </c>
      <c r="U430" s="76">
        <v>0</v>
      </c>
      <c r="V430" s="76">
        <v>0</v>
      </c>
      <c r="W430" s="76">
        <v>0</v>
      </c>
      <c r="X430" s="76">
        <v>0</v>
      </c>
      <c r="Y430" s="76">
        <v>0</v>
      </c>
      <c r="Z430" s="76">
        <v>0</v>
      </c>
      <c r="AA430" s="76">
        <v>0</v>
      </c>
      <c r="AB430" s="76">
        <v>0</v>
      </c>
      <c r="AC430" s="76">
        <v>0</v>
      </c>
      <c r="AD430" s="76">
        <v>0</v>
      </c>
      <c r="AE430" s="76">
        <v>0</v>
      </c>
      <c r="AF430" s="76">
        <v>0</v>
      </c>
      <c r="AG430" s="76">
        <v>0</v>
      </c>
      <c r="AH430" s="76">
        <v>0</v>
      </c>
      <c r="AI430" s="76">
        <v>0</v>
      </c>
      <c r="AJ430" s="77">
        <f t="shared" si="6"/>
        <v>0</v>
      </c>
      <c r="AM430" s="70"/>
    </row>
    <row r="431" spans="1:39" ht="20.100000000000001" hidden="1" customHeight="1" outlineLevel="2">
      <c r="A431" s="73">
        <v>1417</v>
      </c>
      <c r="B431" s="74" t="s">
        <v>1066</v>
      </c>
      <c r="C431" s="75" t="s">
        <v>1298</v>
      </c>
      <c r="D431" s="76">
        <v>0</v>
      </c>
      <c r="E431" s="76">
        <v>0</v>
      </c>
      <c r="F431" s="76">
        <v>0</v>
      </c>
      <c r="G431" s="76">
        <v>0</v>
      </c>
      <c r="H431" s="76">
        <v>0</v>
      </c>
      <c r="I431" s="76">
        <v>0</v>
      </c>
      <c r="J431" s="76">
        <v>0</v>
      </c>
      <c r="K431" s="76">
        <v>0</v>
      </c>
      <c r="L431" s="76">
        <v>0</v>
      </c>
      <c r="M431" s="76">
        <v>0</v>
      </c>
      <c r="N431" s="76">
        <v>0</v>
      </c>
      <c r="O431" s="76">
        <v>0</v>
      </c>
      <c r="P431" s="76">
        <v>0</v>
      </c>
      <c r="Q431" s="76">
        <v>0</v>
      </c>
      <c r="R431" s="76">
        <v>0</v>
      </c>
      <c r="S431" s="76">
        <v>0</v>
      </c>
      <c r="T431" s="76">
        <v>0</v>
      </c>
      <c r="U431" s="76">
        <v>0</v>
      </c>
      <c r="V431" s="76">
        <v>0</v>
      </c>
      <c r="W431" s="76">
        <v>0</v>
      </c>
      <c r="X431" s="76">
        <v>0</v>
      </c>
      <c r="Y431" s="76">
        <v>0</v>
      </c>
      <c r="Z431" s="76">
        <v>0</v>
      </c>
      <c r="AA431" s="76">
        <v>0</v>
      </c>
      <c r="AB431" s="76">
        <v>0</v>
      </c>
      <c r="AC431" s="76">
        <v>0</v>
      </c>
      <c r="AD431" s="76">
        <v>0</v>
      </c>
      <c r="AE431" s="76">
        <v>0</v>
      </c>
      <c r="AF431" s="76">
        <v>0</v>
      </c>
      <c r="AG431" s="76">
        <v>0</v>
      </c>
      <c r="AH431" s="76">
        <v>0</v>
      </c>
      <c r="AI431" s="76">
        <v>0</v>
      </c>
      <c r="AJ431" s="77">
        <f t="shared" si="6"/>
        <v>0</v>
      </c>
      <c r="AM431" s="70"/>
    </row>
    <row r="432" spans="1:39" ht="20.100000000000001" hidden="1" customHeight="1" outlineLevel="2">
      <c r="A432" s="73">
        <v>1418</v>
      </c>
      <c r="B432" s="74" t="s">
        <v>1067</v>
      </c>
      <c r="C432" s="75" t="s">
        <v>1298</v>
      </c>
      <c r="D432" s="76">
        <v>0</v>
      </c>
      <c r="E432" s="76">
        <v>0</v>
      </c>
      <c r="F432" s="76">
        <v>0</v>
      </c>
      <c r="G432" s="76">
        <v>0</v>
      </c>
      <c r="H432" s="76">
        <v>0</v>
      </c>
      <c r="I432" s="76">
        <v>0</v>
      </c>
      <c r="J432" s="76">
        <v>0</v>
      </c>
      <c r="K432" s="76">
        <v>0</v>
      </c>
      <c r="L432" s="76">
        <v>0</v>
      </c>
      <c r="M432" s="76">
        <v>0</v>
      </c>
      <c r="N432" s="76">
        <v>0</v>
      </c>
      <c r="O432" s="76">
        <v>0</v>
      </c>
      <c r="P432" s="76">
        <v>0</v>
      </c>
      <c r="Q432" s="76">
        <v>0</v>
      </c>
      <c r="R432" s="76">
        <v>0</v>
      </c>
      <c r="S432" s="76">
        <v>0</v>
      </c>
      <c r="T432" s="76">
        <v>0</v>
      </c>
      <c r="U432" s="76">
        <v>0</v>
      </c>
      <c r="V432" s="76">
        <v>0</v>
      </c>
      <c r="W432" s="76">
        <v>0</v>
      </c>
      <c r="X432" s="76">
        <v>0</v>
      </c>
      <c r="Y432" s="76">
        <v>0</v>
      </c>
      <c r="Z432" s="76">
        <v>0</v>
      </c>
      <c r="AA432" s="76">
        <v>0</v>
      </c>
      <c r="AB432" s="76">
        <v>0</v>
      </c>
      <c r="AC432" s="76">
        <v>0</v>
      </c>
      <c r="AD432" s="76">
        <v>0</v>
      </c>
      <c r="AE432" s="76">
        <v>0</v>
      </c>
      <c r="AF432" s="76">
        <v>0</v>
      </c>
      <c r="AG432" s="76">
        <v>0</v>
      </c>
      <c r="AH432" s="76">
        <v>0</v>
      </c>
      <c r="AI432" s="76">
        <v>0</v>
      </c>
      <c r="AJ432" s="77">
        <f t="shared" si="6"/>
        <v>0</v>
      </c>
      <c r="AM432" s="70"/>
    </row>
    <row r="433" spans="1:39" ht="20.100000000000001" hidden="1" customHeight="1" outlineLevel="2">
      <c r="A433" s="73">
        <v>1419</v>
      </c>
      <c r="B433" s="74" t="s">
        <v>1068</v>
      </c>
      <c r="C433" s="75" t="s">
        <v>1298</v>
      </c>
      <c r="D433" s="76">
        <v>0</v>
      </c>
      <c r="E433" s="76">
        <v>0</v>
      </c>
      <c r="F433" s="76">
        <v>0</v>
      </c>
      <c r="G433" s="76">
        <v>0</v>
      </c>
      <c r="H433" s="76">
        <v>0</v>
      </c>
      <c r="I433" s="76">
        <v>0</v>
      </c>
      <c r="J433" s="76">
        <v>0</v>
      </c>
      <c r="K433" s="76">
        <v>0</v>
      </c>
      <c r="L433" s="76">
        <v>0</v>
      </c>
      <c r="M433" s="76">
        <v>0</v>
      </c>
      <c r="N433" s="76">
        <v>0</v>
      </c>
      <c r="O433" s="76">
        <v>0</v>
      </c>
      <c r="P433" s="76">
        <v>0</v>
      </c>
      <c r="Q433" s="76">
        <v>0</v>
      </c>
      <c r="R433" s="76">
        <v>0</v>
      </c>
      <c r="S433" s="76">
        <v>0</v>
      </c>
      <c r="T433" s="76">
        <v>0</v>
      </c>
      <c r="U433" s="76">
        <v>0</v>
      </c>
      <c r="V433" s="76">
        <v>0</v>
      </c>
      <c r="W433" s="76">
        <v>0</v>
      </c>
      <c r="X433" s="76">
        <v>0</v>
      </c>
      <c r="Y433" s="76">
        <v>0</v>
      </c>
      <c r="Z433" s="76">
        <v>0</v>
      </c>
      <c r="AA433" s="76">
        <v>0</v>
      </c>
      <c r="AB433" s="76">
        <v>0</v>
      </c>
      <c r="AC433" s="76">
        <v>0</v>
      </c>
      <c r="AD433" s="76">
        <v>0</v>
      </c>
      <c r="AE433" s="76">
        <v>0</v>
      </c>
      <c r="AF433" s="76">
        <v>0</v>
      </c>
      <c r="AG433" s="76">
        <v>0</v>
      </c>
      <c r="AH433" s="76">
        <v>0</v>
      </c>
      <c r="AI433" s="76">
        <v>0</v>
      </c>
      <c r="AJ433" s="77">
        <f t="shared" si="6"/>
        <v>0</v>
      </c>
      <c r="AM433" s="70"/>
    </row>
    <row r="434" spans="1:39" ht="20.100000000000001" hidden="1" customHeight="1" outlineLevel="2">
      <c r="A434" s="73">
        <v>1420</v>
      </c>
      <c r="B434" s="74" t="s">
        <v>1069</v>
      </c>
      <c r="C434" s="75" t="s">
        <v>1298</v>
      </c>
      <c r="D434" s="76">
        <v>0</v>
      </c>
      <c r="E434" s="76">
        <v>0</v>
      </c>
      <c r="F434" s="76">
        <v>0</v>
      </c>
      <c r="G434" s="76">
        <v>0</v>
      </c>
      <c r="H434" s="76">
        <v>0</v>
      </c>
      <c r="I434" s="76">
        <v>0</v>
      </c>
      <c r="J434" s="76">
        <v>0</v>
      </c>
      <c r="K434" s="76">
        <v>0</v>
      </c>
      <c r="L434" s="76">
        <v>0</v>
      </c>
      <c r="M434" s="76">
        <v>0</v>
      </c>
      <c r="N434" s="76">
        <v>0</v>
      </c>
      <c r="O434" s="76">
        <v>0</v>
      </c>
      <c r="P434" s="76">
        <v>0</v>
      </c>
      <c r="Q434" s="76">
        <v>0</v>
      </c>
      <c r="R434" s="76">
        <v>0</v>
      </c>
      <c r="S434" s="76">
        <v>0</v>
      </c>
      <c r="T434" s="76">
        <v>0</v>
      </c>
      <c r="U434" s="76">
        <v>0</v>
      </c>
      <c r="V434" s="76">
        <v>0</v>
      </c>
      <c r="W434" s="76">
        <v>0</v>
      </c>
      <c r="X434" s="76">
        <v>0</v>
      </c>
      <c r="Y434" s="76">
        <v>0</v>
      </c>
      <c r="Z434" s="76">
        <v>0</v>
      </c>
      <c r="AA434" s="76">
        <v>0</v>
      </c>
      <c r="AB434" s="76">
        <v>0</v>
      </c>
      <c r="AC434" s="76">
        <v>0</v>
      </c>
      <c r="AD434" s="76">
        <v>0</v>
      </c>
      <c r="AE434" s="76">
        <v>0</v>
      </c>
      <c r="AF434" s="76">
        <v>0</v>
      </c>
      <c r="AG434" s="76">
        <v>0</v>
      </c>
      <c r="AH434" s="76">
        <v>0</v>
      </c>
      <c r="AI434" s="76">
        <v>0</v>
      </c>
      <c r="AJ434" s="77">
        <f t="shared" si="6"/>
        <v>0</v>
      </c>
      <c r="AM434" s="70"/>
    </row>
    <row r="435" spans="1:39" ht="20.100000000000001" hidden="1" customHeight="1" outlineLevel="2">
      <c r="A435" s="73">
        <v>1421</v>
      </c>
      <c r="B435" s="74" t="s">
        <v>1070</v>
      </c>
      <c r="C435" s="75" t="s">
        <v>1298</v>
      </c>
      <c r="D435" s="76">
        <v>0</v>
      </c>
      <c r="E435" s="76">
        <v>0</v>
      </c>
      <c r="F435" s="76">
        <v>0</v>
      </c>
      <c r="G435" s="76">
        <v>0</v>
      </c>
      <c r="H435" s="76">
        <v>0</v>
      </c>
      <c r="I435" s="76">
        <v>0</v>
      </c>
      <c r="J435" s="76">
        <v>0</v>
      </c>
      <c r="K435" s="76">
        <v>0</v>
      </c>
      <c r="L435" s="76">
        <v>0</v>
      </c>
      <c r="M435" s="76">
        <v>0</v>
      </c>
      <c r="N435" s="76">
        <v>0</v>
      </c>
      <c r="O435" s="76">
        <v>0</v>
      </c>
      <c r="P435" s="76">
        <v>0</v>
      </c>
      <c r="Q435" s="76">
        <v>0</v>
      </c>
      <c r="R435" s="76">
        <v>0</v>
      </c>
      <c r="S435" s="76">
        <v>0</v>
      </c>
      <c r="T435" s="76">
        <v>0</v>
      </c>
      <c r="U435" s="76">
        <v>0</v>
      </c>
      <c r="V435" s="76">
        <v>0</v>
      </c>
      <c r="W435" s="76">
        <v>0</v>
      </c>
      <c r="X435" s="76">
        <v>0</v>
      </c>
      <c r="Y435" s="76">
        <v>0</v>
      </c>
      <c r="Z435" s="76">
        <v>0</v>
      </c>
      <c r="AA435" s="76">
        <v>0</v>
      </c>
      <c r="AB435" s="76">
        <v>0</v>
      </c>
      <c r="AC435" s="76">
        <v>0</v>
      </c>
      <c r="AD435" s="76">
        <v>0</v>
      </c>
      <c r="AE435" s="76">
        <v>0</v>
      </c>
      <c r="AF435" s="76">
        <v>0</v>
      </c>
      <c r="AG435" s="76">
        <v>0</v>
      </c>
      <c r="AH435" s="76">
        <v>0</v>
      </c>
      <c r="AI435" s="76">
        <v>0</v>
      </c>
      <c r="AJ435" s="77">
        <f t="shared" si="6"/>
        <v>0</v>
      </c>
      <c r="AM435" s="70"/>
    </row>
    <row r="436" spans="1:39" ht="20.100000000000001" hidden="1" customHeight="1" outlineLevel="2">
      <c r="A436" s="73">
        <v>1422</v>
      </c>
      <c r="B436" s="74" t="s">
        <v>1071</v>
      </c>
      <c r="C436" s="75" t="s">
        <v>1298</v>
      </c>
      <c r="D436" s="76">
        <v>0</v>
      </c>
      <c r="E436" s="76">
        <v>0</v>
      </c>
      <c r="F436" s="76">
        <v>0</v>
      </c>
      <c r="G436" s="76">
        <v>0</v>
      </c>
      <c r="H436" s="76">
        <v>0</v>
      </c>
      <c r="I436" s="76">
        <v>0</v>
      </c>
      <c r="J436" s="76">
        <v>0</v>
      </c>
      <c r="K436" s="76">
        <v>0</v>
      </c>
      <c r="L436" s="76">
        <v>0</v>
      </c>
      <c r="M436" s="76">
        <v>0</v>
      </c>
      <c r="N436" s="76">
        <v>0</v>
      </c>
      <c r="O436" s="76">
        <v>0</v>
      </c>
      <c r="P436" s="76">
        <v>0</v>
      </c>
      <c r="Q436" s="76">
        <v>0</v>
      </c>
      <c r="R436" s="76">
        <v>0</v>
      </c>
      <c r="S436" s="76">
        <v>0</v>
      </c>
      <c r="T436" s="76">
        <v>0</v>
      </c>
      <c r="U436" s="76">
        <v>0</v>
      </c>
      <c r="V436" s="76">
        <v>0</v>
      </c>
      <c r="W436" s="76">
        <v>0</v>
      </c>
      <c r="X436" s="76">
        <v>0</v>
      </c>
      <c r="Y436" s="76">
        <v>0</v>
      </c>
      <c r="Z436" s="76">
        <v>0</v>
      </c>
      <c r="AA436" s="76">
        <v>0</v>
      </c>
      <c r="AB436" s="76">
        <v>0</v>
      </c>
      <c r="AC436" s="76">
        <v>0</v>
      </c>
      <c r="AD436" s="76">
        <v>0</v>
      </c>
      <c r="AE436" s="76">
        <v>0</v>
      </c>
      <c r="AF436" s="76">
        <v>0</v>
      </c>
      <c r="AG436" s="76">
        <v>0</v>
      </c>
      <c r="AH436" s="76">
        <v>0</v>
      </c>
      <c r="AI436" s="76">
        <v>0</v>
      </c>
      <c r="AJ436" s="77">
        <f t="shared" si="6"/>
        <v>0</v>
      </c>
      <c r="AM436" s="70"/>
    </row>
    <row r="437" spans="1:39" ht="20.100000000000001" hidden="1" customHeight="1" outlineLevel="2">
      <c r="A437" s="73">
        <v>1423</v>
      </c>
      <c r="B437" s="74" t="s">
        <v>1072</v>
      </c>
      <c r="C437" s="75" t="s">
        <v>1298</v>
      </c>
      <c r="D437" s="76">
        <v>0</v>
      </c>
      <c r="E437" s="76">
        <v>0</v>
      </c>
      <c r="F437" s="76">
        <v>0</v>
      </c>
      <c r="G437" s="76">
        <v>0</v>
      </c>
      <c r="H437" s="76">
        <v>0</v>
      </c>
      <c r="I437" s="76">
        <v>0</v>
      </c>
      <c r="J437" s="76">
        <v>0</v>
      </c>
      <c r="K437" s="76">
        <v>0</v>
      </c>
      <c r="L437" s="76">
        <v>0</v>
      </c>
      <c r="M437" s="76">
        <v>0</v>
      </c>
      <c r="N437" s="76">
        <v>0</v>
      </c>
      <c r="O437" s="76">
        <v>0</v>
      </c>
      <c r="P437" s="76">
        <v>0</v>
      </c>
      <c r="Q437" s="76">
        <v>0</v>
      </c>
      <c r="R437" s="76">
        <v>0</v>
      </c>
      <c r="S437" s="76">
        <v>0</v>
      </c>
      <c r="T437" s="76">
        <v>0</v>
      </c>
      <c r="U437" s="76">
        <v>0</v>
      </c>
      <c r="V437" s="76">
        <v>0</v>
      </c>
      <c r="W437" s="76">
        <v>0</v>
      </c>
      <c r="X437" s="76">
        <v>0</v>
      </c>
      <c r="Y437" s="76">
        <v>0</v>
      </c>
      <c r="Z437" s="76">
        <v>0</v>
      </c>
      <c r="AA437" s="76">
        <v>0</v>
      </c>
      <c r="AB437" s="76">
        <v>0</v>
      </c>
      <c r="AC437" s="76">
        <v>0</v>
      </c>
      <c r="AD437" s="76">
        <v>0</v>
      </c>
      <c r="AE437" s="76">
        <v>0</v>
      </c>
      <c r="AF437" s="76">
        <v>0</v>
      </c>
      <c r="AG437" s="76">
        <v>0</v>
      </c>
      <c r="AH437" s="76">
        <v>0</v>
      </c>
      <c r="AI437" s="76">
        <v>0</v>
      </c>
      <c r="AJ437" s="77">
        <f t="shared" si="6"/>
        <v>0</v>
      </c>
      <c r="AM437" s="70"/>
    </row>
    <row r="438" spans="1:39" ht="20.100000000000001" hidden="1" customHeight="1" outlineLevel="2">
      <c r="A438" s="73">
        <v>1424</v>
      </c>
      <c r="B438" s="74" t="s">
        <v>1073</v>
      </c>
      <c r="C438" s="75" t="s">
        <v>1298</v>
      </c>
      <c r="D438" s="76">
        <v>0</v>
      </c>
      <c r="E438" s="76">
        <v>0</v>
      </c>
      <c r="F438" s="76">
        <v>0</v>
      </c>
      <c r="G438" s="76">
        <v>0</v>
      </c>
      <c r="H438" s="76">
        <v>0</v>
      </c>
      <c r="I438" s="76">
        <v>0</v>
      </c>
      <c r="J438" s="76">
        <v>0</v>
      </c>
      <c r="K438" s="76">
        <v>0</v>
      </c>
      <c r="L438" s="76">
        <v>0</v>
      </c>
      <c r="M438" s="76">
        <v>0</v>
      </c>
      <c r="N438" s="76">
        <v>0</v>
      </c>
      <c r="O438" s="76">
        <v>0</v>
      </c>
      <c r="P438" s="76">
        <v>0</v>
      </c>
      <c r="Q438" s="76">
        <v>0</v>
      </c>
      <c r="R438" s="76">
        <v>0</v>
      </c>
      <c r="S438" s="76">
        <v>0</v>
      </c>
      <c r="T438" s="76">
        <v>0</v>
      </c>
      <c r="U438" s="76">
        <v>0</v>
      </c>
      <c r="V438" s="76">
        <v>0</v>
      </c>
      <c r="W438" s="76">
        <v>0</v>
      </c>
      <c r="X438" s="76">
        <v>0</v>
      </c>
      <c r="Y438" s="76">
        <v>0</v>
      </c>
      <c r="Z438" s="76">
        <v>0</v>
      </c>
      <c r="AA438" s="76">
        <v>0</v>
      </c>
      <c r="AB438" s="76">
        <v>0</v>
      </c>
      <c r="AC438" s="76">
        <v>0</v>
      </c>
      <c r="AD438" s="76">
        <v>0</v>
      </c>
      <c r="AE438" s="76">
        <v>0</v>
      </c>
      <c r="AF438" s="76">
        <v>0</v>
      </c>
      <c r="AG438" s="76">
        <v>0</v>
      </c>
      <c r="AH438" s="76">
        <v>0</v>
      </c>
      <c r="AI438" s="76">
        <v>0</v>
      </c>
      <c r="AJ438" s="77">
        <f t="shared" si="6"/>
        <v>0</v>
      </c>
      <c r="AM438" s="70"/>
    </row>
    <row r="439" spans="1:39" ht="20.100000000000001" hidden="1" customHeight="1" outlineLevel="2">
      <c r="A439" s="73">
        <v>1425</v>
      </c>
      <c r="B439" s="74" t="s">
        <v>1074</v>
      </c>
      <c r="C439" s="75" t="s">
        <v>1298</v>
      </c>
      <c r="D439" s="76">
        <v>0</v>
      </c>
      <c r="E439" s="76">
        <v>0</v>
      </c>
      <c r="F439" s="76">
        <v>0</v>
      </c>
      <c r="G439" s="76">
        <v>0</v>
      </c>
      <c r="H439" s="76">
        <v>0</v>
      </c>
      <c r="I439" s="76">
        <v>0</v>
      </c>
      <c r="J439" s="76">
        <v>0</v>
      </c>
      <c r="K439" s="76">
        <v>0</v>
      </c>
      <c r="L439" s="76">
        <v>0</v>
      </c>
      <c r="M439" s="76">
        <v>0</v>
      </c>
      <c r="N439" s="76">
        <v>0</v>
      </c>
      <c r="O439" s="76">
        <v>0</v>
      </c>
      <c r="P439" s="76">
        <v>0</v>
      </c>
      <c r="Q439" s="76">
        <v>0</v>
      </c>
      <c r="R439" s="76">
        <v>0</v>
      </c>
      <c r="S439" s="76">
        <v>0</v>
      </c>
      <c r="T439" s="76">
        <v>0</v>
      </c>
      <c r="U439" s="76">
        <v>0</v>
      </c>
      <c r="V439" s="76">
        <v>0</v>
      </c>
      <c r="W439" s="76">
        <v>0</v>
      </c>
      <c r="X439" s="76">
        <v>0</v>
      </c>
      <c r="Y439" s="76">
        <v>0</v>
      </c>
      <c r="Z439" s="76">
        <v>0</v>
      </c>
      <c r="AA439" s="76">
        <v>0</v>
      </c>
      <c r="AB439" s="76">
        <v>0</v>
      </c>
      <c r="AC439" s="76">
        <v>0</v>
      </c>
      <c r="AD439" s="76">
        <v>0</v>
      </c>
      <c r="AE439" s="76">
        <v>0</v>
      </c>
      <c r="AF439" s="76">
        <v>0</v>
      </c>
      <c r="AG439" s="76">
        <v>0</v>
      </c>
      <c r="AH439" s="76">
        <v>0</v>
      </c>
      <c r="AI439" s="76">
        <v>0</v>
      </c>
      <c r="AJ439" s="77">
        <f t="shared" si="6"/>
        <v>0</v>
      </c>
      <c r="AM439" s="70"/>
    </row>
    <row r="440" spans="1:39" ht="20.100000000000001" hidden="1" customHeight="1" outlineLevel="2">
      <c r="A440" s="73">
        <v>1426</v>
      </c>
      <c r="B440" s="74" t="s">
        <v>1075</v>
      </c>
      <c r="C440" s="75" t="s">
        <v>1298</v>
      </c>
      <c r="D440" s="76">
        <v>0</v>
      </c>
      <c r="E440" s="76">
        <v>0</v>
      </c>
      <c r="F440" s="76">
        <v>0</v>
      </c>
      <c r="G440" s="76">
        <v>0</v>
      </c>
      <c r="H440" s="76">
        <v>0</v>
      </c>
      <c r="I440" s="76">
        <v>0</v>
      </c>
      <c r="J440" s="76">
        <v>0</v>
      </c>
      <c r="K440" s="76">
        <v>0</v>
      </c>
      <c r="L440" s="76">
        <v>0</v>
      </c>
      <c r="M440" s="76">
        <v>0</v>
      </c>
      <c r="N440" s="76">
        <v>0</v>
      </c>
      <c r="O440" s="76">
        <v>0</v>
      </c>
      <c r="P440" s="76">
        <v>0</v>
      </c>
      <c r="Q440" s="76">
        <v>0</v>
      </c>
      <c r="R440" s="76">
        <v>0</v>
      </c>
      <c r="S440" s="76">
        <v>0</v>
      </c>
      <c r="T440" s="76">
        <v>0</v>
      </c>
      <c r="U440" s="76">
        <v>0</v>
      </c>
      <c r="V440" s="76">
        <v>0</v>
      </c>
      <c r="W440" s="76">
        <v>0</v>
      </c>
      <c r="X440" s="76">
        <v>0</v>
      </c>
      <c r="Y440" s="76">
        <v>0</v>
      </c>
      <c r="Z440" s="76">
        <v>0</v>
      </c>
      <c r="AA440" s="76">
        <v>0</v>
      </c>
      <c r="AB440" s="76">
        <v>0</v>
      </c>
      <c r="AC440" s="76">
        <v>0</v>
      </c>
      <c r="AD440" s="76">
        <v>0</v>
      </c>
      <c r="AE440" s="76">
        <v>0</v>
      </c>
      <c r="AF440" s="76">
        <v>0</v>
      </c>
      <c r="AG440" s="76">
        <v>0</v>
      </c>
      <c r="AH440" s="76">
        <v>0</v>
      </c>
      <c r="AI440" s="76">
        <v>0</v>
      </c>
      <c r="AJ440" s="77">
        <f t="shared" si="6"/>
        <v>0</v>
      </c>
      <c r="AM440" s="70"/>
    </row>
    <row r="441" spans="1:39" ht="20.100000000000001" hidden="1" customHeight="1" outlineLevel="2">
      <c r="A441" s="73">
        <v>1427</v>
      </c>
      <c r="B441" s="74" t="s">
        <v>1076</v>
      </c>
      <c r="C441" s="75" t="s">
        <v>1298</v>
      </c>
      <c r="D441" s="76">
        <v>0</v>
      </c>
      <c r="E441" s="76">
        <v>0</v>
      </c>
      <c r="F441" s="76">
        <v>0</v>
      </c>
      <c r="G441" s="76">
        <v>0</v>
      </c>
      <c r="H441" s="76">
        <v>0</v>
      </c>
      <c r="I441" s="76">
        <v>0</v>
      </c>
      <c r="J441" s="76">
        <v>0</v>
      </c>
      <c r="K441" s="76">
        <v>0</v>
      </c>
      <c r="L441" s="76">
        <v>0</v>
      </c>
      <c r="M441" s="76">
        <v>0</v>
      </c>
      <c r="N441" s="76">
        <v>0</v>
      </c>
      <c r="O441" s="76">
        <v>0</v>
      </c>
      <c r="P441" s="76">
        <v>0</v>
      </c>
      <c r="Q441" s="76">
        <v>0</v>
      </c>
      <c r="R441" s="76">
        <v>0</v>
      </c>
      <c r="S441" s="76">
        <v>0</v>
      </c>
      <c r="T441" s="76">
        <v>0</v>
      </c>
      <c r="U441" s="76">
        <v>0</v>
      </c>
      <c r="V441" s="76">
        <v>0</v>
      </c>
      <c r="W441" s="76">
        <v>0</v>
      </c>
      <c r="X441" s="76">
        <v>0</v>
      </c>
      <c r="Y441" s="76">
        <v>0</v>
      </c>
      <c r="Z441" s="76">
        <v>0</v>
      </c>
      <c r="AA441" s="76">
        <v>0</v>
      </c>
      <c r="AB441" s="76">
        <v>0</v>
      </c>
      <c r="AC441" s="76">
        <v>0</v>
      </c>
      <c r="AD441" s="76">
        <v>0</v>
      </c>
      <c r="AE441" s="76">
        <v>0</v>
      </c>
      <c r="AF441" s="76">
        <v>0</v>
      </c>
      <c r="AG441" s="76">
        <v>0</v>
      </c>
      <c r="AH441" s="76">
        <v>0</v>
      </c>
      <c r="AI441" s="76">
        <v>0</v>
      </c>
      <c r="AJ441" s="77">
        <f t="shared" si="6"/>
        <v>0</v>
      </c>
      <c r="AM441" s="70"/>
    </row>
    <row r="442" spans="1:39" ht="20.100000000000001" hidden="1" customHeight="1" outlineLevel="2">
      <c r="A442" s="73">
        <v>1428</v>
      </c>
      <c r="B442" s="74" t="s">
        <v>1077</v>
      </c>
      <c r="C442" s="75" t="s">
        <v>1298</v>
      </c>
      <c r="D442" s="76">
        <v>0</v>
      </c>
      <c r="E442" s="76">
        <v>0</v>
      </c>
      <c r="F442" s="76">
        <v>0</v>
      </c>
      <c r="G442" s="76">
        <v>0</v>
      </c>
      <c r="H442" s="76">
        <v>0</v>
      </c>
      <c r="I442" s="76">
        <v>0</v>
      </c>
      <c r="J442" s="76">
        <v>0</v>
      </c>
      <c r="K442" s="76">
        <v>0</v>
      </c>
      <c r="L442" s="76">
        <v>0</v>
      </c>
      <c r="M442" s="76">
        <v>0</v>
      </c>
      <c r="N442" s="76">
        <v>0</v>
      </c>
      <c r="O442" s="76">
        <v>0</v>
      </c>
      <c r="P442" s="76">
        <v>0</v>
      </c>
      <c r="Q442" s="76">
        <v>0</v>
      </c>
      <c r="R442" s="76">
        <v>0</v>
      </c>
      <c r="S442" s="76">
        <v>0</v>
      </c>
      <c r="T442" s="76">
        <v>0</v>
      </c>
      <c r="U442" s="76">
        <v>0</v>
      </c>
      <c r="V442" s="76">
        <v>0</v>
      </c>
      <c r="W442" s="76">
        <v>0</v>
      </c>
      <c r="X442" s="76">
        <v>0</v>
      </c>
      <c r="Y442" s="76">
        <v>0</v>
      </c>
      <c r="Z442" s="76">
        <v>0</v>
      </c>
      <c r="AA442" s="76">
        <v>0</v>
      </c>
      <c r="AB442" s="76">
        <v>0</v>
      </c>
      <c r="AC442" s="76">
        <v>0</v>
      </c>
      <c r="AD442" s="76">
        <v>0</v>
      </c>
      <c r="AE442" s="76">
        <v>0</v>
      </c>
      <c r="AF442" s="76">
        <v>0</v>
      </c>
      <c r="AG442" s="76">
        <v>0</v>
      </c>
      <c r="AH442" s="76">
        <v>0</v>
      </c>
      <c r="AI442" s="76">
        <v>0</v>
      </c>
      <c r="AJ442" s="77">
        <f t="shared" si="6"/>
        <v>0</v>
      </c>
      <c r="AM442" s="70"/>
    </row>
    <row r="443" spans="1:39" ht="20.100000000000001" hidden="1" customHeight="1" outlineLevel="2">
      <c r="A443" s="73">
        <v>1429</v>
      </c>
      <c r="B443" s="74" t="s">
        <v>1078</v>
      </c>
      <c r="C443" s="75" t="s">
        <v>1298</v>
      </c>
      <c r="D443" s="76">
        <v>0</v>
      </c>
      <c r="E443" s="76">
        <v>0</v>
      </c>
      <c r="F443" s="76">
        <v>0</v>
      </c>
      <c r="G443" s="76">
        <v>0</v>
      </c>
      <c r="H443" s="76">
        <v>0</v>
      </c>
      <c r="I443" s="76">
        <v>0</v>
      </c>
      <c r="J443" s="76">
        <v>0</v>
      </c>
      <c r="K443" s="76">
        <v>0</v>
      </c>
      <c r="L443" s="76">
        <v>0</v>
      </c>
      <c r="M443" s="76">
        <v>0</v>
      </c>
      <c r="N443" s="76">
        <v>0</v>
      </c>
      <c r="O443" s="76">
        <v>0</v>
      </c>
      <c r="P443" s="76">
        <v>0</v>
      </c>
      <c r="Q443" s="76">
        <v>0</v>
      </c>
      <c r="R443" s="76">
        <v>0</v>
      </c>
      <c r="S443" s="76">
        <v>0</v>
      </c>
      <c r="T443" s="76">
        <v>0</v>
      </c>
      <c r="U443" s="76">
        <v>0</v>
      </c>
      <c r="V443" s="76">
        <v>0</v>
      </c>
      <c r="W443" s="76">
        <v>0</v>
      </c>
      <c r="X443" s="76">
        <v>0</v>
      </c>
      <c r="Y443" s="76">
        <v>0</v>
      </c>
      <c r="Z443" s="76">
        <v>0</v>
      </c>
      <c r="AA443" s="76">
        <v>0</v>
      </c>
      <c r="AB443" s="76">
        <v>0</v>
      </c>
      <c r="AC443" s="76">
        <v>0</v>
      </c>
      <c r="AD443" s="76">
        <v>0</v>
      </c>
      <c r="AE443" s="76">
        <v>0</v>
      </c>
      <c r="AF443" s="76">
        <v>0</v>
      </c>
      <c r="AG443" s="76">
        <v>0</v>
      </c>
      <c r="AH443" s="76">
        <v>0</v>
      </c>
      <c r="AI443" s="76">
        <v>0</v>
      </c>
      <c r="AJ443" s="77">
        <f t="shared" si="6"/>
        <v>0</v>
      </c>
      <c r="AM443" s="70"/>
    </row>
    <row r="444" spans="1:39" ht="20.100000000000001" hidden="1" customHeight="1" outlineLevel="2">
      <c r="A444" s="73">
        <v>1430</v>
      </c>
      <c r="B444" s="74" t="s">
        <v>1079</v>
      </c>
      <c r="C444" s="75" t="s">
        <v>1298</v>
      </c>
      <c r="D444" s="76">
        <v>0</v>
      </c>
      <c r="E444" s="76">
        <v>0</v>
      </c>
      <c r="F444" s="76">
        <v>0</v>
      </c>
      <c r="G444" s="76">
        <v>0</v>
      </c>
      <c r="H444" s="76">
        <v>0</v>
      </c>
      <c r="I444" s="76">
        <v>0</v>
      </c>
      <c r="J444" s="76">
        <v>0</v>
      </c>
      <c r="K444" s="76">
        <v>0</v>
      </c>
      <c r="L444" s="76">
        <v>0</v>
      </c>
      <c r="M444" s="76">
        <v>0</v>
      </c>
      <c r="N444" s="76">
        <v>0</v>
      </c>
      <c r="O444" s="76">
        <v>0</v>
      </c>
      <c r="P444" s="76">
        <v>0</v>
      </c>
      <c r="Q444" s="76">
        <v>0</v>
      </c>
      <c r="R444" s="76">
        <v>0</v>
      </c>
      <c r="S444" s="76">
        <v>0</v>
      </c>
      <c r="T444" s="76">
        <v>0</v>
      </c>
      <c r="U444" s="76">
        <v>0</v>
      </c>
      <c r="V444" s="76">
        <v>0</v>
      </c>
      <c r="W444" s="76">
        <v>0</v>
      </c>
      <c r="X444" s="76">
        <v>0</v>
      </c>
      <c r="Y444" s="76">
        <v>0</v>
      </c>
      <c r="Z444" s="76">
        <v>0</v>
      </c>
      <c r="AA444" s="76">
        <v>0</v>
      </c>
      <c r="AB444" s="76">
        <v>0</v>
      </c>
      <c r="AC444" s="76">
        <v>0</v>
      </c>
      <c r="AD444" s="76">
        <v>0</v>
      </c>
      <c r="AE444" s="76">
        <v>0</v>
      </c>
      <c r="AF444" s="76">
        <v>0</v>
      </c>
      <c r="AG444" s="76">
        <v>0</v>
      </c>
      <c r="AH444" s="76">
        <v>0</v>
      </c>
      <c r="AI444" s="76">
        <v>0</v>
      </c>
      <c r="AJ444" s="77">
        <f t="shared" si="6"/>
        <v>0</v>
      </c>
      <c r="AM444" s="70"/>
    </row>
    <row r="445" spans="1:39" ht="20.100000000000001" hidden="1" customHeight="1" outlineLevel="2">
      <c r="A445" s="73">
        <v>1431</v>
      </c>
      <c r="B445" s="74" t="s">
        <v>1080</v>
      </c>
      <c r="C445" s="75" t="s">
        <v>1298</v>
      </c>
      <c r="D445" s="76">
        <v>0</v>
      </c>
      <c r="E445" s="76">
        <v>0</v>
      </c>
      <c r="F445" s="76">
        <v>0</v>
      </c>
      <c r="G445" s="76">
        <v>0</v>
      </c>
      <c r="H445" s="76">
        <v>0</v>
      </c>
      <c r="I445" s="76">
        <v>0</v>
      </c>
      <c r="J445" s="76">
        <v>0</v>
      </c>
      <c r="K445" s="76">
        <v>0</v>
      </c>
      <c r="L445" s="76">
        <v>0</v>
      </c>
      <c r="M445" s="76">
        <v>0</v>
      </c>
      <c r="N445" s="76">
        <v>0</v>
      </c>
      <c r="O445" s="76">
        <v>0</v>
      </c>
      <c r="P445" s="76">
        <v>0</v>
      </c>
      <c r="Q445" s="76">
        <v>0</v>
      </c>
      <c r="R445" s="76">
        <v>0</v>
      </c>
      <c r="S445" s="76">
        <v>0</v>
      </c>
      <c r="T445" s="76">
        <v>0</v>
      </c>
      <c r="U445" s="76">
        <v>0</v>
      </c>
      <c r="V445" s="76">
        <v>0</v>
      </c>
      <c r="W445" s="76">
        <v>0</v>
      </c>
      <c r="X445" s="76">
        <v>0</v>
      </c>
      <c r="Y445" s="76">
        <v>0</v>
      </c>
      <c r="Z445" s="76">
        <v>0</v>
      </c>
      <c r="AA445" s="76">
        <v>0</v>
      </c>
      <c r="AB445" s="76">
        <v>0</v>
      </c>
      <c r="AC445" s="76">
        <v>0</v>
      </c>
      <c r="AD445" s="76">
        <v>0</v>
      </c>
      <c r="AE445" s="76">
        <v>0</v>
      </c>
      <c r="AF445" s="76">
        <v>0</v>
      </c>
      <c r="AG445" s="76">
        <v>0</v>
      </c>
      <c r="AH445" s="76">
        <v>0</v>
      </c>
      <c r="AI445" s="76">
        <v>0</v>
      </c>
      <c r="AJ445" s="77">
        <f t="shared" si="6"/>
        <v>0</v>
      </c>
      <c r="AM445" s="70"/>
    </row>
    <row r="446" spans="1:39" ht="20.100000000000001" hidden="1" customHeight="1" outlineLevel="2">
      <c r="A446" s="73">
        <v>1432</v>
      </c>
      <c r="B446" s="74" t="s">
        <v>1081</v>
      </c>
      <c r="C446" s="75" t="s">
        <v>1298</v>
      </c>
      <c r="D446" s="76">
        <v>0</v>
      </c>
      <c r="E446" s="76">
        <v>0</v>
      </c>
      <c r="F446" s="76">
        <v>0</v>
      </c>
      <c r="G446" s="76">
        <v>0</v>
      </c>
      <c r="H446" s="76">
        <v>0</v>
      </c>
      <c r="I446" s="76">
        <v>0</v>
      </c>
      <c r="J446" s="76">
        <v>0</v>
      </c>
      <c r="K446" s="76">
        <v>0</v>
      </c>
      <c r="L446" s="76">
        <v>0</v>
      </c>
      <c r="M446" s="76">
        <v>0</v>
      </c>
      <c r="N446" s="76">
        <v>0</v>
      </c>
      <c r="O446" s="76">
        <v>0</v>
      </c>
      <c r="P446" s="76">
        <v>0</v>
      </c>
      <c r="Q446" s="76">
        <v>0</v>
      </c>
      <c r="R446" s="76">
        <v>0</v>
      </c>
      <c r="S446" s="76">
        <v>0</v>
      </c>
      <c r="T446" s="76">
        <v>0</v>
      </c>
      <c r="U446" s="76">
        <v>0</v>
      </c>
      <c r="V446" s="76">
        <v>0</v>
      </c>
      <c r="W446" s="76">
        <v>0</v>
      </c>
      <c r="X446" s="76">
        <v>0</v>
      </c>
      <c r="Y446" s="76">
        <v>0</v>
      </c>
      <c r="Z446" s="76">
        <v>0</v>
      </c>
      <c r="AA446" s="76">
        <v>0</v>
      </c>
      <c r="AB446" s="76">
        <v>0</v>
      </c>
      <c r="AC446" s="76">
        <v>0</v>
      </c>
      <c r="AD446" s="76">
        <v>0</v>
      </c>
      <c r="AE446" s="76">
        <v>0</v>
      </c>
      <c r="AF446" s="76">
        <v>0</v>
      </c>
      <c r="AG446" s="76">
        <v>0</v>
      </c>
      <c r="AH446" s="76">
        <v>0</v>
      </c>
      <c r="AI446" s="76">
        <v>0</v>
      </c>
      <c r="AJ446" s="77">
        <f t="shared" si="6"/>
        <v>0</v>
      </c>
      <c r="AM446" s="70"/>
    </row>
    <row r="447" spans="1:39" ht="20.100000000000001" hidden="1" customHeight="1" outlineLevel="2">
      <c r="A447" s="73">
        <v>1433</v>
      </c>
      <c r="B447" s="74" t="s">
        <v>1082</v>
      </c>
      <c r="C447" s="75" t="s">
        <v>1298</v>
      </c>
      <c r="D447" s="76">
        <v>0</v>
      </c>
      <c r="E447" s="76">
        <v>0</v>
      </c>
      <c r="F447" s="76">
        <v>0</v>
      </c>
      <c r="G447" s="76">
        <v>0</v>
      </c>
      <c r="H447" s="76">
        <v>0</v>
      </c>
      <c r="I447" s="76">
        <v>0</v>
      </c>
      <c r="J447" s="76">
        <v>0</v>
      </c>
      <c r="K447" s="76">
        <v>0</v>
      </c>
      <c r="L447" s="76">
        <v>0</v>
      </c>
      <c r="M447" s="76">
        <v>0</v>
      </c>
      <c r="N447" s="76">
        <v>0</v>
      </c>
      <c r="O447" s="76">
        <v>0</v>
      </c>
      <c r="P447" s="76">
        <v>0</v>
      </c>
      <c r="Q447" s="76">
        <v>0</v>
      </c>
      <c r="R447" s="76">
        <v>0</v>
      </c>
      <c r="S447" s="76">
        <v>0</v>
      </c>
      <c r="T447" s="76">
        <v>0</v>
      </c>
      <c r="U447" s="76">
        <v>0</v>
      </c>
      <c r="V447" s="76">
        <v>0</v>
      </c>
      <c r="W447" s="76">
        <v>0</v>
      </c>
      <c r="X447" s="76">
        <v>0</v>
      </c>
      <c r="Y447" s="76">
        <v>0</v>
      </c>
      <c r="Z447" s="76">
        <v>0</v>
      </c>
      <c r="AA447" s="76">
        <v>0</v>
      </c>
      <c r="AB447" s="76">
        <v>0</v>
      </c>
      <c r="AC447" s="76">
        <v>0</v>
      </c>
      <c r="AD447" s="76">
        <v>0</v>
      </c>
      <c r="AE447" s="76">
        <v>0</v>
      </c>
      <c r="AF447" s="76">
        <v>0</v>
      </c>
      <c r="AG447" s="76">
        <v>0</v>
      </c>
      <c r="AH447" s="76">
        <v>0</v>
      </c>
      <c r="AI447" s="76">
        <v>0</v>
      </c>
      <c r="AJ447" s="77">
        <f t="shared" si="6"/>
        <v>0</v>
      </c>
      <c r="AM447" s="70"/>
    </row>
    <row r="448" spans="1:39" ht="20.100000000000001" hidden="1" customHeight="1" outlineLevel="2">
      <c r="A448" s="73">
        <v>1434</v>
      </c>
      <c r="B448" s="74" t="s">
        <v>1083</v>
      </c>
      <c r="C448" s="75" t="s">
        <v>1298</v>
      </c>
      <c r="D448" s="76">
        <v>0</v>
      </c>
      <c r="E448" s="76">
        <v>0</v>
      </c>
      <c r="F448" s="76">
        <v>0</v>
      </c>
      <c r="G448" s="76">
        <v>0</v>
      </c>
      <c r="H448" s="76">
        <v>0</v>
      </c>
      <c r="I448" s="76">
        <v>0</v>
      </c>
      <c r="J448" s="76">
        <v>0</v>
      </c>
      <c r="K448" s="76">
        <v>0</v>
      </c>
      <c r="L448" s="76">
        <v>0</v>
      </c>
      <c r="M448" s="76">
        <v>0</v>
      </c>
      <c r="N448" s="76">
        <v>0</v>
      </c>
      <c r="O448" s="76">
        <v>0</v>
      </c>
      <c r="P448" s="76">
        <v>0</v>
      </c>
      <c r="Q448" s="76">
        <v>0</v>
      </c>
      <c r="R448" s="76">
        <v>0</v>
      </c>
      <c r="S448" s="76">
        <v>0</v>
      </c>
      <c r="T448" s="76">
        <v>0</v>
      </c>
      <c r="U448" s="76">
        <v>0</v>
      </c>
      <c r="V448" s="76">
        <v>0</v>
      </c>
      <c r="W448" s="76">
        <v>0</v>
      </c>
      <c r="X448" s="76">
        <v>0</v>
      </c>
      <c r="Y448" s="76">
        <v>0</v>
      </c>
      <c r="Z448" s="76">
        <v>0</v>
      </c>
      <c r="AA448" s="76">
        <v>0</v>
      </c>
      <c r="AB448" s="76">
        <v>0</v>
      </c>
      <c r="AC448" s="76">
        <v>0</v>
      </c>
      <c r="AD448" s="76">
        <v>0</v>
      </c>
      <c r="AE448" s="76">
        <v>0</v>
      </c>
      <c r="AF448" s="76">
        <v>0</v>
      </c>
      <c r="AG448" s="76">
        <v>0</v>
      </c>
      <c r="AH448" s="76">
        <v>0</v>
      </c>
      <c r="AI448" s="76">
        <v>0</v>
      </c>
      <c r="AJ448" s="77">
        <f t="shared" si="6"/>
        <v>0</v>
      </c>
      <c r="AM448" s="70"/>
    </row>
    <row r="449" spans="1:39" ht="20.100000000000001" hidden="1" customHeight="1" outlineLevel="2">
      <c r="A449" s="73">
        <v>1435</v>
      </c>
      <c r="B449" s="74" t="s">
        <v>1084</v>
      </c>
      <c r="C449" s="75" t="s">
        <v>1298</v>
      </c>
      <c r="D449" s="76">
        <v>0</v>
      </c>
      <c r="E449" s="76">
        <v>0</v>
      </c>
      <c r="F449" s="76">
        <v>0</v>
      </c>
      <c r="G449" s="76">
        <v>0</v>
      </c>
      <c r="H449" s="76">
        <v>0</v>
      </c>
      <c r="I449" s="76">
        <v>0</v>
      </c>
      <c r="J449" s="76">
        <v>0</v>
      </c>
      <c r="K449" s="76">
        <v>0</v>
      </c>
      <c r="L449" s="76">
        <v>0</v>
      </c>
      <c r="M449" s="76">
        <v>0</v>
      </c>
      <c r="N449" s="76">
        <v>0</v>
      </c>
      <c r="O449" s="76">
        <v>0</v>
      </c>
      <c r="P449" s="76">
        <v>0</v>
      </c>
      <c r="Q449" s="76">
        <v>0</v>
      </c>
      <c r="R449" s="76">
        <v>0</v>
      </c>
      <c r="S449" s="76">
        <v>0</v>
      </c>
      <c r="T449" s="76">
        <v>0</v>
      </c>
      <c r="U449" s="76">
        <v>0</v>
      </c>
      <c r="V449" s="76">
        <v>0</v>
      </c>
      <c r="W449" s="76">
        <v>0</v>
      </c>
      <c r="X449" s="76">
        <v>0</v>
      </c>
      <c r="Y449" s="76">
        <v>0</v>
      </c>
      <c r="Z449" s="76">
        <v>0</v>
      </c>
      <c r="AA449" s="76">
        <v>0</v>
      </c>
      <c r="AB449" s="76">
        <v>0</v>
      </c>
      <c r="AC449" s="76">
        <v>0</v>
      </c>
      <c r="AD449" s="76">
        <v>0</v>
      </c>
      <c r="AE449" s="76">
        <v>0</v>
      </c>
      <c r="AF449" s="76">
        <v>0</v>
      </c>
      <c r="AG449" s="76">
        <v>0</v>
      </c>
      <c r="AH449" s="76">
        <v>0</v>
      </c>
      <c r="AI449" s="76">
        <v>0</v>
      </c>
      <c r="AJ449" s="77">
        <f t="shared" si="6"/>
        <v>0</v>
      </c>
      <c r="AM449" s="70"/>
    </row>
    <row r="450" spans="1:39" ht="20.100000000000001" hidden="1" customHeight="1" outlineLevel="2">
      <c r="A450" s="73">
        <v>1501</v>
      </c>
      <c r="B450" s="74" t="s">
        <v>1085</v>
      </c>
      <c r="C450" s="75" t="s">
        <v>1298</v>
      </c>
      <c r="D450" s="76">
        <v>0</v>
      </c>
      <c r="E450" s="76">
        <v>0</v>
      </c>
      <c r="F450" s="76">
        <v>0</v>
      </c>
      <c r="G450" s="76">
        <v>0</v>
      </c>
      <c r="H450" s="76">
        <v>0</v>
      </c>
      <c r="I450" s="76">
        <v>0</v>
      </c>
      <c r="J450" s="76">
        <v>0</v>
      </c>
      <c r="K450" s="76">
        <v>0</v>
      </c>
      <c r="L450" s="76">
        <v>0</v>
      </c>
      <c r="M450" s="76">
        <v>0</v>
      </c>
      <c r="N450" s="76">
        <v>0</v>
      </c>
      <c r="O450" s="76">
        <v>0</v>
      </c>
      <c r="P450" s="76">
        <v>0</v>
      </c>
      <c r="Q450" s="76">
        <v>0</v>
      </c>
      <c r="R450" s="76">
        <v>0</v>
      </c>
      <c r="S450" s="76">
        <v>0</v>
      </c>
      <c r="T450" s="76">
        <v>0</v>
      </c>
      <c r="U450" s="76">
        <v>0</v>
      </c>
      <c r="V450" s="76">
        <v>0</v>
      </c>
      <c r="W450" s="76">
        <v>0</v>
      </c>
      <c r="X450" s="76">
        <v>0</v>
      </c>
      <c r="Y450" s="76">
        <v>0</v>
      </c>
      <c r="Z450" s="76">
        <v>0</v>
      </c>
      <c r="AA450" s="76">
        <v>0</v>
      </c>
      <c r="AB450" s="76">
        <v>0</v>
      </c>
      <c r="AC450" s="76">
        <v>0</v>
      </c>
      <c r="AD450" s="76">
        <v>0</v>
      </c>
      <c r="AE450" s="76">
        <v>0</v>
      </c>
      <c r="AF450" s="76">
        <v>0</v>
      </c>
      <c r="AG450" s="76">
        <v>0</v>
      </c>
      <c r="AH450" s="76">
        <v>0</v>
      </c>
      <c r="AI450" s="76">
        <v>0</v>
      </c>
      <c r="AJ450" s="77">
        <f t="shared" si="6"/>
        <v>0</v>
      </c>
      <c r="AM450" s="70"/>
    </row>
    <row r="451" spans="1:39" ht="20.100000000000001" hidden="1" customHeight="1" outlineLevel="2">
      <c r="A451" s="73">
        <v>1502</v>
      </c>
      <c r="B451" s="74" t="s">
        <v>1086</v>
      </c>
      <c r="C451" s="75" t="s">
        <v>1298</v>
      </c>
      <c r="D451" s="76">
        <v>0</v>
      </c>
      <c r="E451" s="76">
        <v>0</v>
      </c>
      <c r="F451" s="76">
        <v>0</v>
      </c>
      <c r="G451" s="76">
        <v>0</v>
      </c>
      <c r="H451" s="76">
        <v>0</v>
      </c>
      <c r="I451" s="76">
        <v>0</v>
      </c>
      <c r="J451" s="76">
        <v>0</v>
      </c>
      <c r="K451" s="76">
        <v>0</v>
      </c>
      <c r="L451" s="76">
        <v>0</v>
      </c>
      <c r="M451" s="76">
        <v>0</v>
      </c>
      <c r="N451" s="76">
        <v>0</v>
      </c>
      <c r="O451" s="76">
        <v>0</v>
      </c>
      <c r="P451" s="76">
        <v>0</v>
      </c>
      <c r="Q451" s="76">
        <v>0</v>
      </c>
      <c r="R451" s="76">
        <v>0</v>
      </c>
      <c r="S451" s="76">
        <v>0</v>
      </c>
      <c r="T451" s="76">
        <v>0</v>
      </c>
      <c r="U451" s="76">
        <v>0</v>
      </c>
      <c r="V451" s="76">
        <v>0</v>
      </c>
      <c r="W451" s="76">
        <v>0</v>
      </c>
      <c r="X451" s="76">
        <v>0</v>
      </c>
      <c r="Y451" s="76">
        <v>0</v>
      </c>
      <c r="Z451" s="76">
        <v>0</v>
      </c>
      <c r="AA451" s="76">
        <v>0</v>
      </c>
      <c r="AB451" s="76">
        <v>0</v>
      </c>
      <c r="AC451" s="76">
        <v>0</v>
      </c>
      <c r="AD451" s="76">
        <v>0</v>
      </c>
      <c r="AE451" s="76">
        <v>0</v>
      </c>
      <c r="AF451" s="76">
        <v>0</v>
      </c>
      <c r="AG451" s="76">
        <v>0</v>
      </c>
      <c r="AH451" s="76">
        <v>0</v>
      </c>
      <c r="AI451" s="76">
        <v>0</v>
      </c>
      <c r="AJ451" s="77">
        <f t="shared" si="6"/>
        <v>0</v>
      </c>
      <c r="AM451" s="70"/>
    </row>
    <row r="452" spans="1:39" ht="20.100000000000001" hidden="1" customHeight="1" outlineLevel="2">
      <c r="A452" s="73">
        <v>1503</v>
      </c>
      <c r="B452" s="74" t="s">
        <v>1087</v>
      </c>
      <c r="C452" s="75" t="s">
        <v>1298</v>
      </c>
      <c r="D452" s="76">
        <v>0</v>
      </c>
      <c r="E452" s="76">
        <v>0</v>
      </c>
      <c r="F452" s="76">
        <v>0</v>
      </c>
      <c r="G452" s="76">
        <v>0</v>
      </c>
      <c r="H452" s="76">
        <v>0</v>
      </c>
      <c r="I452" s="76">
        <v>0</v>
      </c>
      <c r="J452" s="76">
        <v>0</v>
      </c>
      <c r="K452" s="76">
        <v>0</v>
      </c>
      <c r="L452" s="76">
        <v>0</v>
      </c>
      <c r="M452" s="76">
        <v>0</v>
      </c>
      <c r="N452" s="76">
        <v>0</v>
      </c>
      <c r="O452" s="76">
        <v>0</v>
      </c>
      <c r="P452" s="76">
        <v>0</v>
      </c>
      <c r="Q452" s="76">
        <v>0</v>
      </c>
      <c r="R452" s="76">
        <v>0</v>
      </c>
      <c r="S452" s="76">
        <v>0</v>
      </c>
      <c r="T452" s="76">
        <v>0</v>
      </c>
      <c r="U452" s="76">
        <v>0</v>
      </c>
      <c r="V452" s="76">
        <v>0</v>
      </c>
      <c r="W452" s="76">
        <v>0</v>
      </c>
      <c r="X452" s="76">
        <v>0</v>
      </c>
      <c r="Y452" s="76">
        <v>0</v>
      </c>
      <c r="Z452" s="76">
        <v>0</v>
      </c>
      <c r="AA452" s="76">
        <v>0</v>
      </c>
      <c r="AB452" s="76">
        <v>0</v>
      </c>
      <c r="AC452" s="76">
        <v>0</v>
      </c>
      <c r="AD452" s="76">
        <v>0</v>
      </c>
      <c r="AE452" s="76">
        <v>0</v>
      </c>
      <c r="AF452" s="76">
        <v>0</v>
      </c>
      <c r="AG452" s="76">
        <v>0</v>
      </c>
      <c r="AH452" s="76">
        <v>0</v>
      </c>
      <c r="AI452" s="76">
        <v>0</v>
      </c>
      <c r="AJ452" s="77">
        <f t="shared" si="6"/>
        <v>0</v>
      </c>
      <c r="AM452" s="70"/>
    </row>
    <row r="453" spans="1:39" ht="20.100000000000001" hidden="1" customHeight="1" outlineLevel="2">
      <c r="A453" s="73">
        <v>1504</v>
      </c>
      <c r="B453" s="74" t="s">
        <v>1088</v>
      </c>
      <c r="C453" s="75" t="s">
        <v>1298</v>
      </c>
      <c r="D453" s="76">
        <v>0</v>
      </c>
      <c r="E453" s="76">
        <v>0</v>
      </c>
      <c r="F453" s="76">
        <v>0</v>
      </c>
      <c r="G453" s="76">
        <v>0</v>
      </c>
      <c r="H453" s="76">
        <v>0</v>
      </c>
      <c r="I453" s="76">
        <v>0</v>
      </c>
      <c r="J453" s="76">
        <v>0</v>
      </c>
      <c r="K453" s="76">
        <v>0</v>
      </c>
      <c r="L453" s="76">
        <v>0</v>
      </c>
      <c r="M453" s="76">
        <v>0</v>
      </c>
      <c r="N453" s="76">
        <v>0</v>
      </c>
      <c r="O453" s="76">
        <v>0</v>
      </c>
      <c r="P453" s="76">
        <v>0</v>
      </c>
      <c r="Q453" s="76">
        <v>0</v>
      </c>
      <c r="R453" s="76">
        <v>0</v>
      </c>
      <c r="S453" s="76">
        <v>0</v>
      </c>
      <c r="T453" s="76">
        <v>0</v>
      </c>
      <c r="U453" s="76">
        <v>0</v>
      </c>
      <c r="V453" s="76">
        <v>0</v>
      </c>
      <c r="W453" s="76">
        <v>0</v>
      </c>
      <c r="X453" s="76">
        <v>0</v>
      </c>
      <c r="Y453" s="76">
        <v>0</v>
      </c>
      <c r="Z453" s="76">
        <v>0</v>
      </c>
      <c r="AA453" s="76">
        <v>0</v>
      </c>
      <c r="AB453" s="76">
        <v>0</v>
      </c>
      <c r="AC453" s="76">
        <v>0</v>
      </c>
      <c r="AD453" s="76">
        <v>0</v>
      </c>
      <c r="AE453" s="76">
        <v>0</v>
      </c>
      <c r="AF453" s="76">
        <v>0</v>
      </c>
      <c r="AG453" s="76">
        <v>0</v>
      </c>
      <c r="AH453" s="76">
        <v>0</v>
      </c>
      <c r="AI453" s="76">
        <v>0</v>
      </c>
      <c r="AJ453" s="77">
        <f t="shared" si="6"/>
        <v>0</v>
      </c>
      <c r="AM453" s="70"/>
    </row>
    <row r="454" spans="1:39" ht="20.100000000000001" hidden="1" customHeight="1" outlineLevel="2">
      <c r="A454" s="73">
        <v>1505</v>
      </c>
      <c r="B454" s="74" t="s">
        <v>1089</v>
      </c>
      <c r="C454" s="75" t="s">
        <v>1298</v>
      </c>
      <c r="D454" s="76">
        <v>0</v>
      </c>
      <c r="E454" s="76">
        <v>0</v>
      </c>
      <c r="F454" s="76">
        <v>0</v>
      </c>
      <c r="G454" s="76">
        <v>0</v>
      </c>
      <c r="H454" s="76">
        <v>0</v>
      </c>
      <c r="I454" s="76">
        <v>0</v>
      </c>
      <c r="J454" s="76">
        <v>0</v>
      </c>
      <c r="K454" s="76">
        <v>0</v>
      </c>
      <c r="L454" s="76">
        <v>0</v>
      </c>
      <c r="M454" s="76">
        <v>0</v>
      </c>
      <c r="N454" s="76">
        <v>0</v>
      </c>
      <c r="O454" s="76">
        <v>0</v>
      </c>
      <c r="P454" s="76">
        <v>0</v>
      </c>
      <c r="Q454" s="76">
        <v>0</v>
      </c>
      <c r="R454" s="76">
        <v>0</v>
      </c>
      <c r="S454" s="76">
        <v>0</v>
      </c>
      <c r="T454" s="76">
        <v>0</v>
      </c>
      <c r="U454" s="76">
        <v>0</v>
      </c>
      <c r="V454" s="76">
        <v>0</v>
      </c>
      <c r="W454" s="76">
        <v>0</v>
      </c>
      <c r="X454" s="76">
        <v>0</v>
      </c>
      <c r="Y454" s="76">
        <v>0</v>
      </c>
      <c r="Z454" s="76">
        <v>0</v>
      </c>
      <c r="AA454" s="76">
        <v>0</v>
      </c>
      <c r="AB454" s="76">
        <v>0</v>
      </c>
      <c r="AC454" s="76">
        <v>0</v>
      </c>
      <c r="AD454" s="76">
        <v>0</v>
      </c>
      <c r="AE454" s="76">
        <v>0</v>
      </c>
      <c r="AF454" s="76">
        <v>0</v>
      </c>
      <c r="AG454" s="76">
        <v>0</v>
      </c>
      <c r="AH454" s="76">
        <v>0</v>
      </c>
      <c r="AI454" s="76">
        <v>0</v>
      </c>
      <c r="AJ454" s="77">
        <f t="shared" si="6"/>
        <v>0</v>
      </c>
      <c r="AM454" s="70"/>
    </row>
    <row r="455" spans="1:39" ht="20.100000000000001" hidden="1" customHeight="1" outlineLevel="2">
      <c r="A455" s="73">
        <v>1506</v>
      </c>
      <c r="B455" s="74" t="s">
        <v>1090</v>
      </c>
      <c r="C455" s="75" t="s">
        <v>1298</v>
      </c>
      <c r="D455" s="76">
        <v>0</v>
      </c>
      <c r="E455" s="76">
        <v>0</v>
      </c>
      <c r="F455" s="76">
        <v>0</v>
      </c>
      <c r="G455" s="76">
        <v>0</v>
      </c>
      <c r="H455" s="76">
        <v>0</v>
      </c>
      <c r="I455" s="76">
        <v>0</v>
      </c>
      <c r="J455" s="76">
        <v>0</v>
      </c>
      <c r="K455" s="76">
        <v>0</v>
      </c>
      <c r="L455" s="76">
        <v>0</v>
      </c>
      <c r="M455" s="76">
        <v>0</v>
      </c>
      <c r="N455" s="76">
        <v>0</v>
      </c>
      <c r="O455" s="76">
        <v>0</v>
      </c>
      <c r="P455" s="76">
        <v>0</v>
      </c>
      <c r="Q455" s="76">
        <v>0</v>
      </c>
      <c r="R455" s="76">
        <v>0</v>
      </c>
      <c r="S455" s="76">
        <v>0</v>
      </c>
      <c r="T455" s="76">
        <v>0</v>
      </c>
      <c r="U455" s="76">
        <v>0</v>
      </c>
      <c r="V455" s="76">
        <v>0</v>
      </c>
      <c r="W455" s="76">
        <v>0</v>
      </c>
      <c r="X455" s="76">
        <v>0</v>
      </c>
      <c r="Y455" s="76">
        <v>0</v>
      </c>
      <c r="Z455" s="76">
        <v>0</v>
      </c>
      <c r="AA455" s="76">
        <v>0</v>
      </c>
      <c r="AB455" s="76">
        <v>0</v>
      </c>
      <c r="AC455" s="76">
        <v>0</v>
      </c>
      <c r="AD455" s="76">
        <v>0</v>
      </c>
      <c r="AE455" s="76">
        <v>0</v>
      </c>
      <c r="AF455" s="76">
        <v>0</v>
      </c>
      <c r="AG455" s="76">
        <v>0</v>
      </c>
      <c r="AH455" s="76">
        <v>0</v>
      </c>
      <c r="AI455" s="76">
        <v>0</v>
      </c>
      <c r="AJ455" s="77">
        <f t="shared" si="6"/>
        <v>0</v>
      </c>
      <c r="AM455" s="70"/>
    </row>
    <row r="456" spans="1:39" ht="20.100000000000001" hidden="1" customHeight="1" outlineLevel="2">
      <c r="A456" s="73">
        <v>1507</v>
      </c>
      <c r="B456" s="74" t="s">
        <v>1091</v>
      </c>
      <c r="C456" s="75" t="s">
        <v>1298</v>
      </c>
      <c r="D456" s="76">
        <v>0</v>
      </c>
      <c r="E456" s="76">
        <v>0</v>
      </c>
      <c r="F456" s="76">
        <v>0</v>
      </c>
      <c r="G456" s="76">
        <v>0</v>
      </c>
      <c r="H456" s="76">
        <v>0</v>
      </c>
      <c r="I456" s="76">
        <v>0</v>
      </c>
      <c r="J456" s="76">
        <v>0</v>
      </c>
      <c r="K456" s="76">
        <v>0</v>
      </c>
      <c r="L456" s="76">
        <v>0</v>
      </c>
      <c r="M456" s="76">
        <v>0</v>
      </c>
      <c r="N456" s="76">
        <v>0</v>
      </c>
      <c r="O456" s="76">
        <v>0</v>
      </c>
      <c r="P456" s="76">
        <v>0</v>
      </c>
      <c r="Q456" s="76">
        <v>0</v>
      </c>
      <c r="R456" s="76">
        <v>0</v>
      </c>
      <c r="S456" s="76">
        <v>0</v>
      </c>
      <c r="T456" s="76">
        <v>0</v>
      </c>
      <c r="U456" s="76">
        <v>0</v>
      </c>
      <c r="V456" s="76">
        <v>0</v>
      </c>
      <c r="W456" s="76">
        <v>0</v>
      </c>
      <c r="X456" s="76">
        <v>0</v>
      </c>
      <c r="Y456" s="76">
        <v>0</v>
      </c>
      <c r="Z456" s="76">
        <v>0</v>
      </c>
      <c r="AA456" s="76">
        <v>0</v>
      </c>
      <c r="AB456" s="76">
        <v>0</v>
      </c>
      <c r="AC456" s="76">
        <v>0</v>
      </c>
      <c r="AD456" s="76">
        <v>0</v>
      </c>
      <c r="AE456" s="76">
        <v>0</v>
      </c>
      <c r="AF456" s="76">
        <v>0</v>
      </c>
      <c r="AG456" s="76">
        <v>0</v>
      </c>
      <c r="AH456" s="76">
        <v>0</v>
      </c>
      <c r="AI456" s="76">
        <v>0</v>
      </c>
      <c r="AJ456" s="77">
        <f t="shared" si="6"/>
        <v>0</v>
      </c>
      <c r="AM456" s="70"/>
    </row>
    <row r="457" spans="1:39" ht="20.100000000000001" hidden="1" customHeight="1" outlineLevel="2">
      <c r="A457" s="73">
        <v>1508</v>
      </c>
      <c r="B457" s="74" t="s">
        <v>1092</v>
      </c>
      <c r="C457" s="75" t="s">
        <v>1298</v>
      </c>
      <c r="D457" s="76">
        <v>0</v>
      </c>
      <c r="E457" s="76">
        <v>0</v>
      </c>
      <c r="F457" s="76">
        <v>0</v>
      </c>
      <c r="G457" s="76">
        <v>0</v>
      </c>
      <c r="H457" s="76">
        <v>0</v>
      </c>
      <c r="I457" s="76">
        <v>0</v>
      </c>
      <c r="J457" s="76">
        <v>0</v>
      </c>
      <c r="K457" s="76">
        <v>0</v>
      </c>
      <c r="L457" s="76">
        <v>0</v>
      </c>
      <c r="M457" s="76">
        <v>0</v>
      </c>
      <c r="N457" s="76">
        <v>0</v>
      </c>
      <c r="O457" s="76">
        <v>0</v>
      </c>
      <c r="P457" s="76">
        <v>0</v>
      </c>
      <c r="Q457" s="76">
        <v>0</v>
      </c>
      <c r="R457" s="76">
        <v>0</v>
      </c>
      <c r="S457" s="76">
        <v>0</v>
      </c>
      <c r="T457" s="76">
        <v>0</v>
      </c>
      <c r="U457" s="76">
        <v>0</v>
      </c>
      <c r="V457" s="76">
        <v>0</v>
      </c>
      <c r="W457" s="76">
        <v>0</v>
      </c>
      <c r="X457" s="76">
        <v>0</v>
      </c>
      <c r="Y457" s="76">
        <v>0</v>
      </c>
      <c r="Z457" s="76">
        <v>0</v>
      </c>
      <c r="AA457" s="76">
        <v>0</v>
      </c>
      <c r="AB457" s="76">
        <v>0</v>
      </c>
      <c r="AC457" s="76">
        <v>0</v>
      </c>
      <c r="AD457" s="76">
        <v>0</v>
      </c>
      <c r="AE457" s="76">
        <v>0</v>
      </c>
      <c r="AF457" s="76">
        <v>0</v>
      </c>
      <c r="AG457" s="76">
        <v>0</v>
      </c>
      <c r="AH457" s="76">
        <v>0</v>
      </c>
      <c r="AI457" s="76">
        <v>0</v>
      </c>
      <c r="AJ457" s="77">
        <f t="shared" si="6"/>
        <v>0</v>
      </c>
      <c r="AM457" s="70"/>
    </row>
    <row r="458" spans="1:39" ht="20.100000000000001" hidden="1" customHeight="1" outlineLevel="2">
      <c r="A458" s="73">
        <v>1509</v>
      </c>
      <c r="B458" s="74" t="s">
        <v>1093</v>
      </c>
      <c r="C458" s="75" t="s">
        <v>1298</v>
      </c>
      <c r="D458" s="76">
        <v>0</v>
      </c>
      <c r="E458" s="76">
        <v>0</v>
      </c>
      <c r="F458" s="76">
        <v>0</v>
      </c>
      <c r="G458" s="76">
        <v>0</v>
      </c>
      <c r="H458" s="76">
        <v>0</v>
      </c>
      <c r="I458" s="76">
        <v>0</v>
      </c>
      <c r="J458" s="76">
        <v>0</v>
      </c>
      <c r="K458" s="76">
        <v>0</v>
      </c>
      <c r="L458" s="76">
        <v>0</v>
      </c>
      <c r="M458" s="76">
        <v>0</v>
      </c>
      <c r="N458" s="76">
        <v>0</v>
      </c>
      <c r="O458" s="76">
        <v>0</v>
      </c>
      <c r="P458" s="76">
        <v>0</v>
      </c>
      <c r="Q458" s="76">
        <v>0</v>
      </c>
      <c r="R458" s="76">
        <v>0</v>
      </c>
      <c r="S458" s="76">
        <v>0</v>
      </c>
      <c r="T458" s="76">
        <v>0</v>
      </c>
      <c r="U458" s="76">
        <v>0</v>
      </c>
      <c r="V458" s="76">
        <v>0</v>
      </c>
      <c r="W458" s="76">
        <v>0</v>
      </c>
      <c r="X458" s="76">
        <v>0</v>
      </c>
      <c r="Y458" s="76">
        <v>0</v>
      </c>
      <c r="Z458" s="76">
        <v>0</v>
      </c>
      <c r="AA458" s="76">
        <v>0</v>
      </c>
      <c r="AB458" s="76">
        <v>0</v>
      </c>
      <c r="AC458" s="76">
        <v>0</v>
      </c>
      <c r="AD458" s="76">
        <v>0</v>
      </c>
      <c r="AE458" s="76">
        <v>0</v>
      </c>
      <c r="AF458" s="76">
        <v>0</v>
      </c>
      <c r="AG458" s="76">
        <v>0</v>
      </c>
      <c r="AH458" s="76">
        <v>0</v>
      </c>
      <c r="AI458" s="76">
        <v>0</v>
      </c>
      <c r="AJ458" s="77">
        <f t="shared" si="6"/>
        <v>0</v>
      </c>
      <c r="AM458" s="70"/>
    </row>
    <row r="459" spans="1:39" ht="20.100000000000001" hidden="1" customHeight="1" outlineLevel="2">
      <c r="A459" s="73">
        <v>1510</v>
      </c>
      <c r="B459" s="74" t="s">
        <v>1094</v>
      </c>
      <c r="C459" s="75" t="s">
        <v>1298</v>
      </c>
      <c r="D459" s="76">
        <v>0</v>
      </c>
      <c r="E459" s="76">
        <v>0</v>
      </c>
      <c r="F459" s="76">
        <v>0</v>
      </c>
      <c r="G459" s="76">
        <v>0</v>
      </c>
      <c r="H459" s="76">
        <v>0</v>
      </c>
      <c r="I459" s="76">
        <v>0</v>
      </c>
      <c r="J459" s="76">
        <v>0</v>
      </c>
      <c r="K459" s="76">
        <v>0</v>
      </c>
      <c r="L459" s="76">
        <v>0</v>
      </c>
      <c r="M459" s="76">
        <v>0</v>
      </c>
      <c r="N459" s="76">
        <v>0</v>
      </c>
      <c r="O459" s="76">
        <v>0</v>
      </c>
      <c r="P459" s="76">
        <v>0</v>
      </c>
      <c r="Q459" s="76">
        <v>0</v>
      </c>
      <c r="R459" s="76">
        <v>0</v>
      </c>
      <c r="S459" s="76">
        <v>0</v>
      </c>
      <c r="T459" s="76">
        <v>0</v>
      </c>
      <c r="U459" s="76">
        <v>0</v>
      </c>
      <c r="V459" s="76">
        <v>0</v>
      </c>
      <c r="W459" s="76">
        <v>0</v>
      </c>
      <c r="X459" s="76">
        <v>0</v>
      </c>
      <c r="Y459" s="76">
        <v>0</v>
      </c>
      <c r="Z459" s="76">
        <v>0</v>
      </c>
      <c r="AA459" s="76">
        <v>0</v>
      </c>
      <c r="AB459" s="76">
        <v>0</v>
      </c>
      <c r="AC459" s="76">
        <v>0</v>
      </c>
      <c r="AD459" s="76">
        <v>0</v>
      </c>
      <c r="AE459" s="76">
        <v>0</v>
      </c>
      <c r="AF459" s="76">
        <v>0</v>
      </c>
      <c r="AG459" s="76">
        <v>0</v>
      </c>
      <c r="AH459" s="76">
        <v>0</v>
      </c>
      <c r="AI459" s="76">
        <v>0</v>
      </c>
      <c r="AJ459" s="77">
        <f t="shared" si="6"/>
        <v>0</v>
      </c>
      <c r="AM459" s="70"/>
    </row>
    <row r="460" spans="1:39" ht="20.100000000000001" hidden="1" customHeight="1" outlineLevel="2">
      <c r="A460" s="73">
        <v>1511</v>
      </c>
      <c r="B460" s="74" t="s">
        <v>1095</v>
      </c>
      <c r="C460" s="75" t="s">
        <v>1298</v>
      </c>
      <c r="D460" s="76">
        <v>0</v>
      </c>
      <c r="E460" s="76">
        <v>0</v>
      </c>
      <c r="F460" s="76">
        <v>0</v>
      </c>
      <c r="G460" s="76">
        <v>0</v>
      </c>
      <c r="H460" s="76">
        <v>0</v>
      </c>
      <c r="I460" s="76">
        <v>0</v>
      </c>
      <c r="J460" s="76">
        <v>0</v>
      </c>
      <c r="K460" s="76">
        <v>0</v>
      </c>
      <c r="L460" s="76">
        <v>0</v>
      </c>
      <c r="M460" s="76">
        <v>0</v>
      </c>
      <c r="N460" s="76">
        <v>0</v>
      </c>
      <c r="O460" s="76">
        <v>0</v>
      </c>
      <c r="P460" s="76">
        <v>0</v>
      </c>
      <c r="Q460" s="76">
        <v>0</v>
      </c>
      <c r="R460" s="76">
        <v>0</v>
      </c>
      <c r="S460" s="76">
        <v>0</v>
      </c>
      <c r="T460" s="76">
        <v>0</v>
      </c>
      <c r="U460" s="76">
        <v>0</v>
      </c>
      <c r="V460" s="76">
        <v>0</v>
      </c>
      <c r="W460" s="76">
        <v>0</v>
      </c>
      <c r="X460" s="76">
        <v>0</v>
      </c>
      <c r="Y460" s="76">
        <v>0</v>
      </c>
      <c r="Z460" s="76">
        <v>0</v>
      </c>
      <c r="AA460" s="76">
        <v>0</v>
      </c>
      <c r="AB460" s="76">
        <v>0</v>
      </c>
      <c r="AC460" s="76">
        <v>0</v>
      </c>
      <c r="AD460" s="76">
        <v>0</v>
      </c>
      <c r="AE460" s="76">
        <v>0</v>
      </c>
      <c r="AF460" s="76">
        <v>0</v>
      </c>
      <c r="AG460" s="76">
        <v>0</v>
      </c>
      <c r="AH460" s="76">
        <v>0</v>
      </c>
      <c r="AI460" s="76">
        <v>0</v>
      </c>
      <c r="AJ460" s="77">
        <f t="shared" si="6"/>
        <v>0</v>
      </c>
      <c r="AM460" s="70"/>
    </row>
    <row r="461" spans="1:39" ht="20.100000000000001" hidden="1" customHeight="1" outlineLevel="2">
      <c r="A461" s="73">
        <v>1512</v>
      </c>
      <c r="B461" s="74" t="s">
        <v>1096</v>
      </c>
      <c r="C461" s="75" t="s">
        <v>1298</v>
      </c>
      <c r="D461" s="76">
        <v>0</v>
      </c>
      <c r="E461" s="76">
        <v>0</v>
      </c>
      <c r="F461" s="76">
        <v>0</v>
      </c>
      <c r="G461" s="76">
        <v>0</v>
      </c>
      <c r="H461" s="76">
        <v>0</v>
      </c>
      <c r="I461" s="76">
        <v>0</v>
      </c>
      <c r="J461" s="76">
        <v>0</v>
      </c>
      <c r="K461" s="76">
        <v>0</v>
      </c>
      <c r="L461" s="76">
        <v>0</v>
      </c>
      <c r="M461" s="76">
        <v>0</v>
      </c>
      <c r="N461" s="76">
        <v>0</v>
      </c>
      <c r="O461" s="76">
        <v>0</v>
      </c>
      <c r="P461" s="76">
        <v>0</v>
      </c>
      <c r="Q461" s="76">
        <v>0</v>
      </c>
      <c r="R461" s="76">
        <v>0</v>
      </c>
      <c r="S461" s="76">
        <v>0</v>
      </c>
      <c r="T461" s="76">
        <v>0</v>
      </c>
      <c r="U461" s="76">
        <v>0</v>
      </c>
      <c r="V461" s="76">
        <v>0</v>
      </c>
      <c r="W461" s="76">
        <v>0</v>
      </c>
      <c r="X461" s="76">
        <v>0</v>
      </c>
      <c r="Y461" s="76">
        <v>0</v>
      </c>
      <c r="Z461" s="76">
        <v>0</v>
      </c>
      <c r="AA461" s="76">
        <v>0</v>
      </c>
      <c r="AB461" s="76">
        <v>0</v>
      </c>
      <c r="AC461" s="76">
        <v>0</v>
      </c>
      <c r="AD461" s="76">
        <v>0</v>
      </c>
      <c r="AE461" s="76">
        <v>0</v>
      </c>
      <c r="AF461" s="76">
        <v>0</v>
      </c>
      <c r="AG461" s="76">
        <v>0</v>
      </c>
      <c r="AH461" s="76">
        <v>0</v>
      </c>
      <c r="AI461" s="76">
        <v>0</v>
      </c>
      <c r="AJ461" s="77">
        <f t="shared" si="6"/>
        <v>0</v>
      </c>
      <c r="AM461" s="70"/>
    </row>
    <row r="462" spans="1:39" ht="20.100000000000001" hidden="1" customHeight="1" outlineLevel="2">
      <c r="A462" s="73">
        <v>1513</v>
      </c>
      <c r="B462" s="74" t="s">
        <v>1097</v>
      </c>
      <c r="C462" s="75" t="s">
        <v>1298</v>
      </c>
      <c r="D462" s="76">
        <v>0</v>
      </c>
      <c r="E462" s="76">
        <v>0</v>
      </c>
      <c r="F462" s="76">
        <v>0</v>
      </c>
      <c r="G462" s="76">
        <v>0</v>
      </c>
      <c r="H462" s="76">
        <v>0</v>
      </c>
      <c r="I462" s="76">
        <v>0</v>
      </c>
      <c r="J462" s="76">
        <v>0</v>
      </c>
      <c r="K462" s="76">
        <v>0</v>
      </c>
      <c r="L462" s="76">
        <v>0</v>
      </c>
      <c r="M462" s="76">
        <v>0</v>
      </c>
      <c r="N462" s="76">
        <v>0</v>
      </c>
      <c r="O462" s="76">
        <v>0</v>
      </c>
      <c r="P462" s="76">
        <v>0</v>
      </c>
      <c r="Q462" s="76">
        <v>0</v>
      </c>
      <c r="R462" s="76">
        <v>0</v>
      </c>
      <c r="S462" s="76">
        <v>0</v>
      </c>
      <c r="T462" s="76">
        <v>0</v>
      </c>
      <c r="U462" s="76">
        <v>0</v>
      </c>
      <c r="V462" s="76">
        <v>0</v>
      </c>
      <c r="W462" s="76">
        <v>0</v>
      </c>
      <c r="X462" s="76">
        <v>0</v>
      </c>
      <c r="Y462" s="76">
        <v>0</v>
      </c>
      <c r="Z462" s="76">
        <v>0</v>
      </c>
      <c r="AA462" s="76">
        <v>0</v>
      </c>
      <c r="AB462" s="76">
        <v>0</v>
      </c>
      <c r="AC462" s="76">
        <v>0</v>
      </c>
      <c r="AD462" s="76">
        <v>0</v>
      </c>
      <c r="AE462" s="76">
        <v>0</v>
      </c>
      <c r="AF462" s="76">
        <v>0</v>
      </c>
      <c r="AG462" s="76">
        <v>0</v>
      </c>
      <c r="AH462" s="76">
        <v>0</v>
      </c>
      <c r="AI462" s="76">
        <v>0</v>
      </c>
      <c r="AJ462" s="77">
        <f t="shared" ref="AJ462:AJ525" si="7">SUM(D462:AI462)</f>
        <v>0</v>
      </c>
      <c r="AM462" s="70"/>
    </row>
    <row r="463" spans="1:39" ht="20.100000000000001" hidden="1" customHeight="1" outlineLevel="2">
      <c r="A463" s="73">
        <v>1514</v>
      </c>
      <c r="B463" s="74" t="s">
        <v>1098</v>
      </c>
      <c r="C463" s="75" t="s">
        <v>1298</v>
      </c>
      <c r="D463" s="76">
        <v>0</v>
      </c>
      <c r="E463" s="76">
        <v>0</v>
      </c>
      <c r="F463" s="76">
        <v>0</v>
      </c>
      <c r="G463" s="76">
        <v>0</v>
      </c>
      <c r="H463" s="76">
        <v>0</v>
      </c>
      <c r="I463" s="76">
        <v>0</v>
      </c>
      <c r="J463" s="76">
        <v>0</v>
      </c>
      <c r="K463" s="76">
        <v>0</v>
      </c>
      <c r="L463" s="76">
        <v>0</v>
      </c>
      <c r="M463" s="76">
        <v>0</v>
      </c>
      <c r="N463" s="76">
        <v>0</v>
      </c>
      <c r="O463" s="76">
        <v>0</v>
      </c>
      <c r="P463" s="76">
        <v>0</v>
      </c>
      <c r="Q463" s="76">
        <v>0</v>
      </c>
      <c r="R463" s="76">
        <v>0</v>
      </c>
      <c r="S463" s="76">
        <v>0</v>
      </c>
      <c r="T463" s="76">
        <v>0</v>
      </c>
      <c r="U463" s="76">
        <v>0</v>
      </c>
      <c r="V463" s="76">
        <v>0</v>
      </c>
      <c r="W463" s="76">
        <v>0</v>
      </c>
      <c r="X463" s="76">
        <v>0</v>
      </c>
      <c r="Y463" s="76">
        <v>0</v>
      </c>
      <c r="Z463" s="76">
        <v>0</v>
      </c>
      <c r="AA463" s="76">
        <v>0</v>
      </c>
      <c r="AB463" s="76">
        <v>0</v>
      </c>
      <c r="AC463" s="76">
        <v>0</v>
      </c>
      <c r="AD463" s="76">
        <v>0</v>
      </c>
      <c r="AE463" s="76">
        <v>0</v>
      </c>
      <c r="AF463" s="76">
        <v>0</v>
      </c>
      <c r="AG463" s="76">
        <v>0</v>
      </c>
      <c r="AH463" s="76">
        <v>0</v>
      </c>
      <c r="AI463" s="76">
        <v>0</v>
      </c>
      <c r="AJ463" s="77">
        <f t="shared" si="7"/>
        <v>0</v>
      </c>
      <c r="AM463" s="70"/>
    </row>
    <row r="464" spans="1:39" ht="20.100000000000001" hidden="1" customHeight="1" outlineLevel="2">
      <c r="A464" s="73">
        <v>1515</v>
      </c>
      <c r="B464" s="74" t="s">
        <v>1099</v>
      </c>
      <c r="C464" s="75" t="s">
        <v>1298</v>
      </c>
      <c r="D464" s="76">
        <v>0</v>
      </c>
      <c r="E464" s="76">
        <v>0</v>
      </c>
      <c r="F464" s="76">
        <v>0</v>
      </c>
      <c r="G464" s="76">
        <v>0</v>
      </c>
      <c r="H464" s="76">
        <v>0</v>
      </c>
      <c r="I464" s="76">
        <v>0</v>
      </c>
      <c r="J464" s="76">
        <v>0</v>
      </c>
      <c r="K464" s="76">
        <v>0</v>
      </c>
      <c r="L464" s="76">
        <v>0</v>
      </c>
      <c r="M464" s="76">
        <v>0</v>
      </c>
      <c r="N464" s="76">
        <v>0</v>
      </c>
      <c r="O464" s="76">
        <v>0</v>
      </c>
      <c r="P464" s="76">
        <v>0</v>
      </c>
      <c r="Q464" s="76">
        <v>0</v>
      </c>
      <c r="R464" s="76">
        <v>0</v>
      </c>
      <c r="S464" s="76">
        <v>0</v>
      </c>
      <c r="T464" s="76">
        <v>0</v>
      </c>
      <c r="U464" s="76">
        <v>0</v>
      </c>
      <c r="V464" s="76">
        <v>0</v>
      </c>
      <c r="W464" s="76">
        <v>0</v>
      </c>
      <c r="X464" s="76">
        <v>0</v>
      </c>
      <c r="Y464" s="76">
        <v>0</v>
      </c>
      <c r="Z464" s="76">
        <v>0</v>
      </c>
      <c r="AA464" s="76">
        <v>0</v>
      </c>
      <c r="AB464" s="76">
        <v>0</v>
      </c>
      <c r="AC464" s="76">
        <v>0</v>
      </c>
      <c r="AD464" s="76">
        <v>0</v>
      </c>
      <c r="AE464" s="76">
        <v>0</v>
      </c>
      <c r="AF464" s="76">
        <v>0</v>
      </c>
      <c r="AG464" s="76">
        <v>0</v>
      </c>
      <c r="AH464" s="76">
        <v>0</v>
      </c>
      <c r="AI464" s="76">
        <v>0</v>
      </c>
      <c r="AJ464" s="77">
        <f t="shared" si="7"/>
        <v>0</v>
      </c>
      <c r="AM464" s="70"/>
    </row>
    <row r="465" spans="1:39" ht="20.100000000000001" hidden="1" customHeight="1" outlineLevel="2">
      <c r="A465" s="73">
        <v>1516</v>
      </c>
      <c r="B465" s="74" t="s">
        <v>1100</v>
      </c>
      <c r="C465" s="75" t="s">
        <v>1298</v>
      </c>
      <c r="D465" s="76">
        <v>0</v>
      </c>
      <c r="E465" s="76">
        <v>0</v>
      </c>
      <c r="F465" s="76">
        <v>0</v>
      </c>
      <c r="G465" s="76">
        <v>0</v>
      </c>
      <c r="H465" s="76">
        <v>0</v>
      </c>
      <c r="I465" s="76">
        <v>0</v>
      </c>
      <c r="J465" s="76">
        <v>0</v>
      </c>
      <c r="K465" s="76">
        <v>0</v>
      </c>
      <c r="L465" s="76">
        <v>0</v>
      </c>
      <c r="M465" s="76">
        <v>0</v>
      </c>
      <c r="N465" s="76">
        <v>0</v>
      </c>
      <c r="O465" s="76">
        <v>0</v>
      </c>
      <c r="P465" s="76">
        <v>0</v>
      </c>
      <c r="Q465" s="76">
        <v>0</v>
      </c>
      <c r="R465" s="76">
        <v>0</v>
      </c>
      <c r="S465" s="76">
        <v>0</v>
      </c>
      <c r="T465" s="76">
        <v>0</v>
      </c>
      <c r="U465" s="76">
        <v>0</v>
      </c>
      <c r="V465" s="76">
        <v>0</v>
      </c>
      <c r="W465" s="76">
        <v>0</v>
      </c>
      <c r="X465" s="76">
        <v>0</v>
      </c>
      <c r="Y465" s="76">
        <v>0</v>
      </c>
      <c r="Z465" s="76">
        <v>0</v>
      </c>
      <c r="AA465" s="76">
        <v>0</v>
      </c>
      <c r="AB465" s="76">
        <v>0</v>
      </c>
      <c r="AC465" s="76">
        <v>0</v>
      </c>
      <c r="AD465" s="76">
        <v>0</v>
      </c>
      <c r="AE465" s="76">
        <v>0</v>
      </c>
      <c r="AF465" s="76">
        <v>0</v>
      </c>
      <c r="AG465" s="76">
        <v>0</v>
      </c>
      <c r="AH465" s="76">
        <v>0</v>
      </c>
      <c r="AI465" s="76">
        <v>0</v>
      </c>
      <c r="AJ465" s="77">
        <f t="shared" si="7"/>
        <v>0</v>
      </c>
      <c r="AM465" s="70"/>
    </row>
    <row r="466" spans="1:39" ht="20.100000000000001" hidden="1" customHeight="1" outlineLevel="2">
      <c r="A466" s="73">
        <v>1517</v>
      </c>
      <c r="B466" s="74" t="s">
        <v>1101</v>
      </c>
      <c r="C466" s="75" t="s">
        <v>1298</v>
      </c>
      <c r="D466" s="76">
        <v>0</v>
      </c>
      <c r="E466" s="76">
        <v>0</v>
      </c>
      <c r="F466" s="76">
        <v>0</v>
      </c>
      <c r="G466" s="76">
        <v>0</v>
      </c>
      <c r="H466" s="76">
        <v>0</v>
      </c>
      <c r="I466" s="76">
        <v>0</v>
      </c>
      <c r="J466" s="76">
        <v>0</v>
      </c>
      <c r="K466" s="76">
        <v>0</v>
      </c>
      <c r="L466" s="76">
        <v>0</v>
      </c>
      <c r="M466" s="76">
        <v>0</v>
      </c>
      <c r="N466" s="76">
        <v>0</v>
      </c>
      <c r="O466" s="76">
        <v>0</v>
      </c>
      <c r="P466" s="76">
        <v>0</v>
      </c>
      <c r="Q466" s="76">
        <v>0</v>
      </c>
      <c r="R466" s="76">
        <v>0</v>
      </c>
      <c r="S466" s="76">
        <v>0</v>
      </c>
      <c r="T466" s="76">
        <v>0</v>
      </c>
      <c r="U466" s="76">
        <v>0</v>
      </c>
      <c r="V466" s="76">
        <v>0</v>
      </c>
      <c r="W466" s="76">
        <v>0</v>
      </c>
      <c r="X466" s="76">
        <v>0</v>
      </c>
      <c r="Y466" s="76">
        <v>0</v>
      </c>
      <c r="Z466" s="76">
        <v>0</v>
      </c>
      <c r="AA466" s="76">
        <v>0</v>
      </c>
      <c r="AB466" s="76">
        <v>0</v>
      </c>
      <c r="AC466" s="76">
        <v>0</v>
      </c>
      <c r="AD466" s="76">
        <v>0</v>
      </c>
      <c r="AE466" s="76">
        <v>0</v>
      </c>
      <c r="AF466" s="76">
        <v>0</v>
      </c>
      <c r="AG466" s="76">
        <v>0</v>
      </c>
      <c r="AH466" s="76">
        <v>0</v>
      </c>
      <c r="AI466" s="76">
        <v>0</v>
      </c>
      <c r="AJ466" s="77">
        <f t="shared" si="7"/>
        <v>0</v>
      </c>
      <c r="AM466" s="70"/>
    </row>
    <row r="467" spans="1:39" ht="20.100000000000001" hidden="1" customHeight="1" outlineLevel="2">
      <c r="A467" s="73">
        <v>1518</v>
      </c>
      <c r="B467" s="74" t="s">
        <v>1102</v>
      </c>
      <c r="C467" s="75" t="s">
        <v>1298</v>
      </c>
      <c r="D467" s="76">
        <v>0</v>
      </c>
      <c r="E467" s="76">
        <v>0</v>
      </c>
      <c r="F467" s="76">
        <v>0</v>
      </c>
      <c r="G467" s="76">
        <v>0</v>
      </c>
      <c r="H467" s="76">
        <v>0</v>
      </c>
      <c r="I467" s="76">
        <v>0</v>
      </c>
      <c r="J467" s="76">
        <v>0</v>
      </c>
      <c r="K467" s="76">
        <v>0</v>
      </c>
      <c r="L467" s="76">
        <v>0</v>
      </c>
      <c r="M467" s="76">
        <v>0</v>
      </c>
      <c r="N467" s="76">
        <v>0</v>
      </c>
      <c r="O467" s="76">
        <v>0</v>
      </c>
      <c r="P467" s="76">
        <v>0</v>
      </c>
      <c r="Q467" s="76">
        <v>0</v>
      </c>
      <c r="R467" s="76">
        <v>0</v>
      </c>
      <c r="S467" s="76">
        <v>0</v>
      </c>
      <c r="T467" s="76">
        <v>0</v>
      </c>
      <c r="U467" s="76">
        <v>0</v>
      </c>
      <c r="V467" s="76">
        <v>0</v>
      </c>
      <c r="W467" s="76">
        <v>0</v>
      </c>
      <c r="X467" s="76">
        <v>0</v>
      </c>
      <c r="Y467" s="76">
        <v>0</v>
      </c>
      <c r="Z467" s="76">
        <v>0</v>
      </c>
      <c r="AA467" s="76">
        <v>0</v>
      </c>
      <c r="AB467" s="76">
        <v>0</v>
      </c>
      <c r="AC467" s="76">
        <v>0</v>
      </c>
      <c r="AD467" s="76">
        <v>0</v>
      </c>
      <c r="AE467" s="76">
        <v>0</v>
      </c>
      <c r="AF467" s="76">
        <v>0</v>
      </c>
      <c r="AG467" s="76">
        <v>0</v>
      </c>
      <c r="AH467" s="76">
        <v>0</v>
      </c>
      <c r="AI467" s="76">
        <v>0</v>
      </c>
      <c r="AJ467" s="77">
        <f t="shared" si="7"/>
        <v>0</v>
      </c>
      <c r="AM467" s="70"/>
    </row>
    <row r="468" spans="1:39" ht="20.100000000000001" hidden="1" customHeight="1" outlineLevel="2">
      <c r="A468" s="73">
        <v>1519</v>
      </c>
      <c r="B468" s="74" t="s">
        <v>1103</v>
      </c>
      <c r="C468" s="75" t="s">
        <v>1298</v>
      </c>
      <c r="D468" s="76">
        <v>0</v>
      </c>
      <c r="E468" s="76">
        <v>0</v>
      </c>
      <c r="F468" s="76">
        <v>0</v>
      </c>
      <c r="G468" s="76">
        <v>0</v>
      </c>
      <c r="H468" s="76">
        <v>0</v>
      </c>
      <c r="I468" s="76">
        <v>0</v>
      </c>
      <c r="J468" s="76">
        <v>0</v>
      </c>
      <c r="K468" s="76">
        <v>0</v>
      </c>
      <c r="L468" s="76">
        <v>0</v>
      </c>
      <c r="M468" s="76">
        <v>0</v>
      </c>
      <c r="N468" s="76">
        <v>0</v>
      </c>
      <c r="O468" s="76">
        <v>0</v>
      </c>
      <c r="P468" s="76">
        <v>0</v>
      </c>
      <c r="Q468" s="76">
        <v>0</v>
      </c>
      <c r="R468" s="76">
        <v>0</v>
      </c>
      <c r="S468" s="76">
        <v>0</v>
      </c>
      <c r="T468" s="76">
        <v>0</v>
      </c>
      <c r="U468" s="76">
        <v>0</v>
      </c>
      <c r="V468" s="76">
        <v>0</v>
      </c>
      <c r="W468" s="76">
        <v>0</v>
      </c>
      <c r="X468" s="76">
        <v>0</v>
      </c>
      <c r="Y468" s="76">
        <v>0</v>
      </c>
      <c r="Z468" s="76">
        <v>0</v>
      </c>
      <c r="AA468" s="76">
        <v>0</v>
      </c>
      <c r="AB468" s="76">
        <v>0</v>
      </c>
      <c r="AC468" s="76">
        <v>0</v>
      </c>
      <c r="AD468" s="76">
        <v>0</v>
      </c>
      <c r="AE468" s="76">
        <v>0</v>
      </c>
      <c r="AF468" s="76">
        <v>0</v>
      </c>
      <c r="AG468" s="76">
        <v>0</v>
      </c>
      <c r="AH468" s="76">
        <v>0</v>
      </c>
      <c r="AI468" s="76">
        <v>0</v>
      </c>
      <c r="AJ468" s="77">
        <f t="shared" si="7"/>
        <v>0</v>
      </c>
      <c r="AM468" s="70"/>
    </row>
    <row r="469" spans="1:39" ht="20.100000000000001" hidden="1" customHeight="1" outlineLevel="2">
      <c r="A469" s="73">
        <v>1520</v>
      </c>
      <c r="B469" s="74" t="s">
        <v>1104</v>
      </c>
      <c r="C469" s="75" t="s">
        <v>1298</v>
      </c>
      <c r="D469" s="76">
        <v>0</v>
      </c>
      <c r="E469" s="76">
        <v>0</v>
      </c>
      <c r="F469" s="76">
        <v>0</v>
      </c>
      <c r="G469" s="76">
        <v>0</v>
      </c>
      <c r="H469" s="76">
        <v>0</v>
      </c>
      <c r="I469" s="76">
        <v>0</v>
      </c>
      <c r="J469" s="76">
        <v>0</v>
      </c>
      <c r="K469" s="76">
        <v>0</v>
      </c>
      <c r="L469" s="76">
        <v>0</v>
      </c>
      <c r="M469" s="76">
        <v>0</v>
      </c>
      <c r="N469" s="76">
        <v>0</v>
      </c>
      <c r="O469" s="76">
        <v>0</v>
      </c>
      <c r="P469" s="76">
        <v>0</v>
      </c>
      <c r="Q469" s="76">
        <v>0</v>
      </c>
      <c r="R469" s="76">
        <v>0</v>
      </c>
      <c r="S469" s="76">
        <v>0</v>
      </c>
      <c r="T469" s="76">
        <v>0</v>
      </c>
      <c r="U469" s="76">
        <v>0</v>
      </c>
      <c r="V469" s="76">
        <v>0</v>
      </c>
      <c r="W469" s="76">
        <v>0</v>
      </c>
      <c r="X469" s="76">
        <v>0</v>
      </c>
      <c r="Y469" s="76">
        <v>0</v>
      </c>
      <c r="Z469" s="76">
        <v>0</v>
      </c>
      <c r="AA469" s="76">
        <v>0</v>
      </c>
      <c r="AB469" s="76">
        <v>0</v>
      </c>
      <c r="AC469" s="76">
        <v>0</v>
      </c>
      <c r="AD469" s="76">
        <v>0</v>
      </c>
      <c r="AE469" s="76">
        <v>0</v>
      </c>
      <c r="AF469" s="76">
        <v>0</v>
      </c>
      <c r="AG469" s="76">
        <v>0</v>
      </c>
      <c r="AH469" s="76">
        <v>0</v>
      </c>
      <c r="AI469" s="76">
        <v>0</v>
      </c>
      <c r="AJ469" s="77">
        <f t="shared" si="7"/>
        <v>0</v>
      </c>
      <c r="AM469" s="70"/>
    </row>
    <row r="470" spans="1:39" ht="20.100000000000001" hidden="1" customHeight="1" outlineLevel="2">
      <c r="A470" s="73">
        <v>1521</v>
      </c>
      <c r="B470" s="74" t="s">
        <v>1105</v>
      </c>
      <c r="C470" s="75" t="s">
        <v>1298</v>
      </c>
      <c r="D470" s="76">
        <v>0</v>
      </c>
      <c r="E470" s="76">
        <v>0</v>
      </c>
      <c r="F470" s="76">
        <v>0</v>
      </c>
      <c r="G470" s="76">
        <v>0</v>
      </c>
      <c r="H470" s="76">
        <v>0</v>
      </c>
      <c r="I470" s="76">
        <v>0</v>
      </c>
      <c r="J470" s="76">
        <v>0</v>
      </c>
      <c r="K470" s="76">
        <v>0</v>
      </c>
      <c r="L470" s="76">
        <v>0</v>
      </c>
      <c r="M470" s="76">
        <v>0</v>
      </c>
      <c r="N470" s="76">
        <v>0</v>
      </c>
      <c r="O470" s="76">
        <v>0</v>
      </c>
      <c r="P470" s="76">
        <v>0</v>
      </c>
      <c r="Q470" s="76">
        <v>0</v>
      </c>
      <c r="R470" s="76">
        <v>0</v>
      </c>
      <c r="S470" s="76">
        <v>0</v>
      </c>
      <c r="T470" s="76">
        <v>0</v>
      </c>
      <c r="U470" s="76">
        <v>0</v>
      </c>
      <c r="V470" s="76">
        <v>0</v>
      </c>
      <c r="W470" s="76">
        <v>0</v>
      </c>
      <c r="X470" s="76">
        <v>0</v>
      </c>
      <c r="Y470" s="76">
        <v>0</v>
      </c>
      <c r="Z470" s="76">
        <v>0</v>
      </c>
      <c r="AA470" s="76">
        <v>0</v>
      </c>
      <c r="AB470" s="76">
        <v>0</v>
      </c>
      <c r="AC470" s="76">
        <v>0</v>
      </c>
      <c r="AD470" s="76">
        <v>0</v>
      </c>
      <c r="AE470" s="76">
        <v>0</v>
      </c>
      <c r="AF470" s="76">
        <v>0</v>
      </c>
      <c r="AG470" s="76">
        <v>0</v>
      </c>
      <c r="AH470" s="76">
        <v>0</v>
      </c>
      <c r="AI470" s="76">
        <v>0</v>
      </c>
      <c r="AJ470" s="77">
        <f t="shared" si="7"/>
        <v>0</v>
      </c>
      <c r="AM470" s="70"/>
    </row>
    <row r="471" spans="1:39" ht="20.100000000000001" hidden="1" customHeight="1" outlineLevel="2">
      <c r="A471" s="73">
        <v>1522</v>
      </c>
      <c r="B471" s="74" t="s">
        <v>1106</v>
      </c>
      <c r="C471" s="75" t="s">
        <v>1298</v>
      </c>
      <c r="D471" s="76">
        <v>0</v>
      </c>
      <c r="E471" s="76">
        <v>0</v>
      </c>
      <c r="F471" s="76">
        <v>0</v>
      </c>
      <c r="G471" s="76">
        <v>0</v>
      </c>
      <c r="H471" s="76">
        <v>0</v>
      </c>
      <c r="I471" s="76">
        <v>0</v>
      </c>
      <c r="J471" s="76">
        <v>0</v>
      </c>
      <c r="K471" s="76">
        <v>0</v>
      </c>
      <c r="L471" s="76">
        <v>0</v>
      </c>
      <c r="M471" s="76">
        <v>0</v>
      </c>
      <c r="N471" s="76">
        <v>0</v>
      </c>
      <c r="O471" s="76">
        <v>0</v>
      </c>
      <c r="P471" s="76">
        <v>0</v>
      </c>
      <c r="Q471" s="76">
        <v>0</v>
      </c>
      <c r="R471" s="76">
        <v>0</v>
      </c>
      <c r="S471" s="76">
        <v>0</v>
      </c>
      <c r="T471" s="76">
        <v>0</v>
      </c>
      <c r="U471" s="76">
        <v>0</v>
      </c>
      <c r="V471" s="76">
        <v>0</v>
      </c>
      <c r="W471" s="76">
        <v>0</v>
      </c>
      <c r="X471" s="76">
        <v>0</v>
      </c>
      <c r="Y471" s="76">
        <v>0</v>
      </c>
      <c r="Z471" s="76">
        <v>0</v>
      </c>
      <c r="AA471" s="76">
        <v>0</v>
      </c>
      <c r="AB471" s="76">
        <v>0</v>
      </c>
      <c r="AC471" s="76">
        <v>0</v>
      </c>
      <c r="AD471" s="76">
        <v>0</v>
      </c>
      <c r="AE471" s="76">
        <v>0</v>
      </c>
      <c r="AF471" s="76">
        <v>0</v>
      </c>
      <c r="AG471" s="76">
        <v>0</v>
      </c>
      <c r="AH471" s="76">
        <v>0</v>
      </c>
      <c r="AI471" s="76">
        <v>0</v>
      </c>
      <c r="AJ471" s="77">
        <f t="shared" si="7"/>
        <v>0</v>
      </c>
      <c r="AM471" s="70"/>
    </row>
    <row r="472" spans="1:39" ht="20.100000000000001" hidden="1" customHeight="1" outlineLevel="2">
      <c r="A472" s="73">
        <v>1523</v>
      </c>
      <c r="B472" s="74" t="s">
        <v>1107</v>
      </c>
      <c r="C472" s="75" t="s">
        <v>1298</v>
      </c>
      <c r="D472" s="76">
        <v>0</v>
      </c>
      <c r="E472" s="76">
        <v>0</v>
      </c>
      <c r="F472" s="76">
        <v>0</v>
      </c>
      <c r="G472" s="76">
        <v>0</v>
      </c>
      <c r="H472" s="76">
        <v>0</v>
      </c>
      <c r="I472" s="76">
        <v>0</v>
      </c>
      <c r="J472" s="76">
        <v>0</v>
      </c>
      <c r="K472" s="76">
        <v>0</v>
      </c>
      <c r="L472" s="76">
        <v>0</v>
      </c>
      <c r="M472" s="76">
        <v>0</v>
      </c>
      <c r="N472" s="76">
        <v>0</v>
      </c>
      <c r="O472" s="76">
        <v>0</v>
      </c>
      <c r="P472" s="76">
        <v>0</v>
      </c>
      <c r="Q472" s="76">
        <v>0</v>
      </c>
      <c r="R472" s="76">
        <v>0</v>
      </c>
      <c r="S472" s="76">
        <v>0</v>
      </c>
      <c r="T472" s="76">
        <v>0</v>
      </c>
      <c r="U472" s="76">
        <v>0</v>
      </c>
      <c r="V472" s="76">
        <v>0</v>
      </c>
      <c r="W472" s="76">
        <v>0</v>
      </c>
      <c r="X472" s="76">
        <v>0</v>
      </c>
      <c r="Y472" s="76">
        <v>0</v>
      </c>
      <c r="Z472" s="76">
        <v>0</v>
      </c>
      <c r="AA472" s="76">
        <v>0</v>
      </c>
      <c r="AB472" s="76">
        <v>0</v>
      </c>
      <c r="AC472" s="76">
        <v>0</v>
      </c>
      <c r="AD472" s="76">
        <v>0</v>
      </c>
      <c r="AE472" s="76">
        <v>0</v>
      </c>
      <c r="AF472" s="76">
        <v>0</v>
      </c>
      <c r="AG472" s="76">
        <v>0</v>
      </c>
      <c r="AH472" s="76">
        <v>0</v>
      </c>
      <c r="AI472" s="76">
        <v>0</v>
      </c>
      <c r="AJ472" s="77">
        <f t="shared" si="7"/>
        <v>0</v>
      </c>
      <c r="AM472" s="70"/>
    </row>
    <row r="473" spans="1:39" ht="20.100000000000001" hidden="1" customHeight="1" outlineLevel="2">
      <c r="A473" s="73">
        <v>1524</v>
      </c>
      <c r="B473" s="74" t="s">
        <v>1108</v>
      </c>
      <c r="C473" s="75" t="s">
        <v>1298</v>
      </c>
      <c r="D473" s="76">
        <v>0</v>
      </c>
      <c r="E473" s="76">
        <v>0</v>
      </c>
      <c r="F473" s="76">
        <v>0</v>
      </c>
      <c r="G473" s="76">
        <v>0</v>
      </c>
      <c r="H473" s="76">
        <v>0</v>
      </c>
      <c r="I473" s="76">
        <v>0</v>
      </c>
      <c r="J473" s="76">
        <v>0</v>
      </c>
      <c r="K473" s="76">
        <v>0</v>
      </c>
      <c r="L473" s="76">
        <v>0</v>
      </c>
      <c r="M473" s="76">
        <v>0</v>
      </c>
      <c r="N473" s="76">
        <v>0</v>
      </c>
      <c r="O473" s="76">
        <v>0</v>
      </c>
      <c r="P473" s="76">
        <v>0</v>
      </c>
      <c r="Q473" s="76">
        <v>0</v>
      </c>
      <c r="R473" s="76">
        <v>0</v>
      </c>
      <c r="S473" s="76">
        <v>0</v>
      </c>
      <c r="T473" s="76">
        <v>0</v>
      </c>
      <c r="U473" s="76">
        <v>0</v>
      </c>
      <c r="V473" s="76">
        <v>0</v>
      </c>
      <c r="W473" s="76">
        <v>0</v>
      </c>
      <c r="X473" s="76">
        <v>0</v>
      </c>
      <c r="Y473" s="76">
        <v>0</v>
      </c>
      <c r="Z473" s="76">
        <v>0</v>
      </c>
      <c r="AA473" s="76">
        <v>0</v>
      </c>
      <c r="AB473" s="76">
        <v>0</v>
      </c>
      <c r="AC473" s="76">
        <v>0</v>
      </c>
      <c r="AD473" s="76">
        <v>0</v>
      </c>
      <c r="AE473" s="76">
        <v>0</v>
      </c>
      <c r="AF473" s="76">
        <v>0</v>
      </c>
      <c r="AG473" s="76">
        <v>0</v>
      </c>
      <c r="AH473" s="76">
        <v>0</v>
      </c>
      <c r="AI473" s="76">
        <v>0</v>
      </c>
      <c r="AJ473" s="77">
        <f t="shared" si="7"/>
        <v>0</v>
      </c>
      <c r="AM473" s="70"/>
    </row>
    <row r="474" spans="1:39" ht="20.100000000000001" hidden="1" customHeight="1" outlineLevel="2">
      <c r="A474" s="73">
        <v>1525</v>
      </c>
      <c r="B474" s="74" t="s">
        <v>1109</v>
      </c>
      <c r="C474" s="75" t="s">
        <v>1298</v>
      </c>
      <c r="D474" s="76">
        <v>0</v>
      </c>
      <c r="E474" s="76">
        <v>0</v>
      </c>
      <c r="F474" s="76">
        <v>0</v>
      </c>
      <c r="G474" s="76">
        <v>0</v>
      </c>
      <c r="H474" s="76">
        <v>0</v>
      </c>
      <c r="I474" s="76">
        <v>0</v>
      </c>
      <c r="J474" s="76">
        <v>0</v>
      </c>
      <c r="K474" s="76">
        <v>0</v>
      </c>
      <c r="L474" s="76">
        <v>0</v>
      </c>
      <c r="M474" s="76">
        <v>0</v>
      </c>
      <c r="N474" s="76">
        <v>0</v>
      </c>
      <c r="O474" s="76">
        <v>0</v>
      </c>
      <c r="P474" s="76">
        <v>0</v>
      </c>
      <c r="Q474" s="76">
        <v>0</v>
      </c>
      <c r="R474" s="76">
        <v>0</v>
      </c>
      <c r="S474" s="76">
        <v>0</v>
      </c>
      <c r="T474" s="76">
        <v>0</v>
      </c>
      <c r="U474" s="76">
        <v>0</v>
      </c>
      <c r="V474" s="76">
        <v>0</v>
      </c>
      <c r="W474" s="76">
        <v>0</v>
      </c>
      <c r="X474" s="76">
        <v>0</v>
      </c>
      <c r="Y474" s="76">
        <v>0</v>
      </c>
      <c r="Z474" s="76">
        <v>0</v>
      </c>
      <c r="AA474" s="76">
        <v>0</v>
      </c>
      <c r="AB474" s="76">
        <v>0</v>
      </c>
      <c r="AC474" s="76">
        <v>0</v>
      </c>
      <c r="AD474" s="76">
        <v>0</v>
      </c>
      <c r="AE474" s="76">
        <v>0</v>
      </c>
      <c r="AF474" s="76">
        <v>0</v>
      </c>
      <c r="AG474" s="76">
        <v>0</v>
      </c>
      <c r="AH474" s="76">
        <v>0</v>
      </c>
      <c r="AI474" s="76">
        <v>0</v>
      </c>
      <c r="AJ474" s="77">
        <f t="shared" si="7"/>
        <v>0</v>
      </c>
      <c r="AM474" s="70"/>
    </row>
    <row r="475" spans="1:39" ht="20.100000000000001" hidden="1" customHeight="1" outlineLevel="2">
      <c r="A475" s="73">
        <v>1526</v>
      </c>
      <c r="B475" s="74" t="s">
        <v>1110</v>
      </c>
      <c r="C475" s="75" t="s">
        <v>1298</v>
      </c>
      <c r="D475" s="76">
        <v>0</v>
      </c>
      <c r="E475" s="76">
        <v>0</v>
      </c>
      <c r="F475" s="76">
        <v>0</v>
      </c>
      <c r="G475" s="76">
        <v>0</v>
      </c>
      <c r="H475" s="76">
        <v>0</v>
      </c>
      <c r="I475" s="76">
        <v>0</v>
      </c>
      <c r="J475" s="76">
        <v>0</v>
      </c>
      <c r="K475" s="76">
        <v>0</v>
      </c>
      <c r="L475" s="76">
        <v>0</v>
      </c>
      <c r="M475" s="76">
        <v>0</v>
      </c>
      <c r="N475" s="76">
        <v>0</v>
      </c>
      <c r="O475" s="76">
        <v>0</v>
      </c>
      <c r="P475" s="76">
        <v>0</v>
      </c>
      <c r="Q475" s="76">
        <v>0</v>
      </c>
      <c r="R475" s="76">
        <v>0</v>
      </c>
      <c r="S475" s="76">
        <v>0</v>
      </c>
      <c r="T475" s="76">
        <v>0</v>
      </c>
      <c r="U475" s="76">
        <v>0</v>
      </c>
      <c r="V475" s="76">
        <v>0</v>
      </c>
      <c r="W475" s="76">
        <v>0</v>
      </c>
      <c r="X475" s="76">
        <v>0</v>
      </c>
      <c r="Y475" s="76">
        <v>0</v>
      </c>
      <c r="Z475" s="76">
        <v>0</v>
      </c>
      <c r="AA475" s="76">
        <v>0</v>
      </c>
      <c r="AB475" s="76">
        <v>0</v>
      </c>
      <c r="AC475" s="76">
        <v>0</v>
      </c>
      <c r="AD475" s="76">
        <v>0</v>
      </c>
      <c r="AE475" s="76">
        <v>0</v>
      </c>
      <c r="AF475" s="76">
        <v>0</v>
      </c>
      <c r="AG475" s="76">
        <v>0</v>
      </c>
      <c r="AH475" s="76">
        <v>0</v>
      </c>
      <c r="AI475" s="76">
        <v>0</v>
      </c>
      <c r="AJ475" s="77">
        <f t="shared" si="7"/>
        <v>0</v>
      </c>
      <c r="AM475" s="70"/>
    </row>
    <row r="476" spans="1:39" ht="20.100000000000001" hidden="1" customHeight="1" outlineLevel="2">
      <c r="A476" s="73">
        <v>1527</v>
      </c>
      <c r="B476" s="74" t="s">
        <v>1111</v>
      </c>
      <c r="C476" s="75" t="s">
        <v>1298</v>
      </c>
      <c r="D476" s="76">
        <v>0</v>
      </c>
      <c r="E476" s="76">
        <v>0</v>
      </c>
      <c r="F476" s="76">
        <v>0</v>
      </c>
      <c r="G476" s="76">
        <v>0</v>
      </c>
      <c r="H476" s="76">
        <v>0</v>
      </c>
      <c r="I476" s="76">
        <v>0</v>
      </c>
      <c r="J476" s="76">
        <v>0</v>
      </c>
      <c r="K476" s="76">
        <v>0</v>
      </c>
      <c r="L476" s="76">
        <v>0</v>
      </c>
      <c r="M476" s="76">
        <v>0</v>
      </c>
      <c r="N476" s="76">
        <v>0</v>
      </c>
      <c r="O476" s="76">
        <v>0</v>
      </c>
      <c r="P476" s="76">
        <v>0</v>
      </c>
      <c r="Q476" s="76">
        <v>0</v>
      </c>
      <c r="R476" s="76">
        <v>0</v>
      </c>
      <c r="S476" s="76">
        <v>0</v>
      </c>
      <c r="T476" s="76">
        <v>0</v>
      </c>
      <c r="U476" s="76">
        <v>0</v>
      </c>
      <c r="V476" s="76">
        <v>0</v>
      </c>
      <c r="W476" s="76">
        <v>0</v>
      </c>
      <c r="X476" s="76">
        <v>0</v>
      </c>
      <c r="Y476" s="76">
        <v>0</v>
      </c>
      <c r="Z476" s="76">
        <v>0</v>
      </c>
      <c r="AA476" s="76">
        <v>0</v>
      </c>
      <c r="AB476" s="76">
        <v>0</v>
      </c>
      <c r="AC476" s="76">
        <v>0</v>
      </c>
      <c r="AD476" s="76">
        <v>0</v>
      </c>
      <c r="AE476" s="76">
        <v>0</v>
      </c>
      <c r="AF476" s="76">
        <v>0</v>
      </c>
      <c r="AG476" s="76">
        <v>0</v>
      </c>
      <c r="AH476" s="76">
        <v>0</v>
      </c>
      <c r="AI476" s="76">
        <v>0</v>
      </c>
      <c r="AJ476" s="77">
        <f t="shared" si="7"/>
        <v>0</v>
      </c>
      <c r="AM476" s="70"/>
    </row>
    <row r="477" spans="1:39" ht="20.100000000000001" hidden="1" customHeight="1" outlineLevel="2">
      <c r="A477" s="73">
        <v>1528</v>
      </c>
      <c r="B477" s="74" t="s">
        <v>1112</v>
      </c>
      <c r="C477" s="75" t="s">
        <v>1298</v>
      </c>
      <c r="D477" s="76">
        <v>0</v>
      </c>
      <c r="E477" s="76">
        <v>0</v>
      </c>
      <c r="F477" s="76">
        <v>0</v>
      </c>
      <c r="G477" s="76">
        <v>0</v>
      </c>
      <c r="H477" s="76">
        <v>0</v>
      </c>
      <c r="I477" s="76">
        <v>0</v>
      </c>
      <c r="J477" s="76">
        <v>0</v>
      </c>
      <c r="K477" s="76">
        <v>0</v>
      </c>
      <c r="L477" s="76">
        <v>0</v>
      </c>
      <c r="M477" s="76">
        <v>0</v>
      </c>
      <c r="N477" s="76">
        <v>0</v>
      </c>
      <c r="O477" s="76">
        <v>0</v>
      </c>
      <c r="P477" s="76">
        <v>0</v>
      </c>
      <c r="Q477" s="76">
        <v>0</v>
      </c>
      <c r="R477" s="76">
        <v>0</v>
      </c>
      <c r="S477" s="76">
        <v>0</v>
      </c>
      <c r="T477" s="76">
        <v>0</v>
      </c>
      <c r="U477" s="76">
        <v>0</v>
      </c>
      <c r="V477" s="76">
        <v>0</v>
      </c>
      <c r="W477" s="76">
        <v>0</v>
      </c>
      <c r="X477" s="76">
        <v>0</v>
      </c>
      <c r="Y477" s="76">
        <v>0</v>
      </c>
      <c r="Z477" s="76">
        <v>0</v>
      </c>
      <c r="AA477" s="76">
        <v>0</v>
      </c>
      <c r="AB477" s="76">
        <v>0</v>
      </c>
      <c r="AC477" s="76">
        <v>0</v>
      </c>
      <c r="AD477" s="76">
        <v>0</v>
      </c>
      <c r="AE477" s="76">
        <v>0</v>
      </c>
      <c r="AF477" s="76">
        <v>0</v>
      </c>
      <c r="AG477" s="76">
        <v>0</v>
      </c>
      <c r="AH477" s="76">
        <v>0</v>
      </c>
      <c r="AI477" s="76">
        <v>0</v>
      </c>
      <c r="AJ477" s="77">
        <f t="shared" si="7"/>
        <v>0</v>
      </c>
      <c r="AM477" s="70"/>
    </row>
    <row r="478" spans="1:39" ht="20.100000000000001" hidden="1" customHeight="1" outlineLevel="2">
      <c r="A478" s="73">
        <v>1529</v>
      </c>
      <c r="B478" s="74" t="s">
        <v>1113</v>
      </c>
      <c r="C478" s="75" t="s">
        <v>1298</v>
      </c>
      <c r="D478" s="76">
        <v>0</v>
      </c>
      <c r="E478" s="76">
        <v>0</v>
      </c>
      <c r="F478" s="76">
        <v>0</v>
      </c>
      <c r="G478" s="76">
        <v>0</v>
      </c>
      <c r="H478" s="76">
        <v>0</v>
      </c>
      <c r="I478" s="76">
        <v>0</v>
      </c>
      <c r="J478" s="76">
        <v>0</v>
      </c>
      <c r="K478" s="76">
        <v>0</v>
      </c>
      <c r="L478" s="76">
        <v>0</v>
      </c>
      <c r="M478" s="76">
        <v>0</v>
      </c>
      <c r="N478" s="76">
        <v>0</v>
      </c>
      <c r="O478" s="76">
        <v>0</v>
      </c>
      <c r="P478" s="76">
        <v>0</v>
      </c>
      <c r="Q478" s="76">
        <v>0</v>
      </c>
      <c r="R478" s="76">
        <v>0</v>
      </c>
      <c r="S478" s="76">
        <v>0</v>
      </c>
      <c r="T478" s="76">
        <v>0</v>
      </c>
      <c r="U478" s="76">
        <v>0</v>
      </c>
      <c r="V478" s="76">
        <v>0</v>
      </c>
      <c r="W478" s="76">
        <v>0</v>
      </c>
      <c r="X478" s="76">
        <v>0</v>
      </c>
      <c r="Y478" s="76">
        <v>0</v>
      </c>
      <c r="Z478" s="76">
        <v>0</v>
      </c>
      <c r="AA478" s="76">
        <v>0</v>
      </c>
      <c r="AB478" s="76">
        <v>0</v>
      </c>
      <c r="AC478" s="76">
        <v>0</v>
      </c>
      <c r="AD478" s="76">
        <v>0</v>
      </c>
      <c r="AE478" s="76">
        <v>0</v>
      </c>
      <c r="AF478" s="76">
        <v>0</v>
      </c>
      <c r="AG478" s="76">
        <v>0</v>
      </c>
      <c r="AH478" s="76">
        <v>0</v>
      </c>
      <c r="AI478" s="76">
        <v>0</v>
      </c>
      <c r="AJ478" s="77">
        <f t="shared" si="7"/>
        <v>0</v>
      </c>
      <c r="AM478" s="70"/>
    </row>
    <row r="479" spans="1:39" ht="20.100000000000001" hidden="1" customHeight="1" outlineLevel="2">
      <c r="A479" s="73">
        <v>1530</v>
      </c>
      <c r="B479" s="74" t="s">
        <v>1114</v>
      </c>
      <c r="C479" s="75" t="s">
        <v>1298</v>
      </c>
      <c r="D479" s="76">
        <v>0</v>
      </c>
      <c r="E479" s="76">
        <v>0</v>
      </c>
      <c r="F479" s="76">
        <v>0</v>
      </c>
      <c r="G479" s="76">
        <v>0</v>
      </c>
      <c r="H479" s="76">
        <v>0</v>
      </c>
      <c r="I479" s="76">
        <v>0</v>
      </c>
      <c r="J479" s="76">
        <v>0</v>
      </c>
      <c r="K479" s="76">
        <v>0</v>
      </c>
      <c r="L479" s="76">
        <v>0</v>
      </c>
      <c r="M479" s="76">
        <v>0</v>
      </c>
      <c r="N479" s="76">
        <v>0</v>
      </c>
      <c r="O479" s="76">
        <v>0</v>
      </c>
      <c r="P479" s="76">
        <v>0</v>
      </c>
      <c r="Q479" s="76">
        <v>0</v>
      </c>
      <c r="R479" s="76">
        <v>0</v>
      </c>
      <c r="S479" s="76">
        <v>0</v>
      </c>
      <c r="T479" s="76">
        <v>0</v>
      </c>
      <c r="U479" s="76">
        <v>0</v>
      </c>
      <c r="V479" s="76">
        <v>0</v>
      </c>
      <c r="W479" s="76">
        <v>0</v>
      </c>
      <c r="X479" s="76">
        <v>0</v>
      </c>
      <c r="Y479" s="76">
        <v>0</v>
      </c>
      <c r="Z479" s="76">
        <v>0</v>
      </c>
      <c r="AA479" s="76">
        <v>0</v>
      </c>
      <c r="AB479" s="76">
        <v>0</v>
      </c>
      <c r="AC479" s="76">
        <v>0</v>
      </c>
      <c r="AD479" s="76">
        <v>0</v>
      </c>
      <c r="AE479" s="76">
        <v>0</v>
      </c>
      <c r="AF479" s="76">
        <v>0</v>
      </c>
      <c r="AG479" s="76">
        <v>0</v>
      </c>
      <c r="AH479" s="76">
        <v>0</v>
      </c>
      <c r="AI479" s="76">
        <v>0</v>
      </c>
      <c r="AJ479" s="77">
        <f t="shared" si="7"/>
        <v>0</v>
      </c>
      <c r="AM479" s="70"/>
    </row>
    <row r="480" spans="1:39" ht="20.100000000000001" hidden="1" customHeight="1" outlineLevel="2">
      <c r="A480" s="73">
        <v>1531</v>
      </c>
      <c r="B480" s="74" t="s">
        <v>1115</v>
      </c>
      <c r="C480" s="75" t="s">
        <v>1298</v>
      </c>
      <c r="D480" s="76">
        <v>0</v>
      </c>
      <c r="E480" s="76">
        <v>0</v>
      </c>
      <c r="F480" s="76">
        <v>0</v>
      </c>
      <c r="G480" s="76">
        <v>0</v>
      </c>
      <c r="H480" s="76">
        <v>0</v>
      </c>
      <c r="I480" s="76">
        <v>0</v>
      </c>
      <c r="J480" s="76">
        <v>0</v>
      </c>
      <c r="K480" s="76">
        <v>0</v>
      </c>
      <c r="L480" s="76">
        <v>0</v>
      </c>
      <c r="M480" s="76">
        <v>0</v>
      </c>
      <c r="N480" s="76">
        <v>0</v>
      </c>
      <c r="O480" s="76">
        <v>0</v>
      </c>
      <c r="P480" s="76">
        <v>0</v>
      </c>
      <c r="Q480" s="76">
        <v>0</v>
      </c>
      <c r="R480" s="76">
        <v>0</v>
      </c>
      <c r="S480" s="76">
        <v>0</v>
      </c>
      <c r="T480" s="76">
        <v>0</v>
      </c>
      <c r="U480" s="76">
        <v>0</v>
      </c>
      <c r="V480" s="76">
        <v>0</v>
      </c>
      <c r="W480" s="76">
        <v>0</v>
      </c>
      <c r="X480" s="76">
        <v>0</v>
      </c>
      <c r="Y480" s="76">
        <v>0</v>
      </c>
      <c r="Z480" s="76">
        <v>0</v>
      </c>
      <c r="AA480" s="76">
        <v>0</v>
      </c>
      <c r="AB480" s="76">
        <v>0</v>
      </c>
      <c r="AC480" s="76">
        <v>0</v>
      </c>
      <c r="AD480" s="76">
        <v>0</v>
      </c>
      <c r="AE480" s="76">
        <v>0</v>
      </c>
      <c r="AF480" s="76">
        <v>0</v>
      </c>
      <c r="AG480" s="76">
        <v>0</v>
      </c>
      <c r="AH480" s="76">
        <v>0</v>
      </c>
      <c r="AI480" s="76">
        <v>0</v>
      </c>
      <c r="AJ480" s="77">
        <f t="shared" si="7"/>
        <v>0</v>
      </c>
      <c r="AM480" s="70"/>
    </row>
    <row r="481" spans="1:39" ht="20.100000000000001" hidden="1" customHeight="1" outlineLevel="2">
      <c r="A481" s="73">
        <v>1532</v>
      </c>
      <c r="B481" s="74" t="s">
        <v>1116</v>
      </c>
      <c r="C481" s="75" t="s">
        <v>1298</v>
      </c>
      <c r="D481" s="76">
        <v>0</v>
      </c>
      <c r="E481" s="76">
        <v>0</v>
      </c>
      <c r="F481" s="76">
        <v>0</v>
      </c>
      <c r="G481" s="76">
        <v>0</v>
      </c>
      <c r="H481" s="76">
        <v>0</v>
      </c>
      <c r="I481" s="76">
        <v>0</v>
      </c>
      <c r="J481" s="76">
        <v>0</v>
      </c>
      <c r="K481" s="76">
        <v>0</v>
      </c>
      <c r="L481" s="76">
        <v>0</v>
      </c>
      <c r="M481" s="76">
        <v>0</v>
      </c>
      <c r="N481" s="76">
        <v>0</v>
      </c>
      <c r="O481" s="76">
        <v>0</v>
      </c>
      <c r="P481" s="76">
        <v>0</v>
      </c>
      <c r="Q481" s="76">
        <v>0</v>
      </c>
      <c r="R481" s="76">
        <v>0</v>
      </c>
      <c r="S481" s="76">
        <v>0</v>
      </c>
      <c r="T481" s="76">
        <v>0</v>
      </c>
      <c r="U481" s="76">
        <v>0</v>
      </c>
      <c r="V481" s="76">
        <v>0</v>
      </c>
      <c r="W481" s="76">
        <v>0</v>
      </c>
      <c r="X481" s="76">
        <v>0</v>
      </c>
      <c r="Y481" s="76">
        <v>0</v>
      </c>
      <c r="Z481" s="76">
        <v>0</v>
      </c>
      <c r="AA481" s="76">
        <v>0</v>
      </c>
      <c r="AB481" s="76">
        <v>0</v>
      </c>
      <c r="AC481" s="76">
        <v>0</v>
      </c>
      <c r="AD481" s="76">
        <v>0</v>
      </c>
      <c r="AE481" s="76">
        <v>0</v>
      </c>
      <c r="AF481" s="76">
        <v>0</v>
      </c>
      <c r="AG481" s="76">
        <v>0</v>
      </c>
      <c r="AH481" s="76">
        <v>0</v>
      </c>
      <c r="AI481" s="76">
        <v>0</v>
      </c>
      <c r="AJ481" s="77">
        <f t="shared" si="7"/>
        <v>0</v>
      </c>
      <c r="AM481" s="70"/>
    </row>
    <row r="482" spans="1:39" ht="20.100000000000001" hidden="1" customHeight="1" outlineLevel="2">
      <c r="A482" s="73">
        <v>1533</v>
      </c>
      <c r="B482" s="74" t="s">
        <v>1117</v>
      </c>
      <c r="C482" s="75" t="s">
        <v>1298</v>
      </c>
      <c r="D482" s="76">
        <v>0</v>
      </c>
      <c r="E482" s="76">
        <v>0</v>
      </c>
      <c r="F482" s="76">
        <v>0</v>
      </c>
      <c r="G482" s="76">
        <v>0</v>
      </c>
      <c r="H482" s="76">
        <v>0</v>
      </c>
      <c r="I482" s="76">
        <v>0</v>
      </c>
      <c r="J482" s="76">
        <v>0</v>
      </c>
      <c r="K482" s="76">
        <v>0</v>
      </c>
      <c r="L482" s="76">
        <v>0</v>
      </c>
      <c r="M482" s="76">
        <v>0</v>
      </c>
      <c r="N482" s="76">
        <v>0</v>
      </c>
      <c r="O482" s="76">
        <v>0</v>
      </c>
      <c r="P482" s="76">
        <v>0</v>
      </c>
      <c r="Q482" s="76">
        <v>0</v>
      </c>
      <c r="R482" s="76">
        <v>0</v>
      </c>
      <c r="S482" s="76">
        <v>0</v>
      </c>
      <c r="T482" s="76">
        <v>0</v>
      </c>
      <c r="U482" s="76">
        <v>0</v>
      </c>
      <c r="V482" s="76">
        <v>0</v>
      </c>
      <c r="W482" s="76">
        <v>0</v>
      </c>
      <c r="X482" s="76">
        <v>0</v>
      </c>
      <c r="Y482" s="76">
        <v>0</v>
      </c>
      <c r="Z482" s="76">
        <v>0</v>
      </c>
      <c r="AA482" s="76">
        <v>0</v>
      </c>
      <c r="AB482" s="76">
        <v>0</v>
      </c>
      <c r="AC482" s="76">
        <v>0</v>
      </c>
      <c r="AD482" s="76">
        <v>0</v>
      </c>
      <c r="AE482" s="76">
        <v>0</v>
      </c>
      <c r="AF482" s="76">
        <v>0</v>
      </c>
      <c r="AG482" s="76">
        <v>0</v>
      </c>
      <c r="AH482" s="76">
        <v>0</v>
      </c>
      <c r="AI482" s="76">
        <v>0</v>
      </c>
      <c r="AJ482" s="77">
        <f t="shared" si="7"/>
        <v>0</v>
      </c>
      <c r="AM482" s="70"/>
    </row>
    <row r="483" spans="1:39" ht="20.100000000000001" hidden="1" customHeight="1" outlineLevel="2">
      <c r="A483" s="73">
        <v>1534</v>
      </c>
      <c r="B483" s="74" t="s">
        <v>1118</v>
      </c>
      <c r="C483" s="75" t="s">
        <v>1298</v>
      </c>
      <c r="D483" s="76">
        <v>0</v>
      </c>
      <c r="E483" s="76">
        <v>0</v>
      </c>
      <c r="F483" s="76">
        <v>0</v>
      </c>
      <c r="G483" s="76">
        <v>0</v>
      </c>
      <c r="H483" s="76">
        <v>0</v>
      </c>
      <c r="I483" s="76">
        <v>0</v>
      </c>
      <c r="J483" s="76">
        <v>0</v>
      </c>
      <c r="K483" s="76">
        <v>0</v>
      </c>
      <c r="L483" s="76">
        <v>0</v>
      </c>
      <c r="M483" s="76">
        <v>0</v>
      </c>
      <c r="N483" s="76">
        <v>0</v>
      </c>
      <c r="O483" s="76">
        <v>0</v>
      </c>
      <c r="P483" s="76">
        <v>0</v>
      </c>
      <c r="Q483" s="76">
        <v>0</v>
      </c>
      <c r="R483" s="76">
        <v>0</v>
      </c>
      <c r="S483" s="76">
        <v>0</v>
      </c>
      <c r="T483" s="76">
        <v>0</v>
      </c>
      <c r="U483" s="76">
        <v>0</v>
      </c>
      <c r="V483" s="76">
        <v>0</v>
      </c>
      <c r="W483" s="76">
        <v>0</v>
      </c>
      <c r="X483" s="76">
        <v>0</v>
      </c>
      <c r="Y483" s="76">
        <v>0</v>
      </c>
      <c r="Z483" s="76">
        <v>0</v>
      </c>
      <c r="AA483" s="76">
        <v>0</v>
      </c>
      <c r="AB483" s="76">
        <v>0</v>
      </c>
      <c r="AC483" s="76">
        <v>0</v>
      </c>
      <c r="AD483" s="76">
        <v>0</v>
      </c>
      <c r="AE483" s="76">
        <v>0</v>
      </c>
      <c r="AF483" s="76">
        <v>0</v>
      </c>
      <c r="AG483" s="76">
        <v>0</v>
      </c>
      <c r="AH483" s="76">
        <v>0</v>
      </c>
      <c r="AI483" s="76">
        <v>0</v>
      </c>
      <c r="AJ483" s="77">
        <f t="shared" si="7"/>
        <v>0</v>
      </c>
      <c r="AM483" s="70"/>
    </row>
    <row r="484" spans="1:39" ht="20.100000000000001" hidden="1" customHeight="1" outlineLevel="2">
      <c r="A484" s="73">
        <v>1535</v>
      </c>
      <c r="B484" s="74" t="s">
        <v>1119</v>
      </c>
      <c r="C484" s="75" t="s">
        <v>1298</v>
      </c>
      <c r="D484" s="76">
        <v>0</v>
      </c>
      <c r="E484" s="76">
        <v>0</v>
      </c>
      <c r="F484" s="76">
        <v>0</v>
      </c>
      <c r="G484" s="76">
        <v>0</v>
      </c>
      <c r="H484" s="76">
        <v>0</v>
      </c>
      <c r="I484" s="76">
        <v>0</v>
      </c>
      <c r="J484" s="76">
        <v>0</v>
      </c>
      <c r="K484" s="76">
        <v>0</v>
      </c>
      <c r="L484" s="76">
        <v>0</v>
      </c>
      <c r="M484" s="76">
        <v>0</v>
      </c>
      <c r="N484" s="76">
        <v>0</v>
      </c>
      <c r="O484" s="76">
        <v>0</v>
      </c>
      <c r="P484" s="76">
        <v>0</v>
      </c>
      <c r="Q484" s="76">
        <v>0</v>
      </c>
      <c r="R484" s="76">
        <v>0</v>
      </c>
      <c r="S484" s="76">
        <v>0</v>
      </c>
      <c r="T484" s="76">
        <v>0</v>
      </c>
      <c r="U484" s="76">
        <v>0</v>
      </c>
      <c r="V484" s="76">
        <v>0</v>
      </c>
      <c r="W484" s="76">
        <v>0</v>
      </c>
      <c r="X484" s="76">
        <v>0</v>
      </c>
      <c r="Y484" s="76">
        <v>0</v>
      </c>
      <c r="Z484" s="76">
        <v>0</v>
      </c>
      <c r="AA484" s="76">
        <v>0</v>
      </c>
      <c r="AB484" s="76">
        <v>0</v>
      </c>
      <c r="AC484" s="76">
        <v>0</v>
      </c>
      <c r="AD484" s="76">
        <v>0</v>
      </c>
      <c r="AE484" s="76">
        <v>0</v>
      </c>
      <c r="AF484" s="76">
        <v>0</v>
      </c>
      <c r="AG484" s="76">
        <v>0</v>
      </c>
      <c r="AH484" s="76">
        <v>0</v>
      </c>
      <c r="AI484" s="76">
        <v>0</v>
      </c>
      <c r="AJ484" s="77">
        <f t="shared" si="7"/>
        <v>0</v>
      </c>
      <c r="AM484" s="70"/>
    </row>
    <row r="485" spans="1:39" ht="20.100000000000001" hidden="1" customHeight="1" outlineLevel="2">
      <c r="A485" s="73">
        <v>1536</v>
      </c>
      <c r="B485" s="74" t="s">
        <v>1120</v>
      </c>
      <c r="C485" s="75" t="s">
        <v>1298</v>
      </c>
      <c r="D485" s="76">
        <v>0</v>
      </c>
      <c r="E485" s="76">
        <v>0</v>
      </c>
      <c r="F485" s="76">
        <v>0</v>
      </c>
      <c r="G485" s="76">
        <v>0</v>
      </c>
      <c r="H485" s="76">
        <v>0</v>
      </c>
      <c r="I485" s="76">
        <v>0</v>
      </c>
      <c r="J485" s="76">
        <v>0</v>
      </c>
      <c r="K485" s="76">
        <v>0</v>
      </c>
      <c r="L485" s="76">
        <v>0</v>
      </c>
      <c r="M485" s="76">
        <v>0</v>
      </c>
      <c r="N485" s="76">
        <v>0</v>
      </c>
      <c r="O485" s="76">
        <v>0</v>
      </c>
      <c r="P485" s="76">
        <v>0</v>
      </c>
      <c r="Q485" s="76">
        <v>0</v>
      </c>
      <c r="R485" s="76">
        <v>0</v>
      </c>
      <c r="S485" s="76">
        <v>0</v>
      </c>
      <c r="T485" s="76">
        <v>0</v>
      </c>
      <c r="U485" s="76">
        <v>0</v>
      </c>
      <c r="V485" s="76">
        <v>0</v>
      </c>
      <c r="W485" s="76">
        <v>0</v>
      </c>
      <c r="X485" s="76">
        <v>0</v>
      </c>
      <c r="Y485" s="76">
        <v>0</v>
      </c>
      <c r="Z485" s="76">
        <v>0</v>
      </c>
      <c r="AA485" s="76">
        <v>0</v>
      </c>
      <c r="AB485" s="76">
        <v>0</v>
      </c>
      <c r="AC485" s="76">
        <v>0</v>
      </c>
      <c r="AD485" s="76">
        <v>0</v>
      </c>
      <c r="AE485" s="76">
        <v>0</v>
      </c>
      <c r="AF485" s="76">
        <v>0</v>
      </c>
      <c r="AG485" s="76">
        <v>0</v>
      </c>
      <c r="AH485" s="76">
        <v>0</v>
      </c>
      <c r="AI485" s="76">
        <v>0</v>
      </c>
      <c r="AJ485" s="77">
        <f t="shared" si="7"/>
        <v>0</v>
      </c>
      <c r="AM485" s="70"/>
    </row>
    <row r="486" spans="1:39" ht="20.100000000000001" hidden="1" customHeight="1" outlineLevel="2">
      <c r="A486" s="73">
        <v>1537</v>
      </c>
      <c r="B486" s="74" t="s">
        <v>1121</v>
      </c>
      <c r="C486" s="75" t="s">
        <v>1298</v>
      </c>
      <c r="D486" s="76">
        <v>0</v>
      </c>
      <c r="E486" s="76">
        <v>0</v>
      </c>
      <c r="F486" s="76">
        <v>0</v>
      </c>
      <c r="G486" s="76">
        <v>0</v>
      </c>
      <c r="H486" s="76">
        <v>0</v>
      </c>
      <c r="I486" s="76">
        <v>0</v>
      </c>
      <c r="J486" s="76">
        <v>0</v>
      </c>
      <c r="K486" s="76">
        <v>0</v>
      </c>
      <c r="L486" s="76">
        <v>0</v>
      </c>
      <c r="M486" s="76">
        <v>0</v>
      </c>
      <c r="N486" s="76">
        <v>0</v>
      </c>
      <c r="O486" s="76">
        <v>0</v>
      </c>
      <c r="P486" s="76">
        <v>0</v>
      </c>
      <c r="Q486" s="76">
        <v>0</v>
      </c>
      <c r="R486" s="76">
        <v>0</v>
      </c>
      <c r="S486" s="76">
        <v>0</v>
      </c>
      <c r="T486" s="76">
        <v>0</v>
      </c>
      <c r="U486" s="76">
        <v>0</v>
      </c>
      <c r="V486" s="76">
        <v>0</v>
      </c>
      <c r="W486" s="76">
        <v>0</v>
      </c>
      <c r="X486" s="76">
        <v>0</v>
      </c>
      <c r="Y486" s="76">
        <v>0</v>
      </c>
      <c r="Z486" s="76">
        <v>0</v>
      </c>
      <c r="AA486" s="76">
        <v>0</v>
      </c>
      <c r="AB486" s="76">
        <v>0</v>
      </c>
      <c r="AC486" s="76">
        <v>0</v>
      </c>
      <c r="AD486" s="76">
        <v>0</v>
      </c>
      <c r="AE486" s="76">
        <v>0</v>
      </c>
      <c r="AF486" s="76">
        <v>0</v>
      </c>
      <c r="AG486" s="76">
        <v>0</v>
      </c>
      <c r="AH486" s="76">
        <v>0</v>
      </c>
      <c r="AI486" s="76">
        <v>0</v>
      </c>
      <c r="AJ486" s="77">
        <f t="shared" si="7"/>
        <v>0</v>
      </c>
      <c r="AM486" s="70"/>
    </row>
    <row r="487" spans="1:39" ht="20.100000000000001" hidden="1" customHeight="1" outlineLevel="2">
      <c r="A487" s="73">
        <v>1538</v>
      </c>
      <c r="B487" s="74" t="s">
        <v>1122</v>
      </c>
      <c r="C487" s="75" t="s">
        <v>1298</v>
      </c>
      <c r="D487" s="76">
        <v>0</v>
      </c>
      <c r="E487" s="76">
        <v>0</v>
      </c>
      <c r="F487" s="76">
        <v>0</v>
      </c>
      <c r="G487" s="76">
        <v>0</v>
      </c>
      <c r="H487" s="76">
        <v>0</v>
      </c>
      <c r="I487" s="76">
        <v>0</v>
      </c>
      <c r="J487" s="76">
        <v>0</v>
      </c>
      <c r="K487" s="76">
        <v>0</v>
      </c>
      <c r="L487" s="76">
        <v>0</v>
      </c>
      <c r="M487" s="76">
        <v>0</v>
      </c>
      <c r="N487" s="76">
        <v>0</v>
      </c>
      <c r="O487" s="76">
        <v>0</v>
      </c>
      <c r="P487" s="76">
        <v>0</v>
      </c>
      <c r="Q487" s="76">
        <v>0</v>
      </c>
      <c r="R487" s="76">
        <v>0</v>
      </c>
      <c r="S487" s="76">
        <v>0</v>
      </c>
      <c r="T487" s="76">
        <v>0</v>
      </c>
      <c r="U487" s="76">
        <v>0</v>
      </c>
      <c r="V487" s="76">
        <v>0</v>
      </c>
      <c r="W487" s="76">
        <v>0</v>
      </c>
      <c r="X487" s="76">
        <v>0</v>
      </c>
      <c r="Y487" s="76">
        <v>0</v>
      </c>
      <c r="Z487" s="76">
        <v>0</v>
      </c>
      <c r="AA487" s="76">
        <v>0</v>
      </c>
      <c r="AB487" s="76">
        <v>0</v>
      </c>
      <c r="AC487" s="76">
        <v>0</v>
      </c>
      <c r="AD487" s="76">
        <v>0</v>
      </c>
      <c r="AE487" s="76">
        <v>0</v>
      </c>
      <c r="AF487" s="76">
        <v>0</v>
      </c>
      <c r="AG487" s="76">
        <v>0</v>
      </c>
      <c r="AH487" s="76">
        <v>0</v>
      </c>
      <c r="AI487" s="76">
        <v>0</v>
      </c>
      <c r="AJ487" s="77">
        <f t="shared" si="7"/>
        <v>0</v>
      </c>
      <c r="AM487" s="70"/>
    </row>
    <row r="488" spans="1:39" ht="20.100000000000001" hidden="1" customHeight="1" outlineLevel="2">
      <c r="A488" s="73">
        <v>1539</v>
      </c>
      <c r="B488" s="74" t="s">
        <v>1123</v>
      </c>
      <c r="C488" s="75" t="s">
        <v>1298</v>
      </c>
      <c r="D488" s="76">
        <v>0</v>
      </c>
      <c r="E488" s="76">
        <v>0</v>
      </c>
      <c r="F488" s="76">
        <v>0</v>
      </c>
      <c r="G488" s="76">
        <v>0</v>
      </c>
      <c r="H488" s="76">
        <v>0</v>
      </c>
      <c r="I488" s="76">
        <v>0</v>
      </c>
      <c r="J488" s="76">
        <v>0</v>
      </c>
      <c r="K488" s="76">
        <v>0</v>
      </c>
      <c r="L488" s="76">
        <v>0</v>
      </c>
      <c r="M488" s="76">
        <v>0</v>
      </c>
      <c r="N488" s="76">
        <v>0</v>
      </c>
      <c r="O488" s="76">
        <v>0</v>
      </c>
      <c r="P488" s="76">
        <v>0</v>
      </c>
      <c r="Q488" s="76">
        <v>0</v>
      </c>
      <c r="R488" s="76">
        <v>0</v>
      </c>
      <c r="S488" s="76">
        <v>0</v>
      </c>
      <c r="T488" s="76">
        <v>0</v>
      </c>
      <c r="U488" s="76">
        <v>0</v>
      </c>
      <c r="V488" s="76">
        <v>0</v>
      </c>
      <c r="W488" s="76">
        <v>0</v>
      </c>
      <c r="X488" s="76">
        <v>0</v>
      </c>
      <c r="Y488" s="76">
        <v>0</v>
      </c>
      <c r="Z488" s="76">
        <v>0</v>
      </c>
      <c r="AA488" s="76">
        <v>0</v>
      </c>
      <c r="AB488" s="76">
        <v>0</v>
      </c>
      <c r="AC488" s="76">
        <v>0</v>
      </c>
      <c r="AD488" s="76">
        <v>0</v>
      </c>
      <c r="AE488" s="76">
        <v>0</v>
      </c>
      <c r="AF488" s="76">
        <v>0</v>
      </c>
      <c r="AG488" s="76">
        <v>0</v>
      </c>
      <c r="AH488" s="76">
        <v>0</v>
      </c>
      <c r="AI488" s="76">
        <v>0</v>
      </c>
      <c r="AJ488" s="77">
        <f t="shared" si="7"/>
        <v>0</v>
      </c>
      <c r="AM488" s="70"/>
    </row>
    <row r="489" spans="1:39" ht="20.100000000000001" hidden="1" customHeight="1" outlineLevel="2">
      <c r="A489" s="73">
        <v>1540</v>
      </c>
      <c r="B489" s="74" t="s">
        <v>1124</v>
      </c>
      <c r="C489" s="75" t="s">
        <v>1298</v>
      </c>
      <c r="D489" s="76">
        <v>0</v>
      </c>
      <c r="E489" s="76">
        <v>0</v>
      </c>
      <c r="F489" s="76">
        <v>0</v>
      </c>
      <c r="G489" s="76">
        <v>0</v>
      </c>
      <c r="H489" s="76">
        <v>0</v>
      </c>
      <c r="I489" s="76">
        <v>0</v>
      </c>
      <c r="J489" s="76">
        <v>0</v>
      </c>
      <c r="K489" s="76">
        <v>0</v>
      </c>
      <c r="L489" s="76">
        <v>0</v>
      </c>
      <c r="M489" s="76">
        <v>0</v>
      </c>
      <c r="N489" s="76">
        <v>0</v>
      </c>
      <c r="O489" s="76">
        <v>0</v>
      </c>
      <c r="P489" s="76">
        <v>0</v>
      </c>
      <c r="Q489" s="76">
        <v>0</v>
      </c>
      <c r="R489" s="76">
        <v>0</v>
      </c>
      <c r="S489" s="76">
        <v>0</v>
      </c>
      <c r="T489" s="76">
        <v>0</v>
      </c>
      <c r="U489" s="76">
        <v>0</v>
      </c>
      <c r="V489" s="76">
        <v>0</v>
      </c>
      <c r="W489" s="76">
        <v>0</v>
      </c>
      <c r="X489" s="76">
        <v>0</v>
      </c>
      <c r="Y489" s="76">
        <v>0</v>
      </c>
      <c r="Z489" s="76">
        <v>0</v>
      </c>
      <c r="AA489" s="76">
        <v>0</v>
      </c>
      <c r="AB489" s="76">
        <v>0</v>
      </c>
      <c r="AC489" s="76">
        <v>0</v>
      </c>
      <c r="AD489" s="76">
        <v>0</v>
      </c>
      <c r="AE489" s="76">
        <v>0</v>
      </c>
      <c r="AF489" s="76">
        <v>0</v>
      </c>
      <c r="AG489" s="76">
        <v>0</v>
      </c>
      <c r="AH489" s="76">
        <v>0</v>
      </c>
      <c r="AI489" s="76">
        <v>0</v>
      </c>
      <c r="AJ489" s="77">
        <f t="shared" si="7"/>
        <v>0</v>
      </c>
      <c r="AM489" s="70"/>
    </row>
    <row r="490" spans="1:39" ht="20.100000000000001" hidden="1" customHeight="1" outlineLevel="2">
      <c r="A490" s="73">
        <v>1601</v>
      </c>
      <c r="B490" s="74" t="s">
        <v>1125</v>
      </c>
      <c r="C490" s="75" t="s">
        <v>1298</v>
      </c>
      <c r="D490" s="76">
        <v>0</v>
      </c>
      <c r="E490" s="76">
        <v>0</v>
      </c>
      <c r="F490" s="76">
        <v>0</v>
      </c>
      <c r="G490" s="76">
        <v>0</v>
      </c>
      <c r="H490" s="76">
        <v>0</v>
      </c>
      <c r="I490" s="76">
        <v>0</v>
      </c>
      <c r="J490" s="76">
        <v>0</v>
      </c>
      <c r="K490" s="76">
        <v>0</v>
      </c>
      <c r="L490" s="76">
        <v>0</v>
      </c>
      <c r="M490" s="76">
        <v>0</v>
      </c>
      <c r="N490" s="76">
        <v>0</v>
      </c>
      <c r="O490" s="76">
        <v>0</v>
      </c>
      <c r="P490" s="76">
        <v>0</v>
      </c>
      <c r="Q490" s="76">
        <v>0</v>
      </c>
      <c r="R490" s="76">
        <v>0</v>
      </c>
      <c r="S490" s="76">
        <v>0</v>
      </c>
      <c r="T490" s="76">
        <v>0</v>
      </c>
      <c r="U490" s="76">
        <v>0</v>
      </c>
      <c r="V490" s="76">
        <v>0</v>
      </c>
      <c r="W490" s="76">
        <v>0</v>
      </c>
      <c r="X490" s="76">
        <v>0</v>
      </c>
      <c r="Y490" s="76">
        <v>0</v>
      </c>
      <c r="Z490" s="76">
        <v>0</v>
      </c>
      <c r="AA490" s="76">
        <v>0</v>
      </c>
      <c r="AB490" s="76">
        <v>0</v>
      </c>
      <c r="AC490" s="76">
        <v>0</v>
      </c>
      <c r="AD490" s="76">
        <v>0</v>
      </c>
      <c r="AE490" s="76">
        <v>0</v>
      </c>
      <c r="AF490" s="76">
        <v>0</v>
      </c>
      <c r="AG490" s="76">
        <v>0</v>
      </c>
      <c r="AH490" s="76">
        <v>0</v>
      </c>
      <c r="AI490" s="76">
        <v>0</v>
      </c>
      <c r="AJ490" s="77">
        <f t="shared" si="7"/>
        <v>0</v>
      </c>
      <c r="AM490" s="70"/>
    </row>
    <row r="491" spans="1:39" ht="20.100000000000001" hidden="1" customHeight="1" outlineLevel="2">
      <c r="A491" s="73">
        <v>1602</v>
      </c>
      <c r="B491" s="74" t="s">
        <v>1126</v>
      </c>
      <c r="C491" s="75" t="s">
        <v>1298</v>
      </c>
      <c r="D491" s="76">
        <v>0</v>
      </c>
      <c r="E491" s="76">
        <v>0</v>
      </c>
      <c r="F491" s="76">
        <v>0</v>
      </c>
      <c r="G491" s="76">
        <v>0</v>
      </c>
      <c r="H491" s="76">
        <v>0</v>
      </c>
      <c r="I491" s="76">
        <v>0</v>
      </c>
      <c r="J491" s="76">
        <v>0</v>
      </c>
      <c r="K491" s="76">
        <v>0</v>
      </c>
      <c r="L491" s="76">
        <v>0</v>
      </c>
      <c r="M491" s="76">
        <v>0</v>
      </c>
      <c r="N491" s="76">
        <v>0</v>
      </c>
      <c r="O491" s="76">
        <v>0</v>
      </c>
      <c r="P491" s="76">
        <v>0</v>
      </c>
      <c r="Q491" s="76">
        <v>0</v>
      </c>
      <c r="R491" s="76">
        <v>0</v>
      </c>
      <c r="S491" s="76">
        <v>0</v>
      </c>
      <c r="T491" s="76">
        <v>0</v>
      </c>
      <c r="U491" s="76">
        <v>0</v>
      </c>
      <c r="V491" s="76">
        <v>0</v>
      </c>
      <c r="W491" s="76">
        <v>0</v>
      </c>
      <c r="X491" s="76">
        <v>0</v>
      </c>
      <c r="Y491" s="76">
        <v>0</v>
      </c>
      <c r="Z491" s="76">
        <v>0</v>
      </c>
      <c r="AA491" s="76">
        <v>0</v>
      </c>
      <c r="AB491" s="76">
        <v>0</v>
      </c>
      <c r="AC491" s="76">
        <v>0</v>
      </c>
      <c r="AD491" s="76">
        <v>0</v>
      </c>
      <c r="AE491" s="76">
        <v>0</v>
      </c>
      <c r="AF491" s="76">
        <v>0</v>
      </c>
      <c r="AG491" s="76">
        <v>0</v>
      </c>
      <c r="AH491" s="76">
        <v>0</v>
      </c>
      <c r="AI491" s="76">
        <v>0</v>
      </c>
      <c r="AJ491" s="77">
        <f t="shared" si="7"/>
        <v>0</v>
      </c>
      <c r="AM491" s="70"/>
    </row>
    <row r="492" spans="1:39" ht="20.100000000000001" hidden="1" customHeight="1" outlineLevel="2">
      <c r="A492" s="73">
        <v>1603</v>
      </c>
      <c r="B492" s="74" t="s">
        <v>1127</v>
      </c>
      <c r="C492" s="75" t="s">
        <v>1298</v>
      </c>
      <c r="D492" s="76">
        <v>0</v>
      </c>
      <c r="E492" s="76">
        <v>0</v>
      </c>
      <c r="F492" s="76">
        <v>0</v>
      </c>
      <c r="G492" s="76">
        <v>0</v>
      </c>
      <c r="H492" s="76">
        <v>0</v>
      </c>
      <c r="I492" s="76">
        <v>0</v>
      </c>
      <c r="J492" s="76">
        <v>0</v>
      </c>
      <c r="K492" s="76">
        <v>0</v>
      </c>
      <c r="L492" s="76">
        <v>0</v>
      </c>
      <c r="M492" s="76">
        <v>0</v>
      </c>
      <c r="N492" s="76">
        <v>0</v>
      </c>
      <c r="O492" s="76">
        <v>0</v>
      </c>
      <c r="P492" s="76">
        <v>0</v>
      </c>
      <c r="Q492" s="76">
        <v>0</v>
      </c>
      <c r="R492" s="76">
        <v>0</v>
      </c>
      <c r="S492" s="76">
        <v>0</v>
      </c>
      <c r="T492" s="76">
        <v>0</v>
      </c>
      <c r="U492" s="76">
        <v>0</v>
      </c>
      <c r="V492" s="76">
        <v>0</v>
      </c>
      <c r="W492" s="76">
        <v>0</v>
      </c>
      <c r="X492" s="76">
        <v>0</v>
      </c>
      <c r="Y492" s="76">
        <v>0</v>
      </c>
      <c r="Z492" s="76">
        <v>0</v>
      </c>
      <c r="AA492" s="76">
        <v>0</v>
      </c>
      <c r="AB492" s="76">
        <v>0</v>
      </c>
      <c r="AC492" s="76">
        <v>0</v>
      </c>
      <c r="AD492" s="76">
        <v>0</v>
      </c>
      <c r="AE492" s="76">
        <v>0</v>
      </c>
      <c r="AF492" s="76">
        <v>0</v>
      </c>
      <c r="AG492" s="76">
        <v>0</v>
      </c>
      <c r="AH492" s="76">
        <v>0</v>
      </c>
      <c r="AI492" s="76">
        <v>0</v>
      </c>
      <c r="AJ492" s="77">
        <f t="shared" si="7"/>
        <v>0</v>
      </c>
      <c r="AM492" s="70"/>
    </row>
    <row r="493" spans="1:39" ht="20.100000000000001" hidden="1" customHeight="1" outlineLevel="2">
      <c r="A493" s="73">
        <v>1604</v>
      </c>
      <c r="B493" s="74" t="s">
        <v>1128</v>
      </c>
      <c r="C493" s="75" t="s">
        <v>1298</v>
      </c>
      <c r="D493" s="76">
        <v>0</v>
      </c>
      <c r="E493" s="76">
        <v>0</v>
      </c>
      <c r="F493" s="76">
        <v>0</v>
      </c>
      <c r="G493" s="76">
        <v>0</v>
      </c>
      <c r="H493" s="76">
        <v>0</v>
      </c>
      <c r="I493" s="76">
        <v>0</v>
      </c>
      <c r="J493" s="76">
        <v>0</v>
      </c>
      <c r="K493" s="76">
        <v>0</v>
      </c>
      <c r="L493" s="76">
        <v>0</v>
      </c>
      <c r="M493" s="76">
        <v>0</v>
      </c>
      <c r="N493" s="76">
        <v>0</v>
      </c>
      <c r="O493" s="76">
        <v>0</v>
      </c>
      <c r="P493" s="76">
        <v>0</v>
      </c>
      <c r="Q493" s="76">
        <v>0</v>
      </c>
      <c r="R493" s="76">
        <v>0</v>
      </c>
      <c r="S493" s="76">
        <v>0</v>
      </c>
      <c r="T493" s="76">
        <v>0</v>
      </c>
      <c r="U493" s="76">
        <v>0</v>
      </c>
      <c r="V493" s="76">
        <v>0</v>
      </c>
      <c r="W493" s="76">
        <v>0</v>
      </c>
      <c r="X493" s="76">
        <v>0</v>
      </c>
      <c r="Y493" s="76">
        <v>0</v>
      </c>
      <c r="Z493" s="76">
        <v>0</v>
      </c>
      <c r="AA493" s="76">
        <v>0</v>
      </c>
      <c r="AB493" s="76">
        <v>0</v>
      </c>
      <c r="AC493" s="76">
        <v>0</v>
      </c>
      <c r="AD493" s="76">
        <v>0</v>
      </c>
      <c r="AE493" s="76">
        <v>0</v>
      </c>
      <c r="AF493" s="76">
        <v>0</v>
      </c>
      <c r="AG493" s="76">
        <v>0</v>
      </c>
      <c r="AH493" s="76">
        <v>0</v>
      </c>
      <c r="AI493" s="76">
        <v>0</v>
      </c>
      <c r="AJ493" s="77">
        <f t="shared" si="7"/>
        <v>0</v>
      </c>
      <c r="AM493" s="70"/>
    </row>
    <row r="494" spans="1:39" ht="20.100000000000001" hidden="1" customHeight="1" outlineLevel="2">
      <c r="A494" s="73">
        <v>1605</v>
      </c>
      <c r="B494" s="74" t="s">
        <v>1129</v>
      </c>
      <c r="C494" s="75" t="s">
        <v>1298</v>
      </c>
      <c r="D494" s="76">
        <v>0</v>
      </c>
      <c r="E494" s="76">
        <v>0</v>
      </c>
      <c r="F494" s="76">
        <v>0</v>
      </c>
      <c r="G494" s="76">
        <v>0</v>
      </c>
      <c r="H494" s="76">
        <v>0</v>
      </c>
      <c r="I494" s="76">
        <v>0</v>
      </c>
      <c r="J494" s="76">
        <v>0</v>
      </c>
      <c r="K494" s="76">
        <v>0</v>
      </c>
      <c r="L494" s="76">
        <v>0</v>
      </c>
      <c r="M494" s="76">
        <v>0</v>
      </c>
      <c r="N494" s="76">
        <v>0</v>
      </c>
      <c r="O494" s="76">
        <v>0</v>
      </c>
      <c r="P494" s="76">
        <v>0</v>
      </c>
      <c r="Q494" s="76">
        <v>0</v>
      </c>
      <c r="R494" s="76">
        <v>0</v>
      </c>
      <c r="S494" s="76">
        <v>0</v>
      </c>
      <c r="T494" s="76">
        <v>0</v>
      </c>
      <c r="U494" s="76">
        <v>0</v>
      </c>
      <c r="V494" s="76">
        <v>0</v>
      </c>
      <c r="W494" s="76">
        <v>0</v>
      </c>
      <c r="X494" s="76">
        <v>0</v>
      </c>
      <c r="Y494" s="76">
        <v>0</v>
      </c>
      <c r="Z494" s="76">
        <v>0</v>
      </c>
      <c r="AA494" s="76">
        <v>0</v>
      </c>
      <c r="AB494" s="76">
        <v>0</v>
      </c>
      <c r="AC494" s="76">
        <v>0</v>
      </c>
      <c r="AD494" s="76">
        <v>0</v>
      </c>
      <c r="AE494" s="76">
        <v>0</v>
      </c>
      <c r="AF494" s="76">
        <v>0</v>
      </c>
      <c r="AG494" s="76">
        <v>0</v>
      </c>
      <c r="AH494" s="76">
        <v>0</v>
      </c>
      <c r="AI494" s="76">
        <v>0</v>
      </c>
      <c r="AJ494" s="77">
        <f t="shared" si="7"/>
        <v>0</v>
      </c>
      <c r="AM494" s="70"/>
    </row>
    <row r="495" spans="1:39" ht="20.100000000000001" hidden="1" customHeight="1" outlineLevel="2">
      <c r="A495" s="73">
        <v>1606</v>
      </c>
      <c r="B495" s="74" t="s">
        <v>1130</v>
      </c>
      <c r="C495" s="75" t="s">
        <v>1298</v>
      </c>
      <c r="D495" s="76">
        <v>0</v>
      </c>
      <c r="E495" s="76">
        <v>0</v>
      </c>
      <c r="F495" s="76">
        <v>0</v>
      </c>
      <c r="G495" s="76">
        <v>0</v>
      </c>
      <c r="H495" s="76">
        <v>0</v>
      </c>
      <c r="I495" s="76">
        <v>0</v>
      </c>
      <c r="J495" s="76">
        <v>0</v>
      </c>
      <c r="K495" s="76">
        <v>0</v>
      </c>
      <c r="L495" s="76">
        <v>0</v>
      </c>
      <c r="M495" s="76">
        <v>0</v>
      </c>
      <c r="N495" s="76">
        <v>0</v>
      </c>
      <c r="O495" s="76">
        <v>0</v>
      </c>
      <c r="P495" s="76">
        <v>0</v>
      </c>
      <c r="Q495" s="76">
        <v>0</v>
      </c>
      <c r="R495" s="76">
        <v>0</v>
      </c>
      <c r="S495" s="76">
        <v>0</v>
      </c>
      <c r="T495" s="76">
        <v>0</v>
      </c>
      <c r="U495" s="76">
        <v>0</v>
      </c>
      <c r="V495" s="76">
        <v>0</v>
      </c>
      <c r="W495" s="76">
        <v>0</v>
      </c>
      <c r="X495" s="76">
        <v>0</v>
      </c>
      <c r="Y495" s="76">
        <v>0</v>
      </c>
      <c r="Z495" s="76">
        <v>0</v>
      </c>
      <c r="AA495" s="76">
        <v>0</v>
      </c>
      <c r="AB495" s="76">
        <v>0</v>
      </c>
      <c r="AC495" s="76">
        <v>0</v>
      </c>
      <c r="AD495" s="76">
        <v>0</v>
      </c>
      <c r="AE495" s="76">
        <v>0</v>
      </c>
      <c r="AF495" s="76">
        <v>0</v>
      </c>
      <c r="AG495" s="76">
        <v>0</v>
      </c>
      <c r="AH495" s="76">
        <v>0</v>
      </c>
      <c r="AI495" s="76">
        <v>0</v>
      </c>
      <c r="AJ495" s="77">
        <f t="shared" si="7"/>
        <v>0</v>
      </c>
      <c r="AM495" s="70"/>
    </row>
    <row r="496" spans="1:39" ht="20.100000000000001" hidden="1" customHeight="1" outlineLevel="2">
      <c r="A496" s="73">
        <v>1607</v>
      </c>
      <c r="B496" s="74" t="s">
        <v>1131</v>
      </c>
      <c r="C496" s="75" t="s">
        <v>1298</v>
      </c>
      <c r="D496" s="76">
        <v>0</v>
      </c>
      <c r="E496" s="76">
        <v>0</v>
      </c>
      <c r="F496" s="76">
        <v>0</v>
      </c>
      <c r="G496" s="76">
        <v>0</v>
      </c>
      <c r="H496" s="76">
        <v>0</v>
      </c>
      <c r="I496" s="76">
        <v>0</v>
      </c>
      <c r="J496" s="76">
        <v>0</v>
      </c>
      <c r="K496" s="76">
        <v>0</v>
      </c>
      <c r="L496" s="76">
        <v>0</v>
      </c>
      <c r="M496" s="76">
        <v>0</v>
      </c>
      <c r="N496" s="76">
        <v>0</v>
      </c>
      <c r="O496" s="76">
        <v>0</v>
      </c>
      <c r="P496" s="76">
        <v>0</v>
      </c>
      <c r="Q496" s="76">
        <v>0</v>
      </c>
      <c r="R496" s="76">
        <v>0</v>
      </c>
      <c r="S496" s="76">
        <v>0</v>
      </c>
      <c r="T496" s="76">
        <v>0</v>
      </c>
      <c r="U496" s="76">
        <v>0</v>
      </c>
      <c r="V496" s="76">
        <v>0</v>
      </c>
      <c r="W496" s="76">
        <v>0</v>
      </c>
      <c r="X496" s="76">
        <v>0</v>
      </c>
      <c r="Y496" s="76">
        <v>0</v>
      </c>
      <c r="Z496" s="76">
        <v>0</v>
      </c>
      <c r="AA496" s="76">
        <v>0</v>
      </c>
      <c r="AB496" s="76">
        <v>0</v>
      </c>
      <c r="AC496" s="76">
        <v>0</v>
      </c>
      <c r="AD496" s="76">
        <v>0</v>
      </c>
      <c r="AE496" s="76">
        <v>0</v>
      </c>
      <c r="AF496" s="76">
        <v>0</v>
      </c>
      <c r="AG496" s="76">
        <v>0</v>
      </c>
      <c r="AH496" s="76">
        <v>0</v>
      </c>
      <c r="AI496" s="76">
        <v>0</v>
      </c>
      <c r="AJ496" s="77">
        <f t="shared" si="7"/>
        <v>0</v>
      </c>
      <c r="AM496" s="70"/>
    </row>
    <row r="497" spans="1:39" ht="20.100000000000001" hidden="1" customHeight="1" outlineLevel="2">
      <c r="A497" s="73">
        <v>1608</v>
      </c>
      <c r="B497" s="74" t="s">
        <v>1132</v>
      </c>
      <c r="C497" s="75" t="s">
        <v>1298</v>
      </c>
      <c r="D497" s="76">
        <v>0</v>
      </c>
      <c r="E497" s="76">
        <v>0</v>
      </c>
      <c r="F497" s="76">
        <v>0</v>
      </c>
      <c r="G497" s="76">
        <v>0</v>
      </c>
      <c r="H497" s="76">
        <v>0</v>
      </c>
      <c r="I497" s="76">
        <v>0</v>
      </c>
      <c r="J497" s="76">
        <v>0</v>
      </c>
      <c r="K497" s="76">
        <v>0</v>
      </c>
      <c r="L497" s="76">
        <v>0</v>
      </c>
      <c r="M497" s="76">
        <v>0</v>
      </c>
      <c r="N497" s="76">
        <v>0</v>
      </c>
      <c r="O497" s="76">
        <v>0</v>
      </c>
      <c r="P497" s="76">
        <v>0</v>
      </c>
      <c r="Q497" s="76">
        <v>0</v>
      </c>
      <c r="R497" s="76">
        <v>0</v>
      </c>
      <c r="S497" s="76">
        <v>0</v>
      </c>
      <c r="T497" s="76">
        <v>0</v>
      </c>
      <c r="U497" s="76">
        <v>0</v>
      </c>
      <c r="V497" s="76">
        <v>0</v>
      </c>
      <c r="W497" s="76">
        <v>0</v>
      </c>
      <c r="X497" s="76">
        <v>0</v>
      </c>
      <c r="Y497" s="76">
        <v>0</v>
      </c>
      <c r="Z497" s="76">
        <v>0</v>
      </c>
      <c r="AA497" s="76">
        <v>0</v>
      </c>
      <c r="AB497" s="76">
        <v>0</v>
      </c>
      <c r="AC497" s="76">
        <v>0</v>
      </c>
      <c r="AD497" s="76">
        <v>0</v>
      </c>
      <c r="AE497" s="76">
        <v>0</v>
      </c>
      <c r="AF497" s="76">
        <v>0</v>
      </c>
      <c r="AG497" s="76">
        <v>0</v>
      </c>
      <c r="AH497" s="76">
        <v>0</v>
      </c>
      <c r="AI497" s="76">
        <v>0</v>
      </c>
      <c r="AJ497" s="77">
        <f t="shared" si="7"/>
        <v>0</v>
      </c>
      <c r="AM497" s="70"/>
    </row>
    <row r="498" spans="1:39" ht="20.100000000000001" hidden="1" customHeight="1" outlineLevel="2">
      <c r="A498" s="73">
        <v>1609</v>
      </c>
      <c r="B498" s="74" t="s">
        <v>1133</v>
      </c>
      <c r="C498" s="75" t="s">
        <v>1298</v>
      </c>
      <c r="D498" s="76">
        <v>0</v>
      </c>
      <c r="E498" s="76">
        <v>0</v>
      </c>
      <c r="F498" s="76">
        <v>0</v>
      </c>
      <c r="G498" s="76">
        <v>0</v>
      </c>
      <c r="H498" s="76">
        <v>0</v>
      </c>
      <c r="I498" s="76">
        <v>0</v>
      </c>
      <c r="J498" s="76">
        <v>0</v>
      </c>
      <c r="K498" s="76">
        <v>0</v>
      </c>
      <c r="L498" s="76">
        <v>0</v>
      </c>
      <c r="M498" s="76">
        <v>0</v>
      </c>
      <c r="N498" s="76">
        <v>0</v>
      </c>
      <c r="O498" s="76">
        <v>0</v>
      </c>
      <c r="P498" s="76">
        <v>0</v>
      </c>
      <c r="Q498" s="76">
        <v>0</v>
      </c>
      <c r="R498" s="76">
        <v>0</v>
      </c>
      <c r="S498" s="76">
        <v>0</v>
      </c>
      <c r="T498" s="76">
        <v>0</v>
      </c>
      <c r="U498" s="76">
        <v>0</v>
      </c>
      <c r="V498" s="76">
        <v>0</v>
      </c>
      <c r="W498" s="76">
        <v>0</v>
      </c>
      <c r="X498" s="76">
        <v>0</v>
      </c>
      <c r="Y498" s="76">
        <v>0</v>
      </c>
      <c r="Z498" s="76">
        <v>0</v>
      </c>
      <c r="AA498" s="76">
        <v>0</v>
      </c>
      <c r="AB498" s="76">
        <v>0</v>
      </c>
      <c r="AC498" s="76">
        <v>0</v>
      </c>
      <c r="AD498" s="76">
        <v>0</v>
      </c>
      <c r="AE498" s="76">
        <v>0</v>
      </c>
      <c r="AF498" s="76">
        <v>0</v>
      </c>
      <c r="AG498" s="76">
        <v>0</v>
      </c>
      <c r="AH498" s="76">
        <v>0</v>
      </c>
      <c r="AI498" s="76">
        <v>0</v>
      </c>
      <c r="AJ498" s="77">
        <f t="shared" si="7"/>
        <v>0</v>
      </c>
      <c r="AM498" s="70"/>
    </row>
    <row r="499" spans="1:39" ht="20.100000000000001" hidden="1" customHeight="1" outlineLevel="2">
      <c r="A499" s="73">
        <v>1610</v>
      </c>
      <c r="B499" s="74" t="s">
        <v>1134</v>
      </c>
      <c r="C499" s="75" t="s">
        <v>1298</v>
      </c>
      <c r="D499" s="76">
        <v>0</v>
      </c>
      <c r="E499" s="76">
        <v>0</v>
      </c>
      <c r="F499" s="76">
        <v>0</v>
      </c>
      <c r="G499" s="76">
        <v>0</v>
      </c>
      <c r="H499" s="76">
        <v>0</v>
      </c>
      <c r="I499" s="76">
        <v>0</v>
      </c>
      <c r="J499" s="76">
        <v>0</v>
      </c>
      <c r="K499" s="76">
        <v>0</v>
      </c>
      <c r="L499" s="76">
        <v>0</v>
      </c>
      <c r="M499" s="76">
        <v>0</v>
      </c>
      <c r="N499" s="76">
        <v>0</v>
      </c>
      <c r="O499" s="76">
        <v>0</v>
      </c>
      <c r="P499" s="76">
        <v>0</v>
      </c>
      <c r="Q499" s="76">
        <v>0</v>
      </c>
      <c r="R499" s="76">
        <v>0</v>
      </c>
      <c r="S499" s="76">
        <v>0</v>
      </c>
      <c r="T499" s="76">
        <v>0</v>
      </c>
      <c r="U499" s="76">
        <v>0</v>
      </c>
      <c r="V499" s="76">
        <v>0</v>
      </c>
      <c r="W499" s="76">
        <v>0</v>
      </c>
      <c r="X499" s="76">
        <v>0</v>
      </c>
      <c r="Y499" s="76">
        <v>0</v>
      </c>
      <c r="Z499" s="76">
        <v>0</v>
      </c>
      <c r="AA499" s="76">
        <v>0</v>
      </c>
      <c r="AB499" s="76">
        <v>0</v>
      </c>
      <c r="AC499" s="76">
        <v>0</v>
      </c>
      <c r="AD499" s="76">
        <v>0</v>
      </c>
      <c r="AE499" s="76">
        <v>0</v>
      </c>
      <c r="AF499" s="76">
        <v>0</v>
      </c>
      <c r="AG499" s="76">
        <v>0</v>
      </c>
      <c r="AH499" s="76">
        <v>0</v>
      </c>
      <c r="AI499" s="76">
        <v>0</v>
      </c>
      <c r="AJ499" s="77">
        <f t="shared" si="7"/>
        <v>0</v>
      </c>
      <c r="AM499" s="70"/>
    </row>
    <row r="500" spans="1:39" ht="20.100000000000001" hidden="1" customHeight="1" outlineLevel="2">
      <c r="A500" s="73">
        <v>1611</v>
      </c>
      <c r="B500" s="74" t="s">
        <v>1135</v>
      </c>
      <c r="C500" s="75" t="s">
        <v>1298</v>
      </c>
      <c r="D500" s="76">
        <v>0</v>
      </c>
      <c r="E500" s="76">
        <v>0</v>
      </c>
      <c r="F500" s="76">
        <v>0</v>
      </c>
      <c r="G500" s="76">
        <v>0</v>
      </c>
      <c r="H500" s="76">
        <v>0</v>
      </c>
      <c r="I500" s="76">
        <v>0</v>
      </c>
      <c r="J500" s="76">
        <v>0</v>
      </c>
      <c r="K500" s="76">
        <v>0</v>
      </c>
      <c r="L500" s="76">
        <v>0</v>
      </c>
      <c r="M500" s="76">
        <v>0</v>
      </c>
      <c r="N500" s="76">
        <v>0</v>
      </c>
      <c r="O500" s="76">
        <v>0</v>
      </c>
      <c r="P500" s="76">
        <v>0</v>
      </c>
      <c r="Q500" s="76">
        <v>0</v>
      </c>
      <c r="R500" s="76">
        <v>0</v>
      </c>
      <c r="S500" s="76">
        <v>0</v>
      </c>
      <c r="T500" s="76">
        <v>0</v>
      </c>
      <c r="U500" s="76">
        <v>0</v>
      </c>
      <c r="V500" s="76">
        <v>0</v>
      </c>
      <c r="W500" s="76">
        <v>0</v>
      </c>
      <c r="X500" s="76">
        <v>0</v>
      </c>
      <c r="Y500" s="76">
        <v>0</v>
      </c>
      <c r="Z500" s="76">
        <v>0</v>
      </c>
      <c r="AA500" s="76">
        <v>0</v>
      </c>
      <c r="AB500" s="76">
        <v>0</v>
      </c>
      <c r="AC500" s="76">
        <v>0</v>
      </c>
      <c r="AD500" s="76">
        <v>0</v>
      </c>
      <c r="AE500" s="76">
        <v>0</v>
      </c>
      <c r="AF500" s="76">
        <v>0</v>
      </c>
      <c r="AG500" s="76">
        <v>0</v>
      </c>
      <c r="AH500" s="76">
        <v>0</v>
      </c>
      <c r="AI500" s="76">
        <v>0</v>
      </c>
      <c r="AJ500" s="77">
        <f t="shared" si="7"/>
        <v>0</v>
      </c>
      <c r="AM500" s="70"/>
    </row>
    <row r="501" spans="1:39" ht="20.100000000000001" hidden="1" customHeight="1" outlineLevel="2">
      <c r="A501" s="73">
        <v>1701</v>
      </c>
      <c r="B501" s="74" t="s">
        <v>1136</v>
      </c>
      <c r="C501" s="75" t="s">
        <v>1298</v>
      </c>
      <c r="D501" s="76">
        <v>0</v>
      </c>
      <c r="E501" s="76">
        <v>0</v>
      </c>
      <c r="F501" s="76">
        <v>0</v>
      </c>
      <c r="G501" s="76">
        <v>0</v>
      </c>
      <c r="H501" s="76">
        <v>0</v>
      </c>
      <c r="I501" s="76">
        <v>0</v>
      </c>
      <c r="J501" s="76">
        <v>0</v>
      </c>
      <c r="K501" s="76">
        <v>0</v>
      </c>
      <c r="L501" s="76">
        <v>0</v>
      </c>
      <c r="M501" s="76">
        <v>0</v>
      </c>
      <c r="N501" s="76">
        <v>0</v>
      </c>
      <c r="O501" s="76">
        <v>0</v>
      </c>
      <c r="P501" s="76">
        <v>0</v>
      </c>
      <c r="Q501" s="76">
        <v>0</v>
      </c>
      <c r="R501" s="76">
        <v>0</v>
      </c>
      <c r="S501" s="76">
        <v>0</v>
      </c>
      <c r="T501" s="76">
        <v>0</v>
      </c>
      <c r="U501" s="76">
        <v>0</v>
      </c>
      <c r="V501" s="76">
        <v>0</v>
      </c>
      <c r="W501" s="76">
        <v>0</v>
      </c>
      <c r="X501" s="76">
        <v>0</v>
      </c>
      <c r="Y501" s="76">
        <v>0</v>
      </c>
      <c r="Z501" s="76">
        <v>0</v>
      </c>
      <c r="AA501" s="76">
        <v>0</v>
      </c>
      <c r="AB501" s="76">
        <v>0</v>
      </c>
      <c r="AC501" s="76">
        <v>0</v>
      </c>
      <c r="AD501" s="76">
        <v>0</v>
      </c>
      <c r="AE501" s="76">
        <v>0</v>
      </c>
      <c r="AF501" s="76">
        <v>0</v>
      </c>
      <c r="AG501" s="76">
        <v>0</v>
      </c>
      <c r="AH501" s="76">
        <v>0</v>
      </c>
      <c r="AI501" s="76">
        <v>0</v>
      </c>
      <c r="AJ501" s="77">
        <f t="shared" si="7"/>
        <v>0</v>
      </c>
      <c r="AM501" s="70"/>
    </row>
    <row r="502" spans="1:39" ht="20.100000000000001" hidden="1" customHeight="1" outlineLevel="2">
      <c r="A502" s="73">
        <v>1702</v>
      </c>
      <c r="B502" s="74" t="s">
        <v>1137</v>
      </c>
      <c r="C502" s="75" t="s">
        <v>1298</v>
      </c>
      <c r="D502" s="76">
        <v>0</v>
      </c>
      <c r="E502" s="76">
        <v>0</v>
      </c>
      <c r="F502" s="76">
        <v>0</v>
      </c>
      <c r="G502" s="76">
        <v>0</v>
      </c>
      <c r="H502" s="76">
        <v>0</v>
      </c>
      <c r="I502" s="76">
        <v>0</v>
      </c>
      <c r="J502" s="76">
        <v>0</v>
      </c>
      <c r="K502" s="76">
        <v>0</v>
      </c>
      <c r="L502" s="76">
        <v>0</v>
      </c>
      <c r="M502" s="76">
        <v>0</v>
      </c>
      <c r="N502" s="76">
        <v>0</v>
      </c>
      <c r="O502" s="76">
        <v>0</v>
      </c>
      <c r="P502" s="76">
        <v>0</v>
      </c>
      <c r="Q502" s="76">
        <v>0</v>
      </c>
      <c r="R502" s="76">
        <v>0</v>
      </c>
      <c r="S502" s="76">
        <v>0</v>
      </c>
      <c r="T502" s="76">
        <v>0</v>
      </c>
      <c r="U502" s="76">
        <v>0</v>
      </c>
      <c r="V502" s="76">
        <v>0</v>
      </c>
      <c r="W502" s="76">
        <v>0</v>
      </c>
      <c r="X502" s="76">
        <v>0</v>
      </c>
      <c r="Y502" s="76">
        <v>0</v>
      </c>
      <c r="Z502" s="76">
        <v>0</v>
      </c>
      <c r="AA502" s="76">
        <v>0</v>
      </c>
      <c r="AB502" s="76">
        <v>0</v>
      </c>
      <c r="AC502" s="76">
        <v>0</v>
      </c>
      <c r="AD502" s="76">
        <v>0</v>
      </c>
      <c r="AE502" s="76">
        <v>0</v>
      </c>
      <c r="AF502" s="76">
        <v>0</v>
      </c>
      <c r="AG502" s="76">
        <v>0</v>
      </c>
      <c r="AH502" s="76">
        <v>0</v>
      </c>
      <c r="AI502" s="76">
        <v>0</v>
      </c>
      <c r="AJ502" s="77">
        <f t="shared" si="7"/>
        <v>0</v>
      </c>
      <c r="AM502" s="70"/>
    </row>
    <row r="503" spans="1:39" ht="20.100000000000001" hidden="1" customHeight="1" outlineLevel="2">
      <c r="A503" s="73">
        <v>1703</v>
      </c>
      <c r="B503" s="74" t="s">
        <v>1138</v>
      </c>
      <c r="C503" s="75" t="s">
        <v>1298</v>
      </c>
      <c r="D503" s="76">
        <v>0</v>
      </c>
      <c r="E503" s="76">
        <v>0</v>
      </c>
      <c r="F503" s="76">
        <v>0</v>
      </c>
      <c r="G503" s="76">
        <v>0</v>
      </c>
      <c r="H503" s="76">
        <v>0</v>
      </c>
      <c r="I503" s="76">
        <v>0</v>
      </c>
      <c r="J503" s="76">
        <v>0</v>
      </c>
      <c r="K503" s="76">
        <v>0</v>
      </c>
      <c r="L503" s="76">
        <v>0</v>
      </c>
      <c r="M503" s="76">
        <v>0</v>
      </c>
      <c r="N503" s="76">
        <v>0</v>
      </c>
      <c r="O503" s="76">
        <v>0</v>
      </c>
      <c r="P503" s="76">
        <v>0</v>
      </c>
      <c r="Q503" s="76">
        <v>0</v>
      </c>
      <c r="R503" s="76">
        <v>0</v>
      </c>
      <c r="S503" s="76">
        <v>0</v>
      </c>
      <c r="T503" s="76">
        <v>0</v>
      </c>
      <c r="U503" s="76">
        <v>0</v>
      </c>
      <c r="V503" s="76">
        <v>0</v>
      </c>
      <c r="W503" s="76">
        <v>0</v>
      </c>
      <c r="X503" s="76">
        <v>0</v>
      </c>
      <c r="Y503" s="76">
        <v>0</v>
      </c>
      <c r="Z503" s="76">
        <v>0</v>
      </c>
      <c r="AA503" s="76">
        <v>0</v>
      </c>
      <c r="AB503" s="76">
        <v>0</v>
      </c>
      <c r="AC503" s="76">
        <v>0</v>
      </c>
      <c r="AD503" s="76">
        <v>0</v>
      </c>
      <c r="AE503" s="76">
        <v>0</v>
      </c>
      <c r="AF503" s="76">
        <v>0</v>
      </c>
      <c r="AG503" s="76">
        <v>0</v>
      </c>
      <c r="AH503" s="76">
        <v>0</v>
      </c>
      <c r="AI503" s="76">
        <v>0</v>
      </c>
      <c r="AJ503" s="77">
        <f t="shared" si="7"/>
        <v>0</v>
      </c>
      <c r="AM503" s="70"/>
    </row>
    <row r="504" spans="1:39" ht="20.100000000000001" hidden="1" customHeight="1" outlineLevel="2">
      <c r="A504" s="73">
        <v>1704</v>
      </c>
      <c r="B504" s="74" t="s">
        <v>1139</v>
      </c>
      <c r="C504" s="75" t="s">
        <v>1298</v>
      </c>
      <c r="D504" s="76">
        <v>0</v>
      </c>
      <c r="E504" s="76">
        <v>0</v>
      </c>
      <c r="F504" s="76">
        <v>0</v>
      </c>
      <c r="G504" s="76">
        <v>0</v>
      </c>
      <c r="H504" s="76">
        <v>0</v>
      </c>
      <c r="I504" s="76">
        <v>0</v>
      </c>
      <c r="J504" s="76">
        <v>0</v>
      </c>
      <c r="K504" s="76">
        <v>0</v>
      </c>
      <c r="L504" s="76">
        <v>0</v>
      </c>
      <c r="M504" s="76">
        <v>0</v>
      </c>
      <c r="N504" s="76">
        <v>0</v>
      </c>
      <c r="O504" s="76">
        <v>0</v>
      </c>
      <c r="P504" s="76">
        <v>0</v>
      </c>
      <c r="Q504" s="76">
        <v>0</v>
      </c>
      <c r="R504" s="76">
        <v>0</v>
      </c>
      <c r="S504" s="76">
        <v>0</v>
      </c>
      <c r="T504" s="76">
        <v>0</v>
      </c>
      <c r="U504" s="76">
        <v>0</v>
      </c>
      <c r="V504" s="76">
        <v>0</v>
      </c>
      <c r="W504" s="76">
        <v>0</v>
      </c>
      <c r="X504" s="76">
        <v>0</v>
      </c>
      <c r="Y504" s="76">
        <v>0</v>
      </c>
      <c r="Z504" s="76">
        <v>0</v>
      </c>
      <c r="AA504" s="76">
        <v>0</v>
      </c>
      <c r="AB504" s="76">
        <v>0</v>
      </c>
      <c r="AC504" s="76">
        <v>0</v>
      </c>
      <c r="AD504" s="76">
        <v>0</v>
      </c>
      <c r="AE504" s="76">
        <v>0</v>
      </c>
      <c r="AF504" s="76">
        <v>0</v>
      </c>
      <c r="AG504" s="76">
        <v>0</v>
      </c>
      <c r="AH504" s="76">
        <v>0</v>
      </c>
      <c r="AI504" s="76">
        <v>0</v>
      </c>
      <c r="AJ504" s="77">
        <f t="shared" si="7"/>
        <v>0</v>
      </c>
      <c r="AM504" s="70"/>
    </row>
    <row r="505" spans="1:39" ht="20.100000000000001" hidden="1" customHeight="1" outlineLevel="2">
      <c r="A505" s="73">
        <v>1705</v>
      </c>
      <c r="B505" s="74" t="s">
        <v>1140</v>
      </c>
      <c r="C505" s="75" t="s">
        <v>1298</v>
      </c>
      <c r="D505" s="76">
        <v>0</v>
      </c>
      <c r="E505" s="76">
        <v>0</v>
      </c>
      <c r="F505" s="76">
        <v>0</v>
      </c>
      <c r="G505" s="76">
        <v>0</v>
      </c>
      <c r="H505" s="76">
        <v>0</v>
      </c>
      <c r="I505" s="76">
        <v>0</v>
      </c>
      <c r="J505" s="76">
        <v>0</v>
      </c>
      <c r="K505" s="76">
        <v>0</v>
      </c>
      <c r="L505" s="76">
        <v>0</v>
      </c>
      <c r="M505" s="76">
        <v>0</v>
      </c>
      <c r="N505" s="76">
        <v>0</v>
      </c>
      <c r="O505" s="76">
        <v>0</v>
      </c>
      <c r="P505" s="76">
        <v>0</v>
      </c>
      <c r="Q505" s="76">
        <v>0</v>
      </c>
      <c r="R505" s="76">
        <v>0</v>
      </c>
      <c r="S505" s="76">
        <v>0</v>
      </c>
      <c r="T505" s="76">
        <v>0</v>
      </c>
      <c r="U505" s="76">
        <v>0</v>
      </c>
      <c r="V505" s="76">
        <v>0</v>
      </c>
      <c r="W505" s="76">
        <v>0</v>
      </c>
      <c r="X505" s="76">
        <v>0</v>
      </c>
      <c r="Y505" s="76">
        <v>0</v>
      </c>
      <c r="Z505" s="76">
        <v>0</v>
      </c>
      <c r="AA505" s="76">
        <v>0</v>
      </c>
      <c r="AB505" s="76">
        <v>0</v>
      </c>
      <c r="AC505" s="76">
        <v>0</v>
      </c>
      <c r="AD505" s="76">
        <v>0</v>
      </c>
      <c r="AE505" s="76">
        <v>0</v>
      </c>
      <c r="AF505" s="76">
        <v>0</v>
      </c>
      <c r="AG505" s="76">
        <v>0</v>
      </c>
      <c r="AH505" s="76">
        <v>0</v>
      </c>
      <c r="AI505" s="76">
        <v>0</v>
      </c>
      <c r="AJ505" s="77">
        <f t="shared" si="7"/>
        <v>0</v>
      </c>
      <c r="AM505" s="70"/>
    </row>
    <row r="506" spans="1:39" ht="20.100000000000001" hidden="1" customHeight="1" outlineLevel="2">
      <c r="A506" s="73">
        <v>1706</v>
      </c>
      <c r="B506" s="74" t="s">
        <v>1141</v>
      </c>
      <c r="C506" s="75" t="s">
        <v>1298</v>
      </c>
      <c r="D506" s="76">
        <v>0</v>
      </c>
      <c r="E506" s="76">
        <v>0</v>
      </c>
      <c r="F506" s="76">
        <v>0</v>
      </c>
      <c r="G506" s="76">
        <v>0</v>
      </c>
      <c r="H506" s="76">
        <v>0</v>
      </c>
      <c r="I506" s="76">
        <v>0</v>
      </c>
      <c r="J506" s="76">
        <v>0</v>
      </c>
      <c r="K506" s="76">
        <v>0</v>
      </c>
      <c r="L506" s="76">
        <v>0</v>
      </c>
      <c r="M506" s="76">
        <v>0</v>
      </c>
      <c r="N506" s="76">
        <v>0</v>
      </c>
      <c r="O506" s="76">
        <v>0</v>
      </c>
      <c r="P506" s="76">
        <v>0</v>
      </c>
      <c r="Q506" s="76">
        <v>0</v>
      </c>
      <c r="R506" s="76">
        <v>0</v>
      </c>
      <c r="S506" s="76">
        <v>0</v>
      </c>
      <c r="T506" s="76">
        <v>0</v>
      </c>
      <c r="U506" s="76">
        <v>0</v>
      </c>
      <c r="V506" s="76">
        <v>0</v>
      </c>
      <c r="W506" s="76">
        <v>0</v>
      </c>
      <c r="X506" s="76">
        <v>0</v>
      </c>
      <c r="Y506" s="76">
        <v>0</v>
      </c>
      <c r="Z506" s="76">
        <v>0</v>
      </c>
      <c r="AA506" s="76">
        <v>0</v>
      </c>
      <c r="AB506" s="76">
        <v>0</v>
      </c>
      <c r="AC506" s="76">
        <v>0</v>
      </c>
      <c r="AD506" s="76">
        <v>0</v>
      </c>
      <c r="AE506" s="76">
        <v>0</v>
      </c>
      <c r="AF506" s="76">
        <v>0</v>
      </c>
      <c r="AG506" s="76">
        <v>0</v>
      </c>
      <c r="AH506" s="76">
        <v>0</v>
      </c>
      <c r="AI506" s="76">
        <v>0</v>
      </c>
      <c r="AJ506" s="77">
        <f t="shared" si="7"/>
        <v>0</v>
      </c>
      <c r="AM506" s="70"/>
    </row>
    <row r="507" spans="1:39" ht="20.100000000000001" hidden="1" customHeight="1" outlineLevel="2">
      <c r="A507" s="73">
        <v>1707</v>
      </c>
      <c r="B507" s="74" t="s">
        <v>1142</v>
      </c>
      <c r="C507" s="75" t="s">
        <v>1298</v>
      </c>
      <c r="D507" s="76">
        <v>0</v>
      </c>
      <c r="E507" s="76">
        <v>0</v>
      </c>
      <c r="F507" s="76">
        <v>0</v>
      </c>
      <c r="G507" s="76">
        <v>0</v>
      </c>
      <c r="H507" s="76">
        <v>0</v>
      </c>
      <c r="I507" s="76">
        <v>0</v>
      </c>
      <c r="J507" s="76">
        <v>0</v>
      </c>
      <c r="K507" s="76">
        <v>0</v>
      </c>
      <c r="L507" s="76">
        <v>0</v>
      </c>
      <c r="M507" s="76">
        <v>0</v>
      </c>
      <c r="N507" s="76">
        <v>0</v>
      </c>
      <c r="O507" s="76">
        <v>0</v>
      </c>
      <c r="P507" s="76">
        <v>0</v>
      </c>
      <c r="Q507" s="76">
        <v>0</v>
      </c>
      <c r="R507" s="76">
        <v>0</v>
      </c>
      <c r="S507" s="76">
        <v>0</v>
      </c>
      <c r="T507" s="76">
        <v>0</v>
      </c>
      <c r="U507" s="76">
        <v>0</v>
      </c>
      <c r="V507" s="76">
        <v>0</v>
      </c>
      <c r="W507" s="76">
        <v>0</v>
      </c>
      <c r="X507" s="76">
        <v>0</v>
      </c>
      <c r="Y507" s="76">
        <v>0</v>
      </c>
      <c r="Z507" s="76">
        <v>0</v>
      </c>
      <c r="AA507" s="76">
        <v>0</v>
      </c>
      <c r="AB507" s="76">
        <v>0</v>
      </c>
      <c r="AC507" s="76">
        <v>0</v>
      </c>
      <c r="AD507" s="76">
        <v>0</v>
      </c>
      <c r="AE507" s="76">
        <v>0</v>
      </c>
      <c r="AF507" s="76">
        <v>0</v>
      </c>
      <c r="AG507" s="76">
        <v>0</v>
      </c>
      <c r="AH507" s="76">
        <v>0</v>
      </c>
      <c r="AI507" s="76">
        <v>0</v>
      </c>
      <c r="AJ507" s="77">
        <f t="shared" si="7"/>
        <v>0</v>
      </c>
      <c r="AM507" s="70"/>
    </row>
    <row r="508" spans="1:39" ht="20.100000000000001" hidden="1" customHeight="1" outlineLevel="2">
      <c r="A508" s="73">
        <v>1708</v>
      </c>
      <c r="B508" s="74" t="s">
        <v>1143</v>
      </c>
      <c r="C508" s="75" t="s">
        <v>1298</v>
      </c>
      <c r="D508" s="76">
        <v>0</v>
      </c>
      <c r="E508" s="76">
        <v>0</v>
      </c>
      <c r="F508" s="76">
        <v>0</v>
      </c>
      <c r="G508" s="76">
        <v>0</v>
      </c>
      <c r="H508" s="76">
        <v>0</v>
      </c>
      <c r="I508" s="76">
        <v>0</v>
      </c>
      <c r="J508" s="76">
        <v>0</v>
      </c>
      <c r="K508" s="76">
        <v>0</v>
      </c>
      <c r="L508" s="76">
        <v>0</v>
      </c>
      <c r="M508" s="76">
        <v>0</v>
      </c>
      <c r="N508" s="76">
        <v>0</v>
      </c>
      <c r="O508" s="76">
        <v>0</v>
      </c>
      <c r="P508" s="76">
        <v>0</v>
      </c>
      <c r="Q508" s="76">
        <v>0</v>
      </c>
      <c r="R508" s="76">
        <v>0</v>
      </c>
      <c r="S508" s="76">
        <v>0</v>
      </c>
      <c r="T508" s="76">
        <v>0</v>
      </c>
      <c r="U508" s="76">
        <v>0</v>
      </c>
      <c r="V508" s="76">
        <v>0</v>
      </c>
      <c r="W508" s="76">
        <v>0</v>
      </c>
      <c r="X508" s="76">
        <v>0</v>
      </c>
      <c r="Y508" s="76">
        <v>0</v>
      </c>
      <c r="Z508" s="76">
        <v>0</v>
      </c>
      <c r="AA508" s="76">
        <v>0</v>
      </c>
      <c r="AB508" s="76">
        <v>0</v>
      </c>
      <c r="AC508" s="76">
        <v>0</v>
      </c>
      <c r="AD508" s="76">
        <v>0</v>
      </c>
      <c r="AE508" s="76">
        <v>0</v>
      </c>
      <c r="AF508" s="76">
        <v>0</v>
      </c>
      <c r="AG508" s="76">
        <v>0</v>
      </c>
      <c r="AH508" s="76">
        <v>0</v>
      </c>
      <c r="AI508" s="76">
        <v>0</v>
      </c>
      <c r="AJ508" s="77">
        <f t="shared" si="7"/>
        <v>0</v>
      </c>
      <c r="AM508" s="70"/>
    </row>
    <row r="509" spans="1:39" ht="20.100000000000001" hidden="1" customHeight="1" outlineLevel="2">
      <c r="A509" s="73">
        <v>1709</v>
      </c>
      <c r="B509" s="74" t="s">
        <v>1144</v>
      </c>
      <c r="C509" s="75" t="s">
        <v>1298</v>
      </c>
      <c r="D509" s="76">
        <v>0</v>
      </c>
      <c r="E509" s="76">
        <v>0</v>
      </c>
      <c r="F509" s="76">
        <v>0</v>
      </c>
      <c r="G509" s="76">
        <v>0</v>
      </c>
      <c r="H509" s="76">
        <v>0</v>
      </c>
      <c r="I509" s="76">
        <v>0</v>
      </c>
      <c r="J509" s="76">
        <v>0</v>
      </c>
      <c r="K509" s="76">
        <v>0</v>
      </c>
      <c r="L509" s="76">
        <v>0</v>
      </c>
      <c r="M509" s="76">
        <v>0</v>
      </c>
      <c r="N509" s="76">
        <v>0</v>
      </c>
      <c r="O509" s="76">
        <v>0</v>
      </c>
      <c r="P509" s="76">
        <v>0</v>
      </c>
      <c r="Q509" s="76">
        <v>0</v>
      </c>
      <c r="R509" s="76">
        <v>0</v>
      </c>
      <c r="S509" s="76">
        <v>0</v>
      </c>
      <c r="T509" s="76">
        <v>0</v>
      </c>
      <c r="U509" s="76">
        <v>0</v>
      </c>
      <c r="V509" s="76">
        <v>0</v>
      </c>
      <c r="W509" s="76">
        <v>0</v>
      </c>
      <c r="X509" s="76">
        <v>0</v>
      </c>
      <c r="Y509" s="76">
        <v>0</v>
      </c>
      <c r="Z509" s="76">
        <v>0</v>
      </c>
      <c r="AA509" s="76">
        <v>0</v>
      </c>
      <c r="AB509" s="76">
        <v>0</v>
      </c>
      <c r="AC509" s="76">
        <v>0</v>
      </c>
      <c r="AD509" s="76">
        <v>0</v>
      </c>
      <c r="AE509" s="76">
        <v>0</v>
      </c>
      <c r="AF509" s="76">
        <v>0</v>
      </c>
      <c r="AG509" s="76">
        <v>0</v>
      </c>
      <c r="AH509" s="76">
        <v>0</v>
      </c>
      <c r="AI509" s="76">
        <v>0</v>
      </c>
      <c r="AJ509" s="77">
        <f t="shared" si="7"/>
        <v>0</v>
      </c>
      <c r="AM509" s="70"/>
    </row>
    <row r="510" spans="1:39" ht="20.100000000000001" hidden="1" customHeight="1" outlineLevel="2">
      <c r="A510" s="73">
        <v>1710</v>
      </c>
      <c r="B510" s="74" t="s">
        <v>1145</v>
      </c>
      <c r="C510" s="75" t="s">
        <v>1298</v>
      </c>
      <c r="D510" s="76">
        <v>0</v>
      </c>
      <c r="E510" s="76">
        <v>0</v>
      </c>
      <c r="F510" s="76">
        <v>0</v>
      </c>
      <c r="G510" s="76">
        <v>0</v>
      </c>
      <c r="H510" s="76">
        <v>0</v>
      </c>
      <c r="I510" s="76">
        <v>0</v>
      </c>
      <c r="J510" s="76">
        <v>0</v>
      </c>
      <c r="K510" s="76">
        <v>0</v>
      </c>
      <c r="L510" s="76">
        <v>0</v>
      </c>
      <c r="M510" s="76">
        <v>0</v>
      </c>
      <c r="N510" s="76">
        <v>0</v>
      </c>
      <c r="O510" s="76">
        <v>0</v>
      </c>
      <c r="P510" s="76">
        <v>0</v>
      </c>
      <c r="Q510" s="76">
        <v>0</v>
      </c>
      <c r="R510" s="76">
        <v>0</v>
      </c>
      <c r="S510" s="76">
        <v>0</v>
      </c>
      <c r="T510" s="76">
        <v>0</v>
      </c>
      <c r="U510" s="76">
        <v>0</v>
      </c>
      <c r="V510" s="76">
        <v>0</v>
      </c>
      <c r="W510" s="76">
        <v>0</v>
      </c>
      <c r="X510" s="76">
        <v>0</v>
      </c>
      <c r="Y510" s="76">
        <v>0</v>
      </c>
      <c r="Z510" s="76">
        <v>0</v>
      </c>
      <c r="AA510" s="76">
        <v>0</v>
      </c>
      <c r="AB510" s="76">
        <v>0</v>
      </c>
      <c r="AC510" s="76">
        <v>0</v>
      </c>
      <c r="AD510" s="76">
        <v>0</v>
      </c>
      <c r="AE510" s="76">
        <v>0</v>
      </c>
      <c r="AF510" s="76">
        <v>0</v>
      </c>
      <c r="AG510" s="76">
        <v>0</v>
      </c>
      <c r="AH510" s="76">
        <v>0</v>
      </c>
      <c r="AI510" s="76">
        <v>0</v>
      </c>
      <c r="AJ510" s="77">
        <f t="shared" si="7"/>
        <v>0</v>
      </c>
      <c r="AM510" s="70"/>
    </row>
    <row r="511" spans="1:39" ht="20.100000000000001" hidden="1" customHeight="1" outlineLevel="2">
      <c r="A511" s="73">
        <v>1711</v>
      </c>
      <c r="B511" s="74" t="s">
        <v>1146</v>
      </c>
      <c r="C511" s="75" t="s">
        <v>1298</v>
      </c>
      <c r="D511" s="76">
        <v>0</v>
      </c>
      <c r="E511" s="76">
        <v>0</v>
      </c>
      <c r="F511" s="76">
        <v>0</v>
      </c>
      <c r="G511" s="76">
        <v>0</v>
      </c>
      <c r="H511" s="76">
        <v>0</v>
      </c>
      <c r="I511" s="76">
        <v>0</v>
      </c>
      <c r="J511" s="76">
        <v>0</v>
      </c>
      <c r="K511" s="76">
        <v>0</v>
      </c>
      <c r="L511" s="76">
        <v>0</v>
      </c>
      <c r="M511" s="76">
        <v>0</v>
      </c>
      <c r="N511" s="76">
        <v>0</v>
      </c>
      <c r="O511" s="76">
        <v>0</v>
      </c>
      <c r="P511" s="76">
        <v>0</v>
      </c>
      <c r="Q511" s="76">
        <v>0</v>
      </c>
      <c r="R511" s="76">
        <v>0</v>
      </c>
      <c r="S511" s="76">
        <v>0</v>
      </c>
      <c r="T511" s="76">
        <v>0</v>
      </c>
      <c r="U511" s="76">
        <v>0</v>
      </c>
      <c r="V511" s="76">
        <v>0</v>
      </c>
      <c r="W511" s="76">
        <v>0</v>
      </c>
      <c r="X511" s="76">
        <v>0</v>
      </c>
      <c r="Y511" s="76">
        <v>0</v>
      </c>
      <c r="Z511" s="76">
        <v>0</v>
      </c>
      <c r="AA511" s="76">
        <v>0</v>
      </c>
      <c r="AB511" s="76">
        <v>0</v>
      </c>
      <c r="AC511" s="76">
        <v>0</v>
      </c>
      <c r="AD511" s="76">
        <v>0</v>
      </c>
      <c r="AE511" s="76">
        <v>0</v>
      </c>
      <c r="AF511" s="76">
        <v>0</v>
      </c>
      <c r="AG511" s="76">
        <v>0</v>
      </c>
      <c r="AH511" s="76">
        <v>0</v>
      </c>
      <c r="AI511" s="76">
        <v>0</v>
      </c>
      <c r="AJ511" s="77">
        <f t="shared" si="7"/>
        <v>0</v>
      </c>
      <c r="AM511" s="70"/>
    </row>
    <row r="512" spans="1:39" ht="20.100000000000001" hidden="1" customHeight="1" outlineLevel="2">
      <c r="A512" s="73">
        <v>1712</v>
      </c>
      <c r="B512" s="74" t="s">
        <v>1147</v>
      </c>
      <c r="C512" s="75" t="s">
        <v>1298</v>
      </c>
      <c r="D512" s="76">
        <v>0</v>
      </c>
      <c r="E512" s="76">
        <v>0</v>
      </c>
      <c r="F512" s="76">
        <v>0</v>
      </c>
      <c r="G512" s="76">
        <v>0</v>
      </c>
      <c r="H512" s="76">
        <v>0</v>
      </c>
      <c r="I512" s="76">
        <v>0</v>
      </c>
      <c r="J512" s="76">
        <v>0</v>
      </c>
      <c r="K512" s="76">
        <v>0</v>
      </c>
      <c r="L512" s="76">
        <v>0</v>
      </c>
      <c r="M512" s="76">
        <v>0</v>
      </c>
      <c r="N512" s="76">
        <v>0</v>
      </c>
      <c r="O512" s="76">
        <v>0</v>
      </c>
      <c r="P512" s="76">
        <v>0</v>
      </c>
      <c r="Q512" s="76">
        <v>0</v>
      </c>
      <c r="R512" s="76">
        <v>0</v>
      </c>
      <c r="S512" s="76">
        <v>0</v>
      </c>
      <c r="T512" s="76">
        <v>0</v>
      </c>
      <c r="U512" s="76">
        <v>0</v>
      </c>
      <c r="V512" s="76">
        <v>0</v>
      </c>
      <c r="W512" s="76">
        <v>0</v>
      </c>
      <c r="X512" s="76">
        <v>0</v>
      </c>
      <c r="Y512" s="76">
        <v>0</v>
      </c>
      <c r="Z512" s="76">
        <v>0</v>
      </c>
      <c r="AA512" s="76">
        <v>0</v>
      </c>
      <c r="AB512" s="76">
        <v>0</v>
      </c>
      <c r="AC512" s="76">
        <v>0</v>
      </c>
      <c r="AD512" s="76">
        <v>0</v>
      </c>
      <c r="AE512" s="76">
        <v>0</v>
      </c>
      <c r="AF512" s="76">
        <v>0</v>
      </c>
      <c r="AG512" s="76">
        <v>0</v>
      </c>
      <c r="AH512" s="76">
        <v>0</v>
      </c>
      <c r="AI512" s="76">
        <v>0</v>
      </c>
      <c r="AJ512" s="77">
        <f t="shared" si="7"/>
        <v>0</v>
      </c>
      <c r="AM512" s="70"/>
    </row>
    <row r="513" spans="1:39" ht="20.100000000000001" hidden="1" customHeight="1" outlineLevel="2">
      <c r="A513" s="73">
        <v>1713</v>
      </c>
      <c r="B513" s="74" t="s">
        <v>1148</v>
      </c>
      <c r="C513" s="75" t="s">
        <v>1298</v>
      </c>
      <c r="D513" s="76">
        <v>0</v>
      </c>
      <c r="E513" s="76">
        <v>0</v>
      </c>
      <c r="F513" s="76">
        <v>0</v>
      </c>
      <c r="G513" s="76">
        <v>0</v>
      </c>
      <c r="H513" s="76">
        <v>0</v>
      </c>
      <c r="I513" s="76">
        <v>0</v>
      </c>
      <c r="J513" s="76">
        <v>0</v>
      </c>
      <c r="K513" s="76">
        <v>0</v>
      </c>
      <c r="L513" s="76">
        <v>0</v>
      </c>
      <c r="M513" s="76">
        <v>0</v>
      </c>
      <c r="N513" s="76">
        <v>0</v>
      </c>
      <c r="O513" s="76">
        <v>0</v>
      </c>
      <c r="P513" s="76">
        <v>0</v>
      </c>
      <c r="Q513" s="76">
        <v>0</v>
      </c>
      <c r="R513" s="76">
        <v>0</v>
      </c>
      <c r="S513" s="76">
        <v>0</v>
      </c>
      <c r="T513" s="76">
        <v>0</v>
      </c>
      <c r="U513" s="76">
        <v>0</v>
      </c>
      <c r="V513" s="76">
        <v>0</v>
      </c>
      <c r="W513" s="76">
        <v>0</v>
      </c>
      <c r="X513" s="76">
        <v>0</v>
      </c>
      <c r="Y513" s="76">
        <v>0</v>
      </c>
      <c r="Z513" s="76">
        <v>0</v>
      </c>
      <c r="AA513" s="76">
        <v>0</v>
      </c>
      <c r="AB513" s="76">
        <v>0</v>
      </c>
      <c r="AC513" s="76">
        <v>0</v>
      </c>
      <c r="AD513" s="76">
        <v>0</v>
      </c>
      <c r="AE513" s="76">
        <v>0</v>
      </c>
      <c r="AF513" s="76">
        <v>0</v>
      </c>
      <c r="AG513" s="76">
        <v>0</v>
      </c>
      <c r="AH513" s="76">
        <v>0</v>
      </c>
      <c r="AI513" s="76">
        <v>0</v>
      </c>
      <c r="AJ513" s="77">
        <f t="shared" si="7"/>
        <v>0</v>
      </c>
      <c r="AM513" s="70"/>
    </row>
    <row r="514" spans="1:39" ht="20.100000000000001" hidden="1" customHeight="1" outlineLevel="2">
      <c r="A514" s="73">
        <v>1714</v>
      </c>
      <c r="B514" s="74" t="s">
        <v>1149</v>
      </c>
      <c r="C514" s="75" t="s">
        <v>1298</v>
      </c>
      <c r="D514" s="76">
        <v>0</v>
      </c>
      <c r="E514" s="76">
        <v>0</v>
      </c>
      <c r="F514" s="76">
        <v>0</v>
      </c>
      <c r="G514" s="76">
        <v>0</v>
      </c>
      <c r="H514" s="76">
        <v>0</v>
      </c>
      <c r="I514" s="76">
        <v>0</v>
      </c>
      <c r="J514" s="76">
        <v>0</v>
      </c>
      <c r="K514" s="76">
        <v>0</v>
      </c>
      <c r="L514" s="76">
        <v>0</v>
      </c>
      <c r="M514" s="76">
        <v>0</v>
      </c>
      <c r="N514" s="76">
        <v>0</v>
      </c>
      <c r="O514" s="76">
        <v>0</v>
      </c>
      <c r="P514" s="76">
        <v>0</v>
      </c>
      <c r="Q514" s="76">
        <v>0</v>
      </c>
      <c r="R514" s="76">
        <v>0</v>
      </c>
      <c r="S514" s="76">
        <v>0</v>
      </c>
      <c r="T514" s="76">
        <v>0</v>
      </c>
      <c r="U514" s="76">
        <v>0</v>
      </c>
      <c r="V514" s="76">
        <v>0</v>
      </c>
      <c r="W514" s="76">
        <v>0</v>
      </c>
      <c r="X514" s="76">
        <v>0</v>
      </c>
      <c r="Y514" s="76">
        <v>0</v>
      </c>
      <c r="Z514" s="76">
        <v>0</v>
      </c>
      <c r="AA514" s="76">
        <v>0</v>
      </c>
      <c r="AB514" s="76">
        <v>0</v>
      </c>
      <c r="AC514" s="76">
        <v>0</v>
      </c>
      <c r="AD514" s="76">
        <v>0</v>
      </c>
      <c r="AE514" s="76">
        <v>0</v>
      </c>
      <c r="AF514" s="76">
        <v>0</v>
      </c>
      <c r="AG514" s="76">
        <v>0</v>
      </c>
      <c r="AH514" s="76">
        <v>0</v>
      </c>
      <c r="AI514" s="76">
        <v>0</v>
      </c>
      <c r="AJ514" s="77">
        <f t="shared" si="7"/>
        <v>0</v>
      </c>
      <c r="AM514" s="70"/>
    </row>
    <row r="515" spans="1:39" ht="20.100000000000001" hidden="1" customHeight="1" outlineLevel="2">
      <c r="A515" s="73">
        <v>1715</v>
      </c>
      <c r="B515" s="74" t="s">
        <v>1150</v>
      </c>
      <c r="C515" s="75" t="s">
        <v>1298</v>
      </c>
      <c r="D515" s="76">
        <v>0</v>
      </c>
      <c r="E515" s="76">
        <v>0</v>
      </c>
      <c r="F515" s="76">
        <v>0</v>
      </c>
      <c r="G515" s="76">
        <v>0</v>
      </c>
      <c r="H515" s="76">
        <v>0</v>
      </c>
      <c r="I515" s="76">
        <v>0</v>
      </c>
      <c r="J515" s="76">
        <v>0</v>
      </c>
      <c r="K515" s="76">
        <v>0</v>
      </c>
      <c r="L515" s="76">
        <v>0</v>
      </c>
      <c r="M515" s="76">
        <v>0</v>
      </c>
      <c r="N515" s="76">
        <v>0</v>
      </c>
      <c r="O515" s="76">
        <v>0</v>
      </c>
      <c r="P515" s="76">
        <v>0</v>
      </c>
      <c r="Q515" s="76">
        <v>0</v>
      </c>
      <c r="R515" s="76">
        <v>0</v>
      </c>
      <c r="S515" s="76">
        <v>0</v>
      </c>
      <c r="T515" s="76">
        <v>0</v>
      </c>
      <c r="U515" s="76">
        <v>0</v>
      </c>
      <c r="V515" s="76">
        <v>0</v>
      </c>
      <c r="W515" s="76">
        <v>0</v>
      </c>
      <c r="X515" s="76">
        <v>0</v>
      </c>
      <c r="Y515" s="76">
        <v>0</v>
      </c>
      <c r="Z515" s="76">
        <v>0</v>
      </c>
      <c r="AA515" s="76">
        <v>0</v>
      </c>
      <c r="AB515" s="76">
        <v>0</v>
      </c>
      <c r="AC515" s="76">
        <v>0</v>
      </c>
      <c r="AD515" s="76">
        <v>0</v>
      </c>
      <c r="AE515" s="76">
        <v>0</v>
      </c>
      <c r="AF515" s="76">
        <v>0</v>
      </c>
      <c r="AG515" s="76">
        <v>0</v>
      </c>
      <c r="AH515" s="76">
        <v>0</v>
      </c>
      <c r="AI515" s="76">
        <v>0</v>
      </c>
      <c r="AJ515" s="77">
        <f t="shared" si="7"/>
        <v>0</v>
      </c>
      <c r="AM515" s="70"/>
    </row>
    <row r="516" spans="1:39" ht="20.100000000000001" hidden="1" customHeight="1" outlineLevel="2">
      <c r="A516" s="73">
        <v>1716</v>
      </c>
      <c r="B516" s="74" t="s">
        <v>1151</v>
      </c>
      <c r="C516" s="75" t="s">
        <v>1298</v>
      </c>
      <c r="D516" s="76">
        <v>0</v>
      </c>
      <c r="E516" s="76">
        <v>0</v>
      </c>
      <c r="F516" s="76">
        <v>0</v>
      </c>
      <c r="G516" s="76">
        <v>0</v>
      </c>
      <c r="H516" s="76">
        <v>0</v>
      </c>
      <c r="I516" s="76">
        <v>0</v>
      </c>
      <c r="J516" s="76">
        <v>0</v>
      </c>
      <c r="K516" s="76">
        <v>0</v>
      </c>
      <c r="L516" s="76">
        <v>0</v>
      </c>
      <c r="M516" s="76">
        <v>0</v>
      </c>
      <c r="N516" s="76">
        <v>0</v>
      </c>
      <c r="O516" s="76">
        <v>0</v>
      </c>
      <c r="P516" s="76">
        <v>0</v>
      </c>
      <c r="Q516" s="76">
        <v>0</v>
      </c>
      <c r="R516" s="76">
        <v>0</v>
      </c>
      <c r="S516" s="76">
        <v>0</v>
      </c>
      <c r="T516" s="76">
        <v>0</v>
      </c>
      <c r="U516" s="76">
        <v>0</v>
      </c>
      <c r="V516" s="76">
        <v>0</v>
      </c>
      <c r="W516" s="76">
        <v>0</v>
      </c>
      <c r="X516" s="76">
        <v>0</v>
      </c>
      <c r="Y516" s="76">
        <v>0</v>
      </c>
      <c r="Z516" s="76">
        <v>0</v>
      </c>
      <c r="AA516" s="76">
        <v>0</v>
      </c>
      <c r="AB516" s="76">
        <v>0</v>
      </c>
      <c r="AC516" s="76">
        <v>0</v>
      </c>
      <c r="AD516" s="76">
        <v>0</v>
      </c>
      <c r="AE516" s="76">
        <v>0</v>
      </c>
      <c r="AF516" s="76">
        <v>0</v>
      </c>
      <c r="AG516" s="76">
        <v>0</v>
      </c>
      <c r="AH516" s="76">
        <v>0</v>
      </c>
      <c r="AI516" s="76">
        <v>0</v>
      </c>
      <c r="AJ516" s="77">
        <f t="shared" si="7"/>
        <v>0</v>
      </c>
      <c r="AM516" s="70"/>
    </row>
    <row r="517" spans="1:39" ht="20.100000000000001" hidden="1" customHeight="1" outlineLevel="2">
      <c r="A517" s="73">
        <v>1717</v>
      </c>
      <c r="B517" s="74" t="s">
        <v>1152</v>
      </c>
      <c r="C517" s="75" t="s">
        <v>1298</v>
      </c>
      <c r="D517" s="76">
        <v>0</v>
      </c>
      <c r="E517" s="76">
        <v>0</v>
      </c>
      <c r="F517" s="76">
        <v>0</v>
      </c>
      <c r="G517" s="76">
        <v>0</v>
      </c>
      <c r="H517" s="76">
        <v>0</v>
      </c>
      <c r="I517" s="76">
        <v>0</v>
      </c>
      <c r="J517" s="76">
        <v>0</v>
      </c>
      <c r="K517" s="76">
        <v>0</v>
      </c>
      <c r="L517" s="76">
        <v>0</v>
      </c>
      <c r="M517" s="76">
        <v>0</v>
      </c>
      <c r="N517" s="76">
        <v>0</v>
      </c>
      <c r="O517" s="76">
        <v>0</v>
      </c>
      <c r="P517" s="76">
        <v>0</v>
      </c>
      <c r="Q517" s="76">
        <v>0</v>
      </c>
      <c r="R517" s="76">
        <v>0</v>
      </c>
      <c r="S517" s="76">
        <v>0</v>
      </c>
      <c r="T517" s="76">
        <v>0</v>
      </c>
      <c r="U517" s="76">
        <v>0</v>
      </c>
      <c r="V517" s="76">
        <v>0</v>
      </c>
      <c r="W517" s="76">
        <v>0</v>
      </c>
      <c r="X517" s="76">
        <v>0</v>
      </c>
      <c r="Y517" s="76">
        <v>0</v>
      </c>
      <c r="Z517" s="76">
        <v>0</v>
      </c>
      <c r="AA517" s="76">
        <v>0</v>
      </c>
      <c r="AB517" s="76">
        <v>0</v>
      </c>
      <c r="AC517" s="76">
        <v>0</v>
      </c>
      <c r="AD517" s="76">
        <v>0</v>
      </c>
      <c r="AE517" s="76">
        <v>0</v>
      </c>
      <c r="AF517" s="76">
        <v>0</v>
      </c>
      <c r="AG517" s="76">
        <v>0</v>
      </c>
      <c r="AH517" s="76">
        <v>0</v>
      </c>
      <c r="AI517" s="76">
        <v>0</v>
      </c>
      <c r="AJ517" s="77">
        <f t="shared" si="7"/>
        <v>0</v>
      </c>
      <c r="AM517" s="70"/>
    </row>
    <row r="518" spans="1:39" ht="20.100000000000001" hidden="1" customHeight="1" outlineLevel="2">
      <c r="A518" s="73">
        <v>1718</v>
      </c>
      <c r="B518" s="74" t="s">
        <v>1153</v>
      </c>
      <c r="C518" s="75" t="s">
        <v>1298</v>
      </c>
      <c r="D518" s="76">
        <v>0</v>
      </c>
      <c r="E518" s="76">
        <v>0</v>
      </c>
      <c r="F518" s="76">
        <v>0</v>
      </c>
      <c r="G518" s="76">
        <v>0</v>
      </c>
      <c r="H518" s="76">
        <v>0</v>
      </c>
      <c r="I518" s="76">
        <v>0</v>
      </c>
      <c r="J518" s="76">
        <v>0</v>
      </c>
      <c r="K518" s="76">
        <v>0</v>
      </c>
      <c r="L518" s="76">
        <v>0</v>
      </c>
      <c r="M518" s="76">
        <v>0</v>
      </c>
      <c r="N518" s="76">
        <v>0</v>
      </c>
      <c r="O518" s="76">
        <v>0</v>
      </c>
      <c r="P518" s="76">
        <v>0</v>
      </c>
      <c r="Q518" s="76">
        <v>0</v>
      </c>
      <c r="R518" s="76">
        <v>0</v>
      </c>
      <c r="S518" s="76">
        <v>0</v>
      </c>
      <c r="T518" s="76">
        <v>0</v>
      </c>
      <c r="U518" s="76">
        <v>0</v>
      </c>
      <c r="V518" s="76">
        <v>0</v>
      </c>
      <c r="W518" s="76">
        <v>0</v>
      </c>
      <c r="X518" s="76">
        <v>0</v>
      </c>
      <c r="Y518" s="76">
        <v>0</v>
      </c>
      <c r="Z518" s="76">
        <v>0</v>
      </c>
      <c r="AA518" s="76">
        <v>0</v>
      </c>
      <c r="AB518" s="76">
        <v>0</v>
      </c>
      <c r="AC518" s="76">
        <v>0</v>
      </c>
      <c r="AD518" s="76">
        <v>0</v>
      </c>
      <c r="AE518" s="76">
        <v>0</v>
      </c>
      <c r="AF518" s="76">
        <v>0</v>
      </c>
      <c r="AG518" s="76">
        <v>0</v>
      </c>
      <c r="AH518" s="76">
        <v>0</v>
      </c>
      <c r="AI518" s="76">
        <v>0</v>
      </c>
      <c r="AJ518" s="77">
        <f t="shared" si="7"/>
        <v>0</v>
      </c>
      <c r="AM518" s="70"/>
    </row>
    <row r="519" spans="1:39" ht="20.100000000000001" hidden="1" customHeight="1" outlineLevel="2">
      <c r="A519" s="73">
        <v>1719</v>
      </c>
      <c r="B519" s="74" t="s">
        <v>1154</v>
      </c>
      <c r="C519" s="75" t="s">
        <v>1298</v>
      </c>
      <c r="D519" s="76">
        <v>0</v>
      </c>
      <c r="E519" s="76">
        <v>0</v>
      </c>
      <c r="F519" s="76">
        <v>0</v>
      </c>
      <c r="G519" s="76">
        <v>0</v>
      </c>
      <c r="H519" s="76">
        <v>0</v>
      </c>
      <c r="I519" s="76">
        <v>0</v>
      </c>
      <c r="J519" s="76">
        <v>0</v>
      </c>
      <c r="K519" s="76">
        <v>0</v>
      </c>
      <c r="L519" s="76">
        <v>0</v>
      </c>
      <c r="M519" s="76">
        <v>0</v>
      </c>
      <c r="N519" s="76">
        <v>0</v>
      </c>
      <c r="O519" s="76">
        <v>0</v>
      </c>
      <c r="P519" s="76">
        <v>0</v>
      </c>
      <c r="Q519" s="76">
        <v>0</v>
      </c>
      <c r="R519" s="76">
        <v>0</v>
      </c>
      <c r="S519" s="76">
        <v>0</v>
      </c>
      <c r="T519" s="76">
        <v>0</v>
      </c>
      <c r="U519" s="76">
        <v>0</v>
      </c>
      <c r="V519" s="76">
        <v>0</v>
      </c>
      <c r="W519" s="76">
        <v>0</v>
      </c>
      <c r="X519" s="76">
        <v>0</v>
      </c>
      <c r="Y519" s="76">
        <v>0</v>
      </c>
      <c r="Z519" s="76">
        <v>0</v>
      </c>
      <c r="AA519" s="76">
        <v>0</v>
      </c>
      <c r="AB519" s="76">
        <v>0</v>
      </c>
      <c r="AC519" s="76">
        <v>0</v>
      </c>
      <c r="AD519" s="76">
        <v>0</v>
      </c>
      <c r="AE519" s="76">
        <v>0</v>
      </c>
      <c r="AF519" s="76">
        <v>0</v>
      </c>
      <c r="AG519" s="76">
        <v>0</v>
      </c>
      <c r="AH519" s="76">
        <v>0</v>
      </c>
      <c r="AI519" s="76">
        <v>0</v>
      </c>
      <c r="AJ519" s="77">
        <f t="shared" si="7"/>
        <v>0</v>
      </c>
      <c r="AM519" s="70"/>
    </row>
    <row r="520" spans="1:39" ht="20.100000000000001" hidden="1" customHeight="1" outlineLevel="2">
      <c r="A520" s="73">
        <v>1720</v>
      </c>
      <c r="B520" s="74" t="s">
        <v>1155</v>
      </c>
      <c r="C520" s="75" t="s">
        <v>1298</v>
      </c>
      <c r="D520" s="76">
        <v>0</v>
      </c>
      <c r="E520" s="76">
        <v>0</v>
      </c>
      <c r="F520" s="76">
        <v>0</v>
      </c>
      <c r="G520" s="76">
        <v>0</v>
      </c>
      <c r="H520" s="76">
        <v>0</v>
      </c>
      <c r="I520" s="76">
        <v>0</v>
      </c>
      <c r="J520" s="76">
        <v>0</v>
      </c>
      <c r="K520" s="76">
        <v>0</v>
      </c>
      <c r="L520" s="76">
        <v>0</v>
      </c>
      <c r="M520" s="76">
        <v>0</v>
      </c>
      <c r="N520" s="76">
        <v>0</v>
      </c>
      <c r="O520" s="76">
        <v>0</v>
      </c>
      <c r="P520" s="76">
        <v>0</v>
      </c>
      <c r="Q520" s="76">
        <v>0</v>
      </c>
      <c r="R520" s="76">
        <v>0</v>
      </c>
      <c r="S520" s="76">
        <v>0</v>
      </c>
      <c r="T520" s="76">
        <v>0</v>
      </c>
      <c r="U520" s="76">
        <v>0</v>
      </c>
      <c r="V520" s="76">
        <v>0</v>
      </c>
      <c r="W520" s="76">
        <v>0</v>
      </c>
      <c r="X520" s="76">
        <v>0</v>
      </c>
      <c r="Y520" s="76">
        <v>0</v>
      </c>
      <c r="Z520" s="76">
        <v>0</v>
      </c>
      <c r="AA520" s="76">
        <v>0</v>
      </c>
      <c r="AB520" s="76">
        <v>0</v>
      </c>
      <c r="AC520" s="76">
        <v>0</v>
      </c>
      <c r="AD520" s="76">
        <v>0</v>
      </c>
      <c r="AE520" s="76">
        <v>0</v>
      </c>
      <c r="AF520" s="76">
        <v>0</v>
      </c>
      <c r="AG520" s="76">
        <v>0</v>
      </c>
      <c r="AH520" s="76">
        <v>0</v>
      </c>
      <c r="AI520" s="76">
        <v>0</v>
      </c>
      <c r="AJ520" s="77">
        <f t="shared" si="7"/>
        <v>0</v>
      </c>
      <c r="AM520" s="70"/>
    </row>
    <row r="521" spans="1:39" ht="20.100000000000001" hidden="1" customHeight="1" outlineLevel="2">
      <c r="A521" s="73">
        <v>1721</v>
      </c>
      <c r="B521" s="74" t="s">
        <v>1156</v>
      </c>
      <c r="C521" s="75" t="s">
        <v>1298</v>
      </c>
      <c r="D521" s="76">
        <v>0</v>
      </c>
      <c r="E521" s="76">
        <v>0</v>
      </c>
      <c r="F521" s="76">
        <v>0</v>
      </c>
      <c r="G521" s="76">
        <v>0</v>
      </c>
      <c r="H521" s="76">
        <v>0</v>
      </c>
      <c r="I521" s="76">
        <v>0</v>
      </c>
      <c r="J521" s="76">
        <v>0</v>
      </c>
      <c r="K521" s="76">
        <v>0</v>
      </c>
      <c r="L521" s="76">
        <v>0</v>
      </c>
      <c r="M521" s="76">
        <v>0</v>
      </c>
      <c r="N521" s="76">
        <v>0</v>
      </c>
      <c r="O521" s="76">
        <v>0</v>
      </c>
      <c r="P521" s="76">
        <v>0</v>
      </c>
      <c r="Q521" s="76">
        <v>0</v>
      </c>
      <c r="R521" s="76">
        <v>0</v>
      </c>
      <c r="S521" s="76">
        <v>0</v>
      </c>
      <c r="T521" s="76">
        <v>0</v>
      </c>
      <c r="U521" s="76">
        <v>0</v>
      </c>
      <c r="V521" s="76">
        <v>0</v>
      </c>
      <c r="W521" s="76">
        <v>0</v>
      </c>
      <c r="X521" s="76">
        <v>0</v>
      </c>
      <c r="Y521" s="76">
        <v>0</v>
      </c>
      <c r="Z521" s="76">
        <v>0</v>
      </c>
      <c r="AA521" s="76">
        <v>0</v>
      </c>
      <c r="AB521" s="76">
        <v>0</v>
      </c>
      <c r="AC521" s="76">
        <v>0</v>
      </c>
      <c r="AD521" s="76">
        <v>0</v>
      </c>
      <c r="AE521" s="76">
        <v>0</v>
      </c>
      <c r="AF521" s="76">
        <v>0</v>
      </c>
      <c r="AG521" s="76">
        <v>0</v>
      </c>
      <c r="AH521" s="76">
        <v>0</v>
      </c>
      <c r="AI521" s="76">
        <v>0</v>
      </c>
      <c r="AJ521" s="77">
        <f t="shared" si="7"/>
        <v>0</v>
      </c>
      <c r="AM521" s="70"/>
    </row>
    <row r="522" spans="1:39" ht="20.100000000000001" hidden="1" customHeight="1" outlineLevel="2">
      <c r="A522" s="73">
        <v>1722</v>
      </c>
      <c r="B522" s="74" t="s">
        <v>1157</v>
      </c>
      <c r="C522" s="75" t="s">
        <v>1298</v>
      </c>
      <c r="D522" s="76">
        <v>0</v>
      </c>
      <c r="E522" s="76">
        <v>0</v>
      </c>
      <c r="F522" s="76">
        <v>0</v>
      </c>
      <c r="G522" s="76">
        <v>0</v>
      </c>
      <c r="H522" s="76">
        <v>0</v>
      </c>
      <c r="I522" s="76">
        <v>0</v>
      </c>
      <c r="J522" s="76">
        <v>0</v>
      </c>
      <c r="K522" s="76">
        <v>0</v>
      </c>
      <c r="L522" s="76">
        <v>0</v>
      </c>
      <c r="M522" s="76">
        <v>0</v>
      </c>
      <c r="N522" s="76">
        <v>0</v>
      </c>
      <c r="O522" s="76">
        <v>0</v>
      </c>
      <c r="P522" s="76">
        <v>0</v>
      </c>
      <c r="Q522" s="76">
        <v>0</v>
      </c>
      <c r="R522" s="76">
        <v>0</v>
      </c>
      <c r="S522" s="76">
        <v>0</v>
      </c>
      <c r="T522" s="76">
        <v>0</v>
      </c>
      <c r="U522" s="76">
        <v>0</v>
      </c>
      <c r="V522" s="76">
        <v>0</v>
      </c>
      <c r="W522" s="76">
        <v>0</v>
      </c>
      <c r="X522" s="76">
        <v>0</v>
      </c>
      <c r="Y522" s="76">
        <v>0</v>
      </c>
      <c r="Z522" s="76">
        <v>0</v>
      </c>
      <c r="AA522" s="76">
        <v>0</v>
      </c>
      <c r="AB522" s="76">
        <v>0</v>
      </c>
      <c r="AC522" s="76">
        <v>0</v>
      </c>
      <c r="AD522" s="76">
        <v>0</v>
      </c>
      <c r="AE522" s="76">
        <v>0</v>
      </c>
      <c r="AF522" s="76">
        <v>0</v>
      </c>
      <c r="AG522" s="76">
        <v>0</v>
      </c>
      <c r="AH522" s="76">
        <v>0</v>
      </c>
      <c r="AI522" s="76">
        <v>0</v>
      </c>
      <c r="AJ522" s="77">
        <f t="shared" si="7"/>
        <v>0</v>
      </c>
      <c r="AM522" s="70"/>
    </row>
    <row r="523" spans="1:39" ht="20.100000000000001" hidden="1" customHeight="1" outlineLevel="2">
      <c r="A523" s="73">
        <v>1723</v>
      </c>
      <c r="B523" s="74" t="s">
        <v>1158</v>
      </c>
      <c r="C523" s="75" t="s">
        <v>1298</v>
      </c>
      <c r="D523" s="76">
        <v>0</v>
      </c>
      <c r="E523" s="76">
        <v>0</v>
      </c>
      <c r="F523" s="76">
        <v>0</v>
      </c>
      <c r="G523" s="76">
        <v>0</v>
      </c>
      <c r="H523" s="76">
        <v>0</v>
      </c>
      <c r="I523" s="76">
        <v>0</v>
      </c>
      <c r="J523" s="76">
        <v>0</v>
      </c>
      <c r="K523" s="76">
        <v>0</v>
      </c>
      <c r="L523" s="76">
        <v>0</v>
      </c>
      <c r="M523" s="76">
        <v>0</v>
      </c>
      <c r="N523" s="76">
        <v>0</v>
      </c>
      <c r="O523" s="76">
        <v>0</v>
      </c>
      <c r="P523" s="76">
        <v>0</v>
      </c>
      <c r="Q523" s="76">
        <v>0</v>
      </c>
      <c r="R523" s="76">
        <v>0</v>
      </c>
      <c r="S523" s="76">
        <v>0</v>
      </c>
      <c r="T523" s="76">
        <v>0</v>
      </c>
      <c r="U523" s="76">
        <v>0</v>
      </c>
      <c r="V523" s="76">
        <v>0</v>
      </c>
      <c r="W523" s="76">
        <v>0</v>
      </c>
      <c r="X523" s="76">
        <v>0</v>
      </c>
      <c r="Y523" s="76">
        <v>0</v>
      </c>
      <c r="Z523" s="76">
        <v>0</v>
      </c>
      <c r="AA523" s="76">
        <v>0</v>
      </c>
      <c r="AB523" s="76">
        <v>0</v>
      </c>
      <c r="AC523" s="76">
        <v>0</v>
      </c>
      <c r="AD523" s="76">
        <v>0</v>
      </c>
      <c r="AE523" s="76">
        <v>0</v>
      </c>
      <c r="AF523" s="76">
        <v>0</v>
      </c>
      <c r="AG523" s="76">
        <v>0</v>
      </c>
      <c r="AH523" s="76">
        <v>0</v>
      </c>
      <c r="AI523" s="76">
        <v>0</v>
      </c>
      <c r="AJ523" s="77">
        <f t="shared" si="7"/>
        <v>0</v>
      </c>
      <c r="AM523" s="70"/>
    </row>
    <row r="524" spans="1:39" ht="20.100000000000001" hidden="1" customHeight="1" outlineLevel="2">
      <c r="A524" s="73">
        <v>1724</v>
      </c>
      <c r="B524" s="74" t="s">
        <v>1159</v>
      </c>
      <c r="C524" s="75" t="s">
        <v>1298</v>
      </c>
      <c r="D524" s="76">
        <v>0</v>
      </c>
      <c r="E524" s="76">
        <v>0</v>
      </c>
      <c r="F524" s="76">
        <v>0</v>
      </c>
      <c r="G524" s="76">
        <v>0</v>
      </c>
      <c r="H524" s="76">
        <v>0</v>
      </c>
      <c r="I524" s="76">
        <v>0</v>
      </c>
      <c r="J524" s="76">
        <v>0</v>
      </c>
      <c r="K524" s="76">
        <v>0</v>
      </c>
      <c r="L524" s="76">
        <v>0</v>
      </c>
      <c r="M524" s="76">
        <v>0</v>
      </c>
      <c r="N524" s="76">
        <v>0</v>
      </c>
      <c r="O524" s="76">
        <v>0</v>
      </c>
      <c r="P524" s="76">
        <v>0</v>
      </c>
      <c r="Q524" s="76">
        <v>0</v>
      </c>
      <c r="R524" s="76">
        <v>0</v>
      </c>
      <c r="S524" s="76">
        <v>0</v>
      </c>
      <c r="T524" s="76">
        <v>0</v>
      </c>
      <c r="U524" s="76">
        <v>0</v>
      </c>
      <c r="V524" s="76">
        <v>0</v>
      </c>
      <c r="W524" s="76">
        <v>0</v>
      </c>
      <c r="X524" s="76">
        <v>0</v>
      </c>
      <c r="Y524" s="76">
        <v>0</v>
      </c>
      <c r="Z524" s="76">
        <v>0</v>
      </c>
      <c r="AA524" s="76">
        <v>0</v>
      </c>
      <c r="AB524" s="76">
        <v>0</v>
      </c>
      <c r="AC524" s="76">
        <v>0</v>
      </c>
      <c r="AD524" s="76">
        <v>0</v>
      </c>
      <c r="AE524" s="76">
        <v>0</v>
      </c>
      <c r="AF524" s="76">
        <v>0</v>
      </c>
      <c r="AG524" s="76">
        <v>0</v>
      </c>
      <c r="AH524" s="76">
        <v>0</v>
      </c>
      <c r="AI524" s="76">
        <v>0</v>
      </c>
      <c r="AJ524" s="77">
        <f t="shared" si="7"/>
        <v>0</v>
      </c>
      <c r="AM524" s="70"/>
    </row>
    <row r="525" spans="1:39" ht="20.100000000000001" hidden="1" customHeight="1" outlineLevel="2">
      <c r="A525" s="73">
        <v>1725</v>
      </c>
      <c r="B525" s="74" t="s">
        <v>1160</v>
      </c>
      <c r="C525" s="75" t="s">
        <v>1298</v>
      </c>
      <c r="D525" s="76">
        <v>0</v>
      </c>
      <c r="E525" s="76">
        <v>0</v>
      </c>
      <c r="F525" s="76">
        <v>0</v>
      </c>
      <c r="G525" s="76">
        <v>0</v>
      </c>
      <c r="H525" s="76">
        <v>0</v>
      </c>
      <c r="I525" s="76">
        <v>0</v>
      </c>
      <c r="J525" s="76">
        <v>0</v>
      </c>
      <c r="K525" s="76">
        <v>0</v>
      </c>
      <c r="L525" s="76">
        <v>0</v>
      </c>
      <c r="M525" s="76">
        <v>0</v>
      </c>
      <c r="N525" s="76">
        <v>0</v>
      </c>
      <c r="O525" s="76">
        <v>0</v>
      </c>
      <c r="P525" s="76">
        <v>0</v>
      </c>
      <c r="Q525" s="76">
        <v>0</v>
      </c>
      <c r="R525" s="76">
        <v>0</v>
      </c>
      <c r="S525" s="76">
        <v>0</v>
      </c>
      <c r="T525" s="76">
        <v>0</v>
      </c>
      <c r="U525" s="76">
        <v>0</v>
      </c>
      <c r="V525" s="76">
        <v>0</v>
      </c>
      <c r="W525" s="76">
        <v>0</v>
      </c>
      <c r="X525" s="76">
        <v>0</v>
      </c>
      <c r="Y525" s="76">
        <v>0</v>
      </c>
      <c r="Z525" s="76">
        <v>0</v>
      </c>
      <c r="AA525" s="76">
        <v>0</v>
      </c>
      <c r="AB525" s="76">
        <v>0</v>
      </c>
      <c r="AC525" s="76">
        <v>0</v>
      </c>
      <c r="AD525" s="76">
        <v>0</v>
      </c>
      <c r="AE525" s="76">
        <v>0</v>
      </c>
      <c r="AF525" s="76">
        <v>0</v>
      </c>
      <c r="AG525" s="76">
        <v>0</v>
      </c>
      <c r="AH525" s="76">
        <v>0</v>
      </c>
      <c r="AI525" s="76">
        <v>0</v>
      </c>
      <c r="AJ525" s="77">
        <f t="shared" si="7"/>
        <v>0</v>
      </c>
      <c r="AM525" s="70"/>
    </row>
    <row r="526" spans="1:39" ht="20.100000000000001" hidden="1" customHeight="1" outlineLevel="2">
      <c r="A526" s="73">
        <v>1726</v>
      </c>
      <c r="B526" s="74" t="s">
        <v>1161</v>
      </c>
      <c r="C526" s="75" t="s">
        <v>1298</v>
      </c>
      <c r="D526" s="76">
        <v>0</v>
      </c>
      <c r="E526" s="76">
        <v>0</v>
      </c>
      <c r="F526" s="76">
        <v>0</v>
      </c>
      <c r="G526" s="76">
        <v>0</v>
      </c>
      <c r="H526" s="76">
        <v>0</v>
      </c>
      <c r="I526" s="76">
        <v>0</v>
      </c>
      <c r="J526" s="76">
        <v>0</v>
      </c>
      <c r="K526" s="76">
        <v>0</v>
      </c>
      <c r="L526" s="76">
        <v>0</v>
      </c>
      <c r="M526" s="76">
        <v>0</v>
      </c>
      <c r="N526" s="76">
        <v>0</v>
      </c>
      <c r="O526" s="76">
        <v>0</v>
      </c>
      <c r="P526" s="76">
        <v>0</v>
      </c>
      <c r="Q526" s="76">
        <v>0</v>
      </c>
      <c r="R526" s="76">
        <v>0</v>
      </c>
      <c r="S526" s="76">
        <v>0</v>
      </c>
      <c r="T526" s="76">
        <v>0</v>
      </c>
      <c r="U526" s="76">
        <v>0</v>
      </c>
      <c r="V526" s="76">
        <v>0</v>
      </c>
      <c r="W526" s="76">
        <v>0</v>
      </c>
      <c r="X526" s="76">
        <v>0</v>
      </c>
      <c r="Y526" s="76">
        <v>0</v>
      </c>
      <c r="Z526" s="76">
        <v>0</v>
      </c>
      <c r="AA526" s="76">
        <v>0</v>
      </c>
      <c r="AB526" s="76">
        <v>0</v>
      </c>
      <c r="AC526" s="76">
        <v>0</v>
      </c>
      <c r="AD526" s="76">
        <v>0</v>
      </c>
      <c r="AE526" s="76">
        <v>0</v>
      </c>
      <c r="AF526" s="76">
        <v>0</v>
      </c>
      <c r="AG526" s="76">
        <v>0</v>
      </c>
      <c r="AH526" s="76">
        <v>0</v>
      </c>
      <c r="AI526" s="76">
        <v>0</v>
      </c>
      <c r="AJ526" s="77">
        <f t="shared" ref="AJ526:AJ589" si="8">SUM(D526:AI526)</f>
        <v>0</v>
      </c>
      <c r="AM526" s="70"/>
    </row>
    <row r="527" spans="1:39" ht="20.100000000000001" hidden="1" customHeight="1" outlineLevel="2">
      <c r="A527" s="73">
        <v>1727</v>
      </c>
      <c r="B527" s="74" t="s">
        <v>1162</v>
      </c>
      <c r="C527" s="75" t="s">
        <v>1298</v>
      </c>
      <c r="D527" s="76">
        <v>0</v>
      </c>
      <c r="E527" s="76">
        <v>0</v>
      </c>
      <c r="F527" s="76">
        <v>0</v>
      </c>
      <c r="G527" s="76">
        <v>0</v>
      </c>
      <c r="H527" s="76">
        <v>0</v>
      </c>
      <c r="I527" s="76">
        <v>0</v>
      </c>
      <c r="J527" s="76">
        <v>0</v>
      </c>
      <c r="K527" s="76">
        <v>0</v>
      </c>
      <c r="L527" s="76">
        <v>0</v>
      </c>
      <c r="M527" s="76">
        <v>0</v>
      </c>
      <c r="N527" s="76">
        <v>0</v>
      </c>
      <c r="O527" s="76">
        <v>0</v>
      </c>
      <c r="P527" s="76">
        <v>0</v>
      </c>
      <c r="Q527" s="76">
        <v>0</v>
      </c>
      <c r="R527" s="76">
        <v>0</v>
      </c>
      <c r="S527" s="76">
        <v>0</v>
      </c>
      <c r="T527" s="76">
        <v>0</v>
      </c>
      <c r="U527" s="76">
        <v>0</v>
      </c>
      <c r="V527" s="76">
        <v>0</v>
      </c>
      <c r="W527" s="76">
        <v>0</v>
      </c>
      <c r="X527" s="76">
        <v>0</v>
      </c>
      <c r="Y527" s="76">
        <v>0</v>
      </c>
      <c r="Z527" s="76">
        <v>0</v>
      </c>
      <c r="AA527" s="76">
        <v>0</v>
      </c>
      <c r="AB527" s="76">
        <v>0</v>
      </c>
      <c r="AC527" s="76">
        <v>0</v>
      </c>
      <c r="AD527" s="76">
        <v>0</v>
      </c>
      <c r="AE527" s="76">
        <v>0</v>
      </c>
      <c r="AF527" s="76">
        <v>0</v>
      </c>
      <c r="AG527" s="76">
        <v>0</v>
      </c>
      <c r="AH527" s="76">
        <v>0</v>
      </c>
      <c r="AI527" s="76">
        <v>0</v>
      </c>
      <c r="AJ527" s="77">
        <f t="shared" si="8"/>
        <v>0</v>
      </c>
      <c r="AM527" s="70"/>
    </row>
    <row r="528" spans="1:39" ht="20.100000000000001" hidden="1" customHeight="1" outlineLevel="2">
      <c r="A528" s="73">
        <v>1728</v>
      </c>
      <c r="B528" s="74" t="s">
        <v>1163</v>
      </c>
      <c r="C528" s="75" t="s">
        <v>1298</v>
      </c>
      <c r="D528" s="76">
        <v>0</v>
      </c>
      <c r="E528" s="76">
        <v>0</v>
      </c>
      <c r="F528" s="76">
        <v>0</v>
      </c>
      <c r="G528" s="76">
        <v>0</v>
      </c>
      <c r="H528" s="76">
        <v>0</v>
      </c>
      <c r="I528" s="76">
        <v>0</v>
      </c>
      <c r="J528" s="76">
        <v>0</v>
      </c>
      <c r="K528" s="76">
        <v>0</v>
      </c>
      <c r="L528" s="76">
        <v>0</v>
      </c>
      <c r="M528" s="76">
        <v>0</v>
      </c>
      <c r="N528" s="76">
        <v>0</v>
      </c>
      <c r="O528" s="76">
        <v>0</v>
      </c>
      <c r="P528" s="76">
        <v>0</v>
      </c>
      <c r="Q528" s="76">
        <v>0</v>
      </c>
      <c r="R528" s="76">
        <v>0</v>
      </c>
      <c r="S528" s="76">
        <v>0</v>
      </c>
      <c r="T528" s="76">
        <v>0</v>
      </c>
      <c r="U528" s="76">
        <v>0</v>
      </c>
      <c r="V528" s="76">
        <v>0</v>
      </c>
      <c r="W528" s="76">
        <v>0</v>
      </c>
      <c r="X528" s="76">
        <v>0</v>
      </c>
      <c r="Y528" s="76">
        <v>0</v>
      </c>
      <c r="Z528" s="76">
        <v>0</v>
      </c>
      <c r="AA528" s="76">
        <v>0</v>
      </c>
      <c r="AB528" s="76">
        <v>0</v>
      </c>
      <c r="AC528" s="76">
        <v>0</v>
      </c>
      <c r="AD528" s="76">
        <v>0</v>
      </c>
      <c r="AE528" s="76">
        <v>0</v>
      </c>
      <c r="AF528" s="76">
        <v>0</v>
      </c>
      <c r="AG528" s="76">
        <v>0</v>
      </c>
      <c r="AH528" s="76">
        <v>0</v>
      </c>
      <c r="AI528" s="76">
        <v>0</v>
      </c>
      <c r="AJ528" s="77">
        <f t="shared" si="8"/>
        <v>0</v>
      </c>
      <c r="AM528" s="70"/>
    </row>
    <row r="529" spans="1:39" ht="20.100000000000001" hidden="1" customHeight="1" outlineLevel="2">
      <c r="A529" s="73">
        <v>1729</v>
      </c>
      <c r="B529" s="74" t="s">
        <v>1164</v>
      </c>
      <c r="C529" s="75" t="s">
        <v>1298</v>
      </c>
      <c r="D529" s="76">
        <v>0</v>
      </c>
      <c r="E529" s="76">
        <v>0</v>
      </c>
      <c r="F529" s="76">
        <v>0</v>
      </c>
      <c r="G529" s="76">
        <v>0</v>
      </c>
      <c r="H529" s="76">
        <v>0</v>
      </c>
      <c r="I529" s="76">
        <v>0</v>
      </c>
      <c r="J529" s="76">
        <v>0</v>
      </c>
      <c r="K529" s="76">
        <v>0</v>
      </c>
      <c r="L529" s="76">
        <v>0</v>
      </c>
      <c r="M529" s="76">
        <v>0</v>
      </c>
      <c r="N529" s="76">
        <v>0</v>
      </c>
      <c r="O529" s="76">
        <v>0</v>
      </c>
      <c r="P529" s="76">
        <v>0</v>
      </c>
      <c r="Q529" s="76">
        <v>0</v>
      </c>
      <c r="R529" s="76">
        <v>0</v>
      </c>
      <c r="S529" s="76">
        <v>0</v>
      </c>
      <c r="T529" s="76">
        <v>0</v>
      </c>
      <c r="U529" s="76">
        <v>0</v>
      </c>
      <c r="V529" s="76">
        <v>0</v>
      </c>
      <c r="W529" s="76">
        <v>0</v>
      </c>
      <c r="X529" s="76">
        <v>0</v>
      </c>
      <c r="Y529" s="76">
        <v>0</v>
      </c>
      <c r="Z529" s="76">
        <v>0</v>
      </c>
      <c r="AA529" s="76">
        <v>0</v>
      </c>
      <c r="AB529" s="76">
        <v>0</v>
      </c>
      <c r="AC529" s="76">
        <v>0</v>
      </c>
      <c r="AD529" s="76">
        <v>0</v>
      </c>
      <c r="AE529" s="76">
        <v>0</v>
      </c>
      <c r="AF529" s="76">
        <v>0</v>
      </c>
      <c r="AG529" s="76">
        <v>0</v>
      </c>
      <c r="AH529" s="76">
        <v>0</v>
      </c>
      <c r="AI529" s="76">
        <v>0</v>
      </c>
      <c r="AJ529" s="77">
        <f t="shared" si="8"/>
        <v>0</v>
      </c>
      <c r="AM529" s="70"/>
    </row>
    <row r="530" spans="1:39" ht="20.100000000000001" hidden="1" customHeight="1" outlineLevel="2">
      <c r="A530" s="73">
        <v>1730</v>
      </c>
      <c r="B530" s="74" t="s">
        <v>1165</v>
      </c>
      <c r="C530" s="75" t="s">
        <v>1298</v>
      </c>
      <c r="D530" s="76">
        <v>0</v>
      </c>
      <c r="E530" s="76">
        <v>0</v>
      </c>
      <c r="F530" s="76">
        <v>0</v>
      </c>
      <c r="G530" s="76">
        <v>0</v>
      </c>
      <c r="H530" s="76">
        <v>0</v>
      </c>
      <c r="I530" s="76">
        <v>0</v>
      </c>
      <c r="J530" s="76">
        <v>0</v>
      </c>
      <c r="K530" s="76">
        <v>0</v>
      </c>
      <c r="L530" s="76">
        <v>0</v>
      </c>
      <c r="M530" s="76">
        <v>0</v>
      </c>
      <c r="N530" s="76">
        <v>0</v>
      </c>
      <c r="O530" s="76">
        <v>0</v>
      </c>
      <c r="P530" s="76">
        <v>0</v>
      </c>
      <c r="Q530" s="76">
        <v>0</v>
      </c>
      <c r="R530" s="76">
        <v>0</v>
      </c>
      <c r="S530" s="76">
        <v>0</v>
      </c>
      <c r="T530" s="76">
        <v>0</v>
      </c>
      <c r="U530" s="76">
        <v>0</v>
      </c>
      <c r="V530" s="76">
        <v>0</v>
      </c>
      <c r="W530" s="76">
        <v>0</v>
      </c>
      <c r="X530" s="76">
        <v>0</v>
      </c>
      <c r="Y530" s="76">
        <v>0</v>
      </c>
      <c r="Z530" s="76">
        <v>0</v>
      </c>
      <c r="AA530" s="76">
        <v>0</v>
      </c>
      <c r="AB530" s="76">
        <v>0</v>
      </c>
      <c r="AC530" s="76">
        <v>0</v>
      </c>
      <c r="AD530" s="76">
        <v>0</v>
      </c>
      <c r="AE530" s="76">
        <v>0</v>
      </c>
      <c r="AF530" s="76">
        <v>0</v>
      </c>
      <c r="AG530" s="76">
        <v>0</v>
      </c>
      <c r="AH530" s="76">
        <v>0</v>
      </c>
      <c r="AI530" s="76">
        <v>0</v>
      </c>
      <c r="AJ530" s="77">
        <f t="shared" si="8"/>
        <v>0</v>
      </c>
      <c r="AM530" s="70"/>
    </row>
    <row r="531" spans="1:39" ht="20.100000000000001" hidden="1" customHeight="1" outlineLevel="2">
      <c r="A531" s="73">
        <v>1731</v>
      </c>
      <c r="B531" s="74" t="s">
        <v>1166</v>
      </c>
      <c r="C531" s="75" t="s">
        <v>1298</v>
      </c>
      <c r="D531" s="76">
        <v>0</v>
      </c>
      <c r="E531" s="76">
        <v>0</v>
      </c>
      <c r="F531" s="76">
        <v>0</v>
      </c>
      <c r="G531" s="76">
        <v>0</v>
      </c>
      <c r="H531" s="76">
        <v>0</v>
      </c>
      <c r="I531" s="76">
        <v>0</v>
      </c>
      <c r="J531" s="76">
        <v>0</v>
      </c>
      <c r="K531" s="76">
        <v>0</v>
      </c>
      <c r="L531" s="76">
        <v>0</v>
      </c>
      <c r="M531" s="76">
        <v>0</v>
      </c>
      <c r="N531" s="76">
        <v>0</v>
      </c>
      <c r="O531" s="76">
        <v>0</v>
      </c>
      <c r="P531" s="76">
        <v>0</v>
      </c>
      <c r="Q531" s="76">
        <v>0</v>
      </c>
      <c r="R531" s="76">
        <v>0</v>
      </c>
      <c r="S531" s="76">
        <v>0</v>
      </c>
      <c r="T531" s="76">
        <v>0</v>
      </c>
      <c r="U531" s="76">
        <v>0</v>
      </c>
      <c r="V531" s="76">
        <v>0</v>
      </c>
      <c r="W531" s="76">
        <v>0</v>
      </c>
      <c r="X531" s="76">
        <v>0</v>
      </c>
      <c r="Y531" s="76">
        <v>0</v>
      </c>
      <c r="Z531" s="76">
        <v>0</v>
      </c>
      <c r="AA531" s="76">
        <v>0</v>
      </c>
      <c r="AB531" s="76">
        <v>0</v>
      </c>
      <c r="AC531" s="76">
        <v>0</v>
      </c>
      <c r="AD531" s="76">
        <v>0</v>
      </c>
      <c r="AE531" s="76">
        <v>0</v>
      </c>
      <c r="AF531" s="76">
        <v>0</v>
      </c>
      <c r="AG531" s="76">
        <v>0</v>
      </c>
      <c r="AH531" s="76">
        <v>0</v>
      </c>
      <c r="AI531" s="76">
        <v>0</v>
      </c>
      <c r="AJ531" s="77">
        <f t="shared" si="8"/>
        <v>0</v>
      </c>
      <c r="AM531" s="70"/>
    </row>
    <row r="532" spans="1:39" ht="20.100000000000001" hidden="1" customHeight="1" outlineLevel="2">
      <c r="A532" s="73">
        <v>1732</v>
      </c>
      <c r="B532" s="74" t="s">
        <v>1167</v>
      </c>
      <c r="C532" s="75" t="s">
        <v>1298</v>
      </c>
      <c r="D532" s="76">
        <v>0</v>
      </c>
      <c r="E532" s="76">
        <v>0</v>
      </c>
      <c r="F532" s="76">
        <v>0</v>
      </c>
      <c r="G532" s="76">
        <v>0</v>
      </c>
      <c r="H532" s="76">
        <v>0</v>
      </c>
      <c r="I532" s="76">
        <v>0</v>
      </c>
      <c r="J532" s="76">
        <v>0</v>
      </c>
      <c r="K532" s="76">
        <v>0</v>
      </c>
      <c r="L532" s="76">
        <v>0</v>
      </c>
      <c r="M532" s="76">
        <v>0</v>
      </c>
      <c r="N532" s="76">
        <v>0</v>
      </c>
      <c r="O532" s="76">
        <v>0</v>
      </c>
      <c r="P532" s="76">
        <v>0</v>
      </c>
      <c r="Q532" s="76">
        <v>0</v>
      </c>
      <c r="R532" s="76">
        <v>0</v>
      </c>
      <c r="S532" s="76">
        <v>0</v>
      </c>
      <c r="T532" s="76">
        <v>0</v>
      </c>
      <c r="U532" s="76">
        <v>0</v>
      </c>
      <c r="V532" s="76">
        <v>0</v>
      </c>
      <c r="W532" s="76">
        <v>0</v>
      </c>
      <c r="X532" s="76">
        <v>0</v>
      </c>
      <c r="Y532" s="76">
        <v>0</v>
      </c>
      <c r="Z532" s="76">
        <v>0</v>
      </c>
      <c r="AA532" s="76">
        <v>0</v>
      </c>
      <c r="AB532" s="76">
        <v>0</v>
      </c>
      <c r="AC532" s="76">
        <v>0</v>
      </c>
      <c r="AD532" s="76">
        <v>0</v>
      </c>
      <c r="AE532" s="76">
        <v>0</v>
      </c>
      <c r="AF532" s="76">
        <v>0</v>
      </c>
      <c r="AG532" s="76">
        <v>0</v>
      </c>
      <c r="AH532" s="76">
        <v>0</v>
      </c>
      <c r="AI532" s="76">
        <v>0</v>
      </c>
      <c r="AJ532" s="77">
        <f t="shared" si="8"/>
        <v>0</v>
      </c>
      <c r="AM532" s="70"/>
    </row>
    <row r="533" spans="1:39" ht="20.100000000000001" hidden="1" customHeight="1" outlineLevel="2">
      <c r="A533" s="73">
        <v>1733</v>
      </c>
      <c r="B533" s="74" t="s">
        <v>1168</v>
      </c>
      <c r="C533" s="75" t="s">
        <v>1298</v>
      </c>
      <c r="D533" s="76">
        <v>0</v>
      </c>
      <c r="E533" s="76">
        <v>0</v>
      </c>
      <c r="F533" s="76">
        <v>0</v>
      </c>
      <c r="G533" s="76">
        <v>0</v>
      </c>
      <c r="H533" s="76">
        <v>0</v>
      </c>
      <c r="I533" s="76">
        <v>0</v>
      </c>
      <c r="J533" s="76">
        <v>0</v>
      </c>
      <c r="K533" s="76">
        <v>0</v>
      </c>
      <c r="L533" s="76">
        <v>0</v>
      </c>
      <c r="M533" s="76">
        <v>0</v>
      </c>
      <c r="N533" s="76">
        <v>0</v>
      </c>
      <c r="O533" s="76">
        <v>0</v>
      </c>
      <c r="P533" s="76">
        <v>0</v>
      </c>
      <c r="Q533" s="76">
        <v>0</v>
      </c>
      <c r="R533" s="76">
        <v>0</v>
      </c>
      <c r="S533" s="76">
        <v>0</v>
      </c>
      <c r="T533" s="76">
        <v>0</v>
      </c>
      <c r="U533" s="76">
        <v>0</v>
      </c>
      <c r="V533" s="76">
        <v>0</v>
      </c>
      <c r="W533" s="76">
        <v>0</v>
      </c>
      <c r="X533" s="76">
        <v>0</v>
      </c>
      <c r="Y533" s="76">
        <v>0</v>
      </c>
      <c r="Z533" s="76">
        <v>0</v>
      </c>
      <c r="AA533" s="76">
        <v>0</v>
      </c>
      <c r="AB533" s="76">
        <v>0</v>
      </c>
      <c r="AC533" s="76">
        <v>0</v>
      </c>
      <c r="AD533" s="76">
        <v>0</v>
      </c>
      <c r="AE533" s="76">
        <v>0</v>
      </c>
      <c r="AF533" s="76">
        <v>0</v>
      </c>
      <c r="AG533" s="76">
        <v>0</v>
      </c>
      <c r="AH533" s="76">
        <v>0</v>
      </c>
      <c r="AI533" s="76">
        <v>0</v>
      </c>
      <c r="AJ533" s="77">
        <f t="shared" si="8"/>
        <v>0</v>
      </c>
      <c r="AM533" s="70"/>
    </row>
    <row r="534" spans="1:39" ht="20.100000000000001" hidden="1" customHeight="1" outlineLevel="2">
      <c r="A534" s="73">
        <v>1734</v>
      </c>
      <c r="B534" s="74" t="s">
        <v>1169</v>
      </c>
      <c r="C534" s="75" t="s">
        <v>1298</v>
      </c>
      <c r="D534" s="76">
        <v>0</v>
      </c>
      <c r="E534" s="76">
        <v>0</v>
      </c>
      <c r="F534" s="76">
        <v>0</v>
      </c>
      <c r="G534" s="76">
        <v>0</v>
      </c>
      <c r="H534" s="76">
        <v>0</v>
      </c>
      <c r="I534" s="76">
        <v>0</v>
      </c>
      <c r="J534" s="76">
        <v>0</v>
      </c>
      <c r="K534" s="76">
        <v>0</v>
      </c>
      <c r="L534" s="76">
        <v>0</v>
      </c>
      <c r="M534" s="76">
        <v>0</v>
      </c>
      <c r="N534" s="76">
        <v>0</v>
      </c>
      <c r="O534" s="76">
        <v>0</v>
      </c>
      <c r="P534" s="76">
        <v>0</v>
      </c>
      <c r="Q534" s="76">
        <v>0</v>
      </c>
      <c r="R534" s="76">
        <v>0</v>
      </c>
      <c r="S534" s="76">
        <v>0</v>
      </c>
      <c r="T534" s="76">
        <v>0</v>
      </c>
      <c r="U534" s="76">
        <v>0</v>
      </c>
      <c r="V534" s="76">
        <v>0</v>
      </c>
      <c r="W534" s="76">
        <v>0</v>
      </c>
      <c r="X534" s="76">
        <v>0</v>
      </c>
      <c r="Y534" s="76">
        <v>0</v>
      </c>
      <c r="Z534" s="76">
        <v>0</v>
      </c>
      <c r="AA534" s="76">
        <v>0</v>
      </c>
      <c r="AB534" s="76">
        <v>0</v>
      </c>
      <c r="AC534" s="76">
        <v>0</v>
      </c>
      <c r="AD534" s="76">
        <v>0</v>
      </c>
      <c r="AE534" s="76">
        <v>0</v>
      </c>
      <c r="AF534" s="76">
        <v>0</v>
      </c>
      <c r="AG534" s="76">
        <v>0</v>
      </c>
      <c r="AH534" s="76">
        <v>0</v>
      </c>
      <c r="AI534" s="76">
        <v>0</v>
      </c>
      <c r="AJ534" s="77">
        <f t="shared" si="8"/>
        <v>0</v>
      </c>
      <c r="AM534" s="70"/>
    </row>
    <row r="535" spans="1:39" ht="20.100000000000001" hidden="1" customHeight="1" outlineLevel="2">
      <c r="A535" s="73">
        <v>1735</v>
      </c>
      <c r="B535" s="74" t="s">
        <v>1170</v>
      </c>
      <c r="C535" s="75" t="s">
        <v>1298</v>
      </c>
      <c r="D535" s="76">
        <v>0</v>
      </c>
      <c r="E535" s="76">
        <v>0</v>
      </c>
      <c r="F535" s="76">
        <v>0</v>
      </c>
      <c r="G535" s="76">
        <v>0</v>
      </c>
      <c r="H535" s="76">
        <v>0</v>
      </c>
      <c r="I535" s="76">
        <v>0</v>
      </c>
      <c r="J535" s="76">
        <v>0</v>
      </c>
      <c r="K535" s="76">
        <v>0</v>
      </c>
      <c r="L535" s="76">
        <v>0</v>
      </c>
      <c r="M535" s="76">
        <v>0</v>
      </c>
      <c r="N535" s="76">
        <v>0</v>
      </c>
      <c r="O535" s="76">
        <v>0</v>
      </c>
      <c r="P535" s="76">
        <v>0</v>
      </c>
      <c r="Q535" s="76">
        <v>0</v>
      </c>
      <c r="R535" s="76">
        <v>0</v>
      </c>
      <c r="S535" s="76">
        <v>0</v>
      </c>
      <c r="T535" s="76">
        <v>0</v>
      </c>
      <c r="U535" s="76">
        <v>0</v>
      </c>
      <c r="V535" s="76">
        <v>0</v>
      </c>
      <c r="W535" s="76">
        <v>0</v>
      </c>
      <c r="X535" s="76">
        <v>0</v>
      </c>
      <c r="Y535" s="76">
        <v>0</v>
      </c>
      <c r="Z535" s="76">
        <v>0</v>
      </c>
      <c r="AA535" s="76">
        <v>0</v>
      </c>
      <c r="AB535" s="76">
        <v>0</v>
      </c>
      <c r="AC535" s="76">
        <v>0</v>
      </c>
      <c r="AD535" s="76">
        <v>0</v>
      </c>
      <c r="AE535" s="76">
        <v>0</v>
      </c>
      <c r="AF535" s="76">
        <v>0</v>
      </c>
      <c r="AG535" s="76">
        <v>0</v>
      </c>
      <c r="AH535" s="76">
        <v>0</v>
      </c>
      <c r="AI535" s="76">
        <v>0</v>
      </c>
      <c r="AJ535" s="77">
        <f t="shared" si="8"/>
        <v>0</v>
      </c>
      <c r="AM535" s="70"/>
    </row>
    <row r="536" spans="1:39" ht="20.100000000000001" hidden="1" customHeight="1" outlineLevel="2">
      <c r="A536" s="73">
        <v>1736</v>
      </c>
      <c r="B536" s="74" t="s">
        <v>1171</v>
      </c>
      <c r="C536" s="75" t="s">
        <v>1298</v>
      </c>
      <c r="D536" s="76">
        <v>0</v>
      </c>
      <c r="E536" s="76">
        <v>0</v>
      </c>
      <c r="F536" s="76">
        <v>0</v>
      </c>
      <c r="G536" s="76">
        <v>0</v>
      </c>
      <c r="H536" s="76">
        <v>0</v>
      </c>
      <c r="I536" s="76">
        <v>0</v>
      </c>
      <c r="J536" s="76">
        <v>0</v>
      </c>
      <c r="K536" s="76">
        <v>0</v>
      </c>
      <c r="L536" s="76">
        <v>0</v>
      </c>
      <c r="M536" s="76">
        <v>0</v>
      </c>
      <c r="N536" s="76">
        <v>0</v>
      </c>
      <c r="O536" s="76">
        <v>0</v>
      </c>
      <c r="P536" s="76">
        <v>0</v>
      </c>
      <c r="Q536" s="76">
        <v>0</v>
      </c>
      <c r="R536" s="76">
        <v>0</v>
      </c>
      <c r="S536" s="76">
        <v>0</v>
      </c>
      <c r="T536" s="76">
        <v>0</v>
      </c>
      <c r="U536" s="76">
        <v>0</v>
      </c>
      <c r="V536" s="76">
        <v>0</v>
      </c>
      <c r="W536" s="76">
        <v>0</v>
      </c>
      <c r="X536" s="76">
        <v>0</v>
      </c>
      <c r="Y536" s="76">
        <v>0</v>
      </c>
      <c r="Z536" s="76">
        <v>0</v>
      </c>
      <c r="AA536" s="76">
        <v>0</v>
      </c>
      <c r="AB536" s="76">
        <v>0</v>
      </c>
      <c r="AC536" s="76">
        <v>0</v>
      </c>
      <c r="AD536" s="76">
        <v>0</v>
      </c>
      <c r="AE536" s="76">
        <v>0</v>
      </c>
      <c r="AF536" s="76">
        <v>0</v>
      </c>
      <c r="AG536" s="76">
        <v>0</v>
      </c>
      <c r="AH536" s="76">
        <v>0</v>
      </c>
      <c r="AI536" s="76">
        <v>0</v>
      </c>
      <c r="AJ536" s="77">
        <f t="shared" si="8"/>
        <v>0</v>
      </c>
      <c r="AM536" s="70"/>
    </row>
    <row r="537" spans="1:39" ht="20.100000000000001" hidden="1" customHeight="1" outlineLevel="2">
      <c r="A537" s="73">
        <v>1737</v>
      </c>
      <c r="B537" s="74" t="s">
        <v>1172</v>
      </c>
      <c r="C537" s="75" t="s">
        <v>1298</v>
      </c>
      <c r="D537" s="76">
        <v>0</v>
      </c>
      <c r="E537" s="76">
        <v>0</v>
      </c>
      <c r="F537" s="76">
        <v>0</v>
      </c>
      <c r="G537" s="76">
        <v>0</v>
      </c>
      <c r="H537" s="76">
        <v>0</v>
      </c>
      <c r="I537" s="76">
        <v>0</v>
      </c>
      <c r="J537" s="76">
        <v>0</v>
      </c>
      <c r="K537" s="76">
        <v>0</v>
      </c>
      <c r="L537" s="76">
        <v>0</v>
      </c>
      <c r="M537" s="76">
        <v>0</v>
      </c>
      <c r="N537" s="76">
        <v>0</v>
      </c>
      <c r="O537" s="76">
        <v>0</v>
      </c>
      <c r="P537" s="76">
        <v>0</v>
      </c>
      <c r="Q537" s="76">
        <v>0</v>
      </c>
      <c r="R537" s="76">
        <v>0</v>
      </c>
      <c r="S537" s="76">
        <v>0</v>
      </c>
      <c r="T537" s="76">
        <v>0</v>
      </c>
      <c r="U537" s="76">
        <v>0</v>
      </c>
      <c r="V537" s="76">
        <v>0</v>
      </c>
      <c r="W537" s="76">
        <v>0</v>
      </c>
      <c r="X537" s="76">
        <v>0</v>
      </c>
      <c r="Y537" s="76">
        <v>0</v>
      </c>
      <c r="Z537" s="76">
        <v>0</v>
      </c>
      <c r="AA537" s="76">
        <v>0</v>
      </c>
      <c r="AB537" s="76">
        <v>0</v>
      </c>
      <c r="AC537" s="76">
        <v>0</v>
      </c>
      <c r="AD537" s="76">
        <v>0</v>
      </c>
      <c r="AE537" s="76">
        <v>0</v>
      </c>
      <c r="AF537" s="76">
        <v>0</v>
      </c>
      <c r="AG537" s="76">
        <v>0</v>
      </c>
      <c r="AH537" s="76">
        <v>0</v>
      </c>
      <c r="AI537" s="76">
        <v>0</v>
      </c>
      <c r="AJ537" s="77">
        <f t="shared" si="8"/>
        <v>0</v>
      </c>
      <c r="AM537" s="70"/>
    </row>
    <row r="538" spans="1:39" ht="20.100000000000001" hidden="1" customHeight="1" outlineLevel="2">
      <c r="A538" s="73">
        <v>1738</v>
      </c>
      <c r="B538" s="74" t="s">
        <v>1173</v>
      </c>
      <c r="C538" s="75" t="s">
        <v>1298</v>
      </c>
      <c r="D538" s="76">
        <v>0</v>
      </c>
      <c r="E538" s="76">
        <v>0</v>
      </c>
      <c r="F538" s="76">
        <v>0</v>
      </c>
      <c r="G538" s="76">
        <v>0</v>
      </c>
      <c r="H538" s="76">
        <v>0</v>
      </c>
      <c r="I538" s="76">
        <v>0</v>
      </c>
      <c r="J538" s="76">
        <v>0</v>
      </c>
      <c r="K538" s="76">
        <v>0</v>
      </c>
      <c r="L538" s="76">
        <v>0</v>
      </c>
      <c r="M538" s="76">
        <v>0</v>
      </c>
      <c r="N538" s="76">
        <v>0</v>
      </c>
      <c r="O538" s="76">
        <v>0</v>
      </c>
      <c r="P538" s="76">
        <v>0</v>
      </c>
      <c r="Q538" s="76">
        <v>0</v>
      </c>
      <c r="R538" s="76">
        <v>0</v>
      </c>
      <c r="S538" s="76">
        <v>0</v>
      </c>
      <c r="T538" s="76">
        <v>0</v>
      </c>
      <c r="U538" s="76">
        <v>0</v>
      </c>
      <c r="V538" s="76">
        <v>0</v>
      </c>
      <c r="W538" s="76">
        <v>0</v>
      </c>
      <c r="X538" s="76">
        <v>0</v>
      </c>
      <c r="Y538" s="76">
        <v>0</v>
      </c>
      <c r="Z538" s="76">
        <v>0</v>
      </c>
      <c r="AA538" s="76">
        <v>0</v>
      </c>
      <c r="AB538" s="76">
        <v>0</v>
      </c>
      <c r="AC538" s="76">
        <v>0</v>
      </c>
      <c r="AD538" s="76">
        <v>0</v>
      </c>
      <c r="AE538" s="76">
        <v>0</v>
      </c>
      <c r="AF538" s="76">
        <v>0</v>
      </c>
      <c r="AG538" s="76">
        <v>0</v>
      </c>
      <c r="AH538" s="76">
        <v>0</v>
      </c>
      <c r="AI538" s="76">
        <v>0</v>
      </c>
      <c r="AJ538" s="77">
        <f t="shared" si="8"/>
        <v>0</v>
      </c>
      <c r="AM538" s="70"/>
    </row>
    <row r="539" spans="1:39" ht="20.100000000000001" hidden="1" customHeight="1" outlineLevel="2">
      <c r="A539" s="73">
        <v>1739</v>
      </c>
      <c r="B539" s="74" t="s">
        <v>1174</v>
      </c>
      <c r="C539" s="75" t="s">
        <v>1298</v>
      </c>
      <c r="D539" s="76">
        <v>0</v>
      </c>
      <c r="E539" s="76">
        <v>0</v>
      </c>
      <c r="F539" s="76">
        <v>0</v>
      </c>
      <c r="G539" s="76">
        <v>0</v>
      </c>
      <c r="H539" s="76">
        <v>0</v>
      </c>
      <c r="I539" s="76">
        <v>0</v>
      </c>
      <c r="J539" s="76">
        <v>0</v>
      </c>
      <c r="K539" s="76">
        <v>0</v>
      </c>
      <c r="L539" s="76">
        <v>0</v>
      </c>
      <c r="M539" s="76">
        <v>0</v>
      </c>
      <c r="N539" s="76">
        <v>0</v>
      </c>
      <c r="O539" s="76">
        <v>0</v>
      </c>
      <c r="P539" s="76">
        <v>0</v>
      </c>
      <c r="Q539" s="76">
        <v>0</v>
      </c>
      <c r="R539" s="76">
        <v>0</v>
      </c>
      <c r="S539" s="76">
        <v>0</v>
      </c>
      <c r="T539" s="76">
        <v>0</v>
      </c>
      <c r="U539" s="76">
        <v>0</v>
      </c>
      <c r="V539" s="76">
        <v>0</v>
      </c>
      <c r="W539" s="76">
        <v>0</v>
      </c>
      <c r="X539" s="76">
        <v>0</v>
      </c>
      <c r="Y539" s="76">
        <v>0</v>
      </c>
      <c r="Z539" s="76">
        <v>0</v>
      </c>
      <c r="AA539" s="76">
        <v>0</v>
      </c>
      <c r="AB539" s="76">
        <v>0</v>
      </c>
      <c r="AC539" s="76">
        <v>0</v>
      </c>
      <c r="AD539" s="76">
        <v>0</v>
      </c>
      <c r="AE539" s="76">
        <v>0</v>
      </c>
      <c r="AF539" s="76">
        <v>0</v>
      </c>
      <c r="AG539" s="76">
        <v>0</v>
      </c>
      <c r="AH539" s="76">
        <v>0</v>
      </c>
      <c r="AI539" s="76">
        <v>0</v>
      </c>
      <c r="AJ539" s="77">
        <f t="shared" si="8"/>
        <v>0</v>
      </c>
      <c r="AM539" s="70"/>
    </row>
    <row r="540" spans="1:39" ht="20.100000000000001" hidden="1" customHeight="1" outlineLevel="2">
      <c r="A540" s="73">
        <v>1740</v>
      </c>
      <c r="B540" s="74" t="s">
        <v>1175</v>
      </c>
      <c r="C540" s="75" t="s">
        <v>1298</v>
      </c>
      <c r="D540" s="76">
        <v>0</v>
      </c>
      <c r="E540" s="76">
        <v>0</v>
      </c>
      <c r="F540" s="76">
        <v>0</v>
      </c>
      <c r="G540" s="76">
        <v>0</v>
      </c>
      <c r="H540" s="76">
        <v>0</v>
      </c>
      <c r="I540" s="76">
        <v>0</v>
      </c>
      <c r="J540" s="76">
        <v>0</v>
      </c>
      <c r="K540" s="76">
        <v>0</v>
      </c>
      <c r="L540" s="76">
        <v>0</v>
      </c>
      <c r="M540" s="76">
        <v>0</v>
      </c>
      <c r="N540" s="76">
        <v>0</v>
      </c>
      <c r="O540" s="76">
        <v>0</v>
      </c>
      <c r="P540" s="76">
        <v>0</v>
      </c>
      <c r="Q540" s="76">
        <v>0</v>
      </c>
      <c r="R540" s="76">
        <v>0</v>
      </c>
      <c r="S540" s="76">
        <v>0</v>
      </c>
      <c r="T540" s="76">
        <v>0</v>
      </c>
      <c r="U540" s="76">
        <v>0</v>
      </c>
      <c r="V540" s="76">
        <v>0</v>
      </c>
      <c r="W540" s="76">
        <v>0</v>
      </c>
      <c r="X540" s="76">
        <v>0</v>
      </c>
      <c r="Y540" s="76">
        <v>0</v>
      </c>
      <c r="Z540" s="76">
        <v>0</v>
      </c>
      <c r="AA540" s="76">
        <v>0</v>
      </c>
      <c r="AB540" s="76">
        <v>0</v>
      </c>
      <c r="AC540" s="76">
        <v>0</v>
      </c>
      <c r="AD540" s="76">
        <v>0</v>
      </c>
      <c r="AE540" s="76">
        <v>0</v>
      </c>
      <c r="AF540" s="76">
        <v>0</v>
      </c>
      <c r="AG540" s="76">
        <v>0</v>
      </c>
      <c r="AH540" s="76">
        <v>0</v>
      </c>
      <c r="AI540" s="76">
        <v>0</v>
      </c>
      <c r="AJ540" s="77">
        <f t="shared" si="8"/>
        <v>0</v>
      </c>
      <c r="AM540" s="70"/>
    </row>
    <row r="541" spans="1:39" ht="20.100000000000001" hidden="1" customHeight="1" outlineLevel="2">
      <c r="A541" s="73">
        <v>1741</v>
      </c>
      <c r="B541" s="74" t="s">
        <v>1176</v>
      </c>
      <c r="C541" s="75" t="s">
        <v>1298</v>
      </c>
      <c r="D541" s="76">
        <v>0</v>
      </c>
      <c r="E541" s="76">
        <v>0</v>
      </c>
      <c r="F541" s="76">
        <v>0</v>
      </c>
      <c r="G541" s="76">
        <v>0</v>
      </c>
      <c r="H541" s="76">
        <v>0</v>
      </c>
      <c r="I541" s="76">
        <v>0</v>
      </c>
      <c r="J541" s="76">
        <v>0</v>
      </c>
      <c r="K541" s="76">
        <v>0</v>
      </c>
      <c r="L541" s="76">
        <v>0</v>
      </c>
      <c r="M541" s="76">
        <v>0</v>
      </c>
      <c r="N541" s="76">
        <v>0</v>
      </c>
      <c r="O541" s="76">
        <v>0</v>
      </c>
      <c r="P541" s="76">
        <v>0</v>
      </c>
      <c r="Q541" s="76">
        <v>0</v>
      </c>
      <c r="R541" s="76">
        <v>0</v>
      </c>
      <c r="S541" s="76">
        <v>0</v>
      </c>
      <c r="T541" s="76">
        <v>0</v>
      </c>
      <c r="U541" s="76">
        <v>0</v>
      </c>
      <c r="V541" s="76">
        <v>0</v>
      </c>
      <c r="W541" s="76">
        <v>0</v>
      </c>
      <c r="X541" s="76">
        <v>0</v>
      </c>
      <c r="Y541" s="76">
        <v>0</v>
      </c>
      <c r="Z541" s="76">
        <v>0</v>
      </c>
      <c r="AA541" s="76">
        <v>0</v>
      </c>
      <c r="AB541" s="76">
        <v>0</v>
      </c>
      <c r="AC541" s="76">
        <v>0</v>
      </c>
      <c r="AD541" s="76">
        <v>0</v>
      </c>
      <c r="AE541" s="76">
        <v>0</v>
      </c>
      <c r="AF541" s="76">
        <v>0</v>
      </c>
      <c r="AG541" s="76">
        <v>0</v>
      </c>
      <c r="AH541" s="76">
        <v>0</v>
      </c>
      <c r="AI541" s="76">
        <v>0</v>
      </c>
      <c r="AJ541" s="77">
        <f t="shared" si="8"/>
        <v>0</v>
      </c>
      <c r="AM541" s="70"/>
    </row>
    <row r="542" spans="1:39" ht="20.100000000000001" hidden="1" customHeight="1" outlineLevel="2">
      <c r="A542" s="73">
        <v>1742</v>
      </c>
      <c r="B542" s="74" t="s">
        <v>1177</v>
      </c>
      <c r="C542" s="75" t="s">
        <v>1298</v>
      </c>
      <c r="D542" s="76">
        <v>0</v>
      </c>
      <c r="E542" s="76">
        <v>0</v>
      </c>
      <c r="F542" s="76">
        <v>0</v>
      </c>
      <c r="G542" s="76">
        <v>0</v>
      </c>
      <c r="H542" s="76">
        <v>0</v>
      </c>
      <c r="I542" s="76">
        <v>0</v>
      </c>
      <c r="J542" s="76">
        <v>0</v>
      </c>
      <c r="K542" s="76">
        <v>0</v>
      </c>
      <c r="L542" s="76">
        <v>0</v>
      </c>
      <c r="M542" s="76">
        <v>0</v>
      </c>
      <c r="N542" s="76">
        <v>0</v>
      </c>
      <c r="O542" s="76">
        <v>0</v>
      </c>
      <c r="P542" s="76">
        <v>0</v>
      </c>
      <c r="Q542" s="76">
        <v>0</v>
      </c>
      <c r="R542" s="76">
        <v>0</v>
      </c>
      <c r="S542" s="76">
        <v>0</v>
      </c>
      <c r="T542" s="76">
        <v>0</v>
      </c>
      <c r="U542" s="76">
        <v>0</v>
      </c>
      <c r="V542" s="76">
        <v>0</v>
      </c>
      <c r="W542" s="76">
        <v>0</v>
      </c>
      <c r="X542" s="76">
        <v>0</v>
      </c>
      <c r="Y542" s="76">
        <v>0</v>
      </c>
      <c r="Z542" s="76">
        <v>0</v>
      </c>
      <c r="AA542" s="76">
        <v>0</v>
      </c>
      <c r="AB542" s="76">
        <v>0</v>
      </c>
      <c r="AC542" s="76">
        <v>0</v>
      </c>
      <c r="AD542" s="76">
        <v>0</v>
      </c>
      <c r="AE542" s="76">
        <v>0</v>
      </c>
      <c r="AF542" s="76">
        <v>0</v>
      </c>
      <c r="AG542" s="76">
        <v>0</v>
      </c>
      <c r="AH542" s="76">
        <v>0</v>
      </c>
      <c r="AI542" s="76">
        <v>0</v>
      </c>
      <c r="AJ542" s="77">
        <f t="shared" si="8"/>
        <v>0</v>
      </c>
      <c r="AM542" s="70"/>
    </row>
    <row r="543" spans="1:39" ht="20.100000000000001" hidden="1" customHeight="1" outlineLevel="2">
      <c r="A543" s="73">
        <v>1743</v>
      </c>
      <c r="B543" s="74" t="s">
        <v>1178</v>
      </c>
      <c r="C543" s="75" t="s">
        <v>1298</v>
      </c>
      <c r="D543" s="76">
        <v>0</v>
      </c>
      <c r="E543" s="76">
        <v>0</v>
      </c>
      <c r="F543" s="76">
        <v>0</v>
      </c>
      <c r="G543" s="76">
        <v>0</v>
      </c>
      <c r="H543" s="76">
        <v>0</v>
      </c>
      <c r="I543" s="76">
        <v>0</v>
      </c>
      <c r="J543" s="76">
        <v>0</v>
      </c>
      <c r="K543" s="76">
        <v>0</v>
      </c>
      <c r="L543" s="76">
        <v>0</v>
      </c>
      <c r="M543" s="76">
        <v>0</v>
      </c>
      <c r="N543" s="76">
        <v>0</v>
      </c>
      <c r="O543" s="76">
        <v>0</v>
      </c>
      <c r="P543" s="76">
        <v>0</v>
      </c>
      <c r="Q543" s="76">
        <v>0</v>
      </c>
      <c r="R543" s="76">
        <v>0</v>
      </c>
      <c r="S543" s="76">
        <v>0</v>
      </c>
      <c r="T543" s="76">
        <v>0</v>
      </c>
      <c r="U543" s="76">
        <v>0</v>
      </c>
      <c r="V543" s="76">
        <v>0</v>
      </c>
      <c r="W543" s="76">
        <v>0</v>
      </c>
      <c r="X543" s="76">
        <v>0</v>
      </c>
      <c r="Y543" s="76">
        <v>0</v>
      </c>
      <c r="Z543" s="76">
        <v>0</v>
      </c>
      <c r="AA543" s="76">
        <v>0</v>
      </c>
      <c r="AB543" s="76">
        <v>0</v>
      </c>
      <c r="AC543" s="76">
        <v>0</v>
      </c>
      <c r="AD543" s="76">
        <v>0</v>
      </c>
      <c r="AE543" s="76">
        <v>0</v>
      </c>
      <c r="AF543" s="76">
        <v>0</v>
      </c>
      <c r="AG543" s="76">
        <v>0</v>
      </c>
      <c r="AH543" s="76">
        <v>0</v>
      </c>
      <c r="AI543" s="76">
        <v>0</v>
      </c>
      <c r="AJ543" s="77">
        <f t="shared" si="8"/>
        <v>0</v>
      </c>
      <c r="AM543" s="70"/>
    </row>
    <row r="544" spans="1:39" ht="20.100000000000001" hidden="1" customHeight="1" outlineLevel="2">
      <c r="A544" s="73">
        <v>1744</v>
      </c>
      <c r="B544" s="74" t="s">
        <v>1179</v>
      </c>
      <c r="C544" s="75" t="s">
        <v>1298</v>
      </c>
      <c r="D544" s="76">
        <v>0</v>
      </c>
      <c r="E544" s="76">
        <v>0</v>
      </c>
      <c r="F544" s="76">
        <v>0</v>
      </c>
      <c r="G544" s="76">
        <v>0</v>
      </c>
      <c r="H544" s="76">
        <v>0</v>
      </c>
      <c r="I544" s="76">
        <v>0</v>
      </c>
      <c r="J544" s="76">
        <v>0</v>
      </c>
      <c r="K544" s="76">
        <v>0</v>
      </c>
      <c r="L544" s="76">
        <v>0</v>
      </c>
      <c r="M544" s="76">
        <v>0</v>
      </c>
      <c r="N544" s="76">
        <v>0</v>
      </c>
      <c r="O544" s="76">
        <v>0</v>
      </c>
      <c r="P544" s="76">
        <v>0</v>
      </c>
      <c r="Q544" s="76">
        <v>0</v>
      </c>
      <c r="R544" s="76">
        <v>0</v>
      </c>
      <c r="S544" s="76">
        <v>0</v>
      </c>
      <c r="T544" s="76">
        <v>0</v>
      </c>
      <c r="U544" s="76">
        <v>0</v>
      </c>
      <c r="V544" s="76">
        <v>0</v>
      </c>
      <c r="W544" s="76">
        <v>0</v>
      </c>
      <c r="X544" s="76">
        <v>0</v>
      </c>
      <c r="Y544" s="76">
        <v>0</v>
      </c>
      <c r="Z544" s="76">
        <v>0</v>
      </c>
      <c r="AA544" s="76">
        <v>0</v>
      </c>
      <c r="AB544" s="76">
        <v>0</v>
      </c>
      <c r="AC544" s="76">
        <v>0</v>
      </c>
      <c r="AD544" s="76">
        <v>0</v>
      </c>
      <c r="AE544" s="76">
        <v>0</v>
      </c>
      <c r="AF544" s="76">
        <v>0</v>
      </c>
      <c r="AG544" s="76">
        <v>0</v>
      </c>
      <c r="AH544" s="76">
        <v>0</v>
      </c>
      <c r="AI544" s="76">
        <v>0</v>
      </c>
      <c r="AJ544" s="77">
        <f t="shared" si="8"/>
        <v>0</v>
      </c>
      <c r="AM544" s="70"/>
    </row>
    <row r="545" spans="1:39" ht="20.100000000000001" hidden="1" customHeight="1" outlineLevel="2">
      <c r="A545" s="73">
        <v>1745</v>
      </c>
      <c r="B545" s="74" t="s">
        <v>1180</v>
      </c>
      <c r="C545" s="75" t="s">
        <v>1298</v>
      </c>
      <c r="D545" s="76">
        <v>0</v>
      </c>
      <c r="E545" s="76">
        <v>0</v>
      </c>
      <c r="F545" s="76">
        <v>0</v>
      </c>
      <c r="G545" s="76">
        <v>0</v>
      </c>
      <c r="H545" s="76">
        <v>0</v>
      </c>
      <c r="I545" s="76">
        <v>0</v>
      </c>
      <c r="J545" s="76">
        <v>0</v>
      </c>
      <c r="K545" s="76">
        <v>0</v>
      </c>
      <c r="L545" s="76">
        <v>0</v>
      </c>
      <c r="M545" s="76">
        <v>0</v>
      </c>
      <c r="N545" s="76">
        <v>0</v>
      </c>
      <c r="O545" s="76">
        <v>0</v>
      </c>
      <c r="P545" s="76">
        <v>0</v>
      </c>
      <c r="Q545" s="76">
        <v>0</v>
      </c>
      <c r="R545" s="76">
        <v>0</v>
      </c>
      <c r="S545" s="76">
        <v>0</v>
      </c>
      <c r="T545" s="76">
        <v>0</v>
      </c>
      <c r="U545" s="76">
        <v>0</v>
      </c>
      <c r="V545" s="76">
        <v>0</v>
      </c>
      <c r="W545" s="76">
        <v>0</v>
      </c>
      <c r="X545" s="76">
        <v>0</v>
      </c>
      <c r="Y545" s="76">
        <v>0</v>
      </c>
      <c r="Z545" s="76">
        <v>0</v>
      </c>
      <c r="AA545" s="76">
        <v>0</v>
      </c>
      <c r="AB545" s="76">
        <v>0</v>
      </c>
      <c r="AC545" s="76">
        <v>0</v>
      </c>
      <c r="AD545" s="76">
        <v>0</v>
      </c>
      <c r="AE545" s="76">
        <v>0</v>
      </c>
      <c r="AF545" s="76">
        <v>0</v>
      </c>
      <c r="AG545" s="76">
        <v>0</v>
      </c>
      <c r="AH545" s="76">
        <v>0</v>
      </c>
      <c r="AI545" s="76">
        <v>0</v>
      </c>
      <c r="AJ545" s="77">
        <f t="shared" si="8"/>
        <v>0</v>
      </c>
      <c r="AM545" s="70"/>
    </row>
    <row r="546" spans="1:39" ht="20.100000000000001" hidden="1" customHeight="1" outlineLevel="2">
      <c r="A546" s="73">
        <v>1746</v>
      </c>
      <c r="B546" s="74" t="s">
        <v>1181</v>
      </c>
      <c r="C546" s="75" t="s">
        <v>1298</v>
      </c>
      <c r="D546" s="76">
        <v>0</v>
      </c>
      <c r="E546" s="76">
        <v>0</v>
      </c>
      <c r="F546" s="76">
        <v>0</v>
      </c>
      <c r="G546" s="76">
        <v>0</v>
      </c>
      <c r="H546" s="76">
        <v>0</v>
      </c>
      <c r="I546" s="76">
        <v>0</v>
      </c>
      <c r="J546" s="76">
        <v>0</v>
      </c>
      <c r="K546" s="76">
        <v>0</v>
      </c>
      <c r="L546" s="76">
        <v>0</v>
      </c>
      <c r="M546" s="76">
        <v>0</v>
      </c>
      <c r="N546" s="76">
        <v>0</v>
      </c>
      <c r="O546" s="76">
        <v>0</v>
      </c>
      <c r="P546" s="76">
        <v>0</v>
      </c>
      <c r="Q546" s="76">
        <v>0</v>
      </c>
      <c r="R546" s="76">
        <v>0</v>
      </c>
      <c r="S546" s="76">
        <v>0</v>
      </c>
      <c r="T546" s="76">
        <v>0</v>
      </c>
      <c r="U546" s="76">
        <v>0</v>
      </c>
      <c r="V546" s="76">
        <v>0</v>
      </c>
      <c r="W546" s="76">
        <v>0</v>
      </c>
      <c r="X546" s="76">
        <v>0</v>
      </c>
      <c r="Y546" s="76">
        <v>0</v>
      </c>
      <c r="Z546" s="76">
        <v>0</v>
      </c>
      <c r="AA546" s="76">
        <v>0</v>
      </c>
      <c r="AB546" s="76">
        <v>0</v>
      </c>
      <c r="AC546" s="76">
        <v>0</v>
      </c>
      <c r="AD546" s="76">
        <v>0</v>
      </c>
      <c r="AE546" s="76">
        <v>0</v>
      </c>
      <c r="AF546" s="76">
        <v>0</v>
      </c>
      <c r="AG546" s="76">
        <v>0</v>
      </c>
      <c r="AH546" s="76">
        <v>0</v>
      </c>
      <c r="AI546" s="76">
        <v>0</v>
      </c>
      <c r="AJ546" s="77">
        <f t="shared" si="8"/>
        <v>0</v>
      </c>
      <c r="AM546" s="70"/>
    </row>
    <row r="547" spans="1:39" ht="20.100000000000001" hidden="1" customHeight="1" outlineLevel="2">
      <c r="A547" s="73">
        <v>1747</v>
      </c>
      <c r="B547" s="74" t="s">
        <v>1134</v>
      </c>
      <c r="C547" s="75" t="s">
        <v>1298</v>
      </c>
      <c r="D547" s="76">
        <v>0</v>
      </c>
      <c r="E547" s="76">
        <v>0</v>
      </c>
      <c r="F547" s="76">
        <v>0</v>
      </c>
      <c r="G547" s="76">
        <v>0</v>
      </c>
      <c r="H547" s="76">
        <v>0</v>
      </c>
      <c r="I547" s="76">
        <v>0</v>
      </c>
      <c r="J547" s="76">
        <v>0</v>
      </c>
      <c r="K547" s="76">
        <v>0</v>
      </c>
      <c r="L547" s="76">
        <v>0</v>
      </c>
      <c r="M547" s="76">
        <v>0</v>
      </c>
      <c r="N547" s="76">
        <v>0</v>
      </c>
      <c r="O547" s="76">
        <v>0</v>
      </c>
      <c r="P547" s="76">
        <v>0</v>
      </c>
      <c r="Q547" s="76">
        <v>0</v>
      </c>
      <c r="R547" s="76">
        <v>0</v>
      </c>
      <c r="S547" s="76">
        <v>0</v>
      </c>
      <c r="T547" s="76">
        <v>0</v>
      </c>
      <c r="U547" s="76">
        <v>0</v>
      </c>
      <c r="V547" s="76">
        <v>0</v>
      </c>
      <c r="W547" s="76">
        <v>0</v>
      </c>
      <c r="X547" s="76">
        <v>0</v>
      </c>
      <c r="Y547" s="76">
        <v>0</v>
      </c>
      <c r="Z547" s="76">
        <v>0</v>
      </c>
      <c r="AA547" s="76">
        <v>0</v>
      </c>
      <c r="AB547" s="76">
        <v>0</v>
      </c>
      <c r="AC547" s="76">
        <v>0</v>
      </c>
      <c r="AD547" s="76">
        <v>0</v>
      </c>
      <c r="AE547" s="76">
        <v>0</v>
      </c>
      <c r="AF547" s="76">
        <v>0</v>
      </c>
      <c r="AG547" s="76">
        <v>0</v>
      </c>
      <c r="AH547" s="76">
        <v>0</v>
      </c>
      <c r="AI547" s="76">
        <v>0</v>
      </c>
      <c r="AJ547" s="77">
        <f t="shared" si="8"/>
        <v>0</v>
      </c>
      <c r="AM547" s="70"/>
    </row>
    <row r="548" spans="1:39" ht="20.100000000000001" hidden="1" customHeight="1" outlineLevel="2">
      <c r="A548" s="73">
        <v>1748</v>
      </c>
      <c r="B548" s="74" t="s">
        <v>1182</v>
      </c>
      <c r="C548" s="75" t="s">
        <v>1298</v>
      </c>
      <c r="D548" s="76">
        <v>0</v>
      </c>
      <c r="E548" s="76">
        <v>0</v>
      </c>
      <c r="F548" s="76">
        <v>0</v>
      </c>
      <c r="G548" s="76">
        <v>0</v>
      </c>
      <c r="H548" s="76">
        <v>0</v>
      </c>
      <c r="I548" s="76">
        <v>0</v>
      </c>
      <c r="J548" s="76">
        <v>0</v>
      </c>
      <c r="K548" s="76">
        <v>0</v>
      </c>
      <c r="L548" s="76">
        <v>0</v>
      </c>
      <c r="M548" s="76">
        <v>0</v>
      </c>
      <c r="N548" s="76">
        <v>0</v>
      </c>
      <c r="O548" s="76">
        <v>0</v>
      </c>
      <c r="P548" s="76">
        <v>0</v>
      </c>
      <c r="Q548" s="76">
        <v>0</v>
      </c>
      <c r="R548" s="76">
        <v>0</v>
      </c>
      <c r="S548" s="76">
        <v>0</v>
      </c>
      <c r="T548" s="76">
        <v>0</v>
      </c>
      <c r="U548" s="76">
        <v>0</v>
      </c>
      <c r="V548" s="76">
        <v>0</v>
      </c>
      <c r="W548" s="76">
        <v>0</v>
      </c>
      <c r="X548" s="76">
        <v>0</v>
      </c>
      <c r="Y548" s="76">
        <v>0</v>
      </c>
      <c r="Z548" s="76">
        <v>0</v>
      </c>
      <c r="AA548" s="76">
        <v>0</v>
      </c>
      <c r="AB548" s="76">
        <v>0</v>
      </c>
      <c r="AC548" s="76">
        <v>0</v>
      </c>
      <c r="AD548" s="76">
        <v>0</v>
      </c>
      <c r="AE548" s="76">
        <v>0</v>
      </c>
      <c r="AF548" s="76">
        <v>0</v>
      </c>
      <c r="AG548" s="76">
        <v>0</v>
      </c>
      <c r="AH548" s="76">
        <v>0</v>
      </c>
      <c r="AI548" s="76">
        <v>0</v>
      </c>
      <c r="AJ548" s="77">
        <f t="shared" si="8"/>
        <v>0</v>
      </c>
      <c r="AM548" s="70"/>
    </row>
    <row r="549" spans="1:39" ht="20.100000000000001" hidden="1" customHeight="1" outlineLevel="2">
      <c r="A549" s="73">
        <v>1749</v>
      </c>
      <c r="B549" s="74" t="s">
        <v>1183</v>
      </c>
      <c r="C549" s="75" t="s">
        <v>1298</v>
      </c>
      <c r="D549" s="76">
        <v>0</v>
      </c>
      <c r="E549" s="76">
        <v>0</v>
      </c>
      <c r="F549" s="76">
        <v>0</v>
      </c>
      <c r="G549" s="76">
        <v>0</v>
      </c>
      <c r="H549" s="76">
        <v>0</v>
      </c>
      <c r="I549" s="76">
        <v>0</v>
      </c>
      <c r="J549" s="76">
        <v>0</v>
      </c>
      <c r="K549" s="76">
        <v>0</v>
      </c>
      <c r="L549" s="76">
        <v>0</v>
      </c>
      <c r="M549" s="76">
        <v>0</v>
      </c>
      <c r="N549" s="76">
        <v>0</v>
      </c>
      <c r="O549" s="76">
        <v>0</v>
      </c>
      <c r="P549" s="76">
        <v>0</v>
      </c>
      <c r="Q549" s="76">
        <v>0</v>
      </c>
      <c r="R549" s="76">
        <v>0</v>
      </c>
      <c r="S549" s="76">
        <v>0</v>
      </c>
      <c r="T549" s="76">
        <v>0</v>
      </c>
      <c r="U549" s="76">
        <v>0</v>
      </c>
      <c r="V549" s="76">
        <v>0</v>
      </c>
      <c r="W549" s="76">
        <v>0</v>
      </c>
      <c r="X549" s="76">
        <v>0</v>
      </c>
      <c r="Y549" s="76">
        <v>0</v>
      </c>
      <c r="Z549" s="76">
        <v>0</v>
      </c>
      <c r="AA549" s="76">
        <v>0</v>
      </c>
      <c r="AB549" s="76">
        <v>0</v>
      </c>
      <c r="AC549" s="76">
        <v>0</v>
      </c>
      <c r="AD549" s="76">
        <v>0</v>
      </c>
      <c r="AE549" s="76">
        <v>0</v>
      </c>
      <c r="AF549" s="76">
        <v>0</v>
      </c>
      <c r="AG549" s="76">
        <v>0</v>
      </c>
      <c r="AH549" s="76">
        <v>0</v>
      </c>
      <c r="AI549" s="76">
        <v>0</v>
      </c>
      <c r="AJ549" s="77">
        <f t="shared" si="8"/>
        <v>0</v>
      </c>
      <c r="AM549" s="70"/>
    </row>
    <row r="550" spans="1:39" ht="20.100000000000001" hidden="1" customHeight="1" outlineLevel="2">
      <c r="A550" s="73">
        <v>1750</v>
      </c>
      <c r="B550" s="74" t="s">
        <v>1184</v>
      </c>
      <c r="C550" s="75" t="s">
        <v>1298</v>
      </c>
      <c r="D550" s="76">
        <v>0</v>
      </c>
      <c r="E550" s="76">
        <v>0</v>
      </c>
      <c r="F550" s="76">
        <v>0</v>
      </c>
      <c r="G550" s="76">
        <v>0</v>
      </c>
      <c r="H550" s="76">
        <v>0</v>
      </c>
      <c r="I550" s="76">
        <v>0</v>
      </c>
      <c r="J550" s="76">
        <v>0</v>
      </c>
      <c r="K550" s="76">
        <v>0</v>
      </c>
      <c r="L550" s="76">
        <v>0</v>
      </c>
      <c r="M550" s="76">
        <v>0</v>
      </c>
      <c r="N550" s="76">
        <v>0</v>
      </c>
      <c r="O550" s="76">
        <v>0</v>
      </c>
      <c r="P550" s="76">
        <v>0</v>
      </c>
      <c r="Q550" s="76">
        <v>0</v>
      </c>
      <c r="R550" s="76">
        <v>0</v>
      </c>
      <c r="S550" s="76">
        <v>0</v>
      </c>
      <c r="T550" s="76">
        <v>0</v>
      </c>
      <c r="U550" s="76">
        <v>0</v>
      </c>
      <c r="V550" s="76">
        <v>0</v>
      </c>
      <c r="W550" s="76">
        <v>0</v>
      </c>
      <c r="X550" s="76">
        <v>0</v>
      </c>
      <c r="Y550" s="76">
        <v>0</v>
      </c>
      <c r="Z550" s="76">
        <v>0</v>
      </c>
      <c r="AA550" s="76">
        <v>0</v>
      </c>
      <c r="AB550" s="76">
        <v>0</v>
      </c>
      <c r="AC550" s="76">
        <v>0</v>
      </c>
      <c r="AD550" s="76">
        <v>0</v>
      </c>
      <c r="AE550" s="76">
        <v>0</v>
      </c>
      <c r="AF550" s="76">
        <v>0</v>
      </c>
      <c r="AG550" s="76">
        <v>0</v>
      </c>
      <c r="AH550" s="76">
        <v>0</v>
      </c>
      <c r="AI550" s="76">
        <v>0</v>
      </c>
      <c r="AJ550" s="77">
        <f t="shared" si="8"/>
        <v>0</v>
      </c>
      <c r="AM550" s="70"/>
    </row>
    <row r="551" spans="1:39" ht="20.100000000000001" hidden="1" customHeight="1" outlineLevel="2">
      <c r="A551" s="73">
        <v>1751</v>
      </c>
      <c r="B551" s="74" t="s">
        <v>1185</v>
      </c>
      <c r="C551" s="75" t="s">
        <v>1298</v>
      </c>
      <c r="D551" s="76">
        <v>0</v>
      </c>
      <c r="E551" s="76">
        <v>0</v>
      </c>
      <c r="F551" s="76">
        <v>0</v>
      </c>
      <c r="G551" s="76">
        <v>0</v>
      </c>
      <c r="H551" s="76">
        <v>0</v>
      </c>
      <c r="I551" s="76">
        <v>0</v>
      </c>
      <c r="J551" s="76">
        <v>0</v>
      </c>
      <c r="K551" s="76">
        <v>0</v>
      </c>
      <c r="L551" s="76">
        <v>0</v>
      </c>
      <c r="M551" s="76">
        <v>0</v>
      </c>
      <c r="N551" s="76">
        <v>0</v>
      </c>
      <c r="O551" s="76">
        <v>0</v>
      </c>
      <c r="P551" s="76">
        <v>0</v>
      </c>
      <c r="Q551" s="76">
        <v>0</v>
      </c>
      <c r="R551" s="76">
        <v>0</v>
      </c>
      <c r="S551" s="76">
        <v>0</v>
      </c>
      <c r="T551" s="76">
        <v>0</v>
      </c>
      <c r="U551" s="76">
        <v>0</v>
      </c>
      <c r="V551" s="76">
        <v>0</v>
      </c>
      <c r="W551" s="76">
        <v>0</v>
      </c>
      <c r="X551" s="76">
        <v>0</v>
      </c>
      <c r="Y551" s="76">
        <v>0</v>
      </c>
      <c r="Z551" s="76">
        <v>0</v>
      </c>
      <c r="AA551" s="76">
        <v>0</v>
      </c>
      <c r="AB551" s="76">
        <v>0</v>
      </c>
      <c r="AC551" s="76">
        <v>0</v>
      </c>
      <c r="AD551" s="76">
        <v>0</v>
      </c>
      <c r="AE551" s="76">
        <v>0</v>
      </c>
      <c r="AF551" s="76">
        <v>0</v>
      </c>
      <c r="AG551" s="76">
        <v>0</v>
      </c>
      <c r="AH551" s="76">
        <v>0</v>
      </c>
      <c r="AI551" s="76">
        <v>0</v>
      </c>
      <c r="AJ551" s="77">
        <f t="shared" si="8"/>
        <v>0</v>
      </c>
      <c r="AM551" s="70"/>
    </row>
    <row r="552" spans="1:39" ht="20.100000000000001" hidden="1" customHeight="1" outlineLevel="2">
      <c r="A552" s="73">
        <v>1752</v>
      </c>
      <c r="B552" s="74" t="s">
        <v>1186</v>
      </c>
      <c r="C552" s="75" t="s">
        <v>1298</v>
      </c>
      <c r="D552" s="76">
        <v>0</v>
      </c>
      <c r="E552" s="76">
        <v>0</v>
      </c>
      <c r="F552" s="76">
        <v>0</v>
      </c>
      <c r="G552" s="76">
        <v>0</v>
      </c>
      <c r="H552" s="76">
        <v>0</v>
      </c>
      <c r="I552" s="76">
        <v>0</v>
      </c>
      <c r="J552" s="76">
        <v>0</v>
      </c>
      <c r="K552" s="76">
        <v>0</v>
      </c>
      <c r="L552" s="76">
        <v>0</v>
      </c>
      <c r="M552" s="76">
        <v>0</v>
      </c>
      <c r="N552" s="76">
        <v>0</v>
      </c>
      <c r="O552" s="76">
        <v>0</v>
      </c>
      <c r="P552" s="76">
        <v>0</v>
      </c>
      <c r="Q552" s="76">
        <v>0</v>
      </c>
      <c r="R552" s="76">
        <v>0</v>
      </c>
      <c r="S552" s="76">
        <v>0</v>
      </c>
      <c r="T552" s="76">
        <v>0</v>
      </c>
      <c r="U552" s="76">
        <v>0</v>
      </c>
      <c r="V552" s="76">
        <v>0</v>
      </c>
      <c r="W552" s="76">
        <v>0</v>
      </c>
      <c r="X552" s="76">
        <v>0</v>
      </c>
      <c r="Y552" s="76">
        <v>0</v>
      </c>
      <c r="Z552" s="76">
        <v>0</v>
      </c>
      <c r="AA552" s="76">
        <v>0</v>
      </c>
      <c r="AB552" s="76">
        <v>0</v>
      </c>
      <c r="AC552" s="76">
        <v>0</v>
      </c>
      <c r="AD552" s="76">
        <v>0</v>
      </c>
      <c r="AE552" s="76">
        <v>0</v>
      </c>
      <c r="AF552" s="76">
        <v>0</v>
      </c>
      <c r="AG552" s="76">
        <v>0</v>
      </c>
      <c r="AH552" s="76">
        <v>0</v>
      </c>
      <c r="AI552" s="76">
        <v>0</v>
      </c>
      <c r="AJ552" s="77">
        <f t="shared" si="8"/>
        <v>0</v>
      </c>
      <c r="AM552" s="70"/>
    </row>
    <row r="553" spans="1:39" ht="20.100000000000001" hidden="1" customHeight="1" outlineLevel="2">
      <c r="A553" s="73">
        <v>1753</v>
      </c>
      <c r="B553" s="74" t="s">
        <v>1187</v>
      </c>
      <c r="C553" s="75" t="s">
        <v>1298</v>
      </c>
      <c r="D553" s="76">
        <v>0</v>
      </c>
      <c r="E553" s="76">
        <v>0</v>
      </c>
      <c r="F553" s="76">
        <v>0</v>
      </c>
      <c r="G553" s="76">
        <v>0</v>
      </c>
      <c r="H553" s="76">
        <v>0</v>
      </c>
      <c r="I553" s="76">
        <v>0</v>
      </c>
      <c r="J553" s="76">
        <v>0</v>
      </c>
      <c r="K553" s="76">
        <v>0</v>
      </c>
      <c r="L553" s="76">
        <v>0</v>
      </c>
      <c r="M553" s="76">
        <v>0</v>
      </c>
      <c r="N553" s="76">
        <v>0</v>
      </c>
      <c r="O553" s="76">
        <v>0</v>
      </c>
      <c r="P553" s="76">
        <v>0</v>
      </c>
      <c r="Q553" s="76">
        <v>0</v>
      </c>
      <c r="R553" s="76">
        <v>0</v>
      </c>
      <c r="S553" s="76">
        <v>0</v>
      </c>
      <c r="T553" s="76">
        <v>0</v>
      </c>
      <c r="U553" s="76">
        <v>0</v>
      </c>
      <c r="V553" s="76">
        <v>0</v>
      </c>
      <c r="W553" s="76">
        <v>0</v>
      </c>
      <c r="X553" s="76">
        <v>0</v>
      </c>
      <c r="Y553" s="76">
        <v>0</v>
      </c>
      <c r="Z553" s="76">
        <v>0</v>
      </c>
      <c r="AA553" s="76">
        <v>0</v>
      </c>
      <c r="AB553" s="76">
        <v>0</v>
      </c>
      <c r="AC553" s="76">
        <v>0</v>
      </c>
      <c r="AD553" s="76">
        <v>0</v>
      </c>
      <c r="AE553" s="76">
        <v>0</v>
      </c>
      <c r="AF553" s="76">
        <v>0</v>
      </c>
      <c r="AG553" s="76">
        <v>0</v>
      </c>
      <c r="AH553" s="76">
        <v>0</v>
      </c>
      <c r="AI553" s="76">
        <v>0</v>
      </c>
      <c r="AJ553" s="77">
        <f t="shared" si="8"/>
        <v>0</v>
      </c>
      <c r="AM553" s="70"/>
    </row>
    <row r="554" spans="1:39" ht="20.100000000000001" hidden="1" customHeight="1" outlineLevel="2">
      <c r="A554" s="73">
        <v>1754</v>
      </c>
      <c r="B554" s="74" t="s">
        <v>1188</v>
      </c>
      <c r="C554" s="75" t="s">
        <v>1298</v>
      </c>
      <c r="D554" s="76">
        <v>0</v>
      </c>
      <c r="E554" s="76">
        <v>0</v>
      </c>
      <c r="F554" s="76">
        <v>0</v>
      </c>
      <c r="G554" s="76">
        <v>0</v>
      </c>
      <c r="H554" s="76">
        <v>0</v>
      </c>
      <c r="I554" s="76">
        <v>0</v>
      </c>
      <c r="J554" s="76">
        <v>0</v>
      </c>
      <c r="K554" s="76">
        <v>0</v>
      </c>
      <c r="L554" s="76">
        <v>0</v>
      </c>
      <c r="M554" s="76">
        <v>0</v>
      </c>
      <c r="N554" s="76">
        <v>0</v>
      </c>
      <c r="O554" s="76">
        <v>0</v>
      </c>
      <c r="P554" s="76">
        <v>0</v>
      </c>
      <c r="Q554" s="76">
        <v>0</v>
      </c>
      <c r="R554" s="76">
        <v>0</v>
      </c>
      <c r="S554" s="76">
        <v>0</v>
      </c>
      <c r="T554" s="76">
        <v>0</v>
      </c>
      <c r="U554" s="76">
        <v>0</v>
      </c>
      <c r="V554" s="76">
        <v>0</v>
      </c>
      <c r="W554" s="76">
        <v>0</v>
      </c>
      <c r="X554" s="76">
        <v>0</v>
      </c>
      <c r="Y554" s="76">
        <v>0</v>
      </c>
      <c r="Z554" s="76">
        <v>0</v>
      </c>
      <c r="AA554" s="76">
        <v>0</v>
      </c>
      <c r="AB554" s="76">
        <v>0</v>
      </c>
      <c r="AC554" s="76">
        <v>0</v>
      </c>
      <c r="AD554" s="76">
        <v>0</v>
      </c>
      <c r="AE554" s="76">
        <v>0</v>
      </c>
      <c r="AF554" s="76">
        <v>0</v>
      </c>
      <c r="AG554" s="76">
        <v>0</v>
      </c>
      <c r="AH554" s="76">
        <v>0</v>
      </c>
      <c r="AI554" s="76">
        <v>0</v>
      </c>
      <c r="AJ554" s="77">
        <f t="shared" si="8"/>
        <v>0</v>
      </c>
      <c r="AM554" s="70"/>
    </row>
    <row r="555" spans="1:39" ht="20.100000000000001" hidden="1" customHeight="1" outlineLevel="2">
      <c r="A555" s="73">
        <v>1755</v>
      </c>
      <c r="B555" s="74" t="s">
        <v>1189</v>
      </c>
      <c r="C555" s="75" t="s">
        <v>1298</v>
      </c>
      <c r="D555" s="76">
        <v>0</v>
      </c>
      <c r="E555" s="76">
        <v>0</v>
      </c>
      <c r="F555" s="76">
        <v>0</v>
      </c>
      <c r="G555" s="76">
        <v>0</v>
      </c>
      <c r="H555" s="76">
        <v>0</v>
      </c>
      <c r="I555" s="76">
        <v>0</v>
      </c>
      <c r="J555" s="76">
        <v>0</v>
      </c>
      <c r="K555" s="76">
        <v>0</v>
      </c>
      <c r="L555" s="76">
        <v>0</v>
      </c>
      <c r="M555" s="76">
        <v>0</v>
      </c>
      <c r="N555" s="76">
        <v>0</v>
      </c>
      <c r="O555" s="76">
        <v>0</v>
      </c>
      <c r="P555" s="76">
        <v>0</v>
      </c>
      <c r="Q555" s="76">
        <v>0</v>
      </c>
      <c r="R555" s="76">
        <v>0</v>
      </c>
      <c r="S555" s="76">
        <v>0</v>
      </c>
      <c r="T555" s="76">
        <v>0</v>
      </c>
      <c r="U555" s="76">
        <v>0</v>
      </c>
      <c r="V555" s="76">
        <v>0</v>
      </c>
      <c r="W555" s="76">
        <v>0</v>
      </c>
      <c r="X555" s="76">
        <v>0</v>
      </c>
      <c r="Y555" s="76">
        <v>0</v>
      </c>
      <c r="Z555" s="76">
        <v>0</v>
      </c>
      <c r="AA555" s="76">
        <v>0</v>
      </c>
      <c r="AB555" s="76">
        <v>0</v>
      </c>
      <c r="AC555" s="76">
        <v>0</v>
      </c>
      <c r="AD555" s="76">
        <v>0</v>
      </c>
      <c r="AE555" s="76">
        <v>0</v>
      </c>
      <c r="AF555" s="76">
        <v>0</v>
      </c>
      <c r="AG555" s="76">
        <v>0</v>
      </c>
      <c r="AH555" s="76">
        <v>0</v>
      </c>
      <c r="AI555" s="76">
        <v>0</v>
      </c>
      <c r="AJ555" s="77">
        <f t="shared" si="8"/>
        <v>0</v>
      </c>
      <c r="AM555" s="70"/>
    </row>
    <row r="556" spans="1:39" ht="20.100000000000001" hidden="1" customHeight="1" outlineLevel="2">
      <c r="A556" s="73">
        <v>1756</v>
      </c>
      <c r="B556" s="74" t="s">
        <v>1190</v>
      </c>
      <c r="C556" s="75" t="s">
        <v>1298</v>
      </c>
      <c r="D556" s="76">
        <v>0</v>
      </c>
      <c r="E556" s="76">
        <v>0</v>
      </c>
      <c r="F556" s="76">
        <v>0</v>
      </c>
      <c r="G556" s="76">
        <v>0</v>
      </c>
      <c r="H556" s="76">
        <v>0</v>
      </c>
      <c r="I556" s="76">
        <v>0</v>
      </c>
      <c r="J556" s="76">
        <v>0</v>
      </c>
      <c r="K556" s="76">
        <v>0</v>
      </c>
      <c r="L556" s="76">
        <v>0</v>
      </c>
      <c r="M556" s="76">
        <v>0</v>
      </c>
      <c r="N556" s="76">
        <v>0</v>
      </c>
      <c r="O556" s="76">
        <v>0</v>
      </c>
      <c r="P556" s="76">
        <v>0</v>
      </c>
      <c r="Q556" s="76">
        <v>0</v>
      </c>
      <c r="R556" s="76">
        <v>0</v>
      </c>
      <c r="S556" s="76">
        <v>0</v>
      </c>
      <c r="T556" s="76">
        <v>0</v>
      </c>
      <c r="U556" s="76">
        <v>0</v>
      </c>
      <c r="V556" s="76">
        <v>0</v>
      </c>
      <c r="W556" s="76">
        <v>0</v>
      </c>
      <c r="X556" s="76">
        <v>0</v>
      </c>
      <c r="Y556" s="76">
        <v>0</v>
      </c>
      <c r="Z556" s="76">
        <v>0</v>
      </c>
      <c r="AA556" s="76">
        <v>0</v>
      </c>
      <c r="AB556" s="76">
        <v>0</v>
      </c>
      <c r="AC556" s="76">
        <v>0</v>
      </c>
      <c r="AD556" s="76">
        <v>0</v>
      </c>
      <c r="AE556" s="76">
        <v>0</v>
      </c>
      <c r="AF556" s="76">
        <v>0</v>
      </c>
      <c r="AG556" s="76">
        <v>0</v>
      </c>
      <c r="AH556" s="76">
        <v>0</v>
      </c>
      <c r="AI556" s="76">
        <v>0</v>
      </c>
      <c r="AJ556" s="77">
        <f t="shared" si="8"/>
        <v>0</v>
      </c>
      <c r="AM556" s="70"/>
    </row>
    <row r="557" spans="1:39" ht="20.100000000000001" hidden="1" customHeight="1" outlineLevel="2">
      <c r="A557" s="73">
        <v>1801</v>
      </c>
      <c r="B557" s="74" t="s">
        <v>1191</v>
      </c>
      <c r="C557" s="75" t="s">
        <v>1298</v>
      </c>
      <c r="D557" s="76">
        <v>0</v>
      </c>
      <c r="E557" s="76">
        <v>0</v>
      </c>
      <c r="F557" s="76">
        <v>0</v>
      </c>
      <c r="G557" s="76">
        <v>0</v>
      </c>
      <c r="H557" s="76">
        <v>0</v>
      </c>
      <c r="I557" s="76">
        <v>0</v>
      </c>
      <c r="J557" s="76">
        <v>0</v>
      </c>
      <c r="K557" s="76">
        <v>0</v>
      </c>
      <c r="L557" s="76">
        <v>0</v>
      </c>
      <c r="M557" s="76">
        <v>0</v>
      </c>
      <c r="N557" s="76">
        <v>0</v>
      </c>
      <c r="O557" s="76">
        <v>0</v>
      </c>
      <c r="P557" s="76">
        <v>0</v>
      </c>
      <c r="Q557" s="76">
        <v>0</v>
      </c>
      <c r="R557" s="76">
        <v>0</v>
      </c>
      <c r="S557" s="76">
        <v>0</v>
      </c>
      <c r="T557" s="76">
        <v>0</v>
      </c>
      <c r="U557" s="76">
        <v>0</v>
      </c>
      <c r="V557" s="76">
        <v>0</v>
      </c>
      <c r="W557" s="76">
        <v>0</v>
      </c>
      <c r="X557" s="76">
        <v>0</v>
      </c>
      <c r="Y557" s="76">
        <v>0</v>
      </c>
      <c r="Z557" s="76">
        <v>0</v>
      </c>
      <c r="AA557" s="76">
        <v>0</v>
      </c>
      <c r="AB557" s="76">
        <v>0</v>
      </c>
      <c r="AC557" s="76">
        <v>0</v>
      </c>
      <c r="AD557" s="76">
        <v>0</v>
      </c>
      <c r="AE557" s="76">
        <v>0</v>
      </c>
      <c r="AF557" s="76">
        <v>0</v>
      </c>
      <c r="AG557" s="76">
        <v>0</v>
      </c>
      <c r="AH557" s="76">
        <v>0</v>
      </c>
      <c r="AI557" s="76">
        <v>0</v>
      </c>
      <c r="AJ557" s="77">
        <f t="shared" si="8"/>
        <v>0</v>
      </c>
      <c r="AM557" s="70"/>
    </row>
    <row r="558" spans="1:39" ht="20.100000000000001" hidden="1" customHeight="1" outlineLevel="2">
      <c r="A558" s="73">
        <v>1802</v>
      </c>
      <c r="B558" s="74" t="s">
        <v>1173</v>
      </c>
      <c r="C558" s="75" t="s">
        <v>1298</v>
      </c>
      <c r="D558" s="76">
        <v>0</v>
      </c>
      <c r="E558" s="76">
        <v>0</v>
      </c>
      <c r="F558" s="76">
        <v>0</v>
      </c>
      <c r="G558" s="76">
        <v>0</v>
      </c>
      <c r="H558" s="76">
        <v>0</v>
      </c>
      <c r="I558" s="76">
        <v>0</v>
      </c>
      <c r="J558" s="76">
        <v>0</v>
      </c>
      <c r="K558" s="76">
        <v>0</v>
      </c>
      <c r="L558" s="76">
        <v>0</v>
      </c>
      <c r="M558" s="76">
        <v>0</v>
      </c>
      <c r="N558" s="76">
        <v>0</v>
      </c>
      <c r="O558" s="76">
        <v>0</v>
      </c>
      <c r="P558" s="76">
        <v>0</v>
      </c>
      <c r="Q558" s="76">
        <v>0</v>
      </c>
      <c r="R558" s="76">
        <v>0</v>
      </c>
      <c r="S558" s="76">
        <v>0</v>
      </c>
      <c r="T558" s="76">
        <v>0</v>
      </c>
      <c r="U558" s="76">
        <v>0</v>
      </c>
      <c r="V558" s="76">
        <v>0</v>
      </c>
      <c r="W558" s="76">
        <v>0</v>
      </c>
      <c r="X558" s="76">
        <v>0</v>
      </c>
      <c r="Y558" s="76">
        <v>0</v>
      </c>
      <c r="Z558" s="76">
        <v>0</v>
      </c>
      <c r="AA558" s="76">
        <v>0</v>
      </c>
      <c r="AB558" s="76">
        <v>0</v>
      </c>
      <c r="AC558" s="76">
        <v>0</v>
      </c>
      <c r="AD558" s="76">
        <v>0</v>
      </c>
      <c r="AE558" s="76">
        <v>0</v>
      </c>
      <c r="AF558" s="76">
        <v>0</v>
      </c>
      <c r="AG558" s="76">
        <v>0</v>
      </c>
      <c r="AH558" s="76">
        <v>0</v>
      </c>
      <c r="AI558" s="76">
        <v>0</v>
      </c>
      <c r="AJ558" s="77">
        <f t="shared" si="8"/>
        <v>0</v>
      </c>
      <c r="AM558" s="70"/>
    </row>
    <row r="559" spans="1:39" ht="20.100000000000001" hidden="1" customHeight="1" outlineLevel="2">
      <c r="A559" s="73">
        <v>1803</v>
      </c>
      <c r="B559" s="74" t="s">
        <v>1192</v>
      </c>
      <c r="C559" s="75" t="s">
        <v>1298</v>
      </c>
      <c r="D559" s="76">
        <v>0</v>
      </c>
      <c r="E559" s="76">
        <v>0</v>
      </c>
      <c r="F559" s="76">
        <v>0</v>
      </c>
      <c r="G559" s="76">
        <v>0</v>
      </c>
      <c r="H559" s="76">
        <v>0</v>
      </c>
      <c r="I559" s="76">
        <v>0</v>
      </c>
      <c r="J559" s="76">
        <v>0</v>
      </c>
      <c r="K559" s="76">
        <v>0</v>
      </c>
      <c r="L559" s="76">
        <v>0</v>
      </c>
      <c r="M559" s="76">
        <v>0</v>
      </c>
      <c r="N559" s="76">
        <v>0</v>
      </c>
      <c r="O559" s="76">
        <v>0</v>
      </c>
      <c r="P559" s="76">
        <v>0</v>
      </c>
      <c r="Q559" s="76">
        <v>0</v>
      </c>
      <c r="R559" s="76">
        <v>0</v>
      </c>
      <c r="S559" s="76">
        <v>0</v>
      </c>
      <c r="T559" s="76">
        <v>0</v>
      </c>
      <c r="U559" s="76">
        <v>0</v>
      </c>
      <c r="V559" s="76">
        <v>0</v>
      </c>
      <c r="W559" s="76">
        <v>0</v>
      </c>
      <c r="X559" s="76">
        <v>0</v>
      </c>
      <c r="Y559" s="76">
        <v>0</v>
      </c>
      <c r="Z559" s="76">
        <v>0</v>
      </c>
      <c r="AA559" s="76">
        <v>0</v>
      </c>
      <c r="AB559" s="76">
        <v>0</v>
      </c>
      <c r="AC559" s="76">
        <v>0</v>
      </c>
      <c r="AD559" s="76">
        <v>0</v>
      </c>
      <c r="AE559" s="76">
        <v>0</v>
      </c>
      <c r="AF559" s="76">
        <v>0</v>
      </c>
      <c r="AG559" s="76">
        <v>0</v>
      </c>
      <c r="AH559" s="76">
        <v>0</v>
      </c>
      <c r="AI559" s="76">
        <v>0</v>
      </c>
      <c r="AJ559" s="77">
        <f t="shared" si="8"/>
        <v>0</v>
      </c>
      <c r="AM559" s="70"/>
    </row>
    <row r="560" spans="1:39" ht="20.100000000000001" hidden="1" customHeight="1" outlineLevel="2">
      <c r="A560" s="73">
        <v>1805</v>
      </c>
      <c r="B560" s="74" t="s">
        <v>1193</v>
      </c>
      <c r="C560" s="75" t="s">
        <v>1298</v>
      </c>
      <c r="D560" s="76">
        <v>0</v>
      </c>
      <c r="E560" s="76">
        <v>0</v>
      </c>
      <c r="F560" s="76">
        <v>0</v>
      </c>
      <c r="G560" s="76">
        <v>0</v>
      </c>
      <c r="H560" s="76">
        <v>0</v>
      </c>
      <c r="I560" s="76">
        <v>0</v>
      </c>
      <c r="J560" s="76">
        <v>0</v>
      </c>
      <c r="K560" s="76">
        <v>0</v>
      </c>
      <c r="L560" s="76">
        <v>0</v>
      </c>
      <c r="M560" s="76">
        <v>0</v>
      </c>
      <c r="N560" s="76">
        <v>0</v>
      </c>
      <c r="O560" s="76">
        <v>0</v>
      </c>
      <c r="P560" s="76">
        <v>0</v>
      </c>
      <c r="Q560" s="76">
        <v>0</v>
      </c>
      <c r="R560" s="76">
        <v>0</v>
      </c>
      <c r="S560" s="76">
        <v>0</v>
      </c>
      <c r="T560" s="76">
        <v>0</v>
      </c>
      <c r="U560" s="76">
        <v>0</v>
      </c>
      <c r="V560" s="76">
        <v>0</v>
      </c>
      <c r="W560" s="76">
        <v>0</v>
      </c>
      <c r="X560" s="76">
        <v>0</v>
      </c>
      <c r="Y560" s="76">
        <v>0</v>
      </c>
      <c r="Z560" s="76">
        <v>0</v>
      </c>
      <c r="AA560" s="76">
        <v>0</v>
      </c>
      <c r="AB560" s="76">
        <v>0</v>
      </c>
      <c r="AC560" s="76">
        <v>0</v>
      </c>
      <c r="AD560" s="76">
        <v>0</v>
      </c>
      <c r="AE560" s="76">
        <v>0</v>
      </c>
      <c r="AF560" s="76">
        <v>0</v>
      </c>
      <c r="AG560" s="76">
        <v>0</v>
      </c>
      <c r="AH560" s="76">
        <v>0</v>
      </c>
      <c r="AI560" s="76">
        <v>0</v>
      </c>
      <c r="AJ560" s="77">
        <f t="shared" si="8"/>
        <v>0</v>
      </c>
      <c r="AM560" s="70"/>
    </row>
    <row r="561" spans="1:39" ht="20.100000000000001" hidden="1" customHeight="1" outlineLevel="2">
      <c r="A561" s="73">
        <v>1806</v>
      </c>
      <c r="B561" s="74" t="s">
        <v>1194</v>
      </c>
      <c r="C561" s="75" t="s">
        <v>1298</v>
      </c>
      <c r="D561" s="76">
        <v>0</v>
      </c>
      <c r="E561" s="76">
        <v>0</v>
      </c>
      <c r="F561" s="76">
        <v>0</v>
      </c>
      <c r="G561" s="76">
        <v>0</v>
      </c>
      <c r="H561" s="76">
        <v>0</v>
      </c>
      <c r="I561" s="76">
        <v>0</v>
      </c>
      <c r="J561" s="76">
        <v>0</v>
      </c>
      <c r="K561" s="76">
        <v>0</v>
      </c>
      <c r="L561" s="76">
        <v>0</v>
      </c>
      <c r="M561" s="76">
        <v>0</v>
      </c>
      <c r="N561" s="76">
        <v>0</v>
      </c>
      <c r="O561" s="76">
        <v>0</v>
      </c>
      <c r="P561" s="76">
        <v>0</v>
      </c>
      <c r="Q561" s="76">
        <v>0</v>
      </c>
      <c r="R561" s="76">
        <v>0</v>
      </c>
      <c r="S561" s="76">
        <v>0</v>
      </c>
      <c r="T561" s="76">
        <v>0</v>
      </c>
      <c r="U561" s="76">
        <v>0</v>
      </c>
      <c r="V561" s="76">
        <v>0</v>
      </c>
      <c r="W561" s="76">
        <v>0</v>
      </c>
      <c r="X561" s="76">
        <v>0</v>
      </c>
      <c r="Y561" s="76">
        <v>0</v>
      </c>
      <c r="Z561" s="76">
        <v>0</v>
      </c>
      <c r="AA561" s="76">
        <v>0</v>
      </c>
      <c r="AB561" s="76">
        <v>0</v>
      </c>
      <c r="AC561" s="76">
        <v>0</v>
      </c>
      <c r="AD561" s="76">
        <v>0</v>
      </c>
      <c r="AE561" s="76">
        <v>0</v>
      </c>
      <c r="AF561" s="76">
        <v>0</v>
      </c>
      <c r="AG561" s="76">
        <v>0</v>
      </c>
      <c r="AH561" s="76">
        <v>0</v>
      </c>
      <c r="AI561" s="76">
        <v>0</v>
      </c>
      <c r="AJ561" s="77">
        <f t="shared" si="8"/>
        <v>0</v>
      </c>
      <c r="AM561" s="70"/>
    </row>
    <row r="562" spans="1:39" ht="20.100000000000001" hidden="1" customHeight="1" outlineLevel="2">
      <c r="A562" s="73">
        <v>1807</v>
      </c>
      <c r="B562" s="74" t="s">
        <v>1195</v>
      </c>
      <c r="C562" s="75" t="s">
        <v>1298</v>
      </c>
      <c r="D562" s="76">
        <v>0</v>
      </c>
      <c r="E562" s="76">
        <v>0</v>
      </c>
      <c r="F562" s="76">
        <v>0</v>
      </c>
      <c r="G562" s="76">
        <v>0</v>
      </c>
      <c r="H562" s="76">
        <v>0</v>
      </c>
      <c r="I562" s="76">
        <v>0</v>
      </c>
      <c r="J562" s="76">
        <v>0</v>
      </c>
      <c r="K562" s="76">
        <v>0</v>
      </c>
      <c r="L562" s="76">
        <v>0</v>
      </c>
      <c r="M562" s="76">
        <v>0</v>
      </c>
      <c r="N562" s="76">
        <v>0</v>
      </c>
      <c r="O562" s="76">
        <v>0</v>
      </c>
      <c r="P562" s="76">
        <v>0</v>
      </c>
      <c r="Q562" s="76">
        <v>0</v>
      </c>
      <c r="R562" s="76">
        <v>0</v>
      </c>
      <c r="S562" s="76">
        <v>0</v>
      </c>
      <c r="T562" s="76">
        <v>0</v>
      </c>
      <c r="U562" s="76">
        <v>0</v>
      </c>
      <c r="V562" s="76">
        <v>0</v>
      </c>
      <c r="W562" s="76">
        <v>0</v>
      </c>
      <c r="X562" s="76">
        <v>0</v>
      </c>
      <c r="Y562" s="76">
        <v>0</v>
      </c>
      <c r="Z562" s="76">
        <v>0</v>
      </c>
      <c r="AA562" s="76">
        <v>0</v>
      </c>
      <c r="AB562" s="76">
        <v>0</v>
      </c>
      <c r="AC562" s="76">
        <v>0</v>
      </c>
      <c r="AD562" s="76">
        <v>0</v>
      </c>
      <c r="AE562" s="76">
        <v>0</v>
      </c>
      <c r="AF562" s="76">
        <v>0</v>
      </c>
      <c r="AG562" s="76">
        <v>0</v>
      </c>
      <c r="AH562" s="76">
        <v>0</v>
      </c>
      <c r="AI562" s="76">
        <v>0</v>
      </c>
      <c r="AJ562" s="77">
        <f t="shared" si="8"/>
        <v>0</v>
      </c>
      <c r="AM562" s="70"/>
    </row>
    <row r="563" spans="1:39" ht="20.100000000000001" hidden="1" customHeight="1" outlineLevel="2">
      <c r="A563" s="73">
        <v>1808</v>
      </c>
      <c r="B563" s="74" t="s">
        <v>1196</v>
      </c>
      <c r="C563" s="75" t="s">
        <v>1298</v>
      </c>
      <c r="D563" s="76">
        <v>0</v>
      </c>
      <c r="E563" s="76">
        <v>0</v>
      </c>
      <c r="F563" s="76">
        <v>0</v>
      </c>
      <c r="G563" s="76">
        <v>0</v>
      </c>
      <c r="H563" s="76">
        <v>0</v>
      </c>
      <c r="I563" s="76">
        <v>0</v>
      </c>
      <c r="J563" s="76">
        <v>0</v>
      </c>
      <c r="K563" s="76">
        <v>0</v>
      </c>
      <c r="L563" s="76">
        <v>0</v>
      </c>
      <c r="M563" s="76">
        <v>0</v>
      </c>
      <c r="N563" s="76">
        <v>0</v>
      </c>
      <c r="O563" s="76">
        <v>0</v>
      </c>
      <c r="P563" s="76">
        <v>0</v>
      </c>
      <c r="Q563" s="76">
        <v>0</v>
      </c>
      <c r="R563" s="76">
        <v>0</v>
      </c>
      <c r="S563" s="76">
        <v>0</v>
      </c>
      <c r="T563" s="76">
        <v>0</v>
      </c>
      <c r="U563" s="76">
        <v>0</v>
      </c>
      <c r="V563" s="76">
        <v>0</v>
      </c>
      <c r="W563" s="76">
        <v>0</v>
      </c>
      <c r="X563" s="76">
        <v>0</v>
      </c>
      <c r="Y563" s="76">
        <v>0</v>
      </c>
      <c r="Z563" s="76">
        <v>0</v>
      </c>
      <c r="AA563" s="76">
        <v>0</v>
      </c>
      <c r="AB563" s="76">
        <v>0</v>
      </c>
      <c r="AC563" s="76">
        <v>0</v>
      </c>
      <c r="AD563" s="76">
        <v>0</v>
      </c>
      <c r="AE563" s="76">
        <v>0</v>
      </c>
      <c r="AF563" s="76">
        <v>0</v>
      </c>
      <c r="AG563" s="76">
        <v>0</v>
      </c>
      <c r="AH563" s="76">
        <v>0</v>
      </c>
      <c r="AI563" s="76">
        <v>0</v>
      </c>
      <c r="AJ563" s="77">
        <f t="shared" si="8"/>
        <v>0</v>
      </c>
      <c r="AM563" s="70"/>
    </row>
    <row r="564" spans="1:39" ht="20.100000000000001" hidden="1" customHeight="1" outlineLevel="2">
      <c r="A564" s="73">
        <v>1809</v>
      </c>
      <c r="B564" s="74" t="s">
        <v>1197</v>
      </c>
      <c r="C564" s="75" t="s">
        <v>1298</v>
      </c>
      <c r="D564" s="76">
        <v>0</v>
      </c>
      <c r="E564" s="76">
        <v>0</v>
      </c>
      <c r="F564" s="76">
        <v>0</v>
      </c>
      <c r="G564" s="76">
        <v>0</v>
      </c>
      <c r="H564" s="76">
        <v>0</v>
      </c>
      <c r="I564" s="76">
        <v>0</v>
      </c>
      <c r="J564" s="76">
        <v>0</v>
      </c>
      <c r="K564" s="76">
        <v>0</v>
      </c>
      <c r="L564" s="76">
        <v>0</v>
      </c>
      <c r="M564" s="76">
        <v>0</v>
      </c>
      <c r="N564" s="76">
        <v>0</v>
      </c>
      <c r="O564" s="76">
        <v>0</v>
      </c>
      <c r="P564" s="76">
        <v>0</v>
      </c>
      <c r="Q564" s="76">
        <v>0</v>
      </c>
      <c r="R564" s="76">
        <v>0</v>
      </c>
      <c r="S564" s="76">
        <v>0</v>
      </c>
      <c r="T564" s="76">
        <v>0</v>
      </c>
      <c r="U564" s="76">
        <v>0</v>
      </c>
      <c r="V564" s="76">
        <v>0</v>
      </c>
      <c r="W564" s="76">
        <v>0</v>
      </c>
      <c r="X564" s="76">
        <v>0</v>
      </c>
      <c r="Y564" s="76">
        <v>0</v>
      </c>
      <c r="Z564" s="76">
        <v>0</v>
      </c>
      <c r="AA564" s="76">
        <v>0</v>
      </c>
      <c r="AB564" s="76">
        <v>0</v>
      </c>
      <c r="AC564" s="76">
        <v>0</v>
      </c>
      <c r="AD564" s="76">
        <v>0</v>
      </c>
      <c r="AE564" s="76">
        <v>0</v>
      </c>
      <c r="AF564" s="76">
        <v>0</v>
      </c>
      <c r="AG564" s="76">
        <v>0</v>
      </c>
      <c r="AH564" s="76">
        <v>0</v>
      </c>
      <c r="AI564" s="76">
        <v>0</v>
      </c>
      <c r="AJ564" s="77">
        <f t="shared" si="8"/>
        <v>0</v>
      </c>
      <c r="AM564" s="70"/>
    </row>
    <row r="565" spans="1:39" ht="20.100000000000001" hidden="1" customHeight="1" outlineLevel="2">
      <c r="A565" s="73">
        <v>1810</v>
      </c>
      <c r="B565" s="74" t="s">
        <v>1198</v>
      </c>
      <c r="C565" s="75" t="s">
        <v>1298</v>
      </c>
      <c r="D565" s="76">
        <v>0</v>
      </c>
      <c r="E565" s="76">
        <v>0</v>
      </c>
      <c r="F565" s="76">
        <v>0</v>
      </c>
      <c r="G565" s="76">
        <v>0</v>
      </c>
      <c r="H565" s="76">
        <v>0</v>
      </c>
      <c r="I565" s="76">
        <v>0</v>
      </c>
      <c r="J565" s="76">
        <v>0</v>
      </c>
      <c r="K565" s="76">
        <v>0</v>
      </c>
      <c r="L565" s="76">
        <v>0</v>
      </c>
      <c r="M565" s="76">
        <v>0</v>
      </c>
      <c r="N565" s="76">
        <v>0</v>
      </c>
      <c r="O565" s="76">
        <v>0</v>
      </c>
      <c r="P565" s="76">
        <v>0</v>
      </c>
      <c r="Q565" s="76">
        <v>0</v>
      </c>
      <c r="R565" s="76">
        <v>0</v>
      </c>
      <c r="S565" s="76">
        <v>0</v>
      </c>
      <c r="T565" s="76">
        <v>0</v>
      </c>
      <c r="U565" s="76">
        <v>0</v>
      </c>
      <c r="V565" s="76">
        <v>0</v>
      </c>
      <c r="W565" s="76">
        <v>0</v>
      </c>
      <c r="X565" s="76">
        <v>0</v>
      </c>
      <c r="Y565" s="76">
        <v>0</v>
      </c>
      <c r="Z565" s="76">
        <v>0</v>
      </c>
      <c r="AA565" s="76">
        <v>0</v>
      </c>
      <c r="AB565" s="76">
        <v>0</v>
      </c>
      <c r="AC565" s="76">
        <v>0</v>
      </c>
      <c r="AD565" s="76">
        <v>0</v>
      </c>
      <c r="AE565" s="76">
        <v>0</v>
      </c>
      <c r="AF565" s="76">
        <v>0</v>
      </c>
      <c r="AG565" s="76">
        <v>0</v>
      </c>
      <c r="AH565" s="76">
        <v>0</v>
      </c>
      <c r="AI565" s="76">
        <v>0</v>
      </c>
      <c r="AJ565" s="77">
        <f t="shared" si="8"/>
        <v>0</v>
      </c>
      <c r="AM565" s="70"/>
    </row>
    <row r="566" spans="1:39" ht="20.100000000000001" hidden="1" customHeight="1" outlineLevel="2">
      <c r="A566" s="73">
        <v>1811</v>
      </c>
      <c r="B566" s="74" t="s">
        <v>1199</v>
      </c>
      <c r="C566" s="75" t="s">
        <v>1298</v>
      </c>
      <c r="D566" s="76">
        <v>0</v>
      </c>
      <c r="E566" s="76">
        <v>0</v>
      </c>
      <c r="F566" s="76">
        <v>0</v>
      </c>
      <c r="G566" s="76">
        <v>0</v>
      </c>
      <c r="H566" s="76">
        <v>0</v>
      </c>
      <c r="I566" s="76">
        <v>0</v>
      </c>
      <c r="J566" s="76">
        <v>0</v>
      </c>
      <c r="K566" s="76">
        <v>0</v>
      </c>
      <c r="L566" s="76">
        <v>0</v>
      </c>
      <c r="M566" s="76">
        <v>0</v>
      </c>
      <c r="N566" s="76">
        <v>0</v>
      </c>
      <c r="O566" s="76">
        <v>0</v>
      </c>
      <c r="P566" s="76">
        <v>0</v>
      </c>
      <c r="Q566" s="76">
        <v>0</v>
      </c>
      <c r="R566" s="76">
        <v>0</v>
      </c>
      <c r="S566" s="76">
        <v>0</v>
      </c>
      <c r="T566" s="76">
        <v>0</v>
      </c>
      <c r="U566" s="76">
        <v>0</v>
      </c>
      <c r="V566" s="76">
        <v>0</v>
      </c>
      <c r="W566" s="76">
        <v>0</v>
      </c>
      <c r="X566" s="76">
        <v>0</v>
      </c>
      <c r="Y566" s="76">
        <v>0</v>
      </c>
      <c r="Z566" s="76">
        <v>0</v>
      </c>
      <c r="AA566" s="76">
        <v>0</v>
      </c>
      <c r="AB566" s="76">
        <v>0</v>
      </c>
      <c r="AC566" s="76">
        <v>0</v>
      </c>
      <c r="AD566" s="76">
        <v>0</v>
      </c>
      <c r="AE566" s="76">
        <v>0</v>
      </c>
      <c r="AF566" s="76">
        <v>0</v>
      </c>
      <c r="AG566" s="76">
        <v>0</v>
      </c>
      <c r="AH566" s="76">
        <v>0</v>
      </c>
      <c r="AI566" s="76">
        <v>0</v>
      </c>
      <c r="AJ566" s="77">
        <f t="shared" si="8"/>
        <v>0</v>
      </c>
      <c r="AM566" s="70"/>
    </row>
    <row r="567" spans="1:39" ht="20.100000000000001" hidden="1" customHeight="1" outlineLevel="2">
      <c r="A567" s="73">
        <v>1812</v>
      </c>
      <c r="B567" s="74" t="s">
        <v>1200</v>
      </c>
      <c r="C567" s="75" t="s">
        <v>1298</v>
      </c>
      <c r="D567" s="76">
        <v>0</v>
      </c>
      <c r="E567" s="76">
        <v>0</v>
      </c>
      <c r="F567" s="76">
        <v>0</v>
      </c>
      <c r="G567" s="76">
        <v>0</v>
      </c>
      <c r="H567" s="76">
        <v>0</v>
      </c>
      <c r="I567" s="76">
        <v>0</v>
      </c>
      <c r="J567" s="76">
        <v>0</v>
      </c>
      <c r="K567" s="76">
        <v>0</v>
      </c>
      <c r="L567" s="76">
        <v>0</v>
      </c>
      <c r="M567" s="76">
        <v>0</v>
      </c>
      <c r="N567" s="76">
        <v>0</v>
      </c>
      <c r="O567" s="76">
        <v>0</v>
      </c>
      <c r="P567" s="76">
        <v>0</v>
      </c>
      <c r="Q567" s="76">
        <v>0</v>
      </c>
      <c r="R567" s="76">
        <v>0</v>
      </c>
      <c r="S567" s="76">
        <v>0</v>
      </c>
      <c r="T567" s="76">
        <v>0</v>
      </c>
      <c r="U567" s="76">
        <v>0</v>
      </c>
      <c r="V567" s="76">
        <v>0</v>
      </c>
      <c r="W567" s="76">
        <v>0</v>
      </c>
      <c r="X567" s="76">
        <v>0</v>
      </c>
      <c r="Y567" s="76">
        <v>0</v>
      </c>
      <c r="Z567" s="76">
        <v>0</v>
      </c>
      <c r="AA567" s="76">
        <v>0</v>
      </c>
      <c r="AB567" s="76">
        <v>0</v>
      </c>
      <c r="AC567" s="76">
        <v>0</v>
      </c>
      <c r="AD567" s="76">
        <v>0</v>
      </c>
      <c r="AE567" s="76">
        <v>0</v>
      </c>
      <c r="AF567" s="76">
        <v>0</v>
      </c>
      <c r="AG567" s="76">
        <v>0</v>
      </c>
      <c r="AH567" s="76">
        <v>0</v>
      </c>
      <c r="AI567" s="76">
        <v>0</v>
      </c>
      <c r="AJ567" s="77">
        <f t="shared" si="8"/>
        <v>0</v>
      </c>
      <c r="AM567" s="70"/>
    </row>
    <row r="568" spans="1:39" ht="20.100000000000001" hidden="1" customHeight="1" outlineLevel="2">
      <c r="A568" s="73">
        <v>1813</v>
      </c>
      <c r="B568" s="74" t="s">
        <v>1201</v>
      </c>
      <c r="C568" s="75" t="s">
        <v>1298</v>
      </c>
      <c r="D568" s="76">
        <v>0</v>
      </c>
      <c r="E568" s="76">
        <v>0</v>
      </c>
      <c r="F568" s="76">
        <v>0</v>
      </c>
      <c r="G568" s="76">
        <v>0</v>
      </c>
      <c r="H568" s="76">
        <v>0</v>
      </c>
      <c r="I568" s="76">
        <v>0</v>
      </c>
      <c r="J568" s="76">
        <v>0</v>
      </c>
      <c r="K568" s="76">
        <v>0</v>
      </c>
      <c r="L568" s="76">
        <v>0</v>
      </c>
      <c r="M568" s="76">
        <v>0</v>
      </c>
      <c r="N568" s="76">
        <v>0</v>
      </c>
      <c r="O568" s="76">
        <v>0</v>
      </c>
      <c r="P568" s="76">
        <v>0</v>
      </c>
      <c r="Q568" s="76">
        <v>0</v>
      </c>
      <c r="R568" s="76">
        <v>0</v>
      </c>
      <c r="S568" s="76">
        <v>0</v>
      </c>
      <c r="T568" s="76">
        <v>0</v>
      </c>
      <c r="U568" s="76">
        <v>0</v>
      </c>
      <c r="V568" s="76">
        <v>0</v>
      </c>
      <c r="W568" s="76">
        <v>0</v>
      </c>
      <c r="X568" s="76">
        <v>0</v>
      </c>
      <c r="Y568" s="76">
        <v>0</v>
      </c>
      <c r="Z568" s="76">
        <v>0</v>
      </c>
      <c r="AA568" s="76">
        <v>0</v>
      </c>
      <c r="AB568" s="76">
        <v>0</v>
      </c>
      <c r="AC568" s="76">
        <v>0</v>
      </c>
      <c r="AD568" s="76">
        <v>0</v>
      </c>
      <c r="AE568" s="76">
        <v>0</v>
      </c>
      <c r="AF568" s="76">
        <v>0</v>
      </c>
      <c r="AG568" s="76">
        <v>0</v>
      </c>
      <c r="AH568" s="76">
        <v>0</v>
      </c>
      <c r="AI568" s="76">
        <v>0</v>
      </c>
      <c r="AJ568" s="77">
        <f t="shared" si="8"/>
        <v>0</v>
      </c>
      <c r="AM568" s="70"/>
    </row>
    <row r="569" spans="1:39" ht="20.100000000000001" hidden="1" customHeight="1" outlineLevel="2">
      <c r="A569" s="73">
        <v>1814</v>
      </c>
      <c r="B569" s="74" t="s">
        <v>1202</v>
      </c>
      <c r="C569" s="75" t="s">
        <v>1298</v>
      </c>
      <c r="D569" s="76">
        <v>0</v>
      </c>
      <c r="E569" s="76">
        <v>0</v>
      </c>
      <c r="F569" s="76">
        <v>0</v>
      </c>
      <c r="G569" s="76">
        <v>0</v>
      </c>
      <c r="H569" s="76">
        <v>0</v>
      </c>
      <c r="I569" s="76">
        <v>0</v>
      </c>
      <c r="J569" s="76">
        <v>0</v>
      </c>
      <c r="K569" s="76">
        <v>0</v>
      </c>
      <c r="L569" s="76">
        <v>0</v>
      </c>
      <c r="M569" s="76">
        <v>0</v>
      </c>
      <c r="N569" s="76">
        <v>0</v>
      </c>
      <c r="O569" s="76">
        <v>0</v>
      </c>
      <c r="P569" s="76">
        <v>0</v>
      </c>
      <c r="Q569" s="76">
        <v>0</v>
      </c>
      <c r="R569" s="76">
        <v>0</v>
      </c>
      <c r="S569" s="76">
        <v>0</v>
      </c>
      <c r="T569" s="76">
        <v>0</v>
      </c>
      <c r="U569" s="76">
        <v>0</v>
      </c>
      <c r="V569" s="76">
        <v>0</v>
      </c>
      <c r="W569" s="76">
        <v>0</v>
      </c>
      <c r="X569" s="76">
        <v>0</v>
      </c>
      <c r="Y569" s="76">
        <v>0</v>
      </c>
      <c r="Z569" s="76">
        <v>0</v>
      </c>
      <c r="AA569" s="76">
        <v>0</v>
      </c>
      <c r="AB569" s="76">
        <v>0</v>
      </c>
      <c r="AC569" s="76">
        <v>0</v>
      </c>
      <c r="AD569" s="76">
        <v>0</v>
      </c>
      <c r="AE569" s="76">
        <v>0</v>
      </c>
      <c r="AF569" s="76">
        <v>0</v>
      </c>
      <c r="AG569" s="76">
        <v>0</v>
      </c>
      <c r="AH569" s="76">
        <v>0</v>
      </c>
      <c r="AI569" s="76">
        <v>0</v>
      </c>
      <c r="AJ569" s="77">
        <f t="shared" si="8"/>
        <v>0</v>
      </c>
      <c r="AM569" s="70"/>
    </row>
    <row r="570" spans="1:39" ht="20.100000000000001" hidden="1" customHeight="1" outlineLevel="2">
      <c r="A570" s="73">
        <v>1815</v>
      </c>
      <c r="B570" s="74" t="s">
        <v>1184</v>
      </c>
      <c r="C570" s="75" t="s">
        <v>1298</v>
      </c>
      <c r="D570" s="76">
        <v>0</v>
      </c>
      <c r="E570" s="76">
        <v>0</v>
      </c>
      <c r="F570" s="76">
        <v>0</v>
      </c>
      <c r="G570" s="76">
        <v>0</v>
      </c>
      <c r="H570" s="76">
        <v>0</v>
      </c>
      <c r="I570" s="76">
        <v>0</v>
      </c>
      <c r="J570" s="76">
        <v>0</v>
      </c>
      <c r="K570" s="76">
        <v>0</v>
      </c>
      <c r="L570" s="76">
        <v>0</v>
      </c>
      <c r="M570" s="76">
        <v>0</v>
      </c>
      <c r="N570" s="76">
        <v>0</v>
      </c>
      <c r="O570" s="76">
        <v>0</v>
      </c>
      <c r="P570" s="76">
        <v>0</v>
      </c>
      <c r="Q570" s="76">
        <v>0</v>
      </c>
      <c r="R570" s="76">
        <v>0</v>
      </c>
      <c r="S570" s="76">
        <v>0</v>
      </c>
      <c r="T570" s="76">
        <v>0</v>
      </c>
      <c r="U570" s="76">
        <v>0</v>
      </c>
      <c r="V570" s="76">
        <v>0</v>
      </c>
      <c r="W570" s="76">
        <v>0</v>
      </c>
      <c r="X570" s="76">
        <v>0</v>
      </c>
      <c r="Y570" s="76">
        <v>0</v>
      </c>
      <c r="Z570" s="76">
        <v>0</v>
      </c>
      <c r="AA570" s="76">
        <v>0</v>
      </c>
      <c r="AB570" s="76">
        <v>0</v>
      </c>
      <c r="AC570" s="76">
        <v>0</v>
      </c>
      <c r="AD570" s="76">
        <v>0</v>
      </c>
      <c r="AE570" s="76">
        <v>0</v>
      </c>
      <c r="AF570" s="76">
        <v>0</v>
      </c>
      <c r="AG570" s="76">
        <v>0</v>
      </c>
      <c r="AH570" s="76">
        <v>0</v>
      </c>
      <c r="AI570" s="76">
        <v>0</v>
      </c>
      <c r="AJ570" s="77">
        <f t="shared" si="8"/>
        <v>0</v>
      </c>
      <c r="AM570" s="70"/>
    </row>
    <row r="571" spans="1:39" ht="20.100000000000001" hidden="1" customHeight="1" outlineLevel="2">
      <c r="A571" s="73">
        <v>1816</v>
      </c>
      <c r="B571" s="74" t="s">
        <v>1203</v>
      </c>
      <c r="C571" s="75" t="s">
        <v>1298</v>
      </c>
      <c r="D571" s="76">
        <v>0</v>
      </c>
      <c r="E571" s="76">
        <v>0</v>
      </c>
      <c r="F571" s="76">
        <v>0</v>
      </c>
      <c r="G571" s="76">
        <v>0</v>
      </c>
      <c r="H571" s="76">
        <v>0</v>
      </c>
      <c r="I571" s="76">
        <v>0</v>
      </c>
      <c r="J571" s="76">
        <v>0</v>
      </c>
      <c r="K571" s="76">
        <v>0</v>
      </c>
      <c r="L571" s="76">
        <v>0</v>
      </c>
      <c r="M571" s="76">
        <v>0</v>
      </c>
      <c r="N571" s="76">
        <v>0</v>
      </c>
      <c r="O571" s="76">
        <v>0</v>
      </c>
      <c r="P571" s="76">
        <v>0</v>
      </c>
      <c r="Q571" s="76">
        <v>0</v>
      </c>
      <c r="R571" s="76">
        <v>0</v>
      </c>
      <c r="S571" s="76">
        <v>0</v>
      </c>
      <c r="T571" s="76">
        <v>0</v>
      </c>
      <c r="U571" s="76">
        <v>0</v>
      </c>
      <c r="V571" s="76">
        <v>0</v>
      </c>
      <c r="W571" s="76">
        <v>0</v>
      </c>
      <c r="X571" s="76">
        <v>0</v>
      </c>
      <c r="Y571" s="76">
        <v>0</v>
      </c>
      <c r="Z571" s="76">
        <v>0</v>
      </c>
      <c r="AA571" s="76">
        <v>0</v>
      </c>
      <c r="AB571" s="76">
        <v>0</v>
      </c>
      <c r="AC571" s="76">
        <v>0</v>
      </c>
      <c r="AD571" s="76">
        <v>0</v>
      </c>
      <c r="AE571" s="76">
        <v>0</v>
      </c>
      <c r="AF571" s="76">
        <v>0</v>
      </c>
      <c r="AG571" s="76">
        <v>0</v>
      </c>
      <c r="AH571" s="76">
        <v>0</v>
      </c>
      <c r="AI571" s="76">
        <v>0</v>
      </c>
      <c r="AJ571" s="77">
        <f t="shared" si="8"/>
        <v>0</v>
      </c>
      <c r="AM571" s="70"/>
    </row>
    <row r="572" spans="1:39" ht="20.100000000000001" hidden="1" customHeight="1" outlineLevel="2">
      <c r="A572" s="73">
        <v>1817</v>
      </c>
      <c r="B572" s="74" t="s">
        <v>1204</v>
      </c>
      <c r="C572" s="75" t="s">
        <v>1298</v>
      </c>
      <c r="D572" s="76">
        <v>0</v>
      </c>
      <c r="E572" s="76">
        <v>0</v>
      </c>
      <c r="F572" s="76">
        <v>0</v>
      </c>
      <c r="G572" s="76">
        <v>0</v>
      </c>
      <c r="H572" s="76">
        <v>0</v>
      </c>
      <c r="I572" s="76">
        <v>0</v>
      </c>
      <c r="J572" s="76">
        <v>0</v>
      </c>
      <c r="K572" s="76">
        <v>0</v>
      </c>
      <c r="L572" s="76">
        <v>0</v>
      </c>
      <c r="M572" s="76">
        <v>0</v>
      </c>
      <c r="N572" s="76">
        <v>0</v>
      </c>
      <c r="O572" s="76">
        <v>0</v>
      </c>
      <c r="P572" s="76">
        <v>0</v>
      </c>
      <c r="Q572" s="76">
        <v>0</v>
      </c>
      <c r="R572" s="76">
        <v>0</v>
      </c>
      <c r="S572" s="76">
        <v>0</v>
      </c>
      <c r="T572" s="76">
        <v>0</v>
      </c>
      <c r="U572" s="76">
        <v>0</v>
      </c>
      <c r="V572" s="76">
        <v>0</v>
      </c>
      <c r="W572" s="76">
        <v>0</v>
      </c>
      <c r="X572" s="76">
        <v>0</v>
      </c>
      <c r="Y572" s="76">
        <v>0</v>
      </c>
      <c r="Z572" s="76">
        <v>0</v>
      </c>
      <c r="AA572" s="76">
        <v>0</v>
      </c>
      <c r="AB572" s="76">
        <v>0</v>
      </c>
      <c r="AC572" s="76">
        <v>0</v>
      </c>
      <c r="AD572" s="76">
        <v>0</v>
      </c>
      <c r="AE572" s="76">
        <v>0</v>
      </c>
      <c r="AF572" s="76">
        <v>0</v>
      </c>
      <c r="AG572" s="76">
        <v>0</v>
      </c>
      <c r="AH572" s="76">
        <v>0</v>
      </c>
      <c r="AI572" s="76">
        <v>0</v>
      </c>
      <c r="AJ572" s="77">
        <f t="shared" si="8"/>
        <v>0</v>
      </c>
      <c r="AM572" s="70"/>
    </row>
    <row r="573" spans="1:39" ht="20.100000000000001" hidden="1" customHeight="1" outlineLevel="2">
      <c r="A573" s="73">
        <v>1818</v>
      </c>
      <c r="B573" s="74" t="s">
        <v>1205</v>
      </c>
      <c r="C573" s="75" t="s">
        <v>1298</v>
      </c>
      <c r="D573" s="76">
        <v>0</v>
      </c>
      <c r="E573" s="76">
        <v>0</v>
      </c>
      <c r="F573" s="76">
        <v>0</v>
      </c>
      <c r="G573" s="76">
        <v>0</v>
      </c>
      <c r="H573" s="76">
        <v>0</v>
      </c>
      <c r="I573" s="76">
        <v>0</v>
      </c>
      <c r="J573" s="76">
        <v>0</v>
      </c>
      <c r="K573" s="76">
        <v>0</v>
      </c>
      <c r="L573" s="76">
        <v>0</v>
      </c>
      <c r="M573" s="76">
        <v>0</v>
      </c>
      <c r="N573" s="76">
        <v>0</v>
      </c>
      <c r="O573" s="76">
        <v>0</v>
      </c>
      <c r="P573" s="76">
        <v>0</v>
      </c>
      <c r="Q573" s="76">
        <v>0</v>
      </c>
      <c r="R573" s="76">
        <v>0</v>
      </c>
      <c r="S573" s="76">
        <v>0</v>
      </c>
      <c r="T573" s="76">
        <v>0</v>
      </c>
      <c r="U573" s="76">
        <v>0</v>
      </c>
      <c r="V573" s="76">
        <v>0</v>
      </c>
      <c r="W573" s="76">
        <v>0</v>
      </c>
      <c r="X573" s="76">
        <v>0</v>
      </c>
      <c r="Y573" s="76">
        <v>0</v>
      </c>
      <c r="Z573" s="76">
        <v>0</v>
      </c>
      <c r="AA573" s="76">
        <v>0</v>
      </c>
      <c r="AB573" s="76">
        <v>0</v>
      </c>
      <c r="AC573" s="76">
        <v>0</v>
      </c>
      <c r="AD573" s="76">
        <v>0</v>
      </c>
      <c r="AE573" s="76">
        <v>0</v>
      </c>
      <c r="AF573" s="76">
        <v>0</v>
      </c>
      <c r="AG573" s="76">
        <v>0</v>
      </c>
      <c r="AH573" s="76">
        <v>0</v>
      </c>
      <c r="AI573" s="76">
        <v>0</v>
      </c>
      <c r="AJ573" s="77">
        <f t="shared" si="8"/>
        <v>0</v>
      </c>
      <c r="AM573" s="70"/>
    </row>
    <row r="574" spans="1:39" ht="20.100000000000001" hidden="1" customHeight="1" outlineLevel="2">
      <c r="A574" s="73">
        <v>1819</v>
      </c>
      <c r="B574" s="74" t="s">
        <v>1206</v>
      </c>
      <c r="C574" s="75" t="s">
        <v>1298</v>
      </c>
      <c r="D574" s="76">
        <v>0</v>
      </c>
      <c r="E574" s="76">
        <v>0</v>
      </c>
      <c r="F574" s="76">
        <v>0</v>
      </c>
      <c r="G574" s="76">
        <v>0</v>
      </c>
      <c r="H574" s="76">
        <v>0</v>
      </c>
      <c r="I574" s="76">
        <v>0</v>
      </c>
      <c r="J574" s="76">
        <v>0</v>
      </c>
      <c r="K574" s="76">
        <v>0</v>
      </c>
      <c r="L574" s="76">
        <v>0</v>
      </c>
      <c r="M574" s="76">
        <v>0</v>
      </c>
      <c r="N574" s="76">
        <v>0</v>
      </c>
      <c r="O574" s="76">
        <v>0</v>
      </c>
      <c r="P574" s="76">
        <v>0</v>
      </c>
      <c r="Q574" s="76">
        <v>0</v>
      </c>
      <c r="R574" s="76">
        <v>0</v>
      </c>
      <c r="S574" s="76">
        <v>0</v>
      </c>
      <c r="T574" s="76">
        <v>0</v>
      </c>
      <c r="U574" s="76">
        <v>0</v>
      </c>
      <c r="V574" s="76">
        <v>0</v>
      </c>
      <c r="W574" s="76">
        <v>0</v>
      </c>
      <c r="X574" s="76">
        <v>0</v>
      </c>
      <c r="Y574" s="76">
        <v>0</v>
      </c>
      <c r="Z574" s="76">
        <v>0</v>
      </c>
      <c r="AA574" s="76">
        <v>0</v>
      </c>
      <c r="AB574" s="76">
        <v>0</v>
      </c>
      <c r="AC574" s="76">
        <v>0</v>
      </c>
      <c r="AD574" s="76">
        <v>0</v>
      </c>
      <c r="AE574" s="76">
        <v>0</v>
      </c>
      <c r="AF574" s="76">
        <v>0</v>
      </c>
      <c r="AG574" s="76">
        <v>0</v>
      </c>
      <c r="AH574" s="76">
        <v>0</v>
      </c>
      <c r="AI574" s="76">
        <v>0</v>
      </c>
      <c r="AJ574" s="77">
        <f t="shared" si="8"/>
        <v>0</v>
      </c>
      <c r="AM574" s="70"/>
    </row>
    <row r="575" spans="1:39" ht="20.100000000000001" hidden="1" customHeight="1" outlineLevel="2">
      <c r="A575" s="73">
        <v>1820</v>
      </c>
      <c r="B575" s="74" t="s">
        <v>1207</v>
      </c>
      <c r="C575" s="75" t="s">
        <v>1298</v>
      </c>
      <c r="D575" s="76">
        <v>0</v>
      </c>
      <c r="E575" s="76">
        <v>0</v>
      </c>
      <c r="F575" s="76">
        <v>0</v>
      </c>
      <c r="G575" s="76">
        <v>0</v>
      </c>
      <c r="H575" s="76">
        <v>0</v>
      </c>
      <c r="I575" s="76">
        <v>0</v>
      </c>
      <c r="J575" s="76">
        <v>0</v>
      </c>
      <c r="K575" s="76">
        <v>0</v>
      </c>
      <c r="L575" s="76">
        <v>0</v>
      </c>
      <c r="M575" s="76">
        <v>0</v>
      </c>
      <c r="N575" s="76">
        <v>0</v>
      </c>
      <c r="O575" s="76">
        <v>0</v>
      </c>
      <c r="P575" s="76">
        <v>0</v>
      </c>
      <c r="Q575" s="76">
        <v>0</v>
      </c>
      <c r="R575" s="76">
        <v>0</v>
      </c>
      <c r="S575" s="76">
        <v>0</v>
      </c>
      <c r="T575" s="76">
        <v>0</v>
      </c>
      <c r="U575" s="76">
        <v>0</v>
      </c>
      <c r="V575" s="76">
        <v>0</v>
      </c>
      <c r="W575" s="76">
        <v>0</v>
      </c>
      <c r="X575" s="76">
        <v>0</v>
      </c>
      <c r="Y575" s="76">
        <v>0</v>
      </c>
      <c r="Z575" s="76">
        <v>0</v>
      </c>
      <c r="AA575" s="76">
        <v>0</v>
      </c>
      <c r="AB575" s="76">
        <v>0</v>
      </c>
      <c r="AC575" s="76">
        <v>0</v>
      </c>
      <c r="AD575" s="76">
        <v>0</v>
      </c>
      <c r="AE575" s="76">
        <v>0</v>
      </c>
      <c r="AF575" s="76">
        <v>0</v>
      </c>
      <c r="AG575" s="76">
        <v>0</v>
      </c>
      <c r="AH575" s="76">
        <v>0</v>
      </c>
      <c r="AI575" s="76">
        <v>0</v>
      </c>
      <c r="AJ575" s="77">
        <f t="shared" si="8"/>
        <v>0</v>
      </c>
      <c r="AM575" s="70"/>
    </row>
    <row r="576" spans="1:39" ht="20.100000000000001" hidden="1" customHeight="1" outlineLevel="2">
      <c r="A576" s="73">
        <v>1901</v>
      </c>
      <c r="B576" s="74" t="s">
        <v>1208</v>
      </c>
      <c r="C576" s="75" t="s">
        <v>1298</v>
      </c>
      <c r="D576" s="76">
        <v>0</v>
      </c>
      <c r="E576" s="76">
        <v>0</v>
      </c>
      <c r="F576" s="76">
        <v>0</v>
      </c>
      <c r="G576" s="76">
        <v>0</v>
      </c>
      <c r="H576" s="76">
        <v>0</v>
      </c>
      <c r="I576" s="76">
        <v>0</v>
      </c>
      <c r="J576" s="76">
        <v>0</v>
      </c>
      <c r="K576" s="76">
        <v>0</v>
      </c>
      <c r="L576" s="76">
        <v>0</v>
      </c>
      <c r="M576" s="76">
        <v>0</v>
      </c>
      <c r="N576" s="76">
        <v>0</v>
      </c>
      <c r="O576" s="76">
        <v>0</v>
      </c>
      <c r="P576" s="76">
        <v>0</v>
      </c>
      <c r="Q576" s="76">
        <v>0</v>
      </c>
      <c r="R576" s="76">
        <v>0</v>
      </c>
      <c r="S576" s="76">
        <v>0</v>
      </c>
      <c r="T576" s="76">
        <v>0</v>
      </c>
      <c r="U576" s="76">
        <v>0</v>
      </c>
      <c r="V576" s="76">
        <v>0</v>
      </c>
      <c r="W576" s="76">
        <v>0</v>
      </c>
      <c r="X576" s="76">
        <v>0</v>
      </c>
      <c r="Y576" s="76">
        <v>0</v>
      </c>
      <c r="Z576" s="76">
        <v>0</v>
      </c>
      <c r="AA576" s="76">
        <v>0</v>
      </c>
      <c r="AB576" s="76">
        <v>0</v>
      </c>
      <c r="AC576" s="76">
        <v>0</v>
      </c>
      <c r="AD576" s="76">
        <v>0</v>
      </c>
      <c r="AE576" s="76">
        <v>0</v>
      </c>
      <c r="AF576" s="76">
        <v>0</v>
      </c>
      <c r="AG576" s="76">
        <v>0</v>
      </c>
      <c r="AH576" s="76">
        <v>0</v>
      </c>
      <c r="AI576" s="76">
        <v>0</v>
      </c>
      <c r="AJ576" s="77">
        <f t="shared" si="8"/>
        <v>0</v>
      </c>
      <c r="AM576" s="70"/>
    </row>
    <row r="577" spans="1:39" ht="20.100000000000001" hidden="1" customHeight="1" outlineLevel="2">
      <c r="A577" s="73">
        <v>1902</v>
      </c>
      <c r="B577" s="74" t="s">
        <v>1209</v>
      </c>
      <c r="C577" s="75" t="s">
        <v>1298</v>
      </c>
      <c r="D577" s="76">
        <v>0</v>
      </c>
      <c r="E577" s="76">
        <v>0</v>
      </c>
      <c r="F577" s="76">
        <v>0</v>
      </c>
      <c r="G577" s="76">
        <v>0</v>
      </c>
      <c r="H577" s="76">
        <v>0</v>
      </c>
      <c r="I577" s="76">
        <v>0</v>
      </c>
      <c r="J577" s="76">
        <v>0</v>
      </c>
      <c r="K577" s="76">
        <v>0</v>
      </c>
      <c r="L577" s="76">
        <v>0</v>
      </c>
      <c r="M577" s="76">
        <v>0</v>
      </c>
      <c r="N577" s="76">
        <v>0</v>
      </c>
      <c r="O577" s="76">
        <v>0</v>
      </c>
      <c r="P577" s="76">
        <v>0</v>
      </c>
      <c r="Q577" s="76">
        <v>0</v>
      </c>
      <c r="R577" s="76">
        <v>0</v>
      </c>
      <c r="S577" s="76">
        <v>0</v>
      </c>
      <c r="T577" s="76">
        <v>0</v>
      </c>
      <c r="U577" s="76">
        <v>0</v>
      </c>
      <c r="V577" s="76">
        <v>0</v>
      </c>
      <c r="W577" s="76">
        <v>0</v>
      </c>
      <c r="X577" s="76">
        <v>0</v>
      </c>
      <c r="Y577" s="76">
        <v>0</v>
      </c>
      <c r="Z577" s="76">
        <v>0</v>
      </c>
      <c r="AA577" s="76">
        <v>0</v>
      </c>
      <c r="AB577" s="76">
        <v>0</v>
      </c>
      <c r="AC577" s="76">
        <v>0</v>
      </c>
      <c r="AD577" s="76">
        <v>0</v>
      </c>
      <c r="AE577" s="76">
        <v>0</v>
      </c>
      <c r="AF577" s="76">
        <v>0</v>
      </c>
      <c r="AG577" s="76">
        <v>0</v>
      </c>
      <c r="AH577" s="76">
        <v>0</v>
      </c>
      <c r="AI577" s="76">
        <v>0</v>
      </c>
      <c r="AJ577" s="77">
        <f t="shared" si="8"/>
        <v>0</v>
      </c>
      <c r="AM577" s="70"/>
    </row>
    <row r="578" spans="1:39" ht="20.100000000000001" hidden="1" customHeight="1" outlineLevel="2">
      <c r="A578" s="73">
        <v>1903</v>
      </c>
      <c r="B578" s="74" t="s">
        <v>1210</v>
      </c>
      <c r="C578" s="75" t="s">
        <v>1298</v>
      </c>
      <c r="D578" s="76">
        <v>0</v>
      </c>
      <c r="E578" s="76">
        <v>0</v>
      </c>
      <c r="F578" s="76">
        <v>0</v>
      </c>
      <c r="G578" s="76">
        <v>0</v>
      </c>
      <c r="H578" s="76">
        <v>0</v>
      </c>
      <c r="I578" s="76">
        <v>0</v>
      </c>
      <c r="J578" s="76">
        <v>0</v>
      </c>
      <c r="K578" s="76">
        <v>0</v>
      </c>
      <c r="L578" s="76">
        <v>0</v>
      </c>
      <c r="M578" s="76">
        <v>0</v>
      </c>
      <c r="N578" s="76">
        <v>0</v>
      </c>
      <c r="O578" s="76">
        <v>0</v>
      </c>
      <c r="P578" s="76">
        <v>0</v>
      </c>
      <c r="Q578" s="76">
        <v>0</v>
      </c>
      <c r="R578" s="76">
        <v>0</v>
      </c>
      <c r="S578" s="76">
        <v>0</v>
      </c>
      <c r="T578" s="76">
        <v>0</v>
      </c>
      <c r="U578" s="76">
        <v>0</v>
      </c>
      <c r="V578" s="76">
        <v>0</v>
      </c>
      <c r="W578" s="76">
        <v>0</v>
      </c>
      <c r="X578" s="76">
        <v>0</v>
      </c>
      <c r="Y578" s="76">
        <v>0</v>
      </c>
      <c r="Z578" s="76">
        <v>0</v>
      </c>
      <c r="AA578" s="76">
        <v>0</v>
      </c>
      <c r="AB578" s="76">
        <v>0</v>
      </c>
      <c r="AC578" s="76">
        <v>0</v>
      </c>
      <c r="AD578" s="76">
        <v>0</v>
      </c>
      <c r="AE578" s="76">
        <v>0</v>
      </c>
      <c r="AF578" s="76">
        <v>0</v>
      </c>
      <c r="AG578" s="76">
        <v>0</v>
      </c>
      <c r="AH578" s="76">
        <v>0</v>
      </c>
      <c r="AI578" s="76">
        <v>0</v>
      </c>
      <c r="AJ578" s="77">
        <f t="shared" si="8"/>
        <v>0</v>
      </c>
      <c r="AM578" s="70"/>
    </row>
    <row r="579" spans="1:39" ht="20.100000000000001" hidden="1" customHeight="1" outlineLevel="2">
      <c r="A579" s="73">
        <v>1904</v>
      </c>
      <c r="B579" s="74" t="s">
        <v>1211</v>
      </c>
      <c r="C579" s="75" t="s">
        <v>1298</v>
      </c>
      <c r="D579" s="76">
        <v>0</v>
      </c>
      <c r="E579" s="76">
        <v>0</v>
      </c>
      <c r="F579" s="76">
        <v>0</v>
      </c>
      <c r="G579" s="76">
        <v>0</v>
      </c>
      <c r="H579" s="76">
        <v>0</v>
      </c>
      <c r="I579" s="76">
        <v>0</v>
      </c>
      <c r="J579" s="76">
        <v>0</v>
      </c>
      <c r="K579" s="76">
        <v>0</v>
      </c>
      <c r="L579" s="76">
        <v>0</v>
      </c>
      <c r="M579" s="76">
        <v>0</v>
      </c>
      <c r="N579" s="76">
        <v>0</v>
      </c>
      <c r="O579" s="76">
        <v>0</v>
      </c>
      <c r="P579" s="76">
        <v>0</v>
      </c>
      <c r="Q579" s="76">
        <v>0</v>
      </c>
      <c r="R579" s="76">
        <v>0</v>
      </c>
      <c r="S579" s="76">
        <v>0</v>
      </c>
      <c r="T579" s="76">
        <v>0</v>
      </c>
      <c r="U579" s="76">
        <v>0</v>
      </c>
      <c r="V579" s="76">
        <v>0</v>
      </c>
      <c r="W579" s="76">
        <v>0</v>
      </c>
      <c r="X579" s="76">
        <v>0</v>
      </c>
      <c r="Y579" s="76">
        <v>0</v>
      </c>
      <c r="Z579" s="76">
        <v>0</v>
      </c>
      <c r="AA579" s="76">
        <v>0</v>
      </c>
      <c r="AB579" s="76">
        <v>0</v>
      </c>
      <c r="AC579" s="76">
        <v>0</v>
      </c>
      <c r="AD579" s="76">
        <v>0</v>
      </c>
      <c r="AE579" s="76">
        <v>0</v>
      </c>
      <c r="AF579" s="76">
        <v>0</v>
      </c>
      <c r="AG579" s="76">
        <v>0</v>
      </c>
      <c r="AH579" s="76">
        <v>0</v>
      </c>
      <c r="AI579" s="76">
        <v>0</v>
      </c>
      <c r="AJ579" s="77">
        <f t="shared" si="8"/>
        <v>0</v>
      </c>
      <c r="AM579" s="70"/>
    </row>
    <row r="580" spans="1:39" ht="20.100000000000001" hidden="1" customHeight="1" outlineLevel="2">
      <c r="A580" s="73">
        <v>1905</v>
      </c>
      <c r="B580" s="74" t="s">
        <v>1212</v>
      </c>
      <c r="C580" s="75" t="s">
        <v>1298</v>
      </c>
      <c r="D580" s="76">
        <v>0</v>
      </c>
      <c r="E580" s="76">
        <v>0</v>
      </c>
      <c r="F580" s="76">
        <v>0</v>
      </c>
      <c r="G580" s="76">
        <v>0</v>
      </c>
      <c r="H580" s="76">
        <v>0</v>
      </c>
      <c r="I580" s="76">
        <v>0</v>
      </c>
      <c r="J580" s="76">
        <v>0</v>
      </c>
      <c r="K580" s="76">
        <v>0</v>
      </c>
      <c r="L580" s="76">
        <v>0</v>
      </c>
      <c r="M580" s="76">
        <v>0</v>
      </c>
      <c r="N580" s="76">
        <v>0</v>
      </c>
      <c r="O580" s="76">
        <v>0</v>
      </c>
      <c r="P580" s="76">
        <v>0</v>
      </c>
      <c r="Q580" s="76">
        <v>0</v>
      </c>
      <c r="R580" s="76">
        <v>0</v>
      </c>
      <c r="S580" s="76">
        <v>0</v>
      </c>
      <c r="T580" s="76">
        <v>0</v>
      </c>
      <c r="U580" s="76">
        <v>0</v>
      </c>
      <c r="V580" s="76">
        <v>0</v>
      </c>
      <c r="W580" s="76">
        <v>0</v>
      </c>
      <c r="X580" s="76">
        <v>0</v>
      </c>
      <c r="Y580" s="76">
        <v>0</v>
      </c>
      <c r="Z580" s="76">
        <v>0</v>
      </c>
      <c r="AA580" s="76">
        <v>0</v>
      </c>
      <c r="AB580" s="76">
        <v>0</v>
      </c>
      <c r="AC580" s="76">
        <v>0</v>
      </c>
      <c r="AD580" s="76">
        <v>0</v>
      </c>
      <c r="AE580" s="76">
        <v>0</v>
      </c>
      <c r="AF580" s="76">
        <v>0</v>
      </c>
      <c r="AG580" s="76">
        <v>0</v>
      </c>
      <c r="AH580" s="76">
        <v>0</v>
      </c>
      <c r="AI580" s="76">
        <v>0</v>
      </c>
      <c r="AJ580" s="77">
        <f t="shared" si="8"/>
        <v>0</v>
      </c>
      <c r="AM580" s="70"/>
    </row>
    <row r="581" spans="1:39" ht="20.100000000000001" hidden="1" customHeight="1" outlineLevel="2">
      <c r="A581" s="73">
        <v>1906</v>
      </c>
      <c r="B581" s="74" t="s">
        <v>1188</v>
      </c>
      <c r="C581" s="75" t="s">
        <v>1298</v>
      </c>
      <c r="D581" s="76">
        <v>0</v>
      </c>
      <c r="E581" s="76">
        <v>0</v>
      </c>
      <c r="F581" s="76">
        <v>0</v>
      </c>
      <c r="G581" s="76">
        <v>0</v>
      </c>
      <c r="H581" s="76">
        <v>0</v>
      </c>
      <c r="I581" s="76">
        <v>0</v>
      </c>
      <c r="J581" s="76">
        <v>0</v>
      </c>
      <c r="K581" s="76">
        <v>0</v>
      </c>
      <c r="L581" s="76">
        <v>0</v>
      </c>
      <c r="M581" s="76">
        <v>0</v>
      </c>
      <c r="N581" s="76">
        <v>0</v>
      </c>
      <c r="O581" s="76">
        <v>0</v>
      </c>
      <c r="P581" s="76">
        <v>0</v>
      </c>
      <c r="Q581" s="76">
        <v>0</v>
      </c>
      <c r="R581" s="76">
        <v>0</v>
      </c>
      <c r="S581" s="76">
        <v>0</v>
      </c>
      <c r="T581" s="76">
        <v>0</v>
      </c>
      <c r="U581" s="76">
        <v>0</v>
      </c>
      <c r="V581" s="76">
        <v>0</v>
      </c>
      <c r="W581" s="76">
        <v>0</v>
      </c>
      <c r="X581" s="76">
        <v>0</v>
      </c>
      <c r="Y581" s="76">
        <v>0</v>
      </c>
      <c r="Z581" s="76">
        <v>0</v>
      </c>
      <c r="AA581" s="76">
        <v>0</v>
      </c>
      <c r="AB581" s="76">
        <v>0</v>
      </c>
      <c r="AC581" s="76">
        <v>0</v>
      </c>
      <c r="AD581" s="76">
        <v>0</v>
      </c>
      <c r="AE581" s="76">
        <v>0</v>
      </c>
      <c r="AF581" s="76">
        <v>0</v>
      </c>
      <c r="AG581" s="76">
        <v>0</v>
      </c>
      <c r="AH581" s="76">
        <v>0</v>
      </c>
      <c r="AI581" s="76">
        <v>0</v>
      </c>
      <c r="AJ581" s="77">
        <f t="shared" si="8"/>
        <v>0</v>
      </c>
      <c r="AM581" s="70"/>
    </row>
    <row r="582" spans="1:39" ht="20.100000000000001" hidden="1" customHeight="1" outlineLevel="2">
      <c r="A582" s="73">
        <v>1907</v>
      </c>
      <c r="B582" s="74" t="s">
        <v>1213</v>
      </c>
      <c r="C582" s="75" t="s">
        <v>1298</v>
      </c>
      <c r="D582" s="76">
        <v>0</v>
      </c>
      <c r="E582" s="76">
        <v>0</v>
      </c>
      <c r="F582" s="76">
        <v>0</v>
      </c>
      <c r="G582" s="76">
        <v>0</v>
      </c>
      <c r="H582" s="76">
        <v>0</v>
      </c>
      <c r="I582" s="76">
        <v>0</v>
      </c>
      <c r="J582" s="76">
        <v>0</v>
      </c>
      <c r="K582" s="76">
        <v>0</v>
      </c>
      <c r="L582" s="76">
        <v>0</v>
      </c>
      <c r="M582" s="76">
        <v>0</v>
      </c>
      <c r="N582" s="76">
        <v>0</v>
      </c>
      <c r="O582" s="76">
        <v>0</v>
      </c>
      <c r="P582" s="76">
        <v>0</v>
      </c>
      <c r="Q582" s="76">
        <v>0</v>
      </c>
      <c r="R582" s="76">
        <v>0</v>
      </c>
      <c r="S582" s="76">
        <v>0</v>
      </c>
      <c r="T582" s="76">
        <v>0</v>
      </c>
      <c r="U582" s="76">
        <v>0</v>
      </c>
      <c r="V582" s="76">
        <v>0</v>
      </c>
      <c r="W582" s="76">
        <v>0</v>
      </c>
      <c r="X582" s="76">
        <v>0</v>
      </c>
      <c r="Y582" s="76">
        <v>0</v>
      </c>
      <c r="Z582" s="76">
        <v>0</v>
      </c>
      <c r="AA582" s="76">
        <v>0</v>
      </c>
      <c r="AB582" s="76">
        <v>0</v>
      </c>
      <c r="AC582" s="76">
        <v>0</v>
      </c>
      <c r="AD582" s="76">
        <v>0</v>
      </c>
      <c r="AE582" s="76">
        <v>0</v>
      </c>
      <c r="AF582" s="76">
        <v>0</v>
      </c>
      <c r="AG582" s="76">
        <v>0</v>
      </c>
      <c r="AH582" s="76">
        <v>0</v>
      </c>
      <c r="AI582" s="76">
        <v>0</v>
      </c>
      <c r="AJ582" s="77">
        <f t="shared" si="8"/>
        <v>0</v>
      </c>
      <c r="AM582" s="70"/>
    </row>
    <row r="583" spans="1:39" ht="20.100000000000001" hidden="1" customHeight="1" outlineLevel="2">
      <c r="A583" s="73">
        <v>1908</v>
      </c>
      <c r="B583" s="74" t="s">
        <v>1214</v>
      </c>
      <c r="C583" s="75" t="s">
        <v>1298</v>
      </c>
      <c r="D583" s="76">
        <v>0</v>
      </c>
      <c r="E583" s="76">
        <v>0</v>
      </c>
      <c r="F583" s="76">
        <v>0</v>
      </c>
      <c r="G583" s="76">
        <v>0</v>
      </c>
      <c r="H583" s="76">
        <v>0</v>
      </c>
      <c r="I583" s="76">
        <v>0</v>
      </c>
      <c r="J583" s="76">
        <v>0</v>
      </c>
      <c r="K583" s="76">
        <v>0</v>
      </c>
      <c r="L583" s="76">
        <v>0</v>
      </c>
      <c r="M583" s="76">
        <v>0</v>
      </c>
      <c r="N583" s="76">
        <v>0</v>
      </c>
      <c r="O583" s="76">
        <v>0</v>
      </c>
      <c r="P583" s="76">
        <v>0</v>
      </c>
      <c r="Q583" s="76">
        <v>0</v>
      </c>
      <c r="R583" s="76">
        <v>0</v>
      </c>
      <c r="S583" s="76">
        <v>0</v>
      </c>
      <c r="T583" s="76">
        <v>0</v>
      </c>
      <c r="U583" s="76">
        <v>0</v>
      </c>
      <c r="V583" s="76">
        <v>0</v>
      </c>
      <c r="W583" s="76">
        <v>0</v>
      </c>
      <c r="X583" s="76">
        <v>0</v>
      </c>
      <c r="Y583" s="76">
        <v>0</v>
      </c>
      <c r="Z583" s="76">
        <v>0</v>
      </c>
      <c r="AA583" s="76">
        <v>0</v>
      </c>
      <c r="AB583" s="76">
        <v>0</v>
      </c>
      <c r="AC583" s="76">
        <v>0</v>
      </c>
      <c r="AD583" s="76">
        <v>0</v>
      </c>
      <c r="AE583" s="76">
        <v>0</v>
      </c>
      <c r="AF583" s="76">
        <v>0</v>
      </c>
      <c r="AG583" s="76">
        <v>0</v>
      </c>
      <c r="AH583" s="76">
        <v>0</v>
      </c>
      <c r="AI583" s="76">
        <v>0</v>
      </c>
      <c r="AJ583" s="77">
        <f t="shared" si="8"/>
        <v>0</v>
      </c>
      <c r="AM583" s="70"/>
    </row>
    <row r="584" spans="1:39" ht="20.100000000000001" hidden="1" customHeight="1" outlineLevel="2">
      <c r="A584" s="73">
        <v>1909</v>
      </c>
      <c r="B584" s="74" t="s">
        <v>1133</v>
      </c>
      <c r="C584" s="75" t="s">
        <v>1298</v>
      </c>
      <c r="D584" s="76">
        <v>0</v>
      </c>
      <c r="E584" s="76">
        <v>0</v>
      </c>
      <c r="F584" s="76">
        <v>0</v>
      </c>
      <c r="G584" s="76">
        <v>0</v>
      </c>
      <c r="H584" s="76">
        <v>0</v>
      </c>
      <c r="I584" s="76">
        <v>0</v>
      </c>
      <c r="J584" s="76">
        <v>0</v>
      </c>
      <c r="K584" s="76">
        <v>0</v>
      </c>
      <c r="L584" s="76">
        <v>0</v>
      </c>
      <c r="M584" s="76">
        <v>0</v>
      </c>
      <c r="N584" s="76">
        <v>0</v>
      </c>
      <c r="O584" s="76">
        <v>0</v>
      </c>
      <c r="P584" s="76">
        <v>0</v>
      </c>
      <c r="Q584" s="76">
        <v>0</v>
      </c>
      <c r="R584" s="76">
        <v>0</v>
      </c>
      <c r="S584" s="76">
        <v>0</v>
      </c>
      <c r="T584" s="76">
        <v>0</v>
      </c>
      <c r="U584" s="76">
        <v>0</v>
      </c>
      <c r="V584" s="76">
        <v>0</v>
      </c>
      <c r="W584" s="76">
        <v>0</v>
      </c>
      <c r="X584" s="76">
        <v>0</v>
      </c>
      <c r="Y584" s="76">
        <v>0</v>
      </c>
      <c r="Z584" s="76">
        <v>0</v>
      </c>
      <c r="AA584" s="76">
        <v>0</v>
      </c>
      <c r="AB584" s="76">
        <v>0</v>
      </c>
      <c r="AC584" s="76">
        <v>0</v>
      </c>
      <c r="AD584" s="76">
        <v>0</v>
      </c>
      <c r="AE584" s="76">
        <v>0</v>
      </c>
      <c r="AF584" s="76">
        <v>0</v>
      </c>
      <c r="AG584" s="76">
        <v>0</v>
      </c>
      <c r="AH584" s="76">
        <v>0</v>
      </c>
      <c r="AI584" s="76">
        <v>0</v>
      </c>
      <c r="AJ584" s="77">
        <f t="shared" si="8"/>
        <v>0</v>
      </c>
      <c r="AM584" s="70"/>
    </row>
    <row r="585" spans="1:39" ht="20.100000000000001" hidden="1" customHeight="1" outlineLevel="2">
      <c r="A585" s="73">
        <v>1910</v>
      </c>
      <c r="B585" s="74" t="s">
        <v>1215</v>
      </c>
      <c r="C585" s="75" t="s">
        <v>1298</v>
      </c>
      <c r="D585" s="76">
        <v>0</v>
      </c>
      <c r="E585" s="76">
        <v>0</v>
      </c>
      <c r="F585" s="76">
        <v>0</v>
      </c>
      <c r="G585" s="76">
        <v>0</v>
      </c>
      <c r="H585" s="76">
        <v>0</v>
      </c>
      <c r="I585" s="76">
        <v>0</v>
      </c>
      <c r="J585" s="76">
        <v>0</v>
      </c>
      <c r="K585" s="76">
        <v>0</v>
      </c>
      <c r="L585" s="76">
        <v>0</v>
      </c>
      <c r="M585" s="76">
        <v>0</v>
      </c>
      <c r="N585" s="76">
        <v>0</v>
      </c>
      <c r="O585" s="76">
        <v>0</v>
      </c>
      <c r="P585" s="76">
        <v>0</v>
      </c>
      <c r="Q585" s="76">
        <v>0</v>
      </c>
      <c r="R585" s="76">
        <v>0</v>
      </c>
      <c r="S585" s="76">
        <v>0</v>
      </c>
      <c r="T585" s="76">
        <v>0</v>
      </c>
      <c r="U585" s="76">
        <v>0</v>
      </c>
      <c r="V585" s="76">
        <v>0</v>
      </c>
      <c r="W585" s="76">
        <v>0</v>
      </c>
      <c r="X585" s="76">
        <v>0</v>
      </c>
      <c r="Y585" s="76">
        <v>0</v>
      </c>
      <c r="Z585" s="76">
        <v>0</v>
      </c>
      <c r="AA585" s="76">
        <v>0</v>
      </c>
      <c r="AB585" s="76">
        <v>0</v>
      </c>
      <c r="AC585" s="76">
        <v>0</v>
      </c>
      <c r="AD585" s="76">
        <v>0</v>
      </c>
      <c r="AE585" s="76">
        <v>0</v>
      </c>
      <c r="AF585" s="76">
        <v>0</v>
      </c>
      <c r="AG585" s="76">
        <v>0</v>
      </c>
      <c r="AH585" s="76">
        <v>0</v>
      </c>
      <c r="AI585" s="76">
        <v>0</v>
      </c>
      <c r="AJ585" s="77">
        <f t="shared" si="8"/>
        <v>0</v>
      </c>
      <c r="AM585" s="70"/>
    </row>
    <row r="586" spans="1:39" ht="20.100000000000001" hidden="1" customHeight="1" outlineLevel="2">
      <c r="A586" s="73">
        <v>1911</v>
      </c>
      <c r="B586" s="74" t="s">
        <v>1216</v>
      </c>
      <c r="C586" s="75" t="s">
        <v>1298</v>
      </c>
      <c r="D586" s="76">
        <v>0</v>
      </c>
      <c r="E586" s="76">
        <v>0</v>
      </c>
      <c r="F586" s="76">
        <v>0</v>
      </c>
      <c r="G586" s="76">
        <v>0</v>
      </c>
      <c r="H586" s="76">
        <v>0</v>
      </c>
      <c r="I586" s="76">
        <v>0</v>
      </c>
      <c r="J586" s="76">
        <v>0</v>
      </c>
      <c r="K586" s="76">
        <v>0</v>
      </c>
      <c r="L586" s="76">
        <v>0</v>
      </c>
      <c r="M586" s="76">
        <v>0</v>
      </c>
      <c r="N586" s="76">
        <v>0</v>
      </c>
      <c r="O586" s="76">
        <v>0</v>
      </c>
      <c r="P586" s="76">
        <v>0</v>
      </c>
      <c r="Q586" s="76">
        <v>0</v>
      </c>
      <c r="R586" s="76">
        <v>0</v>
      </c>
      <c r="S586" s="76">
        <v>0</v>
      </c>
      <c r="T586" s="76">
        <v>0</v>
      </c>
      <c r="U586" s="76">
        <v>0</v>
      </c>
      <c r="V586" s="76">
        <v>0</v>
      </c>
      <c r="W586" s="76">
        <v>0</v>
      </c>
      <c r="X586" s="76">
        <v>0</v>
      </c>
      <c r="Y586" s="76">
        <v>0</v>
      </c>
      <c r="Z586" s="76">
        <v>0</v>
      </c>
      <c r="AA586" s="76">
        <v>0</v>
      </c>
      <c r="AB586" s="76">
        <v>0</v>
      </c>
      <c r="AC586" s="76">
        <v>0</v>
      </c>
      <c r="AD586" s="76">
        <v>0</v>
      </c>
      <c r="AE586" s="76">
        <v>0</v>
      </c>
      <c r="AF586" s="76">
        <v>0</v>
      </c>
      <c r="AG586" s="76">
        <v>0</v>
      </c>
      <c r="AH586" s="76">
        <v>0</v>
      </c>
      <c r="AI586" s="76">
        <v>0</v>
      </c>
      <c r="AJ586" s="77">
        <f t="shared" si="8"/>
        <v>0</v>
      </c>
      <c r="AM586" s="70"/>
    </row>
    <row r="587" spans="1:39" ht="20.100000000000001" hidden="1" customHeight="1" outlineLevel="2">
      <c r="A587" s="73">
        <v>1912</v>
      </c>
      <c r="B587" s="74" t="s">
        <v>1217</v>
      </c>
      <c r="C587" s="75" t="s">
        <v>1298</v>
      </c>
      <c r="D587" s="76">
        <v>0</v>
      </c>
      <c r="E587" s="76">
        <v>0</v>
      </c>
      <c r="F587" s="76">
        <v>0</v>
      </c>
      <c r="G587" s="76">
        <v>0</v>
      </c>
      <c r="H587" s="76">
        <v>0</v>
      </c>
      <c r="I587" s="76">
        <v>0</v>
      </c>
      <c r="J587" s="76">
        <v>0</v>
      </c>
      <c r="K587" s="76">
        <v>0</v>
      </c>
      <c r="L587" s="76">
        <v>0</v>
      </c>
      <c r="M587" s="76">
        <v>0</v>
      </c>
      <c r="N587" s="76">
        <v>0</v>
      </c>
      <c r="O587" s="76">
        <v>0</v>
      </c>
      <c r="P587" s="76">
        <v>0</v>
      </c>
      <c r="Q587" s="76">
        <v>0</v>
      </c>
      <c r="R587" s="76">
        <v>0</v>
      </c>
      <c r="S587" s="76">
        <v>0</v>
      </c>
      <c r="T587" s="76">
        <v>0</v>
      </c>
      <c r="U587" s="76">
        <v>0</v>
      </c>
      <c r="V587" s="76">
        <v>0</v>
      </c>
      <c r="W587" s="76">
        <v>0</v>
      </c>
      <c r="X587" s="76">
        <v>0</v>
      </c>
      <c r="Y587" s="76">
        <v>0</v>
      </c>
      <c r="Z587" s="76">
        <v>0</v>
      </c>
      <c r="AA587" s="76">
        <v>0</v>
      </c>
      <c r="AB587" s="76">
        <v>0</v>
      </c>
      <c r="AC587" s="76">
        <v>0</v>
      </c>
      <c r="AD587" s="76">
        <v>0</v>
      </c>
      <c r="AE587" s="76">
        <v>0</v>
      </c>
      <c r="AF587" s="76">
        <v>0</v>
      </c>
      <c r="AG587" s="76">
        <v>0</v>
      </c>
      <c r="AH587" s="76">
        <v>0</v>
      </c>
      <c r="AI587" s="76">
        <v>0</v>
      </c>
      <c r="AJ587" s="77">
        <f t="shared" si="8"/>
        <v>0</v>
      </c>
      <c r="AM587" s="70"/>
    </row>
    <row r="588" spans="1:39" ht="20.100000000000001" hidden="1" customHeight="1" outlineLevel="2">
      <c r="A588" s="73">
        <v>1913</v>
      </c>
      <c r="B588" s="74" t="s">
        <v>1218</v>
      </c>
      <c r="C588" s="75" t="s">
        <v>1298</v>
      </c>
      <c r="D588" s="76">
        <v>0</v>
      </c>
      <c r="E588" s="76">
        <v>0</v>
      </c>
      <c r="F588" s="76">
        <v>0</v>
      </c>
      <c r="G588" s="76">
        <v>0</v>
      </c>
      <c r="H588" s="76">
        <v>0</v>
      </c>
      <c r="I588" s="76">
        <v>0</v>
      </c>
      <c r="J588" s="76">
        <v>0</v>
      </c>
      <c r="K588" s="76">
        <v>0</v>
      </c>
      <c r="L588" s="76">
        <v>0</v>
      </c>
      <c r="M588" s="76">
        <v>0</v>
      </c>
      <c r="N588" s="76">
        <v>0</v>
      </c>
      <c r="O588" s="76">
        <v>0</v>
      </c>
      <c r="P588" s="76">
        <v>0</v>
      </c>
      <c r="Q588" s="76">
        <v>0</v>
      </c>
      <c r="R588" s="76">
        <v>0</v>
      </c>
      <c r="S588" s="76">
        <v>0</v>
      </c>
      <c r="T588" s="76">
        <v>0</v>
      </c>
      <c r="U588" s="76">
        <v>0</v>
      </c>
      <c r="V588" s="76">
        <v>0</v>
      </c>
      <c r="W588" s="76">
        <v>0</v>
      </c>
      <c r="X588" s="76">
        <v>0</v>
      </c>
      <c r="Y588" s="76">
        <v>0</v>
      </c>
      <c r="Z588" s="76">
        <v>0</v>
      </c>
      <c r="AA588" s="76">
        <v>0</v>
      </c>
      <c r="AB588" s="76">
        <v>0</v>
      </c>
      <c r="AC588" s="76">
        <v>0</v>
      </c>
      <c r="AD588" s="76">
        <v>0</v>
      </c>
      <c r="AE588" s="76">
        <v>0</v>
      </c>
      <c r="AF588" s="76">
        <v>0</v>
      </c>
      <c r="AG588" s="76">
        <v>0</v>
      </c>
      <c r="AH588" s="76">
        <v>0</v>
      </c>
      <c r="AI588" s="76">
        <v>0</v>
      </c>
      <c r="AJ588" s="77">
        <f t="shared" si="8"/>
        <v>0</v>
      </c>
      <c r="AM588" s="70"/>
    </row>
    <row r="589" spans="1:39" ht="20.100000000000001" hidden="1" customHeight="1" outlineLevel="2">
      <c r="A589" s="73">
        <v>1914</v>
      </c>
      <c r="B589" s="74" t="s">
        <v>1219</v>
      </c>
      <c r="C589" s="75" t="s">
        <v>1298</v>
      </c>
      <c r="D589" s="76">
        <v>0</v>
      </c>
      <c r="E589" s="76">
        <v>0</v>
      </c>
      <c r="F589" s="76">
        <v>0</v>
      </c>
      <c r="G589" s="76">
        <v>0</v>
      </c>
      <c r="H589" s="76">
        <v>0</v>
      </c>
      <c r="I589" s="76">
        <v>0</v>
      </c>
      <c r="J589" s="76">
        <v>0</v>
      </c>
      <c r="K589" s="76">
        <v>0</v>
      </c>
      <c r="L589" s="76">
        <v>0</v>
      </c>
      <c r="M589" s="76">
        <v>0</v>
      </c>
      <c r="N589" s="76">
        <v>0</v>
      </c>
      <c r="O589" s="76">
        <v>0</v>
      </c>
      <c r="P589" s="76">
        <v>0</v>
      </c>
      <c r="Q589" s="76">
        <v>0</v>
      </c>
      <c r="R589" s="76">
        <v>0</v>
      </c>
      <c r="S589" s="76">
        <v>0</v>
      </c>
      <c r="T589" s="76">
        <v>0</v>
      </c>
      <c r="U589" s="76">
        <v>0</v>
      </c>
      <c r="V589" s="76">
        <v>0</v>
      </c>
      <c r="W589" s="76">
        <v>0</v>
      </c>
      <c r="X589" s="76">
        <v>0</v>
      </c>
      <c r="Y589" s="76">
        <v>0</v>
      </c>
      <c r="Z589" s="76">
        <v>0</v>
      </c>
      <c r="AA589" s="76">
        <v>0</v>
      </c>
      <c r="AB589" s="76">
        <v>0</v>
      </c>
      <c r="AC589" s="76">
        <v>0</v>
      </c>
      <c r="AD589" s="76">
        <v>0</v>
      </c>
      <c r="AE589" s="76">
        <v>0</v>
      </c>
      <c r="AF589" s="76">
        <v>0</v>
      </c>
      <c r="AG589" s="76">
        <v>0</v>
      </c>
      <c r="AH589" s="76">
        <v>0</v>
      </c>
      <c r="AI589" s="76">
        <v>0</v>
      </c>
      <c r="AJ589" s="77">
        <f t="shared" si="8"/>
        <v>0</v>
      </c>
      <c r="AM589" s="70"/>
    </row>
    <row r="590" spans="1:39" ht="20.100000000000001" hidden="1" customHeight="1" outlineLevel="2">
      <c r="A590" s="73">
        <v>1915</v>
      </c>
      <c r="B590" s="74" t="s">
        <v>1220</v>
      </c>
      <c r="C590" s="75" t="s">
        <v>1298</v>
      </c>
      <c r="D590" s="76">
        <v>0</v>
      </c>
      <c r="E590" s="76">
        <v>0</v>
      </c>
      <c r="F590" s="76">
        <v>0</v>
      </c>
      <c r="G590" s="76">
        <v>0</v>
      </c>
      <c r="H590" s="76">
        <v>0</v>
      </c>
      <c r="I590" s="76">
        <v>0</v>
      </c>
      <c r="J590" s="76">
        <v>0</v>
      </c>
      <c r="K590" s="76">
        <v>0</v>
      </c>
      <c r="L590" s="76">
        <v>0</v>
      </c>
      <c r="M590" s="76">
        <v>0</v>
      </c>
      <c r="N590" s="76">
        <v>0</v>
      </c>
      <c r="O590" s="76">
        <v>0</v>
      </c>
      <c r="P590" s="76">
        <v>0</v>
      </c>
      <c r="Q590" s="76">
        <v>0</v>
      </c>
      <c r="R590" s="76">
        <v>0</v>
      </c>
      <c r="S590" s="76">
        <v>0</v>
      </c>
      <c r="T590" s="76">
        <v>0</v>
      </c>
      <c r="U590" s="76">
        <v>0</v>
      </c>
      <c r="V590" s="76">
        <v>0</v>
      </c>
      <c r="W590" s="76">
        <v>0</v>
      </c>
      <c r="X590" s="76">
        <v>0</v>
      </c>
      <c r="Y590" s="76">
        <v>0</v>
      </c>
      <c r="Z590" s="76">
        <v>0</v>
      </c>
      <c r="AA590" s="76">
        <v>0</v>
      </c>
      <c r="AB590" s="76">
        <v>0</v>
      </c>
      <c r="AC590" s="76">
        <v>0</v>
      </c>
      <c r="AD590" s="76">
        <v>0</v>
      </c>
      <c r="AE590" s="76">
        <v>0</v>
      </c>
      <c r="AF590" s="76">
        <v>0</v>
      </c>
      <c r="AG590" s="76">
        <v>0</v>
      </c>
      <c r="AH590" s="76">
        <v>0</v>
      </c>
      <c r="AI590" s="76">
        <v>0</v>
      </c>
      <c r="AJ590" s="77">
        <f t="shared" ref="AJ590:AJ614" si="9">SUM(D590:AI590)</f>
        <v>0</v>
      </c>
      <c r="AM590" s="70"/>
    </row>
    <row r="591" spans="1:39" ht="20.100000000000001" customHeight="1" collapsed="1">
      <c r="A591" s="59">
        <v>2301</v>
      </c>
      <c r="B591" s="60" t="s">
        <v>1221</v>
      </c>
      <c r="C591" s="61" t="s">
        <v>1298</v>
      </c>
      <c r="D591" s="62">
        <v>0</v>
      </c>
      <c r="E591" s="62">
        <v>0</v>
      </c>
      <c r="F591" s="62">
        <v>0</v>
      </c>
      <c r="G591" s="62">
        <v>0</v>
      </c>
      <c r="H591" s="62">
        <v>0</v>
      </c>
      <c r="I591" s="62">
        <v>0</v>
      </c>
      <c r="J591" s="62">
        <v>0</v>
      </c>
      <c r="K591" s="62">
        <v>0</v>
      </c>
      <c r="L591" s="62">
        <v>0</v>
      </c>
      <c r="M591" s="62">
        <v>0</v>
      </c>
      <c r="N591" s="62">
        <v>0</v>
      </c>
      <c r="O591" s="62">
        <v>0</v>
      </c>
      <c r="P591" s="62">
        <v>0</v>
      </c>
      <c r="Q591" s="62">
        <v>0</v>
      </c>
      <c r="R591" s="62">
        <v>0</v>
      </c>
      <c r="S591" s="62">
        <v>0</v>
      </c>
      <c r="T591" s="62">
        <v>0</v>
      </c>
      <c r="U591" s="62">
        <v>0</v>
      </c>
      <c r="V591" s="62">
        <v>0</v>
      </c>
      <c r="W591" s="62">
        <v>0</v>
      </c>
      <c r="X591" s="62">
        <v>0</v>
      </c>
      <c r="Y591" s="62">
        <v>0</v>
      </c>
      <c r="Z591" s="62">
        <v>0</v>
      </c>
      <c r="AA591" s="62">
        <v>0</v>
      </c>
      <c r="AB591" s="62">
        <v>0</v>
      </c>
      <c r="AC591" s="62">
        <v>0</v>
      </c>
      <c r="AD591" s="62">
        <v>0</v>
      </c>
      <c r="AE591" s="62">
        <v>0</v>
      </c>
      <c r="AF591" s="62">
        <v>0</v>
      </c>
      <c r="AG591" s="62">
        <v>0</v>
      </c>
      <c r="AH591" s="62">
        <v>0</v>
      </c>
      <c r="AI591" s="62">
        <v>0</v>
      </c>
      <c r="AJ591" s="63">
        <f t="shared" si="9"/>
        <v>0</v>
      </c>
      <c r="AM591" s="70"/>
    </row>
    <row r="592" spans="1:39" ht="20.100000000000001" customHeight="1">
      <c r="A592" s="59">
        <v>2302</v>
      </c>
      <c r="B592" s="60" t="s">
        <v>1222</v>
      </c>
      <c r="C592" s="61" t="s">
        <v>1298</v>
      </c>
      <c r="D592" s="62">
        <v>0</v>
      </c>
      <c r="E592" s="62">
        <v>0</v>
      </c>
      <c r="F592" s="62">
        <v>0</v>
      </c>
      <c r="G592" s="62">
        <v>0</v>
      </c>
      <c r="H592" s="62">
        <v>0</v>
      </c>
      <c r="I592" s="62">
        <v>0</v>
      </c>
      <c r="J592" s="62">
        <v>0</v>
      </c>
      <c r="K592" s="62">
        <v>0</v>
      </c>
      <c r="L592" s="62">
        <v>0</v>
      </c>
      <c r="M592" s="62">
        <v>0</v>
      </c>
      <c r="N592" s="62">
        <v>0</v>
      </c>
      <c r="O592" s="62">
        <v>0</v>
      </c>
      <c r="P592" s="62">
        <v>0</v>
      </c>
      <c r="Q592" s="62">
        <v>0</v>
      </c>
      <c r="R592" s="62">
        <v>0</v>
      </c>
      <c r="S592" s="62">
        <v>0</v>
      </c>
      <c r="T592" s="62">
        <v>0</v>
      </c>
      <c r="U592" s="62">
        <v>0</v>
      </c>
      <c r="V592" s="62">
        <v>0</v>
      </c>
      <c r="W592" s="62">
        <v>0</v>
      </c>
      <c r="X592" s="62">
        <v>0</v>
      </c>
      <c r="Y592" s="62">
        <v>0</v>
      </c>
      <c r="Z592" s="62">
        <v>0</v>
      </c>
      <c r="AA592" s="62">
        <v>0</v>
      </c>
      <c r="AB592" s="62">
        <v>0</v>
      </c>
      <c r="AC592" s="62">
        <v>0</v>
      </c>
      <c r="AD592" s="62">
        <v>0</v>
      </c>
      <c r="AE592" s="62">
        <v>0</v>
      </c>
      <c r="AF592" s="62">
        <v>0</v>
      </c>
      <c r="AG592" s="62">
        <v>0</v>
      </c>
      <c r="AH592" s="62">
        <v>0</v>
      </c>
      <c r="AI592" s="62">
        <v>0</v>
      </c>
      <c r="AJ592" s="63">
        <f t="shared" si="9"/>
        <v>0</v>
      </c>
      <c r="AM592" s="70"/>
    </row>
    <row r="593" spans="1:39" ht="20.100000000000001" customHeight="1">
      <c r="A593" s="59">
        <v>2303</v>
      </c>
      <c r="B593" s="60" t="s">
        <v>1223</v>
      </c>
      <c r="C593" s="61" t="s">
        <v>1298</v>
      </c>
      <c r="D593" s="62">
        <v>0</v>
      </c>
      <c r="E593" s="62">
        <v>0</v>
      </c>
      <c r="F593" s="62">
        <v>0</v>
      </c>
      <c r="G593" s="62">
        <v>0</v>
      </c>
      <c r="H593" s="62">
        <v>0</v>
      </c>
      <c r="I593" s="62">
        <v>0</v>
      </c>
      <c r="J593" s="62">
        <v>0</v>
      </c>
      <c r="K593" s="62">
        <v>0</v>
      </c>
      <c r="L593" s="62">
        <v>0</v>
      </c>
      <c r="M593" s="62">
        <v>0</v>
      </c>
      <c r="N593" s="62">
        <v>0</v>
      </c>
      <c r="O593" s="62">
        <v>0</v>
      </c>
      <c r="P593" s="62">
        <v>0</v>
      </c>
      <c r="Q593" s="62">
        <v>0</v>
      </c>
      <c r="R593" s="62">
        <v>0</v>
      </c>
      <c r="S593" s="62">
        <v>0</v>
      </c>
      <c r="T593" s="62">
        <v>0</v>
      </c>
      <c r="U593" s="62">
        <v>0</v>
      </c>
      <c r="V593" s="62">
        <v>0</v>
      </c>
      <c r="W593" s="62">
        <v>0</v>
      </c>
      <c r="X593" s="62">
        <v>0</v>
      </c>
      <c r="Y593" s="62">
        <v>0</v>
      </c>
      <c r="Z593" s="62">
        <v>0</v>
      </c>
      <c r="AA593" s="62">
        <v>0</v>
      </c>
      <c r="AB593" s="62">
        <v>0</v>
      </c>
      <c r="AC593" s="62">
        <v>0</v>
      </c>
      <c r="AD593" s="62">
        <v>0</v>
      </c>
      <c r="AE593" s="62">
        <v>0</v>
      </c>
      <c r="AF593" s="62">
        <v>0</v>
      </c>
      <c r="AG593" s="62">
        <v>0</v>
      </c>
      <c r="AH593" s="62">
        <v>0</v>
      </c>
      <c r="AI593" s="62">
        <v>0</v>
      </c>
      <c r="AJ593" s="63">
        <f t="shared" si="9"/>
        <v>0</v>
      </c>
      <c r="AM593" s="70"/>
    </row>
    <row r="594" spans="1:39" ht="20.100000000000001" customHeight="1">
      <c r="A594" s="59">
        <v>2311</v>
      </c>
      <c r="B594" s="60" t="s">
        <v>1224</v>
      </c>
      <c r="C594" s="61" t="s">
        <v>1298</v>
      </c>
      <c r="D594" s="62">
        <v>0</v>
      </c>
      <c r="E594" s="62">
        <v>0</v>
      </c>
      <c r="F594" s="62">
        <v>0</v>
      </c>
      <c r="G594" s="62">
        <v>0</v>
      </c>
      <c r="H594" s="62">
        <v>0</v>
      </c>
      <c r="I594" s="62">
        <v>0</v>
      </c>
      <c r="J594" s="62">
        <v>0</v>
      </c>
      <c r="K594" s="62">
        <v>0</v>
      </c>
      <c r="L594" s="62">
        <v>0</v>
      </c>
      <c r="M594" s="62">
        <v>0</v>
      </c>
      <c r="N594" s="62">
        <v>0</v>
      </c>
      <c r="O594" s="62">
        <v>0</v>
      </c>
      <c r="P594" s="62">
        <v>0</v>
      </c>
      <c r="Q594" s="62">
        <v>0</v>
      </c>
      <c r="R594" s="62">
        <v>0</v>
      </c>
      <c r="S594" s="62">
        <v>0</v>
      </c>
      <c r="T594" s="62">
        <v>0</v>
      </c>
      <c r="U594" s="62">
        <v>0</v>
      </c>
      <c r="V594" s="62">
        <v>0</v>
      </c>
      <c r="W594" s="62">
        <v>0</v>
      </c>
      <c r="X594" s="62">
        <v>0</v>
      </c>
      <c r="Y594" s="62">
        <v>0</v>
      </c>
      <c r="Z594" s="62">
        <v>0</v>
      </c>
      <c r="AA594" s="62">
        <v>0</v>
      </c>
      <c r="AB594" s="62">
        <v>0</v>
      </c>
      <c r="AC594" s="62">
        <v>0</v>
      </c>
      <c r="AD594" s="62">
        <v>0</v>
      </c>
      <c r="AE594" s="62">
        <v>0</v>
      </c>
      <c r="AF594" s="62">
        <v>0</v>
      </c>
      <c r="AG594" s="62">
        <v>0</v>
      </c>
      <c r="AH594" s="62">
        <v>0</v>
      </c>
      <c r="AI594" s="62">
        <v>0</v>
      </c>
      <c r="AJ594" s="63">
        <f t="shared" si="9"/>
        <v>0</v>
      </c>
      <c r="AM594" s="70"/>
    </row>
    <row r="595" spans="1:39" ht="20.100000000000001" customHeight="1">
      <c r="A595" s="59">
        <v>2312</v>
      </c>
      <c r="B595" s="60" t="s">
        <v>1225</v>
      </c>
      <c r="C595" s="61" t="s">
        <v>1298</v>
      </c>
      <c r="D595" s="62">
        <v>0</v>
      </c>
      <c r="E595" s="62">
        <v>0</v>
      </c>
      <c r="F595" s="62">
        <v>0</v>
      </c>
      <c r="G595" s="62">
        <v>0</v>
      </c>
      <c r="H595" s="62">
        <v>0</v>
      </c>
      <c r="I595" s="62">
        <v>0</v>
      </c>
      <c r="J595" s="62">
        <v>0</v>
      </c>
      <c r="K595" s="62">
        <v>0</v>
      </c>
      <c r="L595" s="62">
        <v>0</v>
      </c>
      <c r="M595" s="62">
        <v>0</v>
      </c>
      <c r="N595" s="62">
        <v>0</v>
      </c>
      <c r="O595" s="62">
        <v>0</v>
      </c>
      <c r="P595" s="62">
        <v>0</v>
      </c>
      <c r="Q595" s="62">
        <v>0</v>
      </c>
      <c r="R595" s="62">
        <v>0</v>
      </c>
      <c r="S595" s="62">
        <v>0</v>
      </c>
      <c r="T595" s="62">
        <v>0</v>
      </c>
      <c r="U595" s="62">
        <v>0</v>
      </c>
      <c r="V595" s="62">
        <v>0</v>
      </c>
      <c r="W595" s="62">
        <v>0</v>
      </c>
      <c r="X595" s="62">
        <v>0</v>
      </c>
      <c r="Y595" s="62">
        <v>0</v>
      </c>
      <c r="Z595" s="62">
        <v>0</v>
      </c>
      <c r="AA595" s="62">
        <v>0</v>
      </c>
      <c r="AB595" s="62">
        <v>0</v>
      </c>
      <c r="AC595" s="62">
        <v>0</v>
      </c>
      <c r="AD595" s="62">
        <v>0</v>
      </c>
      <c r="AE595" s="62">
        <v>0</v>
      </c>
      <c r="AF595" s="62">
        <v>0</v>
      </c>
      <c r="AG595" s="62">
        <v>0</v>
      </c>
      <c r="AH595" s="62">
        <v>0</v>
      </c>
      <c r="AI595" s="62">
        <v>0</v>
      </c>
      <c r="AJ595" s="63">
        <f t="shared" si="9"/>
        <v>0</v>
      </c>
      <c r="AM595" s="70"/>
    </row>
    <row r="596" spans="1:39" ht="20.100000000000001" customHeight="1">
      <c r="A596" s="59">
        <v>2313</v>
      </c>
      <c r="B596" s="60" t="s">
        <v>1226</v>
      </c>
      <c r="C596" s="61" t="s">
        <v>1298</v>
      </c>
      <c r="D596" s="62">
        <v>0</v>
      </c>
      <c r="E596" s="62">
        <v>0</v>
      </c>
      <c r="F596" s="62">
        <v>0</v>
      </c>
      <c r="G596" s="62">
        <v>0</v>
      </c>
      <c r="H596" s="62">
        <v>0</v>
      </c>
      <c r="I596" s="62">
        <v>0</v>
      </c>
      <c r="J596" s="62">
        <v>0</v>
      </c>
      <c r="K596" s="62">
        <v>0</v>
      </c>
      <c r="L596" s="62">
        <v>0</v>
      </c>
      <c r="M596" s="62">
        <v>0</v>
      </c>
      <c r="N596" s="62">
        <v>0</v>
      </c>
      <c r="O596" s="62">
        <v>0</v>
      </c>
      <c r="P596" s="62">
        <v>0</v>
      </c>
      <c r="Q596" s="62">
        <v>0</v>
      </c>
      <c r="R596" s="62">
        <v>0</v>
      </c>
      <c r="S596" s="62">
        <v>0</v>
      </c>
      <c r="T596" s="62">
        <v>0</v>
      </c>
      <c r="U596" s="62">
        <v>0</v>
      </c>
      <c r="V596" s="62">
        <v>0</v>
      </c>
      <c r="W596" s="62">
        <v>0</v>
      </c>
      <c r="X596" s="62">
        <v>0</v>
      </c>
      <c r="Y596" s="62">
        <v>0</v>
      </c>
      <c r="Z596" s="62">
        <v>0</v>
      </c>
      <c r="AA596" s="62">
        <v>0</v>
      </c>
      <c r="AB596" s="62">
        <v>0</v>
      </c>
      <c r="AC596" s="62">
        <v>0</v>
      </c>
      <c r="AD596" s="62">
        <v>0</v>
      </c>
      <c r="AE596" s="62">
        <v>0</v>
      </c>
      <c r="AF596" s="62">
        <v>0</v>
      </c>
      <c r="AG596" s="62">
        <v>0</v>
      </c>
      <c r="AH596" s="62">
        <v>0</v>
      </c>
      <c r="AI596" s="62">
        <v>0</v>
      </c>
      <c r="AJ596" s="63">
        <f t="shared" si="9"/>
        <v>0</v>
      </c>
      <c r="AM596" s="70"/>
    </row>
    <row r="597" spans="1:39" ht="20.100000000000001" customHeight="1">
      <c r="A597" s="59">
        <v>2314</v>
      </c>
      <c r="B597" s="60" t="s">
        <v>1227</v>
      </c>
      <c r="C597" s="61" t="s">
        <v>1298</v>
      </c>
      <c r="D597" s="62">
        <v>0</v>
      </c>
      <c r="E597" s="62">
        <v>0</v>
      </c>
      <c r="F597" s="62">
        <v>0</v>
      </c>
      <c r="G597" s="62">
        <v>0</v>
      </c>
      <c r="H597" s="62">
        <v>0</v>
      </c>
      <c r="I597" s="62">
        <v>0</v>
      </c>
      <c r="J597" s="62">
        <v>0</v>
      </c>
      <c r="K597" s="62">
        <v>0</v>
      </c>
      <c r="L597" s="62">
        <v>0</v>
      </c>
      <c r="M597" s="62">
        <v>0</v>
      </c>
      <c r="N597" s="62">
        <v>0</v>
      </c>
      <c r="O597" s="62">
        <v>0</v>
      </c>
      <c r="P597" s="62">
        <v>0</v>
      </c>
      <c r="Q597" s="62">
        <v>0</v>
      </c>
      <c r="R597" s="62">
        <v>0</v>
      </c>
      <c r="S597" s="62">
        <v>0</v>
      </c>
      <c r="T597" s="62">
        <v>0</v>
      </c>
      <c r="U597" s="62">
        <v>0</v>
      </c>
      <c r="V597" s="62">
        <v>0</v>
      </c>
      <c r="W597" s="62">
        <v>0</v>
      </c>
      <c r="X597" s="62">
        <v>0</v>
      </c>
      <c r="Y597" s="62">
        <v>0</v>
      </c>
      <c r="Z597" s="62">
        <v>0</v>
      </c>
      <c r="AA597" s="62">
        <v>0</v>
      </c>
      <c r="AB597" s="62">
        <v>0</v>
      </c>
      <c r="AC597" s="62">
        <v>0</v>
      </c>
      <c r="AD597" s="62">
        <v>0</v>
      </c>
      <c r="AE597" s="62">
        <v>0</v>
      </c>
      <c r="AF597" s="62">
        <v>0</v>
      </c>
      <c r="AG597" s="62">
        <v>0</v>
      </c>
      <c r="AH597" s="62">
        <v>0</v>
      </c>
      <c r="AI597" s="62">
        <v>0</v>
      </c>
      <c r="AJ597" s="63">
        <f t="shared" si="9"/>
        <v>0</v>
      </c>
      <c r="AM597" s="70"/>
    </row>
    <row r="598" spans="1:39" ht="20.100000000000001" customHeight="1">
      <c r="A598" s="59">
        <v>2315</v>
      </c>
      <c r="B598" s="60" t="s">
        <v>1228</v>
      </c>
      <c r="C598" s="61" t="s">
        <v>1298</v>
      </c>
      <c r="D598" s="62">
        <v>0</v>
      </c>
      <c r="E598" s="62">
        <v>0</v>
      </c>
      <c r="F598" s="62">
        <v>0</v>
      </c>
      <c r="G598" s="62">
        <v>0</v>
      </c>
      <c r="H598" s="62">
        <v>0</v>
      </c>
      <c r="I598" s="62">
        <v>0</v>
      </c>
      <c r="J598" s="62">
        <v>0</v>
      </c>
      <c r="K598" s="62">
        <v>0</v>
      </c>
      <c r="L598" s="62">
        <v>0</v>
      </c>
      <c r="M598" s="62">
        <v>0</v>
      </c>
      <c r="N598" s="62">
        <v>0</v>
      </c>
      <c r="O598" s="62">
        <v>0</v>
      </c>
      <c r="P598" s="62">
        <v>0</v>
      </c>
      <c r="Q598" s="62">
        <v>0</v>
      </c>
      <c r="R598" s="62">
        <v>0</v>
      </c>
      <c r="S598" s="62">
        <v>0</v>
      </c>
      <c r="T598" s="62">
        <v>0</v>
      </c>
      <c r="U598" s="62">
        <v>0</v>
      </c>
      <c r="V598" s="62">
        <v>0</v>
      </c>
      <c r="W598" s="62">
        <v>0</v>
      </c>
      <c r="X598" s="62">
        <v>0</v>
      </c>
      <c r="Y598" s="62">
        <v>0</v>
      </c>
      <c r="Z598" s="62">
        <v>0</v>
      </c>
      <c r="AA598" s="62">
        <v>0</v>
      </c>
      <c r="AB598" s="62">
        <v>0</v>
      </c>
      <c r="AC598" s="62">
        <v>0</v>
      </c>
      <c r="AD598" s="62">
        <v>0</v>
      </c>
      <c r="AE598" s="62">
        <v>0</v>
      </c>
      <c r="AF598" s="62">
        <v>0</v>
      </c>
      <c r="AG598" s="62">
        <v>0</v>
      </c>
      <c r="AH598" s="62">
        <v>0</v>
      </c>
      <c r="AI598" s="62">
        <v>0</v>
      </c>
      <c r="AJ598" s="63">
        <f t="shared" si="9"/>
        <v>0</v>
      </c>
      <c r="AM598" s="70"/>
    </row>
    <row r="599" spans="1:39" ht="20.100000000000001" customHeight="1">
      <c r="A599" s="59">
        <v>2316</v>
      </c>
      <c r="B599" s="60" t="s">
        <v>1229</v>
      </c>
      <c r="C599" s="61" t="s">
        <v>1298</v>
      </c>
      <c r="D599" s="62">
        <v>0</v>
      </c>
      <c r="E599" s="62">
        <v>0</v>
      </c>
      <c r="F599" s="62">
        <v>0</v>
      </c>
      <c r="G599" s="62">
        <v>0</v>
      </c>
      <c r="H599" s="62">
        <v>0</v>
      </c>
      <c r="I599" s="62">
        <v>0</v>
      </c>
      <c r="J599" s="62">
        <v>0</v>
      </c>
      <c r="K599" s="62">
        <v>0</v>
      </c>
      <c r="L599" s="62">
        <v>0</v>
      </c>
      <c r="M599" s="62">
        <v>0</v>
      </c>
      <c r="N599" s="62">
        <v>0</v>
      </c>
      <c r="O599" s="62">
        <v>0</v>
      </c>
      <c r="P599" s="62">
        <v>0</v>
      </c>
      <c r="Q599" s="62">
        <v>0</v>
      </c>
      <c r="R599" s="62">
        <v>0</v>
      </c>
      <c r="S599" s="62">
        <v>0</v>
      </c>
      <c r="T599" s="62">
        <v>0</v>
      </c>
      <c r="U599" s="62">
        <v>0</v>
      </c>
      <c r="V599" s="62">
        <v>0</v>
      </c>
      <c r="W599" s="62">
        <v>0</v>
      </c>
      <c r="X599" s="62">
        <v>0</v>
      </c>
      <c r="Y599" s="62">
        <v>0</v>
      </c>
      <c r="Z599" s="62">
        <v>0</v>
      </c>
      <c r="AA599" s="62">
        <v>0</v>
      </c>
      <c r="AB599" s="62">
        <v>0</v>
      </c>
      <c r="AC599" s="62">
        <v>0</v>
      </c>
      <c r="AD599" s="62">
        <v>0</v>
      </c>
      <c r="AE599" s="62">
        <v>0</v>
      </c>
      <c r="AF599" s="62">
        <v>0</v>
      </c>
      <c r="AG599" s="62">
        <v>0</v>
      </c>
      <c r="AH599" s="62">
        <v>0</v>
      </c>
      <c r="AI599" s="62">
        <v>0</v>
      </c>
      <c r="AJ599" s="63">
        <f t="shared" si="9"/>
        <v>0</v>
      </c>
      <c r="AM599" s="70"/>
    </row>
    <row r="600" spans="1:39" ht="20.100000000000001" customHeight="1">
      <c r="A600" s="59">
        <v>2317</v>
      </c>
      <c r="B600" s="60" t="s">
        <v>1230</v>
      </c>
      <c r="C600" s="61" t="s">
        <v>1298</v>
      </c>
      <c r="D600" s="62">
        <v>0</v>
      </c>
      <c r="E600" s="62">
        <v>0</v>
      </c>
      <c r="F600" s="62">
        <v>0</v>
      </c>
      <c r="G600" s="62">
        <v>0</v>
      </c>
      <c r="H600" s="62">
        <v>0</v>
      </c>
      <c r="I600" s="62">
        <v>0</v>
      </c>
      <c r="J600" s="62">
        <v>0</v>
      </c>
      <c r="K600" s="62">
        <v>0</v>
      </c>
      <c r="L600" s="62">
        <v>0</v>
      </c>
      <c r="M600" s="62">
        <v>0</v>
      </c>
      <c r="N600" s="62">
        <v>0</v>
      </c>
      <c r="O600" s="62">
        <v>0</v>
      </c>
      <c r="P600" s="62">
        <v>0</v>
      </c>
      <c r="Q600" s="62">
        <v>0</v>
      </c>
      <c r="R600" s="62">
        <v>0</v>
      </c>
      <c r="S600" s="62">
        <v>0</v>
      </c>
      <c r="T600" s="62">
        <v>0</v>
      </c>
      <c r="U600" s="62">
        <v>0</v>
      </c>
      <c r="V600" s="62">
        <v>0</v>
      </c>
      <c r="W600" s="62">
        <v>0</v>
      </c>
      <c r="X600" s="62">
        <v>0</v>
      </c>
      <c r="Y600" s="62">
        <v>0</v>
      </c>
      <c r="Z600" s="62">
        <v>0</v>
      </c>
      <c r="AA600" s="62">
        <v>0</v>
      </c>
      <c r="AB600" s="62">
        <v>0</v>
      </c>
      <c r="AC600" s="62">
        <v>0</v>
      </c>
      <c r="AD600" s="62">
        <v>0</v>
      </c>
      <c r="AE600" s="62">
        <v>0</v>
      </c>
      <c r="AF600" s="62">
        <v>0</v>
      </c>
      <c r="AG600" s="62">
        <v>0</v>
      </c>
      <c r="AH600" s="62">
        <v>0</v>
      </c>
      <c r="AI600" s="62">
        <v>0</v>
      </c>
      <c r="AJ600" s="63">
        <f t="shared" si="9"/>
        <v>0</v>
      </c>
      <c r="AM600" s="70"/>
    </row>
    <row r="601" spans="1:39" ht="20.100000000000001" customHeight="1">
      <c r="A601" s="59">
        <v>2318</v>
      </c>
      <c r="B601" s="60" t="s">
        <v>1231</v>
      </c>
      <c r="C601" s="61" t="s">
        <v>1298</v>
      </c>
      <c r="D601" s="62">
        <v>0</v>
      </c>
      <c r="E601" s="62">
        <v>0</v>
      </c>
      <c r="F601" s="62">
        <v>0</v>
      </c>
      <c r="G601" s="62">
        <v>0</v>
      </c>
      <c r="H601" s="62">
        <v>0</v>
      </c>
      <c r="I601" s="62">
        <v>0</v>
      </c>
      <c r="J601" s="62">
        <v>0</v>
      </c>
      <c r="K601" s="62">
        <v>0</v>
      </c>
      <c r="L601" s="62">
        <v>0</v>
      </c>
      <c r="M601" s="62">
        <v>0</v>
      </c>
      <c r="N601" s="62">
        <v>0</v>
      </c>
      <c r="O601" s="62">
        <v>0</v>
      </c>
      <c r="P601" s="62">
        <v>0</v>
      </c>
      <c r="Q601" s="62">
        <v>0</v>
      </c>
      <c r="R601" s="62">
        <v>0</v>
      </c>
      <c r="S601" s="62">
        <v>0</v>
      </c>
      <c r="T601" s="62">
        <v>0</v>
      </c>
      <c r="U601" s="62">
        <v>0</v>
      </c>
      <c r="V601" s="62">
        <v>0</v>
      </c>
      <c r="W601" s="62">
        <v>0</v>
      </c>
      <c r="X601" s="62">
        <v>0</v>
      </c>
      <c r="Y601" s="62">
        <v>0</v>
      </c>
      <c r="Z601" s="62">
        <v>0</v>
      </c>
      <c r="AA601" s="62">
        <v>0</v>
      </c>
      <c r="AB601" s="62">
        <v>0</v>
      </c>
      <c r="AC601" s="62">
        <v>0</v>
      </c>
      <c r="AD601" s="62">
        <v>0</v>
      </c>
      <c r="AE601" s="62">
        <v>0</v>
      </c>
      <c r="AF601" s="62">
        <v>0</v>
      </c>
      <c r="AG601" s="62">
        <v>0</v>
      </c>
      <c r="AH601" s="62">
        <v>0</v>
      </c>
      <c r="AI601" s="62">
        <v>0</v>
      </c>
      <c r="AJ601" s="63">
        <f t="shared" si="9"/>
        <v>0</v>
      </c>
      <c r="AM601" s="70"/>
    </row>
    <row r="602" spans="1:39" ht="20.100000000000001" customHeight="1">
      <c r="A602" s="59">
        <v>2319</v>
      </c>
      <c r="B602" s="60" t="s">
        <v>1232</v>
      </c>
      <c r="C602" s="61" t="s">
        <v>1298</v>
      </c>
      <c r="D602" s="62">
        <v>0</v>
      </c>
      <c r="E602" s="62">
        <v>0</v>
      </c>
      <c r="F602" s="62">
        <v>0</v>
      </c>
      <c r="G602" s="62">
        <v>0</v>
      </c>
      <c r="H602" s="62">
        <v>0</v>
      </c>
      <c r="I602" s="62">
        <v>0</v>
      </c>
      <c r="J602" s="62">
        <v>0</v>
      </c>
      <c r="K602" s="62">
        <v>0</v>
      </c>
      <c r="L602" s="62">
        <v>0</v>
      </c>
      <c r="M602" s="62">
        <v>0</v>
      </c>
      <c r="N602" s="62">
        <v>0</v>
      </c>
      <c r="O602" s="62">
        <v>0</v>
      </c>
      <c r="P602" s="62">
        <v>0</v>
      </c>
      <c r="Q602" s="62">
        <v>0</v>
      </c>
      <c r="R602" s="62">
        <v>0</v>
      </c>
      <c r="S602" s="62">
        <v>0</v>
      </c>
      <c r="T602" s="62">
        <v>0</v>
      </c>
      <c r="U602" s="62">
        <v>0</v>
      </c>
      <c r="V602" s="62">
        <v>0</v>
      </c>
      <c r="W602" s="62">
        <v>0</v>
      </c>
      <c r="X602" s="62">
        <v>0</v>
      </c>
      <c r="Y602" s="62">
        <v>0</v>
      </c>
      <c r="Z602" s="62">
        <v>0</v>
      </c>
      <c r="AA602" s="62">
        <v>0</v>
      </c>
      <c r="AB602" s="62">
        <v>0</v>
      </c>
      <c r="AC602" s="62">
        <v>0</v>
      </c>
      <c r="AD602" s="62">
        <v>0</v>
      </c>
      <c r="AE602" s="62">
        <v>0</v>
      </c>
      <c r="AF602" s="62">
        <v>0</v>
      </c>
      <c r="AG602" s="62">
        <v>0</v>
      </c>
      <c r="AH602" s="62">
        <v>0</v>
      </c>
      <c r="AI602" s="62">
        <v>0</v>
      </c>
      <c r="AJ602" s="63">
        <f t="shared" si="9"/>
        <v>0</v>
      </c>
      <c r="AM602" s="70"/>
    </row>
    <row r="603" spans="1:39" ht="20.100000000000001" customHeight="1">
      <c r="A603" s="59">
        <v>2320</v>
      </c>
      <c r="B603" s="60" t="s">
        <v>1233</v>
      </c>
      <c r="C603" s="61" t="s">
        <v>1298</v>
      </c>
      <c r="D603" s="62">
        <v>0</v>
      </c>
      <c r="E603" s="62">
        <v>0</v>
      </c>
      <c r="F603" s="62">
        <v>0</v>
      </c>
      <c r="G603" s="62">
        <v>0</v>
      </c>
      <c r="H603" s="62">
        <v>0</v>
      </c>
      <c r="I603" s="62">
        <v>0</v>
      </c>
      <c r="J603" s="62">
        <v>0</v>
      </c>
      <c r="K603" s="62">
        <v>0</v>
      </c>
      <c r="L603" s="62">
        <v>0</v>
      </c>
      <c r="M603" s="62">
        <v>0</v>
      </c>
      <c r="N603" s="62">
        <v>0</v>
      </c>
      <c r="O603" s="62">
        <v>0</v>
      </c>
      <c r="P603" s="62">
        <v>0</v>
      </c>
      <c r="Q603" s="62">
        <v>0</v>
      </c>
      <c r="R603" s="62">
        <v>0</v>
      </c>
      <c r="S603" s="62">
        <v>0</v>
      </c>
      <c r="T603" s="62">
        <v>0</v>
      </c>
      <c r="U603" s="62">
        <v>0</v>
      </c>
      <c r="V603" s="62">
        <v>0</v>
      </c>
      <c r="W603" s="62">
        <v>0</v>
      </c>
      <c r="X603" s="62">
        <v>0</v>
      </c>
      <c r="Y603" s="62">
        <v>0</v>
      </c>
      <c r="Z603" s="62">
        <v>0</v>
      </c>
      <c r="AA603" s="62">
        <v>0</v>
      </c>
      <c r="AB603" s="62">
        <v>0</v>
      </c>
      <c r="AC603" s="62">
        <v>0</v>
      </c>
      <c r="AD603" s="62">
        <v>0</v>
      </c>
      <c r="AE603" s="62">
        <v>0</v>
      </c>
      <c r="AF603" s="62">
        <v>0</v>
      </c>
      <c r="AG603" s="62">
        <v>0</v>
      </c>
      <c r="AH603" s="62">
        <v>0</v>
      </c>
      <c r="AI603" s="62">
        <v>0</v>
      </c>
      <c r="AJ603" s="63">
        <f t="shared" si="9"/>
        <v>0</v>
      </c>
      <c r="AM603" s="70"/>
    </row>
    <row r="604" spans="1:39" ht="20.100000000000001" customHeight="1">
      <c r="A604" s="59">
        <v>2321</v>
      </c>
      <c r="B604" s="60" t="s">
        <v>609</v>
      </c>
      <c r="C604" s="61" t="s">
        <v>1298</v>
      </c>
      <c r="D604" s="62">
        <v>0</v>
      </c>
      <c r="E604" s="62">
        <v>0</v>
      </c>
      <c r="F604" s="62">
        <v>0</v>
      </c>
      <c r="G604" s="62">
        <v>0</v>
      </c>
      <c r="H604" s="62">
        <v>0</v>
      </c>
      <c r="I604" s="62">
        <v>0</v>
      </c>
      <c r="J604" s="62">
        <v>0</v>
      </c>
      <c r="K604" s="62">
        <v>0</v>
      </c>
      <c r="L604" s="62">
        <v>0</v>
      </c>
      <c r="M604" s="62">
        <v>0</v>
      </c>
      <c r="N604" s="62">
        <v>0</v>
      </c>
      <c r="O604" s="62">
        <v>0</v>
      </c>
      <c r="P604" s="62">
        <v>0</v>
      </c>
      <c r="Q604" s="62">
        <v>0</v>
      </c>
      <c r="R604" s="62">
        <v>0</v>
      </c>
      <c r="S604" s="62">
        <v>0</v>
      </c>
      <c r="T604" s="62">
        <v>0</v>
      </c>
      <c r="U604" s="62">
        <v>0</v>
      </c>
      <c r="V604" s="62">
        <v>0</v>
      </c>
      <c r="W604" s="62">
        <v>0</v>
      </c>
      <c r="X604" s="62">
        <v>0</v>
      </c>
      <c r="Y604" s="62">
        <v>0</v>
      </c>
      <c r="Z604" s="62">
        <v>0</v>
      </c>
      <c r="AA604" s="62">
        <v>0</v>
      </c>
      <c r="AB604" s="62">
        <v>0</v>
      </c>
      <c r="AC604" s="62">
        <v>0</v>
      </c>
      <c r="AD604" s="62">
        <v>0</v>
      </c>
      <c r="AE604" s="62">
        <v>0</v>
      </c>
      <c r="AF604" s="62">
        <v>0</v>
      </c>
      <c r="AG604" s="62">
        <v>0</v>
      </c>
      <c r="AH604" s="62">
        <v>0</v>
      </c>
      <c r="AI604" s="62">
        <v>0</v>
      </c>
      <c r="AJ604" s="63">
        <f t="shared" si="9"/>
        <v>0</v>
      </c>
      <c r="AM604" s="70"/>
    </row>
    <row r="605" spans="1:39" ht="20.100000000000001" customHeight="1">
      <c r="A605" s="59">
        <v>2322</v>
      </c>
      <c r="B605" s="60" t="s">
        <v>610</v>
      </c>
      <c r="C605" s="61" t="s">
        <v>1298</v>
      </c>
      <c r="D605" s="62">
        <v>0</v>
      </c>
      <c r="E605" s="62">
        <v>0</v>
      </c>
      <c r="F605" s="62">
        <v>0</v>
      </c>
      <c r="G605" s="62">
        <v>0</v>
      </c>
      <c r="H605" s="62">
        <v>0</v>
      </c>
      <c r="I605" s="62">
        <v>0</v>
      </c>
      <c r="J605" s="62">
        <v>0</v>
      </c>
      <c r="K605" s="62">
        <v>0</v>
      </c>
      <c r="L605" s="62">
        <v>0</v>
      </c>
      <c r="M605" s="62">
        <v>0</v>
      </c>
      <c r="N605" s="62">
        <v>0</v>
      </c>
      <c r="O605" s="62">
        <v>0</v>
      </c>
      <c r="P605" s="62">
        <v>0</v>
      </c>
      <c r="Q605" s="62">
        <v>0</v>
      </c>
      <c r="R605" s="62">
        <v>0</v>
      </c>
      <c r="S605" s="62">
        <v>0</v>
      </c>
      <c r="T605" s="62">
        <v>0</v>
      </c>
      <c r="U605" s="62">
        <v>0</v>
      </c>
      <c r="V605" s="62">
        <v>0</v>
      </c>
      <c r="W605" s="62">
        <v>0</v>
      </c>
      <c r="X605" s="62">
        <v>0</v>
      </c>
      <c r="Y605" s="62">
        <v>0</v>
      </c>
      <c r="Z605" s="62">
        <v>0</v>
      </c>
      <c r="AA605" s="62">
        <v>0</v>
      </c>
      <c r="AB605" s="62">
        <v>0</v>
      </c>
      <c r="AC605" s="62">
        <v>0</v>
      </c>
      <c r="AD605" s="62">
        <v>0</v>
      </c>
      <c r="AE605" s="62">
        <v>0</v>
      </c>
      <c r="AF605" s="62">
        <v>0</v>
      </c>
      <c r="AG605" s="62">
        <v>0</v>
      </c>
      <c r="AH605" s="62">
        <v>0</v>
      </c>
      <c r="AI605" s="62">
        <v>0</v>
      </c>
      <c r="AJ605" s="63">
        <f t="shared" si="9"/>
        <v>0</v>
      </c>
      <c r="AM605" s="70"/>
    </row>
    <row r="606" spans="1:39" ht="20.100000000000001" customHeight="1">
      <c r="A606" s="59">
        <v>2323</v>
      </c>
      <c r="B606" s="60" t="s">
        <v>611</v>
      </c>
      <c r="C606" s="61" t="s">
        <v>1298</v>
      </c>
      <c r="D606" s="62">
        <v>0</v>
      </c>
      <c r="E606" s="62">
        <v>0</v>
      </c>
      <c r="F606" s="62">
        <v>0</v>
      </c>
      <c r="G606" s="62">
        <v>0</v>
      </c>
      <c r="H606" s="62">
        <v>0</v>
      </c>
      <c r="I606" s="62">
        <v>0</v>
      </c>
      <c r="J606" s="62">
        <v>0</v>
      </c>
      <c r="K606" s="62">
        <v>0</v>
      </c>
      <c r="L606" s="62">
        <v>0</v>
      </c>
      <c r="M606" s="62">
        <v>0</v>
      </c>
      <c r="N606" s="62">
        <v>0</v>
      </c>
      <c r="O606" s="62">
        <v>0</v>
      </c>
      <c r="P606" s="62">
        <v>0</v>
      </c>
      <c r="Q606" s="62">
        <v>0</v>
      </c>
      <c r="R606" s="62">
        <v>0</v>
      </c>
      <c r="S606" s="62">
        <v>0</v>
      </c>
      <c r="T606" s="62">
        <v>0</v>
      </c>
      <c r="U606" s="62">
        <v>0</v>
      </c>
      <c r="V606" s="62">
        <v>0</v>
      </c>
      <c r="W606" s="62">
        <v>0</v>
      </c>
      <c r="X606" s="62">
        <v>0</v>
      </c>
      <c r="Y606" s="62">
        <v>0</v>
      </c>
      <c r="Z606" s="62">
        <v>0</v>
      </c>
      <c r="AA606" s="62">
        <v>0</v>
      </c>
      <c r="AB606" s="62">
        <v>0</v>
      </c>
      <c r="AC606" s="62">
        <v>0</v>
      </c>
      <c r="AD606" s="62">
        <v>0</v>
      </c>
      <c r="AE606" s="62">
        <v>0</v>
      </c>
      <c r="AF606" s="62">
        <v>0</v>
      </c>
      <c r="AG606" s="62">
        <v>0</v>
      </c>
      <c r="AH606" s="62">
        <v>0</v>
      </c>
      <c r="AI606" s="62">
        <v>0</v>
      </c>
      <c r="AJ606" s="63">
        <f t="shared" si="9"/>
        <v>0</v>
      </c>
      <c r="AM606" s="70"/>
    </row>
    <row r="607" spans="1:39" ht="20.100000000000001" customHeight="1">
      <c r="A607" s="59">
        <v>2324</v>
      </c>
      <c r="B607" s="60" t="s">
        <v>612</v>
      </c>
      <c r="C607" s="61" t="s">
        <v>1298</v>
      </c>
      <c r="D607" s="62">
        <v>0</v>
      </c>
      <c r="E607" s="62">
        <v>0</v>
      </c>
      <c r="F607" s="62">
        <v>0</v>
      </c>
      <c r="G607" s="62">
        <v>0</v>
      </c>
      <c r="H607" s="62">
        <v>0</v>
      </c>
      <c r="I607" s="62">
        <v>0</v>
      </c>
      <c r="J607" s="62">
        <v>0</v>
      </c>
      <c r="K607" s="62">
        <v>0</v>
      </c>
      <c r="L607" s="62">
        <v>0</v>
      </c>
      <c r="M607" s="62">
        <v>0</v>
      </c>
      <c r="N607" s="62">
        <v>0</v>
      </c>
      <c r="O607" s="62">
        <v>0</v>
      </c>
      <c r="P607" s="62">
        <v>0</v>
      </c>
      <c r="Q607" s="62">
        <v>0</v>
      </c>
      <c r="R607" s="62">
        <v>0</v>
      </c>
      <c r="S607" s="62">
        <v>0</v>
      </c>
      <c r="T607" s="62">
        <v>0</v>
      </c>
      <c r="U607" s="62">
        <v>0</v>
      </c>
      <c r="V607" s="62">
        <v>0</v>
      </c>
      <c r="W607" s="62">
        <v>0</v>
      </c>
      <c r="X607" s="62">
        <v>0</v>
      </c>
      <c r="Y607" s="62">
        <v>0</v>
      </c>
      <c r="Z607" s="62">
        <v>0</v>
      </c>
      <c r="AA607" s="62">
        <v>0</v>
      </c>
      <c r="AB607" s="62">
        <v>0</v>
      </c>
      <c r="AC607" s="62">
        <v>0</v>
      </c>
      <c r="AD607" s="62">
        <v>0</v>
      </c>
      <c r="AE607" s="62">
        <v>0</v>
      </c>
      <c r="AF607" s="62">
        <v>0</v>
      </c>
      <c r="AG607" s="62">
        <v>0</v>
      </c>
      <c r="AH607" s="62">
        <v>0</v>
      </c>
      <c r="AI607" s="62">
        <v>0</v>
      </c>
      <c r="AJ607" s="63">
        <f t="shared" si="9"/>
        <v>0</v>
      </c>
      <c r="AM607" s="70"/>
    </row>
    <row r="608" spans="1:39" ht="20.100000000000001" customHeight="1">
      <c r="A608" s="59">
        <v>2325</v>
      </c>
      <c r="B608" s="60" t="s">
        <v>613</v>
      </c>
      <c r="C608" s="61" t="s">
        <v>1298</v>
      </c>
      <c r="D608" s="62">
        <v>0</v>
      </c>
      <c r="E608" s="62">
        <v>0</v>
      </c>
      <c r="F608" s="62">
        <v>0</v>
      </c>
      <c r="G608" s="62">
        <v>0</v>
      </c>
      <c r="H608" s="62">
        <v>0</v>
      </c>
      <c r="I608" s="62">
        <v>0</v>
      </c>
      <c r="J608" s="62">
        <v>0</v>
      </c>
      <c r="K608" s="62">
        <v>0</v>
      </c>
      <c r="L608" s="62">
        <v>0</v>
      </c>
      <c r="M608" s="62">
        <v>0</v>
      </c>
      <c r="N608" s="62">
        <v>0</v>
      </c>
      <c r="O608" s="62">
        <v>0</v>
      </c>
      <c r="P608" s="62">
        <v>0</v>
      </c>
      <c r="Q608" s="62">
        <v>0</v>
      </c>
      <c r="R608" s="62">
        <v>0</v>
      </c>
      <c r="S608" s="62">
        <v>0</v>
      </c>
      <c r="T608" s="62">
        <v>0</v>
      </c>
      <c r="U608" s="62">
        <v>0</v>
      </c>
      <c r="V608" s="62">
        <v>0</v>
      </c>
      <c r="W608" s="62">
        <v>0</v>
      </c>
      <c r="X608" s="62">
        <v>0</v>
      </c>
      <c r="Y608" s="62">
        <v>0</v>
      </c>
      <c r="Z608" s="62">
        <v>0</v>
      </c>
      <c r="AA608" s="62">
        <v>0</v>
      </c>
      <c r="AB608" s="62">
        <v>0</v>
      </c>
      <c r="AC608" s="62">
        <v>0</v>
      </c>
      <c r="AD608" s="62">
        <v>0</v>
      </c>
      <c r="AE608" s="62">
        <v>0</v>
      </c>
      <c r="AF608" s="62">
        <v>0</v>
      </c>
      <c r="AG608" s="62">
        <v>0</v>
      </c>
      <c r="AH608" s="62">
        <v>0</v>
      </c>
      <c r="AI608" s="62">
        <v>0</v>
      </c>
      <c r="AJ608" s="63">
        <f t="shared" si="9"/>
        <v>0</v>
      </c>
      <c r="AM608" s="70"/>
    </row>
    <row r="609" spans="1:39" ht="20.100000000000001" customHeight="1">
      <c r="A609" s="59">
        <v>2326</v>
      </c>
      <c r="B609" s="60" t="s">
        <v>614</v>
      </c>
      <c r="C609" s="61" t="s">
        <v>1298</v>
      </c>
      <c r="D609" s="62">
        <v>0</v>
      </c>
      <c r="E609" s="62">
        <v>0</v>
      </c>
      <c r="F609" s="62">
        <v>0</v>
      </c>
      <c r="G609" s="62">
        <v>0</v>
      </c>
      <c r="H609" s="62">
        <v>0</v>
      </c>
      <c r="I609" s="62">
        <v>0</v>
      </c>
      <c r="J609" s="62">
        <v>0</v>
      </c>
      <c r="K609" s="62">
        <v>0</v>
      </c>
      <c r="L609" s="62">
        <v>0</v>
      </c>
      <c r="M609" s="62">
        <v>0</v>
      </c>
      <c r="N609" s="62">
        <v>0</v>
      </c>
      <c r="O609" s="62">
        <v>0</v>
      </c>
      <c r="P609" s="62">
        <v>0</v>
      </c>
      <c r="Q609" s="62">
        <v>0</v>
      </c>
      <c r="R609" s="62">
        <v>0</v>
      </c>
      <c r="S609" s="62">
        <v>0</v>
      </c>
      <c r="T609" s="62">
        <v>0</v>
      </c>
      <c r="U609" s="62">
        <v>0</v>
      </c>
      <c r="V609" s="62">
        <v>0</v>
      </c>
      <c r="W609" s="62">
        <v>0</v>
      </c>
      <c r="X609" s="62">
        <v>0</v>
      </c>
      <c r="Y609" s="62">
        <v>0</v>
      </c>
      <c r="Z609" s="62">
        <v>0</v>
      </c>
      <c r="AA609" s="62">
        <v>0</v>
      </c>
      <c r="AB609" s="62">
        <v>0</v>
      </c>
      <c r="AC609" s="62">
        <v>0</v>
      </c>
      <c r="AD609" s="62">
        <v>0</v>
      </c>
      <c r="AE609" s="62">
        <v>0</v>
      </c>
      <c r="AF609" s="62">
        <v>0</v>
      </c>
      <c r="AG609" s="62">
        <v>0</v>
      </c>
      <c r="AH609" s="62">
        <v>0</v>
      </c>
      <c r="AI609" s="62">
        <v>0</v>
      </c>
      <c r="AJ609" s="63">
        <f t="shared" si="9"/>
        <v>0</v>
      </c>
      <c r="AM609" s="70"/>
    </row>
    <row r="610" spans="1:39" ht="20.100000000000001" customHeight="1">
      <c r="A610" s="59">
        <v>2327</v>
      </c>
      <c r="B610" s="60" t="s">
        <v>615</v>
      </c>
      <c r="C610" s="61" t="s">
        <v>1298</v>
      </c>
      <c r="D610" s="62">
        <v>0</v>
      </c>
      <c r="E610" s="62">
        <v>0</v>
      </c>
      <c r="F610" s="62">
        <v>0</v>
      </c>
      <c r="G610" s="62">
        <v>0</v>
      </c>
      <c r="H610" s="62">
        <v>0</v>
      </c>
      <c r="I610" s="62">
        <v>0</v>
      </c>
      <c r="J610" s="62">
        <v>0</v>
      </c>
      <c r="K610" s="62">
        <v>0</v>
      </c>
      <c r="L610" s="62">
        <v>0</v>
      </c>
      <c r="M610" s="62">
        <v>0</v>
      </c>
      <c r="N610" s="62">
        <v>0</v>
      </c>
      <c r="O610" s="62">
        <v>0</v>
      </c>
      <c r="P610" s="62">
        <v>0</v>
      </c>
      <c r="Q610" s="62">
        <v>0</v>
      </c>
      <c r="R610" s="62">
        <v>0</v>
      </c>
      <c r="S610" s="62">
        <v>0</v>
      </c>
      <c r="T610" s="62">
        <v>0</v>
      </c>
      <c r="U610" s="62">
        <v>0</v>
      </c>
      <c r="V610" s="62">
        <v>0</v>
      </c>
      <c r="W610" s="62">
        <v>0</v>
      </c>
      <c r="X610" s="62">
        <v>0</v>
      </c>
      <c r="Y610" s="62">
        <v>0</v>
      </c>
      <c r="Z610" s="62">
        <v>0</v>
      </c>
      <c r="AA610" s="62">
        <v>0</v>
      </c>
      <c r="AB610" s="62">
        <v>0</v>
      </c>
      <c r="AC610" s="62">
        <v>0</v>
      </c>
      <c r="AD610" s="62">
        <v>0</v>
      </c>
      <c r="AE610" s="62">
        <v>0</v>
      </c>
      <c r="AF610" s="62">
        <v>0</v>
      </c>
      <c r="AG610" s="62">
        <v>0</v>
      </c>
      <c r="AH610" s="62">
        <v>0</v>
      </c>
      <c r="AI610" s="62">
        <v>0</v>
      </c>
      <c r="AJ610" s="63">
        <f t="shared" si="9"/>
        <v>0</v>
      </c>
      <c r="AM610" s="70"/>
    </row>
    <row r="611" spans="1:39" ht="20.100000000000001" customHeight="1">
      <c r="A611" s="59">
        <v>2328</v>
      </c>
      <c r="B611" s="60" t="s">
        <v>1276</v>
      </c>
      <c r="C611" s="61" t="s">
        <v>1298</v>
      </c>
      <c r="D611" s="62">
        <v>0</v>
      </c>
      <c r="E611" s="62">
        <v>0</v>
      </c>
      <c r="F611" s="62">
        <v>0</v>
      </c>
      <c r="G611" s="62">
        <v>0</v>
      </c>
      <c r="H611" s="62">
        <v>0</v>
      </c>
      <c r="I611" s="62">
        <v>0</v>
      </c>
      <c r="J611" s="62">
        <v>0</v>
      </c>
      <c r="K611" s="62">
        <v>0</v>
      </c>
      <c r="L611" s="62">
        <v>0</v>
      </c>
      <c r="M611" s="62">
        <v>0</v>
      </c>
      <c r="N611" s="62">
        <v>0</v>
      </c>
      <c r="O611" s="62">
        <v>0</v>
      </c>
      <c r="P611" s="62">
        <v>0</v>
      </c>
      <c r="Q611" s="62">
        <v>0</v>
      </c>
      <c r="R611" s="62">
        <v>0</v>
      </c>
      <c r="S611" s="62">
        <v>0</v>
      </c>
      <c r="T611" s="62">
        <v>0</v>
      </c>
      <c r="U611" s="62">
        <v>0</v>
      </c>
      <c r="V611" s="62">
        <v>0</v>
      </c>
      <c r="W611" s="62">
        <v>0</v>
      </c>
      <c r="X611" s="62">
        <v>0</v>
      </c>
      <c r="Y611" s="62">
        <v>0</v>
      </c>
      <c r="Z611" s="62">
        <v>0</v>
      </c>
      <c r="AA611" s="62">
        <v>0</v>
      </c>
      <c r="AB611" s="62">
        <v>0</v>
      </c>
      <c r="AC611" s="62">
        <v>0</v>
      </c>
      <c r="AD611" s="62">
        <v>0</v>
      </c>
      <c r="AE611" s="62">
        <v>0</v>
      </c>
      <c r="AF611" s="62">
        <v>0</v>
      </c>
      <c r="AG611" s="62">
        <v>0</v>
      </c>
      <c r="AH611" s="62">
        <v>0</v>
      </c>
      <c r="AI611" s="62">
        <v>0</v>
      </c>
      <c r="AJ611" s="63">
        <f t="shared" si="9"/>
        <v>0</v>
      </c>
      <c r="AM611" s="70"/>
    </row>
    <row r="612" spans="1:39" ht="20.100000000000001" customHeight="1">
      <c r="A612" s="59" t="s">
        <v>626</v>
      </c>
      <c r="B612" s="60" t="s">
        <v>1234</v>
      </c>
      <c r="C612" s="61" t="s">
        <v>1238</v>
      </c>
      <c r="D612" s="62">
        <v>0</v>
      </c>
      <c r="E612" s="62">
        <v>0</v>
      </c>
      <c r="F612" s="62">
        <v>0</v>
      </c>
      <c r="G612" s="62">
        <v>3323377.6600000006</v>
      </c>
      <c r="H612" s="62">
        <v>0</v>
      </c>
      <c r="I612" s="62">
        <v>0</v>
      </c>
      <c r="J612" s="62">
        <v>521380.27</v>
      </c>
      <c r="K612" s="62">
        <v>0</v>
      </c>
      <c r="L612" s="62">
        <v>0</v>
      </c>
      <c r="M612" s="62">
        <v>0</v>
      </c>
      <c r="N612" s="62">
        <v>0</v>
      </c>
      <c r="O612" s="62">
        <v>0</v>
      </c>
      <c r="P612" s="62">
        <v>55371.839999999997</v>
      </c>
      <c r="Q612" s="62">
        <v>0</v>
      </c>
      <c r="R612" s="62">
        <v>0</v>
      </c>
      <c r="S612" s="62">
        <v>0</v>
      </c>
      <c r="T612" s="62">
        <v>0</v>
      </c>
      <c r="U612" s="62">
        <v>0</v>
      </c>
      <c r="V612" s="62">
        <v>0</v>
      </c>
      <c r="W612" s="62">
        <v>0</v>
      </c>
      <c r="X612" s="62">
        <v>0</v>
      </c>
      <c r="Y612" s="62">
        <v>0</v>
      </c>
      <c r="Z612" s="62">
        <v>0</v>
      </c>
      <c r="AA612" s="62">
        <v>0</v>
      </c>
      <c r="AB612" s="62">
        <v>0</v>
      </c>
      <c r="AC612" s="62">
        <v>0</v>
      </c>
      <c r="AD612" s="62">
        <v>0</v>
      </c>
      <c r="AE612" s="62">
        <v>0</v>
      </c>
      <c r="AF612" s="62">
        <v>0</v>
      </c>
      <c r="AG612" s="62">
        <v>0</v>
      </c>
      <c r="AH612" s="62">
        <v>0</v>
      </c>
      <c r="AI612" s="62">
        <v>0</v>
      </c>
      <c r="AJ612" s="63">
        <f t="shared" si="9"/>
        <v>3900129.7700000005</v>
      </c>
      <c r="AM612" s="70"/>
    </row>
    <row r="613" spans="1:39" ht="20.100000000000001" customHeight="1">
      <c r="A613" s="59" t="s">
        <v>628</v>
      </c>
      <c r="B613" s="60" t="s">
        <v>1235</v>
      </c>
      <c r="C613" s="61" t="e">
        <v>#N/A</v>
      </c>
      <c r="D613" s="62">
        <v>0</v>
      </c>
      <c r="E613" s="62">
        <v>0</v>
      </c>
      <c r="F613" s="62">
        <v>0</v>
      </c>
      <c r="G613" s="62">
        <v>0</v>
      </c>
      <c r="H613" s="62">
        <v>0</v>
      </c>
      <c r="I613" s="62">
        <v>0</v>
      </c>
      <c r="J613" s="62">
        <v>0</v>
      </c>
      <c r="K613" s="62">
        <v>0</v>
      </c>
      <c r="L613" s="62">
        <v>0</v>
      </c>
      <c r="M613" s="62">
        <v>0</v>
      </c>
      <c r="N613" s="62">
        <v>0</v>
      </c>
      <c r="O613" s="62">
        <v>0</v>
      </c>
      <c r="P613" s="62">
        <v>0</v>
      </c>
      <c r="Q613" s="62">
        <v>0</v>
      </c>
      <c r="R613" s="62">
        <v>0</v>
      </c>
      <c r="S613" s="62">
        <v>0</v>
      </c>
      <c r="T613" s="62">
        <v>0</v>
      </c>
      <c r="U613" s="62">
        <v>0</v>
      </c>
      <c r="V613" s="62">
        <v>0</v>
      </c>
      <c r="W613" s="62">
        <v>0</v>
      </c>
      <c r="X613" s="62">
        <v>0</v>
      </c>
      <c r="Y613" s="62">
        <v>0</v>
      </c>
      <c r="Z613" s="62">
        <v>0</v>
      </c>
      <c r="AA613" s="62">
        <v>0</v>
      </c>
      <c r="AB613" s="62">
        <v>0</v>
      </c>
      <c r="AC613" s="62">
        <v>0</v>
      </c>
      <c r="AD613" s="62">
        <v>0</v>
      </c>
      <c r="AE613" s="62">
        <v>0</v>
      </c>
      <c r="AF613" s="62">
        <v>0</v>
      </c>
      <c r="AG613" s="62">
        <v>0</v>
      </c>
      <c r="AH613" s="62">
        <v>0</v>
      </c>
      <c r="AI613" s="62">
        <v>0</v>
      </c>
      <c r="AJ613" s="63">
        <f t="shared" si="9"/>
        <v>0</v>
      </c>
      <c r="AM613" s="70"/>
    </row>
    <row r="614" spans="1:39" ht="20.100000000000001" customHeight="1">
      <c r="A614" s="59" t="s">
        <v>630</v>
      </c>
      <c r="B614" s="60" t="s">
        <v>1236</v>
      </c>
      <c r="C614" s="61" t="e">
        <v>#N/A</v>
      </c>
      <c r="D614" s="62">
        <v>0</v>
      </c>
      <c r="E614" s="62">
        <v>0</v>
      </c>
      <c r="F614" s="62">
        <v>0</v>
      </c>
      <c r="G614" s="62">
        <v>2469539.8899999987</v>
      </c>
      <c r="H614" s="62">
        <v>0</v>
      </c>
      <c r="I614" s="62">
        <v>0</v>
      </c>
      <c r="J614" s="62">
        <v>0</v>
      </c>
      <c r="K614" s="62">
        <v>0</v>
      </c>
      <c r="L614" s="62">
        <v>0</v>
      </c>
      <c r="M614" s="62">
        <v>0</v>
      </c>
      <c r="N614" s="62">
        <v>0</v>
      </c>
      <c r="O614" s="62">
        <v>0</v>
      </c>
      <c r="P614" s="62">
        <v>0</v>
      </c>
      <c r="Q614" s="62">
        <v>0</v>
      </c>
      <c r="R614" s="62">
        <v>0</v>
      </c>
      <c r="S614" s="62">
        <v>0</v>
      </c>
      <c r="T614" s="62">
        <v>1684866.9399999997</v>
      </c>
      <c r="U614" s="62">
        <v>2332400</v>
      </c>
      <c r="V614" s="62">
        <v>0</v>
      </c>
      <c r="W614" s="62">
        <v>0</v>
      </c>
      <c r="X614" s="62">
        <v>0</v>
      </c>
      <c r="Y614" s="62">
        <v>0</v>
      </c>
      <c r="Z614" s="62">
        <v>0</v>
      </c>
      <c r="AA614" s="62">
        <v>6860000</v>
      </c>
      <c r="AB614" s="62">
        <v>0</v>
      </c>
      <c r="AC614" s="62">
        <v>0</v>
      </c>
      <c r="AD614" s="62">
        <v>0</v>
      </c>
      <c r="AE614" s="62">
        <v>0</v>
      </c>
      <c r="AF614" s="62">
        <v>0</v>
      </c>
      <c r="AG614" s="62">
        <v>0</v>
      </c>
      <c r="AH614" s="62">
        <v>0</v>
      </c>
      <c r="AI614" s="62">
        <v>0</v>
      </c>
      <c r="AJ614" s="63">
        <f t="shared" si="9"/>
        <v>13346806.829999998</v>
      </c>
      <c r="AM614" s="70"/>
    </row>
    <row r="615" spans="1:39" ht="4.5" customHeight="1">
      <c r="A615" s="59"/>
      <c r="B615" s="60"/>
      <c r="C615" s="61"/>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6"/>
      <c r="AM615" s="18"/>
    </row>
    <row r="616" spans="1:39" ht="18.95" customHeight="1" thickBot="1">
      <c r="A616" s="59"/>
      <c r="B616" s="67" t="s">
        <v>636</v>
      </c>
      <c r="C616" s="68"/>
      <c r="D616" s="69">
        <f>SUBTOTAL(9,D13:D614)</f>
        <v>105137903.60999997</v>
      </c>
      <c r="E616" s="69">
        <f t="shared" ref="E616:AJ616" si="10">SUBTOTAL(9,E13:E614)</f>
        <v>59879934.00999999</v>
      </c>
      <c r="F616" s="69">
        <f t="shared" si="10"/>
        <v>3427589180.0800009</v>
      </c>
      <c r="G616" s="69">
        <f t="shared" si="10"/>
        <v>443859064.56999999</v>
      </c>
      <c r="H616" s="69">
        <f t="shared" si="10"/>
        <v>21880656</v>
      </c>
      <c r="I616" s="69">
        <f t="shared" si="10"/>
        <v>3319019.1099999994</v>
      </c>
      <c r="J616" s="69">
        <f t="shared" si="10"/>
        <v>2059160819.4999995</v>
      </c>
      <c r="K616" s="69">
        <f t="shared" si="10"/>
        <v>2302705.6300000004</v>
      </c>
      <c r="L616" s="69">
        <f t="shared" si="10"/>
        <v>36824180.620000005</v>
      </c>
      <c r="M616" s="69">
        <f t="shared" si="10"/>
        <v>17847.87</v>
      </c>
      <c r="N616" s="69">
        <f t="shared" si="10"/>
        <v>1832041223.3399997</v>
      </c>
      <c r="O616" s="69">
        <f t="shared" si="10"/>
        <v>205191.13999999996</v>
      </c>
      <c r="P616" s="69">
        <f t="shared" si="10"/>
        <v>275378847.81</v>
      </c>
      <c r="Q616" s="69">
        <f t="shared" si="10"/>
        <v>746128249.17999995</v>
      </c>
      <c r="R616" s="69">
        <f t="shared" si="10"/>
        <v>711294533.3499999</v>
      </c>
      <c r="S616" s="69">
        <f t="shared" si="10"/>
        <v>5693528.6500000004</v>
      </c>
      <c r="T616" s="69">
        <f t="shared" si="10"/>
        <v>514632203.20000011</v>
      </c>
      <c r="U616" s="69">
        <f t="shared" si="10"/>
        <v>5198346.68</v>
      </c>
      <c r="V616" s="69">
        <f t="shared" si="10"/>
        <v>37730</v>
      </c>
      <c r="W616" s="69">
        <f t="shared" si="10"/>
        <v>38450.300000000003</v>
      </c>
      <c r="X616" s="69">
        <f t="shared" si="10"/>
        <v>1154961.6736000001</v>
      </c>
      <c r="Y616" s="69">
        <f t="shared" si="10"/>
        <v>29.017800000000005</v>
      </c>
      <c r="Z616" s="69">
        <f t="shared" si="10"/>
        <v>2950.5545999999999</v>
      </c>
      <c r="AA616" s="69">
        <f t="shared" si="10"/>
        <v>3025535815.8354001</v>
      </c>
      <c r="AB616" s="69">
        <f t="shared" si="10"/>
        <v>2375.9610000000002</v>
      </c>
      <c r="AC616" s="69">
        <f t="shared" si="10"/>
        <v>345161261.17899984</v>
      </c>
      <c r="AD616" s="69">
        <f t="shared" si="10"/>
        <v>3783394.9580000006</v>
      </c>
      <c r="AE616" s="69">
        <f t="shared" si="10"/>
        <v>2025846461.620801</v>
      </c>
      <c r="AF616" s="69">
        <f t="shared" si="10"/>
        <v>2816.9903999999997</v>
      </c>
      <c r="AG616" s="69">
        <f t="shared" si="10"/>
        <v>0.21</v>
      </c>
      <c r="AH616" s="69">
        <f t="shared" si="10"/>
        <v>5196900.0159999998</v>
      </c>
      <c r="AI616" s="69">
        <f t="shared" si="10"/>
        <v>2240172.0334000001</v>
      </c>
      <c r="AJ616" s="69">
        <f t="shared" si="10"/>
        <v>15659546754.700008</v>
      </c>
    </row>
    <row r="617" spans="1:39" ht="15.75" thickTop="1">
      <c r="A617" s="23"/>
      <c r="B617" s="24"/>
      <c r="C617" s="25"/>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7"/>
    </row>
    <row r="620" spans="1:39" s="19" customFormat="1" hidden="1"/>
    <row r="621" spans="1:39" hidden="1">
      <c r="E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row>
    <row r="622" spans="1:39" hidden="1">
      <c r="D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row>
    <row r="623" spans="1:39" hidden="1">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row>
    <row r="624" spans="1:39" hidden="1"/>
    <row r="625" spans="3:36" ht="15.75" hidden="1" thickBot="1">
      <c r="C625" s="21"/>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0"/>
    </row>
    <row r="626" spans="3:36" hidden="1">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row>
    <row r="627" spans="3:36">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20"/>
    </row>
    <row r="628" spans="3:36">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row>
  </sheetData>
  <sheetProtection algorithmName="SHA-512" hashValue="HanzzG+uvH8pER+4j8/HzB0bYNAdTyt5MDUQLcRr2Fzm7s2OeYD/Y2b9vNV+MZC4Fitpk2tbi//lhh9Gz4D6OQ==" saltValue="rdy++Wpmn1s8XsuiYoHBsg==" spinCount="100000" sheet="1" objects="1" scenarios="1" formatCells="0" formatColumns="0" formatRows="0" sort="0" autoFilter="0" pivotTables="0"/>
  <autoFilter ref="A12:AJ614"/>
  <mergeCells count="6">
    <mergeCell ref="D11:U11"/>
    <mergeCell ref="V11:AI11"/>
    <mergeCell ref="A7:AJ7"/>
    <mergeCell ref="A8:AJ8"/>
    <mergeCell ref="A9:AJ9"/>
    <mergeCell ref="A10:AJ10"/>
  </mergeCells>
  <printOptions horizontalCentered="1"/>
  <pageMargins left="0.19685039370078741" right="0.44" top="0.47244094488188981" bottom="0.23622047244094491" header="0.31496062992125984" footer="0.23622047244094491"/>
  <pageSetup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
  <sheetViews>
    <sheetView view="pageBreakPreview" zoomScale="130" zoomScaleNormal="100" zoomScaleSheetLayoutView="130" workbookViewId="0">
      <selection activeCell="B1" sqref="B1:B1048576"/>
    </sheetView>
  </sheetViews>
  <sheetFormatPr baseColWidth="10" defaultRowHeight="15"/>
  <cols>
    <col min="1" max="1" width="3.5703125" style="45" customWidth="1"/>
    <col min="2" max="2" width="105.7109375" style="45" customWidth="1"/>
    <col min="3" max="3" width="2.5703125" style="45" customWidth="1"/>
    <col min="4" max="16384" width="11.42578125" style="45"/>
  </cols>
  <sheetData>
    <row r="1" spans="1:2" ht="15.75">
      <c r="A1" s="46"/>
      <c r="B1" s="47" t="s">
        <v>645</v>
      </c>
    </row>
    <row r="2" spans="1:2" ht="3.75" customHeight="1">
      <c r="A2" s="46"/>
      <c r="B2" s="47"/>
    </row>
    <row r="3" spans="1:2" ht="91.5" customHeight="1">
      <c r="A3" s="46"/>
      <c r="B3" s="48" t="s">
        <v>646</v>
      </c>
    </row>
    <row r="4" spans="1:2" ht="65.25" customHeight="1">
      <c r="A4" s="46"/>
      <c r="B4" s="48" t="s">
        <v>647</v>
      </c>
    </row>
    <row r="5" spans="1:2" ht="27" customHeight="1">
      <c r="A5" s="46"/>
      <c r="B5" s="48" t="s">
        <v>648</v>
      </c>
    </row>
    <row r="6" spans="1:2" ht="15.75" thickBot="1">
      <c r="A6" s="46"/>
      <c r="B6" s="48" t="s">
        <v>649</v>
      </c>
    </row>
    <row r="7" spans="1:2" ht="13.5" customHeight="1">
      <c r="A7" s="46"/>
      <c r="B7" s="49" t="s">
        <v>650</v>
      </c>
    </row>
    <row r="8" spans="1:2" ht="22.5">
      <c r="A8" s="46"/>
      <c r="B8" s="50" t="s">
        <v>651</v>
      </c>
    </row>
    <row r="9" spans="1:2" ht="23.25" thickBot="1">
      <c r="A9" s="46"/>
      <c r="B9" s="51" t="s">
        <v>652</v>
      </c>
    </row>
    <row r="10" spans="1:2" ht="12.75" customHeight="1">
      <c r="A10" s="46"/>
      <c r="B10" s="52" t="s">
        <v>653</v>
      </c>
    </row>
    <row r="11" spans="1:2">
      <c r="A11" s="46"/>
      <c r="B11" s="50" t="s">
        <v>654</v>
      </c>
    </row>
    <row r="12" spans="1:2" ht="57" thickBot="1">
      <c r="A12" s="46"/>
      <c r="B12" s="51" t="s">
        <v>655</v>
      </c>
    </row>
    <row r="13" spans="1:2" ht="13.5" customHeight="1">
      <c r="A13" s="46"/>
      <c r="B13" s="52" t="s">
        <v>656</v>
      </c>
    </row>
    <row r="14" spans="1:2">
      <c r="A14" s="46"/>
      <c r="B14" s="50" t="s">
        <v>657</v>
      </c>
    </row>
    <row r="15" spans="1:2" ht="15.75" thickBot="1">
      <c r="A15" s="46"/>
      <c r="B15" s="51" t="s">
        <v>658</v>
      </c>
    </row>
    <row r="16" spans="1:2" ht="12.75" customHeight="1">
      <c r="A16" s="46"/>
      <c r="B16" s="52" t="s">
        <v>659</v>
      </c>
    </row>
    <row r="17" spans="1:2">
      <c r="A17" s="46"/>
      <c r="B17" s="50" t="s">
        <v>660</v>
      </c>
    </row>
    <row r="18" spans="1:2" ht="23.25" thickBot="1">
      <c r="A18" s="46"/>
      <c r="B18" s="51" t="s">
        <v>661</v>
      </c>
    </row>
    <row r="19" spans="1:2" ht="12.75" customHeight="1">
      <c r="A19" s="46"/>
      <c r="B19" s="52" t="s">
        <v>662</v>
      </c>
    </row>
    <row r="20" spans="1:2">
      <c r="A20" s="46"/>
      <c r="B20" s="50" t="s">
        <v>663</v>
      </c>
    </row>
    <row r="21" spans="1:2" ht="23.25" thickBot="1">
      <c r="A21" s="46"/>
      <c r="B21" s="51" t="s">
        <v>664</v>
      </c>
    </row>
    <row r="22" spans="1:2" ht="12" customHeight="1">
      <c r="A22" s="46"/>
      <c r="B22" s="52" t="s">
        <v>665</v>
      </c>
    </row>
    <row r="23" spans="1:2">
      <c r="A23" s="46"/>
      <c r="B23" s="50" t="s">
        <v>666</v>
      </c>
    </row>
    <row r="24" spans="1:2" ht="15.75" thickBot="1">
      <c r="A24" s="46"/>
      <c r="B24" s="51" t="s">
        <v>667</v>
      </c>
    </row>
    <row r="25" spans="1:2" ht="13.5" customHeight="1">
      <c r="A25" s="46"/>
      <c r="B25" s="52" t="s">
        <v>668</v>
      </c>
    </row>
    <row r="26" spans="1:2">
      <c r="A26" s="46"/>
      <c r="B26" s="50" t="s">
        <v>669</v>
      </c>
    </row>
    <row r="27" spans="1:2" ht="15.75" thickBot="1">
      <c r="A27" s="46"/>
      <c r="B27" s="51" t="s">
        <v>670</v>
      </c>
    </row>
    <row r="28" spans="1:2" ht="12.75" customHeight="1">
      <c r="A28" s="46"/>
      <c r="B28" s="52" t="s">
        <v>671</v>
      </c>
    </row>
    <row r="29" spans="1:2">
      <c r="A29" s="46"/>
      <c r="B29" s="50" t="s">
        <v>672</v>
      </c>
    </row>
    <row r="30" spans="1:2" ht="15.75" thickBot="1">
      <c r="A30" s="46"/>
      <c r="B30" s="51" t="s">
        <v>673</v>
      </c>
    </row>
    <row r="31" spans="1:2" ht="13.5" customHeight="1">
      <c r="A31" s="46"/>
      <c r="B31" s="52" t="s">
        <v>674</v>
      </c>
    </row>
    <row r="32" spans="1:2">
      <c r="A32" s="46"/>
      <c r="B32" s="50" t="s">
        <v>675</v>
      </c>
    </row>
    <row r="33" spans="1:2" ht="15.75" thickBot="1">
      <c r="A33" s="46"/>
      <c r="B33" s="51" t="s">
        <v>673</v>
      </c>
    </row>
    <row r="34" spans="1:2" ht="13.5" customHeight="1">
      <c r="A34" s="46"/>
      <c r="B34" s="52" t="s">
        <v>676</v>
      </c>
    </row>
    <row r="35" spans="1:2" ht="22.5">
      <c r="A35" s="46"/>
      <c r="B35" s="50" t="s">
        <v>677</v>
      </c>
    </row>
    <row r="36" spans="1:2" ht="23.25" thickBot="1">
      <c r="A36" s="46"/>
      <c r="B36" s="51" t="s">
        <v>678</v>
      </c>
    </row>
    <row r="37" spans="1:2" ht="13.5" customHeight="1">
      <c r="A37" s="46"/>
      <c r="B37" s="52" t="s">
        <v>679</v>
      </c>
    </row>
    <row r="38" spans="1:2" ht="22.5">
      <c r="A38" s="46"/>
      <c r="B38" s="50" t="s">
        <v>680</v>
      </c>
    </row>
    <row r="39" spans="1:2">
      <c r="A39" s="46"/>
      <c r="B39" s="50" t="s">
        <v>681</v>
      </c>
    </row>
    <row r="40" spans="1:2" ht="23.25" thickBot="1">
      <c r="A40" s="46"/>
      <c r="B40" s="51" t="s">
        <v>682</v>
      </c>
    </row>
    <row r="41" spans="1:2" ht="13.5" customHeight="1">
      <c r="A41" s="46"/>
      <c r="B41" s="52" t="s">
        <v>683</v>
      </c>
    </row>
    <row r="42" spans="1:2">
      <c r="A42" s="46"/>
      <c r="B42" s="50" t="s">
        <v>684</v>
      </c>
    </row>
    <row r="43" spans="1:2">
      <c r="A43" s="46"/>
      <c r="B43" s="50" t="s">
        <v>685</v>
      </c>
    </row>
    <row r="44" spans="1:2" ht="13.5" customHeight="1">
      <c r="A44" s="46"/>
      <c r="B44" s="50" t="s">
        <v>686</v>
      </c>
    </row>
    <row r="45" spans="1:2" ht="19.5" customHeight="1" thickBot="1">
      <c r="A45" s="46"/>
      <c r="B45" s="51" t="s">
        <v>687</v>
      </c>
    </row>
    <row r="46" spans="1:2">
      <c r="A46" s="46"/>
      <c r="B46" s="53" t="s">
        <v>688</v>
      </c>
    </row>
  </sheetData>
  <sheetProtection algorithmName="SHA-512" hashValue="rp4YXOsjj5TFMAxNUMmowZAwMGUPDo3rwy2eFiNcRk07VUlznx6J7af6rPeqslU+Sy1vjMQMMT7iDAlb2Lo9zA==" saltValue="PfTY19JXt0rNtk/eE9T6ow==" spinCount="100000" sheet="1" objects="1" scenarios="1"/>
  <pageMargins left="0.25" right="0.25" top="0.27" bottom="0.22" header="0.17" footer="0.17"/>
  <pageSetup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609"/>
  <sheetViews>
    <sheetView topLeftCell="A589" zoomScale="175" zoomScaleNormal="175" workbookViewId="0">
      <selection activeCell="A3" sqref="A3"/>
    </sheetView>
  </sheetViews>
  <sheetFormatPr baseColWidth="10" defaultRowHeight="15"/>
  <cols>
    <col min="1" max="1" width="11.42578125" style="45"/>
    <col min="2" max="2" width="76.7109375" style="45" bestFit="1" customWidth="1"/>
    <col min="3" max="3" width="73" style="45" bestFit="1" customWidth="1"/>
    <col min="4" max="16384" width="11.42578125" style="45"/>
  </cols>
  <sheetData>
    <row r="1" spans="1:3" ht="15" customHeight="1"/>
    <row r="2" spans="1:3" ht="21">
      <c r="A2" s="8" t="s">
        <v>40</v>
      </c>
      <c r="B2" s="9" t="str">
        <f>UPPER(C2)</f>
        <v>DESCRIPCIÓN</v>
      </c>
      <c r="C2" s="9" t="s">
        <v>2</v>
      </c>
    </row>
    <row r="3" spans="1:3">
      <c r="A3" s="1">
        <v>0</v>
      </c>
      <c r="B3" s="2" t="str">
        <f t="shared" ref="B3:B67" si="0">UPPER(C3)</f>
        <v>SIN  NOMBRE</v>
      </c>
      <c r="C3" s="2" t="s">
        <v>634</v>
      </c>
    </row>
    <row r="4" spans="1:3">
      <c r="A4" s="3">
        <v>6</v>
      </c>
      <c r="B4" s="4" t="str">
        <f t="shared" si="0"/>
        <v>VICEPRESIDENCIA DEL ESTADO PLURINACIONAL</v>
      </c>
      <c r="C4" s="4" t="s">
        <v>43</v>
      </c>
    </row>
    <row r="5" spans="1:3">
      <c r="A5" s="3">
        <v>10</v>
      </c>
      <c r="B5" s="4" t="str">
        <f t="shared" si="0"/>
        <v>MINISTERIO DE RELACIONES EXTERIORES</v>
      </c>
      <c r="C5" s="4" t="s">
        <v>44</v>
      </c>
    </row>
    <row r="6" spans="1:3">
      <c r="A6" s="3">
        <v>15</v>
      </c>
      <c r="B6" s="4" t="str">
        <f t="shared" si="0"/>
        <v>MINISTERIO DE GOBIERNO</v>
      </c>
      <c r="C6" s="4" t="s">
        <v>45</v>
      </c>
    </row>
    <row r="7" spans="1:3">
      <c r="A7" s="3">
        <v>16</v>
      </c>
      <c r="B7" s="4" t="str">
        <f t="shared" si="0"/>
        <v>MINISTERIO DE EDUCACIÓN</v>
      </c>
      <c r="C7" s="4" t="s">
        <v>46</v>
      </c>
    </row>
    <row r="8" spans="1:3">
      <c r="A8" s="3">
        <v>20</v>
      </c>
      <c r="B8" s="4" t="str">
        <f t="shared" si="0"/>
        <v>MINISTERIO DE DEFENSA</v>
      </c>
      <c r="C8" s="4" t="s">
        <v>47</v>
      </c>
    </row>
    <row r="9" spans="1:3">
      <c r="A9" s="3">
        <v>25</v>
      </c>
      <c r="B9" s="4" t="str">
        <f t="shared" si="0"/>
        <v>MINISTERIO DE LA PRESIDENCIA</v>
      </c>
      <c r="C9" s="4" t="s">
        <v>48</v>
      </c>
    </row>
    <row r="10" spans="1:3">
      <c r="A10" s="3">
        <v>30</v>
      </c>
      <c r="B10" s="4" t="str">
        <f t="shared" si="0"/>
        <v>MINISTERIO DE JUSTICIA Y TRANSPARENCIA INSTITUCIONAL</v>
      </c>
      <c r="C10" s="4" t="s">
        <v>1322</v>
      </c>
    </row>
    <row r="11" spans="1:3">
      <c r="A11" s="3">
        <v>35</v>
      </c>
      <c r="B11" s="4" t="str">
        <f t="shared" si="0"/>
        <v>MINISTERIO DE ECONOMÍA Y FINANZAS PÚBLICAS</v>
      </c>
      <c r="C11" s="4" t="s">
        <v>49</v>
      </c>
    </row>
    <row r="12" spans="1:3">
      <c r="A12" s="3">
        <v>41</v>
      </c>
      <c r="B12" s="4" t="str">
        <f t="shared" si="0"/>
        <v>MINISTERIO DE DESARROLLO PRODUCTIVO Y ECONOMÍA PLURAL</v>
      </c>
      <c r="C12" s="4" t="s">
        <v>50</v>
      </c>
    </row>
    <row r="13" spans="1:3">
      <c r="A13" s="3">
        <v>46</v>
      </c>
      <c r="B13" s="4" t="str">
        <f t="shared" si="0"/>
        <v>MINISTERIO DE SALUD</v>
      </c>
      <c r="C13" s="4" t="s">
        <v>51</v>
      </c>
    </row>
    <row r="14" spans="1:3">
      <c r="A14" s="3">
        <v>47</v>
      </c>
      <c r="B14" s="4" t="str">
        <f t="shared" si="0"/>
        <v>MINISTERIO DE DESARROLLO RURAL Y TIERRAS</v>
      </c>
      <c r="C14" s="4" t="s">
        <v>52</v>
      </c>
    </row>
    <row r="15" spans="1:3">
      <c r="A15" s="5">
        <v>48</v>
      </c>
      <c r="B15" s="6" t="str">
        <f t="shared" si="0"/>
        <v>MINISTERIO DE DEPORTES</v>
      </c>
      <c r="C15" s="6" t="s">
        <v>53</v>
      </c>
    </row>
    <row r="16" spans="1:3">
      <c r="A16" s="3">
        <v>50</v>
      </c>
      <c r="B16" s="4" t="str">
        <f t="shared" si="0"/>
        <v>MIN DE TRANSPARENCIA INST. Y LUCHA CONTRA LA CORRUPCIÓN</v>
      </c>
      <c r="C16" s="4" t="s">
        <v>54</v>
      </c>
    </row>
    <row r="17" spans="1:3">
      <c r="A17" s="3">
        <v>51</v>
      </c>
      <c r="B17" s="4" t="s">
        <v>1357</v>
      </c>
      <c r="C17" s="4" t="s">
        <v>55</v>
      </c>
    </row>
    <row r="18" spans="1:3">
      <c r="A18" s="3">
        <v>52</v>
      </c>
      <c r="B18" s="4" t="str">
        <f t="shared" si="0"/>
        <v>MINISTERIO DE CULTURAS Y TURISMO</v>
      </c>
      <c r="C18" s="4" t="s">
        <v>56</v>
      </c>
    </row>
    <row r="19" spans="1:3">
      <c r="A19" s="3">
        <v>66</v>
      </c>
      <c r="B19" s="4" t="str">
        <f t="shared" si="0"/>
        <v>MINISTERIO DE PLANIFICACIÓN DEL DESARROLLO</v>
      </c>
      <c r="C19" s="4" t="s">
        <v>57</v>
      </c>
    </row>
    <row r="20" spans="1:3">
      <c r="A20" s="3">
        <v>70</v>
      </c>
      <c r="B20" s="4" t="str">
        <f t="shared" si="0"/>
        <v>MINISTERIO DE TRABAJO, EMPLEO Y PREVISIÓN SOCIAL</v>
      </c>
      <c r="C20" s="4" t="s">
        <v>58</v>
      </c>
    </row>
    <row r="21" spans="1:3">
      <c r="A21" s="3">
        <v>76</v>
      </c>
      <c r="B21" s="4" t="str">
        <f t="shared" si="0"/>
        <v>MINISTERIO DE MINERÍA Y METALURGIA</v>
      </c>
      <c r="C21" s="4" t="s">
        <v>59</v>
      </c>
    </row>
    <row r="22" spans="1:3">
      <c r="A22" s="3">
        <v>78</v>
      </c>
      <c r="B22" s="4" t="str">
        <f t="shared" si="0"/>
        <v>MINISTERIO DE HIDROCARBUROS</v>
      </c>
      <c r="C22" s="4" t="s">
        <v>1319</v>
      </c>
    </row>
    <row r="23" spans="1:3">
      <c r="A23" s="3">
        <v>80</v>
      </c>
      <c r="B23" s="4" t="str">
        <f t="shared" si="0"/>
        <v>MINISTERIO DE DEFENSA LEGAL DEL ESTADO</v>
      </c>
      <c r="C23" s="4" t="s">
        <v>60</v>
      </c>
    </row>
    <row r="24" spans="1:3">
      <c r="A24" s="3">
        <v>81</v>
      </c>
      <c r="B24" s="4" t="str">
        <f t="shared" si="0"/>
        <v>MINISTERIO DE OBRAS PÚBLICAS, SERVICIOS Y VIVIENDA</v>
      </c>
      <c r="C24" s="4" t="s">
        <v>61</v>
      </c>
    </row>
    <row r="25" spans="1:3">
      <c r="A25" s="3">
        <v>86</v>
      </c>
      <c r="B25" s="4" t="str">
        <f t="shared" si="0"/>
        <v>MINISTERIO DE MEDIO AMBIENTE Y AGUA</v>
      </c>
      <c r="C25" s="4" t="s">
        <v>62</v>
      </c>
    </row>
    <row r="26" spans="1:3">
      <c r="A26" s="3">
        <v>85</v>
      </c>
      <c r="B26" s="4" t="str">
        <f t="shared" si="0"/>
        <v>MINISTERIO DE ENERGÍAS</v>
      </c>
      <c r="C26" s="4" t="s">
        <v>1320</v>
      </c>
    </row>
    <row r="27" spans="1:3">
      <c r="A27" s="3">
        <v>87</v>
      </c>
      <c r="B27" s="4" t="str">
        <f t="shared" si="0"/>
        <v>MINISTERIO DE COMUNICACIÓN</v>
      </c>
      <c r="C27" s="4" t="s">
        <v>63</v>
      </c>
    </row>
    <row r="28" spans="1:3">
      <c r="A28" s="5">
        <v>95</v>
      </c>
      <c r="B28" s="6" t="str">
        <f t="shared" si="0"/>
        <v>CONSEJO SUPREMO DE DEFENSA PLURINACIONAL</v>
      </c>
      <c r="C28" s="6" t="s">
        <v>64</v>
      </c>
    </row>
    <row r="29" spans="1:3">
      <c r="A29" s="3">
        <v>99</v>
      </c>
      <c r="B29" s="4" t="str">
        <f t="shared" si="0"/>
        <v>TESORO GENERAL DE LA NACIÓN</v>
      </c>
      <c r="C29" s="4" t="s">
        <v>65</v>
      </c>
    </row>
    <row r="30" spans="1:3">
      <c r="A30" s="3">
        <v>108</v>
      </c>
      <c r="B30" s="4" t="str">
        <f t="shared" si="0"/>
        <v>ORQUESTA SINFÓNICA NACIONAL</v>
      </c>
      <c r="C30" s="4" t="s">
        <v>66</v>
      </c>
    </row>
    <row r="31" spans="1:3">
      <c r="A31" s="3">
        <v>109</v>
      </c>
      <c r="B31" s="6" t="str">
        <f t="shared" si="0"/>
        <v>CONSERVATORIO PLURINACIONAL DE MÚSICA</v>
      </c>
      <c r="C31" s="6" t="s">
        <v>67</v>
      </c>
    </row>
    <row r="32" spans="1:3">
      <c r="A32" s="3">
        <v>111</v>
      </c>
      <c r="B32" s="4" t="str">
        <f t="shared" si="0"/>
        <v>INSTITUTO BOLIVIANO DE LA CEGUERA</v>
      </c>
      <c r="C32" s="4" t="s">
        <v>68</v>
      </c>
    </row>
    <row r="33" spans="1:3">
      <c r="A33" s="3">
        <v>112</v>
      </c>
      <c r="B33" s="4" t="str">
        <f t="shared" si="0"/>
        <v>COMITÉ NACIONAL DE LA PERSONA CON DISCAPACIDAD</v>
      </c>
      <c r="C33" s="4" t="s">
        <v>69</v>
      </c>
    </row>
    <row r="34" spans="1:3">
      <c r="A34" s="3">
        <v>113</v>
      </c>
      <c r="B34" s="4" t="str">
        <f t="shared" si="0"/>
        <v>FONDO DE INVERSIÓN PARA EL DEPORTE</v>
      </c>
      <c r="C34" s="4" t="s">
        <v>70</v>
      </c>
    </row>
    <row r="35" spans="1:3">
      <c r="A35" s="3">
        <v>115</v>
      </c>
      <c r="B35" s="4" t="str">
        <f t="shared" si="0"/>
        <v>INST. BOLIVIANO DEL DEP. LA EDUC. FÍSICA Y LA RECREACIÓN</v>
      </c>
      <c r="C35" s="4" t="s">
        <v>71</v>
      </c>
    </row>
    <row r="36" spans="1:3">
      <c r="A36" s="3">
        <v>117</v>
      </c>
      <c r="B36" s="4" t="str">
        <f t="shared" si="0"/>
        <v>DIRECCIÓN GENERAL DE AERONÁUTICA CIVIL</v>
      </c>
      <c r="C36" s="4" t="s">
        <v>72</v>
      </c>
    </row>
    <row r="37" spans="1:3">
      <c r="A37" s="3">
        <v>119</v>
      </c>
      <c r="B37" s="4" t="str">
        <f t="shared" si="0"/>
        <v>AGENCIA PARA EL DES. DE LA SOC. DE LA INFORMACIÓN EN BOLIVIA</v>
      </c>
      <c r="C37" s="4" t="s">
        <v>73</v>
      </c>
    </row>
    <row r="38" spans="1:3">
      <c r="A38" s="3">
        <v>121</v>
      </c>
      <c r="B38" s="4" t="str">
        <f t="shared" si="0"/>
        <v>INSTITUTO BOLIVIANO DE CIENCIA Y TECNOLOGÍA NUCLEAR</v>
      </c>
      <c r="C38" s="4" t="s">
        <v>74</v>
      </c>
    </row>
    <row r="39" spans="1:3">
      <c r="A39" s="3">
        <v>124</v>
      </c>
      <c r="B39" s="4" t="str">
        <f t="shared" si="0"/>
        <v>ACADEMIA NACIONAL DE CIENCIAS</v>
      </c>
      <c r="C39" s="4" t="s">
        <v>75</v>
      </c>
    </row>
    <row r="40" spans="1:3">
      <c r="A40" s="3">
        <v>129</v>
      </c>
      <c r="B40" s="4" t="str">
        <f t="shared" si="0"/>
        <v>ESCUELA DE GESTIÓN PÚBLICA PLURINACIONAL</v>
      </c>
      <c r="C40" s="4" t="s">
        <v>76</v>
      </c>
    </row>
    <row r="41" spans="1:3">
      <c r="A41" s="3">
        <v>130</v>
      </c>
      <c r="B41" s="4" t="str">
        <f t="shared" si="0"/>
        <v>FONDO DE FINANCIAMIENTO PARA LA MINERÍA</v>
      </c>
      <c r="C41" s="4" t="s">
        <v>77</v>
      </c>
    </row>
    <row r="42" spans="1:3">
      <c r="A42" s="3">
        <v>132</v>
      </c>
      <c r="B42" s="4" t="str">
        <f t="shared" si="0"/>
        <v>SERVICIO DE DESARROLLO DE LAS EMPRESAS PÚB. PRODUCTIVAS</v>
      </c>
      <c r="C42" s="4" t="s">
        <v>78</v>
      </c>
    </row>
    <row r="43" spans="1:3">
      <c r="A43" s="3">
        <v>133</v>
      </c>
      <c r="B43" s="4" t="str">
        <f t="shared" si="0"/>
        <v>LOTERÍA NACIONAL DE BENEFICENCIA Y SALUBRIDAD</v>
      </c>
      <c r="C43" s="4" t="s">
        <v>79</v>
      </c>
    </row>
    <row r="44" spans="1:3">
      <c r="A44" s="5">
        <v>134</v>
      </c>
      <c r="B44" s="6" t="str">
        <f t="shared" si="0"/>
        <v>CONSEJO NACIONAL DE VIVIENDA POLICIAL</v>
      </c>
      <c r="C44" s="6" t="s">
        <v>80</v>
      </c>
    </row>
    <row r="45" spans="1:3">
      <c r="A45" s="3">
        <v>137</v>
      </c>
      <c r="B45" s="4" t="str">
        <f t="shared" si="0"/>
        <v>COMITÉ EJECUTIVO DE LA UNIVERSIDAD BOLIVIANA</v>
      </c>
      <c r="C45" s="4" t="s">
        <v>81</v>
      </c>
    </row>
    <row r="46" spans="1:3">
      <c r="A46" s="3">
        <v>138</v>
      </c>
      <c r="B46" s="4" t="str">
        <f t="shared" si="0"/>
        <v>UNIVERSIDAD MAYOR REAL Y PONTIFICIA DE SAN FRANCISCO XAVIER</v>
      </c>
      <c r="C46" s="4" t="s">
        <v>82</v>
      </c>
    </row>
    <row r="47" spans="1:3">
      <c r="A47" s="3">
        <v>139</v>
      </c>
      <c r="B47" s="4" t="str">
        <f t="shared" si="0"/>
        <v>UNIVERSIDAD MAYOR DE SAN ANDRÉS</v>
      </c>
      <c r="C47" s="4" t="s">
        <v>83</v>
      </c>
    </row>
    <row r="48" spans="1:3">
      <c r="A48" s="3">
        <v>140</v>
      </c>
      <c r="B48" s="4" t="str">
        <f t="shared" si="0"/>
        <v>UNIVERSIDAD PÚBLICA DE EL ALTO</v>
      </c>
      <c r="C48" s="4" t="s">
        <v>84</v>
      </c>
    </row>
    <row r="49" spans="1:3">
      <c r="A49" s="3">
        <v>141</v>
      </c>
      <c r="B49" s="4" t="str">
        <f t="shared" si="0"/>
        <v>UNIVERSIDAD MAYOR DE SAN SIMÓN</v>
      </c>
      <c r="C49" s="4" t="s">
        <v>85</v>
      </c>
    </row>
    <row r="50" spans="1:3">
      <c r="A50" s="3">
        <v>142</v>
      </c>
      <c r="B50" s="4" t="str">
        <f t="shared" si="0"/>
        <v>UNIVERSIDAD TÉCNICA DE ORURO</v>
      </c>
      <c r="C50" s="4" t="s">
        <v>86</v>
      </c>
    </row>
    <row r="51" spans="1:3">
      <c r="A51" s="5">
        <v>143</v>
      </c>
      <c r="B51" s="6" t="str">
        <f t="shared" si="0"/>
        <v>UNIVERSIDAD AUTÓNOMA TOMÁS FRÍAS</v>
      </c>
      <c r="C51" s="6" t="s">
        <v>87</v>
      </c>
    </row>
    <row r="52" spans="1:3">
      <c r="A52" s="3">
        <v>144</v>
      </c>
      <c r="B52" s="4" t="str">
        <f t="shared" si="0"/>
        <v>UNIVERSIDAD NACIONAL SIGLO XX</v>
      </c>
      <c r="C52" s="4" t="s">
        <v>88</v>
      </c>
    </row>
    <row r="53" spans="1:3">
      <c r="A53" s="3">
        <v>145</v>
      </c>
      <c r="B53" s="4" t="str">
        <f t="shared" si="0"/>
        <v>UNIVERSIDAD AUTÓNOMA JUAN MISAEL SARACHO</v>
      </c>
      <c r="C53" s="4" t="s">
        <v>89</v>
      </c>
    </row>
    <row r="54" spans="1:3">
      <c r="A54" s="3">
        <v>146</v>
      </c>
      <c r="B54" s="4" t="str">
        <f t="shared" si="0"/>
        <v>UNIVERSIDAD AUTÓNOMA GABRIEL RENÉ MORENO</v>
      </c>
      <c r="C54" s="4" t="s">
        <v>90</v>
      </c>
    </row>
    <row r="55" spans="1:3">
      <c r="A55" s="3">
        <v>147</v>
      </c>
      <c r="B55" s="4" t="str">
        <f t="shared" si="0"/>
        <v>UNIVERSIDAD AUTÓNOMA DEL BENI JOSÉ  BALLIVIÁN</v>
      </c>
      <c r="C55" s="4" t="s">
        <v>91</v>
      </c>
    </row>
    <row r="56" spans="1:3">
      <c r="A56" s="3">
        <v>148</v>
      </c>
      <c r="B56" s="4" t="str">
        <f t="shared" si="0"/>
        <v>UNIVERSIDAD AMAZÓNICA DE PANDO</v>
      </c>
      <c r="C56" s="4" t="s">
        <v>92</v>
      </c>
    </row>
    <row r="57" spans="1:3">
      <c r="A57" s="3">
        <v>149</v>
      </c>
      <c r="B57" s="4" t="str">
        <f t="shared" si="0"/>
        <v>CONSEJO NACIONAL DEL CINE</v>
      </c>
      <c r="C57" s="4" t="s">
        <v>93</v>
      </c>
    </row>
    <row r="58" spans="1:3">
      <c r="A58" s="3">
        <v>150</v>
      </c>
      <c r="B58" s="4" t="str">
        <f t="shared" si="0"/>
        <v>PROYECTO SUCRE CIUDAD UNIVERSITARIA</v>
      </c>
      <c r="C58" s="4" t="s">
        <v>94</v>
      </c>
    </row>
    <row r="59" spans="1:3">
      <c r="A59" s="3">
        <v>152</v>
      </c>
      <c r="B59" s="4" t="str">
        <f t="shared" si="0"/>
        <v>SERVICIO PLURINACIONAL DE DEFENSA PÚBLICA</v>
      </c>
      <c r="C59" s="4" t="s">
        <v>95</v>
      </c>
    </row>
    <row r="60" spans="1:3">
      <c r="A60" s="3">
        <v>153</v>
      </c>
      <c r="B60" s="4" t="str">
        <f t="shared" si="0"/>
        <v>OBSERVATORIO PLURINACIONAL DE LA CALIDAD  EDUCATIVA</v>
      </c>
      <c r="C60" s="4" t="s">
        <v>96</v>
      </c>
    </row>
    <row r="61" spans="1:3">
      <c r="A61" s="3">
        <v>154</v>
      </c>
      <c r="B61" s="4" t="str">
        <f t="shared" si="0"/>
        <v>MUSEO NACIONAL DE HISTORIA NATURAL</v>
      </c>
      <c r="C61" s="4" t="s">
        <v>97</v>
      </c>
    </row>
    <row r="62" spans="1:3">
      <c r="A62" s="3">
        <v>155</v>
      </c>
      <c r="B62" s="4" t="str">
        <f t="shared" si="0"/>
        <v>DIRECCIÓN DEL NOTARIADO PLURINACIONAL</v>
      </c>
      <c r="C62" s="4" t="s">
        <v>98</v>
      </c>
    </row>
    <row r="63" spans="1:3">
      <c r="A63" s="3">
        <v>156</v>
      </c>
      <c r="B63" s="4" t="str">
        <f t="shared" si="0"/>
        <v>SERVICIO PLURINACIONAL DE ASISTENCIA A LA VÍCTIMA</v>
      </c>
      <c r="C63" s="4" t="s">
        <v>99</v>
      </c>
    </row>
    <row r="64" spans="1:3">
      <c r="A64" s="3">
        <v>157</v>
      </c>
      <c r="B64" s="4" t="str">
        <f t="shared" si="0"/>
        <v>SERVICIO PARA LA PREVENCIÓN DE LA TORTURA</v>
      </c>
      <c r="C64" s="4" t="s">
        <v>100</v>
      </c>
    </row>
    <row r="65" spans="1:3">
      <c r="A65" s="3">
        <v>159</v>
      </c>
      <c r="B65" s="4" t="str">
        <f t="shared" si="0"/>
        <v>OFICINATÉCNICA PARA EL FORTALECIMIENTO DE LA EMPRESA PÚBLICA</v>
      </c>
      <c r="C65" s="4" t="s">
        <v>101</v>
      </c>
    </row>
    <row r="66" spans="1:3">
      <c r="A66" s="3">
        <v>163</v>
      </c>
      <c r="B66" s="4" t="str">
        <f t="shared" si="0"/>
        <v>AGENCIA NACIONAL DE HIDROCARBUROS</v>
      </c>
      <c r="C66" s="4" t="s">
        <v>102</v>
      </c>
    </row>
    <row r="67" spans="1:3">
      <c r="A67" s="3">
        <v>169</v>
      </c>
      <c r="B67" s="4" t="str">
        <f t="shared" si="0"/>
        <v>AUTORIDAD GENERAL DE IMPUGNACIÓN TRIBUTARIA</v>
      </c>
      <c r="C67" s="4" t="s">
        <v>103</v>
      </c>
    </row>
    <row r="68" spans="1:3">
      <c r="A68" s="3">
        <v>170</v>
      </c>
      <c r="B68" s="4" t="str">
        <f t="shared" ref="B68:B131" si="1">UPPER(C68)</f>
        <v>ESCUELA MILITAR DE INGENIERÍA</v>
      </c>
      <c r="C68" s="4" t="s">
        <v>104</v>
      </c>
    </row>
    <row r="69" spans="1:3">
      <c r="A69" s="3">
        <v>171</v>
      </c>
      <c r="B69" s="4" t="str">
        <f t="shared" si="1"/>
        <v>CENTRO DE INVESTIGACIÓN AGRÍCOLA TROPICAL</v>
      </c>
      <c r="C69" s="4" t="s">
        <v>105</v>
      </c>
    </row>
    <row r="70" spans="1:3">
      <c r="A70" s="3">
        <v>188</v>
      </c>
      <c r="B70" s="4" t="str">
        <f t="shared" si="1"/>
        <v>COMPLEJO INDUS. DE LOS REC.EVAPORÍTICOS DEL SALAR DE UYUNI</v>
      </c>
      <c r="C70" s="4" t="s">
        <v>106</v>
      </c>
    </row>
    <row r="71" spans="1:3">
      <c r="A71" s="3">
        <v>190</v>
      </c>
      <c r="B71" s="4" t="str">
        <f t="shared" si="1"/>
        <v>AUTORIDAD JURISDICCIONAL ADMINISTRATIVA MINERA</v>
      </c>
      <c r="C71" s="4" t="s">
        <v>107</v>
      </c>
    </row>
    <row r="72" spans="1:3">
      <c r="A72" s="3">
        <v>192</v>
      </c>
      <c r="B72" s="4" t="str">
        <f t="shared" si="1"/>
        <v>SERVICIO AL MEJORAMIENTO DE LA NAVEGACIÓN AMAZÓNICA</v>
      </c>
      <c r="C72" s="4" t="s">
        <v>108</v>
      </c>
    </row>
    <row r="73" spans="1:3">
      <c r="A73" s="3">
        <v>197</v>
      </c>
      <c r="B73" s="4" t="str">
        <f t="shared" si="1"/>
        <v>DIRECCIÓN ESTRATÉGICA DE REIVINDICACIÓN MARÍTIMA, SILALA Y RECURSOS HÍDRICOS INTERNACIONALES</v>
      </c>
      <c r="C73" s="4" t="s">
        <v>1327</v>
      </c>
    </row>
    <row r="74" spans="1:3">
      <c r="A74" s="3">
        <v>200</v>
      </c>
      <c r="B74" s="4" t="str">
        <f t="shared" si="1"/>
        <v>REGISTRO ÚNICO PARA LA ADMINISTRACIÓN TRIBUTARIA MUNICIPAL</v>
      </c>
      <c r="C74" s="4" t="s">
        <v>109</v>
      </c>
    </row>
    <row r="75" spans="1:3">
      <c r="A75" s="3">
        <v>201</v>
      </c>
      <c r="B75" s="4" t="str">
        <f t="shared" si="1"/>
        <v>AGENCIA PARA EL DES. DE LAS MACROREG. Y ZONAS FRONTERIZAS</v>
      </c>
      <c r="C75" s="4" t="s">
        <v>110</v>
      </c>
    </row>
    <row r="76" spans="1:3">
      <c r="A76" s="3">
        <v>203</v>
      </c>
      <c r="B76" s="4" t="str">
        <f t="shared" si="1"/>
        <v>AUTORIDAD DE SUPERVISIÓN DEL SISTEMA FINANCIERO</v>
      </c>
      <c r="C76" s="4" t="s">
        <v>111</v>
      </c>
    </row>
    <row r="77" spans="1:3">
      <c r="A77" s="3">
        <v>206</v>
      </c>
      <c r="B77" s="4" t="str">
        <f t="shared" si="1"/>
        <v>INSTITUTO NACIONAL DE ESTADÍSTICA</v>
      </c>
      <c r="C77" s="4" t="s">
        <v>112</v>
      </c>
    </row>
    <row r="78" spans="1:3">
      <c r="A78" s="5">
        <v>209</v>
      </c>
      <c r="B78" s="6" t="str">
        <f t="shared" si="1"/>
        <v>ADMINISTRACIÓN DE SERVICIOS PORTUARIOS - BOLIVIA</v>
      </c>
      <c r="C78" s="6" t="s">
        <v>113</v>
      </c>
    </row>
    <row r="79" spans="1:3">
      <c r="A79" s="3">
        <v>210</v>
      </c>
      <c r="B79" s="4" t="str">
        <f t="shared" si="1"/>
        <v>UNIDAD DE ANÁLISIS DE POLÍTICAS SOCIALES Y ECONÓMICAS</v>
      </c>
      <c r="C79" s="4" t="s">
        <v>114</v>
      </c>
    </row>
    <row r="80" spans="1:3">
      <c r="A80" s="3">
        <v>212</v>
      </c>
      <c r="B80" s="4" t="str">
        <f t="shared" si="1"/>
        <v>INSTITUTO NACIONAL DE REFORMA AGRARIA</v>
      </c>
      <c r="C80" s="4" t="s">
        <v>115</v>
      </c>
    </row>
    <row r="81" spans="1:3">
      <c r="A81" s="3">
        <v>213</v>
      </c>
      <c r="B81" s="4" t="str">
        <f t="shared" si="1"/>
        <v>SERVICIO NACIONAL DE METEOROLOGÍA E HIDROLOGÍA</v>
      </c>
      <c r="C81" s="4" t="s">
        <v>116</v>
      </c>
    </row>
    <row r="82" spans="1:3">
      <c r="A82" s="3">
        <v>221</v>
      </c>
      <c r="B82" s="4" t="str">
        <f t="shared" si="1"/>
        <v>SERV. NAL. DE REG. Y CONTROL DE LA COMER. DE MINERALES Y METALES</v>
      </c>
      <c r="C82" s="4" t="s">
        <v>117</v>
      </c>
    </row>
    <row r="83" spans="1:3">
      <c r="A83" s="3">
        <v>222</v>
      </c>
      <c r="B83" s="4" t="str">
        <f t="shared" si="1"/>
        <v>INSTITUTO NACIONAL DE INNOVACIÓN AGROPECUARIA Y FORESTAL</v>
      </c>
      <c r="C83" s="4" t="s">
        <v>118</v>
      </c>
    </row>
    <row r="84" spans="1:3">
      <c r="A84" s="3">
        <v>223</v>
      </c>
      <c r="B84" s="4" t="str">
        <f t="shared" si="1"/>
        <v>FONDO NACIONAL DE DESARROLLO FORESTAL</v>
      </c>
      <c r="C84" s="4" t="s">
        <v>119</v>
      </c>
    </row>
    <row r="85" spans="1:3">
      <c r="A85" s="3">
        <v>224</v>
      </c>
      <c r="B85" s="4" t="str">
        <f t="shared" si="1"/>
        <v>INSUMOS BOLIVIA</v>
      </c>
      <c r="C85" s="4" t="s">
        <v>120</v>
      </c>
    </row>
    <row r="86" spans="1:3">
      <c r="A86" s="3">
        <v>225</v>
      </c>
      <c r="B86" s="4" t="str">
        <f t="shared" si="1"/>
        <v>SERV. NAL. PARA LA SOSTENIBILIDAD EN SANEAMIENTO BÁSICO</v>
      </c>
      <c r="C86" s="4" t="s">
        <v>121</v>
      </c>
    </row>
    <row r="87" spans="1:3">
      <c r="A87" s="3">
        <v>226</v>
      </c>
      <c r="B87" s="4" t="str">
        <f t="shared" si="1"/>
        <v>SERVICIO ESTATAL DE AUTONOMÍAS</v>
      </c>
      <c r="C87" s="4" t="s">
        <v>122</v>
      </c>
    </row>
    <row r="88" spans="1:3">
      <c r="A88" s="3">
        <v>227</v>
      </c>
      <c r="B88" s="4" t="str">
        <f t="shared" si="1"/>
        <v>ZONA FRANCA COMERCIAL E INDUSTRIAL DE COBIJA</v>
      </c>
      <c r="C88" s="4" t="s">
        <v>123</v>
      </c>
    </row>
    <row r="89" spans="1:3">
      <c r="A89" s="3">
        <v>234</v>
      </c>
      <c r="B89" s="4" t="str">
        <f t="shared" si="1"/>
        <v>SERVICIO GEOLÓGICO MINERO</v>
      </c>
      <c r="C89" s="4" t="s">
        <v>124</v>
      </c>
    </row>
    <row r="90" spans="1:3">
      <c r="A90" s="3">
        <v>242</v>
      </c>
      <c r="B90" s="4" t="str">
        <f t="shared" si="1"/>
        <v>COMANDO DE INGENIERÍA DEL EJÉRCITO</v>
      </c>
      <c r="C90" s="4" t="s">
        <v>125</v>
      </c>
    </row>
    <row r="91" spans="1:3">
      <c r="A91" s="3">
        <v>243</v>
      </c>
      <c r="B91" s="4" t="str">
        <f t="shared" si="1"/>
        <v>SERVICIO NACIONAL DE HIDROGRAFÍA NAVAL</v>
      </c>
      <c r="C91" s="4" t="s">
        <v>126</v>
      </c>
    </row>
    <row r="92" spans="1:3">
      <c r="A92" s="3">
        <v>244</v>
      </c>
      <c r="B92" s="4" t="str">
        <f t="shared" si="1"/>
        <v>SERVICIO NACIONAL DE AEROFOTOGRAMETRÍA</v>
      </c>
      <c r="C92" s="4" t="s">
        <v>127</v>
      </c>
    </row>
    <row r="93" spans="1:3">
      <c r="A93" s="3">
        <v>245</v>
      </c>
      <c r="B93" s="4" t="str">
        <f t="shared" si="1"/>
        <v>SERVICIO GEODÉSICO DE MAPAS</v>
      </c>
      <c r="C93" s="4" t="s">
        <v>128</v>
      </c>
    </row>
    <row r="94" spans="1:3">
      <c r="A94" s="3">
        <v>247</v>
      </c>
      <c r="B94" s="4" t="str">
        <f t="shared" si="1"/>
        <v>CORPORACIÓN GESTORA DEL PROYECTO ABAPO - IZOZOG</v>
      </c>
      <c r="C94" s="4" t="s">
        <v>129</v>
      </c>
    </row>
    <row r="95" spans="1:3">
      <c r="A95" s="3">
        <v>248</v>
      </c>
      <c r="B95" s="4" t="str">
        <f t="shared" si="1"/>
        <v>CENTRO DE INVESTIGACIÓN Y DESARROLLO ACUÍCOLA BOLIVIANO</v>
      </c>
      <c r="C95" s="4" t="s">
        <v>130</v>
      </c>
    </row>
    <row r="96" spans="1:3">
      <c r="A96" s="3">
        <v>249</v>
      </c>
      <c r="B96" s="4" t="str">
        <f t="shared" si="1"/>
        <v>CENTRAL DE ABASTECIMIENTO Y SUMINISTROS DE SALUD</v>
      </c>
      <c r="C96" s="4" t="s">
        <v>131</v>
      </c>
    </row>
    <row r="97" spans="1:3">
      <c r="A97" s="3">
        <v>250</v>
      </c>
      <c r="B97" s="4" t="str">
        <f t="shared" si="1"/>
        <v>FONDO DE DES. PARA LOS PUEBLOS INDÍGENAS, ORIG. Y COM. CAMP.</v>
      </c>
      <c r="C97" s="4" t="s">
        <v>132</v>
      </c>
    </row>
    <row r="98" spans="1:3">
      <c r="A98" s="3">
        <v>251</v>
      </c>
      <c r="B98" s="4" t="str">
        <f t="shared" si="1"/>
        <v>INSTITUTO NACIONAL DE SALUD OCUPACIONAL</v>
      </c>
      <c r="C98" s="4" t="s">
        <v>133</v>
      </c>
    </row>
    <row r="99" spans="1:3">
      <c r="A99" s="3">
        <v>253</v>
      </c>
      <c r="B99" s="4" t="str">
        <f t="shared" si="1"/>
        <v>ENTIDAD EJECUTORA DE MEDIO AMBIENTE Y AGUA</v>
      </c>
      <c r="C99" s="4" t="s">
        <v>134</v>
      </c>
    </row>
    <row r="100" spans="1:3">
      <c r="A100" s="5">
        <v>254</v>
      </c>
      <c r="B100" s="6" t="str">
        <f t="shared" si="1"/>
        <v>INSTITUTO DEL SEGURO AGRARIO</v>
      </c>
      <c r="C100" s="6" t="s">
        <v>135</v>
      </c>
    </row>
    <row r="101" spans="1:3">
      <c r="A101" s="1">
        <v>265</v>
      </c>
      <c r="B101" s="2" t="str">
        <f t="shared" si="1"/>
        <v>DIREC. DPTAL. DE EDUCACIÓN  CHUQUISACA</v>
      </c>
      <c r="C101" s="2" t="s">
        <v>136</v>
      </c>
    </row>
    <row r="102" spans="1:3">
      <c r="A102" s="3">
        <v>266</v>
      </c>
      <c r="B102" s="4" t="str">
        <f t="shared" si="1"/>
        <v>DIREC. DPTAL. DE EDUCACIÓN LA PAZ</v>
      </c>
      <c r="C102" s="4" t="s">
        <v>137</v>
      </c>
    </row>
    <row r="103" spans="1:3">
      <c r="A103" s="3">
        <v>267</v>
      </c>
      <c r="B103" s="4" t="str">
        <f t="shared" si="1"/>
        <v>DIREC. DPTAL. DE EDUCACIÓN COCHABAMBA</v>
      </c>
      <c r="C103" s="4" t="s">
        <v>138</v>
      </c>
    </row>
    <row r="104" spans="1:3">
      <c r="A104" s="3">
        <v>268</v>
      </c>
      <c r="B104" s="4" t="str">
        <f t="shared" si="1"/>
        <v>DIREC. DPTAL. DE EDUCACIÓN ORURO</v>
      </c>
      <c r="C104" s="4" t="s">
        <v>139</v>
      </c>
    </row>
    <row r="105" spans="1:3">
      <c r="A105" s="3">
        <v>269</v>
      </c>
      <c r="B105" s="4" t="str">
        <f t="shared" si="1"/>
        <v>DIREC. DPTAL. DE EDUCACIÓN POTOSÍ</v>
      </c>
      <c r="C105" s="4" t="s">
        <v>140</v>
      </c>
    </row>
    <row r="106" spans="1:3">
      <c r="A106" s="3">
        <v>270</v>
      </c>
      <c r="B106" s="4" t="str">
        <f t="shared" si="1"/>
        <v>DIREC. DPTAL. DE EDUCACIÓN TARIJA</v>
      </c>
      <c r="C106" s="4" t="s">
        <v>141</v>
      </c>
    </row>
    <row r="107" spans="1:3">
      <c r="A107" s="3">
        <v>271</v>
      </c>
      <c r="B107" s="4" t="str">
        <f t="shared" si="1"/>
        <v>DIREC. DPTAL. DE EDUCACIÓN SANTA CRUZ</v>
      </c>
      <c r="C107" s="4" t="s">
        <v>142</v>
      </c>
    </row>
    <row r="108" spans="1:3">
      <c r="A108" s="3">
        <v>272</v>
      </c>
      <c r="B108" s="4" t="str">
        <f t="shared" si="1"/>
        <v>DIREC. DPTAL. DE EDUCACIÓN BENI</v>
      </c>
      <c r="C108" s="4" t="s">
        <v>143</v>
      </c>
    </row>
    <row r="109" spans="1:3">
      <c r="A109" s="3">
        <v>273</v>
      </c>
      <c r="B109" s="4" t="str">
        <f t="shared" si="1"/>
        <v>DIREC. DPTAL. DE EDUCACIÓN PANDO</v>
      </c>
      <c r="C109" s="4" t="s">
        <v>144</v>
      </c>
    </row>
    <row r="110" spans="1:3">
      <c r="A110" s="3">
        <v>281</v>
      </c>
      <c r="B110" s="4" t="str">
        <f t="shared" si="1"/>
        <v>OFICINA TÉCNICA NACIONAL DE LOS RÍOS PILCOMAYO Y BERMEJO</v>
      </c>
      <c r="C110" s="4" t="s">
        <v>145</v>
      </c>
    </row>
    <row r="111" spans="1:3">
      <c r="A111" s="3">
        <v>283</v>
      </c>
      <c r="B111" s="4" t="str">
        <f t="shared" si="1"/>
        <v>ADUANA NACIONAL</v>
      </c>
      <c r="C111" s="4" t="s">
        <v>146</v>
      </c>
    </row>
    <row r="112" spans="1:3">
      <c r="A112" s="3">
        <v>287</v>
      </c>
      <c r="B112" s="4" t="str">
        <f t="shared" si="1"/>
        <v>FONDO NACIONAL DE INVERSIÓN PRODUCTIVA Y SOCIAL</v>
      </c>
      <c r="C112" s="4" t="s">
        <v>147</v>
      </c>
    </row>
    <row r="113" spans="1:3">
      <c r="A113" s="3">
        <v>288</v>
      </c>
      <c r="B113" s="4" t="str">
        <f t="shared" si="1"/>
        <v>SERVICIO NACIONAL DE RIEGO</v>
      </c>
      <c r="C113" s="4" t="s">
        <v>148</v>
      </c>
    </row>
    <row r="114" spans="1:3">
      <c r="A114" s="3">
        <v>289</v>
      </c>
      <c r="B114" s="4" t="str">
        <f t="shared" si="1"/>
        <v>MUTUAL DE SEGUROS DEL POLICÍA</v>
      </c>
      <c r="C114" s="4" t="s">
        <v>149</v>
      </c>
    </row>
    <row r="115" spans="1:3">
      <c r="A115" s="3">
        <v>290</v>
      </c>
      <c r="B115" s="4" t="str">
        <f t="shared" si="1"/>
        <v>SERVICIO DE IMPUESTOS NACIONALES</v>
      </c>
      <c r="C115" s="4" t="s">
        <v>150</v>
      </c>
    </row>
    <row r="116" spans="1:3">
      <c r="A116" s="3">
        <v>291</v>
      </c>
      <c r="B116" s="4" t="str">
        <f t="shared" si="1"/>
        <v>ADMINISTRADORA BOLIVIANA DE CARRETERAS</v>
      </c>
      <c r="C116" s="4" t="s">
        <v>151</v>
      </c>
    </row>
    <row r="117" spans="1:3">
      <c r="A117" s="3">
        <v>292</v>
      </c>
      <c r="B117" s="4" t="str">
        <f t="shared" si="1"/>
        <v>VÍAS BOLIVIA</v>
      </c>
      <c r="C117" s="4" t="s">
        <v>152</v>
      </c>
    </row>
    <row r="118" spans="1:3">
      <c r="A118" s="3">
        <v>293</v>
      </c>
      <c r="B118" s="4" t="str">
        <f t="shared" si="1"/>
        <v>FUNDACIÓN CULTURAL DEL BANCO CENTRAL DE BOLIVIA</v>
      </c>
      <c r="C118" s="4" t="s">
        <v>153</v>
      </c>
    </row>
    <row r="119" spans="1:3">
      <c r="A119" s="3">
        <v>294</v>
      </c>
      <c r="B119" s="4" t="str">
        <f t="shared" si="1"/>
        <v>UNIV. INDÍGENA BOL. COMUN. INTERCULTL PROD. TUPAK KATARI</v>
      </c>
      <c r="C119" s="4" t="s">
        <v>154</v>
      </c>
    </row>
    <row r="120" spans="1:3">
      <c r="A120" s="3">
        <v>295</v>
      </c>
      <c r="B120" s="4" t="str">
        <f t="shared" si="1"/>
        <v>UNIV. INDÍGENA BOL. COMUN. INTERCULT PROD. CASIMIRO HUANCA</v>
      </c>
      <c r="C120" s="4" t="s">
        <v>155</v>
      </c>
    </row>
    <row r="121" spans="1:3">
      <c r="A121" s="3">
        <v>296</v>
      </c>
      <c r="B121" s="4" t="str">
        <f t="shared" si="1"/>
        <v>UNIV. INDÍGENA BOL. COMUN. INTERCULT PROD. APIAGUAIKI TUPA</v>
      </c>
      <c r="C121" s="4" t="s">
        <v>156</v>
      </c>
    </row>
    <row r="122" spans="1:3">
      <c r="A122" s="3">
        <v>297</v>
      </c>
      <c r="B122" s="4" t="str">
        <f t="shared" si="1"/>
        <v>SERVICIO NACIONAL DE CAMINOS RESIDUAL</v>
      </c>
      <c r="C122" s="4" t="s">
        <v>157</v>
      </c>
    </row>
    <row r="123" spans="1:3">
      <c r="A123" s="3">
        <v>298</v>
      </c>
      <c r="B123" s="4" t="str">
        <f t="shared" si="1"/>
        <v>SERVICIO DEPARTAMENTAL DE RIEGO - CHUQUISACA</v>
      </c>
      <c r="C123" s="4" t="s">
        <v>158</v>
      </c>
    </row>
    <row r="124" spans="1:3">
      <c r="A124" s="3">
        <v>299</v>
      </c>
      <c r="B124" s="4" t="str">
        <f t="shared" si="1"/>
        <v>SERVICIO DEPARTAMENTAL DE RIEGO - LA PAZ</v>
      </c>
      <c r="C124" s="4" t="s">
        <v>159</v>
      </c>
    </row>
    <row r="125" spans="1:3">
      <c r="A125" s="3">
        <v>300</v>
      </c>
      <c r="B125" s="4" t="str">
        <f t="shared" si="1"/>
        <v>SERVICIO DEPARTAMENTAL DE RIEGO - COCHABAMBA</v>
      </c>
      <c r="C125" s="4" t="s">
        <v>160</v>
      </c>
    </row>
    <row r="126" spans="1:3">
      <c r="A126" s="3">
        <v>301</v>
      </c>
      <c r="B126" s="4" t="str">
        <f t="shared" si="1"/>
        <v>SERVICIO DEPARTAMENTAL DE RIEGO - ORURO</v>
      </c>
      <c r="C126" s="4" t="s">
        <v>161</v>
      </c>
    </row>
    <row r="127" spans="1:3">
      <c r="A127" s="3">
        <v>302</v>
      </c>
      <c r="B127" s="4" t="str">
        <f t="shared" si="1"/>
        <v>SERVICIO DEPARTAMENTAL DE RIEGO - POTOSÍ</v>
      </c>
      <c r="C127" s="4" t="s">
        <v>162</v>
      </c>
    </row>
    <row r="128" spans="1:3">
      <c r="A128" s="3">
        <v>303</v>
      </c>
      <c r="B128" s="4" t="str">
        <f t="shared" si="1"/>
        <v>SERVICIO DEPARTAMENTAL DE RIEGO - TARIJA</v>
      </c>
      <c r="C128" s="4" t="s">
        <v>163</v>
      </c>
    </row>
    <row r="129" spans="1:3">
      <c r="A129" s="5">
        <v>304</v>
      </c>
      <c r="B129" s="6" t="str">
        <f t="shared" si="1"/>
        <v>SERVICIO DEPARTAMENTAL DE RIEGO - SANTA CRUZ</v>
      </c>
      <c r="C129" s="6" t="s">
        <v>164</v>
      </c>
    </row>
    <row r="130" spans="1:3">
      <c r="A130" s="3">
        <v>305</v>
      </c>
      <c r="B130" s="4" t="str">
        <f t="shared" si="1"/>
        <v>SERVICIO DEPARTAMENTAL DE RIEGO - BENI</v>
      </c>
      <c r="C130" s="4" t="s">
        <v>165</v>
      </c>
    </row>
    <row r="131" spans="1:3">
      <c r="A131" s="3">
        <v>306</v>
      </c>
      <c r="B131" s="4" t="str">
        <f t="shared" si="1"/>
        <v>SERVICIO DEPARTAMENTAL DE RIEGO - PANDO</v>
      </c>
      <c r="C131" s="4" t="s">
        <v>166</v>
      </c>
    </row>
    <row r="132" spans="1:3">
      <c r="A132" s="3">
        <v>309</v>
      </c>
      <c r="B132" s="4" t="str">
        <f t="shared" ref="B132:B202" si="2">UPPER(C132)</f>
        <v>AUTORIDAD DE FISCALIZACIÓN Y CONTROL SOCIAL DEL JUEGO</v>
      </c>
      <c r="C132" s="4" t="s">
        <v>167</v>
      </c>
    </row>
    <row r="133" spans="1:3">
      <c r="A133" s="3">
        <v>310</v>
      </c>
      <c r="B133" s="4" t="str">
        <f t="shared" si="2"/>
        <v>AUTORIDAD DE REGULACIÓN Y FISCALIZACIÓN DE TELECOMUNICACIONES Y TRANSPORTES</v>
      </c>
      <c r="C133" s="4" t="s">
        <v>168</v>
      </c>
    </row>
    <row r="134" spans="1:3">
      <c r="A134" s="5">
        <v>311</v>
      </c>
      <c r="B134" s="6" t="str">
        <f t="shared" si="2"/>
        <v>AUTORIDAD DE FISC Y CTROL SOC DE AGUA POTABLE SANEAM.BÁSICO</v>
      </c>
      <c r="C134" s="6" t="s">
        <v>169</v>
      </c>
    </row>
    <row r="135" spans="1:3">
      <c r="A135" s="3">
        <v>312</v>
      </c>
      <c r="B135" s="4" t="str">
        <f t="shared" si="2"/>
        <v>AUTORIDAD DE FISCALIZAC. Y CONTROL SOC DE BOSQUES Y TIERRAS</v>
      </c>
      <c r="C135" s="4" t="s">
        <v>170</v>
      </c>
    </row>
    <row r="136" spans="1:3">
      <c r="A136" s="3">
        <v>313</v>
      </c>
      <c r="B136" s="4" t="str">
        <f t="shared" si="2"/>
        <v>AUTORIDAD DE FISCALIZACIÓN Y CONTROL DE PENSIONES Y SEGUROS - APS</v>
      </c>
      <c r="C136" s="4" t="s">
        <v>171</v>
      </c>
    </row>
    <row r="137" spans="1:3">
      <c r="A137" s="3">
        <v>314</v>
      </c>
      <c r="B137" s="4" t="str">
        <f t="shared" si="2"/>
        <v>AUTORIDAD DE FISCALIZACIÓN Y CONTROL SOCIAL DE ELECTRICIDAD</v>
      </c>
      <c r="C137" s="4" t="s">
        <v>172</v>
      </c>
    </row>
    <row r="138" spans="1:3">
      <c r="A138" s="3">
        <v>315</v>
      </c>
      <c r="B138" s="4" t="str">
        <f t="shared" si="2"/>
        <v>AUTORIDAD DE FISCALIZACIÓN Y CONTROL SOCIAL DE EMPRESAS</v>
      </c>
      <c r="C138" s="4" t="s">
        <v>173</v>
      </c>
    </row>
    <row r="139" spans="1:3">
      <c r="A139" s="3">
        <v>324</v>
      </c>
      <c r="B139" s="4" t="str">
        <f t="shared" si="2"/>
        <v>ESCUELA BOLIVIANA INTERCULTURAL DE MÚSICA</v>
      </c>
      <c r="C139" s="4" t="s">
        <v>174</v>
      </c>
    </row>
    <row r="140" spans="1:3">
      <c r="A140" s="3">
        <v>340</v>
      </c>
      <c r="B140" s="4" t="str">
        <f t="shared" si="2"/>
        <v>SERVICIO GENERAL DE IDENTIFICACIÓN PERSONAL</v>
      </c>
      <c r="C140" s="4" t="s">
        <v>175</v>
      </c>
    </row>
    <row r="141" spans="1:3">
      <c r="A141" s="3">
        <v>341</v>
      </c>
      <c r="B141" s="4" t="str">
        <f t="shared" si="2"/>
        <v>SERVICIO GENERAL DE LICENCIAS DE CONDUCIR</v>
      </c>
      <c r="C141" s="4" t="s">
        <v>176</v>
      </c>
    </row>
    <row r="142" spans="1:3">
      <c r="A142" s="3">
        <v>342</v>
      </c>
      <c r="B142" s="4" t="str">
        <f t="shared" si="2"/>
        <v>AGENCIA ESTATAL DE VIVIENDA</v>
      </c>
      <c r="C142" s="4" t="s">
        <v>177</v>
      </c>
    </row>
    <row r="143" spans="1:3">
      <c r="A143" s="3">
        <v>343</v>
      </c>
      <c r="B143" s="4" t="str">
        <f t="shared" si="2"/>
        <v>ESCUELA DE JUECES DEL ESTADO</v>
      </c>
      <c r="C143" s="4" t="s">
        <v>178</v>
      </c>
    </row>
    <row r="144" spans="1:3">
      <c r="A144" s="3">
        <v>344</v>
      </c>
      <c r="B144" s="4" t="str">
        <f t="shared" si="2"/>
        <v>INSTITUTO PLURINACIONAL DE ESTUDIO DE LENGUAS Y CULTURAS</v>
      </c>
      <c r="C144" s="4" t="s">
        <v>179</v>
      </c>
    </row>
    <row r="145" spans="1:3">
      <c r="A145" s="3">
        <v>345</v>
      </c>
      <c r="B145" s="4" t="str">
        <f t="shared" si="2"/>
        <v>MUTUAL DE SERVICIOS AL POLICÍA</v>
      </c>
      <c r="C145" s="4" t="s">
        <v>180</v>
      </c>
    </row>
    <row r="146" spans="1:3">
      <c r="A146" s="3">
        <v>346</v>
      </c>
      <c r="B146" s="4" t="str">
        <f t="shared" si="2"/>
        <v>UNIDAD DE INVESTIGACIONES FINANCIERAS</v>
      </c>
      <c r="C146" s="4" t="s">
        <v>181</v>
      </c>
    </row>
    <row r="147" spans="1:3">
      <c r="A147" s="3">
        <v>347</v>
      </c>
      <c r="B147" s="4" t="str">
        <f t="shared" si="2"/>
        <v>AUTORIDAD DE FISCALIZACIÓN Y CONTROL DE COOPERATIVAS</v>
      </c>
      <c r="C147" s="4" t="s">
        <v>182</v>
      </c>
    </row>
    <row r="148" spans="1:3">
      <c r="A148" s="3">
        <v>348</v>
      </c>
      <c r="B148" s="4" t="str">
        <f t="shared" si="2"/>
        <v>AUTORIDAD PLURINACIONAL DE LA MADRE TIERRA</v>
      </c>
      <c r="C148" s="4" t="s">
        <v>183</v>
      </c>
    </row>
    <row r="149" spans="1:3">
      <c r="A149" s="3">
        <v>349</v>
      </c>
      <c r="B149" s="4" t="str">
        <f t="shared" si="2"/>
        <v>CENTRO DE INV.ARQUEOLÓGICAS,ANTROPOLÓGICAS Y ADM.DE TIWANAKU</v>
      </c>
      <c r="C149" s="4" t="s">
        <v>184</v>
      </c>
    </row>
    <row r="150" spans="1:3">
      <c r="A150" s="3">
        <v>371</v>
      </c>
      <c r="B150" s="4" t="str">
        <f t="shared" si="2"/>
        <v>CENTRO INTERNACIONAL DE LA QUINUA</v>
      </c>
      <c r="C150" s="4" t="s">
        <v>185</v>
      </c>
    </row>
    <row r="151" spans="1:3">
      <c r="A151" s="3">
        <v>372</v>
      </c>
      <c r="B151" s="4" t="str">
        <f t="shared" si="2"/>
        <v>(UNIDAD DE LIQUIDACIÓN FONDO DES. PUEBLOS INDÍGENAS, ORIGINARIOS Y COM.CAMPESINAS)</v>
      </c>
      <c r="C151" s="4" t="s">
        <v>1415</v>
      </c>
    </row>
    <row r="152" spans="1:3">
      <c r="A152" s="3">
        <v>373</v>
      </c>
      <c r="B152" s="4" t="str">
        <f t="shared" si="2"/>
        <v>FONDO DE DESARROLLO INDIGENA</v>
      </c>
      <c r="C152" s="4" t="s">
        <v>1251</v>
      </c>
    </row>
    <row r="153" spans="1:3">
      <c r="A153" s="3">
        <v>374</v>
      </c>
      <c r="B153" s="4" t="str">
        <f t="shared" si="2"/>
        <v>AGENCIA DE GOBIERNO ELECTRONICO Y TEC. DE INF. Y COMUNICACIÓN</v>
      </c>
      <c r="C153" s="4" t="s">
        <v>1307</v>
      </c>
    </row>
    <row r="154" spans="1:3">
      <c r="A154" s="3">
        <v>376</v>
      </c>
      <c r="B154" s="4" t="str">
        <f t="shared" si="2"/>
        <v>AGENCIA BOLIVIANA DE ENERGIA NUCLEAR</v>
      </c>
      <c r="C154" s="4" t="s">
        <v>1321</v>
      </c>
    </row>
    <row r="155" spans="1:3">
      <c r="A155" s="3">
        <v>377</v>
      </c>
      <c r="B155" s="4" t="str">
        <f t="shared" si="2"/>
        <v>DIR. ESTRG. DE REINVINDICACIÓN MARÍTIMA, SILALA Y RECURSOS HÍDRICOS INTERNACIONALES</v>
      </c>
      <c r="C155" s="4" t="s">
        <v>1323</v>
      </c>
    </row>
    <row r="156" spans="1:3">
      <c r="A156" s="3">
        <v>380</v>
      </c>
      <c r="B156" s="4" t="str">
        <f t="shared" si="2"/>
        <v>AUTORIDAD DE FISCALIZACIÓN Y CONTROL DEL SISTEMA NACIONAL DE SALUD</v>
      </c>
      <c r="C156" s="4" t="s">
        <v>1325</v>
      </c>
    </row>
    <row r="157" spans="1:3">
      <c r="A157" s="3">
        <v>378</v>
      </c>
      <c r="B157" s="4" t="str">
        <f t="shared" si="2"/>
        <v>SERVICIO NACIONAL TEXTIL</v>
      </c>
      <c r="C157" s="4" t="s">
        <v>1274</v>
      </c>
    </row>
    <row r="158" spans="1:3">
      <c r="A158" s="3">
        <v>411</v>
      </c>
      <c r="B158" s="4" t="str">
        <f t="shared" si="2"/>
        <v>CORPORACIÓN DEL SEGURO SOCIAL MILITAR</v>
      </c>
      <c r="C158" s="4" t="s">
        <v>186</v>
      </c>
    </row>
    <row r="159" spans="1:3">
      <c r="A159" s="5">
        <v>417</v>
      </c>
      <c r="B159" s="6" t="str">
        <f t="shared" si="2"/>
        <v>CAJA NACIONAL DE SALUD</v>
      </c>
      <c r="C159" s="6" t="s">
        <v>187</v>
      </c>
    </row>
    <row r="160" spans="1:3">
      <c r="A160" s="5">
        <v>418</v>
      </c>
      <c r="B160" s="6" t="str">
        <f t="shared" si="2"/>
        <v>CAJA PETROLERA DE SALUD</v>
      </c>
      <c r="C160" s="6" t="s">
        <v>188</v>
      </c>
    </row>
    <row r="161" spans="1:3">
      <c r="A161" s="3">
        <v>422</v>
      </c>
      <c r="B161" s="4" t="str">
        <f t="shared" si="2"/>
        <v>CAJA BANCARIA ESTATAL DE SALUD</v>
      </c>
      <c r="C161" s="4" t="s">
        <v>189</v>
      </c>
    </row>
    <row r="162" spans="1:3">
      <c r="A162" s="3">
        <v>423</v>
      </c>
      <c r="B162" s="4" t="str">
        <f t="shared" si="2"/>
        <v>CAJA DE SALUD DEL SERVICIO NAL. DE CAMINOS Y RAMAS ANEXAS</v>
      </c>
      <c r="C162" s="4" t="s">
        <v>190</v>
      </c>
    </row>
    <row r="163" spans="1:3">
      <c r="A163" s="3">
        <v>424</v>
      </c>
      <c r="B163" s="4" t="str">
        <f t="shared" si="2"/>
        <v>CAJA DE SALUD CORDES</v>
      </c>
      <c r="C163" s="4" t="s">
        <v>191</v>
      </c>
    </row>
    <row r="164" spans="1:3">
      <c r="A164" s="3">
        <v>425</v>
      </c>
      <c r="B164" s="4" t="str">
        <f t="shared" si="2"/>
        <v>SEGURO SOCIAL UNIVERSITARIO DE COCHABAMBA</v>
      </c>
      <c r="C164" s="4" t="s">
        <v>192</v>
      </c>
    </row>
    <row r="165" spans="1:3">
      <c r="A165" s="3">
        <v>426</v>
      </c>
      <c r="B165" s="4" t="str">
        <f t="shared" si="2"/>
        <v>SEGURO SOCIAL UNIVERSITARIO DE ORURO</v>
      </c>
      <c r="C165" s="4" t="s">
        <v>193</v>
      </c>
    </row>
    <row r="166" spans="1:3">
      <c r="A166" s="3">
        <v>427</v>
      </c>
      <c r="B166" s="4" t="str">
        <f t="shared" si="2"/>
        <v>SEGURO SOCIAL UNIVERSITARIO DE SANTA CRUZ</v>
      </c>
      <c r="C166" s="4" t="s">
        <v>194</v>
      </c>
    </row>
    <row r="167" spans="1:3">
      <c r="A167" s="3">
        <v>428</v>
      </c>
      <c r="B167" s="4" t="str">
        <f t="shared" si="2"/>
        <v>SEGURO SOCIAL UNIVERSITARIO DE SUCRE</v>
      </c>
      <c r="C167" s="4" t="s">
        <v>195</v>
      </c>
    </row>
    <row r="168" spans="1:3">
      <c r="A168" s="3">
        <v>429</v>
      </c>
      <c r="B168" s="4" t="str">
        <f t="shared" si="2"/>
        <v>SEGURO SOCIAL UNIVERSITARIO DE LA PAZ</v>
      </c>
      <c r="C168" s="4" t="s">
        <v>196</v>
      </c>
    </row>
    <row r="169" spans="1:3">
      <c r="A169" s="3">
        <v>432</v>
      </c>
      <c r="B169" s="4" t="str">
        <f t="shared" si="2"/>
        <v>SEGURO SOCIAL UNIVERSITARIO DE TARIJA</v>
      </c>
      <c r="C169" s="4" t="s">
        <v>197</v>
      </c>
    </row>
    <row r="170" spans="1:3">
      <c r="A170" s="3">
        <v>433</v>
      </c>
      <c r="B170" s="4" t="str">
        <f t="shared" si="2"/>
        <v>SEGURO SOCIAL UNIVERSITARIO DE POTOSÍ</v>
      </c>
      <c r="C170" s="4" t="s">
        <v>198</v>
      </c>
    </row>
    <row r="171" spans="1:3">
      <c r="A171" s="3">
        <v>434</v>
      </c>
      <c r="B171" s="4" t="str">
        <f t="shared" si="2"/>
        <v>SEGURO SOCIAL UNIVERSITARIO DE BENI</v>
      </c>
      <c r="C171" s="4" t="s">
        <v>199</v>
      </c>
    </row>
    <row r="172" spans="1:3">
      <c r="A172" s="5">
        <v>435</v>
      </c>
      <c r="B172" s="6" t="str">
        <f t="shared" si="2"/>
        <v>SEGURO INTEGRAL DE SALUD</v>
      </c>
      <c r="C172" s="6" t="s">
        <v>200</v>
      </c>
    </row>
    <row r="173" spans="1:3">
      <c r="A173" s="3">
        <v>512</v>
      </c>
      <c r="B173" s="4" t="str">
        <f t="shared" si="2"/>
        <v>ADM. DE AEROPUERTOS Y SERVICIOS AUXILIARES A LA NAVEG. AÉREA</v>
      </c>
      <c r="C173" s="4" t="s">
        <v>1246</v>
      </c>
    </row>
    <row r="174" spans="1:3">
      <c r="A174" s="3">
        <v>513</v>
      </c>
      <c r="B174" s="4" t="str">
        <f t="shared" si="2"/>
        <v>YACIMIENTOS PETROLÍFEROS FISCALES BOLIVIANOS</v>
      </c>
      <c r="C174" s="4" t="s">
        <v>201</v>
      </c>
    </row>
    <row r="175" spans="1:3">
      <c r="A175" s="3">
        <v>514</v>
      </c>
      <c r="B175" s="4" t="str">
        <f t="shared" si="2"/>
        <v>EMPRESA NACIONAL DE ELECTRICIDAD</v>
      </c>
      <c r="C175" s="4" t="s">
        <v>202</v>
      </c>
    </row>
    <row r="176" spans="1:3">
      <c r="A176" s="3">
        <v>517</v>
      </c>
      <c r="B176" s="4" t="str">
        <f t="shared" si="2"/>
        <v>CORPORACIÓN MINERA DE BOLIVIA</v>
      </c>
      <c r="C176" s="4" t="s">
        <v>203</v>
      </c>
    </row>
    <row r="177" spans="1:3">
      <c r="A177" s="3">
        <v>520</v>
      </c>
      <c r="B177" s="4" t="str">
        <f t="shared" si="2"/>
        <v>EMPRESA METALÚRGICA VINTO - NACIONALIZADA</v>
      </c>
      <c r="C177" s="4" t="s">
        <v>204</v>
      </c>
    </row>
    <row r="178" spans="1:3">
      <c r="A178" s="3">
        <v>522</v>
      </c>
      <c r="B178" s="4" t="str">
        <f t="shared" si="2"/>
        <v>EMPRESA NACIONAL DE FERROCARRILES - RESIDUAL</v>
      </c>
      <c r="C178" s="4" t="s">
        <v>205</v>
      </c>
    </row>
    <row r="179" spans="1:3">
      <c r="A179" s="3">
        <v>523</v>
      </c>
      <c r="B179" s="4" t="str">
        <f t="shared" si="2"/>
        <v>CORREOS - LIQUIDACIÓN</v>
      </c>
      <c r="C179" s="4" t="s">
        <v>4911</v>
      </c>
    </row>
    <row r="180" spans="1:3">
      <c r="A180" s="3">
        <v>525</v>
      </c>
      <c r="B180" s="4" t="str">
        <f t="shared" si="2"/>
        <v>TRANSPORTES AÉREOS BOLIVIANOS</v>
      </c>
      <c r="C180" s="4" t="s">
        <v>206</v>
      </c>
    </row>
    <row r="181" spans="1:3">
      <c r="A181" s="3">
        <v>526</v>
      </c>
      <c r="B181" s="4" t="str">
        <f t="shared" si="2"/>
        <v>BOLIVIA TV</v>
      </c>
      <c r="C181" s="4" t="s">
        <v>207</v>
      </c>
    </row>
    <row r="182" spans="1:3">
      <c r="A182" s="3">
        <v>548</v>
      </c>
      <c r="B182" s="4" t="str">
        <f t="shared" si="2"/>
        <v>CORPORACIÓN DE LAS FUERZAS ARMADAS P/ EL DES. NACIONAL</v>
      </c>
      <c r="C182" s="4" t="s">
        <v>208</v>
      </c>
    </row>
    <row r="183" spans="1:3">
      <c r="A183" s="3">
        <v>551</v>
      </c>
      <c r="B183" s="4" t="str">
        <f t="shared" si="2"/>
        <v>EMPRESA NAVIERA BOLIVIANA</v>
      </c>
      <c r="C183" s="4" t="s">
        <v>209</v>
      </c>
    </row>
    <row r="184" spans="1:3">
      <c r="A184" s="5">
        <v>572</v>
      </c>
      <c r="B184" s="6" t="str">
        <f t="shared" si="2"/>
        <v>EMPRESA DE APOYO A LA PRODUCCIÓN DE ALIMENTOS</v>
      </c>
      <c r="C184" s="6" t="s">
        <v>210</v>
      </c>
    </row>
    <row r="185" spans="1:3">
      <c r="A185" s="3">
        <v>573</v>
      </c>
      <c r="B185" s="4" t="str">
        <f t="shared" si="2"/>
        <v>EMPRESA SIDERÚRGICA DEL MUTÚN</v>
      </c>
      <c r="C185" s="4" t="s">
        <v>211</v>
      </c>
    </row>
    <row r="186" spans="1:3">
      <c r="A186" s="3">
        <v>574</v>
      </c>
      <c r="B186" s="4" t="str">
        <f t="shared" si="2"/>
        <v>LÁCTEOS DE BOLIVIA</v>
      </c>
      <c r="C186" s="4" t="s">
        <v>212</v>
      </c>
    </row>
    <row r="187" spans="1:3">
      <c r="A187" s="3">
        <v>575</v>
      </c>
      <c r="B187" s="4" t="str">
        <f t="shared" si="2"/>
        <v>PAPELES DE BOLIVIA</v>
      </c>
      <c r="C187" s="4" t="s">
        <v>213</v>
      </c>
    </row>
    <row r="188" spans="1:3">
      <c r="A188" s="3">
        <v>576</v>
      </c>
      <c r="B188" s="4" t="str">
        <f t="shared" si="2"/>
        <v>CARTONES DE BOLIVIA</v>
      </c>
      <c r="C188" s="4" t="s">
        <v>214</v>
      </c>
    </row>
    <row r="189" spans="1:3">
      <c r="A189" s="3">
        <v>578</v>
      </c>
      <c r="B189" s="4" t="str">
        <f t="shared" si="2"/>
        <v>BOLIVIANA DE AVIACIÓN</v>
      </c>
      <c r="C189" s="4" t="s">
        <v>215</v>
      </c>
    </row>
    <row r="190" spans="1:3">
      <c r="A190" s="3">
        <v>579</v>
      </c>
      <c r="B190" s="4" t="str">
        <f t="shared" si="2"/>
        <v>EMPRESA PÚB. NAL. ESTRATÉGICA CEMENTOS DE BOLIVIA</v>
      </c>
      <c r="C190" s="4" t="s">
        <v>216</v>
      </c>
    </row>
    <row r="191" spans="1:3">
      <c r="A191" s="3">
        <v>580</v>
      </c>
      <c r="B191" s="4" t="str">
        <f t="shared" si="2"/>
        <v>DEPÓSITOS ADUANEROS BOLIVIANOS</v>
      </c>
      <c r="C191" s="4" t="s">
        <v>217</v>
      </c>
    </row>
    <row r="192" spans="1:3">
      <c r="A192" s="3">
        <v>581</v>
      </c>
      <c r="B192" s="4" t="str">
        <f t="shared" si="2"/>
        <v>EMPRESA PÚB. NAL. ESTRATÉGICA AZÚCAR DE BOLIVIA - BERMEJO</v>
      </c>
      <c r="C192" s="4" t="s">
        <v>218</v>
      </c>
    </row>
    <row r="193" spans="1:3">
      <c r="A193" s="3">
        <v>582</v>
      </c>
      <c r="B193" s="4" t="str">
        <f t="shared" si="2"/>
        <v>EMPRESA BOLIVIANA DE ALMENDRAS Y DERIVADOS</v>
      </c>
      <c r="C193" s="4" t="s">
        <v>219</v>
      </c>
    </row>
    <row r="194" spans="1:3">
      <c r="A194" s="5">
        <v>584</v>
      </c>
      <c r="B194" s="6" t="str">
        <f t="shared" si="2"/>
        <v>EMPRESA BOLIVIANA DE INDUSTRIALIZACION DE HIDROCARBUROS</v>
      </c>
      <c r="C194" s="6" t="s">
        <v>220</v>
      </c>
    </row>
    <row r="195" spans="1:3">
      <c r="A195" s="5">
        <v>585</v>
      </c>
      <c r="B195" s="6" t="str">
        <f t="shared" si="2"/>
        <v>AGENCIA BOLIVIANA ESPACIAL</v>
      </c>
      <c r="C195" s="6" t="s">
        <v>221</v>
      </c>
    </row>
    <row r="196" spans="1:3">
      <c r="A196" s="5">
        <v>586</v>
      </c>
      <c r="B196" s="6" t="str">
        <f t="shared" si="2"/>
        <v>EMPRESA AZUCARERA SAN BUENAVENTURA</v>
      </c>
      <c r="C196" s="6" t="s">
        <v>222</v>
      </c>
    </row>
    <row r="197" spans="1:3">
      <c r="A197" s="3">
        <v>587</v>
      </c>
      <c r="B197" s="7" t="str">
        <f t="shared" si="2"/>
        <v>EMPRESA ESTRATÉGICA BOLIVIANA CONSTRUCCIÓN Y CONSERV. INFRAESTRUCTURA CIVIL</v>
      </c>
      <c r="C197" s="7" t="s">
        <v>1237</v>
      </c>
    </row>
    <row r="198" spans="1:3">
      <c r="A198" s="3">
        <v>588</v>
      </c>
      <c r="B198" s="4" t="str">
        <f t="shared" si="2"/>
        <v>EMPRESA PÚBLICA NACIONAL TEXTIL</v>
      </c>
      <c r="C198" s="4" t="s">
        <v>223</v>
      </c>
    </row>
    <row r="199" spans="1:3">
      <c r="A199" s="3">
        <v>589</v>
      </c>
      <c r="B199" s="4" t="str">
        <f t="shared" si="2"/>
        <v>EMPRESA DE CONSTRUCCIONES DEL EJÉRCITO</v>
      </c>
      <c r="C199" s="4" t="s">
        <v>224</v>
      </c>
    </row>
    <row r="200" spans="1:3">
      <c r="A200" s="3">
        <v>590</v>
      </c>
      <c r="B200" s="4" t="str">
        <f t="shared" si="2"/>
        <v>EMPRESA PÚBLICA "QUIPUS"</v>
      </c>
      <c r="C200" s="4" t="s">
        <v>225</v>
      </c>
    </row>
    <row r="201" spans="1:3">
      <c r="A201" s="3">
        <v>591</v>
      </c>
      <c r="B201" s="4" t="str">
        <f t="shared" si="2"/>
        <v>EMPRESA ESTATAL DE TRANSPORTE POR CABLE MI TELEFÉRICO</v>
      </c>
      <c r="C201" s="4" t="s">
        <v>226</v>
      </c>
    </row>
    <row r="202" spans="1:3">
      <c r="A202" s="3">
        <v>592</v>
      </c>
      <c r="B202" s="4" t="str">
        <f t="shared" si="2"/>
        <v>EMPRESA ESTATAL BOLIVIANA DE TURISMO</v>
      </c>
      <c r="C202" s="4" t="s">
        <v>227</v>
      </c>
    </row>
    <row r="203" spans="1:3">
      <c r="A203" s="3">
        <v>593</v>
      </c>
      <c r="B203" s="4" t="str">
        <f t="shared" ref="B203:B270" si="3">UPPER(C203)</f>
        <v>EMPRESA PÚBLICA YACANA</v>
      </c>
      <c r="C203" s="4" t="s">
        <v>228</v>
      </c>
    </row>
    <row r="204" spans="1:3">
      <c r="A204" s="3">
        <v>594</v>
      </c>
      <c r="B204" s="4" t="str">
        <f t="shared" si="3"/>
        <v>ADMINISTRACIÓN DE SERVICIOS PORTUARIOS - BOLIVIA</v>
      </c>
      <c r="C204" s="4" t="s">
        <v>759</v>
      </c>
    </row>
    <row r="205" spans="1:3">
      <c r="A205" s="3">
        <v>595</v>
      </c>
      <c r="B205" s="4" t="str">
        <f t="shared" si="3"/>
        <v>GESTORA PÚBLICA DE LA SEGURIDAD SOCIAL DE LARGO PLAZO</v>
      </c>
      <c r="C205" s="4" t="s">
        <v>1275</v>
      </c>
    </row>
    <row r="206" spans="1:3">
      <c r="A206" s="3">
        <v>597</v>
      </c>
      <c r="B206" s="4" t="str">
        <f t="shared" si="3"/>
        <v>EMPRESA PÚBLICA NACIONAL ESTRATÉGICA DE YACIMIENTOS DE LITIO BOLIVIANOS</v>
      </c>
      <c r="C206" s="4" t="s">
        <v>3556</v>
      </c>
    </row>
    <row r="207" spans="1:3">
      <c r="A207" s="3">
        <v>598</v>
      </c>
      <c r="B207" s="4" t="str">
        <f t="shared" si="3"/>
        <v>EMPRESA PÚBLICA "EDITORIAL DEL ESTADO PLURINACIONAL DE BOLIVIA"</v>
      </c>
      <c r="C207" s="4" t="s">
        <v>1406</v>
      </c>
    </row>
    <row r="208" spans="1:3">
      <c r="A208" s="3">
        <v>620</v>
      </c>
      <c r="B208" s="4" t="str">
        <f t="shared" si="3"/>
        <v>COMPLEJO AGROINDUSTRIAL DE SAN BUENA AVENTURA</v>
      </c>
      <c r="C208" s="4" t="s">
        <v>229</v>
      </c>
    </row>
    <row r="209" spans="1:3">
      <c r="A209" s="3">
        <v>633</v>
      </c>
      <c r="B209" s="4" t="str">
        <f t="shared" si="3"/>
        <v>EMPRESA MISICUNI</v>
      </c>
      <c r="C209" s="4" t="s">
        <v>230</v>
      </c>
    </row>
    <row r="210" spans="1:3">
      <c r="A210" s="3">
        <v>634</v>
      </c>
      <c r="B210" s="4" t="str">
        <f t="shared" si="3"/>
        <v>EMPRESA PÚB. DEPTAL. HOTEL TERMINAL-TERMINAL DE BUSES ORURO</v>
      </c>
      <c r="C210" s="4" t="s">
        <v>231</v>
      </c>
    </row>
    <row r="211" spans="1:3">
      <c r="A211" s="3">
        <v>650</v>
      </c>
      <c r="B211" s="4" t="str">
        <f t="shared" si="3"/>
        <v xml:space="preserve">ASAMBLEA LEGISLATIVA PLURINACIONAL                                     </v>
      </c>
      <c r="C211" s="98" t="s">
        <v>1326</v>
      </c>
    </row>
    <row r="212" spans="1:3">
      <c r="A212" s="3">
        <v>660</v>
      </c>
      <c r="B212" s="4" t="str">
        <f t="shared" si="3"/>
        <v>ÓRGANO JUDICIAL</v>
      </c>
      <c r="C212" s="4" t="s">
        <v>233</v>
      </c>
    </row>
    <row r="213" spans="1:3">
      <c r="A213" s="3">
        <v>661</v>
      </c>
      <c r="B213" s="4" t="str">
        <f t="shared" si="3"/>
        <v>TRIBUNAL CONSTITUCIONAL PLURINACIONAL</v>
      </c>
      <c r="C213" s="4" t="s">
        <v>234</v>
      </c>
    </row>
    <row r="214" spans="1:3">
      <c r="A214" s="3">
        <v>670</v>
      </c>
      <c r="B214" s="4" t="str">
        <f t="shared" si="3"/>
        <v>ÓRGANO ELECTORAL PLURINACIONAL</v>
      </c>
      <c r="C214" s="4" t="s">
        <v>235</v>
      </c>
    </row>
    <row r="215" spans="1:3">
      <c r="A215" s="3">
        <v>680</v>
      </c>
      <c r="B215" s="4" t="str">
        <f t="shared" si="3"/>
        <v>CONTRALORIA GENERAL DEL ESTADO</v>
      </c>
      <c r="C215" s="4" t="s">
        <v>236</v>
      </c>
    </row>
    <row r="216" spans="1:3">
      <c r="A216" s="3">
        <v>681</v>
      </c>
      <c r="B216" s="4" t="str">
        <f t="shared" si="3"/>
        <v>MINISTERIO PÚBLICO</v>
      </c>
      <c r="C216" s="4" t="s">
        <v>237</v>
      </c>
    </row>
    <row r="217" spans="1:3">
      <c r="A217" s="3">
        <v>682</v>
      </c>
      <c r="B217" s="4" t="str">
        <f t="shared" si="3"/>
        <v>DEFENSORÍA DEL PUEBLO</v>
      </c>
      <c r="C217" s="4" t="s">
        <v>238</v>
      </c>
    </row>
    <row r="218" spans="1:3">
      <c r="A218" s="3">
        <v>683</v>
      </c>
      <c r="B218" s="4" t="str">
        <f t="shared" si="3"/>
        <v>PROCURADURÍA GENERAL DEL ESTADO</v>
      </c>
      <c r="C218" s="4" t="s">
        <v>239</v>
      </c>
    </row>
    <row r="219" spans="1:3">
      <c r="A219" s="3">
        <v>716</v>
      </c>
      <c r="B219" s="4" t="str">
        <f t="shared" si="3"/>
        <v>EMPRESA TARIJEÑA DEL GAS</v>
      </c>
      <c r="C219" s="4" t="s">
        <v>240</v>
      </c>
    </row>
    <row r="220" spans="1:3">
      <c r="A220" s="3">
        <v>718</v>
      </c>
      <c r="B220" s="4" t="str">
        <f t="shared" si="3"/>
        <v>COMPLEJO AGROINDUSTRIAL BUENA VISTA</v>
      </c>
      <c r="C220" s="4" t="s">
        <v>241</v>
      </c>
    </row>
    <row r="221" spans="1:3">
      <c r="A221" s="3">
        <v>761</v>
      </c>
      <c r="B221" s="4" t="str">
        <f t="shared" si="3"/>
        <v>SERVICIO AUTÓNOMO MUNICIPAL DE AGUA POTABLE Y ALCANTARILLADO</v>
      </c>
      <c r="C221" s="4" t="s">
        <v>242</v>
      </c>
    </row>
    <row r="222" spans="1:3">
      <c r="A222" s="3">
        <v>781</v>
      </c>
      <c r="B222" s="4" t="str">
        <f t="shared" si="3"/>
        <v>SERVICIO MUNICIPAL DE AGUA POTABLE Y ALCANTARILLADO</v>
      </c>
      <c r="C222" s="4" t="s">
        <v>243</v>
      </c>
    </row>
    <row r="223" spans="1:3">
      <c r="A223" s="3">
        <v>802</v>
      </c>
      <c r="B223" s="4" t="str">
        <f t="shared" si="3"/>
        <v>EMPRESA LOCAL DE AGUA POTABLE Y ALCANTARILLADO SUCRE</v>
      </c>
      <c r="C223" s="4" t="s">
        <v>244</v>
      </c>
    </row>
    <row r="224" spans="1:3">
      <c r="A224" s="3">
        <v>821</v>
      </c>
      <c r="B224" s="4" t="str">
        <f t="shared" si="3"/>
        <v>ADMINISTRACIÓN AUTÓNOMA PARA OBRAS SANITARIAS - POTOSÍ</v>
      </c>
      <c r="C224" s="4" t="s">
        <v>245</v>
      </c>
    </row>
    <row r="225" spans="1:3">
      <c r="A225" s="3">
        <v>831</v>
      </c>
      <c r="B225" s="4" t="str">
        <f t="shared" si="3"/>
        <v>SERVICIO LOCAL DE ACUEDUCTOS Y ALCANTARILLADO - ORURO</v>
      </c>
      <c r="C225" s="4" t="s">
        <v>246</v>
      </c>
    </row>
    <row r="226" spans="1:3">
      <c r="A226" s="3">
        <v>862</v>
      </c>
      <c r="B226" s="4" t="str">
        <f t="shared" si="3"/>
        <v>FONDO NACIONAL DE DESARROLLO REGIONAL</v>
      </c>
      <c r="C226" s="4" t="s">
        <v>247</v>
      </c>
    </row>
    <row r="227" spans="1:3">
      <c r="A227" s="3">
        <v>865</v>
      </c>
      <c r="B227" s="4" t="str">
        <f t="shared" si="3"/>
        <v>FONDO DE DESARROLLO DEL SIST.FIN. Y APOYO AL SEC.PRODUCTIVO</v>
      </c>
      <c r="C227" s="4" t="s">
        <v>248</v>
      </c>
    </row>
    <row r="228" spans="1:3">
      <c r="A228" s="3">
        <v>866</v>
      </c>
      <c r="B228" s="4" t="str">
        <f t="shared" si="3"/>
        <v>DIRECTORIO UNICO DE FONDOS</v>
      </c>
      <c r="C228" s="4" t="s">
        <v>249</v>
      </c>
    </row>
    <row r="229" spans="1:3">
      <c r="A229" s="3">
        <v>867</v>
      </c>
      <c r="B229" s="4" t="str">
        <f t="shared" si="3"/>
        <v>FONDO ROTATORIO DE FOMENTO PRODUCTIVO REGIONAL</v>
      </c>
      <c r="C229" s="4" t="s">
        <v>250</v>
      </c>
    </row>
    <row r="230" spans="1:3">
      <c r="A230" s="3">
        <v>901</v>
      </c>
      <c r="B230" s="4" t="str">
        <f t="shared" si="3"/>
        <v>GOBIERNO AUTÓNOMO DEPARTAMENTAL DE CHUQUISACA</v>
      </c>
      <c r="C230" s="4" t="s">
        <v>251</v>
      </c>
    </row>
    <row r="231" spans="1:3">
      <c r="A231" s="3">
        <v>902</v>
      </c>
      <c r="B231" s="4" t="str">
        <f t="shared" si="3"/>
        <v>GOBIERNO AUTÓNOMO DEPARTAMENTAL DE LA PAZ</v>
      </c>
      <c r="C231" s="4" t="s">
        <v>252</v>
      </c>
    </row>
    <row r="232" spans="1:3">
      <c r="A232" s="3">
        <v>903</v>
      </c>
      <c r="B232" s="4" t="str">
        <f t="shared" si="3"/>
        <v>GOBIERNO AUTÓNOMO DEPARTAMENTAL DE COCHABAMBA</v>
      </c>
      <c r="C232" s="4" t="s">
        <v>253</v>
      </c>
    </row>
    <row r="233" spans="1:3">
      <c r="A233" s="3">
        <v>904</v>
      </c>
      <c r="B233" s="4" t="str">
        <f t="shared" si="3"/>
        <v>GOBIERNO AUTÓNOMO DEPARTAMENTAL DE ORURO</v>
      </c>
      <c r="C233" s="4" t="s">
        <v>254</v>
      </c>
    </row>
    <row r="234" spans="1:3">
      <c r="A234" s="3">
        <v>905</v>
      </c>
      <c r="B234" s="4" t="str">
        <f t="shared" si="3"/>
        <v>GOBIERNO AUTÓNOMO DEPARTAMENTAL DE POTOSÍ</v>
      </c>
      <c r="C234" s="4" t="s">
        <v>255</v>
      </c>
    </row>
    <row r="235" spans="1:3">
      <c r="A235" s="3">
        <v>906</v>
      </c>
      <c r="B235" s="4" t="str">
        <f t="shared" si="3"/>
        <v>GOBIERNO AUTÓNOMO DEPARTAMENTAL DE TARIJA</v>
      </c>
      <c r="C235" s="4" t="s">
        <v>256</v>
      </c>
    </row>
    <row r="236" spans="1:3">
      <c r="A236" s="3">
        <v>907</v>
      </c>
      <c r="B236" s="4" t="str">
        <f t="shared" si="3"/>
        <v>GOBIERNO AUTÓNOMO DEPARTAMENTAL DE SANTA CRUZ</v>
      </c>
      <c r="C236" s="4" t="s">
        <v>257</v>
      </c>
    </row>
    <row r="237" spans="1:3">
      <c r="A237" s="3">
        <v>908</v>
      </c>
      <c r="B237" s="4" t="str">
        <f t="shared" si="3"/>
        <v>GOBIERNO AUTÓNOMO DEPARTAMENTAL DEL BENI</v>
      </c>
      <c r="C237" s="4" t="s">
        <v>258</v>
      </c>
    </row>
    <row r="238" spans="1:3">
      <c r="A238" s="3">
        <v>909</v>
      </c>
      <c r="B238" s="4" t="str">
        <f t="shared" si="3"/>
        <v>GOBIERNO AUTÓNOMO DEPARTAMENTAL DE PANDO</v>
      </c>
      <c r="C238" s="4" t="s">
        <v>259</v>
      </c>
    </row>
    <row r="239" spans="1:3">
      <c r="A239" s="3">
        <v>950</v>
      </c>
      <c r="B239" s="4" t="str">
        <f t="shared" si="3"/>
        <v>BANCO VIVIENDA</v>
      </c>
      <c r="C239" s="4" t="s">
        <v>260</v>
      </c>
    </row>
    <row r="240" spans="1:3">
      <c r="A240" s="3">
        <v>951</v>
      </c>
      <c r="B240" s="4" t="str">
        <f t="shared" si="3"/>
        <v>BANCO CENTRAL DE BOLIVIA</v>
      </c>
      <c r="C240" s="4" t="s">
        <v>261</v>
      </c>
    </row>
    <row r="241" spans="1:3">
      <c r="A241" s="3">
        <v>999</v>
      </c>
      <c r="B241" s="4" t="str">
        <f t="shared" si="3"/>
        <v>SECTOR PRIVADO</v>
      </c>
      <c r="C241" s="4" t="s">
        <v>262</v>
      </c>
    </row>
    <row r="242" spans="1:3">
      <c r="A242" s="3">
        <v>1101</v>
      </c>
      <c r="B242" s="4" t="str">
        <f t="shared" si="3"/>
        <v>GOBIERNO AUTÓNOMO MUNICIPAL DE SUCRE</v>
      </c>
      <c r="C242" s="4" t="s">
        <v>263</v>
      </c>
    </row>
    <row r="243" spans="1:3">
      <c r="A243" s="3">
        <v>1102</v>
      </c>
      <c r="B243" s="4" t="str">
        <f t="shared" si="3"/>
        <v>GOBIERNO AUTÓNOMO MUNICIPAL DE YOTALA</v>
      </c>
      <c r="C243" s="4" t="s">
        <v>264</v>
      </c>
    </row>
    <row r="244" spans="1:3">
      <c r="A244" s="3">
        <v>1103</v>
      </c>
      <c r="B244" s="4" t="str">
        <f t="shared" si="3"/>
        <v>GOBIERNO AUTÓNOMO MUNICIPAL DE POROMA</v>
      </c>
      <c r="C244" s="4" t="s">
        <v>265</v>
      </c>
    </row>
    <row r="245" spans="1:3">
      <c r="A245" s="3">
        <v>1104</v>
      </c>
      <c r="B245" s="4" t="str">
        <f t="shared" si="3"/>
        <v>GOBIERNO AUTÓNOMO MUNICIPAL DE VILLA AZURDUY</v>
      </c>
      <c r="C245" s="4" t="s">
        <v>266</v>
      </c>
    </row>
    <row r="246" spans="1:3">
      <c r="A246" s="3">
        <v>1105</v>
      </c>
      <c r="B246" s="4" t="str">
        <f t="shared" si="3"/>
        <v>GOBIERNO AUTÓNOMO MUNICIPAL DE TARVITA (VILLA ORÍAS)</v>
      </c>
      <c r="C246" s="4" t="s">
        <v>267</v>
      </c>
    </row>
    <row r="247" spans="1:3">
      <c r="A247" s="3">
        <v>1106</v>
      </c>
      <c r="B247" s="4" t="str">
        <f t="shared" si="3"/>
        <v>GOBIERNO AUTÓNOMO MUNICIPAL DE VILLA ZUDAÑEZ (TACOPAYA)</v>
      </c>
      <c r="C247" s="4" t="s">
        <v>268</v>
      </c>
    </row>
    <row r="248" spans="1:3">
      <c r="A248" s="3">
        <v>1107</v>
      </c>
      <c r="B248" s="4" t="str">
        <f t="shared" si="3"/>
        <v>GOBIERNO AUTÓNOMO MUNICIPAL DE PRESTO</v>
      </c>
      <c r="C248" s="4" t="s">
        <v>269</v>
      </c>
    </row>
    <row r="249" spans="1:3">
      <c r="A249" s="3">
        <v>1108</v>
      </c>
      <c r="B249" s="4" t="str">
        <f t="shared" si="3"/>
        <v>GOBIERNO AUTÓNOMO MUNICIPAL DE VILLA MOJOCOYA</v>
      </c>
      <c r="C249" s="4" t="s">
        <v>270</v>
      </c>
    </row>
    <row r="250" spans="1:3">
      <c r="A250" s="3">
        <v>1109</v>
      </c>
      <c r="B250" s="4" t="str">
        <f t="shared" si="3"/>
        <v>GOBIERNO AUTÓNOMO MUNICIPAL DE ICLA</v>
      </c>
      <c r="C250" s="4" t="s">
        <v>271</v>
      </c>
    </row>
    <row r="251" spans="1:3">
      <c r="A251" s="3">
        <v>1110</v>
      </c>
      <c r="B251" s="4" t="str">
        <f t="shared" si="3"/>
        <v>GOBIERNO AUTÓNOMO MUNICIPAL DE PADILLA</v>
      </c>
      <c r="C251" s="4" t="s">
        <v>272</v>
      </c>
    </row>
    <row r="252" spans="1:3">
      <c r="A252" s="3">
        <v>1111</v>
      </c>
      <c r="B252" s="4" t="str">
        <f t="shared" si="3"/>
        <v>GOBIERNO AUTÓNOMO MUNICIPAL DE TOMINA</v>
      </c>
      <c r="C252" s="4" t="s">
        <v>273</v>
      </c>
    </row>
    <row r="253" spans="1:3">
      <c r="A253" s="3">
        <v>1112</v>
      </c>
      <c r="B253" s="4" t="str">
        <f t="shared" si="3"/>
        <v>GOBIERNO AUTÓNOMO MUNICIPAL DE SOPACHUY</v>
      </c>
      <c r="C253" s="4" t="s">
        <v>274</v>
      </c>
    </row>
    <row r="254" spans="1:3">
      <c r="A254" s="3">
        <v>1113</v>
      </c>
      <c r="B254" s="4" t="str">
        <f t="shared" si="3"/>
        <v>GOBIERNO AUTÓNOMO MUNICIPAL DE VILLA ALCALÁ</v>
      </c>
      <c r="C254" s="4" t="s">
        <v>275</v>
      </c>
    </row>
    <row r="255" spans="1:3">
      <c r="A255" s="3">
        <v>1114</v>
      </c>
      <c r="B255" s="4" t="str">
        <f t="shared" si="3"/>
        <v>GOBIERNO AUTÓNOMO MUNICIPAL DE EL VILLAR</v>
      </c>
      <c r="C255" s="4" t="s">
        <v>276</v>
      </c>
    </row>
    <row r="256" spans="1:3">
      <c r="A256" s="3">
        <v>1115</v>
      </c>
      <c r="B256" s="4" t="str">
        <f t="shared" si="3"/>
        <v>GOBIERNO AUTÓNOMO MUNICIPAL DE MONTEAGUDO</v>
      </c>
      <c r="C256" s="4" t="s">
        <v>277</v>
      </c>
    </row>
    <row r="257" spans="1:3">
      <c r="A257" s="3">
        <v>1116</v>
      </c>
      <c r="B257" s="4" t="str">
        <f t="shared" si="3"/>
        <v>GOBIERNO AUTÓNOMO MUNICIPAL DE SAN PABLO DE HUACARETA</v>
      </c>
      <c r="C257" s="4" t="s">
        <v>278</v>
      </c>
    </row>
    <row r="258" spans="1:3">
      <c r="A258" s="3">
        <v>1117</v>
      </c>
      <c r="B258" s="4" t="str">
        <f t="shared" si="3"/>
        <v>GOBIERNO AUTÓNOMO MUNICIPAL DE TARABUCO</v>
      </c>
      <c r="C258" s="4" t="s">
        <v>279</v>
      </c>
    </row>
    <row r="259" spans="1:3">
      <c r="A259" s="3">
        <v>1118</v>
      </c>
      <c r="B259" s="4" t="str">
        <f t="shared" si="3"/>
        <v>GOBIERNO AUTÓNOMO MUNICIPAL DE YAMPARÁEZ</v>
      </c>
      <c r="C259" s="4" t="s">
        <v>280</v>
      </c>
    </row>
    <row r="260" spans="1:3">
      <c r="A260" s="3">
        <v>1119</v>
      </c>
      <c r="B260" s="4" t="str">
        <f t="shared" si="3"/>
        <v>GOBIERNO AUTÓNOMO MUNICIPAL DE CAMARGO</v>
      </c>
      <c r="C260" s="4" t="s">
        <v>281</v>
      </c>
    </row>
    <row r="261" spans="1:3">
      <c r="A261" s="3">
        <v>1120</v>
      </c>
      <c r="B261" s="4" t="str">
        <f t="shared" si="3"/>
        <v>GOBIERNO AUTÓNOMO MUNICIPAL DE SAN LUCAS</v>
      </c>
      <c r="C261" s="4" t="s">
        <v>282</v>
      </c>
    </row>
    <row r="262" spans="1:3">
      <c r="A262" s="3">
        <v>1121</v>
      </c>
      <c r="B262" s="4" t="str">
        <f t="shared" si="3"/>
        <v>GOBIERNO AUTÓNOMO MUNICIPAL DE INCAHUASI</v>
      </c>
      <c r="C262" s="4" t="s">
        <v>283</v>
      </c>
    </row>
    <row r="263" spans="1:3">
      <c r="A263" s="3">
        <v>1122</v>
      </c>
      <c r="B263" s="4" t="str">
        <f t="shared" si="3"/>
        <v>GOBIERNO AUTÓNOMO MUNICIPAL DE VILLA SERRANO</v>
      </c>
      <c r="C263" s="4" t="s">
        <v>284</v>
      </c>
    </row>
    <row r="264" spans="1:3">
      <c r="A264" s="3">
        <v>1123</v>
      </c>
      <c r="B264" s="4" t="str">
        <f t="shared" si="3"/>
        <v>GOBIERNO AUTÓNOMO MUNICIPAL DE CAMATAQUI (VILLA ABECIA)</v>
      </c>
      <c r="C264" s="4" t="s">
        <v>285</v>
      </c>
    </row>
    <row r="265" spans="1:3">
      <c r="A265" s="3">
        <v>1124</v>
      </c>
      <c r="B265" s="4" t="str">
        <f t="shared" si="3"/>
        <v>GOBIERNO AUTÓNOMO MUNICIPAL DE CULPINA</v>
      </c>
      <c r="C265" s="4" t="s">
        <v>286</v>
      </c>
    </row>
    <row r="266" spans="1:3">
      <c r="A266" s="3">
        <v>1125</v>
      </c>
      <c r="B266" s="4" t="str">
        <f t="shared" si="3"/>
        <v>GOBIERNO AUTÓNOMO MUNICIPAL DE LAS CARRERAS</v>
      </c>
      <c r="C266" s="4" t="s">
        <v>287</v>
      </c>
    </row>
    <row r="267" spans="1:3">
      <c r="A267" s="3">
        <v>1126</v>
      </c>
      <c r="B267" s="4" t="str">
        <f t="shared" si="3"/>
        <v>GOBIERNO AUTÓNOMO MUNICIPAL DE VILLA VACA GUZMÁN</v>
      </c>
      <c r="C267" s="4" t="s">
        <v>288</v>
      </c>
    </row>
    <row r="268" spans="1:3">
      <c r="A268" s="3">
        <v>1127</v>
      </c>
      <c r="B268" s="4" t="str">
        <f t="shared" si="3"/>
        <v>GOBIERNO AUTÓNOMO MUNICIPAL DE VILLA DE HUACAYA</v>
      </c>
      <c r="C268" s="4" t="s">
        <v>289</v>
      </c>
    </row>
    <row r="269" spans="1:3">
      <c r="A269" s="3">
        <v>1128</v>
      </c>
      <c r="B269" s="4" t="str">
        <f t="shared" si="3"/>
        <v>GOBIERNO AUTÓNOMO MUNICIPAL DE MACHARETI</v>
      </c>
      <c r="C269" s="4" t="s">
        <v>290</v>
      </c>
    </row>
    <row r="270" spans="1:3">
      <c r="A270" s="3">
        <v>1129</v>
      </c>
      <c r="B270" s="4" t="str">
        <f t="shared" si="3"/>
        <v>GOBIERNO AUTÓNOMO MUNICIPAL DE VILLA CHARCAS</v>
      </c>
      <c r="C270" s="4" t="s">
        <v>291</v>
      </c>
    </row>
    <row r="271" spans="1:3">
      <c r="A271" s="3">
        <v>1201</v>
      </c>
      <c r="B271" s="4" t="str">
        <f t="shared" ref="B271:B334" si="4">UPPER(C271)</f>
        <v>GOBIERNO AUTÓNOMO MUNICIPAL DE LA PAZ</v>
      </c>
      <c r="C271" s="4" t="s">
        <v>292</v>
      </c>
    </row>
    <row r="272" spans="1:3">
      <c r="A272" s="3">
        <v>1202</v>
      </c>
      <c r="B272" s="4" t="str">
        <f t="shared" si="4"/>
        <v>GOBIERNO AUTÓNOMO MUNICIPAL DE PALCA</v>
      </c>
      <c r="C272" s="4" t="s">
        <v>293</v>
      </c>
    </row>
    <row r="273" spans="1:3">
      <c r="A273" s="3">
        <v>1203</v>
      </c>
      <c r="B273" s="4" t="str">
        <f t="shared" si="4"/>
        <v>GOBIERNO AUTÓNOMO MUNICIPAL DE MECAPACA</v>
      </c>
      <c r="C273" s="4" t="s">
        <v>294</v>
      </c>
    </row>
    <row r="274" spans="1:3">
      <c r="A274" s="3">
        <v>1204</v>
      </c>
      <c r="B274" s="4" t="str">
        <f t="shared" si="4"/>
        <v>GOBIERNO AUTÓNOMO MUNICIPAL DE ACHOCALLA</v>
      </c>
      <c r="C274" s="4" t="s">
        <v>295</v>
      </c>
    </row>
    <row r="275" spans="1:3">
      <c r="A275" s="3">
        <v>1205</v>
      </c>
      <c r="B275" s="4" t="str">
        <f t="shared" si="4"/>
        <v>GOBIERNO AUTÓNOMO MUNICIPAL DE EL ALTO DE LA PAZ</v>
      </c>
      <c r="C275" s="4" t="s">
        <v>296</v>
      </c>
    </row>
    <row r="276" spans="1:3">
      <c r="A276" s="3">
        <v>1206</v>
      </c>
      <c r="B276" s="4" t="str">
        <f t="shared" si="4"/>
        <v>GOBIERNO AUTÓNOMO MUNICIPAL DE VIACHA</v>
      </c>
      <c r="C276" s="4" t="s">
        <v>297</v>
      </c>
    </row>
    <row r="277" spans="1:3">
      <c r="A277" s="3">
        <v>1207</v>
      </c>
      <c r="B277" s="4" t="str">
        <f t="shared" si="4"/>
        <v>GOBIERNO AUTÓNOMO MUNICIPAL DE GUAQUI</v>
      </c>
      <c r="C277" s="4" t="s">
        <v>298</v>
      </c>
    </row>
    <row r="278" spans="1:3">
      <c r="A278" s="3">
        <v>1208</v>
      </c>
      <c r="B278" s="4" t="str">
        <f t="shared" si="4"/>
        <v>GOBIERNO AUTÓNOMO MUNICIPAL DE TIAHUANACU</v>
      </c>
      <c r="C278" s="4" t="s">
        <v>299</v>
      </c>
    </row>
    <row r="279" spans="1:3">
      <c r="A279" s="3">
        <v>1209</v>
      </c>
      <c r="B279" s="4" t="str">
        <f t="shared" si="4"/>
        <v>GOBIERNO AUTÓNOMO MUNICIPAL DE DESAGUADERO</v>
      </c>
      <c r="C279" s="4" t="s">
        <v>300</v>
      </c>
    </row>
    <row r="280" spans="1:3">
      <c r="A280" s="3">
        <v>1210</v>
      </c>
      <c r="B280" s="4" t="str">
        <f t="shared" si="4"/>
        <v>GOBIERNO AUTÓNOMO MUNICIPAL DE CARANAVI</v>
      </c>
      <c r="C280" s="4" t="s">
        <v>301</v>
      </c>
    </row>
    <row r="281" spans="1:3">
      <c r="A281" s="3">
        <v>1211</v>
      </c>
      <c r="B281" s="4" t="str">
        <f t="shared" si="4"/>
        <v>GOBIERNO AUTÓNOMO MUNICIPAL DE SICA SICA (VILLA AROMA)</v>
      </c>
      <c r="C281" s="4" t="s">
        <v>302</v>
      </c>
    </row>
    <row r="282" spans="1:3">
      <c r="A282" s="3">
        <v>1212</v>
      </c>
      <c r="B282" s="4" t="str">
        <f t="shared" si="4"/>
        <v>GOBIERNO AUTÓNOMO MUNICIPAL DE UMALA</v>
      </c>
      <c r="C282" s="4" t="s">
        <v>303</v>
      </c>
    </row>
    <row r="283" spans="1:3">
      <c r="A283" s="3">
        <v>1213</v>
      </c>
      <c r="B283" s="4" t="str">
        <f t="shared" si="4"/>
        <v>GOBIERNO AUTÓNOMO MUNICIPAL DE AYO AYO</v>
      </c>
      <c r="C283" s="4" t="s">
        <v>304</v>
      </c>
    </row>
    <row r="284" spans="1:3">
      <c r="A284" s="3">
        <v>1214</v>
      </c>
      <c r="B284" s="4" t="str">
        <f t="shared" si="4"/>
        <v>GOBIERNO AUTÓNOMO MUNICIPAL DE CALAMARCA</v>
      </c>
      <c r="C284" s="4" t="s">
        <v>305</v>
      </c>
    </row>
    <row r="285" spans="1:3">
      <c r="A285" s="3">
        <v>1215</v>
      </c>
      <c r="B285" s="4" t="str">
        <f t="shared" si="4"/>
        <v>GOBIERNO AUTÓNOMO MUNICIPAL DE PATACAMAYA</v>
      </c>
      <c r="C285" s="4" t="s">
        <v>306</v>
      </c>
    </row>
    <row r="286" spans="1:3">
      <c r="A286" s="3">
        <v>1216</v>
      </c>
      <c r="B286" s="4" t="str">
        <f t="shared" si="4"/>
        <v>GOBIERNO AUTÓNOMO MUNICIPAL DE COLQUENCHA</v>
      </c>
      <c r="C286" s="4" t="s">
        <v>307</v>
      </c>
    </row>
    <row r="287" spans="1:3">
      <c r="A287" s="3">
        <v>1217</v>
      </c>
      <c r="B287" s="4" t="str">
        <f t="shared" si="4"/>
        <v>GOBIERNO AUTÓNOMO MUNICIPAL DE COLLANA</v>
      </c>
      <c r="C287" s="4" t="s">
        <v>308</v>
      </c>
    </row>
    <row r="288" spans="1:3">
      <c r="A288" s="3">
        <v>1218</v>
      </c>
      <c r="B288" s="4" t="str">
        <f t="shared" si="4"/>
        <v>GOBIERNO AUTÓNOMO MUNICIPAL DE INQUISIVI</v>
      </c>
      <c r="C288" s="4" t="s">
        <v>309</v>
      </c>
    </row>
    <row r="289" spans="1:3">
      <c r="A289" s="3">
        <v>1219</v>
      </c>
      <c r="B289" s="4" t="str">
        <f t="shared" si="4"/>
        <v>GOBIERNO AUTÓNOMO MUNICIPAL DE QUIME</v>
      </c>
      <c r="C289" s="4" t="s">
        <v>310</v>
      </c>
    </row>
    <row r="290" spans="1:3">
      <c r="A290" s="3">
        <v>1220</v>
      </c>
      <c r="B290" s="4" t="str">
        <f t="shared" si="4"/>
        <v>GOBIERNO AUTÓNOMO MUNICIPAL DE CAJUATA</v>
      </c>
      <c r="C290" s="4" t="s">
        <v>311</v>
      </c>
    </row>
    <row r="291" spans="1:3">
      <c r="A291" s="3">
        <v>1221</v>
      </c>
      <c r="B291" s="4" t="str">
        <f t="shared" si="4"/>
        <v>GOBIERNO AUTÓNOMO MUNICIPAL DE COLQUIRI</v>
      </c>
      <c r="C291" s="4" t="s">
        <v>312</v>
      </c>
    </row>
    <row r="292" spans="1:3">
      <c r="A292" s="3">
        <v>1222</v>
      </c>
      <c r="B292" s="4" t="str">
        <f t="shared" si="4"/>
        <v>GOBIERNO AUTÓNOMO MUNICIPAL DE ICHOCA</v>
      </c>
      <c r="C292" s="4" t="s">
        <v>313</v>
      </c>
    </row>
    <row r="293" spans="1:3">
      <c r="A293" s="3">
        <v>1223</v>
      </c>
      <c r="B293" s="4" t="str">
        <f t="shared" si="4"/>
        <v>GOBIERNO AUTÓNOMO MUNICIPAL DE VILLA LIBERTAD LICOMA</v>
      </c>
      <c r="C293" s="4" t="s">
        <v>314</v>
      </c>
    </row>
    <row r="294" spans="1:3">
      <c r="A294" s="3">
        <v>1224</v>
      </c>
      <c r="B294" s="4" t="str">
        <f t="shared" si="4"/>
        <v>GOBIERNO AUTÓNOMO MUNICIPAL DE ACHACACHI</v>
      </c>
      <c r="C294" s="4" t="s">
        <v>315</v>
      </c>
    </row>
    <row r="295" spans="1:3">
      <c r="A295" s="3">
        <v>1225</v>
      </c>
      <c r="B295" s="4" t="str">
        <f t="shared" si="4"/>
        <v>GOBIERNO AUTÓNOMO MUNICIPAL DE ANCORAIMES</v>
      </c>
      <c r="C295" s="4" t="s">
        <v>316</v>
      </c>
    </row>
    <row r="296" spans="1:3">
      <c r="A296" s="3">
        <v>1226</v>
      </c>
      <c r="B296" s="4" t="str">
        <f t="shared" si="4"/>
        <v>GOBIERNO AUTÓNOMO MUNICIPAL DE SORATA</v>
      </c>
      <c r="C296" s="4" t="s">
        <v>317</v>
      </c>
    </row>
    <row r="297" spans="1:3">
      <c r="A297" s="3">
        <v>1227</v>
      </c>
      <c r="B297" s="4" t="str">
        <f t="shared" si="4"/>
        <v>GOBIERNO AUTÓNOMO MUNICIPAL DE GUANAY</v>
      </c>
      <c r="C297" s="4" t="s">
        <v>318</v>
      </c>
    </row>
    <row r="298" spans="1:3">
      <c r="A298" s="3">
        <v>1228</v>
      </c>
      <c r="B298" s="4" t="str">
        <f t="shared" si="4"/>
        <v>GOBIERNO AUTÓNOMO MUNICIPAL DE TACACOMA</v>
      </c>
      <c r="C298" s="4" t="s">
        <v>319</v>
      </c>
    </row>
    <row r="299" spans="1:3">
      <c r="A299" s="3">
        <v>1229</v>
      </c>
      <c r="B299" s="4" t="str">
        <f t="shared" si="4"/>
        <v>GOBIERNO AUTÓNOMO MUNICIPAL DE TIPUANI</v>
      </c>
      <c r="C299" s="4" t="s">
        <v>320</v>
      </c>
    </row>
    <row r="300" spans="1:3">
      <c r="A300" s="3">
        <v>1230</v>
      </c>
      <c r="B300" s="4" t="str">
        <f t="shared" si="4"/>
        <v>GOBIERNO AUTÓNOMO MUNICIPAL DE QUIABAYA</v>
      </c>
      <c r="C300" s="4" t="s">
        <v>321</v>
      </c>
    </row>
    <row r="301" spans="1:3">
      <c r="A301" s="3">
        <v>1231</v>
      </c>
      <c r="B301" s="4" t="str">
        <f t="shared" si="4"/>
        <v>GOBIERNO AUTÓNOMO MUNICIPAL DE COMBAYA</v>
      </c>
      <c r="C301" s="4" t="s">
        <v>322</v>
      </c>
    </row>
    <row r="302" spans="1:3">
      <c r="A302" s="3">
        <v>1232</v>
      </c>
      <c r="B302" s="4" t="str">
        <f t="shared" si="4"/>
        <v>GOBIERNO AUTÓNOMO MUNICIPAL DE COPACABANA</v>
      </c>
      <c r="C302" s="4" t="s">
        <v>323</v>
      </c>
    </row>
    <row r="303" spans="1:3">
      <c r="A303" s="3">
        <v>1233</v>
      </c>
      <c r="B303" s="4" t="str">
        <f t="shared" si="4"/>
        <v>GOBIERNO AUTÓNOMO MUNICIPAL DE SAN PEDRO DE TIQUINA</v>
      </c>
      <c r="C303" s="4" t="s">
        <v>324</v>
      </c>
    </row>
    <row r="304" spans="1:3">
      <c r="A304" s="3">
        <v>1234</v>
      </c>
      <c r="B304" s="4" t="str">
        <f t="shared" si="4"/>
        <v>GOBIERNO AUTÓNOMO MUNICIPAL DE TITO YUPANQUI</v>
      </c>
      <c r="C304" s="4" t="s">
        <v>325</v>
      </c>
    </row>
    <row r="305" spans="1:3">
      <c r="A305" s="3">
        <v>1235</v>
      </c>
      <c r="B305" s="4" t="str">
        <f t="shared" si="4"/>
        <v>GOBIERNO AUTÓNOMO MUNICIPAL DE CHUMA</v>
      </c>
      <c r="C305" s="4" t="s">
        <v>326</v>
      </c>
    </row>
    <row r="306" spans="1:3">
      <c r="A306" s="3">
        <v>1236</v>
      </c>
      <c r="B306" s="4" t="str">
        <f t="shared" si="4"/>
        <v>GOBIERNO AUTÓNOMO MUNICIPAL DE AYATA</v>
      </c>
      <c r="C306" s="4" t="s">
        <v>327</v>
      </c>
    </row>
    <row r="307" spans="1:3">
      <c r="A307" s="3">
        <v>1237</v>
      </c>
      <c r="B307" s="4" t="str">
        <f t="shared" si="4"/>
        <v>GOBIERNO AUTÓNOMO MUNICIPAL DE AUCAPATA</v>
      </c>
      <c r="C307" s="4" t="s">
        <v>328</v>
      </c>
    </row>
    <row r="308" spans="1:3">
      <c r="A308" s="3">
        <v>1238</v>
      </c>
      <c r="B308" s="4" t="str">
        <f t="shared" si="4"/>
        <v>GOBIERNO AUTÓNOMO MUNICIPAL DE COROCORO</v>
      </c>
      <c r="C308" s="4" t="s">
        <v>329</v>
      </c>
    </row>
    <row r="309" spans="1:3">
      <c r="A309" s="3">
        <v>1239</v>
      </c>
      <c r="B309" s="4" t="str">
        <f t="shared" si="4"/>
        <v>GOBIERNO AUTÓNOMO MUNICIPAL DE CAQUIAVIRI</v>
      </c>
      <c r="C309" s="4" t="s">
        <v>330</v>
      </c>
    </row>
    <row r="310" spans="1:3">
      <c r="A310" s="3">
        <v>1240</v>
      </c>
      <c r="B310" s="4" t="str">
        <f t="shared" si="4"/>
        <v>GOBIERNO AUTÓNOMO MUNICIPAL DE CALACOTO</v>
      </c>
      <c r="C310" s="4" t="s">
        <v>331</v>
      </c>
    </row>
    <row r="311" spans="1:3">
      <c r="A311" s="3">
        <v>1241</v>
      </c>
      <c r="B311" s="4" t="str">
        <f t="shared" si="4"/>
        <v>GOBIERNO AUTÓNOMO MUNICIPAL DE COMANCHE</v>
      </c>
      <c r="C311" s="4" t="s">
        <v>332</v>
      </c>
    </row>
    <row r="312" spans="1:3">
      <c r="A312" s="3">
        <v>1242</v>
      </c>
      <c r="B312" s="4" t="str">
        <f t="shared" si="4"/>
        <v>GOBIERNO AUTÓNOMO MUNICIPAL DE CHARAÑA</v>
      </c>
      <c r="C312" s="4" t="s">
        <v>333</v>
      </c>
    </row>
    <row r="313" spans="1:3">
      <c r="A313" s="3">
        <v>1243</v>
      </c>
      <c r="B313" s="4" t="str">
        <f t="shared" si="4"/>
        <v>GOBIERNO AUTÓNOMO MUNICIPAL DE WALDO BALLIVIÁN</v>
      </c>
      <c r="C313" s="4" t="s">
        <v>334</v>
      </c>
    </row>
    <row r="314" spans="1:3">
      <c r="A314" s="3">
        <v>1244</v>
      </c>
      <c r="B314" s="4" t="str">
        <f t="shared" si="4"/>
        <v>GOBIERNO AUTÓNOMO MUNICIPAL DE NAZACARA DE PACAJES</v>
      </c>
      <c r="C314" s="4" t="s">
        <v>335</v>
      </c>
    </row>
    <row r="315" spans="1:3">
      <c r="A315" s="3">
        <v>1245</v>
      </c>
      <c r="B315" s="4" t="str">
        <f t="shared" si="4"/>
        <v>GOBIERNO AUTÓNOMO MUNICIPAL DE SANTIAGO DE CALLAPA</v>
      </c>
      <c r="C315" s="4" t="s">
        <v>336</v>
      </c>
    </row>
    <row r="316" spans="1:3">
      <c r="A316" s="3">
        <v>1246</v>
      </c>
      <c r="B316" s="4" t="str">
        <f t="shared" si="4"/>
        <v>GOBIERNO AUTÓNOMO MUNICIPAL DE PUERTO ACOSTA</v>
      </c>
      <c r="C316" s="4" t="s">
        <v>337</v>
      </c>
    </row>
    <row r="317" spans="1:3">
      <c r="A317" s="3">
        <v>1247</v>
      </c>
      <c r="B317" s="4" t="str">
        <f t="shared" si="4"/>
        <v>GOBIERNO AUTÓNOMO MUNICIPAL DE MOCOMOCO</v>
      </c>
      <c r="C317" s="4" t="s">
        <v>338</v>
      </c>
    </row>
    <row r="318" spans="1:3">
      <c r="A318" s="3">
        <v>1248</v>
      </c>
      <c r="B318" s="4" t="str">
        <f t="shared" si="4"/>
        <v>GOBIERNO AUTÓNOMO MUNICIPAL DE CARABUCO</v>
      </c>
      <c r="C318" s="4" t="s">
        <v>339</v>
      </c>
    </row>
    <row r="319" spans="1:3">
      <c r="A319" s="3">
        <v>1249</v>
      </c>
      <c r="B319" s="4" t="str">
        <f t="shared" si="4"/>
        <v>GOBIERNO AUTÓNOMO MUNICIPAL DE APOLO</v>
      </c>
      <c r="C319" s="4" t="s">
        <v>340</v>
      </c>
    </row>
    <row r="320" spans="1:3">
      <c r="A320" s="3">
        <v>1250</v>
      </c>
      <c r="B320" s="4" t="str">
        <f t="shared" si="4"/>
        <v>GOBIERNO AUTÓNOMO MUNICIPAL DE PELECHUCO</v>
      </c>
      <c r="C320" s="4" t="s">
        <v>341</v>
      </c>
    </row>
    <row r="321" spans="1:3">
      <c r="A321" s="3">
        <v>1251</v>
      </c>
      <c r="B321" s="4" t="str">
        <f t="shared" si="4"/>
        <v>GOBIERNO AUTÓNOMO MUNICIPAL DE LURIBAY</v>
      </c>
      <c r="C321" s="4" t="s">
        <v>342</v>
      </c>
    </row>
    <row r="322" spans="1:3">
      <c r="A322" s="3">
        <v>1252</v>
      </c>
      <c r="B322" s="4" t="str">
        <f t="shared" si="4"/>
        <v>GOBIERNO AUTÓNOMO MUNICIPAL DE SAPAHAQUI</v>
      </c>
      <c r="C322" s="4" t="s">
        <v>343</v>
      </c>
    </row>
    <row r="323" spans="1:3">
      <c r="A323" s="3">
        <v>1253</v>
      </c>
      <c r="B323" s="4" t="str">
        <f t="shared" si="4"/>
        <v>GOBIERNO AUTÓNOMO MUNICIPAL DE YACO</v>
      </c>
      <c r="C323" s="4" t="s">
        <v>344</v>
      </c>
    </row>
    <row r="324" spans="1:3">
      <c r="A324" s="3">
        <v>1254</v>
      </c>
      <c r="B324" s="4" t="str">
        <f t="shared" si="4"/>
        <v>GOBIERNO AUTÓNOMO MUNICIPAL DE MALLA</v>
      </c>
      <c r="C324" s="4" t="s">
        <v>345</v>
      </c>
    </row>
    <row r="325" spans="1:3">
      <c r="A325" s="3">
        <v>1255</v>
      </c>
      <c r="B325" s="4" t="str">
        <f t="shared" si="4"/>
        <v>GOBIERNO AUTÓNOMO MUNICIPAL DE CAIROMA</v>
      </c>
      <c r="C325" s="4" t="s">
        <v>346</v>
      </c>
    </row>
    <row r="326" spans="1:3">
      <c r="A326" s="3">
        <v>1256</v>
      </c>
      <c r="B326" s="4" t="str">
        <f t="shared" si="4"/>
        <v>GOBIERNO AUTÓNOMO MUNICIPAL DE CHULUMANI (VILLA DE LA LIBERTAD)</v>
      </c>
      <c r="C326" s="4" t="s">
        <v>347</v>
      </c>
    </row>
    <row r="327" spans="1:3">
      <c r="A327" s="3">
        <v>1257</v>
      </c>
      <c r="B327" s="4" t="str">
        <f t="shared" si="4"/>
        <v>GOBIERNO AUTÓNOMO MUNICIPAL DE IRUPANA (VILLA DE LANZA)</v>
      </c>
      <c r="C327" s="4" t="s">
        <v>348</v>
      </c>
    </row>
    <row r="328" spans="1:3">
      <c r="A328" s="3">
        <v>1258</v>
      </c>
      <c r="B328" s="4" t="str">
        <f t="shared" si="4"/>
        <v>GOBIERNO AUTÓNOMO MUNICIPAL DE YANACACHI</v>
      </c>
      <c r="C328" s="4" t="s">
        <v>349</v>
      </c>
    </row>
    <row r="329" spans="1:3">
      <c r="A329" s="3">
        <v>1259</v>
      </c>
      <c r="B329" s="4" t="str">
        <f t="shared" si="4"/>
        <v>GOBIERNO AUTÓNOMO MUNICIPAL DE PALOS BLANCOS</v>
      </c>
      <c r="C329" s="4" t="s">
        <v>350</v>
      </c>
    </row>
    <row r="330" spans="1:3">
      <c r="A330" s="3">
        <v>1260</v>
      </c>
      <c r="B330" s="4" t="str">
        <f t="shared" si="4"/>
        <v>GOBIERNO AUTÓNOMO MUNICIPAL DE LA ASUNTA</v>
      </c>
      <c r="C330" s="4" t="s">
        <v>351</v>
      </c>
    </row>
    <row r="331" spans="1:3">
      <c r="A331" s="3">
        <v>1261</v>
      </c>
      <c r="B331" s="4" t="str">
        <f t="shared" si="4"/>
        <v>GOBIERNO AUTÓNOMO MUNICIPAL DE PUCARANI</v>
      </c>
      <c r="C331" s="4" t="s">
        <v>352</v>
      </c>
    </row>
    <row r="332" spans="1:3">
      <c r="A332" s="3">
        <v>1262</v>
      </c>
      <c r="B332" s="4" t="str">
        <f t="shared" si="4"/>
        <v>GOBIERNO AUTÓNOMO MUNICIPAL DE LAJA</v>
      </c>
      <c r="C332" s="4" t="s">
        <v>353</v>
      </c>
    </row>
    <row r="333" spans="1:3">
      <c r="A333" s="3">
        <v>1263</v>
      </c>
      <c r="B333" s="4" t="str">
        <f t="shared" si="4"/>
        <v>GOBIERNO AUTÓNOMO MUNICIPAL DE BATALLAS</v>
      </c>
      <c r="C333" s="4" t="s">
        <v>354</v>
      </c>
    </row>
    <row r="334" spans="1:3">
      <c r="A334" s="3">
        <v>1264</v>
      </c>
      <c r="B334" s="4" t="str">
        <f t="shared" si="4"/>
        <v>GOBIERNO AUTÓNOMO MUNICIPAL DE PUERTO PÉREZ</v>
      </c>
      <c r="C334" s="4" t="s">
        <v>355</v>
      </c>
    </row>
    <row r="335" spans="1:3">
      <c r="A335" s="3">
        <v>1265</v>
      </c>
      <c r="B335" s="4" t="str">
        <f t="shared" ref="B335:B398" si="5">UPPER(C335)</f>
        <v>GOBIERNO AUTÓNOMO MUNICIPAL DE COROICO</v>
      </c>
      <c r="C335" s="4" t="s">
        <v>356</v>
      </c>
    </row>
    <row r="336" spans="1:3">
      <c r="A336" s="3">
        <v>1266</v>
      </c>
      <c r="B336" s="4" t="str">
        <f t="shared" si="5"/>
        <v>GOBIERNO AUTÓNOMO MUNICIPAL DE CORIPATA</v>
      </c>
      <c r="C336" s="4" t="s">
        <v>357</v>
      </c>
    </row>
    <row r="337" spans="1:3">
      <c r="A337" s="3">
        <v>1267</v>
      </c>
      <c r="B337" s="4" t="str">
        <f t="shared" si="5"/>
        <v>GOBIERNO AUTÓNOMO MUNICIPAL DE IXIAMAS</v>
      </c>
      <c r="C337" s="4" t="s">
        <v>358</v>
      </c>
    </row>
    <row r="338" spans="1:3">
      <c r="A338" s="3">
        <v>1268</v>
      </c>
      <c r="B338" s="4" t="str">
        <f t="shared" si="5"/>
        <v>GOBIERNO AUTÓNOMO MUNICIPAL DE SAN BUENAVENTURA</v>
      </c>
      <c r="C338" s="4" t="s">
        <v>359</v>
      </c>
    </row>
    <row r="339" spans="1:3">
      <c r="A339" s="3">
        <v>1269</v>
      </c>
      <c r="B339" s="4" t="str">
        <f t="shared" si="5"/>
        <v>GOBIERNO AUTÓNOMO MUNICIPAL DE GENERAL JUAN JOSÉ PÉREZ (CHARAZANI)</v>
      </c>
      <c r="C339" s="4" t="s">
        <v>360</v>
      </c>
    </row>
    <row r="340" spans="1:3">
      <c r="A340" s="3">
        <v>1270</v>
      </c>
      <c r="B340" s="4" t="str">
        <f t="shared" si="5"/>
        <v>GOBIERNO AUTÓNOMO MUNICIPAL DE CURVA</v>
      </c>
      <c r="C340" s="4" t="s">
        <v>361</v>
      </c>
    </row>
    <row r="341" spans="1:3">
      <c r="A341" s="3">
        <v>1271</v>
      </c>
      <c r="B341" s="4" t="str">
        <f t="shared" si="5"/>
        <v>GOBIERNO AUTÓNOMO MUNICIPAL DE SAN PEDRO DE CURAHUARA</v>
      </c>
      <c r="C341" s="4" t="s">
        <v>362</v>
      </c>
    </row>
    <row r="342" spans="1:3">
      <c r="A342" s="3">
        <v>1272</v>
      </c>
      <c r="B342" s="4" t="str">
        <f t="shared" si="5"/>
        <v>GOBIERNO AUTÓNOMO MUNICIPAL DE PAPEL PAMPA</v>
      </c>
      <c r="C342" s="4" t="s">
        <v>363</v>
      </c>
    </row>
    <row r="343" spans="1:3">
      <c r="A343" s="3">
        <v>1273</v>
      </c>
      <c r="B343" s="4" t="str">
        <f t="shared" si="5"/>
        <v>GOBIERNO AUTÓNOMO MUNICIPAL DE CHACARILLA</v>
      </c>
      <c r="C343" s="4" t="s">
        <v>364</v>
      </c>
    </row>
    <row r="344" spans="1:3">
      <c r="A344" s="3">
        <v>1274</v>
      </c>
      <c r="B344" s="4" t="str">
        <f t="shared" si="5"/>
        <v>GOBIERNO AUTÓNOMO MUNICIPAL DE SANTIAGO DE MACHACA</v>
      </c>
      <c r="C344" s="4" t="s">
        <v>365</v>
      </c>
    </row>
    <row r="345" spans="1:3">
      <c r="A345" s="3">
        <v>1275</v>
      </c>
      <c r="B345" s="4" t="str">
        <f t="shared" si="5"/>
        <v>GOBIERNO AUTÓNOMO MUNICIPAL DE CATACORA</v>
      </c>
      <c r="C345" s="4" t="s">
        <v>366</v>
      </c>
    </row>
    <row r="346" spans="1:3">
      <c r="A346" s="3">
        <v>1276</v>
      </c>
      <c r="B346" s="4" t="str">
        <f t="shared" si="5"/>
        <v>GOBIERNO AUTÓNOMO MUNICIPAL DE MAPIRI</v>
      </c>
      <c r="C346" s="4" t="s">
        <v>367</v>
      </c>
    </row>
    <row r="347" spans="1:3">
      <c r="A347" s="3">
        <v>1277</v>
      </c>
      <c r="B347" s="4" t="str">
        <f t="shared" si="5"/>
        <v>GOBIERNO AUTÓNOMO MUNICIPAL DE TEOPONTE</v>
      </c>
      <c r="C347" s="4" t="s">
        <v>368</v>
      </c>
    </row>
    <row r="348" spans="1:3">
      <c r="A348" s="3">
        <v>1278</v>
      </c>
      <c r="B348" s="4" t="str">
        <f t="shared" si="5"/>
        <v>GOBIERNO AUTÓNOMO MUNICIPAL DE SAN ANDRÉS DE MACHACA</v>
      </c>
      <c r="C348" s="4" t="s">
        <v>369</v>
      </c>
    </row>
    <row r="349" spans="1:3">
      <c r="A349" s="3">
        <v>1279</v>
      </c>
      <c r="B349" s="4" t="str">
        <f t="shared" si="5"/>
        <v>GOBIERNO AUTÓNOMO MUNICIPAL DE JESÚS DE MACHACA</v>
      </c>
      <c r="C349" s="4" t="s">
        <v>370</v>
      </c>
    </row>
    <row r="350" spans="1:3">
      <c r="A350" s="3">
        <v>1280</v>
      </c>
      <c r="B350" s="4" t="str">
        <f t="shared" si="5"/>
        <v>GOBIERNO AUTÓNOMO MUNICIPAL DE TARACO</v>
      </c>
      <c r="C350" s="4" t="s">
        <v>371</v>
      </c>
    </row>
    <row r="351" spans="1:3">
      <c r="A351" s="3">
        <v>1281</v>
      </c>
      <c r="B351" s="4" t="str">
        <f t="shared" si="5"/>
        <v>GOBIERNO AUTÓNOMO MUNICIPAL DE HUARINA</v>
      </c>
      <c r="C351" s="4" t="s">
        <v>372</v>
      </c>
    </row>
    <row r="352" spans="1:3">
      <c r="A352" s="3">
        <v>1282</v>
      </c>
      <c r="B352" s="4" t="str">
        <f t="shared" si="5"/>
        <v>GOBIERNO AUTÓNOMO MUNICIPAL DE SANTIAGO DE HUATA</v>
      </c>
      <c r="C352" s="4" t="s">
        <v>373</v>
      </c>
    </row>
    <row r="353" spans="1:3">
      <c r="A353" s="3">
        <v>1283</v>
      </c>
      <c r="B353" s="4" t="str">
        <f t="shared" si="5"/>
        <v>GOBIERNO AUTÓNOMO MUNICIPAL DE ESCOMA</v>
      </c>
      <c r="C353" s="4" t="s">
        <v>374</v>
      </c>
    </row>
    <row r="354" spans="1:3">
      <c r="A354" s="3">
        <v>1284</v>
      </c>
      <c r="B354" s="4" t="str">
        <f t="shared" si="5"/>
        <v>GOBIERNO AUTÓNOMO MUNICIPAL DE HUMANATA</v>
      </c>
      <c r="C354" s="4" t="s">
        <v>375</v>
      </c>
    </row>
    <row r="355" spans="1:3">
      <c r="A355" s="3">
        <v>1285</v>
      </c>
      <c r="B355" s="4" t="str">
        <f t="shared" si="5"/>
        <v>GOBIERNO AUTÓNOMO MUNICIPAL DE ALTO BENI</v>
      </c>
      <c r="C355" s="4" t="s">
        <v>376</v>
      </c>
    </row>
    <row r="356" spans="1:3">
      <c r="A356" s="3">
        <v>1286</v>
      </c>
      <c r="B356" s="4" t="str">
        <f t="shared" si="5"/>
        <v>GOBIERNO AUTÓNOMO MUNICIPAL DE HUATAJATA</v>
      </c>
      <c r="C356" s="4" t="s">
        <v>377</v>
      </c>
    </row>
    <row r="357" spans="1:3">
      <c r="A357" s="3">
        <v>1287</v>
      </c>
      <c r="B357" s="4" t="str">
        <f t="shared" si="5"/>
        <v>GOBIERNO AUTÓNOMO MUNICIPAL DE CHUA COCANI</v>
      </c>
      <c r="C357" s="4" t="s">
        <v>378</v>
      </c>
    </row>
    <row r="358" spans="1:3">
      <c r="A358" s="3">
        <v>1301</v>
      </c>
      <c r="B358" s="4" t="str">
        <f t="shared" si="5"/>
        <v>GOBIERNO AUTÓNOMO MUNICIPAL DE COCHABAMBA</v>
      </c>
      <c r="C358" s="4" t="s">
        <v>379</v>
      </c>
    </row>
    <row r="359" spans="1:3">
      <c r="A359" s="3">
        <v>1302</v>
      </c>
      <c r="B359" s="4" t="str">
        <f t="shared" si="5"/>
        <v>GOBIERNO AUTÓNOMO MUNICIPAL DE QUILLACOLLO</v>
      </c>
      <c r="C359" s="4" t="s">
        <v>380</v>
      </c>
    </row>
    <row r="360" spans="1:3">
      <c r="A360" s="3">
        <v>1303</v>
      </c>
      <c r="B360" s="4" t="str">
        <f t="shared" si="5"/>
        <v>GOBIERNO AUTÓNOMO MUNICIPAL DE SIPE SIPE</v>
      </c>
      <c r="C360" s="4" t="s">
        <v>381</v>
      </c>
    </row>
    <row r="361" spans="1:3">
      <c r="A361" s="3">
        <v>1304</v>
      </c>
      <c r="B361" s="4" t="str">
        <f t="shared" si="5"/>
        <v>GOBIERNO AUTÓNOMO MUNICIPAL DE TIQUIPAYA</v>
      </c>
      <c r="C361" s="4" t="s">
        <v>382</v>
      </c>
    </row>
    <row r="362" spans="1:3">
      <c r="A362" s="3">
        <v>1305</v>
      </c>
      <c r="B362" s="4" t="str">
        <f t="shared" si="5"/>
        <v>GOBIERNO AUTÓNOMO MUNICIPAL DE VINTO</v>
      </c>
      <c r="C362" s="4" t="s">
        <v>383</v>
      </c>
    </row>
    <row r="363" spans="1:3">
      <c r="A363" s="3">
        <v>1306</v>
      </c>
      <c r="B363" s="4" t="str">
        <f t="shared" si="5"/>
        <v>GOBIERNO AUTÓNOMO MUNICIPAL DE COLCAPIRHUA</v>
      </c>
      <c r="C363" s="4" t="s">
        <v>384</v>
      </c>
    </row>
    <row r="364" spans="1:3">
      <c r="A364" s="3">
        <v>1307</v>
      </c>
      <c r="B364" s="4" t="str">
        <f t="shared" si="5"/>
        <v>GOBIERNO AUTÓNOMO MUNICIPAL DE AIQUILE</v>
      </c>
      <c r="C364" s="4" t="s">
        <v>385</v>
      </c>
    </row>
    <row r="365" spans="1:3">
      <c r="A365" s="3">
        <v>1308</v>
      </c>
      <c r="B365" s="4" t="str">
        <f t="shared" si="5"/>
        <v>GOBIERNO AUTÓNOMO MUNICIPAL DE PASORAPA</v>
      </c>
      <c r="C365" s="4" t="s">
        <v>386</v>
      </c>
    </row>
    <row r="366" spans="1:3">
      <c r="A366" s="3">
        <v>1309</v>
      </c>
      <c r="B366" s="4" t="str">
        <f t="shared" si="5"/>
        <v>GOBIERNO AUTÓNOMO MUNICIPAL DE OMEREQUE</v>
      </c>
      <c r="C366" s="4" t="s">
        <v>387</v>
      </c>
    </row>
    <row r="367" spans="1:3">
      <c r="A367" s="3">
        <v>1310</v>
      </c>
      <c r="B367" s="4" t="str">
        <f t="shared" si="5"/>
        <v>GOBIERNO AUTÓNOMO MUNICIPAL DE INDEPENDENCIA</v>
      </c>
      <c r="C367" s="4" t="s">
        <v>388</v>
      </c>
    </row>
    <row r="368" spans="1:3">
      <c r="A368" s="3">
        <v>1311</v>
      </c>
      <c r="B368" s="4" t="str">
        <f t="shared" si="5"/>
        <v>GOBIERNO AUTÓNOMO MUNICIPAL DE MOROCHATA</v>
      </c>
      <c r="C368" s="4" t="s">
        <v>389</v>
      </c>
    </row>
    <row r="369" spans="1:3">
      <c r="A369" s="3">
        <v>1312</v>
      </c>
      <c r="B369" s="4" t="str">
        <f t="shared" si="5"/>
        <v>GOBIERNO AUTÓNOMO MUNICIPAL DE SACABA</v>
      </c>
      <c r="C369" s="4" t="s">
        <v>390</v>
      </c>
    </row>
    <row r="370" spans="1:3">
      <c r="A370" s="3">
        <v>1313</v>
      </c>
      <c r="B370" s="4" t="str">
        <f t="shared" si="5"/>
        <v>GOBIERNO AUTÓNOMO MUNICIPAL DE COLOMI</v>
      </c>
      <c r="C370" s="4" t="s">
        <v>391</v>
      </c>
    </row>
    <row r="371" spans="1:3">
      <c r="A371" s="3">
        <v>1314</v>
      </c>
      <c r="B371" s="4" t="str">
        <f t="shared" si="5"/>
        <v>GOBIERNO AUTÓNOMO MUNICIPAL DE VILLA TUNARI</v>
      </c>
      <c r="C371" s="4" t="s">
        <v>392</v>
      </c>
    </row>
    <row r="372" spans="1:3">
      <c r="A372" s="3">
        <v>1315</v>
      </c>
      <c r="B372" s="4" t="str">
        <f t="shared" si="5"/>
        <v>GOBIERNO AUTÓNOMO MUNICIPAL DE PUNATA</v>
      </c>
      <c r="C372" s="4" t="s">
        <v>393</v>
      </c>
    </row>
    <row r="373" spans="1:3">
      <c r="A373" s="3">
        <v>1316</v>
      </c>
      <c r="B373" s="4" t="str">
        <f t="shared" si="5"/>
        <v>GOBIERNO AUTÓNOMO MUNICIPAL DE VILLA RIVERO</v>
      </c>
      <c r="C373" s="4" t="s">
        <v>394</v>
      </c>
    </row>
    <row r="374" spans="1:3">
      <c r="A374" s="3">
        <v>1317</v>
      </c>
      <c r="B374" s="4" t="str">
        <f t="shared" si="5"/>
        <v>GOBIERNO AUTÓNOMO MUNICIPAL DE SAN BENITO (VILLA JOSÉ QUINTÍN MENDOZA)</v>
      </c>
      <c r="C374" s="4" t="s">
        <v>395</v>
      </c>
    </row>
    <row r="375" spans="1:3">
      <c r="A375" s="3">
        <v>1318</v>
      </c>
      <c r="B375" s="4" t="str">
        <f t="shared" si="5"/>
        <v>GOBIERNO AUTÓNOMO MUNICIPAL DE TACACHI</v>
      </c>
      <c r="C375" s="4" t="s">
        <v>396</v>
      </c>
    </row>
    <row r="376" spans="1:3">
      <c r="A376" s="3">
        <v>1319</v>
      </c>
      <c r="B376" s="4" t="str">
        <f t="shared" si="5"/>
        <v>GOBIERNO AUTÓNOMO MUNICIPAL VILLA GUALBERTO VILLARROEL</v>
      </c>
      <c r="C376" s="4" t="s">
        <v>397</v>
      </c>
    </row>
    <row r="377" spans="1:3">
      <c r="A377" s="3">
        <v>1320</v>
      </c>
      <c r="B377" s="4" t="str">
        <f t="shared" si="5"/>
        <v>GOBIERNO AUTÓNOMO MUNICIPAL DE TARATA</v>
      </c>
      <c r="C377" s="4" t="s">
        <v>398</v>
      </c>
    </row>
    <row r="378" spans="1:3">
      <c r="A378" s="3">
        <v>1321</v>
      </c>
      <c r="B378" s="4" t="str">
        <f t="shared" si="5"/>
        <v>GOBIERNO AUTÓNOMO MUNICIPAL DE ANZALDO</v>
      </c>
      <c r="C378" s="4" t="s">
        <v>399</v>
      </c>
    </row>
    <row r="379" spans="1:3">
      <c r="A379" s="3">
        <v>1322</v>
      </c>
      <c r="B379" s="4" t="str">
        <f t="shared" si="5"/>
        <v>GOBIERNO AUTÓNOMO MUNICIPAL DE ARBIETO</v>
      </c>
      <c r="C379" s="4" t="s">
        <v>400</v>
      </c>
    </row>
    <row r="380" spans="1:3">
      <c r="A380" s="3">
        <v>1323</v>
      </c>
      <c r="B380" s="4" t="str">
        <f t="shared" si="5"/>
        <v>GOBIERNO AUTÓNOMO MUNICIPAL DE SACABAMBA</v>
      </c>
      <c r="C380" s="4" t="s">
        <v>401</v>
      </c>
    </row>
    <row r="381" spans="1:3">
      <c r="A381" s="3">
        <v>1324</v>
      </c>
      <c r="B381" s="4" t="str">
        <f t="shared" si="5"/>
        <v>GOBIERNO AUTÓNOMO MUNICIPAL DE CLIZA</v>
      </c>
      <c r="C381" s="4" t="s">
        <v>402</v>
      </c>
    </row>
    <row r="382" spans="1:3">
      <c r="A382" s="3">
        <v>1325</v>
      </c>
      <c r="B382" s="4" t="str">
        <f t="shared" si="5"/>
        <v>GOBIERNO AUTÓNOMO MUNICIPAL DE TOCO</v>
      </c>
      <c r="C382" s="4" t="s">
        <v>403</v>
      </c>
    </row>
    <row r="383" spans="1:3">
      <c r="A383" s="3">
        <v>1326</v>
      </c>
      <c r="B383" s="4" t="str">
        <f t="shared" si="5"/>
        <v>GOBIERNO AUTÓNOMO MUNICIPAL DE TOLATA</v>
      </c>
      <c r="C383" s="4" t="s">
        <v>404</v>
      </c>
    </row>
    <row r="384" spans="1:3">
      <c r="A384" s="3">
        <v>1327</v>
      </c>
      <c r="B384" s="4" t="str">
        <f t="shared" si="5"/>
        <v>GOBIERNO AUTÓNOMO MUNICIPAL DE CAPINOTA</v>
      </c>
      <c r="C384" s="4" t="s">
        <v>405</v>
      </c>
    </row>
    <row r="385" spans="1:3">
      <c r="A385" s="3">
        <v>1328</v>
      </c>
      <c r="B385" s="4" t="str">
        <f t="shared" si="5"/>
        <v>GOBIERNO AUTÓNOMO MUNICIPAL DE SANTIVAÑEZ</v>
      </c>
      <c r="C385" s="4" t="s">
        <v>406</v>
      </c>
    </row>
    <row r="386" spans="1:3">
      <c r="A386" s="3">
        <v>1329</v>
      </c>
      <c r="B386" s="4" t="str">
        <f t="shared" si="5"/>
        <v>GOBIERNO AUTÓNOMO MUNICIPAL DE SICAYA</v>
      </c>
      <c r="C386" s="4" t="s">
        <v>407</v>
      </c>
    </row>
    <row r="387" spans="1:3">
      <c r="A387" s="3">
        <v>1330</v>
      </c>
      <c r="B387" s="4" t="str">
        <f t="shared" si="5"/>
        <v>GOBIERNO AUTÓNOMO MUNICIPAL DE TAPACARI</v>
      </c>
      <c r="C387" s="4" t="s">
        <v>408</v>
      </c>
    </row>
    <row r="388" spans="1:3">
      <c r="A388" s="3">
        <v>1331</v>
      </c>
      <c r="B388" s="4" t="str">
        <f t="shared" si="5"/>
        <v>GOBIERNO AUTÓNOMO MUNICIPAL DE TOTORA</v>
      </c>
      <c r="C388" s="4" t="s">
        <v>409</v>
      </c>
    </row>
    <row r="389" spans="1:3">
      <c r="A389" s="3">
        <v>1332</v>
      </c>
      <c r="B389" s="4" t="str">
        <f t="shared" si="5"/>
        <v>GOBIERNO AUTÓNOMO MUNICIPAL DE POJO</v>
      </c>
      <c r="C389" s="4" t="s">
        <v>410</v>
      </c>
    </row>
    <row r="390" spans="1:3">
      <c r="A390" s="3">
        <v>1333</v>
      </c>
      <c r="B390" s="4" t="str">
        <f t="shared" si="5"/>
        <v>GOBIERNO AUTÓNOMO MUNICIPAL DE POCONA</v>
      </c>
      <c r="C390" s="4" t="s">
        <v>411</v>
      </c>
    </row>
    <row r="391" spans="1:3">
      <c r="A391" s="3">
        <v>1334</v>
      </c>
      <c r="B391" s="4" t="str">
        <f t="shared" si="5"/>
        <v>GOBIERNO AUTÓNOMO MUNICIPAL DE CHIMORÉ</v>
      </c>
      <c r="C391" s="4" t="s">
        <v>412</v>
      </c>
    </row>
    <row r="392" spans="1:3">
      <c r="A392" s="3">
        <v>1335</v>
      </c>
      <c r="B392" s="4" t="str">
        <f t="shared" si="5"/>
        <v>GOBIERNO AUTÓNOMO MUNICIPAL DE PUERTO VILLARROEL</v>
      </c>
      <c r="C392" s="4" t="s">
        <v>413</v>
      </c>
    </row>
    <row r="393" spans="1:3">
      <c r="A393" s="3">
        <v>1336</v>
      </c>
      <c r="B393" s="4" t="str">
        <f t="shared" si="5"/>
        <v>GOBIERNO AUTÓNOMO MUNICIPAL DE ARANI</v>
      </c>
      <c r="C393" s="4" t="s">
        <v>414</v>
      </c>
    </row>
    <row r="394" spans="1:3">
      <c r="A394" s="3">
        <v>1337</v>
      </c>
      <c r="B394" s="4" t="str">
        <f t="shared" si="5"/>
        <v>GOBIERNO AUTÓNOMO MUNICIPAL DE VACAS</v>
      </c>
      <c r="C394" s="4" t="s">
        <v>415</v>
      </c>
    </row>
    <row r="395" spans="1:3">
      <c r="A395" s="3">
        <v>1338</v>
      </c>
      <c r="B395" s="4" t="str">
        <f t="shared" si="5"/>
        <v>GOBIERNO AUTÓNOMO MUNICIPAL DE ARQUE</v>
      </c>
      <c r="C395" s="4" t="s">
        <v>416</v>
      </c>
    </row>
    <row r="396" spans="1:3">
      <c r="A396" s="3">
        <v>1339</v>
      </c>
      <c r="B396" s="4" t="str">
        <f t="shared" si="5"/>
        <v>GOBIERNO AUTÓNOMO MUNICIPAL DE TACOPAYA</v>
      </c>
      <c r="C396" s="4" t="s">
        <v>417</v>
      </c>
    </row>
    <row r="397" spans="1:3">
      <c r="A397" s="3">
        <v>1340</v>
      </c>
      <c r="B397" s="4" t="str">
        <f t="shared" si="5"/>
        <v>GOBIERNO AUTÓNOMO MUNICIPAL DE BOLIVAR</v>
      </c>
      <c r="C397" s="4" t="s">
        <v>418</v>
      </c>
    </row>
    <row r="398" spans="1:3">
      <c r="A398" s="3">
        <v>1341</v>
      </c>
      <c r="B398" s="4" t="str">
        <f t="shared" si="5"/>
        <v>GOBIERNO AUTÓNOMO MUNICIPAL DE TIRAQUE</v>
      </c>
      <c r="C398" s="4" t="s">
        <v>419</v>
      </c>
    </row>
    <row r="399" spans="1:3">
      <c r="A399" s="3">
        <v>1342</v>
      </c>
      <c r="B399" s="4" t="str">
        <f t="shared" ref="B399:B462" si="6">UPPER(C399)</f>
        <v>GOBIERNO AUTÓNOMO MUNICIPAL DE MIZQUE</v>
      </c>
      <c r="C399" s="4" t="s">
        <v>420</v>
      </c>
    </row>
    <row r="400" spans="1:3">
      <c r="A400" s="3">
        <v>1343</v>
      </c>
      <c r="B400" s="4" t="str">
        <f t="shared" si="6"/>
        <v>GOBIERNO AUTÓNOMO MUNICIPAL DE VILA VILA</v>
      </c>
      <c r="C400" s="4" t="s">
        <v>421</v>
      </c>
    </row>
    <row r="401" spans="1:3">
      <c r="A401" s="3">
        <v>1344</v>
      </c>
      <c r="B401" s="4" t="str">
        <f t="shared" si="6"/>
        <v>GOBIERNO AUTÓNOMO MUNICIPAL DE ALALAY</v>
      </c>
      <c r="C401" s="4" t="s">
        <v>422</v>
      </c>
    </row>
    <row r="402" spans="1:3">
      <c r="A402" s="3">
        <v>1345</v>
      </c>
      <c r="B402" s="4" t="str">
        <f t="shared" si="6"/>
        <v>GOBIERNO AUTÓNOMO MUNICIPAL DE ENTRE RIOS</v>
      </c>
      <c r="C402" s="4" t="s">
        <v>423</v>
      </c>
    </row>
    <row r="403" spans="1:3">
      <c r="A403" s="3">
        <v>1346</v>
      </c>
      <c r="B403" s="4" t="str">
        <f t="shared" si="6"/>
        <v>GOBIERNO AUTÓNOMO MUNICIPAL DE COCAPATA</v>
      </c>
      <c r="C403" s="4" t="s">
        <v>424</v>
      </c>
    </row>
    <row r="404" spans="1:3">
      <c r="A404" s="3">
        <v>1347</v>
      </c>
      <c r="B404" s="4" t="str">
        <f t="shared" si="6"/>
        <v>GOBIERNO AUTÓNOMO MUNICIPAL DE SHINAHOTA</v>
      </c>
      <c r="C404" s="4" t="s">
        <v>425</v>
      </c>
    </row>
    <row r="405" spans="1:3">
      <c r="A405" s="3">
        <v>1401</v>
      </c>
      <c r="B405" s="4" t="str">
        <f t="shared" si="6"/>
        <v>GOBIERNO AUTÓNOMO MUNICIPAL DE ORURO</v>
      </c>
      <c r="C405" s="4" t="s">
        <v>426</v>
      </c>
    </row>
    <row r="406" spans="1:3">
      <c r="A406" s="3">
        <v>1402</v>
      </c>
      <c r="B406" s="4" t="str">
        <f t="shared" si="6"/>
        <v>GOBIERNO AUTÓNOMO MUNICIPAL DE CARACOLLO</v>
      </c>
      <c r="C406" s="4" t="s">
        <v>427</v>
      </c>
    </row>
    <row r="407" spans="1:3">
      <c r="A407" s="3">
        <v>1403</v>
      </c>
      <c r="B407" s="4" t="str">
        <f t="shared" si="6"/>
        <v>GOBIERNO AUTÓNOMO MUNICIPAL DE EL CHORO</v>
      </c>
      <c r="C407" s="4" t="s">
        <v>428</v>
      </c>
    </row>
    <row r="408" spans="1:3">
      <c r="A408" s="3">
        <v>1404</v>
      </c>
      <c r="B408" s="4" t="str">
        <f t="shared" si="6"/>
        <v>GOBIERNO AUTÓNOMO MUNICIPAL DE CHALLAPATA</v>
      </c>
      <c r="C408" s="4" t="s">
        <v>429</v>
      </c>
    </row>
    <row r="409" spans="1:3">
      <c r="A409" s="3">
        <v>1405</v>
      </c>
      <c r="B409" s="4" t="str">
        <f t="shared" si="6"/>
        <v>GOBIERNO AUTÓNOMO MUNICIPAL DE SANTUARIO DE QUILLACAS</v>
      </c>
      <c r="C409" s="4" t="s">
        <v>430</v>
      </c>
    </row>
    <row r="410" spans="1:3">
      <c r="A410" s="3">
        <v>1406</v>
      </c>
      <c r="B410" s="4" t="str">
        <f t="shared" si="6"/>
        <v>GOBIERNO AUTÓNOMO MUNICIPAL DE HUANUNI</v>
      </c>
      <c r="C410" s="4" t="s">
        <v>431</v>
      </c>
    </row>
    <row r="411" spans="1:3">
      <c r="A411" s="3">
        <v>1407</v>
      </c>
      <c r="B411" s="4" t="str">
        <f t="shared" si="6"/>
        <v>GOBIERNO AUTÓNOMO MUNICIPAL DE MACHACAMARCA</v>
      </c>
      <c r="C411" s="4" t="s">
        <v>432</v>
      </c>
    </row>
    <row r="412" spans="1:3">
      <c r="A412" s="3">
        <v>1408</v>
      </c>
      <c r="B412" s="4" t="str">
        <f t="shared" si="6"/>
        <v>GOBIERNO AUTÓNOMO MUNICIPAL DE POOPÓ (VILLA POOPÓ)</v>
      </c>
      <c r="C412" s="4" t="s">
        <v>433</v>
      </c>
    </row>
    <row r="413" spans="1:3">
      <c r="A413" s="3">
        <v>1409</v>
      </c>
      <c r="B413" s="4" t="str">
        <f t="shared" si="6"/>
        <v>GOBIERNO AUTÓNOMO MUNICIPAL DE PAZÑA</v>
      </c>
      <c r="C413" s="4" t="s">
        <v>434</v>
      </c>
    </row>
    <row r="414" spans="1:3">
      <c r="A414" s="3">
        <v>1410</v>
      </c>
      <c r="B414" s="4" t="str">
        <f t="shared" si="6"/>
        <v>GOBIERNO AUTÓNOMO MUNICIPAL DE ANTEQUERA</v>
      </c>
      <c r="C414" s="4" t="s">
        <v>435</v>
      </c>
    </row>
    <row r="415" spans="1:3">
      <c r="A415" s="3">
        <v>1411</v>
      </c>
      <c r="B415" s="4" t="str">
        <f t="shared" si="6"/>
        <v>GOBIERNO AUTÓNOMO MUNICIPAL DE EUCALIPTUS</v>
      </c>
      <c r="C415" s="4" t="s">
        <v>436</v>
      </c>
    </row>
    <row r="416" spans="1:3">
      <c r="A416" s="3">
        <v>1412</v>
      </c>
      <c r="B416" s="4" t="str">
        <f t="shared" si="6"/>
        <v>GOBIERNO AUTÓNOMO MUNICIPAL DE SANTIAGO DE HUARI</v>
      </c>
      <c r="C416" s="4" t="s">
        <v>437</v>
      </c>
    </row>
    <row r="417" spans="1:3">
      <c r="A417" s="3">
        <v>1413</v>
      </c>
      <c r="B417" s="4" t="str">
        <f t="shared" si="6"/>
        <v>GOBIERNO AUTÓNOMO MUNICIPAL DE TOTORA</v>
      </c>
      <c r="C417" s="4" t="s">
        <v>409</v>
      </c>
    </row>
    <row r="418" spans="1:3">
      <c r="A418" s="3">
        <v>1414</v>
      </c>
      <c r="B418" s="4" t="str">
        <f t="shared" si="6"/>
        <v>GOBIERNO AUTÓNOMO MUNICIPAL DE CORQUE</v>
      </c>
      <c r="C418" s="4" t="s">
        <v>438</v>
      </c>
    </row>
    <row r="419" spans="1:3">
      <c r="A419" s="3">
        <v>1415</v>
      </c>
      <c r="B419" s="4" t="str">
        <f t="shared" si="6"/>
        <v>GOBIERNO AUTÓNOMO MUNICIPAL DE CHOQUECOTA</v>
      </c>
      <c r="C419" s="4" t="s">
        <v>439</v>
      </c>
    </row>
    <row r="420" spans="1:3">
      <c r="A420" s="3">
        <v>1416</v>
      </c>
      <c r="B420" s="4" t="str">
        <f t="shared" si="6"/>
        <v>GOBIERNO AUTÓNOMO MUNICIPAL DE CURAHUARA DE CARANGAS</v>
      </c>
      <c r="C420" s="4" t="s">
        <v>440</v>
      </c>
    </row>
    <row r="421" spans="1:3">
      <c r="A421" s="3">
        <v>1417</v>
      </c>
      <c r="B421" s="4" t="str">
        <f t="shared" si="6"/>
        <v>GOBIERNO AUTÓNOMO MUNICIPAL DE TURCO</v>
      </c>
      <c r="C421" s="4" t="s">
        <v>441</v>
      </c>
    </row>
    <row r="422" spans="1:3">
      <c r="A422" s="3">
        <v>1418</v>
      </c>
      <c r="B422" s="4" t="str">
        <f t="shared" si="6"/>
        <v>GOBIERNO AUTÓNOMO MUNICIPAL DE HUACHACALLA</v>
      </c>
      <c r="C422" s="4" t="s">
        <v>442</v>
      </c>
    </row>
    <row r="423" spans="1:3">
      <c r="A423" s="3">
        <v>1419</v>
      </c>
      <c r="B423" s="4" t="str">
        <f t="shared" si="6"/>
        <v>GOBIERNO AUTÓNOMO MUNICIPAL DE ESCARA</v>
      </c>
      <c r="C423" s="4" t="s">
        <v>443</v>
      </c>
    </row>
    <row r="424" spans="1:3">
      <c r="A424" s="3">
        <v>1420</v>
      </c>
      <c r="B424" s="4" t="str">
        <f t="shared" si="6"/>
        <v>GOBIERNO AUTÓNOMO MUNICIPAL DE CRUZ DE MACHACAMARCA</v>
      </c>
      <c r="C424" s="4" t="s">
        <v>444</v>
      </c>
    </row>
    <row r="425" spans="1:3">
      <c r="A425" s="3">
        <v>1421</v>
      </c>
      <c r="B425" s="4" t="str">
        <f t="shared" si="6"/>
        <v>GOBIERNO AUTÓNOMO MUNICIPAL DE YUNGUYO DE LITORAL</v>
      </c>
      <c r="C425" s="4" t="s">
        <v>445</v>
      </c>
    </row>
    <row r="426" spans="1:3">
      <c r="A426" s="3">
        <v>1422</v>
      </c>
      <c r="B426" s="4" t="str">
        <f t="shared" si="6"/>
        <v>GOBIERNO AUTÓNOMO MUNICIPAL DE ESMERALDA</v>
      </c>
      <c r="C426" s="4" t="s">
        <v>446</v>
      </c>
    </row>
    <row r="427" spans="1:3">
      <c r="A427" s="3">
        <v>1423</v>
      </c>
      <c r="B427" s="4" t="str">
        <f t="shared" si="6"/>
        <v>GOBIERNO AUTÓNOMO MUNICIPAL DE TOLEDO</v>
      </c>
      <c r="C427" s="4" t="s">
        <v>447</v>
      </c>
    </row>
    <row r="428" spans="1:3">
      <c r="A428" s="3">
        <v>1424</v>
      </c>
      <c r="B428" s="4" t="str">
        <f t="shared" si="6"/>
        <v>GOBIERNO AUTÓNOMO MUNICIPAL DE ANDAMARCA (SANTIAGO DE ANDAMARCA)</v>
      </c>
      <c r="C428" s="4" t="s">
        <v>448</v>
      </c>
    </row>
    <row r="429" spans="1:3">
      <c r="A429" s="3">
        <v>1425</v>
      </c>
      <c r="B429" s="4" t="str">
        <f t="shared" si="6"/>
        <v>GOBIERNO AUTÓNOMO MUNICIPAL DE BELÉN DE ANDAMARCA</v>
      </c>
      <c r="C429" s="4" t="s">
        <v>449</v>
      </c>
    </row>
    <row r="430" spans="1:3">
      <c r="A430" s="3">
        <v>1426</v>
      </c>
      <c r="B430" s="4" t="str">
        <f t="shared" si="6"/>
        <v>GOBIERNO AUTÓNOMO MUNICIPAL DE SALINAS DE G. MENDOZA</v>
      </c>
      <c r="C430" s="4" t="s">
        <v>450</v>
      </c>
    </row>
    <row r="431" spans="1:3">
      <c r="A431" s="3">
        <v>1427</v>
      </c>
      <c r="B431" s="4" t="str">
        <f t="shared" si="6"/>
        <v>GOBIERNO AUTÓNOMO MUNICIPAL DE PAMPA AULLAGAS</v>
      </c>
      <c r="C431" s="4" t="s">
        <v>451</v>
      </c>
    </row>
    <row r="432" spans="1:3">
      <c r="A432" s="3">
        <v>1428</v>
      </c>
      <c r="B432" s="4" t="str">
        <f t="shared" si="6"/>
        <v>GOBIERNO AUTÓNOMO MUNICIPAL DE LA RIVERA</v>
      </c>
      <c r="C432" s="4" t="s">
        <v>452</v>
      </c>
    </row>
    <row r="433" spans="1:3">
      <c r="A433" s="3">
        <v>1429</v>
      </c>
      <c r="B433" s="4" t="str">
        <f t="shared" si="6"/>
        <v>GOBIERNO AUTÓNOMO MUNICIPAL DE TODOS SANTOS</v>
      </c>
      <c r="C433" s="4" t="s">
        <v>453</v>
      </c>
    </row>
    <row r="434" spans="1:3">
      <c r="A434" s="3">
        <v>1430</v>
      </c>
      <c r="B434" s="4" t="str">
        <f t="shared" si="6"/>
        <v>GOBIERNO AUTÓNOMO MUNICIPAL DE CARANGAS</v>
      </c>
      <c r="C434" s="4" t="s">
        <v>454</v>
      </c>
    </row>
    <row r="435" spans="1:3">
      <c r="A435" s="3">
        <v>1431</v>
      </c>
      <c r="B435" s="4" t="str">
        <f t="shared" si="6"/>
        <v>GOBIERNO AUTÓNOMO MUNICIPAL DE SABAYA</v>
      </c>
      <c r="C435" s="4" t="s">
        <v>455</v>
      </c>
    </row>
    <row r="436" spans="1:3">
      <c r="A436" s="3">
        <v>1432</v>
      </c>
      <c r="B436" s="4" t="str">
        <f t="shared" si="6"/>
        <v>GOBIERNO AUTÓNOMO MUNICIPAL DE COIPASA</v>
      </c>
      <c r="C436" s="4" t="s">
        <v>456</v>
      </c>
    </row>
    <row r="437" spans="1:3">
      <c r="A437" s="3">
        <v>1433</v>
      </c>
      <c r="B437" s="4" t="str">
        <f t="shared" si="6"/>
        <v>GOBIERNO AUTÓNOMO MUNICIPAL DE CHIPAYA</v>
      </c>
      <c r="C437" s="4" t="s">
        <v>457</v>
      </c>
    </row>
    <row r="438" spans="1:3">
      <c r="A438" s="3">
        <v>1434</v>
      </c>
      <c r="B438" s="4" t="str">
        <f t="shared" si="6"/>
        <v>GOBIERNO AUTÓNOMO MUNICIPAL DE HUAYLLAMARCA (SANTIAGO DE HUAYLLAMARCA)</v>
      </c>
      <c r="C438" s="4" t="s">
        <v>458</v>
      </c>
    </row>
    <row r="439" spans="1:3">
      <c r="A439" s="3">
        <v>1435</v>
      </c>
      <c r="B439" s="4" t="str">
        <f t="shared" si="6"/>
        <v>GOBIERNO AUTÓNOMO MUNICIPAL DE SORACACHI</v>
      </c>
      <c r="C439" s="4" t="s">
        <v>459</v>
      </c>
    </row>
    <row r="440" spans="1:3">
      <c r="A440" s="3">
        <v>1501</v>
      </c>
      <c r="B440" s="4" t="str">
        <f t="shared" si="6"/>
        <v>GOBIERNO AUTÓNOMO MUNICIPAL DE POTOSÍ</v>
      </c>
      <c r="C440" s="4" t="s">
        <v>460</v>
      </c>
    </row>
    <row r="441" spans="1:3">
      <c r="A441" s="3">
        <v>1502</v>
      </c>
      <c r="B441" s="4" t="str">
        <f t="shared" si="6"/>
        <v>GOBIERNO AUTÓNOMO MUNICIPAL DE TINGUIPAYA</v>
      </c>
      <c r="C441" s="4" t="s">
        <v>461</v>
      </c>
    </row>
    <row r="442" spans="1:3">
      <c r="A442" s="3">
        <v>1503</v>
      </c>
      <c r="B442" s="4" t="str">
        <f t="shared" si="6"/>
        <v>GOBIERNO AUTÓNOMO MUNICIPAL DE YOCALLA</v>
      </c>
      <c r="C442" s="4" t="s">
        <v>462</v>
      </c>
    </row>
    <row r="443" spans="1:3">
      <c r="A443" s="3">
        <v>1504</v>
      </c>
      <c r="B443" s="4" t="str">
        <f t="shared" si="6"/>
        <v>GOBIERNO AUTÓNOMO MUNICIPAL DE URMIRI</v>
      </c>
      <c r="C443" s="4" t="s">
        <v>463</v>
      </c>
    </row>
    <row r="444" spans="1:3">
      <c r="A444" s="3">
        <v>1505</v>
      </c>
      <c r="B444" s="4" t="str">
        <f t="shared" si="6"/>
        <v>GOBIERNO AUTÓNOMO MUNICIPAL DE UNCÍA</v>
      </c>
      <c r="C444" s="4" t="s">
        <v>464</v>
      </c>
    </row>
    <row r="445" spans="1:3">
      <c r="A445" s="3">
        <v>1506</v>
      </c>
      <c r="B445" s="4" t="str">
        <f t="shared" si="6"/>
        <v>GOBIERNO AUTÓNOMO MUNICIPAL DE CHAYANTA</v>
      </c>
      <c r="C445" s="4" t="s">
        <v>465</v>
      </c>
    </row>
    <row r="446" spans="1:3">
      <c r="A446" s="3">
        <v>1507</v>
      </c>
      <c r="B446" s="4" t="str">
        <f t="shared" si="6"/>
        <v>GOBIERNO AUTÓNOMO MUNICIPAL DE LLALLAGUA</v>
      </c>
      <c r="C446" s="4" t="s">
        <v>466</v>
      </c>
    </row>
    <row r="447" spans="1:3">
      <c r="A447" s="3">
        <v>1508</v>
      </c>
      <c r="B447" s="4" t="str">
        <f t="shared" si="6"/>
        <v>GOBIERNO AUTÓNOMO MUNICIPAL DE BETANZOS</v>
      </c>
      <c r="C447" s="4" t="s">
        <v>467</v>
      </c>
    </row>
    <row r="448" spans="1:3">
      <c r="A448" s="3">
        <v>1509</v>
      </c>
      <c r="B448" s="4" t="str">
        <f t="shared" si="6"/>
        <v>GOBIERNO AUTÓNOMO MUNICIPAL DE CHAQUI</v>
      </c>
      <c r="C448" s="4" t="s">
        <v>468</v>
      </c>
    </row>
    <row r="449" spans="1:3">
      <c r="A449" s="3">
        <v>1510</v>
      </c>
      <c r="B449" s="4" t="str">
        <f t="shared" si="6"/>
        <v>GOBIERNO AUTÓNOMO MUNICIPAL DE TACOBAMBA</v>
      </c>
      <c r="C449" s="4" t="s">
        <v>469</v>
      </c>
    </row>
    <row r="450" spans="1:3">
      <c r="A450" s="3">
        <v>1511</v>
      </c>
      <c r="B450" s="4" t="str">
        <f t="shared" si="6"/>
        <v>GOBIERNO AUTÓNOMO MUNICIPAL DE COLQUECHACA</v>
      </c>
      <c r="C450" s="4" t="s">
        <v>470</v>
      </c>
    </row>
    <row r="451" spans="1:3">
      <c r="A451" s="3">
        <v>1512</v>
      </c>
      <c r="B451" s="4" t="str">
        <f t="shared" si="6"/>
        <v>GOBIERNO AUTÓNOMO MUNICIPAL DE RAVELO</v>
      </c>
      <c r="C451" s="4" t="s">
        <v>471</v>
      </c>
    </row>
    <row r="452" spans="1:3">
      <c r="A452" s="3">
        <v>1513</v>
      </c>
      <c r="B452" s="4" t="str">
        <f t="shared" si="6"/>
        <v>GOBIERNO AUTÓNOMO MUNICIPAL DE POCOATA</v>
      </c>
      <c r="C452" s="4" t="s">
        <v>472</v>
      </c>
    </row>
    <row r="453" spans="1:3">
      <c r="A453" s="3">
        <v>1514</v>
      </c>
      <c r="B453" s="4" t="str">
        <f t="shared" si="6"/>
        <v>GOBIERNO AUTÓNOMO MUNICIPAL DE OCURÍ</v>
      </c>
      <c r="C453" s="4" t="s">
        <v>473</v>
      </c>
    </row>
    <row r="454" spans="1:3">
      <c r="A454" s="3">
        <v>1515</v>
      </c>
      <c r="B454" s="4" t="str">
        <f t="shared" si="6"/>
        <v>GOBIERNO AUTÓNOMO MUNICIPAL DE SAN PEDRO DE BUENA VISTA</v>
      </c>
      <c r="C454" s="4" t="s">
        <v>474</v>
      </c>
    </row>
    <row r="455" spans="1:3">
      <c r="A455" s="3">
        <v>1516</v>
      </c>
      <c r="B455" s="4" t="str">
        <f t="shared" si="6"/>
        <v>GOBIERNO AUTÓNOMO MUNICIPAL DE TORO TORO</v>
      </c>
      <c r="C455" s="4" t="s">
        <v>475</v>
      </c>
    </row>
    <row r="456" spans="1:3">
      <c r="A456" s="3">
        <v>1517</v>
      </c>
      <c r="B456" s="4" t="str">
        <f t="shared" si="6"/>
        <v>GOBIERNO AUTÓNOMO MUNICIPAL DE COTAGAITA</v>
      </c>
      <c r="C456" s="4" t="s">
        <v>476</v>
      </c>
    </row>
    <row r="457" spans="1:3">
      <c r="A457" s="3">
        <v>1518</v>
      </c>
      <c r="B457" s="4" t="str">
        <f t="shared" si="6"/>
        <v>GOBIERNO AUTÓNOMO MUNICIPAL DE VITICHI</v>
      </c>
      <c r="C457" s="4" t="s">
        <v>477</v>
      </c>
    </row>
    <row r="458" spans="1:3">
      <c r="A458" s="3">
        <v>1519</v>
      </c>
      <c r="B458" s="4" t="str">
        <f t="shared" si="6"/>
        <v>GOBIERNO AUTÓNOMO MUNICIPAL DE TUPIZA</v>
      </c>
      <c r="C458" s="4" t="s">
        <v>478</v>
      </c>
    </row>
    <row r="459" spans="1:3">
      <c r="A459" s="3">
        <v>1520</v>
      </c>
      <c r="B459" s="4" t="str">
        <f t="shared" si="6"/>
        <v>GOBIERNO AUTÓNOMO MUNICIPAL DE ATOCHA</v>
      </c>
      <c r="C459" s="4" t="s">
        <v>479</v>
      </c>
    </row>
    <row r="460" spans="1:3">
      <c r="A460" s="3">
        <v>1521</v>
      </c>
      <c r="B460" s="4" t="str">
        <f t="shared" si="6"/>
        <v>GOBIERNO AUTÓNOMO MUNICIPAL DE COLCHA"K" (VILLA MARTÍN)</v>
      </c>
      <c r="C460" s="4" t="s">
        <v>480</v>
      </c>
    </row>
    <row r="461" spans="1:3">
      <c r="A461" s="3">
        <v>1522</v>
      </c>
      <c r="B461" s="4" t="str">
        <f t="shared" si="6"/>
        <v>GOBIERNO AUTÓNOMO MUNICIPAL DE SAN PEDRO DE QUEMES</v>
      </c>
      <c r="C461" s="4" t="s">
        <v>481</v>
      </c>
    </row>
    <row r="462" spans="1:3">
      <c r="A462" s="3">
        <v>1523</v>
      </c>
      <c r="B462" s="4" t="str">
        <f t="shared" si="6"/>
        <v>GOBIERNO AUTÓNOMO MUNICIPAL DE SAN PABLO DE LÍPEZ</v>
      </c>
      <c r="C462" s="4" t="s">
        <v>482</v>
      </c>
    </row>
    <row r="463" spans="1:3">
      <c r="A463" s="3">
        <v>1524</v>
      </c>
      <c r="B463" s="4" t="str">
        <f t="shared" ref="B463:B526" si="7">UPPER(C463)</f>
        <v>GOBIERNO AUTÓNOMO MUNICIPAL DE MOJINETE</v>
      </c>
      <c r="C463" s="4" t="s">
        <v>483</v>
      </c>
    </row>
    <row r="464" spans="1:3">
      <c r="A464" s="3">
        <v>1525</v>
      </c>
      <c r="B464" s="4" t="str">
        <f t="shared" si="7"/>
        <v>GOBIERNO AUTÓNOMO MUNICIPAL DE SAN ANTONIO DE ESMORUCO</v>
      </c>
      <c r="C464" s="4" t="s">
        <v>484</v>
      </c>
    </row>
    <row r="465" spans="1:3">
      <c r="A465" s="3">
        <v>1526</v>
      </c>
      <c r="B465" s="4" t="str">
        <f t="shared" si="7"/>
        <v>GOBIERNO AUTÓNOMO MUNICIPAL DE SACACA (VILLA DE SACACA)</v>
      </c>
      <c r="C465" s="4" t="s">
        <v>485</v>
      </c>
    </row>
    <row r="466" spans="1:3">
      <c r="A466" s="3">
        <v>1527</v>
      </c>
      <c r="B466" s="4" t="str">
        <f t="shared" si="7"/>
        <v>GOBIERNO AUTÓNOMO MUNICIPAL DE CARIPUYO</v>
      </c>
      <c r="C466" s="4" t="s">
        <v>486</v>
      </c>
    </row>
    <row r="467" spans="1:3">
      <c r="A467" s="3">
        <v>1528</v>
      </c>
      <c r="B467" s="4" t="str">
        <f t="shared" si="7"/>
        <v>GOBIERNO AUTÓNOMO MUNICIPAL DE PUNA (VILLA TALAVERA)</v>
      </c>
      <c r="C467" s="4" t="s">
        <v>487</v>
      </c>
    </row>
    <row r="468" spans="1:3">
      <c r="A468" s="3">
        <v>1529</v>
      </c>
      <c r="B468" s="4" t="str">
        <f t="shared" si="7"/>
        <v>GOBIERNO AUTÓNOMO MUNICIPAL DE CAIZA "D"</v>
      </c>
      <c r="C468" s="4" t="s">
        <v>488</v>
      </c>
    </row>
    <row r="469" spans="1:3">
      <c r="A469" s="3">
        <v>1530</v>
      </c>
      <c r="B469" s="4" t="str">
        <f t="shared" si="7"/>
        <v>GOBIERNO AUTÓNOMO MUNICIPAL DE UYUNI</v>
      </c>
      <c r="C469" s="4" t="s">
        <v>489</v>
      </c>
    </row>
    <row r="470" spans="1:3">
      <c r="A470" s="3">
        <v>1531</v>
      </c>
      <c r="B470" s="4" t="str">
        <f t="shared" si="7"/>
        <v>GOBIERNO AUTÓNOMO MUNICIPAL DE TOMAVE</v>
      </c>
      <c r="C470" s="4" t="s">
        <v>490</v>
      </c>
    </row>
    <row r="471" spans="1:3">
      <c r="A471" s="3">
        <v>1532</v>
      </c>
      <c r="B471" s="4" t="str">
        <f t="shared" si="7"/>
        <v>GOBIERNO AUTÓNOMO MUNICIPAL DE PORCO</v>
      </c>
      <c r="C471" s="4" t="s">
        <v>491</v>
      </c>
    </row>
    <row r="472" spans="1:3">
      <c r="A472" s="3">
        <v>1533</v>
      </c>
      <c r="B472" s="4" t="str">
        <f t="shared" si="7"/>
        <v>GOBIERNO AUTÓNOMO MUNICIPAL DE ARAMPAMPA</v>
      </c>
      <c r="C472" s="4" t="s">
        <v>492</v>
      </c>
    </row>
    <row r="473" spans="1:3">
      <c r="A473" s="3">
        <v>1534</v>
      </c>
      <c r="B473" s="4" t="str">
        <f t="shared" si="7"/>
        <v>GOBIERNO AUTÓNOMO MUNICIPAL DE ACASIO</v>
      </c>
      <c r="C473" s="4" t="s">
        <v>493</v>
      </c>
    </row>
    <row r="474" spans="1:3">
      <c r="A474" s="3">
        <v>1535</v>
      </c>
      <c r="B474" s="4" t="str">
        <f t="shared" si="7"/>
        <v>GOBIERNO AUTÓNOMO MUNICIPAL DE LLICA</v>
      </c>
      <c r="C474" s="4" t="s">
        <v>494</v>
      </c>
    </row>
    <row r="475" spans="1:3">
      <c r="A475" s="3">
        <v>1536</v>
      </c>
      <c r="B475" s="4" t="str">
        <f t="shared" si="7"/>
        <v>GOBIERNO AUTÓNOMO MUNICIPAL DE TAHUA</v>
      </c>
      <c r="C475" s="4" t="s">
        <v>495</v>
      </c>
    </row>
    <row r="476" spans="1:3">
      <c r="A476" s="3">
        <v>1537</v>
      </c>
      <c r="B476" s="4" t="str">
        <f t="shared" si="7"/>
        <v>GOBIERNO AUTÓNOMO MUNICIPAL DE VILLAZÓN</v>
      </c>
      <c r="C476" s="4" t="s">
        <v>496</v>
      </c>
    </row>
    <row r="477" spans="1:3">
      <c r="A477" s="3">
        <v>1538</v>
      </c>
      <c r="B477" s="4" t="str">
        <f t="shared" si="7"/>
        <v>GOBIERNO AUTÓNOMO MUNICIPAL DE SAN AGUSTÍN</v>
      </c>
      <c r="C477" s="4" t="s">
        <v>497</v>
      </c>
    </row>
    <row r="478" spans="1:3">
      <c r="A478" s="3">
        <v>1539</v>
      </c>
      <c r="B478" s="4" t="str">
        <f t="shared" si="7"/>
        <v>GOBIERNO AUTÓNOMO MUNICIPAL DE CKOCHAS</v>
      </c>
      <c r="C478" s="4" t="s">
        <v>498</v>
      </c>
    </row>
    <row r="479" spans="1:3">
      <c r="A479" s="3">
        <v>1540</v>
      </c>
      <c r="B479" s="4" t="str">
        <f t="shared" si="7"/>
        <v>GOBIERNO AUTÓNOMO MUNICIPAL DE CHUQUIUTA "AYLLU JUCUMANI"</v>
      </c>
      <c r="C479" s="4" t="s">
        <v>499</v>
      </c>
    </row>
    <row r="480" spans="1:3">
      <c r="A480" s="3">
        <v>1601</v>
      </c>
      <c r="B480" s="4" t="str">
        <f t="shared" si="7"/>
        <v>GOBIERNO AUTÓNOMO MUNICIPAL DE TARIJA</v>
      </c>
      <c r="C480" s="4" t="s">
        <v>500</v>
      </c>
    </row>
    <row r="481" spans="1:3">
      <c r="A481" s="3">
        <v>1602</v>
      </c>
      <c r="B481" s="4" t="str">
        <f t="shared" si="7"/>
        <v>GOBIERNO AUTÓNOMO MUNICIPAL DE PADCAYA</v>
      </c>
      <c r="C481" s="4" t="s">
        <v>501</v>
      </c>
    </row>
    <row r="482" spans="1:3">
      <c r="A482" s="3">
        <v>1603</v>
      </c>
      <c r="B482" s="4" t="str">
        <f t="shared" si="7"/>
        <v>GOBIERNO AUTÓNOMO MUNICIPAL DE BERMEJO</v>
      </c>
      <c r="C482" s="4" t="s">
        <v>502</v>
      </c>
    </row>
    <row r="483" spans="1:3">
      <c r="A483" s="3">
        <v>1604</v>
      </c>
      <c r="B483" s="4" t="str">
        <f t="shared" si="7"/>
        <v>GOBIERNO AUTÓNOMO MUNICIPAL DE YACUIBA</v>
      </c>
      <c r="C483" s="4" t="s">
        <v>503</v>
      </c>
    </row>
    <row r="484" spans="1:3">
      <c r="A484" s="3">
        <v>1605</v>
      </c>
      <c r="B484" s="4" t="str">
        <f t="shared" si="7"/>
        <v>GOBIERNO AUTÓNOMO MUNICIPAL DE CARAPARÍ</v>
      </c>
      <c r="C484" s="4" t="s">
        <v>504</v>
      </c>
    </row>
    <row r="485" spans="1:3">
      <c r="A485" s="3">
        <v>1606</v>
      </c>
      <c r="B485" s="4" t="str">
        <f t="shared" si="7"/>
        <v>GOBIERNO AUTÓNOMO MUNICIPAL DE VILLAMONTES</v>
      </c>
      <c r="C485" s="4" t="s">
        <v>505</v>
      </c>
    </row>
    <row r="486" spans="1:3">
      <c r="A486" s="3">
        <v>1607</v>
      </c>
      <c r="B486" s="4" t="str">
        <f t="shared" si="7"/>
        <v>GOBIERNO AUTÓNOMO MUNICIPAL DE URIONDO (CONCEPCIÓN)</v>
      </c>
      <c r="C486" s="4" t="s">
        <v>506</v>
      </c>
    </row>
    <row r="487" spans="1:3">
      <c r="A487" s="3">
        <v>1608</v>
      </c>
      <c r="B487" s="4" t="str">
        <f t="shared" si="7"/>
        <v>GOBIERNO AUTÓNOMO MUNICIPAL DE YUNCHARA</v>
      </c>
      <c r="C487" s="4" t="s">
        <v>507</v>
      </c>
    </row>
    <row r="488" spans="1:3">
      <c r="A488" s="3">
        <v>1609</v>
      </c>
      <c r="B488" s="4" t="str">
        <f t="shared" si="7"/>
        <v>GOBIERNO AUTÓNOMO MUNICIPAL DE SAN LORENZO</v>
      </c>
      <c r="C488" s="4" t="s">
        <v>508</v>
      </c>
    </row>
    <row r="489" spans="1:3">
      <c r="A489" s="3">
        <v>1610</v>
      </c>
      <c r="B489" s="4" t="str">
        <f t="shared" si="7"/>
        <v>GOBIERNO AUTÓNOMO MUNICIPAL DE EL PUENTE</v>
      </c>
      <c r="C489" s="4" t="s">
        <v>509</v>
      </c>
    </row>
    <row r="490" spans="1:3">
      <c r="A490" s="3">
        <v>1611</v>
      </c>
      <c r="B490" s="4" t="str">
        <f t="shared" si="7"/>
        <v>GOBIERNO AUTÓNOMO MUNICIPAL DE ENTRE RÍOS</v>
      </c>
      <c r="C490" s="4" t="s">
        <v>510</v>
      </c>
    </row>
    <row r="491" spans="1:3">
      <c r="A491" s="3">
        <v>1701</v>
      </c>
      <c r="B491" s="4" t="str">
        <f t="shared" si="7"/>
        <v>GOBIERNO AUTÓNOMO MUNICIPAL DE SANTA CRUZ DE LA SIERRA</v>
      </c>
      <c r="C491" s="4" t="s">
        <v>511</v>
      </c>
    </row>
    <row r="492" spans="1:3">
      <c r="A492" s="3">
        <v>1702</v>
      </c>
      <c r="B492" s="4" t="str">
        <f t="shared" si="7"/>
        <v>GOBIERNO AUTÓNOMO MUNICIPAL DE COTOCA</v>
      </c>
      <c r="C492" s="4" t="s">
        <v>512</v>
      </c>
    </row>
    <row r="493" spans="1:3">
      <c r="A493" s="3">
        <v>1703</v>
      </c>
      <c r="B493" s="4" t="str">
        <f t="shared" si="7"/>
        <v>GOBIERNO AUTÓNOMO MUNICIPAL DE PORONGO (AYACUCHO)</v>
      </c>
      <c r="C493" s="4" t="s">
        <v>513</v>
      </c>
    </row>
    <row r="494" spans="1:3">
      <c r="A494" s="3">
        <v>1704</v>
      </c>
      <c r="B494" s="4" t="str">
        <f t="shared" si="7"/>
        <v>GOBIERNO AUTÓNOMO MUNICIPAL DE LA GUARDIA</v>
      </c>
      <c r="C494" s="4" t="s">
        <v>514</v>
      </c>
    </row>
    <row r="495" spans="1:3">
      <c r="A495" s="3">
        <v>1705</v>
      </c>
      <c r="B495" s="4" t="str">
        <f t="shared" si="7"/>
        <v>GOBIERNO AUTÓNOMO MUNICIPAL DE EL TORNO</v>
      </c>
      <c r="C495" s="4" t="s">
        <v>515</v>
      </c>
    </row>
    <row r="496" spans="1:3">
      <c r="A496" s="3">
        <v>1706</v>
      </c>
      <c r="B496" s="4" t="str">
        <f t="shared" si="7"/>
        <v>GOBIERNO AUTÓNOMO MUNICIPAL DE WARNES</v>
      </c>
      <c r="C496" s="4" t="s">
        <v>516</v>
      </c>
    </row>
    <row r="497" spans="1:3">
      <c r="A497" s="3">
        <v>1707</v>
      </c>
      <c r="B497" s="4" t="str">
        <f t="shared" si="7"/>
        <v>GOBIERNO AUTÓNOMO MUNICIPAL DE SAN IGNACIO (SAN IGNACIO DE VELASCO)</v>
      </c>
      <c r="C497" s="4" t="s">
        <v>517</v>
      </c>
    </row>
    <row r="498" spans="1:3">
      <c r="A498" s="3">
        <v>1708</v>
      </c>
      <c r="B498" s="4" t="str">
        <f t="shared" si="7"/>
        <v>GOBIERNO AUTÓNOMO MUNICIPAL DE SAN MIGUEL (SAN MIGUEL DE VELASCO)</v>
      </c>
      <c r="C498" s="4" t="s">
        <v>518</v>
      </c>
    </row>
    <row r="499" spans="1:3">
      <c r="A499" s="3">
        <v>1709</v>
      </c>
      <c r="B499" s="4" t="str">
        <f t="shared" si="7"/>
        <v>GOBIERNO AUTÓNOMO MUNICIPAL DE SAN RAFAEL</v>
      </c>
      <c r="C499" s="4" t="s">
        <v>519</v>
      </c>
    </row>
    <row r="500" spans="1:3">
      <c r="A500" s="3">
        <v>1710</v>
      </c>
      <c r="B500" s="4" t="str">
        <f t="shared" si="7"/>
        <v>GOBIERNO AUTÓNOMO MUNICIPAL DE BUENA VISTA</v>
      </c>
      <c r="C500" s="4" t="s">
        <v>520</v>
      </c>
    </row>
    <row r="501" spans="1:3">
      <c r="A501" s="3">
        <v>1711</v>
      </c>
      <c r="B501" s="4" t="str">
        <f t="shared" si="7"/>
        <v>GOBIERNO AUTÓNOMO MUNICIPAL DE SAN CARLOS</v>
      </c>
      <c r="C501" s="4" t="s">
        <v>521</v>
      </c>
    </row>
    <row r="502" spans="1:3">
      <c r="A502" s="3">
        <v>1712</v>
      </c>
      <c r="B502" s="4" t="str">
        <f t="shared" si="7"/>
        <v>GOBIERNO AUTÓNOMO MUNICIPAL DE YAPACANÍ</v>
      </c>
      <c r="C502" s="4" t="s">
        <v>522</v>
      </c>
    </row>
    <row r="503" spans="1:3">
      <c r="A503" s="3">
        <v>1713</v>
      </c>
      <c r="B503" s="4" t="str">
        <f t="shared" si="7"/>
        <v>GOBIERNO AUTÓNOMO MUNICIPAL DE SAN JOSÉ</v>
      </c>
      <c r="C503" s="4" t="s">
        <v>523</v>
      </c>
    </row>
    <row r="504" spans="1:3">
      <c r="A504" s="3">
        <v>1714</v>
      </c>
      <c r="B504" s="4" t="str">
        <f t="shared" si="7"/>
        <v>GOBIERNO AUTÓNOMO MUNICIPAL DE PAILÓN</v>
      </c>
      <c r="C504" s="4" t="s">
        <v>524</v>
      </c>
    </row>
    <row r="505" spans="1:3">
      <c r="A505" s="3">
        <v>1715</v>
      </c>
      <c r="B505" s="4" t="str">
        <f t="shared" si="7"/>
        <v>GOBIERNO AUTÓNOMO MUNICIPAL DE ROBORÉ</v>
      </c>
      <c r="C505" s="4" t="s">
        <v>525</v>
      </c>
    </row>
    <row r="506" spans="1:3">
      <c r="A506" s="3">
        <v>1716</v>
      </c>
      <c r="B506" s="4" t="str">
        <f t="shared" si="7"/>
        <v>GOBIERNO AUTÓNOMO MUNICIPAL DE PORTACHUELO</v>
      </c>
      <c r="C506" s="4" t="s">
        <v>526</v>
      </c>
    </row>
    <row r="507" spans="1:3">
      <c r="A507" s="3">
        <v>1717</v>
      </c>
      <c r="B507" s="4" t="str">
        <f t="shared" si="7"/>
        <v>GOBIERNO AUTÓNOMO MUNICIPAL DE SANTA ROSA DEL SARA</v>
      </c>
      <c r="C507" s="4" t="s">
        <v>527</v>
      </c>
    </row>
    <row r="508" spans="1:3">
      <c r="A508" s="3">
        <v>1718</v>
      </c>
      <c r="B508" s="4" t="str">
        <f t="shared" si="7"/>
        <v>GOBIERNO AUTÓNOMO MUNICIPAL DE LAGUNILLAS</v>
      </c>
      <c r="C508" s="4" t="s">
        <v>528</v>
      </c>
    </row>
    <row r="509" spans="1:3">
      <c r="A509" s="3">
        <v>1719</v>
      </c>
      <c r="B509" s="4" t="str">
        <f t="shared" si="7"/>
        <v>GOBIERNO AUTÓNOMO MUNICIPAL DE CHARAGUA</v>
      </c>
      <c r="C509" s="4" t="s">
        <v>529</v>
      </c>
    </row>
    <row r="510" spans="1:3">
      <c r="A510" s="3">
        <v>1720</v>
      </c>
      <c r="B510" s="4" t="str">
        <f t="shared" si="7"/>
        <v>GOBIERNO AUTÓNOMO MUNICIPAL DE CABEZAS</v>
      </c>
      <c r="C510" s="4" t="s">
        <v>530</v>
      </c>
    </row>
    <row r="511" spans="1:3">
      <c r="A511" s="3">
        <v>1721</v>
      </c>
      <c r="B511" s="4" t="str">
        <f t="shared" si="7"/>
        <v>GOBIERNO AUTÓNOMO MUNICIPAL DE CUEVO</v>
      </c>
      <c r="C511" s="4" t="s">
        <v>531</v>
      </c>
    </row>
    <row r="512" spans="1:3">
      <c r="A512" s="3">
        <v>1722</v>
      </c>
      <c r="B512" s="4" t="str">
        <f t="shared" si="7"/>
        <v>GOBIERNO AUTÓNOMO MUNICIPAL DE GUTIÉRREZ</v>
      </c>
      <c r="C512" s="4" t="s">
        <v>532</v>
      </c>
    </row>
    <row r="513" spans="1:3">
      <c r="A513" s="3">
        <v>1723</v>
      </c>
      <c r="B513" s="4" t="str">
        <f t="shared" si="7"/>
        <v>GOBIERNO AUTÓNOMO MUNICIPAL DE CAMIRI</v>
      </c>
      <c r="C513" s="4" t="s">
        <v>533</v>
      </c>
    </row>
    <row r="514" spans="1:3">
      <c r="A514" s="3">
        <v>1724</v>
      </c>
      <c r="B514" s="4" t="str">
        <f t="shared" si="7"/>
        <v>GOBIERNO AUTÓNOMO MUNICIPAL DE BOYUIBE</v>
      </c>
      <c r="C514" s="4" t="s">
        <v>534</v>
      </c>
    </row>
    <row r="515" spans="1:3">
      <c r="A515" s="3">
        <v>1725</v>
      </c>
      <c r="B515" s="4" t="str">
        <f t="shared" si="7"/>
        <v>GOBIERNO AUTÓNOMO MUNICIPAL DE VALLEGRANDE</v>
      </c>
      <c r="C515" s="4" t="s">
        <v>535</v>
      </c>
    </row>
    <row r="516" spans="1:3">
      <c r="A516" s="3">
        <v>1726</v>
      </c>
      <c r="B516" s="4" t="str">
        <f t="shared" si="7"/>
        <v>GOBIERNO AUTÓNOMO MUNICIPAL DE TRIGAL</v>
      </c>
      <c r="C516" s="4" t="s">
        <v>536</v>
      </c>
    </row>
    <row r="517" spans="1:3">
      <c r="A517" s="3">
        <v>1727</v>
      </c>
      <c r="B517" s="4" t="str">
        <f t="shared" si="7"/>
        <v>GOBIERNO AUTÓNOMO MUNICIPAL DE MORO MORO</v>
      </c>
      <c r="C517" s="4" t="s">
        <v>537</v>
      </c>
    </row>
    <row r="518" spans="1:3">
      <c r="A518" s="3">
        <v>1728</v>
      </c>
      <c r="B518" s="4" t="str">
        <f t="shared" si="7"/>
        <v>GOBIERNO AUTÓNOMO MUNICIPAL DE POSTRER VALLE</v>
      </c>
      <c r="C518" s="4" t="s">
        <v>538</v>
      </c>
    </row>
    <row r="519" spans="1:3">
      <c r="A519" s="3">
        <v>1729</v>
      </c>
      <c r="B519" s="4" t="str">
        <f t="shared" si="7"/>
        <v>GOBIERNO AUTÓNOMO MUNICIPAL DE PUCARA</v>
      </c>
      <c r="C519" s="4" t="s">
        <v>539</v>
      </c>
    </row>
    <row r="520" spans="1:3">
      <c r="A520" s="3">
        <v>1730</v>
      </c>
      <c r="B520" s="4" t="str">
        <f t="shared" si="7"/>
        <v>GOBIERNO AUTÓNOMO MUNICIPAL DE SAMAIPATA</v>
      </c>
      <c r="C520" s="4" t="s">
        <v>540</v>
      </c>
    </row>
    <row r="521" spans="1:3">
      <c r="A521" s="3">
        <v>1731</v>
      </c>
      <c r="B521" s="4" t="str">
        <f t="shared" si="7"/>
        <v>GOBIERNO AUTÓNOMO MUNICIPAL DE PAMPA GRANDE</v>
      </c>
      <c r="C521" s="4" t="s">
        <v>541</v>
      </c>
    </row>
    <row r="522" spans="1:3">
      <c r="A522" s="3">
        <v>1732</v>
      </c>
      <c r="B522" s="4" t="str">
        <f t="shared" si="7"/>
        <v>GOBIERNO AUTÓNOMO MUNICIPAL DE MAIRANA</v>
      </c>
      <c r="C522" s="4" t="s">
        <v>542</v>
      </c>
    </row>
    <row r="523" spans="1:3">
      <c r="A523" s="3">
        <v>1733</v>
      </c>
      <c r="B523" s="4" t="str">
        <f t="shared" si="7"/>
        <v>GOBIERNO AUTÓNOMO MUNICIPAL DE QUIRUSILLAS</v>
      </c>
      <c r="C523" s="4" t="s">
        <v>543</v>
      </c>
    </row>
    <row r="524" spans="1:3">
      <c r="A524" s="3">
        <v>1734</v>
      </c>
      <c r="B524" s="4" t="str">
        <f t="shared" si="7"/>
        <v>GOBIERNO AUTÓNOMO MUNICIPAL DE MONTERO</v>
      </c>
      <c r="C524" s="4" t="s">
        <v>544</v>
      </c>
    </row>
    <row r="525" spans="1:3">
      <c r="A525" s="3">
        <v>1735</v>
      </c>
      <c r="B525" s="4" t="str">
        <f t="shared" si="7"/>
        <v>GOBIERNO AUTÓNOMO MUNICIPAL DE GENERAL AGUSTÍN SAAVEDRA</v>
      </c>
      <c r="C525" s="4" t="s">
        <v>545</v>
      </c>
    </row>
    <row r="526" spans="1:3">
      <c r="A526" s="3">
        <v>1736</v>
      </c>
      <c r="B526" s="4" t="str">
        <f t="shared" si="7"/>
        <v>GOBIERNO AUTÓNOMO MUNICIPAL DE MINEROS</v>
      </c>
      <c r="C526" s="4" t="s">
        <v>546</v>
      </c>
    </row>
    <row r="527" spans="1:3">
      <c r="A527" s="3">
        <v>1737</v>
      </c>
      <c r="B527" s="4" t="str">
        <f t="shared" ref="B527:B590" si="8">UPPER(C527)</f>
        <v>GOBIERNO AUTÓNOMO MUNICIPAL DE CONCEPCIÓN</v>
      </c>
      <c r="C527" s="4" t="s">
        <v>547</v>
      </c>
    </row>
    <row r="528" spans="1:3">
      <c r="A528" s="3">
        <v>1738</v>
      </c>
      <c r="B528" s="4" t="str">
        <f t="shared" si="8"/>
        <v>GOBIERNO AUTÓNOMO MUNICIPAL DE SAN JAVIER</v>
      </c>
      <c r="C528" s="4" t="s">
        <v>548</v>
      </c>
    </row>
    <row r="529" spans="1:3">
      <c r="A529" s="3">
        <v>1739</v>
      </c>
      <c r="B529" s="4" t="str">
        <f t="shared" si="8"/>
        <v>GOBIERNO AUTÓNOMO MUNICIPAL DE SAN JULIÁN</v>
      </c>
      <c r="C529" s="4" t="s">
        <v>549</v>
      </c>
    </row>
    <row r="530" spans="1:3">
      <c r="A530" s="3">
        <v>1740</v>
      </c>
      <c r="B530" s="4" t="str">
        <f t="shared" si="8"/>
        <v>GOBIERNO AUTÓNOMO MUNICIPAL DE SAN MATÍAS</v>
      </c>
      <c r="C530" s="4" t="s">
        <v>550</v>
      </c>
    </row>
    <row r="531" spans="1:3">
      <c r="A531" s="3">
        <v>1741</v>
      </c>
      <c r="B531" s="4" t="str">
        <f t="shared" si="8"/>
        <v>GOBIERNO AUTÓNOMO MUNICIPAL DE COMARAPA</v>
      </c>
      <c r="C531" s="4" t="s">
        <v>551</v>
      </c>
    </row>
    <row r="532" spans="1:3">
      <c r="A532" s="3">
        <v>1742</v>
      </c>
      <c r="B532" s="4" t="str">
        <f t="shared" si="8"/>
        <v>GOBIERNO AUTÓNOMO MUNICIPAL DE SAIPINA</v>
      </c>
      <c r="C532" s="4" t="s">
        <v>552</v>
      </c>
    </row>
    <row r="533" spans="1:3">
      <c r="A533" s="3">
        <v>1743</v>
      </c>
      <c r="B533" s="4" t="str">
        <f t="shared" si="8"/>
        <v>GOBIERNO AUTÓNOMO MUNICIPAL DE PUERTO SUÁREZ</v>
      </c>
      <c r="C533" s="4" t="s">
        <v>553</v>
      </c>
    </row>
    <row r="534" spans="1:3">
      <c r="A534" s="3">
        <v>1744</v>
      </c>
      <c r="B534" s="4" t="str">
        <f t="shared" si="8"/>
        <v>GOBIERNO AUTÓNOMO MUNICIPAL DE PUERTO QUIJARRO</v>
      </c>
      <c r="C534" s="4" t="s">
        <v>554</v>
      </c>
    </row>
    <row r="535" spans="1:3">
      <c r="A535" s="3">
        <v>1745</v>
      </c>
      <c r="B535" s="4" t="str">
        <f t="shared" si="8"/>
        <v>GOBIERNO AUTÓNOMO MUNICIPAL DE ASCENCIÓN DE GUARAYOS</v>
      </c>
      <c r="C535" s="4" t="s">
        <v>555</v>
      </c>
    </row>
    <row r="536" spans="1:3">
      <c r="A536" s="3">
        <v>1746</v>
      </c>
      <c r="B536" s="4" t="str">
        <f t="shared" si="8"/>
        <v>GOBIERNO AUTÓNOMO MUNICIPAL DE URUBICHA</v>
      </c>
      <c r="C536" s="4" t="s">
        <v>556</v>
      </c>
    </row>
    <row r="537" spans="1:3">
      <c r="A537" s="3">
        <v>1747</v>
      </c>
      <c r="B537" s="4" t="str">
        <f t="shared" si="8"/>
        <v>GOBIERNO AUTÓNOMO MUNICIPAL DE EL PUENTE</v>
      </c>
      <c r="C537" s="4" t="s">
        <v>509</v>
      </c>
    </row>
    <row r="538" spans="1:3">
      <c r="A538" s="3">
        <v>1748</v>
      </c>
      <c r="B538" s="4" t="str">
        <f t="shared" si="8"/>
        <v>GOBIERNO AUTÓNOMO MUNICIPAL DE OKINAWA UNO</v>
      </c>
      <c r="C538" s="4" t="s">
        <v>557</v>
      </c>
    </row>
    <row r="539" spans="1:3">
      <c r="A539" s="3">
        <v>1749</v>
      </c>
      <c r="B539" s="4" t="str">
        <f t="shared" si="8"/>
        <v>GOBIERNO AUTÓNOMO MUNICIPAL DE SAN ANTONIO DE LOMERIO</v>
      </c>
      <c r="C539" s="4" t="s">
        <v>558</v>
      </c>
    </row>
    <row r="540" spans="1:3">
      <c r="A540" s="3">
        <v>1750</v>
      </c>
      <c r="B540" s="4" t="str">
        <f t="shared" si="8"/>
        <v>GOBIERNO AUTÓNOMO MUNICIPAL DE SAN RAMÓN</v>
      </c>
      <c r="C540" s="4" t="s">
        <v>559</v>
      </c>
    </row>
    <row r="541" spans="1:3">
      <c r="A541" s="3">
        <v>1751</v>
      </c>
      <c r="B541" s="4" t="str">
        <f t="shared" si="8"/>
        <v>GOBIERNO AUTÓNOMO MUNICIPAL DE EL CARMEN RIVERO TÓRREZ</v>
      </c>
      <c r="C541" s="4" t="s">
        <v>560</v>
      </c>
    </row>
    <row r="542" spans="1:3">
      <c r="A542" s="3">
        <v>1752</v>
      </c>
      <c r="B542" s="4" t="str">
        <f t="shared" si="8"/>
        <v>GOBIERNO AUTÓNOMO MUNICIPAL DE SAN JUAN</v>
      </c>
      <c r="C542" s="4" t="s">
        <v>561</v>
      </c>
    </row>
    <row r="543" spans="1:3">
      <c r="A543" s="3">
        <v>1753</v>
      </c>
      <c r="B543" s="4" t="str">
        <f t="shared" si="8"/>
        <v>GOBIERNO AUTÓNOMO MUNICIPAL DE FERNÁNDEZ ALONSO</v>
      </c>
      <c r="C543" s="4" t="s">
        <v>562</v>
      </c>
    </row>
    <row r="544" spans="1:3">
      <c r="A544" s="3">
        <v>1754</v>
      </c>
      <c r="B544" s="4" t="str">
        <f t="shared" si="8"/>
        <v>GOBIERNO AUTÓNOMO MUNICIPAL DE SAN PEDRO</v>
      </c>
      <c r="C544" s="4" t="s">
        <v>563</v>
      </c>
    </row>
    <row r="545" spans="1:3">
      <c r="A545" s="3">
        <v>1755</v>
      </c>
      <c r="B545" s="4" t="str">
        <f t="shared" si="8"/>
        <v>GOBIERNO AUTÓNOMO MUNICIPAL DE CUATRO CAÑADAS</v>
      </c>
      <c r="C545" s="4" t="s">
        <v>564</v>
      </c>
    </row>
    <row r="546" spans="1:3">
      <c r="A546" s="3">
        <v>1756</v>
      </c>
      <c r="B546" s="4" t="str">
        <f t="shared" si="8"/>
        <v>GOBIERNO AUTÓNOMO MUNICIPAL DE COLPA BÉLGICA</v>
      </c>
      <c r="C546" s="4" t="s">
        <v>565</v>
      </c>
    </row>
    <row r="547" spans="1:3">
      <c r="A547" s="3">
        <v>1801</v>
      </c>
      <c r="B547" s="4" t="str">
        <f t="shared" si="8"/>
        <v>GOBIERNO AUTÓNOMO MUNICIPAL DE TRINIDAD</v>
      </c>
      <c r="C547" s="4" t="s">
        <v>566</v>
      </c>
    </row>
    <row r="548" spans="1:3">
      <c r="A548" s="3">
        <v>1802</v>
      </c>
      <c r="B548" s="4" t="str">
        <f t="shared" si="8"/>
        <v>GOBIERNO AUTÓNOMO MUNICIPAL DE SAN JAVIER</v>
      </c>
      <c r="C548" s="4" t="s">
        <v>548</v>
      </c>
    </row>
    <row r="549" spans="1:3">
      <c r="A549" s="3">
        <v>1803</v>
      </c>
      <c r="B549" s="4" t="str">
        <f t="shared" si="8"/>
        <v>GOBIERNO AUTÓNOMO MUNICIPAL DE RIBERALTA</v>
      </c>
      <c r="C549" s="4" t="s">
        <v>567</v>
      </c>
    </row>
    <row r="550" spans="1:3">
      <c r="A550" s="3">
        <v>1805</v>
      </c>
      <c r="B550" s="4" t="str">
        <f t="shared" si="8"/>
        <v>GOBIERNO AUTÓNOMO MUNICIPAL DE PUERTO GUAYARAMERÍN</v>
      </c>
      <c r="C550" s="4" t="s">
        <v>568</v>
      </c>
    </row>
    <row r="551" spans="1:3">
      <c r="A551" s="3">
        <v>1806</v>
      </c>
      <c r="B551" s="4" t="str">
        <f t="shared" si="8"/>
        <v>GOBIERNO AUTÓNOMO MUNICIPAL DE REYES</v>
      </c>
      <c r="C551" s="4" t="s">
        <v>569</v>
      </c>
    </row>
    <row r="552" spans="1:3">
      <c r="A552" s="3">
        <v>1807</v>
      </c>
      <c r="B552" s="4" t="str">
        <f t="shared" si="8"/>
        <v>GOBIERNO AUTÓNOMO MUNICIPAL DE PUERTO RURRENABAQUE</v>
      </c>
      <c r="C552" s="4" t="s">
        <v>570</v>
      </c>
    </row>
    <row r="553" spans="1:3">
      <c r="A553" s="3">
        <v>1808</v>
      </c>
      <c r="B553" s="4" t="str">
        <f t="shared" si="8"/>
        <v>GOBIERNO AUTÓNOMO MUNICIPAL DE SAN BORJA</v>
      </c>
      <c r="C553" s="4" t="s">
        <v>571</v>
      </c>
    </row>
    <row r="554" spans="1:3">
      <c r="A554" s="3">
        <v>1809</v>
      </c>
      <c r="B554" s="4" t="str">
        <f t="shared" si="8"/>
        <v>GOBIERNO AUTÓNOMO MUNICIPAL DE SANTA ROSA</v>
      </c>
      <c r="C554" s="4" t="s">
        <v>572</v>
      </c>
    </row>
    <row r="555" spans="1:3">
      <c r="A555" s="3">
        <v>1810</v>
      </c>
      <c r="B555" s="4" t="str">
        <f t="shared" si="8"/>
        <v>GOBIERNO AUTÓNOMO MUNICIPAL DE SANTA ANA</v>
      </c>
      <c r="C555" s="4" t="s">
        <v>573</v>
      </c>
    </row>
    <row r="556" spans="1:3">
      <c r="A556" s="3">
        <v>1811</v>
      </c>
      <c r="B556" s="4" t="str">
        <f t="shared" si="8"/>
        <v>GOBIERNO AUTÓNOMO MUNICIPAL DE SAN IGNACIO</v>
      </c>
      <c r="C556" s="4" t="s">
        <v>574</v>
      </c>
    </row>
    <row r="557" spans="1:3">
      <c r="A557" s="3">
        <v>1812</v>
      </c>
      <c r="B557" s="4" t="str">
        <f t="shared" si="8"/>
        <v>GOBIERNO AUTÓNOMO MUNICIPAL DE LORETO</v>
      </c>
      <c r="C557" s="4" t="s">
        <v>575</v>
      </c>
    </row>
    <row r="558" spans="1:3">
      <c r="A558" s="3">
        <v>1813</v>
      </c>
      <c r="B558" s="4" t="str">
        <f t="shared" si="8"/>
        <v>GOBIERNO AUTÓNOMO MUNICIPAL DE SAN ANDRÉS</v>
      </c>
      <c r="C558" s="4" t="s">
        <v>576</v>
      </c>
    </row>
    <row r="559" spans="1:3">
      <c r="A559" s="3">
        <v>1814</v>
      </c>
      <c r="B559" s="4" t="str">
        <f t="shared" si="8"/>
        <v>GOBIERNO AUTÓNOMO MUNICIPAL DE SAN JOAQUÍN</v>
      </c>
      <c r="C559" s="4" t="s">
        <v>577</v>
      </c>
    </row>
    <row r="560" spans="1:3">
      <c r="A560" s="3">
        <v>1815</v>
      </c>
      <c r="B560" s="4" t="str">
        <f t="shared" si="8"/>
        <v>GOBIERNO AUTÓNOMO MUNICIPAL DE SAN RAMÓN</v>
      </c>
      <c r="C560" s="4" t="s">
        <v>559</v>
      </c>
    </row>
    <row r="561" spans="1:3">
      <c r="A561" s="3">
        <v>1816</v>
      </c>
      <c r="B561" s="4" t="str">
        <f t="shared" si="8"/>
        <v>GOBIERNO AUTÓNOMO MUNICIPAL DE PUERTO SÍLES</v>
      </c>
      <c r="C561" s="4" t="s">
        <v>578</v>
      </c>
    </row>
    <row r="562" spans="1:3">
      <c r="A562" s="3">
        <v>1817</v>
      </c>
      <c r="B562" s="4" t="str">
        <f t="shared" si="8"/>
        <v>GOBIERNO AUTÓNOMO MUNICIPAL DE MAGDALENA</v>
      </c>
      <c r="C562" s="4" t="s">
        <v>579</v>
      </c>
    </row>
    <row r="563" spans="1:3">
      <c r="A563" s="3">
        <v>1818</v>
      </c>
      <c r="B563" s="4" t="str">
        <f t="shared" si="8"/>
        <v>GOBIERNO AUTÓNOMO MUNICIPAL DE BAURES</v>
      </c>
      <c r="C563" s="4" t="s">
        <v>580</v>
      </c>
    </row>
    <row r="564" spans="1:3">
      <c r="A564" s="3">
        <v>1819</v>
      </c>
      <c r="B564" s="4" t="str">
        <f t="shared" si="8"/>
        <v>GOBIERNO AUTÓNOMO MUNICIPAL DE HUACARAJE</v>
      </c>
      <c r="C564" s="4" t="s">
        <v>581</v>
      </c>
    </row>
    <row r="565" spans="1:3">
      <c r="A565" s="3">
        <v>1820</v>
      </c>
      <c r="B565" s="4" t="str">
        <f t="shared" si="8"/>
        <v>GOBIERNO AUTÓNOMO MUNICIPAL DE EXALTACIÓN</v>
      </c>
      <c r="C565" s="4" t="s">
        <v>582</v>
      </c>
    </row>
    <row r="566" spans="1:3">
      <c r="A566" s="3">
        <v>1901</v>
      </c>
      <c r="B566" s="4" t="str">
        <f t="shared" si="8"/>
        <v>GOBIERNO AUTÓNOMO MUNICIPAL DE COBIJA</v>
      </c>
      <c r="C566" s="4" t="s">
        <v>583</v>
      </c>
    </row>
    <row r="567" spans="1:3">
      <c r="A567" s="3">
        <v>1902</v>
      </c>
      <c r="B567" s="4" t="str">
        <f t="shared" si="8"/>
        <v>GOBIERNO AUTÓNOMO MUNICIPAL DE PORVENIR</v>
      </c>
      <c r="C567" s="4" t="s">
        <v>584</v>
      </c>
    </row>
    <row r="568" spans="1:3">
      <c r="A568" s="3">
        <v>1903</v>
      </c>
      <c r="B568" s="4" t="str">
        <f t="shared" si="8"/>
        <v>GOBIERNO AUTÓNOMO MUNICIPAL DE BOLPEBRA</v>
      </c>
      <c r="C568" s="4" t="s">
        <v>585</v>
      </c>
    </row>
    <row r="569" spans="1:3">
      <c r="A569" s="3">
        <v>1904</v>
      </c>
      <c r="B569" s="4" t="str">
        <f t="shared" si="8"/>
        <v>GOBIERNO AUTÓNOMO MUNICIPAL DE BELLA FLOR</v>
      </c>
      <c r="C569" s="4" t="s">
        <v>586</v>
      </c>
    </row>
    <row r="570" spans="1:3">
      <c r="A570" s="3">
        <v>1905</v>
      </c>
      <c r="B570" s="4" t="str">
        <f t="shared" si="8"/>
        <v>GOBIERNO AUTÓNOMO MUNICIPAL DE PUERTO RICO</v>
      </c>
      <c r="C570" s="4" t="s">
        <v>587</v>
      </c>
    </row>
    <row r="571" spans="1:3">
      <c r="A571" s="3">
        <v>1906</v>
      </c>
      <c r="B571" s="4" t="str">
        <f t="shared" si="8"/>
        <v>GOBIERNO AUTÓNOMO MUNICIPAL DE SAN PEDRO</v>
      </c>
      <c r="C571" s="4" t="s">
        <v>563</v>
      </c>
    </row>
    <row r="572" spans="1:3">
      <c r="A572" s="3">
        <v>1907</v>
      </c>
      <c r="B572" s="4" t="str">
        <f t="shared" si="8"/>
        <v>GOBIERNO AUTÓNOMO MUNICIPAL DE FILADELFIA</v>
      </c>
      <c r="C572" s="4" t="s">
        <v>588</v>
      </c>
    </row>
    <row r="573" spans="1:3">
      <c r="A573" s="3">
        <v>1908</v>
      </c>
      <c r="B573" s="4" t="str">
        <f t="shared" si="8"/>
        <v>GOBIERNO AUTÓNOMO MUNICIPAL DE PUERTO GONZALO MORENO</v>
      </c>
      <c r="C573" s="4" t="s">
        <v>589</v>
      </c>
    </row>
    <row r="574" spans="1:3">
      <c r="A574" s="3">
        <v>1909</v>
      </c>
      <c r="B574" s="4" t="str">
        <f t="shared" si="8"/>
        <v>GOBIERNO AUTÓNOMO MUNICIPAL DE SAN LORENZO</v>
      </c>
      <c r="C574" s="4" t="s">
        <v>508</v>
      </c>
    </row>
    <row r="575" spans="1:3">
      <c r="A575" s="3">
        <v>1910</v>
      </c>
      <c r="B575" s="4" t="str">
        <f t="shared" si="8"/>
        <v>GOBIERNO AUTÓNOMO MUNICIPAL DE SENA</v>
      </c>
      <c r="C575" s="4" t="s">
        <v>590</v>
      </c>
    </row>
    <row r="576" spans="1:3">
      <c r="A576" s="3">
        <v>1911</v>
      </c>
      <c r="B576" s="4" t="str">
        <f t="shared" si="8"/>
        <v>GOBIERNO AUTÓNOMO MUNICIPAL DE SANTA ROSA DEL ABUNÁ</v>
      </c>
      <c r="C576" s="4" t="s">
        <v>591</v>
      </c>
    </row>
    <row r="577" spans="1:3">
      <c r="A577" s="3">
        <v>1912</v>
      </c>
      <c r="B577" s="4" t="str">
        <f t="shared" si="8"/>
        <v>GOBIERNO AUTÓNOMO MUNICIPAL DE INGAVI (HUMAITA)</v>
      </c>
      <c r="C577" s="4" t="s">
        <v>592</v>
      </c>
    </row>
    <row r="578" spans="1:3">
      <c r="A578" s="3">
        <v>1913</v>
      </c>
      <c r="B578" s="4" t="str">
        <f t="shared" si="8"/>
        <v>GOBIERNO AUTÓNOMO MUNICIPAL DE NUEVA ESPERANZA</v>
      </c>
      <c r="C578" s="4" t="s">
        <v>593</v>
      </c>
    </row>
    <row r="579" spans="1:3">
      <c r="A579" s="3">
        <v>1914</v>
      </c>
      <c r="B579" s="4" t="str">
        <f t="shared" si="8"/>
        <v>GOBIERNO AUTÓNOMO MUNICIPAL DE VILLA NUEVA (LOMA ALTA)</v>
      </c>
      <c r="C579" s="4" t="s">
        <v>594</v>
      </c>
    </row>
    <row r="580" spans="1:3">
      <c r="A580" s="3">
        <v>1915</v>
      </c>
      <c r="B580" s="4" t="str">
        <f t="shared" si="8"/>
        <v>GOBIERNO AUTÓNOMO MUNICIPAL DE SANTOS MERCADO</v>
      </c>
      <c r="C580" s="4" t="s">
        <v>595</v>
      </c>
    </row>
    <row r="581" spans="1:3">
      <c r="A581" s="3">
        <v>2301</v>
      </c>
      <c r="B581" s="4" t="str">
        <f t="shared" si="8"/>
        <v>EMPRESA MUNICIPAL DE GESTIÓN DE RESIDUOS SÓLIDOS</v>
      </c>
      <c r="C581" s="4" t="s">
        <v>596</v>
      </c>
    </row>
    <row r="582" spans="1:3">
      <c r="A582" s="3">
        <v>2302</v>
      </c>
      <c r="B582" s="4" t="str">
        <f t="shared" si="8"/>
        <v>EMPRESA MUNICIPAL DE AGUA POTABLE Y ALCANTARILLADO SACABA</v>
      </c>
      <c r="C582" s="4" t="s">
        <v>597</v>
      </c>
    </row>
    <row r="583" spans="1:3">
      <c r="A583" s="3">
        <v>2303</v>
      </c>
      <c r="B583" s="4" t="str">
        <f t="shared" si="8"/>
        <v>EMPRESA MUNICIPAL DE AREAS VERDES Y RECREACIÓN ALTERNATIVA</v>
      </c>
      <c r="C583" s="4" t="s">
        <v>598</v>
      </c>
    </row>
    <row r="584" spans="1:3">
      <c r="A584" s="3">
        <v>2311</v>
      </c>
      <c r="B584" s="4" t="str">
        <f t="shared" si="8"/>
        <v>SERVICIO DE CUENCAS (SEARPI)</v>
      </c>
      <c r="C584" s="4" t="s">
        <v>599</v>
      </c>
    </row>
    <row r="585" spans="1:3">
      <c r="A585" s="3">
        <v>2312</v>
      </c>
      <c r="B585" s="4" t="str">
        <f t="shared" si="8"/>
        <v>EMPRESA MUNICIPAL DE AGUA POTABLE Y ALCANTARILLADO VIACHA</v>
      </c>
      <c r="C585" s="4" t="s">
        <v>600</v>
      </c>
    </row>
    <row r="586" spans="1:3">
      <c r="A586" s="3">
        <v>2313</v>
      </c>
      <c r="B586" s="4" t="str">
        <f t="shared" si="8"/>
        <v>ENTIDAD MUNICIPAL DE ASEO URBANO SUCRE</v>
      </c>
      <c r="C586" s="4" t="s">
        <v>601</v>
      </c>
    </row>
    <row r="587" spans="1:3">
      <c r="A587" s="3">
        <v>2314</v>
      </c>
      <c r="B587" s="4" t="str">
        <f t="shared" si="8"/>
        <v>EMPRESA MUNICIPAL DE AREAS VERDES SUCRE</v>
      </c>
      <c r="C587" s="4" t="s">
        <v>602</v>
      </c>
    </row>
    <row r="588" spans="1:3">
      <c r="A588" s="3">
        <v>2315</v>
      </c>
      <c r="B588" s="4" t="str">
        <f t="shared" si="8"/>
        <v xml:space="preserve">EMPRESA MUNICIPAL DE SERVICIO DE ASEO </v>
      </c>
      <c r="C588" s="4" t="s">
        <v>603</v>
      </c>
    </row>
    <row r="589" spans="1:3">
      <c r="A589" s="3">
        <v>2316</v>
      </c>
      <c r="B589" s="4" t="str">
        <f t="shared" si="8"/>
        <v>EMPRESA MUNICIPAL DE ÁREAS VERDES, PARQUES Y FORESTACIÓN</v>
      </c>
      <c r="C589" s="4" t="s">
        <v>604</v>
      </c>
    </row>
    <row r="590" spans="1:3">
      <c r="A590" s="3">
        <v>2317</v>
      </c>
      <c r="B590" s="4" t="str">
        <f t="shared" si="8"/>
        <v>EMPRESA MUNICIPAL DE ASFALTOS Y VÍAS</v>
      </c>
      <c r="C590" s="4" t="s">
        <v>605</v>
      </c>
    </row>
    <row r="591" spans="1:3">
      <c r="A591" s="3">
        <v>2318</v>
      </c>
      <c r="B591" s="4" t="str">
        <f t="shared" ref="B591:B609" si="9">UPPER(C591)</f>
        <v>ENTIDAD DESCENTRALIZADA UMMIPRE PROMAN</v>
      </c>
      <c r="C591" s="4" t="s">
        <v>606</v>
      </c>
    </row>
    <row r="592" spans="1:3">
      <c r="A592" s="3">
        <v>2319</v>
      </c>
      <c r="B592" s="4" t="str">
        <f t="shared" si="9"/>
        <v>EMPRESA PÚBLICA DEPARTAMENTAL ESTRATÉGICA DE AGUAS - LA PAZ</v>
      </c>
      <c r="C592" s="4" t="s">
        <v>607</v>
      </c>
    </row>
    <row r="593" spans="1:3">
      <c r="A593" s="3">
        <v>2320</v>
      </c>
      <c r="B593" s="4" t="str">
        <f t="shared" si="9"/>
        <v>EMPRESA PUBLICA MUNICIPAL DE SERVICIOS DE AGUA Y ALCANTARRILLADO SANITARIO DE COBIJA</v>
      </c>
      <c r="C593" s="4" t="s">
        <v>608</v>
      </c>
    </row>
    <row r="594" spans="1:3">
      <c r="A594" s="3">
        <v>2321</v>
      </c>
      <c r="B594" s="4" t="str">
        <f t="shared" si="9"/>
        <v>EMPRESA MUNICIPAL DE ASEO DE EL ALTO</v>
      </c>
      <c r="C594" s="4" t="s">
        <v>609</v>
      </c>
    </row>
    <row r="595" spans="1:3">
      <c r="A595" s="3">
        <v>2322</v>
      </c>
      <c r="B595" s="4" t="str">
        <f t="shared" si="9"/>
        <v>ENTIDAD MATADERO FRIGORIFICO MUNICIPAL DE TARIJA</v>
      </c>
      <c r="C595" s="4" t="s">
        <v>610</v>
      </c>
    </row>
    <row r="596" spans="1:3">
      <c r="A596" s="3">
        <v>2323</v>
      </c>
      <c r="B596" s="4" t="str">
        <f t="shared" si="9"/>
        <v>ENTIDAD ASEO MUNICIPAL DE TARIJA</v>
      </c>
      <c r="C596" s="4" t="s">
        <v>611</v>
      </c>
    </row>
    <row r="597" spans="1:3">
      <c r="A597" s="3">
        <v>2324</v>
      </c>
      <c r="B597" s="4" t="str">
        <f t="shared" si="9"/>
        <v>ENTIDAD OBRAS PUBLICAS MUNICIPALES DE TARIJA</v>
      </c>
      <c r="C597" s="4" t="s">
        <v>612</v>
      </c>
    </row>
    <row r="598" spans="1:3">
      <c r="A598" s="3">
        <v>2325</v>
      </c>
      <c r="B598" s="4" t="str">
        <f t="shared" si="9"/>
        <v>ENTIDAD ORDENAMIENTO TERRITORIAL DE TARIJA</v>
      </c>
      <c r="C598" s="4" t="s">
        <v>613</v>
      </c>
    </row>
    <row r="599" spans="1:3">
      <c r="A599" s="3">
        <v>2326</v>
      </c>
      <c r="B599" s="4" t="str">
        <f t="shared" si="9"/>
        <v>ENTIDAD ORDEN Y SEGURIDAD CIUDADANA MUNICIPAL DE TARIJA</v>
      </c>
      <c r="C599" s="4" t="s">
        <v>614</v>
      </c>
    </row>
    <row r="600" spans="1:3">
      <c r="A600" s="3">
        <v>2327</v>
      </c>
      <c r="B600" s="4" t="str">
        <f t="shared" si="9"/>
        <v>EMPRESA MUNICIPAL AUTONOMA DE AGUA POTABLE Y ALCANTARILLADO  DE YACUIBA</v>
      </c>
      <c r="C600" s="4" t="s">
        <v>615</v>
      </c>
    </row>
    <row r="601" spans="1:3">
      <c r="A601" s="3">
        <v>9001</v>
      </c>
      <c r="B601" s="4" t="str">
        <f t="shared" si="9"/>
        <v>FEDERACIÓN DE ASOCIACIONES MUNICIPALES DE BOLIVIA</v>
      </c>
      <c r="C601" s="4" t="s">
        <v>616</v>
      </c>
    </row>
    <row r="602" spans="1:3">
      <c r="A602" s="3" t="s">
        <v>617</v>
      </c>
      <c r="B602" s="4" t="str">
        <f t="shared" si="9"/>
        <v>DIRECCIÓN GENERAL DE PROGRAMACIÓN Y OPERACIONES DEL TESORO</v>
      </c>
      <c r="C602" s="4" t="s">
        <v>618</v>
      </c>
    </row>
    <row r="603" spans="1:3">
      <c r="A603" s="3" t="s">
        <v>619</v>
      </c>
      <c r="B603" s="4" t="str">
        <f t="shared" si="9"/>
        <v>DIRECCIÓN GENERAL DE PROGRAMACIÓN Y OPERACIONES DEL TESORO</v>
      </c>
      <c r="C603" s="4" t="s">
        <v>618</v>
      </c>
    </row>
    <row r="604" spans="1:3">
      <c r="A604" s="3" t="s">
        <v>620</v>
      </c>
      <c r="B604" s="4" t="str">
        <f t="shared" si="9"/>
        <v>DIRECCIÓN GENERAL DE CRÉDITO PÚBLICO</v>
      </c>
      <c r="C604" s="4" t="s">
        <v>621</v>
      </c>
    </row>
    <row r="605" spans="1:3">
      <c r="A605" s="3" t="s">
        <v>622</v>
      </c>
      <c r="B605" s="4" t="str">
        <f t="shared" si="9"/>
        <v>DIRECCIÓN GENERAL DE ADMINISTRACIÓN Y FINANZAS TERRITORIALES</v>
      </c>
      <c r="C605" s="4" t="s">
        <v>623</v>
      </c>
    </row>
    <row r="606" spans="1:3">
      <c r="A606" s="3" t="s">
        <v>624</v>
      </c>
      <c r="B606" s="4" t="str">
        <f t="shared" si="9"/>
        <v>DIRECCIÓN GENERAL DE PENSIONES Y JUBILACIONES</v>
      </c>
      <c r="C606" s="4" t="s">
        <v>625</v>
      </c>
    </row>
    <row r="607" spans="1:3">
      <c r="A607" s="71" t="s">
        <v>626</v>
      </c>
      <c r="B607" s="4" t="str">
        <f t="shared" si="9"/>
        <v>ACREEDORES</v>
      </c>
      <c r="C607" s="4" t="s">
        <v>627</v>
      </c>
    </row>
    <row r="608" spans="1:3">
      <c r="A608" s="71" t="s">
        <v>628</v>
      </c>
      <c r="B608" s="4" t="str">
        <f t="shared" si="9"/>
        <v>AREA DE CONTABILIDAD</v>
      </c>
      <c r="C608" s="4" t="s">
        <v>629</v>
      </c>
    </row>
    <row r="609" spans="1:3">
      <c r="A609" s="71" t="s">
        <v>630</v>
      </c>
      <c r="B609" s="4" t="str">
        <f t="shared" si="9"/>
        <v>NO IDENTIFICADO</v>
      </c>
      <c r="C609" s="4" t="s">
        <v>635</v>
      </c>
    </row>
  </sheetData>
  <sheetProtection formatRows="0" selectLockedCells="1" sort="0" autoFilter="0"/>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A1:AR632"/>
  <sheetViews>
    <sheetView showGridLines="0" view="pageBreakPreview" zoomScale="85" zoomScaleNormal="70" zoomScaleSheetLayoutView="85" workbookViewId="0">
      <pane xSplit="3" ySplit="10" topLeftCell="D11" activePane="bottomRight" state="frozen"/>
      <selection activeCell="H15" sqref="H15:I15"/>
      <selection pane="topRight" activeCell="H15" sqref="H15:I15"/>
      <selection pane="bottomLeft" activeCell="H15" sqref="H15:I15"/>
      <selection pane="bottomRight" activeCell="B12" sqref="B12"/>
    </sheetView>
  </sheetViews>
  <sheetFormatPr baseColWidth="10" defaultRowHeight="15" outlineLevelCol="1"/>
  <cols>
    <col min="1" max="1" width="13" style="12" bestFit="1" customWidth="1"/>
    <col min="2" max="2" width="59.7109375" style="13" bestFit="1" customWidth="1"/>
    <col min="3" max="3" width="13.5703125" style="14" bestFit="1" customWidth="1"/>
    <col min="4" max="4" width="21.7109375" style="95" bestFit="1" customWidth="1" outlineLevel="1"/>
    <col min="5" max="5" width="21" style="95" bestFit="1" customWidth="1" outlineLevel="1"/>
    <col min="6" max="6" width="23.140625" style="95" bestFit="1" customWidth="1" outlineLevel="1"/>
    <col min="7" max="7" width="21" style="95" bestFit="1" customWidth="1" outlineLevel="1"/>
    <col min="8" max="8" width="20.42578125" style="95" bestFit="1" customWidth="1" outlineLevel="1"/>
    <col min="9" max="9" width="17.42578125" style="95" bestFit="1" customWidth="1" outlineLevel="1"/>
    <col min="10" max="10" width="23.140625" style="95" bestFit="1" customWidth="1" outlineLevel="1"/>
    <col min="11" max="11" width="13.42578125" style="95" bestFit="1" customWidth="1" outlineLevel="1"/>
    <col min="12" max="12" width="17.85546875" style="95" bestFit="1" customWidth="1" outlineLevel="1"/>
    <col min="13" max="13" width="19.28515625" style="95" bestFit="1" customWidth="1" outlineLevel="1"/>
    <col min="14" max="14" width="14" style="95" bestFit="1" customWidth="1" outlineLevel="1"/>
    <col min="15" max="15" width="21.42578125" style="95" bestFit="1" customWidth="1" outlineLevel="1"/>
    <col min="16" max="16" width="16" style="95" bestFit="1" customWidth="1" outlineLevel="1"/>
    <col min="17" max="17" width="21.7109375" style="95" bestFit="1" customWidth="1" outlineLevel="1"/>
    <col min="18" max="18" width="20.5703125" style="95" bestFit="1" customWidth="1" outlineLevel="1"/>
    <col min="19" max="19" width="15.28515625" style="95" bestFit="1" customWidth="1" outlineLevel="1"/>
    <col min="20" max="20" width="14.28515625" style="95" bestFit="1" customWidth="1" outlineLevel="1"/>
    <col min="21" max="21" width="13.140625" style="95" bestFit="1" customWidth="1" outlineLevel="1"/>
    <col min="22" max="22" width="13.42578125" style="95" bestFit="1" customWidth="1" outlineLevel="1"/>
    <col min="23" max="24" width="19.7109375" style="95" bestFit="1" customWidth="1" outlineLevel="1" collapsed="1"/>
    <col min="25" max="25" width="18.7109375" style="95" bestFit="1" customWidth="1" outlineLevel="1" collapsed="1"/>
    <col min="26" max="26" width="13.5703125" style="95" bestFit="1" customWidth="1" outlineLevel="1"/>
    <col min="27" max="27" width="13.85546875" style="95" bestFit="1" customWidth="1" outlineLevel="1"/>
    <col min="28" max="28" width="24" style="95" bestFit="1" customWidth="1" outlineLevel="1" collapsed="1"/>
    <col min="29" max="29" width="24" style="95" customWidth="1" outlineLevel="1"/>
    <col min="30" max="30" width="17.42578125" style="95" bestFit="1" customWidth="1" outlineLevel="1"/>
    <col min="31" max="31" width="18.7109375" style="95" bestFit="1" customWidth="1" outlineLevel="1"/>
    <col min="32" max="32" width="15" style="95" bestFit="1" customWidth="1" outlineLevel="1"/>
    <col min="33" max="33" width="18.85546875" style="95" bestFit="1" customWidth="1" outlineLevel="1"/>
    <col min="34" max="34" width="21.42578125" style="95" bestFit="1" customWidth="1" outlineLevel="1"/>
    <col min="35" max="36" width="13.42578125" style="95" bestFit="1" customWidth="1" outlineLevel="1"/>
    <col min="37" max="37" width="13.140625" style="95" bestFit="1" customWidth="1" outlineLevel="1"/>
    <col min="38" max="38" width="13.42578125" style="95" bestFit="1" customWidth="1" outlineLevel="1"/>
    <col min="39" max="39" width="28.7109375" style="96" bestFit="1" customWidth="1"/>
    <col min="40" max="40" width="11.42578125" style="16"/>
    <col min="41" max="41" width="19.28515625" style="96" bestFit="1" customWidth="1"/>
    <col min="42" max="42" width="14.85546875" style="16" bestFit="1" customWidth="1"/>
    <col min="43" max="43" width="17.140625" style="16" customWidth="1"/>
    <col min="44" max="44" width="14.42578125" style="16" customWidth="1"/>
    <col min="45" max="16384" width="11.42578125" style="16"/>
  </cols>
  <sheetData>
    <row r="1" spans="1:44" s="27" customFormat="1">
      <c r="A1" s="23"/>
      <c r="B1" s="24"/>
      <c r="C1" s="25"/>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2"/>
      <c r="AO1" s="92"/>
    </row>
    <row r="2" spans="1:44" s="27" customFormat="1" ht="13.5" customHeight="1">
      <c r="A2" s="23"/>
      <c r="B2" s="24"/>
      <c r="C2" s="25"/>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2"/>
      <c r="AO2" s="92"/>
    </row>
    <row r="3" spans="1:44" s="27" customFormat="1">
      <c r="A3" s="23"/>
      <c r="B3" s="24"/>
      <c r="C3" s="25"/>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2"/>
      <c r="AO3" s="92"/>
    </row>
    <row r="4" spans="1:44" s="27" customFormat="1" ht="18" customHeight="1">
      <c r="A4" s="330" t="s">
        <v>638</v>
      </c>
      <c r="B4" s="330"/>
      <c r="C4" s="330"/>
      <c r="D4" s="330"/>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330"/>
      <c r="AI4" s="330"/>
      <c r="AJ4" s="330"/>
      <c r="AK4" s="330"/>
      <c r="AL4" s="330"/>
      <c r="AM4" s="330"/>
      <c r="AO4" s="92"/>
    </row>
    <row r="5" spans="1:44" s="27" customFormat="1" ht="18.75">
      <c r="A5" s="330" t="str">
        <f>+'CUT MN'!A4</f>
        <v>CORRESPONDIENTE AL PERIODO DE ENERO A JULIO DE 2018</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O5" s="92"/>
    </row>
    <row r="6" spans="1:44" s="27" customFormat="1" ht="18.75">
      <c r="A6" s="330" t="str">
        <f>+'CUT MN'!A5</f>
        <v>ACTUALIZADO AL : 8 de agosto de 2018</v>
      </c>
      <c r="B6" s="330"/>
      <c r="C6" s="330"/>
      <c r="D6" s="330"/>
      <c r="E6" s="330"/>
      <c r="F6" s="330"/>
      <c r="G6" s="330"/>
      <c r="H6" s="330"/>
      <c r="I6" s="330"/>
      <c r="J6" s="330"/>
      <c r="K6" s="330"/>
      <c r="L6" s="330"/>
      <c r="M6" s="330"/>
      <c r="N6" s="330"/>
      <c r="O6" s="330"/>
      <c r="P6" s="330"/>
      <c r="Q6" s="330"/>
      <c r="R6" s="330"/>
      <c r="S6" s="330"/>
      <c r="T6" s="330"/>
      <c r="U6" s="330"/>
      <c r="V6" s="330"/>
      <c r="W6" s="330"/>
      <c r="X6" s="330"/>
      <c r="Y6" s="330"/>
      <c r="Z6" s="330"/>
      <c r="AA6" s="330"/>
      <c r="AB6" s="330"/>
      <c r="AC6" s="330"/>
      <c r="AD6" s="330"/>
      <c r="AE6" s="330"/>
      <c r="AF6" s="330"/>
      <c r="AG6" s="330"/>
      <c r="AH6" s="330"/>
      <c r="AI6" s="330"/>
      <c r="AJ6" s="330"/>
      <c r="AK6" s="330"/>
      <c r="AL6" s="330"/>
      <c r="AM6" s="330"/>
      <c r="AO6" s="92"/>
    </row>
    <row r="7" spans="1:44" s="27" customFormat="1" ht="18.75">
      <c r="A7" s="330" t="s">
        <v>639</v>
      </c>
      <c r="B7" s="330"/>
      <c r="C7" s="330"/>
      <c r="D7" s="330"/>
      <c r="E7" s="330"/>
      <c r="F7" s="330"/>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c r="AK7" s="330"/>
      <c r="AL7" s="330"/>
      <c r="AM7" s="330"/>
      <c r="AO7" s="92"/>
    </row>
    <row r="8" spans="1:44" s="27" customFormat="1">
      <c r="A8" s="23"/>
      <c r="B8" s="24"/>
      <c r="C8" s="25"/>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2"/>
      <c r="AO8" s="92"/>
    </row>
    <row r="9" spans="1:44" s="27" customFormat="1" ht="15" customHeight="1">
      <c r="A9" s="55"/>
      <c r="B9" s="28"/>
      <c r="C9" s="29"/>
      <c r="D9" s="334" t="s">
        <v>640</v>
      </c>
      <c r="E9" s="334"/>
      <c r="F9" s="334"/>
      <c r="G9" s="334"/>
      <c r="H9" s="334"/>
      <c r="I9" s="334"/>
      <c r="J9" s="334"/>
      <c r="K9" s="334"/>
      <c r="L9" s="334"/>
      <c r="M9" s="334"/>
      <c r="N9" s="334"/>
      <c r="O9" s="334"/>
      <c r="P9" s="334"/>
      <c r="Q9" s="334"/>
      <c r="R9" s="334"/>
      <c r="S9" s="334"/>
      <c r="T9" s="334"/>
      <c r="U9" s="334"/>
      <c r="V9" s="335"/>
      <c r="W9" s="331" t="s">
        <v>641</v>
      </c>
      <c r="X9" s="332"/>
      <c r="Y9" s="332"/>
      <c r="Z9" s="332"/>
      <c r="AA9" s="332"/>
      <c r="AB9" s="332"/>
      <c r="AC9" s="332"/>
      <c r="AD9" s="332"/>
      <c r="AE9" s="332"/>
      <c r="AF9" s="332"/>
      <c r="AG9" s="332"/>
      <c r="AH9" s="332"/>
      <c r="AI9" s="332"/>
      <c r="AJ9" s="332"/>
      <c r="AK9" s="332"/>
      <c r="AL9" s="333"/>
      <c r="AM9" s="92"/>
      <c r="AO9" s="92"/>
    </row>
    <row r="10" spans="1:44" s="181" customFormat="1" ht="34.5">
      <c r="A10" s="56" t="s">
        <v>642</v>
      </c>
      <c r="B10" s="58" t="s">
        <v>41</v>
      </c>
      <c r="C10" s="58" t="s">
        <v>643</v>
      </c>
      <c r="D10" s="93" t="s">
        <v>1249</v>
      </c>
      <c r="E10" s="93" t="s">
        <v>1248</v>
      </c>
      <c r="F10" s="94" t="s">
        <v>27</v>
      </c>
      <c r="G10" s="94" t="s">
        <v>3</v>
      </c>
      <c r="H10" s="94" t="s">
        <v>1255</v>
      </c>
      <c r="I10" s="94" t="s">
        <v>11</v>
      </c>
      <c r="J10" s="94" t="s">
        <v>6</v>
      </c>
      <c r="K10" s="94" t="s">
        <v>1316</v>
      </c>
      <c r="L10" s="94" t="s">
        <v>15</v>
      </c>
      <c r="M10" s="94" t="s">
        <v>1256</v>
      </c>
      <c r="N10" s="94" t="s">
        <v>17</v>
      </c>
      <c r="O10" s="94" t="s">
        <v>13</v>
      </c>
      <c r="P10" s="94" t="s">
        <v>1257</v>
      </c>
      <c r="Q10" s="94" t="s">
        <v>1315</v>
      </c>
      <c r="R10" s="94" t="s">
        <v>20</v>
      </c>
      <c r="S10" s="94" t="s">
        <v>21</v>
      </c>
      <c r="T10" s="94" t="s">
        <v>8</v>
      </c>
      <c r="U10" s="94" t="s">
        <v>1245</v>
      </c>
      <c r="V10" s="94" t="s">
        <v>1267</v>
      </c>
      <c r="W10" s="93" t="s">
        <v>1250</v>
      </c>
      <c r="X10" s="93" t="s">
        <v>1252</v>
      </c>
      <c r="Y10" s="94" t="s">
        <v>3</v>
      </c>
      <c r="Z10" s="94" t="s">
        <v>631</v>
      </c>
      <c r="AA10" s="94" t="s">
        <v>11</v>
      </c>
      <c r="AB10" s="94" t="s">
        <v>6</v>
      </c>
      <c r="AC10" s="94" t="s">
        <v>15</v>
      </c>
      <c r="AD10" s="94" t="s">
        <v>17</v>
      </c>
      <c r="AE10" s="94" t="s">
        <v>13</v>
      </c>
      <c r="AF10" s="94" t="s">
        <v>1257</v>
      </c>
      <c r="AG10" s="94" t="s">
        <v>1315</v>
      </c>
      <c r="AH10" s="94" t="s">
        <v>20</v>
      </c>
      <c r="AI10" s="94" t="s">
        <v>21</v>
      </c>
      <c r="AJ10" s="94" t="s">
        <v>23</v>
      </c>
      <c r="AK10" s="94" t="s">
        <v>1247</v>
      </c>
      <c r="AL10" s="94" t="s">
        <v>1267</v>
      </c>
      <c r="AM10" s="93" t="s">
        <v>644</v>
      </c>
      <c r="AO10" s="240"/>
    </row>
    <row r="11" spans="1:44" ht="33" customHeight="1">
      <c r="A11" s="87">
        <v>6</v>
      </c>
      <c r="B11" s="88" t="s">
        <v>689</v>
      </c>
      <c r="C11" s="89" t="s">
        <v>1328</v>
      </c>
      <c r="D11" s="113">
        <v>0</v>
      </c>
      <c r="E11" s="113">
        <v>0</v>
      </c>
      <c r="F11" s="113">
        <v>0</v>
      </c>
      <c r="G11" s="113">
        <v>0</v>
      </c>
      <c r="H11" s="113">
        <v>0</v>
      </c>
      <c r="I11" s="113">
        <v>0</v>
      </c>
      <c r="J11" s="113">
        <v>0</v>
      </c>
      <c r="K11" s="113">
        <v>0</v>
      </c>
      <c r="L11" s="113">
        <v>574.64</v>
      </c>
      <c r="M11" s="113">
        <v>0</v>
      </c>
      <c r="N11" s="113">
        <v>0</v>
      </c>
      <c r="O11" s="113">
        <v>0</v>
      </c>
      <c r="P11" s="113">
        <v>0</v>
      </c>
      <c r="Q11" s="113">
        <v>0</v>
      </c>
      <c r="R11" s="113">
        <v>0</v>
      </c>
      <c r="S11" s="113">
        <v>0</v>
      </c>
      <c r="T11" s="113">
        <v>0</v>
      </c>
      <c r="U11" s="113">
        <v>0</v>
      </c>
      <c r="V11" s="113">
        <v>0</v>
      </c>
      <c r="W11" s="113">
        <v>0</v>
      </c>
      <c r="X11" s="113">
        <v>0</v>
      </c>
      <c r="Y11" s="113">
        <v>0</v>
      </c>
      <c r="Z11" s="113">
        <v>0</v>
      </c>
      <c r="AA11" s="113">
        <v>0</v>
      </c>
      <c r="AB11" s="113">
        <v>0</v>
      </c>
      <c r="AC11" s="113">
        <v>0</v>
      </c>
      <c r="AD11" s="113">
        <v>0</v>
      </c>
      <c r="AE11" s="113">
        <v>0</v>
      </c>
      <c r="AF11" s="113">
        <v>0</v>
      </c>
      <c r="AG11" s="113">
        <v>0</v>
      </c>
      <c r="AH11" s="113">
        <v>0</v>
      </c>
      <c r="AI11" s="113">
        <v>0</v>
      </c>
      <c r="AJ11" s="113">
        <v>0</v>
      </c>
      <c r="AK11" s="113">
        <v>0</v>
      </c>
      <c r="AL11" s="113">
        <v>0</v>
      </c>
      <c r="AM11" s="113">
        <f t="shared" ref="AM11:AM74" si="0">SUM(D11:AL11)</f>
        <v>574.64</v>
      </c>
      <c r="AP11" s="70"/>
    </row>
    <row r="12" spans="1:44" ht="33" customHeight="1">
      <c r="A12" s="87">
        <v>10</v>
      </c>
      <c r="B12" s="88" t="s">
        <v>690</v>
      </c>
      <c r="C12" s="89" t="s">
        <v>1399</v>
      </c>
      <c r="D12" s="113">
        <v>0</v>
      </c>
      <c r="E12" s="113">
        <v>0</v>
      </c>
      <c r="F12" s="113">
        <v>0</v>
      </c>
      <c r="G12" s="113">
        <v>127295.91000000002</v>
      </c>
      <c r="H12" s="113">
        <v>0</v>
      </c>
      <c r="I12" s="113">
        <v>50</v>
      </c>
      <c r="J12" s="113">
        <v>3696375.2999999989</v>
      </c>
      <c r="K12" s="113">
        <v>0</v>
      </c>
      <c r="L12" s="113">
        <v>101905.82</v>
      </c>
      <c r="M12" s="113">
        <v>0</v>
      </c>
      <c r="N12" s="113">
        <v>0</v>
      </c>
      <c r="O12" s="113">
        <v>0</v>
      </c>
      <c r="P12" s="113">
        <v>0</v>
      </c>
      <c r="Q12" s="113">
        <v>0</v>
      </c>
      <c r="R12" s="113">
        <v>0</v>
      </c>
      <c r="S12" s="113">
        <v>0</v>
      </c>
      <c r="T12" s="113">
        <v>0</v>
      </c>
      <c r="U12" s="113">
        <v>0</v>
      </c>
      <c r="V12" s="113">
        <v>0</v>
      </c>
      <c r="W12" s="113">
        <v>0</v>
      </c>
      <c r="X12" s="113">
        <v>0</v>
      </c>
      <c r="Y12" s="113">
        <v>0</v>
      </c>
      <c r="Z12" s="113">
        <v>0</v>
      </c>
      <c r="AA12" s="113">
        <v>0</v>
      </c>
      <c r="AB12" s="113">
        <v>0</v>
      </c>
      <c r="AC12" s="113">
        <v>0</v>
      </c>
      <c r="AD12" s="113">
        <v>0</v>
      </c>
      <c r="AE12" s="113">
        <v>0</v>
      </c>
      <c r="AF12" s="113">
        <v>0</v>
      </c>
      <c r="AG12" s="113">
        <v>0</v>
      </c>
      <c r="AH12" s="113">
        <v>0</v>
      </c>
      <c r="AI12" s="113">
        <v>0</v>
      </c>
      <c r="AJ12" s="113">
        <v>0</v>
      </c>
      <c r="AK12" s="113">
        <v>0</v>
      </c>
      <c r="AL12" s="113">
        <v>0</v>
      </c>
      <c r="AM12" s="113">
        <f t="shared" si="0"/>
        <v>3925627.0299999989</v>
      </c>
      <c r="AP12" s="70"/>
    </row>
    <row r="13" spans="1:44" ht="33" customHeight="1">
      <c r="A13" s="87">
        <v>15</v>
      </c>
      <c r="B13" s="88" t="s">
        <v>691</v>
      </c>
      <c r="C13" s="89" t="s">
        <v>1330</v>
      </c>
      <c r="D13" s="113">
        <v>0</v>
      </c>
      <c r="E13" s="113">
        <v>0</v>
      </c>
      <c r="F13" s="113">
        <v>57211168.340000004</v>
      </c>
      <c r="G13" s="113">
        <v>2375315.9000000004</v>
      </c>
      <c r="H13" s="113">
        <v>0</v>
      </c>
      <c r="I13" s="113">
        <v>270</v>
      </c>
      <c r="J13" s="113">
        <v>565186.13</v>
      </c>
      <c r="K13" s="113">
        <v>0</v>
      </c>
      <c r="L13" s="113">
        <v>11305.550000000001</v>
      </c>
      <c r="M13" s="113">
        <v>0</v>
      </c>
      <c r="N13" s="113">
        <v>0</v>
      </c>
      <c r="O13" s="113">
        <v>0</v>
      </c>
      <c r="P13" s="113">
        <v>0</v>
      </c>
      <c r="Q13" s="113">
        <v>5140.8900000000003</v>
      </c>
      <c r="R13" s="113">
        <v>0</v>
      </c>
      <c r="S13" s="113">
        <v>0</v>
      </c>
      <c r="T13" s="113">
        <v>0</v>
      </c>
      <c r="U13" s="113">
        <v>0</v>
      </c>
      <c r="V13" s="113">
        <v>0</v>
      </c>
      <c r="W13" s="113">
        <v>0</v>
      </c>
      <c r="X13" s="113">
        <v>0</v>
      </c>
      <c r="Y13" s="113">
        <v>0</v>
      </c>
      <c r="Z13" s="113">
        <v>0</v>
      </c>
      <c r="AA13" s="113">
        <v>0</v>
      </c>
      <c r="AB13" s="113">
        <v>0</v>
      </c>
      <c r="AC13" s="113">
        <v>0</v>
      </c>
      <c r="AD13" s="113">
        <v>0</v>
      </c>
      <c r="AE13" s="113">
        <v>0</v>
      </c>
      <c r="AF13" s="113">
        <v>0</v>
      </c>
      <c r="AG13" s="113">
        <v>0</v>
      </c>
      <c r="AH13" s="113">
        <v>0</v>
      </c>
      <c r="AI13" s="113">
        <v>0</v>
      </c>
      <c r="AJ13" s="113">
        <v>0</v>
      </c>
      <c r="AK13" s="113">
        <v>0</v>
      </c>
      <c r="AL13" s="113">
        <v>0</v>
      </c>
      <c r="AM13" s="113">
        <f t="shared" si="0"/>
        <v>60168386.810000002</v>
      </c>
      <c r="AP13" s="70"/>
    </row>
    <row r="14" spans="1:44" ht="33" customHeight="1">
      <c r="A14" s="87">
        <v>16</v>
      </c>
      <c r="B14" s="88" t="s">
        <v>692</v>
      </c>
      <c r="C14" s="89" t="s">
        <v>1331</v>
      </c>
      <c r="D14" s="113">
        <v>0</v>
      </c>
      <c r="E14" s="113">
        <v>3676242</v>
      </c>
      <c r="F14" s="113">
        <v>6601298.1000000006</v>
      </c>
      <c r="G14" s="113">
        <v>4958893.2400000012</v>
      </c>
      <c r="H14" s="113">
        <v>0</v>
      </c>
      <c r="I14" s="113">
        <v>50</v>
      </c>
      <c r="J14" s="113">
        <v>486520.3</v>
      </c>
      <c r="K14" s="113">
        <v>0</v>
      </c>
      <c r="L14" s="113">
        <v>1390.8799999999999</v>
      </c>
      <c r="M14" s="113">
        <v>0</v>
      </c>
      <c r="N14" s="113">
        <v>0</v>
      </c>
      <c r="O14" s="113">
        <v>40.86</v>
      </c>
      <c r="P14" s="113">
        <v>28.74</v>
      </c>
      <c r="Q14" s="113">
        <v>7359</v>
      </c>
      <c r="R14" s="113">
        <v>0</v>
      </c>
      <c r="S14" s="113">
        <v>0</v>
      </c>
      <c r="T14" s="113">
        <v>0</v>
      </c>
      <c r="U14" s="113">
        <v>0</v>
      </c>
      <c r="V14" s="113">
        <v>0</v>
      </c>
      <c r="W14" s="113">
        <v>0</v>
      </c>
      <c r="X14" s="113">
        <v>0</v>
      </c>
      <c r="Y14" s="113">
        <v>0</v>
      </c>
      <c r="Z14" s="113">
        <v>0</v>
      </c>
      <c r="AA14" s="113">
        <v>0</v>
      </c>
      <c r="AB14" s="113">
        <v>461543.75</v>
      </c>
      <c r="AC14" s="113">
        <v>0</v>
      </c>
      <c r="AD14" s="113">
        <v>0</v>
      </c>
      <c r="AE14" s="113">
        <v>0</v>
      </c>
      <c r="AF14" s="113">
        <v>0</v>
      </c>
      <c r="AG14" s="113">
        <v>0</v>
      </c>
      <c r="AH14" s="113">
        <v>0</v>
      </c>
      <c r="AI14" s="113">
        <v>0</v>
      </c>
      <c r="AJ14" s="113">
        <v>0</v>
      </c>
      <c r="AK14" s="113">
        <v>0</v>
      </c>
      <c r="AL14" s="113">
        <v>0</v>
      </c>
      <c r="AM14" s="113">
        <f t="shared" si="0"/>
        <v>16193366.870000005</v>
      </c>
      <c r="AP14" s="70"/>
      <c r="AR14" s="18"/>
    </row>
    <row r="15" spans="1:44" ht="33" customHeight="1">
      <c r="A15" s="87">
        <v>20</v>
      </c>
      <c r="B15" s="88" t="s">
        <v>693</v>
      </c>
      <c r="C15" s="89" t="s">
        <v>1399</v>
      </c>
      <c r="D15" s="113">
        <v>0</v>
      </c>
      <c r="E15" s="113">
        <v>0</v>
      </c>
      <c r="F15" s="113">
        <v>17392718.500000004</v>
      </c>
      <c r="G15" s="113">
        <v>4028903.35</v>
      </c>
      <c r="H15" s="113">
        <v>0</v>
      </c>
      <c r="I15" s="113">
        <v>2316.1799999999998</v>
      </c>
      <c r="J15" s="113">
        <v>0</v>
      </c>
      <c r="K15" s="113">
        <v>0</v>
      </c>
      <c r="L15" s="113">
        <v>33722.11</v>
      </c>
      <c r="M15" s="113">
        <v>0</v>
      </c>
      <c r="N15" s="113">
        <v>0</v>
      </c>
      <c r="O15" s="113">
        <v>0</v>
      </c>
      <c r="P15" s="113">
        <v>14222.36</v>
      </c>
      <c r="Q15" s="113">
        <v>0</v>
      </c>
      <c r="R15" s="113">
        <v>0</v>
      </c>
      <c r="S15" s="113">
        <v>0</v>
      </c>
      <c r="T15" s="113">
        <v>0</v>
      </c>
      <c r="U15" s="113">
        <v>0</v>
      </c>
      <c r="V15" s="113">
        <v>0</v>
      </c>
      <c r="W15" s="113">
        <v>0</v>
      </c>
      <c r="X15" s="113">
        <v>0</v>
      </c>
      <c r="Y15" s="113">
        <v>0</v>
      </c>
      <c r="Z15" s="113">
        <v>0</v>
      </c>
      <c r="AA15" s="113">
        <v>0</v>
      </c>
      <c r="AB15" s="113">
        <v>872489.99</v>
      </c>
      <c r="AC15" s="113">
        <v>0</v>
      </c>
      <c r="AD15" s="113">
        <v>0</v>
      </c>
      <c r="AE15" s="113">
        <v>0</v>
      </c>
      <c r="AF15" s="113">
        <v>0</v>
      </c>
      <c r="AG15" s="113">
        <v>0</v>
      </c>
      <c r="AH15" s="113">
        <v>0</v>
      </c>
      <c r="AI15" s="113">
        <v>0</v>
      </c>
      <c r="AJ15" s="113">
        <v>0</v>
      </c>
      <c r="AK15" s="113">
        <v>0</v>
      </c>
      <c r="AL15" s="113">
        <v>0</v>
      </c>
      <c r="AM15" s="113">
        <f t="shared" si="0"/>
        <v>22344372.490000002</v>
      </c>
      <c r="AP15" s="70"/>
      <c r="AQ15" s="18"/>
      <c r="AR15" s="18"/>
    </row>
    <row r="16" spans="1:44" ht="33" customHeight="1">
      <c r="A16" s="87">
        <v>25</v>
      </c>
      <c r="B16" s="88" t="s">
        <v>694</v>
      </c>
      <c r="C16" s="89" t="s">
        <v>1331</v>
      </c>
      <c r="D16" s="113">
        <v>0</v>
      </c>
      <c r="E16" s="113">
        <v>0</v>
      </c>
      <c r="F16" s="113">
        <v>1560</v>
      </c>
      <c r="G16" s="113">
        <v>4909141.6400000006</v>
      </c>
      <c r="H16" s="113">
        <v>0</v>
      </c>
      <c r="I16" s="113">
        <v>0</v>
      </c>
      <c r="J16" s="113">
        <v>473487.49000000005</v>
      </c>
      <c r="K16" s="113">
        <v>0</v>
      </c>
      <c r="L16" s="113">
        <v>4026.1199999999994</v>
      </c>
      <c r="M16" s="113">
        <v>1526003.19</v>
      </c>
      <c r="N16" s="113">
        <v>0</v>
      </c>
      <c r="O16" s="113">
        <v>0</v>
      </c>
      <c r="P16" s="113">
        <v>1561.2</v>
      </c>
      <c r="Q16" s="113">
        <v>579198310.00000143</v>
      </c>
      <c r="R16" s="113">
        <v>0</v>
      </c>
      <c r="S16" s="113">
        <v>0</v>
      </c>
      <c r="T16" s="113">
        <v>0</v>
      </c>
      <c r="U16" s="113">
        <v>0</v>
      </c>
      <c r="V16" s="113">
        <v>0</v>
      </c>
      <c r="W16" s="113">
        <v>0</v>
      </c>
      <c r="X16" s="113">
        <v>0</v>
      </c>
      <c r="Y16" s="113">
        <v>0</v>
      </c>
      <c r="Z16" s="113">
        <v>0</v>
      </c>
      <c r="AA16" s="113">
        <v>0</v>
      </c>
      <c r="AB16" s="113">
        <v>0</v>
      </c>
      <c r="AC16" s="113">
        <v>0</v>
      </c>
      <c r="AD16" s="113">
        <v>0</v>
      </c>
      <c r="AE16" s="113">
        <v>0</v>
      </c>
      <c r="AF16" s="113">
        <v>0</v>
      </c>
      <c r="AG16" s="113">
        <v>0</v>
      </c>
      <c r="AH16" s="113">
        <v>0</v>
      </c>
      <c r="AI16" s="113">
        <v>0</v>
      </c>
      <c r="AJ16" s="113">
        <v>0</v>
      </c>
      <c r="AK16" s="113">
        <v>0</v>
      </c>
      <c r="AL16" s="113">
        <v>0</v>
      </c>
      <c r="AM16" s="113">
        <f t="shared" si="0"/>
        <v>586114089.64000142</v>
      </c>
      <c r="AP16" s="70"/>
      <c r="AQ16" s="18"/>
      <c r="AR16" s="18"/>
    </row>
    <row r="17" spans="1:42" ht="33" customHeight="1">
      <c r="A17" s="87">
        <v>30</v>
      </c>
      <c r="B17" s="88" t="s">
        <v>1401</v>
      </c>
      <c r="C17" s="89" t="s">
        <v>1330</v>
      </c>
      <c r="D17" s="113">
        <v>0</v>
      </c>
      <c r="E17" s="113">
        <v>0</v>
      </c>
      <c r="F17" s="113">
        <v>6800000</v>
      </c>
      <c r="G17" s="113">
        <v>145417.41</v>
      </c>
      <c r="H17" s="113">
        <v>0</v>
      </c>
      <c r="I17" s="113">
        <v>50</v>
      </c>
      <c r="J17" s="113">
        <v>555660</v>
      </c>
      <c r="K17" s="113">
        <v>0</v>
      </c>
      <c r="L17" s="113">
        <v>271.37</v>
      </c>
      <c r="M17" s="113">
        <v>0</v>
      </c>
      <c r="N17" s="113">
        <v>0</v>
      </c>
      <c r="O17" s="113">
        <v>0</v>
      </c>
      <c r="P17" s="113">
        <v>0</v>
      </c>
      <c r="Q17" s="113">
        <v>0</v>
      </c>
      <c r="R17" s="113">
        <v>0</v>
      </c>
      <c r="S17" s="113">
        <v>0</v>
      </c>
      <c r="T17" s="113">
        <v>0</v>
      </c>
      <c r="U17" s="113">
        <v>0</v>
      </c>
      <c r="V17" s="113">
        <v>0</v>
      </c>
      <c r="W17" s="113">
        <v>0</v>
      </c>
      <c r="X17" s="113">
        <v>0</v>
      </c>
      <c r="Y17" s="113">
        <v>0</v>
      </c>
      <c r="Z17" s="113">
        <v>0</v>
      </c>
      <c r="AA17" s="113">
        <v>0</v>
      </c>
      <c r="AB17" s="113">
        <v>0</v>
      </c>
      <c r="AC17" s="113">
        <v>0</v>
      </c>
      <c r="AD17" s="113">
        <v>0</v>
      </c>
      <c r="AE17" s="113">
        <v>0</v>
      </c>
      <c r="AF17" s="113">
        <v>0</v>
      </c>
      <c r="AG17" s="113">
        <v>0</v>
      </c>
      <c r="AH17" s="113">
        <v>0</v>
      </c>
      <c r="AI17" s="113">
        <v>0</v>
      </c>
      <c r="AJ17" s="113">
        <v>0</v>
      </c>
      <c r="AK17" s="113">
        <v>0</v>
      </c>
      <c r="AL17" s="113">
        <v>0</v>
      </c>
      <c r="AM17" s="113">
        <f t="shared" si="0"/>
        <v>7501398.7800000003</v>
      </c>
      <c r="AP17" s="70"/>
    </row>
    <row r="18" spans="1:42" ht="33" customHeight="1">
      <c r="A18" s="87">
        <v>35</v>
      </c>
      <c r="B18" s="88" t="s">
        <v>696</v>
      </c>
      <c r="C18" s="89" t="s">
        <v>1332</v>
      </c>
      <c r="D18" s="113">
        <v>0</v>
      </c>
      <c r="E18" s="113">
        <v>0</v>
      </c>
      <c r="F18" s="113">
        <v>0</v>
      </c>
      <c r="G18" s="113">
        <v>802460.62000000011</v>
      </c>
      <c r="H18" s="113">
        <v>0</v>
      </c>
      <c r="I18" s="113">
        <v>50</v>
      </c>
      <c r="J18" s="113">
        <v>557000</v>
      </c>
      <c r="K18" s="113">
        <v>0</v>
      </c>
      <c r="L18" s="113">
        <v>716.03</v>
      </c>
      <c r="M18" s="113">
        <v>0</v>
      </c>
      <c r="N18" s="113">
        <v>0</v>
      </c>
      <c r="O18" s="113">
        <v>0</v>
      </c>
      <c r="P18" s="113">
        <v>0</v>
      </c>
      <c r="Q18" s="113">
        <v>6725292.7300000004</v>
      </c>
      <c r="R18" s="113">
        <v>0</v>
      </c>
      <c r="S18" s="113">
        <v>0</v>
      </c>
      <c r="T18" s="113">
        <v>0</v>
      </c>
      <c r="U18" s="113">
        <v>0</v>
      </c>
      <c r="V18" s="113">
        <v>0</v>
      </c>
      <c r="W18" s="113">
        <v>0</v>
      </c>
      <c r="X18" s="113">
        <v>0</v>
      </c>
      <c r="Y18" s="113">
        <v>0</v>
      </c>
      <c r="Z18" s="113">
        <v>0</v>
      </c>
      <c r="AA18" s="113">
        <v>0</v>
      </c>
      <c r="AB18" s="113">
        <v>0</v>
      </c>
      <c r="AC18" s="113">
        <v>0</v>
      </c>
      <c r="AD18" s="113">
        <v>0</v>
      </c>
      <c r="AE18" s="113">
        <v>0</v>
      </c>
      <c r="AF18" s="113">
        <v>0</v>
      </c>
      <c r="AG18" s="113">
        <v>0</v>
      </c>
      <c r="AH18" s="113">
        <v>0</v>
      </c>
      <c r="AI18" s="113">
        <v>0</v>
      </c>
      <c r="AJ18" s="113">
        <v>0</v>
      </c>
      <c r="AK18" s="113">
        <v>0</v>
      </c>
      <c r="AL18" s="113">
        <v>0</v>
      </c>
      <c r="AM18" s="113">
        <f t="shared" si="0"/>
        <v>8085519.3800000008</v>
      </c>
      <c r="AP18" s="70"/>
    </row>
    <row r="19" spans="1:42" ht="33" customHeight="1">
      <c r="A19" s="87">
        <v>41</v>
      </c>
      <c r="B19" s="88" t="s">
        <v>697</v>
      </c>
      <c r="C19" s="115" t="s">
        <v>1329</v>
      </c>
      <c r="D19" s="113">
        <v>0</v>
      </c>
      <c r="E19" s="113">
        <v>0</v>
      </c>
      <c r="F19" s="113">
        <v>82288.850000000006</v>
      </c>
      <c r="G19" s="113">
        <v>4810171.57</v>
      </c>
      <c r="H19" s="113">
        <v>0</v>
      </c>
      <c r="I19" s="113">
        <v>0</v>
      </c>
      <c r="J19" s="113">
        <v>2976066</v>
      </c>
      <c r="K19" s="113">
        <v>0</v>
      </c>
      <c r="L19" s="113">
        <v>1080</v>
      </c>
      <c r="M19" s="113">
        <v>11295373.800000001</v>
      </c>
      <c r="N19" s="113">
        <v>0</v>
      </c>
      <c r="O19" s="113">
        <v>0</v>
      </c>
      <c r="P19" s="113">
        <v>0</v>
      </c>
      <c r="Q19" s="113">
        <v>7260</v>
      </c>
      <c r="R19" s="113">
        <v>0</v>
      </c>
      <c r="S19" s="113">
        <v>0</v>
      </c>
      <c r="T19" s="113">
        <v>0</v>
      </c>
      <c r="U19" s="113">
        <v>0</v>
      </c>
      <c r="V19" s="113">
        <v>0</v>
      </c>
      <c r="W19" s="113">
        <v>0</v>
      </c>
      <c r="X19" s="113">
        <v>0</v>
      </c>
      <c r="Y19" s="113">
        <v>0</v>
      </c>
      <c r="Z19" s="113">
        <v>0</v>
      </c>
      <c r="AA19" s="113">
        <v>0</v>
      </c>
      <c r="AB19" s="113">
        <v>0</v>
      </c>
      <c r="AC19" s="113">
        <v>0</v>
      </c>
      <c r="AD19" s="113">
        <v>0</v>
      </c>
      <c r="AE19" s="113">
        <v>0</v>
      </c>
      <c r="AF19" s="113">
        <v>0</v>
      </c>
      <c r="AG19" s="113">
        <v>0</v>
      </c>
      <c r="AH19" s="113">
        <v>0</v>
      </c>
      <c r="AI19" s="113">
        <v>0</v>
      </c>
      <c r="AJ19" s="113">
        <v>0</v>
      </c>
      <c r="AK19" s="113">
        <v>0</v>
      </c>
      <c r="AL19" s="113">
        <v>0</v>
      </c>
      <c r="AM19" s="113">
        <f t="shared" si="0"/>
        <v>19172240.219999999</v>
      </c>
      <c r="AP19" s="70"/>
    </row>
    <row r="20" spans="1:42" ht="33" customHeight="1">
      <c r="A20" s="87">
        <v>46</v>
      </c>
      <c r="B20" s="88" t="s">
        <v>698</v>
      </c>
      <c r="C20" s="89" t="s">
        <v>1334</v>
      </c>
      <c r="D20" s="113">
        <v>0</v>
      </c>
      <c r="E20" s="113">
        <v>395000</v>
      </c>
      <c r="F20" s="113">
        <v>48.6</v>
      </c>
      <c r="G20" s="113">
        <v>6111804.5599999996</v>
      </c>
      <c r="H20" s="113">
        <v>0</v>
      </c>
      <c r="I20" s="113">
        <v>100</v>
      </c>
      <c r="J20" s="113">
        <v>4917015.6100000003</v>
      </c>
      <c r="K20" s="113">
        <v>0</v>
      </c>
      <c r="L20" s="113">
        <v>74782.73</v>
      </c>
      <c r="M20" s="113">
        <v>0</v>
      </c>
      <c r="N20" s="113">
        <v>0</v>
      </c>
      <c r="O20" s="113">
        <v>352.71</v>
      </c>
      <c r="P20" s="113">
        <v>265692.65999999997</v>
      </c>
      <c r="Q20" s="113">
        <v>0</v>
      </c>
      <c r="R20" s="113">
        <v>0</v>
      </c>
      <c r="S20" s="113">
        <v>0</v>
      </c>
      <c r="T20" s="113">
        <v>0</v>
      </c>
      <c r="U20" s="113">
        <v>0</v>
      </c>
      <c r="V20" s="113">
        <v>0</v>
      </c>
      <c r="W20" s="113">
        <v>0</v>
      </c>
      <c r="X20" s="113">
        <v>0</v>
      </c>
      <c r="Y20" s="113">
        <v>100.02</v>
      </c>
      <c r="Z20" s="113">
        <v>0</v>
      </c>
      <c r="AA20" s="113">
        <v>0</v>
      </c>
      <c r="AB20" s="113">
        <v>0</v>
      </c>
      <c r="AC20" s="113">
        <v>0</v>
      </c>
      <c r="AD20" s="113">
        <v>0</v>
      </c>
      <c r="AE20" s="113">
        <v>0</v>
      </c>
      <c r="AF20" s="113">
        <v>0</v>
      </c>
      <c r="AG20" s="113">
        <v>0</v>
      </c>
      <c r="AH20" s="113">
        <v>0</v>
      </c>
      <c r="AI20" s="113">
        <v>0</v>
      </c>
      <c r="AJ20" s="113">
        <v>0</v>
      </c>
      <c r="AK20" s="113">
        <v>0</v>
      </c>
      <c r="AL20" s="113">
        <v>0</v>
      </c>
      <c r="AM20" s="113">
        <f t="shared" si="0"/>
        <v>11764896.890000001</v>
      </c>
      <c r="AP20" s="70"/>
    </row>
    <row r="21" spans="1:42" ht="33" customHeight="1">
      <c r="A21" s="87">
        <v>47</v>
      </c>
      <c r="B21" s="88" t="s">
        <v>699</v>
      </c>
      <c r="C21" s="89" t="s">
        <v>1335</v>
      </c>
      <c r="D21" s="113">
        <v>0</v>
      </c>
      <c r="E21" s="113">
        <v>0</v>
      </c>
      <c r="F21" s="113">
        <v>356379.30000000005</v>
      </c>
      <c r="G21" s="113">
        <v>1252079.1099999999</v>
      </c>
      <c r="H21" s="113">
        <v>0</v>
      </c>
      <c r="I21" s="113">
        <v>0</v>
      </c>
      <c r="J21" s="113">
        <v>195350.09</v>
      </c>
      <c r="K21" s="113">
        <v>0</v>
      </c>
      <c r="L21" s="113">
        <v>0</v>
      </c>
      <c r="M21" s="113">
        <v>0</v>
      </c>
      <c r="N21" s="113">
        <v>0</v>
      </c>
      <c r="O21" s="113">
        <v>0</v>
      </c>
      <c r="P21" s="113">
        <v>0</v>
      </c>
      <c r="Q21" s="113">
        <v>0</v>
      </c>
      <c r="R21" s="113">
        <v>0</v>
      </c>
      <c r="S21" s="113">
        <v>0</v>
      </c>
      <c r="T21" s="113">
        <v>0</v>
      </c>
      <c r="U21" s="113">
        <v>0</v>
      </c>
      <c r="V21" s="113">
        <v>0</v>
      </c>
      <c r="W21" s="113">
        <v>0</v>
      </c>
      <c r="X21" s="113">
        <v>0</v>
      </c>
      <c r="Y21" s="113">
        <v>0</v>
      </c>
      <c r="Z21" s="113">
        <v>0</v>
      </c>
      <c r="AA21" s="113">
        <v>200.04</v>
      </c>
      <c r="AB21" s="113">
        <v>75354767.939999998</v>
      </c>
      <c r="AC21" s="113">
        <v>0</v>
      </c>
      <c r="AD21" s="113">
        <v>0</v>
      </c>
      <c r="AE21" s="113">
        <v>0</v>
      </c>
      <c r="AF21" s="113">
        <v>0</v>
      </c>
      <c r="AG21" s="113">
        <v>0</v>
      </c>
      <c r="AH21" s="113">
        <v>0</v>
      </c>
      <c r="AI21" s="113">
        <v>0</v>
      </c>
      <c r="AJ21" s="113">
        <v>0</v>
      </c>
      <c r="AK21" s="113">
        <v>0</v>
      </c>
      <c r="AL21" s="113">
        <v>0</v>
      </c>
      <c r="AM21" s="113">
        <f t="shared" si="0"/>
        <v>77158776.480000004</v>
      </c>
      <c r="AP21" s="70"/>
    </row>
    <row r="22" spans="1:42" ht="33" customHeight="1">
      <c r="A22" s="87">
        <v>48</v>
      </c>
      <c r="B22" s="88" t="s">
        <v>700</v>
      </c>
      <c r="C22" s="89" t="s">
        <v>1399</v>
      </c>
      <c r="D22" s="113">
        <v>0</v>
      </c>
      <c r="E22" s="113">
        <v>0</v>
      </c>
      <c r="F22" s="113">
        <v>73766</v>
      </c>
      <c r="G22" s="113">
        <v>252731.2</v>
      </c>
      <c r="H22" s="113">
        <v>0</v>
      </c>
      <c r="I22" s="113">
        <v>0</v>
      </c>
      <c r="J22" s="113">
        <v>0</v>
      </c>
      <c r="K22" s="113">
        <v>0</v>
      </c>
      <c r="L22" s="113">
        <v>2598</v>
      </c>
      <c r="M22" s="113">
        <v>0</v>
      </c>
      <c r="N22" s="113">
        <v>0</v>
      </c>
      <c r="O22" s="113">
        <v>0</v>
      </c>
      <c r="P22" s="113">
        <v>0</v>
      </c>
      <c r="Q22" s="113">
        <v>1044000</v>
      </c>
      <c r="R22" s="113">
        <v>0</v>
      </c>
      <c r="S22" s="113">
        <v>0</v>
      </c>
      <c r="T22" s="113">
        <v>0</v>
      </c>
      <c r="U22" s="113">
        <v>0</v>
      </c>
      <c r="V22" s="113">
        <v>0</v>
      </c>
      <c r="W22" s="113">
        <v>0</v>
      </c>
      <c r="X22" s="113">
        <v>0</v>
      </c>
      <c r="Y22" s="113">
        <v>0</v>
      </c>
      <c r="Z22" s="113">
        <v>0</v>
      </c>
      <c r="AA22" s="113">
        <v>0</v>
      </c>
      <c r="AB22" s="113">
        <v>0</v>
      </c>
      <c r="AC22" s="113">
        <v>0</v>
      </c>
      <c r="AD22" s="113">
        <v>0</v>
      </c>
      <c r="AE22" s="113">
        <v>0</v>
      </c>
      <c r="AF22" s="113">
        <v>0</v>
      </c>
      <c r="AG22" s="113">
        <v>0</v>
      </c>
      <c r="AH22" s="113">
        <v>0</v>
      </c>
      <c r="AI22" s="113">
        <v>0</v>
      </c>
      <c r="AJ22" s="113">
        <v>0</v>
      </c>
      <c r="AK22" s="113">
        <v>0</v>
      </c>
      <c r="AL22" s="113">
        <v>0</v>
      </c>
      <c r="AM22" s="113">
        <f t="shared" si="0"/>
        <v>1373095.2</v>
      </c>
      <c r="AP22" s="70"/>
    </row>
    <row r="23" spans="1:42" ht="33" customHeight="1">
      <c r="A23" s="87">
        <v>50</v>
      </c>
      <c r="B23" s="88" t="s">
        <v>701</v>
      </c>
      <c r="C23" s="115" t="s">
        <v>1298</v>
      </c>
      <c r="D23" s="113">
        <v>0</v>
      </c>
      <c r="E23" s="113">
        <v>0</v>
      </c>
      <c r="F23" s="113">
        <v>0</v>
      </c>
      <c r="G23" s="113">
        <v>0</v>
      </c>
      <c r="H23" s="113">
        <v>0</v>
      </c>
      <c r="I23" s="113">
        <v>0</v>
      </c>
      <c r="J23" s="113">
        <v>0</v>
      </c>
      <c r="K23" s="113">
        <v>0</v>
      </c>
      <c r="L23" s="113">
        <v>0</v>
      </c>
      <c r="M23" s="113">
        <v>0</v>
      </c>
      <c r="N23" s="113">
        <v>0</v>
      </c>
      <c r="O23" s="113">
        <v>0</v>
      </c>
      <c r="P23" s="113">
        <v>0</v>
      </c>
      <c r="Q23" s="113">
        <v>0</v>
      </c>
      <c r="R23" s="113">
        <v>0</v>
      </c>
      <c r="S23" s="113">
        <v>0</v>
      </c>
      <c r="T23" s="113">
        <v>0</v>
      </c>
      <c r="U23" s="113">
        <v>0</v>
      </c>
      <c r="V23" s="113">
        <v>0</v>
      </c>
      <c r="W23" s="113">
        <v>0</v>
      </c>
      <c r="X23" s="113">
        <v>0</v>
      </c>
      <c r="Y23" s="113">
        <v>0</v>
      </c>
      <c r="Z23" s="113">
        <v>0</v>
      </c>
      <c r="AA23" s="113">
        <v>0</v>
      </c>
      <c r="AB23" s="113">
        <v>0</v>
      </c>
      <c r="AC23" s="113">
        <v>0</v>
      </c>
      <c r="AD23" s="113">
        <v>0</v>
      </c>
      <c r="AE23" s="113">
        <v>0</v>
      </c>
      <c r="AF23" s="113">
        <v>0</v>
      </c>
      <c r="AG23" s="113">
        <v>0</v>
      </c>
      <c r="AH23" s="113">
        <v>0</v>
      </c>
      <c r="AI23" s="113">
        <v>0</v>
      </c>
      <c r="AJ23" s="113">
        <v>0</v>
      </c>
      <c r="AK23" s="113">
        <v>0</v>
      </c>
      <c r="AL23" s="113">
        <v>0</v>
      </c>
      <c r="AM23" s="113">
        <f t="shared" si="0"/>
        <v>0</v>
      </c>
      <c r="AP23" s="70"/>
    </row>
    <row r="24" spans="1:42" ht="33" customHeight="1">
      <c r="A24" s="87">
        <v>51</v>
      </c>
      <c r="B24" s="88" t="s">
        <v>1402</v>
      </c>
      <c r="C24" s="89" t="s">
        <v>1328</v>
      </c>
      <c r="D24" s="113">
        <v>0</v>
      </c>
      <c r="E24" s="113">
        <v>0</v>
      </c>
      <c r="F24" s="113">
        <v>0</v>
      </c>
      <c r="G24" s="113">
        <v>0</v>
      </c>
      <c r="H24" s="113">
        <v>0</v>
      </c>
      <c r="I24" s="113">
        <v>0</v>
      </c>
      <c r="J24" s="113">
        <v>0</v>
      </c>
      <c r="K24" s="113">
        <v>0</v>
      </c>
      <c r="L24" s="113">
        <v>0</v>
      </c>
      <c r="M24" s="113">
        <v>0</v>
      </c>
      <c r="N24" s="113">
        <v>0</v>
      </c>
      <c r="O24" s="113">
        <v>0</v>
      </c>
      <c r="P24" s="113">
        <v>0</v>
      </c>
      <c r="Q24" s="113">
        <v>0</v>
      </c>
      <c r="R24" s="113">
        <v>0</v>
      </c>
      <c r="S24" s="113">
        <v>0</v>
      </c>
      <c r="T24" s="113">
        <v>0</v>
      </c>
      <c r="U24" s="113">
        <v>0</v>
      </c>
      <c r="V24" s="113">
        <v>0</v>
      </c>
      <c r="W24" s="113">
        <v>0</v>
      </c>
      <c r="X24" s="113">
        <v>0</v>
      </c>
      <c r="Y24" s="113">
        <v>0</v>
      </c>
      <c r="Z24" s="113">
        <v>0</v>
      </c>
      <c r="AA24" s="113">
        <v>0</v>
      </c>
      <c r="AB24" s="113">
        <v>0</v>
      </c>
      <c r="AC24" s="113">
        <v>0</v>
      </c>
      <c r="AD24" s="113">
        <v>0</v>
      </c>
      <c r="AE24" s="113">
        <v>0</v>
      </c>
      <c r="AF24" s="113">
        <v>0</v>
      </c>
      <c r="AG24" s="113">
        <v>0</v>
      </c>
      <c r="AH24" s="113">
        <v>0</v>
      </c>
      <c r="AI24" s="113">
        <v>0</v>
      </c>
      <c r="AJ24" s="113">
        <v>0</v>
      </c>
      <c r="AK24" s="113">
        <v>0</v>
      </c>
      <c r="AL24" s="113">
        <v>0</v>
      </c>
      <c r="AM24" s="113">
        <f t="shared" si="0"/>
        <v>0</v>
      </c>
      <c r="AP24" s="70"/>
    </row>
    <row r="25" spans="1:42" ht="33" customHeight="1">
      <c r="A25" s="87">
        <v>52</v>
      </c>
      <c r="B25" s="88" t="s">
        <v>703</v>
      </c>
      <c r="C25" s="89" t="s">
        <v>1336</v>
      </c>
      <c r="D25" s="113">
        <v>0</v>
      </c>
      <c r="E25" s="113">
        <v>0</v>
      </c>
      <c r="F25" s="113">
        <v>21183</v>
      </c>
      <c r="G25" s="113">
        <v>126484.63</v>
      </c>
      <c r="H25" s="113">
        <v>0</v>
      </c>
      <c r="I25" s="113">
        <v>0</v>
      </c>
      <c r="J25" s="113">
        <v>0</v>
      </c>
      <c r="K25" s="113">
        <v>0</v>
      </c>
      <c r="L25" s="113">
        <v>0</v>
      </c>
      <c r="M25" s="113">
        <v>0</v>
      </c>
      <c r="N25" s="113">
        <v>0</v>
      </c>
      <c r="O25" s="113">
        <v>0</v>
      </c>
      <c r="P25" s="113">
        <v>0</v>
      </c>
      <c r="Q25" s="113">
        <v>0</v>
      </c>
      <c r="R25" s="113">
        <v>0</v>
      </c>
      <c r="S25" s="113">
        <v>0</v>
      </c>
      <c r="T25" s="113">
        <v>0</v>
      </c>
      <c r="U25" s="113">
        <v>0</v>
      </c>
      <c r="V25" s="113">
        <v>0</v>
      </c>
      <c r="W25" s="113">
        <v>0</v>
      </c>
      <c r="X25" s="113">
        <v>0</v>
      </c>
      <c r="Y25" s="113">
        <v>0</v>
      </c>
      <c r="Z25" s="113">
        <v>0</v>
      </c>
      <c r="AA25" s="113">
        <v>0</v>
      </c>
      <c r="AB25" s="113">
        <v>0</v>
      </c>
      <c r="AC25" s="113">
        <v>0</v>
      </c>
      <c r="AD25" s="113">
        <v>0</v>
      </c>
      <c r="AE25" s="113">
        <v>0</v>
      </c>
      <c r="AF25" s="113">
        <v>0</v>
      </c>
      <c r="AG25" s="113">
        <v>0</v>
      </c>
      <c r="AH25" s="113">
        <v>0</v>
      </c>
      <c r="AI25" s="113">
        <v>0</v>
      </c>
      <c r="AJ25" s="113">
        <v>0</v>
      </c>
      <c r="AK25" s="113">
        <v>0</v>
      </c>
      <c r="AL25" s="113">
        <v>0</v>
      </c>
      <c r="AM25" s="113">
        <f t="shared" si="0"/>
        <v>147667.63</v>
      </c>
      <c r="AP25" s="70"/>
    </row>
    <row r="26" spans="1:42" ht="33" customHeight="1">
      <c r="A26" s="87">
        <v>66</v>
      </c>
      <c r="B26" s="88" t="s">
        <v>704</v>
      </c>
      <c r="C26" s="89" t="s">
        <v>1337</v>
      </c>
      <c r="D26" s="113">
        <v>1389506.8399999999</v>
      </c>
      <c r="E26" s="113">
        <v>284729</v>
      </c>
      <c r="F26" s="113">
        <v>75552.66</v>
      </c>
      <c r="G26" s="113">
        <v>2651</v>
      </c>
      <c r="H26" s="113">
        <v>0</v>
      </c>
      <c r="I26" s="113">
        <v>0</v>
      </c>
      <c r="J26" s="113">
        <v>9995.23</v>
      </c>
      <c r="K26" s="113">
        <v>0</v>
      </c>
      <c r="L26" s="113">
        <v>27132.46</v>
      </c>
      <c r="M26" s="113">
        <v>0</v>
      </c>
      <c r="N26" s="113">
        <v>0</v>
      </c>
      <c r="O26" s="113">
        <v>0</v>
      </c>
      <c r="P26" s="113">
        <v>0</v>
      </c>
      <c r="Q26" s="113">
        <v>0</v>
      </c>
      <c r="R26" s="113">
        <v>0</v>
      </c>
      <c r="S26" s="113">
        <v>0</v>
      </c>
      <c r="T26" s="113">
        <v>0</v>
      </c>
      <c r="U26" s="113">
        <v>0</v>
      </c>
      <c r="V26" s="113">
        <v>0</v>
      </c>
      <c r="W26" s="113">
        <v>0</v>
      </c>
      <c r="X26" s="113">
        <v>0</v>
      </c>
      <c r="Y26" s="113">
        <v>0</v>
      </c>
      <c r="Z26" s="113">
        <v>0</v>
      </c>
      <c r="AA26" s="113">
        <v>0</v>
      </c>
      <c r="AB26" s="113">
        <v>2744000</v>
      </c>
      <c r="AC26" s="113">
        <v>0</v>
      </c>
      <c r="AD26" s="113">
        <v>0</v>
      </c>
      <c r="AE26" s="113">
        <v>0</v>
      </c>
      <c r="AF26" s="113">
        <v>0</v>
      </c>
      <c r="AG26" s="113">
        <v>0</v>
      </c>
      <c r="AH26" s="113">
        <v>0</v>
      </c>
      <c r="AI26" s="113">
        <v>0</v>
      </c>
      <c r="AJ26" s="113">
        <v>0</v>
      </c>
      <c r="AK26" s="113">
        <v>0</v>
      </c>
      <c r="AL26" s="113">
        <v>0</v>
      </c>
      <c r="AM26" s="113">
        <f t="shared" si="0"/>
        <v>4533567.1899999995</v>
      </c>
      <c r="AP26" s="70"/>
    </row>
    <row r="27" spans="1:42" ht="33" customHeight="1">
      <c r="A27" s="87">
        <v>70</v>
      </c>
      <c r="B27" s="88" t="s">
        <v>705</v>
      </c>
      <c r="C27" s="89" t="s">
        <v>1337</v>
      </c>
      <c r="D27" s="113">
        <v>0</v>
      </c>
      <c r="E27" s="113">
        <v>0</v>
      </c>
      <c r="F27" s="113">
        <v>0</v>
      </c>
      <c r="G27" s="113">
        <v>32750.39</v>
      </c>
      <c r="H27" s="113">
        <v>0</v>
      </c>
      <c r="I27" s="113">
        <v>0</v>
      </c>
      <c r="J27" s="113">
        <v>0</v>
      </c>
      <c r="K27" s="113">
        <v>0</v>
      </c>
      <c r="L27" s="113">
        <v>0</v>
      </c>
      <c r="M27" s="113">
        <v>0</v>
      </c>
      <c r="N27" s="113">
        <v>0</v>
      </c>
      <c r="O27" s="113">
        <v>0</v>
      </c>
      <c r="P27" s="113">
        <v>0</v>
      </c>
      <c r="Q27" s="113">
        <v>0</v>
      </c>
      <c r="R27" s="113">
        <v>0</v>
      </c>
      <c r="S27" s="113">
        <v>0</v>
      </c>
      <c r="T27" s="113">
        <v>0</v>
      </c>
      <c r="U27" s="113">
        <v>0</v>
      </c>
      <c r="V27" s="113">
        <v>0</v>
      </c>
      <c r="W27" s="113">
        <v>0</v>
      </c>
      <c r="X27" s="113">
        <v>0</v>
      </c>
      <c r="Y27" s="113">
        <v>0</v>
      </c>
      <c r="Z27" s="113">
        <v>0</v>
      </c>
      <c r="AA27" s="113">
        <v>0</v>
      </c>
      <c r="AB27" s="113">
        <v>0</v>
      </c>
      <c r="AC27" s="113">
        <v>0</v>
      </c>
      <c r="AD27" s="113">
        <v>0</v>
      </c>
      <c r="AE27" s="113">
        <v>0</v>
      </c>
      <c r="AF27" s="113">
        <v>0</v>
      </c>
      <c r="AG27" s="113">
        <v>0</v>
      </c>
      <c r="AH27" s="113">
        <v>0</v>
      </c>
      <c r="AI27" s="113">
        <v>0</v>
      </c>
      <c r="AJ27" s="113">
        <v>0</v>
      </c>
      <c r="AK27" s="113">
        <v>0</v>
      </c>
      <c r="AL27" s="113">
        <v>0</v>
      </c>
      <c r="AM27" s="113">
        <f t="shared" si="0"/>
        <v>32750.39</v>
      </c>
      <c r="AP27" s="70"/>
    </row>
    <row r="28" spans="1:42" ht="33" customHeight="1">
      <c r="A28" s="87">
        <v>76</v>
      </c>
      <c r="B28" s="88" t="s">
        <v>706</v>
      </c>
      <c r="C28" s="89" t="s">
        <v>1328</v>
      </c>
      <c r="D28" s="113">
        <v>6877406.6599999992</v>
      </c>
      <c r="E28" s="113">
        <v>35569.93</v>
      </c>
      <c r="F28" s="113">
        <v>0</v>
      </c>
      <c r="G28" s="113">
        <v>0</v>
      </c>
      <c r="H28" s="113">
        <v>0</v>
      </c>
      <c r="I28" s="113">
        <v>0</v>
      </c>
      <c r="J28" s="113">
        <v>0</v>
      </c>
      <c r="K28" s="113">
        <v>0</v>
      </c>
      <c r="L28" s="113">
        <v>293032.37</v>
      </c>
      <c r="M28" s="113">
        <v>0</v>
      </c>
      <c r="N28" s="113">
        <v>0</v>
      </c>
      <c r="O28" s="113">
        <v>0</v>
      </c>
      <c r="P28" s="113">
        <v>0</v>
      </c>
      <c r="Q28" s="113">
        <v>0</v>
      </c>
      <c r="R28" s="113">
        <v>0</v>
      </c>
      <c r="S28" s="113">
        <v>0</v>
      </c>
      <c r="T28" s="113">
        <v>0</v>
      </c>
      <c r="U28" s="113">
        <v>0</v>
      </c>
      <c r="V28" s="113">
        <v>0</v>
      </c>
      <c r="W28" s="113">
        <v>0</v>
      </c>
      <c r="X28" s="113">
        <v>0</v>
      </c>
      <c r="Y28" s="113">
        <v>0</v>
      </c>
      <c r="Z28" s="113">
        <v>0</v>
      </c>
      <c r="AA28" s="113">
        <v>0</v>
      </c>
      <c r="AB28" s="113">
        <v>0</v>
      </c>
      <c r="AC28" s="113">
        <v>0</v>
      </c>
      <c r="AD28" s="113">
        <v>0</v>
      </c>
      <c r="AE28" s="113">
        <v>0</v>
      </c>
      <c r="AF28" s="113">
        <v>0</v>
      </c>
      <c r="AG28" s="113">
        <v>0</v>
      </c>
      <c r="AH28" s="113">
        <v>0</v>
      </c>
      <c r="AI28" s="113">
        <v>0</v>
      </c>
      <c r="AJ28" s="113">
        <v>0</v>
      </c>
      <c r="AK28" s="113">
        <v>0</v>
      </c>
      <c r="AL28" s="113">
        <v>0</v>
      </c>
      <c r="AM28" s="113">
        <f t="shared" si="0"/>
        <v>7206008.959999999</v>
      </c>
      <c r="AP28" s="70"/>
    </row>
    <row r="29" spans="1:42" ht="33" customHeight="1">
      <c r="A29" s="87">
        <v>78</v>
      </c>
      <c r="B29" s="88" t="s">
        <v>1403</v>
      </c>
      <c r="C29" s="89" t="s">
        <v>1330</v>
      </c>
      <c r="D29" s="113">
        <v>1106621.8700000001</v>
      </c>
      <c r="E29" s="113">
        <v>0</v>
      </c>
      <c r="F29" s="113">
        <v>0</v>
      </c>
      <c r="G29" s="113">
        <v>10211.869999999999</v>
      </c>
      <c r="H29" s="113">
        <v>0</v>
      </c>
      <c r="I29" s="113">
        <v>0</v>
      </c>
      <c r="J29" s="113">
        <v>0</v>
      </c>
      <c r="K29" s="113">
        <v>0</v>
      </c>
      <c r="L29" s="113">
        <v>393.48</v>
      </c>
      <c r="M29" s="113">
        <v>0</v>
      </c>
      <c r="N29" s="113">
        <v>0</v>
      </c>
      <c r="O29" s="113">
        <v>0</v>
      </c>
      <c r="P29" s="113">
        <v>0</v>
      </c>
      <c r="Q29" s="113">
        <v>0</v>
      </c>
      <c r="R29" s="113">
        <v>0</v>
      </c>
      <c r="S29" s="113">
        <v>0</v>
      </c>
      <c r="T29" s="113">
        <v>0</v>
      </c>
      <c r="U29" s="113">
        <v>0</v>
      </c>
      <c r="V29" s="113">
        <v>0</v>
      </c>
      <c r="W29" s="113">
        <v>0</v>
      </c>
      <c r="X29" s="113">
        <v>0</v>
      </c>
      <c r="Y29" s="113">
        <v>0</v>
      </c>
      <c r="Z29" s="113">
        <v>0</v>
      </c>
      <c r="AA29" s="113">
        <v>0</v>
      </c>
      <c r="AB29" s="113">
        <v>0</v>
      </c>
      <c r="AC29" s="113">
        <v>0</v>
      </c>
      <c r="AD29" s="113">
        <v>0</v>
      </c>
      <c r="AE29" s="113">
        <v>0</v>
      </c>
      <c r="AF29" s="113">
        <v>0</v>
      </c>
      <c r="AG29" s="113">
        <v>0</v>
      </c>
      <c r="AH29" s="113">
        <v>0</v>
      </c>
      <c r="AI29" s="113">
        <v>0</v>
      </c>
      <c r="AJ29" s="113">
        <v>0</v>
      </c>
      <c r="AK29" s="113">
        <v>0</v>
      </c>
      <c r="AL29" s="113">
        <v>0</v>
      </c>
      <c r="AM29" s="113">
        <f t="shared" si="0"/>
        <v>1117227.2200000002</v>
      </c>
      <c r="AP29" s="70"/>
    </row>
    <row r="30" spans="1:42" ht="33" customHeight="1">
      <c r="A30" s="87">
        <v>80</v>
      </c>
      <c r="B30" s="88" t="s">
        <v>708</v>
      </c>
      <c r="C30" s="115" t="s">
        <v>1298</v>
      </c>
      <c r="D30" s="113">
        <v>0</v>
      </c>
      <c r="E30" s="113">
        <v>0</v>
      </c>
      <c r="F30" s="113">
        <v>0</v>
      </c>
      <c r="G30" s="113">
        <v>0</v>
      </c>
      <c r="H30" s="113">
        <v>0</v>
      </c>
      <c r="I30" s="113">
        <v>0</v>
      </c>
      <c r="J30" s="113">
        <v>0</v>
      </c>
      <c r="K30" s="113">
        <v>0</v>
      </c>
      <c r="L30" s="113">
        <v>0</v>
      </c>
      <c r="M30" s="113">
        <v>0</v>
      </c>
      <c r="N30" s="113">
        <v>0</v>
      </c>
      <c r="O30" s="113">
        <v>0</v>
      </c>
      <c r="P30" s="113">
        <v>0</v>
      </c>
      <c r="Q30" s="113">
        <v>0</v>
      </c>
      <c r="R30" s="113">
        <v>0</v>
      </c>
      <c r="S30" s="113">
        <v>0</v>
      </c>
      <c r="T30" s="113">
        <v>0</v>
      </c>
      <c r="U30" s="113">
        <v>0</v>
      </c>
      <c r="V30" s="113">
        <v>0</v>
      </c>
      <c r="W30" s="113">
        <v>0</v>
      </c>
      <c r="X30" s="113">
        <v>0</v>
      </c>
      <c r="Y30" s="113">
        <v>0</v>
      </c>
      <c r="Z30" s="113">
        <v>0</v>
      </c>
      <c r="AA30" s="113">
        <v>0</v>
      </c>
      <c r="AB30" s="113">
        <v>0</v>
      </c>
      <c r="AC30" s="113">
        <v>0</v>
      </c>
      <c r="AD30" s="113">
        <v>0</v>
      </c>
      <c r="AE30" s="113">
        <v>0</v>
      </c>
      <c r="AF30" s="113">
        <v>0</v>
      </c>
      <c r="AG30" s="113">
        <v>0</v>
      </c>
      <c r="AH30" s="113">
        <v>0</v>
      </c>
      <c r="AI30" s="113">
        <v>0</v>
      </c>
      <c r="AJ30" s="113">
        <v>0</v>
      </c>
      <c r="AK30" s="113">
        <v>0</v>
      </c>
      <c r="AL30" s="113">
        <v>0</v>
      </c>
      <c r="AM30" s="113">
        <f t="shared" si="0"/>
        <v>0</v>
      </c>
      <c r="AP30" s="70"/>
    </row>
    <row r="31" spans="1:42" ht="33" customHeight="1">
      <c r="A31" s="87">
        <v>81</v>
      </c>
      <c r="B31" s="250" t="s">
        <v>709</v>
      </c>
      <c r="C31" s="89" t="s">
        <v>1328</v>
      </c>
      <c r="D31" s="113">
        <v>191.39</v>
      </c>
      <c r="E31" s="113">
        <v>1164821.5</v>
      </c>
      <c r="F31" s="113">
        <v>0</v>
      </c>
      <c r="G31" s="113">
        <v>84810.209999999992</v>
      </c>
      <c r="H31" s="113">
        <v>0</v>
      </c>
      <c r="I31" s="113">
        <v>0</v>
      </c>
      <c r="J31" s="113">
        <v>8289</v>
      </c>
      <c r="K31" s="113">
        <v>0</v>
      </c>
      <c r="L31" s="113">
        <v>0</v>
      </c>
      <c r="M31" s="113">
        <v>0</v>
      </c>
      <c r="N31" s="113">
        <v>0</v>
      </c>
      <c r="O31" s="113">
        <v>0</v>
      </c>
      <c r="P31" s="113">
        <v>0</v>
      </c>
      <c r="Q31" s="113">
        <v>0</v>
      </c>
      <c r="R31" s="113">
        <v>0</v>
      </c>
      <c r="S31" s="113">
        <v>0</v>
      </c>
      <c r="T31" s="113">
        <v>0</v>
      </c>
      <c r="U31" s="113">
        <v>0</v>
      </c>
      <c r="V31" s="113">
        <v>0</v>
      </c>
      <c r="W31" s="113">
        <v>0</v>
      </c>
      <c r="X31" s="113">
        <v>0</v>
      </c>
      <c r="Y31" s="113">
        <v>0</v>
      </c>
      <c r="Z31" s="113">
        <v>0</v>
      </c>
      <c r="AA31" s="113">
        <v>0</v>
      </c>
      <c r="AB31" s="113">
        <v>0</v>
      </c>
      <c r="AC31" s="113">
        <v>0</v>
      </c>
      <c r="AD31" s="113">
        <v>0</v>
      </c>
      <c r="AE31" s="113">
        <v>0</v>
      </c>
      <c r="AF31" s="113">
        <v>0</v>
      </c>
      <c r="AG31" s="113">
        <v>0</v>
      </c>
      <c r="AH31" s="113">
        <v>0</v>
      </c>
      <c r="AI31" s="113">
        <v>0</v>
      </c>
      <c r="AJ31" s="113">
        <v>0</v>
      </c>
      <c r="AK31" s="113">
        <v>0</v>
      </c>
      <c r="AL31" s="113">
        <v>0</v>
      </c>
      <c r="AM31" s="113">
        <f t="shared" si="0"/>
        <v>1258112.0999999999</v>
      </c>
      <c r="AP31" s="70"/>
    </row>
    <row r="32" spans="1:42" ht="33" customHeight="1">
      <c r="A32" s="87">
        <v>85</v>
      </c>
      <c r="B32" s="88" t="s">
        <v>1404</v>
      </c>
      <c r="C32" s="89" t="s">
        <v>1330</v>
      </c>
      <c r="D32" s="113">
        <v>0</v>
      </c>
      <c r="E32" s="113">
        <v>1100017.27</v>
      </c>
      <c r="F32" s="113">
        <v>0</v>
      </c>
      <c r="G32" s="113">
        <v>26149.89</v>
      </c>
      <c r="H32" s="113">
        <v>0</v>
      </c>
      <c r="I32" s="113">
        <v>0</v>
      </c>
      <c r="J32" s="113">
        <v>849809.94</v>
      </c>
      <c r="K32" s="113">
        <v>0</v>
      </c>
      <c r="L32" s="113">
        <v>50</v>
      </c>
      <c r="M32" s="113">
        <v>0</v>
      </c>
      <c r="N32" s="113">
        <v>0</v>
      </c>
      <c r="O32" s="113">
        <v>0</v>
      </c>
      <c r="P32" s="113">
        <v>0</v>
      </c>
      <c r="Q32" s="113">
        <v>0</v>
      </c>
      <c r="R32" s="113">
        <v>0</v>
      </c>
      <c r="S32" s="113">
        <v>0</v>
      </c>
      <c r="T32" s="113">
        <v>0</v>
      </c>
      <c r="U32" s="113">
        <v>0</v>
      </c>
      <c r="V32" s="113">
        <v>0</v>
      </c>
      <c r="W32" s="113">
        <v>0</v>
      </c>
      <c r="X32" s="113">
        <v>0</v>
      </c>
      <c r="Y32" s="113">
        <v>0</v>
      </c>
      <c r="Z32" s="113">
        <v>0</v>
      </c>
      <c r="AA32" s="113">
        <v>200.04</v>
      </c>
      <c r="AB32" s="113">
        <v>14335772.670000002</v>
      </c>
      <c r="AC32" s="113">
        <v>0</v>
      </c>
      <c r="AD32" s="113">
        <v>0</v>
      </c>
      <c r="AE32" s="113">
        <v>0</v>
      </c>
      <c r="AF32" s="113">
        <v>0</v>
      </c>
      <c r="AG32" s="113">
        <v>0</v>
      </c>
      <c r="AH32" s="113">
        <v>0</v>
      </c>
      <c r="AI32" s="113">
        <v>0</v>
      </c>
      <c r="AJ32" s="113">
        <v>0</v>
      </c>
      <c r="AK32" s="113">
        <v>0</v>
      </c>
      <c r="AL32" s="113">
        <v>0</v>
      </c>
      <c r="AM32" s="113">
        <f t="shared" si="0"/>
        <v>16311999.810000002</v>
      </c>
      <c r="AP32" s="70"/>
    </row>
    <row r="33" spans="1:42" ht="33" customHeight="1">
      <c r="A33" s="87">
        <v>86</v>
      </c>
      <c r="B33" s="88" t="s">
        <v>710</v>
      </c>
      <c r="C33" s="89" t="s">
        <v>1331</v>
      </c>
      <c r="D33" s="113">
        <v>0</v>
      </c>
      <c r="E33" s="113">
        <v>0</v>
      </c>
      <c r="F33" s="113">
        <v>1034006</v>
      </c>
      <c r="G33" s="113">
        <v>4455666.4799999995</v>
      </c>
      <c r="H33" s="113">
        <v>0</v>
      </c>
      <c r="I33" s="113">
        <v>50</v>
      </c>
      <c r="J33" s="113">
        <v>70925787.269999981</v>
      </c>
      <c r="K33" s="113">
        <v>0</v>
      </c>
      <c r="L33" s="113">
        <v>306.02</v>
      </c>
      <c r="M33" s="113">
        <v>0</v>
      </c>
      <c r="N33" s="113">
        <v>0</v>
      </c>
      <c r="O33" s="113">
        <v>243.18</v>
      </c>
      <c r="P33" s="113">
        <v>0</v>
      </c>
      <c r="Q33" s="113">
        <v>0</v>
      </c>
      <c r="R33" s="113">
        <v>0</v>
      </c>
      <c r="S33" s="113">
        <v>0</v>
      </c>
      <c r="T33" s="113">
        <v>0</v>
      </c>
      <c r="U33" s="113">
        <v>0</v>
      </c>
      <c r="V33" s="113">
        <v>0</v>
      </c>
      <c r="W33" s="113">
        <v>0</v>
      </c>
      <c r="X33" s="113">
        <v>0</v>
      </c>
      <c r="Y33" s="113">
        <v>50.01</v>
      </c>
      <c r="Z33" s="113">
        <v>0</v>
      </c>
      <c r="AA33" s="113">
        <v>450.09</v>
      </c>
      <c r="AB33" s="113">
        <v>183319308.03999999</v>
      </c>
      <c r="AC33" s="113">
        <v>0</v>
      </c>
      <c r="AD33" s="113">
        <v>0</v>
      </c>
      <c r="AE33" s="113">
        <v>0</v>
      </c>
      <c r="AF33" s="113">
        <v>0</v>
      </c>
      <c r="AG33" s="113">
        <v>0</v>
      </c>
      <c r="AH33" s="113">
        <v>0</v>
      </c>
      <c r="AI33" s="113">
        <v>0</v>
      </c>
      <c r="AJ33" s="113">
        <v>0</v>
      </c>
      <c r="AK33" s="113">
        <v>0</v>
      </c>
      <c r="AL33" s="113">
        <v>0</v>
      </c>
      <c r="AM33" s="113">
        <f t="shared" si="0"/>
        <v>259735867.08999997</v>
      </c>
      <c r="AP33" s="70"/>
    </row>
    <row r="34" spans="1:42" ht="33" customHeight="1">
      <c r="A34" s="87">
        <v>87</v>
      </c>
      <c r="B34" s="88" t="s">
        <v>711</v>
      </c>
      <c r="C34" s="89" t="s">
        <v>1337</v>
      </c>
      <c r="D34" s="113">
        <v>0</v>
      </c>
      <c r="E34" s="113">
        <v>0</v>
      </c>
      <c r="F34" s="113">
        <v>0</v>
      </c>
      <c r="G34" s="113">
        <v>20496.510000000002</v>
      </c>
      <c r="H34" s="113">
        <v>0</v>
      </c>
      <c r="I34" s="113">
        <v>0</v>
      </c>
      <c r="J34" s="113">
        <v>0</v>
      </c>
      <c r="K34" s="113">
        <v>0</v>
      </c>
      <c r="L34" s="113">
        <v>1257.76</v>
      </c>
      <c r="M34" s="113">
        <v>0</v>
      </c>
      <c r="N34" s="113">
        <v>0</v>
      </c>
      <c r="O34" s="113">
        <v>0</v>
      </c>
      <c r="P34" s="113">
        <v>0</v>
      </c>
      <c r="Q34" s="113">
        <v>0</v>
      </c>
      <c r="R34" s="113">
        <v>0</v>
      </c>
      <c r="S34" s="113">
        <v>0</v>
      </c>
      <c r="T34" s="113">
        <v>0</v>
      </c>
      <c r="U34" s="113">
        <v>0</v>
      </c>
      <c r="V34" s="113">
        <v>0</v>
      </c>
      <c r="W34" s="113">
        <v>0</v>
      </c>
      <c r="X34" s="113">
        <v>0</v>
      </c>
      <c r="Y34" s="113">
        <v>0</v>
      </c>
      <c r="Z34" s="113">
        <v>0</v>
      </c>
      <c r="AA34" s="113">
        <v>0</v>
      </c>
      <c r="AB34" s="113">
        <v>0</v>
      </c>
      <c r="AC34" s="113">
        <v>0</v>
      </c>
      <c r="AD34" s="113">
        <v>0</v>
      </c>
      <c r="AE34" s="113">
        <v>0</v>
      </c>
      <c r="AF34" s="113">
        <v>0</v>
      </c>
      <c r="AG34" s="113">
        <v>0</v>
      </c>
      <c r="AH34" s="113">
        <v>0</v>
      </c>
      <c r="AI34" s="113">
        <v>0</v>
      </c>
      <c r="AJ34" s="113">
        <v>0</v>
      </c>
      <c r="AK34" s="113">
        <v>0</v>
      </c>
      <c r="AL34" s="113">
        <v>0</v>
      </c>
      <c r="AM34" s="113">
        <f t="shared" si="0"/>
        <v>21754.27</v>
      </c>
      <c r="AP34" s="70"/>
    </row>
    <row r="35" spans="1:42" ht="33" customHeight="1">
      <c r="A35" s="87">
        <v>95</v>
      </c>
      <c r="B35" s="88" t="s">
        <v>712</v>
      </c>
      <c r="C35" s="89" t="s">
        <v>1333</v>
      </c>
      <c r="D35" s="113">
        <v>0</v>
      </c>
      <c r="E35" s="113">
        <v>0</v>
      </c>
      <c r="F35" s="113">
        <v>0</v>
      </c>
      <c r="G35" s="113">
        <v>0</v>
      </c>
      <c r="H35" s="113">
        <v>0</v>
      </c>
      <c r="I35" s="113">
        <v>0</v>
      </c>
      <c r="J35" s="113">
        <v>0</v>
      </c>
      <c r="K35" s="113">
        <v>0</v>
      </c>
      <c r="L35" s="113">
        <v>0</v>
      </c>
      <c r="M35" s="113">
        <v>0</v>
      </c>
      <c r="N35" s="113">
        <v>0</v>
      </c>
      <c r="O35" s="113">
        <v>0</v>
      </c>
      <c r="P35" s="113">
        <v>0</v>
      </c>
      <c r="Q35" s="113">
        <v>0</v>
      </c>
      <c r="R35" s="113">
        <v>0</v>
      </c>
      <c r="S35" s="113">
        <v>0</v>
      </c>
      <c r="T35" s="113">
        <v>0</v>
      </c>
      <c r="U35" s="113">
        <v>0</v>
      </c>
      <c r="V35" s="113">
        <v>0</v>
      </c>
      <c r="W35" s="113">
        <v>0</v>
      </c>
      <c r="X35" s="113">
        <v>0</v>
      </c>
      <c r="Y35" s="113">
        <v>0</v>
      </c>
      <c r="Z35" s="113">
        <v>0</v>
      </c>
      <c r="AA35" s="113">
        <v>0</v>
      </c>
      <c r="AB35" s="113">
        <v>0</v>
      </c>
      <c r="AC35" s="113">
        <v>0</v>
      </c>
      <c r="AD35" s="113">
        <v>0</v>
      </c>
      <c r="AE35" s="113">
        <v>0</v>
      </c>
      <c r="AF35" s="113">
        <v>0</v>
      </c>
      <c r="AG35" s="113">
        <v>0</v>
      </c>
      <c r="AH35" s="113">
        <v>0</v>
      </c>
      <c r="AI35" s="113">
        <v>0</v>
      </c>
      <c r="AJ35" s="113">
        <v>0</v>
      </c>
      <c r="AK35" s="113">
        <v>0</v>
      </c>
      <c r="AL35" s="113">
        <v>0</v>
      </c>
      <c r="AM35" s="113">
        <f t="shared" si="0"/>
        <v>0</v>
      </c>
      <c r="AP35" s="70"/>
    </row>
    <row r="36" spans="1:42" ht="33" customHeight="1">
      <c r="A36" s="87" t="s">
        <v>617</v>
      </c>
      <c r="B36" s="88" t="s">
        <v>713</v>
      </c>
      <c r="C36" s="115" t="s">
        <v>1334</v>
      </c>
      <c r="D36" s="113">
        <v>6035229.7800000012</v>
      </c>
      <c r="E36" s="113">
        <v>0</v>
      </c>
      <c r="F36" s="113">
        <v>0</v>
      </c>
      <c r="G36" s="113">
        <v>31.69</v>
      </c>
      <c r="H36" s="113">
        <v>0</v>
      </c>
      <c r="I36" s="113">
        <v>0</v>
      </c>
      <c r="J36" s="113">
        <v>0</v>
      </c>
      <c r="K36" s="113">
        <v>0</v>
      </c>
      <c r="L36" s="113">
        <v>0</v>
      </c>
      <c r="M36" s="113">
        <v>0</v>
      </c>
      <c r="N36" s="113">
        <v>0</v>
      </c>
      <c r="O36" s="113">
        <v>0</v>
      </c>
      <c r="P36" s="113">
        <v>0</v>
      </c>
      <c r="Q36" s="113">
        <v>0</v>
      </c>
      <c r="R36" s="113">
        <v>0</v>
      </c>
      <c r="S36" s="113">
        <v>0</v>
      </c>
      <c r="T36" s="113">
        <v>0</v>
      </c>
      <c r="U36" s="113">
        <v>0</v>
      </c>
      <c r="V36" s="113">
        <v>0</v>
      </c>
      <c r="W36" s="113">
        <v>0</v>
      </c>
      <c r="X36" s="113">
        <v>0</v>
      </c>
      <c r="Y36" s="113">
        <v>0</v>
      </c>
      <c r="Z36" s="113">
        <v>0</v>
      </c>
      <c r="AA36" s="113">
        <v>0</v>
      </c>
      <c r="AB36" s="113">
        <v>0</v>
      </c>
      <c r="AC36" s="113">
        <v>0</v>
      </c>
      <c r="AD36" s="113">
        <v>0</v>
      </c>
      <c r="AE36" s="113">
        <v>0</v>
      </c>
      <c r="AF36" s="113">
        <v>0</v>
      </c>
      <c r="AG36" s="113">
        <v>0</v>
      </c>
      <c r="AH36" s="113">
        <v>0</v>
      </c>
      <c r="AI36" s="113">
        <v>0</v>
      </c>
      <c r="AJ36" s="113">
        <v>0</v>
      </c>
      <c r="AK36" s="113">
        <v>0</v>
      </c>
      <c r="AL36" s="113">
        <v>0</v>
      </c>
      <c r="AM36" s="113">
        <f t="shared" si="0"/>
        <v>6035261.4700000016</v>
      </c>
      <c r="AP36" s="70"/>
    </row>
    <row r="37" spans="1:42" ht="33" customHeight="1">
      <c r="A37" s="87" t="s">
        <v>619</v>
      </c>
      <c r="B37" s="88" t="s">
        <v>713</v>
      </c>
      <c r="C37" s="115" t="s">
        <v>1334</v>
      </c>
      <c r="D37" s="113">
        <v>35569.93</v>
      </c>
      <c r="E37" s="113">
        <v>12295023.700000001</v>
      </c>
      <c r="F37" s="113">
        <v>374296578.31999999</v>
      </c>
      <c r="G37" s="113">
        <v>15361742.050000006</v>
      </c>
      <c r="H37" s="113">
        <v>0</v>
      </c>
      <c r="I37" s="113">
        <v>620</v>
      </c>
      <c r="J37" s="113">
        <v>150970998.97999999</v>
      </c>
      <c r="K37" s="113">
        <v>0</v>
      </c>
      <c r="L37" s="113">
        <v>70097.029999999984</v>
      </c>
      <c r="M37" s="113">
        <v>0</v>
      </c>
      <c r="N37" s="113">
        <v>0</v>
      </c>
      <c r="O37" s="113">
        <v>102.17</v>
      </c>
      <c r="P37" s="113">
        <v>0</v>
      </c>
      <c r="Q37" s="113">
        <v>4007462.85</v>
      </c>
      <c r="R37" s="113">
        <v>0</v>
      </c>
      <c r="S37" s="113">
        <v>0</v>
      </c>
      <c r="T37" s="113">
        <v>0</v>
      </c>
      <c r="U37" s="113">
        <v>0</v>
      </c>
      <c r="V37" s="113">
        <v>0</v>
      </c>
      <c r="W37" s="113">
        <v>215000</v>
      </c>
      <c r="X37" s="113">
        <v>23748840.740000002</v>
      </c>
      <c r="Y37" s="113">
        <v>80033.36</v>
      </c>
      <c r="Z37" s="113">
        <v>0</v>
      </c>
      <c r="AA37" s="113">
        <v>50.01</v>
      </c>
      <c r="AB37" s="113">
        <v>10528751.4</v>
      </c>
      <c r="AC37" s="113">
        <v>0</v>
      </c>
      <c r="AD37" s="113">
        <v>0</v>
      </c>
      <c r="AE37" s="113">
        <v>750.69</v>
      </c>
      <c r="AF37" s="113">
        <v>3102.29</v>
      </c>
      <c r="AG37" s="113">
        <v>80033.36</v>
      </c>
      <c r="AH37" s="113">
        <v>0</v>
      </c>
      <c r="AI37" s="113">
        <v>0</v>
      </c>
      <c r="AJ37" s="113">
        <v>0.94000000000000061</v>
      </c>
      <c r="AK37" s="113">
        <v>0</v>
      </c>
      <c r="AL37" s="113">
        <v>0</v>
      </c>
      <c r="AM37" s="113">
        <f t="shared" si="0"/>
        <v>591694757.82000005</v>
      </c>
      <c r="AP37" s="70"/>
    </row>
    <row r="38" spans="1:42" ht="33" customHeight="1">
      <c r="A38" s="87" t="s">
        <v>620</v>
      </c>
      <c r="B38" s="88" t="s">
        <v>714</v>
      </c>
      <c r="C38" s="115" t="s">
        <v>1335</v>
      </c>
      <c r="D38" s="113">
        <v>0</v>
      </c>
      <c r="E38" s="113">
        <v>0</v>
      </c>
      <c r="F38" s="113">
        <v>0</v>
      </c>
      <c r="G38" s="113">
        <v>50</v>
      </c>
      <c r="H38" s="113">
        <v>0</v>
      </c>
      <c r="I38" s="113">
        <v>171218.71</v>
      </c>
      <c r="J38" s="113">
        <v>601186143.57000005</v>
      </c>
      <c r="K38" s="113">
        <v>0</v>
      </c>
      <c r="L38" s="113">
        <v>0</v>
      </c>
      <c r="M38" s="113">
        <v>4315999.5200000005</v>
      </c>
      <c r="N38" s="113">
        <v>0</v>
      </c>
      <c r="O38" s="113">
        <v>17211621.129999999</v>
      </c>
      <c r="P38" s="113">
        <v>0</v>
      </c>
      <c r="Q38" s="113">
        <v>4929.2</v>
      </c>
      <c r="R38" s="113">
        <v>132315757.47999999</v>
      </c>
      <c r="S38" s="113">
        <v>207300</v>
      </c>
      <c r="T38" s="113">
        <v>0</v>
      </c>
      <c r="U38" s="113">
        <v>0</v>
      </c>
      <c r="V38" s="113">
        <v>0</v>
      </c>
      <c r="W38" s="113">
        <v>0</v>
      </c>
      <c r="X38" s="113">
        <v>0</v>
      </c>
      <c r="Y38" s="113">
        <v>100.02</v>
      </c>
      <c r="Z38" s="113">
        <v>0</v>
      </c>
      <c r="AA38" s="113">
        <v>0</v>
      </c>
      <c r="AB38" s="113">
        <v>906034.84</v>
      </c>
      <c r="AC38" s="113">
        <v>0</v>
      </c>
      <c r="AD38" s="113">
        <v>0</v>
      </c>
      <c r="AE38" s="113">
        <v>1237418.46</v>
      </c>
      <c r="AF38" s="113">
        <v>0</v>
      </c>
      <c r="AG38" s="113">
        <v>0</v>
      </c>
      <c r="AH38" s="113">
        <v>101340485.13999999</v>
      </c>
      <c r="AI38" s="113">
        <v>0</v>
      </c>
      <c r="AJ38" s="113">
        <v>0</v>
      </c>
      <c r="AK38" s="113">
        <v>0</v>
      </c>
      <c r="AL38" s="113">
        <v>0</v>
      </c>
      <c r="AM38" s="113">
        <f t="shared" si="0"/>
        <v>858897058.07000017</v>
      </c>
      <c r="AP38" s="70"/>
    </row>
    <row r="39" spans="1:42" ht="33" customHeight="1">
      <c r="A39" s="87" t="s">
        <v>622</v>
      </c>
      <c r="B39" s="88" t="s">
        <v>715</v>
      </c>
      <c r="C39" s="115" t="s">
        <v>1399</v>
      </c>
      <c r="D39" s="113">
        <v>0</v>
      </c>
      <c r="E39" s="113">
        <v>0</v>
      </c>
      <c r="F39" s="113">
        <v>0</v>
      </c>
      <c r="G39" s="113">
        <v>5112868.8999999994</v>
      </c>
      <c r="H39" s="113">
        <v>0</v>
      </c>
      <c r="I39" s="113">
        <v>300</v>
      </c>
      <c r="J39" s="113">
        <v>337749.05000000005</v>
      </c>
      <c r="K39" s="113">
        <v>0</v>
      </c>
      <c r="L39" s="113">
        <v>0</v>
      </c>
      <c r="M39" s="113">
        <v>2922305.1</v>
      </c>
      <c r="N39" s="113">
        <v>0</v>
      </c>
      <c r="O39" s="113">
        <v>17901421</v>
      </c>
      <c r="P39" s="113">
        <v>0</v>
      </c>
      <c r="Q39" s="113">
        <v>16137351.629999999</v>
      </c>
      <c r="R39" s="113">
        <v>0</v>
      </c>
      <c r="S39" s="113">
        <v>0</v>
      </c>
      <c r="T39" s="113">
        <v>0</v>
      </c>
      <c r="U39" s="113">
        <v>0</v>
      </c>
      <c r="V39" s="113">
        <v>0</v>
      </c>
      <c r="W39" s="113">
        <v>0</v>
      </c>
      <c r="X39" s="113">
        <v>0</v>
      </c>
      <c r="Y39" s="113">
        <v>0</v>
      </c>
      <c r="Z39" s="113">
        <v>0</v>
      </c>
      <c r="AA39" s="113">
        <v>0</v>
      </c>
      <c r="AB39" s="113">
        <v>0</v>
      </c>
      <c r="AC39" s="113">
        <v>0</v>
      </c>
      <c r="AD39" s="113">
        <v>0</v>
      </c>
      <c r="AE39" s="113">
        <v>0</v>
      </c>
      <c r="AF39" s="113">
        <v>0</v>
      </c>
      <c r="AG39" s="113">
        <v>0</v>
      </c>
      <c r="AH39" s="113">
        <v>0</v>
      </c>
      <c r="AI39" s="113">
        <v>0</v>
      </c>
      <c r="AJ39" s="113">
        <v>0</v>
      </c>
      <c r="AK39" s="113">
        <v>0</v>
      </c>
      <c r="AL39" s="113">
        <v>0</v>
      </c>
      <c r="AM39" s="113">
        <f t="shared" si="0"/>
        <v>42411995.679999992</v>
      </c>
      <c r="AP39" s="70"/>
    </row>
    <row r="40" spans="1:42" ht="33" customHeight="1">
      <c r="A40" s="87" t="s">
        <v>624</v>
      </c>
      <c r="B40" s="88" t="s">
        <v>716</v>
      </c>
      <c r="C40" s="115" t="s">
        <v>1399</v>
      </c>
      <c r="D40" s="113">
        <v>0</v>
      </c>
      <c r="E40" s="113">
        <v>0</v>
      </c>
      <c r="F40" s="113">
        <v>0</v>
      </c>
      <c r="G40" s="113">
        <v>0</v>
      </c>
      <c r="H40" s="113">
        <v>0</v>
      </c>
      <c r="I40" s="113">
        <v>0</v>
      </c>
      <c r="J40" s="113">
        <v>0</v>
      </c>
      <c r="K40" s="113">
        <v>0</v>
      </c>
      <c r="L40" s="113">
        <v>0</v>
      </c>
      <c r="M40" s="113">
        <v>0</v>
      </c>
      <c r="N40" s="113">
        <v>0</v>
      </c>
      <c r="O40" s="113">
        <v>0</v>
      </c>
      <c r="P40" s="113">
        <v>0</v>
      </c>
      <c r="Q40" s="113">
        <v>0</v>
      </c>
      <c r="R40" s="113">
        <v>0</v>
      </c>
      <c r="S40" s="113">
        <v>0</v>
      </c>
      <c r="T40" s="113">
        <v>0</v>
      </c>
      <c r="U40" s="113">
        <v>0</v>
      </c>
      <c r="V40" s="113">
        <v>0</v>
      </c>
      <c r="W40" s="113">
        <v>0</v>
      </c>
      <c r="X40" s="113">
        <v>0</v>
      </c>
      <c r="Y40" s="113">
        <v>0</v>
      </c>
      <c r="Z40" s="113">
        <v>0</v>
      </c>
      <c r="AA40" s="113">
        <v>0</v>
      </c>
      <c r="AB40" s="113">
        <v>0</v>
      </c>
      <c r="AC40" s="113">
        <v>0</v>
      </c>
      <c r="AD40" s="113">
        <v>0</v>
      </c>
      <c r="AE40" s="113">
        <v>0</v>
      </c>
      <c r="AF40" s="113">
        <v>0</v>
      </c>
      <c r="AG40" s="113">
        <v>0</v>
      </c>
      <c r="AH40" s="113">
        <v>0</v>
      </c>
      <c r="AI40" s="113">
        <v>0</v>
      </c>
      <c r="AJ40" s="113">
        <v>0</v>
      </c>
      <c r="AK40" s="113">
        <v>0</v>
      </c>
      <c r="AL40" s="113">
        <v>0</v>
      </c>
      <c r="AM40" s="113">
        <f t="shared" si="0"/>
        <v>0</v>
      </c>
      <c r="AP40" s="70"/>
    </row>
    <row r="41" spans="1:42" ht="33" customHeight="1">
      <c r="A41" s="87">
        <v>108</v>
      </c>
      <c r="B41" s="88" t="s">
        <v>66</v>
      </c>
      <c r="C41" s="89" t="s">
        <v>1332</v>
      </c>
      <c r="D41" s="113">
        <v>0</v>
      </c>
      <c r="E41" s="113">
        <v>0</v>
      </c>
      <c r="F41" s="113">
        <v>0</v>
      </c>
      <c r="G41" s="113">
        <v>0</v>
      </c>
      <c r="H41" s="113">
        <v>0</v>
      </c>
      <c r="I41" s="113">
        <v>0</v>
      </c>
      <c r="J41" s="113">
        <v>0</v>
      </c>
      <c r="K41" s="113">
        <v>0</v>
      </c>
      <c r="L41" s="113">
        <v>0</v>
      </c>
      <c r="M41" s="113">
        <v>0</v>
      </c>
      <c r="N41" s="113">
        <v>0</v>
      </c>
      <c r="O41" s="113">
        <v>0</v>
      </c>
      <c r="P41" s="113">
        <v>0</v>
      </c>
      <c r="Q41" s="113">
        <v>0</v>
      </c>
      <c r="R41" s="113">
        <v>0</v>
      </c>
      <c r="S41" s="113">
        <v>0</v>
      </c>
      <c r="T41" s="113">
        <v>0</v>
      </c>
      <c r="U41" s="113">
        <v>0</v>
      </c>
      <c r="V41" s="113">
        <v>0</v>
      </c>
      <c r="W41" s="113">
        <v>0</v>
      </c>
      <c r="X41" s="113">
        <v>0</v>
      </c>
      <c r="Y41" s="113">
        <v>0</v>
      </c>
      <c r="Z41" s="113">
        <v>0</v>
      </c>
      <c r="AA41" s="113">
        <v>0</v>
      </c>
      <c r="AB41" s="113">
        <v>0</v>
      </c>
      <c r="AC41" s="113">
        <v>0</v>
      </c>
      <c r="AD41" s="113">
        <v>0</v>
      </c>
      <c r="AE41" s="113">
        <v>0</v>
      </c>
      <c r="AF41" s="113">
        <v>0</v>
      </c>
      <c r="AG41" s="113">
        <v>0</v>
      </c>
      <c r="AH41" s="113">
        <v>0</v>
      </c>
      <c r="AI41" s="113">
        <v>0</v>
      </c>
      <c r="AJ41" s="113">
        <v>0</v>
      </c>
      <c r="AK41" s="113">
        <v>0</v>
      </c>
      <c r="AL41" s="113">
        <v>0</v>
      </c>
      <c r="AM41" s="113">
        <f t="shared" si="0"/>
        <v>0</v>
      </c>
      <c r="AP41" s="70"/>
    </row>
    <row r="42" spans="1:42" ht="33" customHeight="1">
      <c r="A42" s="87">
        <v>109</v>
      </c>
      <c r="B42" s="88" t="s">
        <v>717</v>
      </c>
      <c r="C42" s="89" t="s">
        <v>1332</v>
      </c>
      <c r="D42" s="113">
        <v>0</v>
      </c>
      <c r="E42" s="113">
        <v>0</v>
      </c>
      <c r="F42" s="113">
        <v>24109.15</v>
      </c>
      <c r="G42" s="113">
        <v>0</v>
      </c>
      <c r="H42" s="113">
        <v>0</v>
      </c>
      <c r="I42" s="113">
        <v>0</v>
      </c>
      <c r="J42" s="113">
        <v>0</v>
      </c>
      <c r="K42" s="113">
        <v>0</v>
      </c>
      <c r="L42" s="113">
        <v>0</v>
      </c>
      <c r="M42" s="113">
        <v>0</v>
      </c>
      <c r="N42" s="113">
        <v>0</v>
      </c>
      <c r="O42" s="113">
        <v>0</v>
      </c>
      <c r="P42" s="113">
        <v>0</v>
      </c>
      <c r="Q42" s="113">
        <v>0</v>
      </c>
      <c r="R42" s="113">
        <v>0</v>
      </c>
      <c r="S42" s="113">
        <v>0</v>
      </c>
      <c r="T42" s="113">
        <v>0</v>
      </c>
      <c r="U42" s="113">
        <v>0</v>
      </c>
      <c r="V42" s="113">
        <v>0</v>
      </c>
      <c r="W42" s="113">
        <v>0</v>
      </c>
      <c r="X42" s="113">
        <v>0</v>
      </c>
      <c r="Y42" s="113">
        <v>0</v>
      </c>
      <c r="Z42" s="113">
        <v>0</v>
      </c>
      <c r="AA42" s="113">
        <v>0</v>
      </c>
      <c r="AB42" s="113">
        <v>0</v>
      </c>
      <c r="AC42" s="113">
        <v>0</v>
      </c>
      <c r="AD42" s="113">
        <v>0</v>
      </c>
      <c r="AE42" s="113">
        <v>0</v>
      </c>
      <c r="AF42" s="113">
        <v>0</v>
      </c>
      <c r="AG42" s="113">
        <v>0</v>
      </c>
      <c r="AH42" s="113">
        <v>0</v>
      </c>
      <c r="AI42" s="113">
        <v>0</v>
      </c>
      <c r="AJ42" s="113">
        <v>0</v>
      </c>
      <c r="AK42" s="113">
        <v>0</v>
      </c>
      <c r="AL42" s="113">
        <v>0</v>
      </c>
      <c r="AM42" s="113">
        <f t="shared" si="0"/>
        <v>24109.15</v>
      </c>
      <c r="AP42" s="70"/>
    </row>
    <row r="43" spans="1:42" ht="33" customHeight="1">
      <c r="A43" s="87">
        <v>111</v>
      </c>
      <c r="B43" s="88" t="s">
        <v>718</v>
      </c>
      <c r="C43" s="89" t="s">
        <v>1334</v>
      </c>
      <c r="D43" s="113">
        <v>0</v>
      </c>
      <c r="E43" s="113">
        <v>0</v>
      </c>
      <c r="F43" s="113">
        <v>0</v>
      </c>
      <c r="G43" s="113">
        <v>0</v>
      </c>
      <c r="H43" s="113">
        <v>0</v>
      </c>
      <c r="I43" s="113">
        <v>0</v>
      </c>
      <c r="J43" s="113">
        <v>0</v>
      </c>
      <c r="K43" s="113">
        <v>0</v>
      </c>
      <c r="L43" s="113">
        <v>0</v>
      </c>
      <c r="M43" s="113">
        <v>0</v>
      </c>
      <c r="N43" s="113">
        <v>0</v>
      </c>
      <c r="O43" s="113">
        <v>0</v>
      </c>
      <c r="P43" s="113">
        <v>0</v>
      </c>
      <c r="Q43" s="113">
        <v>0</v>
      </c>
      <c r="R43" s="113">
        <v>0</v>
      </c>
      <c r="S43" s="113">
        <v>0</v>
      </c>
      <c r="T43" s="113">
        <v>0</v>
      </c>
      <c r="U43" s="113">
        <v>0</v>
      </c>
      <c r="V43" s="113">
        <v>0</v>
      </c>
      <c r="W43" s="113">
        <v>0</v>
      </c>
      <c r="X43" s="113">
        <v>0</v>
      </c>
      <c r="Y43" s="113">
        <v>0</v>
      </c>
      <c r="Z43" s="113">
        <v>0</v>
      </c>
      <c r="AA43" s="113">
        <v>0</v>
      </c>
      <c r="AB43" s="113">
        <v>0</v>
      </c>
      <c r="AC43" s="113">
        <v>0</v>
      </c>
      <c r="AD43" s="113">
        <v>0</v>
      </c>
      <c r="AE43" s="113">
        <v>0</v>
      </c>
      <c r="AF43" s="113">
        <v>0</v>
      </c>
      <c r="AG43" s="113">
        <v>0</v>
      </c>
      <c r="AH43" s="113">
        <v>0</v>
      </c>
      <c r="AI43" s="113">
        <v>0</v>
      </c>
      <c r="AJ43" s="113">
        <v>0</v>
      </c>
      <c r="AK43" s="113">
        <v>0</v>
      </c>
      <c r="AL43" s="113">
        <v>0</v>
      </c>
      <c r="AM43" s="113">
        <f t="shared" si="0"/>
        <v>0</v>
      </c>
      <c r="AP43" s="70"/>
    </row>
    <row r="44" spans="1:42" ht="33" customHeight="1">
      <c r="A44" s="87">
        <v>112</v>
      </c>
      <c r="B44" s="88" t="s">
        <v>719</v>
      </c>
      <c r="C44" s="89" t="s">
        <v>1334</v>
      </c>
      <c r="D44" s="113">
        <v>0</v>
      </c>
      <c r="E44" s="113">
        <v>0</v>
      </c>
      <c r="F44" s="113">
        <v>0</v>
      </c>
      <c r="G44" s="113">
        <v>5304.73</v>
      </c>
      <c r="H44" s="113">
        <v>0</v>
      </c>
      <c r="I44" s="113">
        <v>0</v>
      </c>
      <c r="J44" s="113">
        <v>0</v>
      </c>
      <c r="K44" s="113">
        <v>0</v>
      </c>
      <c r="L44" s="113">
        <v>0</v>
      </c>
      <c r="M44" s="113">
        <v>0</v>
      </c>
      <c r="N44" s="113">
        <v>0</v>
      </c>
      <c r="O44" s="113">
        <v>0</v>
      </c>
      <c r="P44" s="113">
        <v>0</v>
      </c>
      <c r="Q44" s="113">
        <v>0</v>
      </c>
      <c r="R44" s="113">
        <v>0</v>
      </c>
      <c r="S44" s="113">
        <v>0</v>
      </c>
      <c r="T44" s="113">
        <v>0</v>
      </c>
      <c r="U44" s="113">
        <v>0</v>
      </c>
      <c r="V44" s="113">
        <v>0</v>
      </c>
      <c r="W44" s="113">
        <v>0</v>
      </c>
      <c r="X44" s="113">
        <v>0</v>
      </c>
      <c r="Y44" s="113">
        <v>0</v>
      </c>
      <c r="Z44" s="113">
        <v>0</v>
      </c>
      <c r="AA44" s="113">
        <v>0</v>
      </c>
      <c r="AB44" s="113">
        <v>0</v>
      </c>
      <c r="AC44" s="113">
        <v>0</v>
      </c>
      <c r="AD44" s="113">
        <v>0</v>
      </c>
      <c r="AE44" s="113">
        <v>0</v>
      </c>
      <c r="AF44" s="113">
        <v>0</v>
      </c>
      <c r="AG44" s="113">
        <v>0</v>
      </c>
      <c r="AH44" s="113">
        <v>0</v>
      </c>
      <c r="AI44" s="113">
        <v>0</v>
      </c>
      <c r="AJ44" s="113">
        <v>0</v>
      </c>
      <c r="AK44" s="113">
        <v>0</v>
      </c>
      <c r="AL44" s="113">
        <v>0</v>
      </c>
      <c r="AM44" s="113">
        <f t="shared" si="0"/>
        <v>5304.73</v>
      </c>
      <c r="AP44" s="70"/>
    </row>
    <row r="45" spans="1:42" ht="33" customHeight="1">
      <c r="A45" s="87">
        <v>113</v>
      </c>
      <c r="B45" s="88" t="s">
        <v>720</v>
      </c>
      <c r="C45" s="115" t="s">
        <v>1298</v>
      </c>
      <c r="D45" s="113">
        <v>0</v>
      </c>
      <c r="E45" s="113">
        <v>0</v>
      </c>
      <c r="F45" s="113">
        <v>0</v>
      </c>
      <c r="G45" s="113">
        <v>0</v>
      </c>
      <c r="H45" s="113">
        <v>0</v>
      </c>
      <c r="I45" s="113">
        <v>0</v>
      </c>
      <c r="J45" s="113">
        <v>0</v>
      </c>
      <c r="K45" s="113">
        <v>0</v>
      </c>
      <c r="L45" s="113">
        <v>0</v>
      </c>
      <c r="M45" s="113">
        <v>0</v>
      </c>
      <c r="N45" s="113">
        <v>0</v>
      </c>
      <c r="O45" s="113">
        <v>0</v>
      </c>
      <c r="P45" s="113">
        <v>0</v>
      </c>
      <c r="Q45" s="113">
        <v>0</v>
      </c>
      <c r="R45" s="113">
        <v>0</v>
      </c>
      <c r="S45" s="113">
        <v>0</v>
      </c>
      <c r="T45" s="113">
        <v>0</v>
      </c>
      <c r="U45" s="113">
        <v>0</v>
      </c>
      <c r="V45" s="113">
        <v>0</v>
      </c>
      <c r="W45" s="113">
        <v>0</v>
      </c>
      <c r="X45" s="113">
        <v>0</v>
      </c>
      <c r="Y45" s="113">
        <v>0</v>
      </c>
      <c r="Z45" s="113">
        <v>0</v>
      </c>
      <c r="AA45" s="113">
        <v>0</v>
      </c>
      <c r="AB45" s="113">
        <v>0</v>
      </c>
      <c r="AC45" s="113">
        <v>0</v>
      </c>
      <c r="AD45" s="113">
        <v>0</v>
      </c>
      <c r="AE45" s="113">
        <v>0</v>
      </c>
      <c r="AF45" s="113">
        <v>0</v>
      </c>
      <c r="AG45" s="113">
        <v>0</v>
      </c>
      <c r="AH45" s="113">
        <v>0</v>
      </c>
      <c r="AI45" s="113">
        <v>0</v>
      </c>
      <c r="AJ45" s="113">
        <v>0</v>
      </c>
      <c r="AK45" s="113">
        <v>0</v>
      </c>
      <c r="AL45" s="113">
        <v>0</v>
      </c>
      <c r="AM45" s="113">
        <f t="shared" si="0"/>
        <v>0</v>
      </c>
      <c r="AP45" s="70"/>
    </row>
    <row r="46" spans="1:42" ht="33" customHeight="1">
      <c r="A46" s="87">
        <v>115</v>
      </c>
      <c r="B46" s="88" t="s">
        <v>721</v>
      </c>
      <c r="C46" s="89" t="s">
        <v>1334</v>
      </c>
      <c r="D46" s="113">
        <v>0</v>
      </c>
      <c r="E46" s="113">
        <v>0</v>
      </c>
      <c r="F46" s="113">
        <v>0</v>
      </c>
      <c r="G46" s="113">
        <v>0</v>
      </c>
      <c r="H46" s="113">
        <v>0</v>
      </c>
      <c r="I46" s="113">
        <v>0</v>
      </c>
      <c r="J46" s="113">
        <v>0</v>
      </c>
      <c r="K46" s="113">
        <v>0</v>
      </c>
      <c r="L46" s="113">
        <v>0</v>
      </c>
      <c r="M46" s="113">
        <v>0</v>
      </c>
      <c r="N46" s="113">
        <v>0</v>
      </c>
      <c r="O46" s="113">
        <v>0</v>
      </c>
      <c r="P46" s="113">
        <v>0</v>
      </c>
      <c r="Q46" s="113">
        <v>0</v>
      </c>
      <c r="R46" s="113">
        <v>0</v>
      </c>
      <c r="S46" s="113">
        <v>0</v>
      </c>
      <c r="T46" s="113">
        <v>0</v>
      </c>
      <c r="U46" s="113">
        <v>0</v>
      </c>
      <c r="V46" s="113">
        <v>0</v>
      </c>
      <c r="W46" s="113">
        <v>0</v>
      </c>
      <c r="X46" s="113">
        <v>0</v>
      </c>
      <c r="Y46" s="113">
        <v>0</v>
      </c>
      <c r="Z46" s="113">
        <v>0</v>
      </c>
      <c r="AA46" s="113">
        <v>0</v>
      </c>
      <c r="AB46" s="113">
        <v>0</v>
      </c>
      <c r="AC46" s="113">
        <v>0</v>
      </c>
      <c r="AD46" s="113">
        <v>0</v>
      </c>
      <c r="AE46" s="113">
        <v>0</v>
      </c>
      <c r="AF46" s="113">
        <v>0</v>
      </c>
      <c r="AG46" s="113">
        <v>0</v>
      </c>
      <c r="AH46" s="113">
        <v>0</v>
      </c>
      <c r="AI46" s="113">
        <v>0</v>
      </c>
      <c r="AJ46" s="113">
        <v>0</v>
      </c>
      <c r="AK46" s="113">
        <v>0</v>
      </c>
      <c r="AL46" s="113">
        <v>0</v>
      </c>
      <c r="AM46" s="113">
        <f t="shared" si="0"/>
        <v>0</v>
      </c>
      <c r="AP46" s="70"/>
    </row>
    <row r="47" spans="1:42" ht="33" customHeight="1">
      <c r="A47" s="87">
        <v>117</v>
      </c>
      <c r="B47" s="88" t="s">
        <v>722</v>
      </c>
      <c r="C47" s="89" t="s">
        <v>1337</v>
      </c>
      <c r="D47" s="113">
        <v>0</v>
      </c>
      <c r="E47" s="113">
        <v>0</v>
      </c>
      <c r="F47" s="113">
        <v>3213444.95</v>
      </c>
      <c r="G47" s="113">
        <v>23478.120000000003</v>
      </c>
      <c r="H47" s="113">
        <v>0</v>
      </c>
      <c r="I47" s="113">
        <v>1450</v>
      </c>
      <c r="J47" s="113">
        <v>0</v>
      </c>
      <c r="K47" s="113">
        <v>0</v>
      </c>
      <c r="L47" s="113">
        <v>4726.24</v>
      </c>
      <c r="M47" s="113">
        <v>0</v>
      </c>
      <c r="N47" s="113">
        <v>0</v>
      </c>
      <c r="O47" s="113">
        <v>0</v>
      </c>
      <c r="P47" s="113">
        <v>0</v>
      </c>
      <c r="Q47" s="113">
        <v>0</v>
      </c>
      <c r="R47" s="113">
        <v>0</v>
      </c>
      <c r="S47" s="113">
        <v>0</v>
      </c>
      <c r="T47" s="113">
        <v>0</v>
      </c>
      <c r="U47" s="113">
        <v>0</v>
      </c>
      <c r="V47" s="113">
        <v>0</v>
      </c>
      <c r="W47" s="113">
        <v>0</v>
      </c>
      <c r="X47" s="113">
        <v>0</v>
      </c>
      <c r="Y47" s="113">
        <v>0</v>
      </c>
      <c r="Z47" s="113">
        <v>0</v>
      </c>
      <c r="AA47" s="113">
        <v>0</v>
      </c>
      <c r="AB47" s="113">
        <v>0</v>
      </c>
      <c r="AC47" s="113">
        <v>0</v>
      </c>
      <c r="AD47" s="113">
        <v>0</v>
      </c>
      <c r="AE47" s="113">
        <v>0</v>
      </c>
      <c r="AF47" s="113">
        <v>0</v>
      </c>
      <c r="AG47" s="113">
        <v>0</v>
      </c>
      <c r="AH47" s="113">
        <v>0</v>
      </c>
      <c r="AI47" s="113">
        <v>0</v>
      </c>
      <c r="AJ47" s="113">
        <v>0</v>
      </c>
      <c r="AK47" s="113">
        <v>0</v>
      </c>
      <c r="AL47" s="113">
        <v>0</v>
      </c>
      <c r="AM47" s="113">
        <f t="shared" si="0"/>
        <v>3243099.3100000005</v>
      </c>
      <c r="AP47" s="70"/>
    </row>
    <row r="48" spans="1:42" ht="33" customHeight="1">
      <c r="A48" s="87">
        <v>119</v>
      </c>
      <c r="B48" s="88" t="s">
        <v>723</v>
      </c>
      <c r="C48" s="89" t="s">
        <v>1337</v>
      </c>
      <c r="D48" s="113">
        <v>0</v>
      </c>
      <c r="E48" s="113">
        <v>0</v>
      </c>
      <c r="F48" s="113">
        <v>0</v>
      </c>
      <c r="G48" s="113">
        <v>2520.75</v>
      </c>
      <c r="H48" s="113">
        <v>0</v>
      </c>
      <c r="I48" s="113">
        <v>0</v>
      </c>
      <c r="J48" s="113">
        <v>0</v>
      </c>
      <c r="K48" s="113">
        <v>0</v>
      </c>
      <c r="L48" s="113">
        <v>0</v>
      </c>
      <c r="M48" s="113">
        <v>0</v>
      </c>
      <c r="N48" s="113">
        <v>0</v>
      </c>
      <c r="O48" s="113">
        <v>0</v>
      </c>
      <c r="P48" s="113">
        <v>0</v>
      </c>
      <c r="Q48" s="113">
        <v>0</v>
      </c>
      <c r="R48" s="113">
        <v>0</v>
      </c>
      <c r="S48" s="113">
        <v>0</v>
      </c>
      <c r="T48" s="113">
        <v>0</v>
      </c>
      <c r="U48" s="113">
        <v>0</v>
      </c>
      <c r="V48" s="113">
        <v>0</v>
      </c>
      <c r="W48" s="113">
        <v>0</v>
      </c>
      <c r="X48" s="113">
        <v>0</v>
      </c>
      <c r="Y48" s="113">
        <v>0</v>
      </c>
      <c r="Z48" s="113">
        <v>0</v>
      </c>
      <c r="AA48" s="113">
        <v>0</v>
      </c>
      <c r="AB48" s="113">
        <v>0</v>
      </c>
      <c r="AC48" s="113">
        <v>0</v>
      </c>
      <c r="AD48" s="113">
        <v>0</v>
      </c>
      <c r="AE48" s="113">
        <v>0</v>
      </c>
      <c r="AF48" s="113">
        <v>0</v>
      </c>
      <c r="AG48" s="113">
        <v>0</v>
      </c>
      <c r="AH48" s="113">
        <v>0</v>
      </c>
      <c r="AI48" s="113">
        <v>0</v>
      </c>
      <c r="AJ48" s="113">
        <v>0</v>
      </c>
      <c r="AK48" s="113">
        <v>0</v>
      </c>
      <c r="AL48" s="113">
        <v>0</v>
      </c>
      <c r="AM48" s="113">
        <f t="shared" si="0"/>
        <v>2520.75</v>
      </c>
      <c r="AP48" s="70"/>
    </row>
    <row r="49" spans="1:42" ht="33" customHeight="1">
      <c r="A49" s="87">
        <v>121</v>
      </c>
      <c r="B49" s="88" t="s">
        <v>724</v>
      </c>
      <c r="C49" s="89" t="s">
        <v>1336</v>
      </c>
      <c r="D49" s="113">
        <v>0</v>
      </c>
      <c r="E49" s="113">
        <v>0</v>
      </c>
      <c r="F49" s="113">
        <v>0</v>
      </c>
      <c r="G49" s="113">
        <v>0</v>
      </c>
      <c r="H49" s="113">
        <v>0</v>
      </c>
      <c r="I49" s="113">
        <v>0</v>
      </c>
      <c r="J49" s="113">
        <v>0</v>
      </c>
      <c r="K49" s="113">
        <v>0</v>
      </c>
      <c r="L49" s="113">
        <v>0</v>
      </c>
      <c r="M49" s="113">
        <v>0</v>
      </c>
      <c r="N49" s="113">
        <v>0</v>
      </c>
      <c r="O49" s="113">
        <v>0</v>
      </c>
      <c r="P49" s="113">
        <v>0</v>
      </c>
      <c r="Q49" s="113">
        <v>0</v>
      </c>
      <c r="R49" s="113">
        <v>0</v>
      </c>
      <c r="S49" s="113">
        <v>0</v>
      </c>
      <c r="T49" s="113">
        <v>0</v>
      </c>
      <c r="U49" s="113">
        <v>0</v>
      </c>
      <c r="V49" s="113">
        <v>0</v>
      </c>
      <c r="W49" s="113">
        <v>0</v>
      </c>
      <c r="X49" s="113">
        <v>0</v>
      </c>
      <c r="Y49" s="113">
        <v>0</v>
      </c>
      <c r="Z49" s="113">
        <v>0</v>
      </c>
      <c r="AA49" s="113">
        <v>0</v>
      </c>
      <c r="AB49" s="113">
        <v>0</v>
      </c>
      <c r="AC49" s="113">
        <v>0</v>
      </c>
      <c r="AD49" s="113">
        <v>0</v>
      </c>
      <c r="AE49" s="113">
        <v>0</v>
      </c>
      <c r="AF49" s="113">
        <v>0</v>
      </c>
      <c r="AG49" s="113">
        <v>0</v>
      </c>
      <c r="AH49" s="113">
        <v>0</v>
      </c>
      <c r="AI49" s="113">
        <v>0</v>
      </c>
      <c r="AJ49" s="113">
        <v>0</v>
      </c>
      <c r="AK49" s="113">
        <v>0</v>
      </c>
      <c r="AL49" s="113">
        <v>0</v>
      </c>
      <c r="AM49" s="113">
        <f t="shared" si="0"/>
        <v>0</v>
      </c>
      <c r="AP49" s="70"/>
    </row>
    <row r="50" spans="1:42" ht="33" customHeight="1">
      <c r="A50" s="87">
        <v>124</v>
      </c>
      <c r="B50" s="88" t="s">
        <v>725</v>
      </c>
      <c r="C50" s="89" t="s">
        <v>1332</v>
      </c>
      <c r="D50" s="113">
        <v>0</v>
      </c>
      <c r="E50" s="113">
        <v>0</v>
      </c>
      <c r="F50" s="113">
        <v>0</v>
      </c>
      <c r="G50" s="113">
        <v>0</v>
      </c>
      <c r="H50" s="113">
        <v>0</v>
      </c>
      <c r="I50" s="113">
        <v>0</v>
      </c>
      <c r="J50" s="113">
        <v>0</v>
      </c>
      <c r="K50" s="113">
        <v>0</v>
      </c>
      <c r="L50" s="113">
        <v>0</v>
      </c>
      <c r="M50" s="113">
        <v>0</v>
      </c>
      <c r="N50" s="113">
        <v>0</v>
      </c>
      <c r="O50" s="113">
        <v>0</v>
      </c>
      <c r="P50" s="113">
        <v>0</v>
      </c>
      <c r="Q50" s="113">
        <v>0</v>
      </c>
      <c r="R50" s="113">
        <v>0</v>
      </c>
      <c r="S50" s="113">
        <v>0</v>
      </c>
      <c r="T50" s="113">
        <v>0</v>
      </c>
      <c r="U50" s="113">
        <v>0</v>
      </c>
      <c r="V50" s="113">
        <v>0</v>
      </c>
      <c r="W50" s="113">
        <v>0</v>
      </c>
      <c r="X50" s="113">
        <v>0</v>
      </c>
      <c r="Y50" s="113">
        <v>0</v>
      </c>
      <c r="Z50" s="113">
        <v>0</v>
      </c>
      <c r="AA50" s="113">
        <v>0</v>
      </c>
      <c r="AB50" s="113">
        <v>0</v>
      </c>
      <c r="AC50" s="113">
        <v>0</v>
      </c>
      <c r="AD50" s="113">
        <v>0</v>
      </c>
      <c r="AE50" s="113">
        <v>0</v>
      </c>
      <c r="AF50" s="113">
        <v>0</v>
      </c>
      <c r="AG50" s="113">
        <v>0</v>
      </c>
      <c r="AH50" s="113">
        <v>0</v>
      </c>
      <c r="AI50" s="113">
        <v>0</v>
      </c>
      <c r="AJ50" s="113">
        <v>0</v>
      </c>
      <c r="AK50" s="113">
        <v>0</v>
      </c>
      <c r="AL50" s="113">
        <v>0</v>
      </c>
      <c r="AM50" s="113">
        <f t="shared" si="0"/>
        <v>0</v>
      </c>
      <c r="AP50" s="70"/>
    </row>
    <row r="51" spans="1:42" ht="33" customHeight="1">
      <c r="A51" s="87">
        <v>129</v>
      </c>
      <c r="B51" s="88" t="s">
        <v>726</v>
      </c>
      <c r="C51" s="89" t="s">
        <v>1399</v>
      </c>
      <c r="D51" s="113">
        <v>0</v>
      </c>
      <c r="E51" s="113">
        <v>0</v>
      </c>
      <c r="F51" s="113">
        <v>406425</v>
      </c>
      <c r="G51" s="113">
        <v>2014</v>
      </c>
      <c r="H51" s="113">
        <v>0</v>
      </c>
      <c r="I51" s="113">
        <v>0</v>
      </c>
      <c r="J51" s="113">
        <v>336020</v>
      </c>
      <c r="K51" s="113">
        <v>0</v>
      </c>
      <c r="L51" s="113">
        <v>0</v>
      </c>
      <c r="M51" s="113">
        <v>0</v>
      </c>
      <c r="N51" s="113">
        <v>0</v>
      </c>
      <c r="O51" s="113">
        <v>0</v>
      </c>
      <c r="P51" s="113">
        <v>0</v>
      </c>
      <c r="Q51" s="113">
        <v>0</v>
      </c>
      <c r="R51" s="113">
        <v>0</v>
      </c>
      <c r="S51" s="113">
        <v>0</v>
      </c>
      <c r="T51" s="113">
        <v>0</v>
      </c>
      <c r="U51" s="113">
        <v>0</v>
      </c>
      <c r="V51" s="113">
        <v>0</v>
      </c>
      <c r="W51" s="113">
        <v>0</v>
      </c>
      <c r="X51" s="113">
        <v>0</v>
      </c>
      <c r="Y51" s="113">
        <v>0</v>
      </c>
      <c r="Z51" s="113">
        <v>0</v>
      </c>
      <c r="AA51" s="113">
        <v>0</v>
      </c>
      <c r="AB51" s="113">
        <v>0</v>
      </c>
      <c r="AC51" s="113">
        <v>0</v>
      </c>
      <c r="AD51" s="113">
        <v>0</v>
      </c>
      <c r="AE51" s="113">
        <v>0</v>
      </c>
      <c r="AF51" s="113">
        <v>0</v>
      </c>
      <c r="AG51" s="113">
        <v>0</v>
      </c>
      <c r="AH51" s="113">
        <v>0</v>
      </c>
      <c r="AI51" s="113">
        <v>0</v>
      </c>
      <c r="AJ51" s="113">
        <v>0</v>
      </c>
      <c r="AK51" s="113">
        <v>0</v>
      </c>
      <c r="AL51" s="113">
        <v>0</v>
      </c>
      <c r="AM51" s="113">
        <f t="shared" si="0"/>
        <v>744459</v>
      </c>
      <c r="AP51" s="70"/>
    </row>
    <row r="52" spans="1:42" ht="33" customHeight="1">
      <c r="A52" s="87">
        <v>130</v>
      </c>
      <c r="B52" s="88" t="s">
        <v>727</v>
      </c>
      <c r="C52" s="89" t="s">
        <v>1328</v>
      </c>
      <c r="D52" s="113">
        <v>0</v>
      </c>
      <c r="E52" s="113">
        <v>0</v>
      </c>
      <c r="F52" s="113">
        <v>2036197.3499999999</v>
      </c>
      <c r="G52" s="113">
        <v>2204518.6800000002</v>
      </c>
      <c r="H52" s="113">
        <v>0</v>
      </c>
      <c r="I52" s="113">
        <v>0</v>
      </c>
      <c r="J52" s="113">
        <v>0</v>
      </c>
      <c r="K52" s="113">
        <v>0</v>
      </c>
      <c r="L52" s="113">
        <v>0</v>
      </c>
      <c r="M52" s="113">
        <v>0</v>
      </c>
      <c r="N52" s="113">
        <v>0</v>
      </c>
      <c r="O52" s="113">
        <v>0</v>
      </c>
      <c r="P52" s="113">
        <v>0</v>
      </c>
      <c r="Q52" s="113">
        <v>0</v>
      </c>
      <c r="R52" s="113">
        <v>0</v>
      </c>
      <c r="S52" s="113">
        <v>0</v>
      </c>
      <c r="T52" s="113">
        <v>0</v>
      </c>
      <c r="U52" s="113">
        <v>0</v>
      </c>
      <c r="V52" s="113">
        <v>0</v>
      </c>
      <c r="W52" s="113">
        <v>0</v>
      </c>
      <c r="X52" s="113">
        <v>0</v>
      </c>
      <c r="Y52" s="113">
        <v>0</v>
      </c>
      <c r="Z52" s="113">
        <v>0</v>
      </c>
      <c r="AA52" s="113">
        <v>0</v>
      </c>
      <c r="AB52" s="113">
        <v>0</v>
      </c>
      <c r="AC52" s="113">
        <v>0</v>
      </c>
      <c r="AD52" s="113">
        <v>0</v>
      </c>
      <c r="AE52" s="113">
        <v>0</v>
      </c>
      <c r="AF52" s="113">
        <v>0</v>
      </c>
      <c r="AG52" s="113">
        <v>0</v>
      </c>
      <c r="AH52" s="113">
        <v>0</v>
      </c>
      <c r="AI52" s="113">
        <v>0</v>
      </c>
      <c r="AJ52" s="113">
        <v>0</v>
      </c>
      <c r="AK52" s="113">
        <v>0</v>
      </c>
      <c r="AL52" s="113">
        <v>0</v>
      </c>
      <c r="AM52" s="113">
        <f t="shared" si="0"/>
        <v>4240716.03</v>
      </c>
      <c r="AP52" s="70"/>
    </row>
    <row r="53" spans="1:42" ht="33" customHeight="1">
      <c r="A53" s="87">
        <v>132</v>
      </c>
      <c r="B53" s="88" t="s">
        <v>728</v>
      </c>
      <c r="C53" s="89" t="s">
        <v>1399</v>
      </c>
      <c r="D53" s="113">
        <v>51845698.469999999</v>
      </c>
      <c r="E53" s="113">
        <v>0</v>
      </c>
      <c r="F53" s="113">
        <v>2500000</v>
      </c>
      <c r="G53" s="113">
        <v>265640.31</v>
      </c>
      <c r="H53" s="113">
        <v>0</v>
      </c>
      <c r="I53" s="113">
        <v>7187.2800000000007</v>
      </c>
      <c r="J53" s="113">
        <v>278730703.36000001</v>
      </c>
      <c r="K53" s="113">
        <v>0</v>
      </c>
      <c r="L53" s="113">
        <v>242896.79</v>
      </c>
      <c r="M53" s="113">
        <v>0</v>
      </c>
      <c r="N53" s="113">
        <v>0</v>
      </c>
      <c r="O53" s="113">
        <v>0</v>
      </c>
      <c r="P53" s="113">
        <v>0</v>
      </c>
      <c r="Q53" s="113">
        <v>0</v>
      </c>
      <c r="R53" s="113">
        <v>0</v>
      </c>
      <c r="S53" s="113">
        <v>0</v>
      </c>
      <c r="T53" s="113">
        <v>0</v>
      </c>
      <c r="U53" s="113">
        <v>0</v>
      </c>
      <c r="V53" s="113">
        <v>0</v>
      </c>
      <c r="W53" s="113">
        <v>0</v>
      </c>
      <c r="X53" s="113">
        <v>0</v>
      </c>
      <c r="Y53" s="113">
        <v>0</v>
      </c>
      <c r="Z53" s="113">
        <v>0</v>
      </c>
      <c r="AA53" s="113">
        <v>0</v>
      </c>
      <c r="AB53" s="113">
        <v>0</v>
      </c>
      <c r="AC53" s="113">
        <v>0</v>
      </c>
      <c r="AD53" s="113">
        <v>0</v>
      </c>
      <c r="AE53" s="113">
        <v>0</v>
      </c>
      <c r="AF53" s="113">
        <v>0</v>
      </c>
      <c r="AG53" s="113">
        <v>0</v>
      </c>
      <c r="AH53" s="113">
        <v>0</v>
      </c>
      <c r="AI53" s="113">
        <v>0</v>
      </c>
      <c r="AJ53" s="113">
        <v>0</v>
      </c>
      <c r="AK53" s="113">
        <v>0</v>
      </c>
      <c r="AL53" s="113">
        <v>0</v>
      </c>
      <c r="AM53" s="113">
        <f t="shared" si="0"/>
        <v>333592126.21000004</v>
      </c>
      <c r="AP53" s="70"/>
    </row>
    <row r="54" spans="1:42" ht="33" customHeight="1">
      <c r="A54" s="87">
        <v>133</v>
      </c>
      <c r="B54" s="88" t="s">
        <v>729</v>
      </c>
      <c r="C54" s="115" t="s">
        <v>1329</v>
      </c>
      <c r="D54" s="113">
        <v>0</v>
      </c>
      <c r="E54" s="113">
        <v>0</v>
      </c>
      <c r="F54" s="113">
        <v>1563159.25</v>
      </c>
      <c r="G54" s="113">
        <v>35676</v>
      </c>
      <c r="H54" s="113">
        <v>0</v>
      </c>
      <c r="I54" s="113">
        <v>0</v>
      </c>
      <c r="J54" s="113">
        <v>0</v>
      </c>
      <c r="K54" s="113">
        <v>0</v>
      </c>
      <c r="L54" s="113">
        <v>0</v>
      </c>
      <c r="M54" s="113">
        <v>0</v>
      </c>
      <c r="N54" s="113">
        <v>0</v>
      </c>
      <c r="O54" s="113">
        <v>0</v>
      </c>
      <c r="P54" s="113">
        <v>0</v>
      </c>
      <c r="Q54" s="113">
        <v>0</v>
      </c>
      <c r="R54" s="113">
        <v>0</v>
      </c>
      <c r="S54" s="113">
        <v>0</v>
      </c>
      <c r="T54" s="113">
        <v>0</v>
      </c>
      <c r="U54" s="113">
        <v>0</v>
      </c>
      <c r="V54" s="113">
        <v>0</v>
      </c>
      <c r="W54" s="113">
        <v>0</v>
      </c>
      <c r="X54" s="113">
        <v>0</v>
      </c>
      <c r="Y54" s="113">
        <v>0</v>
      </c>
      <c r="Z54" s="113">
        <v>0</v>
      </c>
      <c r="AA54" s="113">
        <v>0</v>
      </c>
      <c r="AB54" s="113">
        <v>0</v>
      </c>
      <c r="AC54" s="113">
        <v>0</v>
      </c>
      <c r="AD54" s="113">
        <v>0</v>
      </c>
      <c r="AE54" s="113">
        <v>0</v>
      </c>
      <c r="AF54" s="113">
        <v>0</v>
      </c>
      <c r="AG54" s="113">
        <v>0</v>
      </c>
      <c r="AH54" s="113">
        <v>0</v>
      </c>
      <c r="AI54" s="113">
        <v>0</v>
      </c>
      <c r="AJ54" s="113">
        <v>0</v>
      </c>
      <c r="AK54" s="113">
        <v>0</v>
      </c>
      <c r="AL54" s="113">
        <v>0</v>
      </c>
      <c r="AM54" s="113">
        <f t="shared" si="0"/>
        <v>1598835.25</v>
      </c>
      <c r="AP54" s="70"/>
    </row>
    <row r="55" spans="1:42" ht="33" customHeight="1">
      <c r="A55" s="87">
        <v>134</v>
      </c>
      <c r="B55" s="88" t="s">
        <v>730</v>
      </c>
      <c r="C55" s="89" t="s">
        <v>1330</v>
      </c>
      <c r="D55" s="113">
        <v>0</v>
      </c>
      <c r="E55" s="113">
        <v>0</v>
      </c>
      <c r="F55" s="113">
        <v>59067889.960000001</v>
      </c>
      <c r="G55" s="113">
        <v>0</v>
      </c>
      <c r="H55" s="113">
        <v>0</v>
      </c>
      <c r="I55" s="113">
        <v>0</v>
      </c>
      <c r="J55" s="113">
        <v>0</v>
      </c>
      <c r="K55" s="113">
        <v>0</v>
      </c>
      <c r="L55" s="113">
        <v>0</v>
      </c>
      <c r="M55" s="113">
        <v>0</v>
      </c>
      <c r="N55" s="113">
        <v>0</v>
      </c>
      <c r="O55" s="113">
        <v>0</v>
      </c>
      <c r="P55" s="113">
        <v>0</v>
      </c>
      <c r="Q55" s="113">
        <v>0</v>
      </c>
      <c r="R55" s="113">
        <v>0</v>
      </c>
      <c r="S55" s="113">
        <v>0</v>
      </c>
      <c r="T55" s="113">
        <v>0</v>
      </c>
      <c r="U55" s="113">
        <v>0</v>
      </c>
      <c r="V55" s="113">
        <v>0</v>
      </c>
      <c r="W55" s="113">
        <v>0</v>
      </c>
      <c r="X55" s="113">
        <v>0</v>
      </c>
      <c r="Y55" s="113">
        <v>0</v>
      </c>
      <c r="Z55" s="113">
        <v>0</v>
      </c>
      <c r="AA55" s="113">
        <v>0</v>
      </c>
      <c r="AB55" s="113">
        <v>0</v>
      </c>
      <c r="AC55" s="113">
        <v>0</v>
      </c>
      <c r="AD55" s="113">
        <v>0</v>
      </c>
      <c r="AE55" s="113">
        <v>0</v>
      </c>
      <c r="AF55" s="113">
        <v>0</v>
      </c>
      <c r="AG55" s="113">
        <v>0</v>
      </c>
      <c r="AH55" s="113">
        <v>0</v>
      </c>
      <c r="AI55" s="113">
        <v>0</v>
      </c>
      <c r="AJ55" s="113">
        <v>0</v>
      </c>
      <c r="AK55" s="113">
        <v>0</v>
      </c>
      <c r="AL55" s="113">
        <v>0</v>
      </c>
      <c r="AM55" s="113">
        <f t="shared" si="0"/>
        <v>59067889.960000001</v>
      </c>
      <c r="AP55" s="70"/>
    </row>
    <row r="56" spans="1:42" ht="33" customHeight="1">
      <c r="A56" s="87">
        <v>137</v>
      </c>
      <c r="B56" s="88" t="s">
        <v>731</v>
      </c>
      <c r="C56" s="89" t="s">
        <v>1329</v>
      </c>
      <c r="D56" s="113">
        <v>0</v>
      </c>
      <c r="E56" s="113">
        <v>0</v>
      </c>
      <c r="F56" s="113">
        <v>0</v>
      </c>
      <c r="G56" s="113">
        <v>0</v>
      </c>
      <c r="H56" s="113">
        <v>0</v>
      </c>
      <c r="I56" s="113">
        <v>0</v>
      </c>
      <c r="J56" s="113">
        <v>0</v>
      </c>
      <c r="K56" s="113">
        <v>0</v>
      </c>
      <c r="L56" s="113">
        <v>0</v>
      </c>
      <c r="M56" s="113">
        <v>0</v>
      </c>
      <c r="N56" s="113">
        <v>0</v>
      </c>
      <c r="O56" s="113">
        <v>0</v>
      </c>
      <c r="P56" s="113">
        <v>0</v>
      </c>
      <c r="Q56" s="113">
        <v>0</v>
      </c>
      <c r="R56" s="113">
        <v>0</v>
      </c>
      <c r="S56" s="113">
        <v>0</v>
      </c>
      <c r="T56" s="113">
        <v>0</v>
      </c>
      <c r="U56" s="113">
        <v>0</v>
      </c>
      <c r="V56" s="113">
        <v>0</v>
      </c>
      <c r="W56" s="113">
        <v>0</v>
      </c>
      <c r="X56" s="113">
        <v>0</v>
      </c>
      <c r="Y56" s="113">
        <v>0</v>
      </c>
      <c r="Z56" s="113">
        <v>0</v>
      </c>
      <c r="AA56" s="113">
        <v>0</v>
      </c>
      <c r="AB56" s="113">
        <v>0</v>
      </c>
      <c r="AC56" s="113">
        <v>0</v>
      </c>
      <c r="AD56" s="113">
        <v>0</v>
      </c>
      <c r="AE56" s="113">
        <v>0</v>
      </c>
      <c r="AF56" s="113">
        <v>0</v>
      </c>
      <c r="AG56" s="113">
        <v>0</v>
      </c>
      <c r="AH56" s="113">
        <v>0</v>
      </c>
      <c r="AI56" s="113">
        <v>0</v>
      </c>
      <c r="AJ56" s="113">
        <v>0</v>
      </c>
      <c r="AK56" s="113">
        <v>0</v>
      </c>
      <c r="AL56" s="113">
        <v>0</v>
      </c>
      <c r="AM56" s="113">
        <f t="shared" si="0"/>
        <v>0</v>
      </c>
      <c r="AP56" s="70"/>
    </row>
    <row r="57" spans="1:42" ht="33" customHeight="1">
      <c r="A57" s="87">
        <v>138</v>
      </c>
      <c r="B57" s="88" t="s">
        <v>732</v>
      </c>
      <c r="C57" s="115" t="s">
        <v>1298</v>
      </c>
      <c r="D57" s="113">
        <v>0</v>
      </c>
      <c r="E57" s="113">
        <v>0</v>
      </c>
      <c r="F57" s="113">
        <v>0</v>
      </c>
      <c r="G57" s="113">
        <v>0</v>
      </c>
      <c r="H57" s="113">
        <v>0</v>
      </c>
      <c r="I57" s="113">
        <v>0</v>
      </c>
      <c r="J57" s="113">
        <v>0</v>
      </c>
      <c r="K57" s="113">
        <v>0</v>
      </c>
      <c r="L57" s="113">
        <v>0</v>
      </c>
      <c r="M57" s="113">
        <v>0</v>
      </c>
      <c r="N57" s="113">
        <v>0</v>
      </c>
      <c r="O57" s="113">
        <v>0</v>
      </c>
      <c r="P57" s="113">
        <v>0</v>
      </c>
      <c r="Q57" s="113">
        <v>0</v>
      </c>
      <c r="R57" s="113">
        <v>0</v>
      </c>
      <c r="S57" s="113">
        <v>0</v>
      </c>
      <c r="T57" s="113">
        <v>0</v>
      </c>
      <c r="U57" s="113">
        <v>0</v>
      </c>
      <c r="V57" s="113">
        <v>0</v>
      </c>
      <c r="W57" s="113">
        <v>0</v>
      </c>
      <c r="X57" s="113">
        <v>0</v>
      </c>
      <c r="Y57" s="113">
        <v>0</v>
      </c>
      <c r="Z57" s="113">
        <v>0</v>
      </c>
      <c r="AA57" s="113">
        <v>0</v>
      </c>
      <c r="AB57" s="113">
        <v>0</v>
      </c>
      <c r="AC57" s="113">
        <v>0</v>
      </c>
      <c r="AD57" s="113">
        <v>0</v>
      </c>
      <c r="AE57" s="113">
        <v>0</v>
      </c>
      <c r="AF57" s="113">
        <v>0</v>
      </c>
      <c r="AG57" s="113">
        <v>0</v>
      </c>
      <c r="AH57" s="113">
        <v>0</v>
      </c>
      <c r="AI57" s="113">
        <v>0</v>
      </c>
      <c r="AJ57" s="113">
        <v>0</v>
      </c>
      <c r="AK57" s="113">
        <v>0</v>
      </c>
      <c r="AL57" s="113">
        <v>0</v>
      </c>
      <c r="AM57" s="113">
        <f t="shared" si="0"/>
        <v>0</v>
      </c>
      <c r="AP57" s="70"/>
    </row>
    <row r="58" spans="1:42" ht="33" customHeight="1">
      <c r="A58" s="87">
        <v>139</v>
      </c>
      <c r="B58" s="88" t="s">
        <v>733</v>
      </c>
      <c r="C58" s="115" t="s">
        <v>1298</v>
      </c>
      <c r="D58" s="113">
        <v>0</v>
      </c>
      <c r="E58" s="113">
        <v>0</v>
      </c>
      <c r="F58" s="113">
        <v>0</v>
      </c>
      <c r="G58" s="113">
        <v>0</v>
      </c>
      <c r="H58" s="113">
        <v>0</v>
      </c>
      <c r="I58" s="113">
        <v>0</v>
      </c>
      <c r="J58" s="113">
        <v>0</v>
      </c>
      <c r="K58" s="113">
        <v>0</v>
      </c>
      <c r="L58" s="113">
        <v>0</v>
      </c>
      <c r="M58" s="113">
        <v>0</v>
      </c>
      <c r="N58" s="113">
        <v>0</v>
      </c>
      <c r="O58" s="113">
        <v>0</v>
      </c>
      <c r="P58" s="113">
        <v>0</v>
      </c>
      <c r="Q58" s="113">
        <v>0</v>
      </c>
      <c r="R58" s="113">
        <v>0</v>
      </c>
      <c r="S58" s="113">
        <v>0</v>
      </c>
      <c r="T58" s="113">
        <v>0</v>
      </c>
      <c r="U58" s="113">
        <v>0</v>
      </c>
      <c r="V58" s="113">
        <v>0</v>
      </c>
      <c r="W58" s="113">
        <v>0</v>
      </c>
      <c r="X58" s="113">
        <v>0</v>
      </c>
      <c r="Y58" s="113">
        <v>0</v>
      </c>
      <c r="Z58" s="113">
        <v>0</v>
      </c>
      <c r="AA58" s="113">
        <v>0</v>
      </c>
      <c r="AB58" s="113">
        <v>0</v>
      </c>
      <c r="AC58" s="113">
        <v>0</v>
      </c>
      <c r="AD58" s="113">
        <v>0</v>
      </c>
      <c r="AE58" s="113">
        <v>0</v>
      </c>
      <c r="AF58" s="113">
        <v>0</v>
      </c>
      <c r="AG58" s="113">
        <v>0</v>
      </c>
      <c r="AH58" s="113">
        <v>0</v>
      </c>
      <c r="AI58" s="113">
        <v>0</v>
      </c>
      <c r="AJ58" s="113">
        <v>0</v>
      </c>
      <c r="AK58" s="113">
        <v>0</v>
      </c>
      <c r="AL58" s="113">
        <v>0</v>
      </c>
      <c r="AM58" s="113">
        <f t="shared" si="0"/>
        <v>0</v>
      </c>
      <c r="AP58" s="70"/>
    </row>
    <row r="59" spans="1:42" ht="33" customHeight="1">
      <c r="A59" s="87">
        <v>140</v>
      </c>
      <c r="B59" s="88" t="s">
        <v>734</v>
      </c>
      <c r="C59" s="115" t="s">
        <v>1298</v>
      </c>
      <c r="D59" s="113">
        <v>0</v>
      </c>
      <c r="E59" s="113">
        <v>0</v>
      </c>
      <c r="F59" s="113">
        <v>0</v>
      </c>
      <c r="G59" s="113">
        <v>0</v>
      </c>
      <c r="H59" s="113">
        <v>0</v>
      </c>
      <c r="I59" s="113">
        <v>0</v>
      </c>
      <c r="J59" s="113">
        <v>0</v>
      </c>
      <c r="K59" s="113">
        <v>0</v>
      </c>
      <c r="L59" s="113">
        <v>0</v>
      </c>
      <c r="M59" s="113">
        <v>0</v>
      </c>
      <c r="N59" s="113">
        <v>0</v>
      </c>
      <c r="O59" s="113">
        <v>0</v>
      </c>
      <c r="P59" s="113">
        <v>0</v>
      </c>
      <c r="Q59" s="113">
        <v>0</v>
      </c>
      <c r="R59" s="113">
        <v>0</v>
      </c>
      <c r="S59" s="113">
        <v>0</v>
      </c>
      <c r="T59" s="113">
        <v>0</v>
      </c>
      <c r="U59" s="113">
        <v>0</v>
      </c>
      <c r="V59" s="113">
        <v>0</v>
      </c>
      <c r="W59" s="113">
        <v>0</v>
      </c>
      <c r="X59" s="113">
        <v>0</v>
      </c>
      <c r="Y59" s="113">
        <v>0</v>
      </c>
      <c r="Z59" s="113">
        <v>0</v>
      </c>
      <c r="AA59" s="113">
        <v>0</v>
      </c>
      <c r="AB59" s="113">
        <v>0</v>
      </c>
      <c r="AC59" s="113">
        <v>0</v>
      </c>
      <c r="AD59" s="113">
        <v>0</v>
      </c>
      <c r="AE59" s="113">
        <v>0</v>
      </c>
      <c r="AF59" s="113">
        <v>0</v>
      </c>
      <c r="AG59" s="113">
        <v>0</v>
      </c>
      <c r="AH59" s="113">
        <v>0</v>
      </c>
      <c r="AI59" s="113">
        <v>0</v>
      </c>
      <c r="AJ59" s="113">
        <v>0</v>
      </c>
      <c r="AK59" s="113">
        <v>0</v>
      </c>
      <c r="AL59" s="113">
        <v>0</v>
      </c>
      <c r="AM59" s="113">
        <f t="shared" si="0"/>
        <v>0</v>
      </c>
      <c r="AP59" s="70"/>
    </row>
    <row r="60" spans="1:42" ht="33" customHeight="1">
      <c r="A60" s="87">
        <v>141</v>
      </c>
      <c r="B60" s="88" t="s">
        <v>735</v>
      </c>
      <c r="C60" s="115" t="s">
        <v>1298</v>
      </c>
      <c r="D60" s="113">
        <v>0</v>
      </c>
      <c r="E60" s="113">
        <v>0</v>
      </c>
      <c r="F60" s="113">
        <v>0</v>
      </c>
      <c r="G60" s="113">
        <v>0</v>
      </c>
      <c r="H60" s="113">
        <v>0</v>
      </c>
      <c r="I60" s="113">
        <v>0</v>
      </c>
      <c r="J60" s="113">
        <v>0</v>
      </c>
      <c r="K60" s="113">
        <v>0</v>
      </c>
      <c r="L60" s="113">
        <v>0</v>
      </c>
      <c r="M60" s="113">
        <v>0</v>
      </c>
      <c r="N60" s="113">
        <v>0</v>
      </c>
      <c r="O60" s="113">
        <v>0</v>
      </c>
      <c r="P60" s="113">
        <v>0</v>
      </c>
      <c r="Q60" s="113">
        <v>0</v>
      </c>
      <c r="R60" s="113">
        <v>0</v>
      </c>
      <c r="S60" s="113">
        <v>0</v>
      </c>
      <c r="T60" s="113">
        <v>0</v>
      </c>
      <c r="U60" s="113">
        <v>0</v>
      </c>
      <c r="V60" s="113">
        <v>0</v>
      </c>
      <c r="W60" s="113">
        <v>0</v>
      </c>
      <c r="X60" s="113">
        <v>0</v>
      </c>
      <c r="Y60" s="113">
        <v>0</v>
      </c>
      <c r="Z60" s="113">
        <v>0</v>
      </c>
      <c r="AA60" s="113">
        <v>0</v>
      </c>
      <c r="AB60" s="113">
        <v>0</v>
      </c>
      <c r="AC60" s="113">
        <v>0</v>
      </c>
      <c r="AD60" s="113">
        <v>0</v>
      </c>
      <c r="AE60" s="113">
        <v>0</v>
      </c>
      <c r="AF60" s="113">
        <v>0</v>
      </c>
      <c r="AG60" s="113">
        <v>0</v>
      </c>
      <c r="AH60" s="113">
        <v>0</v>
      </c>
      <c r="AI60" s="113">
        <v>0</v>
      </c>
      <c r="AJ60" s="113">
        <v>0</v>
      </c>
      <c r="AK60" s="113">
        <v>0</v>
      </c>
      <c r="AL60" s="113">
        <v>0</v>
      </c>
      <c r="AM60" s="113">
        <f t="shared" si="0"/>
        <v>0</v>
      </c>
      <c r="AP60" s="70"/>
    </row>
    <row r="61" spans="1:42" ht="33" customHeight="1">
      <c r="A61" s="87">
        <v>142</v>
      </c>
      <c r="B61" s="88" t="s">
        <v>736</v>
      </c>
      <c r="C61" s="115" t="s">
        <v>1298</v>
      </c>
      <c r="D61" s="113">
        <v>0</v>
      </c>
      <c r="E61" s="113">
        <v>0</v>
      </c>
      <c r="F61" s="113">
        <v>0</v>
      </c>
      <c r="G61" s="113">
        <v>0</v>
      </c>
      <c r="H61" s="113">
        <v>0</v>
      </c>
      <c r="I61" s="113">
        <v>0</v>
      </c>
      <c r="J61" s="113">
        <v>0</v>
      </c>
      <c r="K61" s="113">
        <v>0</v>
      </c>
      <c r="L61" s="113">
        <v>0</v>
      </c>
      <c r="M61" s="113">
        <v>0</v>
      </c>
      <c r="N61" s="113">
        <v>0</v>
      </c>
      <c r="O61" s="113">
        <v>0</v>
      </c>
      <c r="P61" s="113">
        <v>0</v>
      </c>
      <c r="Q61" s="113">
        <v>0</v>
      </c>
      <c r="R61" s="113">
        <v>0</v>
      </c>
      <c r="S61" s="113">
        <v>0</v>
      </c>
      <c r="T61" s="113">
        <v>0</v>
      </c>
      <c r="U61" s="113">
        <v>0</v>
      </c>
      <c r="V61" s="113">
        <v>0</v>
      </c>
      <c r="W61" s="113">
        <v>0</v>
      </c>
      <c r="X61" s="113">
        <v>0</v>
      </c>
      <c r="Y61" s="113">
        <v>0</v>
      </c>
      <c r="Z61" s="113">
        <v>0</v>
      </c>
      <c r="AA61" s="113">
        <v>0</v>
      </c>
      <c r="AB61" s="113">
        <v>0</v>
      </c>
      <c r="AC61" s="113">
        <v>0</v>
      </c>
      <c r="AD61" s="113">
        <v>0</v>
      </c>
      <c r="AE61" s="113">
        <v>0</v>
      </c>
      <c r="AF61" s="113">
        <v>0</v>
      </c>
      <c r="AG61" s="113">
        <v>0</v>
      </c>
      <c r="AH61" s="113">
        <v>0</v>
      </c>
      <c r="AI61" s="113">
        <v>0</v>
      </c>
      <c r="AJ61" s="113">
        <v>0</v>
      </c>
      <c r="AK61" s="113">
        <v>0</v>
      </c>
      <c r="AL61" s="113">
        <v>0</v>
      </c>
      <c r="AM61" s="113">
        <f t="shared" si="0"/>
        <v>0</v>
      </c>
      <c r="AP61" s="70"/>
    </row>
    <row r="62" spans="1:42" ht="33" customHeight="1">
      <c r="A62" s="87">
        <v>143</v>
      </c>
      <c r="B62" s="88" t="s">
        <v>87</v>
      </c>
      <c r="C62" s="115" t="s">
        <v>1298</v>
      </c>
      <c r="D62" s="113">
        <v>0</v>
      </c>
      <c r="E62" s="113">
        <v>0</v>
      </c>
      <c r="F62" s="113">
        <v>0</v>
      </c>
      <c r="G62" s="113">
        <v>0</v>
      </c>
      <c r="H62" s="113">
        <v>0</v>
      </c>
      <c r="I62" s="113">
        <v>0</v>
      </c>
      <c r="J62" s="113">
        <v>0</v>
      </c>
      <c r="K62" s="113">
        <v>0</v>
      </c>
      <c r="L62" s="113">
        <v>0</v>
      </c>
      <c r="M62" s="113">
        <v>0</v>
      </c>
      <c r="N62" s="113">
        <v>0</v>
      </c>
      <c r="O62" s="113">
        <v>0</v>
      </c>
      <c r="P62" s="113">
        <v>0</v>
      </c>
      <c r="Q62" s="113">
        <v>0</v>
      </c>
      <c r="R62" s="113">
        <v>0</v>
      </c>
      <c r="S62" s="113">
        <v>0</v>
      </c>
      <c r="T62" s="113">
        <v>0</v>
      </c>
      <c r="U62" s="113">
        <v>0</v>
      </c>
      <c r="V62" s="113">
        <v>0</v>
      </c>
      <c r="W62" s="113">
        <v>0</v>
      </c>
      <c r="X62" s="113">
        <v>0</v>
      </c>
      <c r="Y62" s="113">
        <v>0</v>
      </c>
      <c r="Z62" s="113">
        <v>0</v>
      </c>
      <c r="AA62" s="113">
        <v>0</v>
      </c>
      <c r="AB62" s="113">
        <v>0</v>
      </c>
      <c r="AC62" s="113">
        <v>0</v>
      </c>
      <c r="AD62" s="113">
        <v>0</v>
      </c>
      <c r="AE62" s="113">
        <v>0</v>
      </c>
      <c r="AF62" s="113">
        <v>0</v>
      </c>
      <c r="AG62" s="113">
        <v>0</v>
      </c>
      <c r="AH62" s="113">
        <v>0</v>
      </c>
      <c r="AI62" s="113">
        <v>0</v>
      </c>
      <c r="AJ62" s="113">
        <v>0</v>
      </c>
      <c r="AK62" s="113">
        <v>0</v>
      </c>
      <c r="AL62" s="113">
        <v>0</v>
      </c>
      <c r="AM62" s="113">
        <f t="shared" si="0"/>
        <v>0</v>
      </c>
      <c r="AP62" s="70"/>
    </row>
    <row r="63" spans="1:42" ht="33" customHeight="1">
      <c r="A63" s="87">
        <v>144</v>
      </c>
      <c r="B63" s="88" t="s">
        <v>737</v>
      </c>
      <c r="C63" s="115" t="s">
        <v>1298</v>
      </c>
      <c r="D63" s="113">
        <v>0</v>
      </c>
      <c r="E63" s="113">
        <v>0</v>
      </c>
      <c r="F63" s="113">
        <v>0</v>
      </c>
      <c r="G63" s="113">
        <v>0</v>
      </c>
      <c r="H63" s="113">
        <v>0</v>
      </c>
      <c r="I63" s="113">
        <v>0</v>
      </c>
      <c r="J63" s="113">
        <v>0</v>
      </c>
      <c r="K63" s="113">
        <v>0</v>
      </c>
      <c r="L63" s="113">
        <v>0</v>
      </c>
      <c r="M63" s="113">
        <v>0</v>
      </c>
      <c r="N63" s="113">
        <v>0</v>
      </c>
      <c r="O63" s="113">
        <v>0</v>
      </c>
      <c r="P63" s="113">
        <v>0</v>
      </c>
      <c r="Q63" s="113">
        <v>0</v>
      </c>
      <c r="R63" s="113">
        <v>0</v>
      </c>
      <c r="S63" s="113">
        <v>0</v>
      </c>
      <c r="T63" s="113">
        <v>0</v>
      </c>
      <c r="U63" s="113">
        <v>0</v>
      </c>
      <c r="V63" s="113">
        <v>0</v>
      </c>
      <c r="W63" s="113">
        <v>0</v>
      </c>
      <c r="X63" s="113">
        <v>0</v>
      </c>
      <c r="Y63" s="113">
        <v>0</v>
      </c>
      <c r="Z63" s="113">
        <v>0</v>
      </c>
      <c r="AA63" s="113">
        <v>0</v>
      </c>
      <c r="AB63" s="113">
        <v>0</v>
      </c>
      <c r="AC63" s="113">
        <v>0</v>
      </c>
      <c r="AD63" s="113">
        <v>0</v>
      </c>
      <c r="AE63" s="113">
        <v>0</v>
      </c>
      <c r="AF63" s="113">
        <v>0</v>
      </c>
      <c r="AG63" s="113">
        <v>0</v>
      </c>
      <c r="AH63" s="113">
        <v>0</v>
      </c>
      <c r="AI63" s="113">
        <v>0</v>
      </c>
      <c r="AJ63" s="113">
        <v>0</v>
      </c>
      <c r="AK63" s="113">
        <v>0</v>
      </c>
      <c r="AL63" s="113">
        <v>0</v>
      </c>
      <c r="AM63" s="113">
        <f t="shared" si="0"/>
        <v>0</v>
      </c>
      <c r="AP63" s="70"/>
    </row>
    <row r="64" spans="1:42" ht="33" customHeight="1">
      <c r="A64" s="87">
        <v>145</v>
      </c>
      <c r="B64" s="88" t="s">
        <v>89</v>
      </c>
      <c r="C64" s="115" t="s">
        <v>1298</v>
      </c>
      <c r="D64" s="113">
        <v>0</v>
      </c>
      <c r="E64" s="113">
        <v>0</v>
      </c>
      <c r="F64" s="113">
        <v>0</v>
      </c>
      <c r="G64" s="113">
        <v>0</v>
      </c>
      <c r="H64" s="113">
        <v>0</v>
      </c>
      <c r="I64" s="113">
        <v>0</v>
      </c>
      <c r="J64" s="113">
        <v>0</v>
      </c>
      <c r="K64" s="113">
        <v>0</v>
      </c>
      <c r="L64" s="113">
        <v>0</v>
      </c>
      <c r="M64" s="113">
        <v>0</v>
      </c>
      <c r="N64" s="113">
        <v>0</v>
      </c>
      <c r="O64" s="113">
        <v>0</v>
      </c>
      <c r="P64" s="113">
        <v>0</v>
      </c>
      <c r="Q64" s="113">
        <v>0</v>
      </c>
      <c r="R64" s="113">
        <v>0</v>
      </c>
      <c r="S64" s="113">
        <v>0</v>
      </c>
      <c r="T64" s="113">
        <v>0</v>
      </c>
      <c r="U64" s="113">
        <v>0</v>
      </c>
      <c r="V64" s="113">
        <v>0</v>
      </c>
      <c r="W64" s="113">
        <v>0</v>
      </c>
      <c r="X64" s="113">
        <v>0</v>
      </c>
      <c r="Y64" s="113">
        <v>0</v>
      </c>
      <c r="Z64" s="113">
        <v>0</v>
      </c>
      <c r="AA64" s="113">
        <v>0</v>
      </c>
      <c r="AB64" s="113">
        <v>0</v>
      </c>
      <c r="AC64" s="113">
        <v>0</v>
      </c>
      <c r="AD64" s="113">
        <v>0</v>
      </c>
      <c r="AE64" s="113">
        <v>0</v>
      </c>
      <c r="AF64" s="113">
        <v>0</v>
      </c>
      <c r="AG64" s="113">
        <v>0</v>
      </c>
      <c r="AH64" s="113">
        <v>0</v>
      </c>
      <c r="AI64" s="113">
        <v>0</v>
      </c>
      <c r="AJ64" s="113">
        <v>0</v>
      </c>
      <c r="AK64" s="113">
        <v>0</v>
      </c>
      <c r="AL64" s="113">
        <v>0</v>
      </c>
      <c r="AM64" s="113">
        <f t="shared" si="0"/>
        <v>0</v>
      </c>
      <c r="AP64" s="70"/>
    </row>
    <row r="65" spans="1:42" ht="33" customHeight="1">
      <c r="A65" s="87">
        <v>146</v>
      </c>
      <c r="B65" s="88" t="s">
        <v>90</v>
      </c>
      <c r="C65" s="115" t="s">
        <v>1298</v>
      </c>
      <c r="D65" s="113">
        <v>0</v>
      </c>
      <c r="E65" s="113">
        <v>0</v>
      </c>
      <c r="F65" s="113">
        <v>0</v>
      </c>
      <c r="G65" s="113">
        <v>0</v>
      </c>
      <c r="H65" s="113">
        <v>0</v>
      </c>
      <c r="I65" s="113">
        <v>0</v>
      </c>
      <c r="J65" s="113">
        <v>0</v>
      </c>
      <c r="K65" s="113">
        <v>0</v>
      </c>
      <c r="L65" s="113">
        <v>0</v>
      </c>
      <c r="M65" s="113">
        <v>0</v>
      </c>
      <c r="N65" s="113">
        <v>0</v>
      </c>
      <c r="O65" s="113">
        <v>0</v>
      </c>
      <c r="P65" s="113">
        <v>0</v>
      </c>
      <c r="Q65" s="113">
        <v>0</v>
      </c>
      <c r="R65" s="113">
        <v>0</v>
      </c>
      <c r="S65" s="113">
        <v>0</v>
      </c>
      <c r="T65" s="113">
        <v>0</v>
      </c>
      <c r="U65" s="113">
        <v>0</v>
      </c>
      <c r="V65" s="113">
        <v>0</v>
      </c>
      <c r="W65" s="113">
        <v>0</v>
      </c>
      <c r="X65" s="113">
        <v>0</v>
      </c>
      <c r="Y65" s="113">
        <v>0</v>
      </c>
      <c r="Z65" s="113">
        <v>0</v>
      </c>
      <c r="AA65" s="113">
        <v>0</v>
      </c>
      <c r="AB65" s="113">
        <v>0</v>
      </c>
      <c r="AC65" s="113">
        <v>0</v>
      </c>
      <c r="AD65" s="113">
        <v>0</v>
      </c>
      <c r="AE65" s="113">
        <v>0</v>
      </c>
      <c r="AF65" s="113">
        <v>0</v>
      </c>
      <c r="AG65" s="113">
        <v>0</v>
      </c>
      <c r="AH65" s="113">
        <v>0</v>
      </c>
      <c r="AI65" s="113">
        <v>0</v>
      </c>
      <c r="AJ65" s="113">
        <v>0</v>
      </c>
      <c r="AK65" s="113">
        <v>0</v>
      </c>
      <c r="AL65" s="113">
        <v>0</v>
      </c>
      <c r="AM65" s="113">
        <f t="shared" si="0"/>
        <v>0</v>
      </c>
      <c r="AP65" s="70"/>
    </row>
    <row r="66" spans="1:42" ht="33" customHeight="1">
      <c r="A66" s="87">
        <v>147</v>
      </c>
      <c r="B66" s="88" t="s">
        <v>738</v>
      </c>
      <c r="C66" s="115" t="s">
        <v>1298</v>
      </c>
      <c r="D66" s="113">
        <v>0</v>
      </c>
      <c r="E66" s="113">
        <v>0</v>
      </c>
      <c r="F66" s="113">
        <v>0</v>
      </c>
      <c r="G66" s="113">
        <v>0</v>
      </c>
      <c r="H66" s="113">
        <v>0</v>
      </c>
      <c r="I66" s="113">
        <v>0</v>
      </c>
      <c r="J66" s="113">
        <v>0</v>
      </c>
      <c r="K66" s="113">
        <v>0</v>
      </c>
      <c r="L66" s="113">
        <v>0</v>
      </c>
      <c r="M66" s="113">
        <v>0</v>
      </c>
      <c r="N66" s="113">
        <v>0</v>
      </c>
      <c r="O66" s="113">
        <v>0</v>
      </c>
      <c r="P66" s="113">
        <v>0</v>
      </c>
      <c r="Q66" s="113">
        <v>0</v>
      </c>
      <c r="R66" s="113">
        <v>0</v>
      </c>
      <c r="S66" s="113">
        <v>0</v>
      </c>
      <c r="T66" s="113">
        <v>0</v>
      </c>
      <c r="U66" s="113">
        <v>0</v>
      </c>
      <c r="V66" s="113">
        <v>0</v>
      </c>
      <c r="W66" s="113">
        <v>0</v>
      </c>
      <c r="X66" s="113">
        <v>0</v>
      </c>
      <c r="Y66" s="113">
        <v>0</v>
      </c>
      <c r="Z66" s="113">
        <v>0</v>
      </c>
      <c r="AA66" s="113">
        <v>0</v>
      </c>
      <c r="AB66" s="113">
        <v>0</v>
      </c>
      <c r="AC66" s="113">
        <v>0</v>
      </c>
      <c r="AD66" s="113">
        <v>0</v>
      </c>
      <c r="AE66" s="113">
        <v>0</v>
      </c>
      <c r="AF66" s="113">
        <v>0</v>
      </c>
      <c r="AG66" s="113">
        <v>0</v>
      </c>
      <c r="AH66" s="113">
        <v>0</v>
      </c>
      <c r="AI66" s="113">
        <v>0</v>
      </c>
      <c r="AJ66" s="113">
        <v>0</v>
      </c>
      <c r="AK66" s="113">
        <v>0</v>
      </c>
      <c r="AL66" s="113">
        <v>0</v>
      </c>
      <c r="AM66" s="113">
        <f t="shared" si="0"/>
        <v>0</v>
      </c>
      <c r="AP66" s="70"/>
    </row>
    <row r="67" spans="1:42" ht="33" customHeight="1">
      <c r="A67" s="87">
        <v>148</v>
      </c>
      <c r="B67" s="88" t="s">
        <v>739</v>
      </c>
      <c r="C67" s="115" t="s">
        <v>1298</v>
      </c>
      <c r="D67" s="113">
        <v>0</v>
      </c>
      <c r="E67" s="113">
        <v>0</v>
      </c>
      <c r="F67" s="113">
        <v>0</v>
      </c>
      <c r="G67" s="113">
        <v>0</v>
      </c>
      <c r="H67" s="113">
        <v>0</v>
      </c>
      <c r="I67" s="113">
        <v>0</v>
      </c>
      <c r="J67" s="113">
        <v>0</v>
      </c>
      <c r="K67" s="113">
        <v>0</v>
      </c>
      <c r="L67" s="113">
        <v>0</v>
      </c>
      <c r="M67" s="113">
        <v>0</v>
      </c>
      <c r="N67" s="113">
        <v>0</v>
      </c>
      <c r="O67" s="113">
        <v>0</v>
      </c>
      <c r="P67" s="113">
        <v>0</v>
      </c>
      <c r="Q67" s="113">
        <v>0</v>
      </c>
      <c r="R67" s="113">
        <v>0</v>
      </c>
      <c r="S67" s="113">
        <v>0</v>
      </c>
      <c r="T67" s="113">
        <v>0</v>
      </c>
      <c r="U67" s="113">
        <v>0</v>
      </c>
      <c r="V67" s="113">
        <v>0</v>
      </c>
      <c r="W67" s="113">
        <v>0</v>
      </c>
      <c r="X67" s="113">
        <v>0</v>
      </c>
      <c r="Y67" s="113">
        <v>0</v>
      </c>
      <c r="Z67" s="113">
        <v>0</v>
      </c>
      <c r="AA67" s="113">
        <v>0</v>
      </c>
      <c r="AB67" s="113">
        <v>0</v>
      </c>
      <c r="AC67" s="113">
        <v>0</v>
      </c>
      <c r="AD67" s="113">
        <v>0</v>
      </c>
      <c r="AE67" s="113">
        <v>0</v>
      </c>
      <c r="AF67" s="113">
        <v>0</v>
      </c>
      <c r="AG67" s="113">
        <v>0</v>
      </c>
      <c r="AH67" s="113">
        <v>0</v>
      </c>
      <c r="AI67" s="113">
        <v>0</v>
      </c>
      <c r="AJ67" s="113">
        <v>0</v>
      </c>
      <c r="AK67" s="113">
        <v>0</v>
      </c>
      <c r="AL67" s="113">
        <v>0</v>
      </c>
      <c r="AM67" s="113">
        <f t="shared" si="0"/>
        <v>0</v>
      </c>
      <c r="AP67" s="70"/>
    </row>
    <row r="68" spans="1:42" ht="33" customHeight="1">
      <c r="A68" s="87">
        <v>149</v>
      </c>
      <c r="B68" s="88" t="s">
        <v>740</v>
      </c>
      <c r="C68" s="89" t="s">
        <v>1332</v>
      </c>
      <c r="D68" s="113">
        <v>0</v>
      </c>
      <c r="E68" s="113">
        <v>0</v>
      </c>
      <c r="F68" s="113">
        <v>0</v>
      </c>
      <c r="G68" s="113">
        <v>0</v>
      </c>
      <c r="H68" s="113">
        <v>0</v>
      </c>
      <c r="I68" s="113">
        <v>0</v>
      </c>
      <c r="J68" s="113">
        <v>0</v>
      </c>
      <c r="K68" s="113">
        <v>0</v>
      </c>
      <c r="L68" s="113">
        <v>293.05</v>
      </c>
      <c r="M68" s="113">
        <v>0</v>
      </c>
      <c r="N68" s="113">
        <v>0</v>
      </c>
      <c r="O68" s="113">
        <v>0</v>
      </c>
      <c r="P68" s="113">
        <v>0</v>
      </c>
      <c r="Q68" s="113">
        <v>0</v>
      </c>
      <c r="R68" s="113">
        <v>0</v>
      </c>
      <c r="S68" s="113">
        <v>0</v>
      </c>
      <c r="T68" s="113">
        <v>0</v>
      </c>
      <c r="U68" s="113">
        <v>0</v>
      </c>
      <c r="V68" s="113">
        <v>0</v>
      </c>
      <c r="W68" s="113">
        <v>0</v>
      </c>
      <c r="X68" s="113">
        <v>0</v>
      </c>
      <c r="Y68" s="113">
        <v>0</v>
      </c>
      <c r="Z68" s="113">
        <v>0</v>
      </c>
      <c r="AA68" s="113">
        <v>0</v>
      </c>
      <c r="AB68" s="113">
        <v>0</v>
      </c>
      <c r="AC68" s="113">
        <v>0</v>
      </c>
      <c r="AD68" s="113">
        <v>0</v>
      </c>
      <c r="AE68" s="113">
        <v>0</v>
      </c>
      <c r="AF68" s="113">
        <v>0</v>
      </c>
      <c r="AG68" s="113">
        <v>0</v>
      </c>
      <c r="AH68" s="113">
        <v>0</v>
      </c>
      <c r="AI68" s="113">
        <v>0</v>
      </c>
      <c r="AJ68" s="113">
        <v>0</v>
      </c>
      <c r="AK68" s="113">
        <v>0</v>
      </c>
      <c r="AL68" s="113">
        <v>0</v>
      </c>
      <c r="AM68" s="113">
        <f t="shared" si="0"/>
        <v>293.05</v>
      </c>
      <c r="AP68" s="70"/>
    </row>
    <row r="69" spans="1:42" ht="33" customHeight="1">
      <c r="A69" s="87">
        <v>150</v>
      </c>
      <c r="B69" s="88" t="s">
        <v>94</v>
      </c>
      <c r="C69" s="89" t="s">
        <v>1332</v>
      </c>
      <c r="D69" s="113">
        <v>0</v>
      </c>
      <c r="E69" s="113">
        <v>0</v>
      </c>
      <c r="F69" s="113">
        <v>0</v>
      </c>
      <c r="G69" s="113">
        <v>0</v>
      </c>
      <c r="H69" s="113">
        <v>0</v>
      </c>
      <c r="I69" s="113">
        <v>0</v>
      </c>
      <c r="J69" s="113">
        <v>342438.32</v>
      </c>
      <c r="K69" s="113">
        <v>0</v>
      </c>
      <c r="L69" s="113">
        <v>0</v>
      </c>
      <c r="M69" s="113">
        <v>0</v>
      </c>
      <c r="N69" s="113">
        <v>0</v>
      </c>
      <c r="O69" s="113">
        <v>0</v>
      </c>
      <c r="P69" s="113">
        <v>0</v>
      </c>
      <c r="Q69" s="113">
        <v>0</v>
      </c>
      <c r="R69" s="113">
        <v>0</v>
      </c>
      <c r="S69" s="113">
        <v>0</v>
      </c>
      <c r="T69" s="113">
        <v>0</v>
      </c>
      <c r="U69" s="113">
        <v>0</v>
      </c>
      <c r="V69" s="113">
        <v>0</v>
      </c>
      <c r="W69" s="113">
        <v>0</v>
      </c>
      <c r="X69" s="113">
        <v>0</v>
      </c>
      <c r="Y69" s="113">
        <v>0</v>
      </c>
      <c r="Z69" s="113">
        <v>0</v>
      </c>
      <c r="AA69" s="113">
        <v>0</v>
      </c>
      <c r="AB69" s="113">
        <v>0</v>
      </c>
      <c r="AC69" s="113">
        <v>0</v>
      </c>
      <c r="AD69" s="113">
        <v>0</v>
      </c>
      <c r="AE69" s="113">
        <v>0</v>
      </c>
      <c r="AF69" s="113">
        <v>0</v>
      </c>
      <c r="AG69" s="113">
        <v>0</v>
      </c>
      <c r="AH69" s="113">
        <v>0</v>
      </c>
      <c r="AI69" s="113">
        <v>0</v>
      </c>
      <c r="AJ69" s="113">
        <v>0</v>
      </c>
      <c r="AK69" s="113">
        <v>0</v>
      </c>
      <c r="AL69" s="113">
        <v>0</v>
      </c>
      <c r="AM69" s="113">
        <f t="shared" si="0"/>
        <v>342438.32</v>
      </c>
      <c r="AP69" s="70"/>
    </row>
    <row r="70" spans="1:42" ht="33" customHeight="1">
      <c r="A70" s="87">
        <v>152</v>
      </c>
      <c r="B70" s="88" t="s">
        <v>741</v>
      </c>
      <c r="C70" s="89" t="s">
        <v>1329</v>
      </c>
      <c r="D70" s="113">
        <v>0</v>
      </c>
      <c r="E70" s="113">
        <v>0</v>
      </c>
      <c r="F70" s="113">
        <v>0</v>
      </c>
      <c r="G70" s="113">
        <v>950</v>
      </c>
      <c r="H70" s="113">
        <v>0</v>
      </c>
      <c r="I70" s="113">
        <v>0</v>
      </c>
      <c r="J70" s="113">
        <v>0</v>
      </c>
      <c r="K70" s="113">
        <v>0</v>
      </c>
      <c r="L70" s="113">
        <v>0</v>
      </c>
      <c r="M70" s="113">
        <v>0</v>
      </c>
      <c r="N70" s="113">
        <v>0</v>
      </c>
      <c r="O70" s="113">
        <v>0</v>
      </c>
      <c r="P70" s="113">
        <v>0</v>
      </c>
      <c r="Q70" s="113">
        <v>0</v>
      </c>
      <c r="R70" s="113">
        <v>0</v>
      </c>
      <c r="S70" s="113">
        <v>0</v>
      </c>
      <c r="T70" s="113">
        <v>0</v>
      </c>
      <c r="U70" s="113">
        <v>0</v>
      </c>
      <c r="V70" s="113">
        <v>0</v>
      </c>
      <c r="W70" s="113">
        <v>0</v>
      </c>
      <c r="X70" s="113">
        <v>0</v>
      </c>
      <c r="Y70" s="113">
        <v>0</v>
      </c>
      <c r="Z70" s="113">
        <v>0</v>
      </c>
      <c r="AA70" s="113">
        <v>0</v>
      </c>
      <c r="AB70" s="113">
        <v>0</v>
      </c>
      <c r="AC70" s="113">
        <v>0</v>
      </c>
      <c r="AD70" s="113">
        <v>0</v>
      </c>
      <c r="AE70" s="113">
        <v>0</v>
      </c>
      <c r="AF70" s="113">
        <v>0</v>
      </c>
      <c r="AG70" s="113">
        <v>0</v>
      </c>
      <c r="AH70" s="113">
        <v>0</v>
      </c>
      <c r="AI70" s="113">
        <v>0</v>
      </c>
      <c r="AJ70" s="113">
        <v>0</v>
      </c>
      <c r="AK70" s="113">
        <v>0</v>
      </c>
      <c r="AL70" s="113">
        <v>0</v>
      </c>
      <c r="AM70" s="113">
        <f t="shared" si="0"/>
        <v>950</v>
      </c>
      <c r="AP70" s="70"/>
    </row>
    <row r="71" spans="1:42" ht="33" customHeight="1">
      <c r="A71" s="87">
        <v>153</v>
      </c>
      <c r="B71" s="88" t="s">
        <v>742</v>
      </c>
      <c r="C71" s="89" t="s">
        <v>1399</v>
      </c>
      <c r="D71" s="113">
        <v>0</v>
      </c>
      <c r="E71" s="113">
        <v>0</v>
      </c>
      <c r="F71" s="113">
        <v>0</v>
      </c>
      <c r="G71" s="113">
        <v>0</v>
      </c>
      <c r="H71" s="113">
        <v>0</v>
      </c>
      <c r="I71" s="113">
        <v>0</v>
      </c>
      <c r="J71" s="113">
        <v>0</v>
      </c>
      <c r="K71" s="113">
        <v>0</v>
      </c>
      <c r="L71" s="113">
        <v>0</v>
      </c>
      <c r="M71" s="113">
        <v>0</v>
      </c>
      <c r="N71" s="113">
        <v>0</v>
      </c>
      <c r="O71" s="113">
        <v>0</v>
      </c>
      <c r="P71" s="113">
        <v>0</v>
      </c>
      <c r="Q71" s="113">
        <v>0</v>
      </c>
      <c r="R71" s="113">
        <v>0</v>
      </c>
      <c r="S71" s="113">
        <v>0</v>
      </c>
      <c r="T71" s="113">
        <v>0</v>
      </c>
      <c r="U71" s="113">
        <v>0</v>
      </c>
      <c r="V71" s="113">
        <v>0</v>
      </c>
      <c r="W71" s="113">
        <v>0</v>
      </c>
      <c r="X71" s="113">
        <v>0</v>
      </c>
      <c r="Y71" s="113">
        <v>0</v>
      </c>
      <c r="Z71" s="113">
        <v>0</v>
      </c>
      <c r="AA71" s="113">
        <v>0</v>
      </c>
      <c r="AB71" s="113">
        <v>0</v>
      </c>
      <c r="AC71" s="113">
        <v>0</v>
      </c>
      <c r="AD71" s="113">
        <v>0</v>
      </c>
      <c r="AE71" s="113">
        <v>0</v>
      </c>
      <c r="AF71" s="113">
        <v>0</v>
      </c>
      <c r="AG71" s="113">
        <v>0</v>
      </c>
      <c r="AH71" s="113">
        <v>0</v>
      </c>
      <c r="AI71" s="113">
        <v>0</v>
      </c>
      <c r="AJ71" s="113">
        <v>0</v>
      </c>
      <c r="AK71" s="113">
        <v>0</v>
      </c>
      <c r="AL71" s="113">
        <v>0</v>
      </c>
      <c r="AM71" s="113">
        <f t="shared" si="0"/>
        <v>0</v>
      </c>
      <c r="AP71" s="70"/>
    </row>
    <row r="72" spans="1:42" ht="33" customHeight="1">
      <c r="A72" s="87">
        <v>154</v>
      </c>
      <c r="B72" s="88" t="s">
        <v>743</v>
      </c>
      <c r="C72" s="89" t="s">
        <v>1329</v>
      </c>
      <c r="D72" s="113">
        <v>0</v>
      </c>
      <c r="E72" s="113">
        <v>0</v>
      </c>
      <c r="F72" s="113">
        <v>0</v>
      </c>
      <c r="G72" s="113">
        <v>0</v>
      </c>
      <c r="H72" s="113">
        <v>0</v>
      </c>
      <c r="I72" s="113">
        <v>0</v>
      </c>
      <c r="J72" s="113">
        <v>0</v>
      </c>
      <c r="K72" s="113">
        <v>0</v>
      </c>
      <c r="L72" s="113">
        <v>0</v>
      </c>
      <c r="M72" s="113">
        <v>0</v>
      </c>
      <c r="N72" s="113">
        <v>0</v>
      </c>
      <c r="O72" s="113">
        <v>0</v>
      </c>
      <c r="P72" s="113">
        <v>0</v>
      </c>
      <c r="Q72" s="113">
        <v>0</v>
      </c>
      <c r="R72" s="113">
        <v>0</v>
      </c>
      <c r="S72" s="113">
        <v>0</v>
      </c>
      <c r="T72" s="113">
        <v>0</v>
      </c>
      <c r="U72" s="113">
        <v>0</v>
      </c>
      <c r="V72" s="113">
        <v>0</v>
      </c>
      <c r="W72" s="113">
        <v>0</v>
      </c>
      <c r="X72" s="113">
        <v>0</v>
      </c>
      <c r="Y72" s="113">
        <v>0</v>
      </c>
      <c r="Z72" s="113">
        <v>0</v>
      </c>
      <c r="AA72" s="113">
        <v>0</v>
      </c>
      <c r="AB72" s="113">
        <v>0</v>
      </c>
      <c r="AC72" s="113">
        <v>0</v>
      </c>
      <c r="AD72" s="113">
        <v>0</v>
      </c>
      <c r="AE72" s="113">
        <v>0</v>
      </c>
      <c r="AF72" s="113">
        <v>0</v>
      </c>
      <c r="AG72" s="113">
        <v>0</v>
      </c>
      <c r="AH72" s="113">
        <v>0</v>
      </c>
      <c r="AI72" s="113">
        <v>0</v>
      </c>
      <c r="AJ72" s="113">
        <v>0</v>
      </c>
      <c r="AK72" s="113">
        <v>0</v>
      </c>
      <c r="AL72" s="113">
        <v>0</v>
      </c>
      <c r="AM72" s="113">
        <f t="shared" si="0"/>
        <v>0</v>
      </c>
      <c r="AP72" s="70"/>
    </row>
    <row r="73" spans="1:42" ht="33" customHeight="1">
      <c r="A73" s="87">
        <v>155</v>
      </c>
      <c r="B73" s="88" t="s">
        <v>744</v>
      </c>
      <c r="C73" s="89" t="s">
        <v>1399</v>
      </c>
      <c r="D73" s="113">
        <v>0</v>
      </c>
      <c r="E73" s="113">
        <v>0</v>
      </c>
      <c r="F73" s="113">
        <v>0</v>
      </c>
      <c r="G73" s="113">
        <v>11220</v>
      </c>
      <c r="H73" s="113">
        <v>0</v>
      </c>
      <c r="I73" s="113">
        <v>0</v>
      </c>
      <c r="J73" s="113">
        <v>0</v>
      </c>
      <c r="K73" s="113">
        <v>0</v>
      </c>
      <c r="L73" s="113">
        <v>0</v>
      </c>
      <c r="M73" s="113">
        <v>0</v>
      </c>
      <c r="N73" s="113">
        <v>0</v>
      </c>
      <c r="O73" s="113">
        <v>0</v>
      </c>
      <c r="P73" s="113">
        <v>0</v>
      </c>
      <c r="Q73" s="113">
        <v>0</v>
      </c>
      <c r="R73" s="113">
        <v>0</v>
      </c>
      <c r="S73" s="113">
        <v>0</v>
      </c>
      <c r="T73" s="113">
        <v>0</v>
      </c>
      <c r="U73" s="113">
        <v>0</v>
      </c>
      <c r="V73" s="113">
        <v>0</v>
      </c>
      <c r="W73" s="113">
        <v>0</v>
      </c>
      <c r="X73" s="113">
        <v>0</v>
      </c>
      <c r="Y73" s="113">
        <v>0</v>
      </c>
      <c r="Z73" s="113">
        <v>0</v>
      </c>
      <c r="AA73" s="113">
        <v>0</v>
      </c>
      <c r="AB73" s="113">
        <v>0</v>
      </c>
      <c r="AC73" s="113">
        <v>0</v>
      </c>
      <c r="AD73" s="113">
        <v>0</v>
      </c>
      <c r="AE73" s="113">
        <v>0</v>
      </c>
      <c r="AF73" s="113">
        <v>0</v>
      </c>
      <c r="AG73" s="113">
        <v>0</v>
      </c>
      <c r="AH73" s="113">
        <v>0</v>
      </c>
      <c r="AI73" s="113">
        <v>0</v>
      </c>
      <c r="AJ73" s="113">
        <v>0</v>
      </c>
      <c r="AK73" s="113">
        <v>0</v>
      </c>
      <c r="AL73" s="113">
        <v>0</v>
      </c>
      <c r="AM73" s="113">
        <f t="shared" si="0"/>
        <v>11220</v>
      </c>
      <c r="AP73" s="70"/>
    </row>
    <row r="74" spans="1:42" ht="33" customHeight="1">
      <c r="A74" s="87">
        <v>156</v>
      </c>
      <c r="B74" s="88" t="s">
        <v>745</v>
      </c>
      <c r="C74" s="89" t="s">
        <v>1333</v>
      </c>
      <c r="D74" s="113">
        <v>0</v>
      </c>
      <c r="E74" s="113">
        <v>0</v>
      </c>
      <c r="F74" s="113">
        <v>0</v>
      </c>
      <c r="G74" s="113">
        <v>0</v>
      </c>
      <c r="H74" s="113">
        <v>0</v>
      </c>
      <c r="I74" s="113">
        <v>0</v>
      </c>
      <c r="J74" s="113">
        <v>0</v>
      </c>
      <c r="K74" s="113">
        <v>0</v>
      </c>
      <c r="L74" s="113">
        <v>0</v>
      </c>
      <c r="M74" s="113">
        <v>0</v>
      </c>
      <c r="N74" s="113">
        <v>0</v>
      </c>
      <c r="O74" s="113">
        <v>0</v>
      </c>
      <c r="P74" s="113">
        <v>0</v>
      </c>
      <c r="Q74" s="113">
        <v>0</v>
      </c>
      <c r="R74" s="113">
        <v>0</v>
      </c>
      <c r="S74" s="113">
        <v>0</v>
      </c>
      <c r="T74" s="113">
        <v>0</v>
      </c>
      <c r="U74" s="113">
        <v>0</v>
      </c>
      <c r="V74" s="113">
        <v>0</v>
      </c>
      <c r="W74" s="113">
        <v>0</v>
      </c>
      <c r="X74" s="113">
        <v>0</v>
      </c>
      <c r="Y74" s="113">
        <v>0</v>
      </c>
      <c r="Z74" s="113">
        <v>0</v>
      </c>
      <c r="AA74" s="113">
        <v>0</v>
      </c>
      <c r="AB74" s="113">
        <v>0</v>
      </c>
      <c r="AC74" s="113">
        <v>0</v>
      </c>
      <c r="AD74" s="113">
        <v>0</v>
      </c>
      <c r="AE74" s="113">
        <v>0</v>
      </c>
      <c r="AF74" s="113">
        <v>0</v>
      </c>
      <c r="AG74" s="113">
        <v>0</v>
      </c>
      <c r="AH74" s="113">
        <v>0</v>
      </c>
      <c r="AI74" s="113">
        <v>0</v>
      </c>
      <c r="AJ74" s="113">
        <v>0</v>
      </c>
      <c r="AK74" s="113">
        <v>0</v>
      </c>
      <c r="AL74" s="113">
        <v>0</v>
      </c>
      <c r="AM74" s="113">
        <f t="shared" si="0"/>
        <v>0</v>
      </c>
      <c r="AP74" s="70"/>
    </row>
    <row r="75" spans="1:42" ht="33" customHeight="1">
      <c r="A75" s="87">
        <v>157</v>
      </c>
      <c r="B75" s="88" t="s">
        <v>746</v>
      </c>
      <c r="C75" s="115" t="s">
        <v>1399</v>
      </c>
      <c r="D75" s="113">
        <v>0</v>
      </c>
      <c r="E75" s="113">
        <v>0</v>
      </c>
      <c r="F75" s="113">
        <v>0</v>
      </c>
      <c r="G75" s="113">
        <v>0</v>
      </c>
      <c r="H75" s="113">
        <v>0</v>
      </c>
      <c r="I75" s="113">
        <v>0</v>
      </c>
      <c r="J75" s="113">
        <v>0</v>
      </c>
      <c r="K75" s="113">
        <v>0</v>
      </c>
      <c r="L75" s="113">
        <v>0</v>
      </c>
      <c r="M75" s="113">
        <v>0</v>
      </c>
      <c r="N75" s="113">
        <v>0</v>
      </c>
      <c r="O75" s="113">
        <v>0</v>
      </c>
      <c r="P75" s="113">
        <v>0</v>
      </c>
      <c r="Q75" s="113">
        <v>0</v>
      </c>
      <c r="R75" s="113">
        <v>0</v>
      </c>
      <c r="S75" s="113">
        <v>0</v>
      </c>
      <c r="T75" s="113">
        <v>0</v>
      </c>
      <c r="U75" s="113">
        <v>0</v>
      </c>
      <c r="V75" s="113">
        <v>0</v>
      </c>
      <c r="W75" s="113">
        <v>0</v>
      </c>
      <c r="X75" s="113">
        <v>0</v>
      </c>
      <c r="Y75" s="113">
        <v>0</v>
      </c>
      <c r="Z75" s="113">
        <v>0</v>
      </c>
      <c r="AA75" s="113">
        <v>0</v>
      </c>
      <c r="AB75" s="113">
        <v>0</v>
      </c>
      <c r="AC75" s="113">
        <v>0</v>
      </c>
      <c r="AD75" s="113">
        <v>0</v>
      </c>
      <c r="AE75" s="113">
        <v>0</v>
      </c>
      <c r="AF75" s="113">
        <v>0</v>
      </c>
      <c r="AG75" s="113">
        <v>0</v>
      </c>
      <c r="AH75" s="113">
        <v>0</v>
      </c>
      <c r="AI75" s="113">
        <v>0</v>
      </c>
      <c r="AJ75" s="113">
        <v>0</v>
      </c>
      <c r="AK75" s="113">
        <v>0</v>
      </c>
      <c r="AL75" s="113">
        <v>0</v>
      </c>
      <c r="AM75" s="113">
        <f t="shared" ref="AM75:AM138" si="1">SUM(D75:AL75)</f>
        <v>0</v>
      </c>
      <c r="AP75" s="70"/>
    </row>
    <row r="76" spans="1:42" ht="33" customHeight="1">
      <c r="A76" s="87">
        <v>159</v>
      </c>
      <c r="B76" s="88" t="s">
        <v>747</v>
      </c>
      <c r="C76" s="115" t="s">
        <v>1399</v>
      </c>
      <c r="D76" s="113">
        <v>0</v>
      </c>
      <c r="E76" s="113">
        <v>0</v>
      </c>
      <c r="F76" s="113">
        <v>0</v>
      </c>
      <c r="G76" s="113">
        <v>0</v>
      </c>
      <c r="H76" s="113">
        <v>0</v>
      </c>
      <c r="I76" s="113">
        <v>0</v>
      </c>
      <c r="J76" s="113">
        <v>0</v>
      </c>
      <c r="K76" s="113">
        <v>0</v>
      </c>
      <c r="L76" s="113">
        <v>0</v>
      </c>
      <c r="M76" s="113">
        <v>0</v>
      </c>
      <c r="N76" s="113">
        <v>0</v>
      </c>
      <c r="O76" s="113">
        <v>0</v>
      </c>
      <c r="P76" s="113">
        <v>0</v>
      </c>
      <c r="Q76" s="113">
        <v>0</v>
      </c>
      <c r="R76" s="113">
        <v>0</v>
      </c>
      <c r="S76" s="113">
        <v>0</v>
      </c>
      <c r="T76" s="113">
        <v>0</v>
      </c>
      <c r="U76" s="113">
        <v>0</v>
      </c>
      <c r="V76" s="113">
        <v>0</v>
      </c>
      <c r="W76" s="113">
        <v>0</v>
      </c>
      <c r="X76" s="113">
        <v>0</v>
      </c>
      <c r="Y76" s="113">
        <v>0</v>
      </c>
      <c r="Z76" s="113">
        <v>0</v>
      </c>
      <c r="AA76" s="113">
        <v>0</v>
      </c>
      <c r="AB76" s="113">
        <v>0</v>
      </c>
      <c r="AC76" s="113">
        <v>0</v>
      </c>
      <c r="AD76" s="113">
        <v>0</v>
      </c>
      <c r="AE76" s="113">
        <v>0</v>
      </c>
      <c r="AF76" s="113">
        <v>0</v>
      </c>
      <c r="AG76" s="113">
        <v>0</v>
      </c>
      <c r="AH76" s="113">
        <v>0</v>
      </c>
      <c r="AI76" s="113">
        <v>0</v>
      </c>
      <c r="AJ76" s="113">
        <v>0</v>
      </c>
      <c r="AK76" s="113">
        <v>0</v>
      </c>
      <c r="AL76" s="113">
        <v>0</v>
      </c>
      <c r="AM76" s="113">
        <f t="shared" si="1"/>
        <v>0</v>
      </c>
      <c r="AP76" s="70"/>
    </row>
    <row r="77" spans="1:42" ht="33" customHeight="1">
      <c r="A77" s="87">
        <v>163</v>
      </c>
      <c r="B77" s="88" t="s">
        <v>748</v>
      </c>
      <c r="C77" s="89" t="s">
        <v>1330</v>
      </c>
      <c r="D77" s="113">
        <v>0</v>
      </c>
      <c r="E77" s="113">
        <v>0</v>
      </c>
      <c r="F77" s="113">
        <v>2624016.41</v>
      </c>
      <c r="G77" s="113">
        <v>5383.21</v>
      </c>
      <c r="H77" s="113">
        <v>0</v>
      </c>
      <c r="I77" s="113">
        <v>0</v>
      </c>
      <c r="J77" s="113">
        <v>0</v>
      </c>
      <c r="K77" s="113">
        <v>0</v>
      </c>
      <c r="L77" s="113">
        <v>587.21</v>
      </c>
      <c r="M77" s="113">
        <v>0</v>
      </c>
      <c r="N77" s="113">
        <v>0</v>
      </c>
      <c r="O77" s="113">
        <v>0</v>
      </c>
      <c r="P77" s="113">
        <v>0</v>
      </c>
      <c r="Q77" s="113">
        <v>43664.55</v>
      </c>
      <c r="R77" s="113">
        <v>0</v>
      </c>
      <c r="S77" s="113">
        <v>0</v>
      </c>
      <c r="T77" s="113">
        <v>0</v>
      </c>
      <c r="U77" s="113">
        <v>0</v>
      </c>
      <c r="V77" s="113">
        <v>0</v>
      </c>
      <c r="W77" s="113">
        <v>0</v>
      </c>
      <c r="X77" s="113">
        <v>0</v>
      </c>
      <c r="Y77" s="113">
        <v>0</v>
      </c>
      <c r="Z77" s="113">
        <v>0</v>
      </c>
      <c r="AA77" s="113">
        <v>0</v>
      </c>
      <c r="AB77" s="113">
        <v>0</v>
      </c>
      <c r="AC77" s="113">
        <v>0</v>
      </c>
      <c r="AD77" s="113">
        <v>0</v>
      </c>
      <c r="AE77" s="113">
        <v>0</v>
      </c>
      <c r="AF77" s="113">
        <v>0</v>
      </c>
      <c r="AG77" s="113">
        <v>0</v>
      </c>
      <c r="AH77" s="113">
        <v>0</v>
      </c>
      <c r="AI77" s="113">
        <v>0</v>
      </c>
      <c r="AJ77" s="113">
        <v>0</v>
      </c>
      <c r="AK77" s="113">
        <v>0</v>
      </c>
      <c r="AL77" s="113">
        <v>0</v>
      </c>
      <c r="AM77" s="113">
        <f t="shared" si="1"/>
        <v>2673651.38</v>
      </c>
      <c r="AP77" s="70"/>
    </row>
    <row r="78" spans="1:42" ht="33" customHeight="1">
      <c r="A78" s="87">
        <v>169</v>
      </c>
      <c r="B78" s="88" t="s">
        <v>749</v>
      </c>
      <c r="C78" s="89" t="s">
        <v>1336</v>
      </c>
      <c r="D78" s="113">
        <v>0</v>
      </c>
      <c r="E78" s="113">
        <v>0</v>
      </c>
      <c r="F78" s="113">
        <v>0</v>
      </c>
      <c r="G78" s="113">
        <v>0</v>
      </c>
      <c r="H78" s="113">
        <v>0</v>
      </c>
      <c r="I78" s="113">
        <v>0</v>
      </c>
      <c r="J78" s="113">
        <v>0</v>
      </c>
      <c r="K78" s="113">
        <v>0</v>
      </c>
      <c r="L78" s="113">
        <v>0</v>
      </c>
      <c r="M78" s="113">
        <v>0</v>
      </c>
      <c r="N78" s="113">
        <v>0</v>
      </c>
      <c r="O78" s="113">
        <v>0</v>
      </c>
      <c r="P78" s="113">
        <v>0</v>
      </c>
      <c r="Q78" s="113">
        <v>0</v>
      </c>
      <c r="R78" s="113">
        <v>0</v>
      </c>
      <c r="S78" s="113">
        <v>0</v>
      </c>
      <c r="T78" s="113">
        <v>0</v>
      </c>
      <c r="U78" s="113">
        <v>0</v>
      </c>
      <c r="V78" s="113">
        <v>0</v>
      </c>
      <c r="W78" s="113">
        <v>0</v>
      </c>
      <c r="X78" s="113">
        <v>0</v>
      </c>
      <c r="Y78" s="113">
        <v>0</v>
      </c>
      <c r="Z78" s="113">
        <v>0</v>
      </c>
      <c r="AA78" s="113">
        <v>0</v>
      </c>
      <c r="AB78" s="113">
        <v>0</v>
      </c>
      <c r="AC78" s="113">
        <v>0</v>
      </c>
      <c r="AD78" s="113">
        <v>0</v>
      </c>
      <c r="AE78" s="113">
        <v>0</v>
      </c>
      <c r="AF78" s="113">
        <v>0</v>
      </c>
      <c r="AG78" s="113">
        <v>0</v>
      </c>
      <c r="AH78" s="113">
        <v>0</v>
      </c>
      <c r="AI78" s="113">
        <v>0</v>
      </c>
      <c r="AJ78" s="113">
        <v>0</v>
      </c>
      <c r="AK78" s="113">
        <v>0</v>
      </c>
      <c r="AL78" s="113">
        <v>0</v>
      </c>
      <c r="AM78" s="113">
        <f t="shared" si="1"/>
        <v>0</v>
      </c>
      <c r="AP78" s="70"/>
    </row>
    <row r="79" spans="1:42" ht="33" customHeight="1">
      <c r="A79" s="87">
        <v>170</v>
      </c>
      <c r="B79" s="88" t="s">
        <v>750</v>
      </c>
      <c r="C79" s="89" t="s">
        <v>1333</v>
      </c>
      <c r="D79" s="113">
        <v>0</v>
      </c>
      <c r="E79" s="113">
        <v>0</v>
      </c>
      <c r="F79" s="113">
        <v>0</v>
      </c>
      <c r="G79" s="113">
        <v>0</v>
      </c>
      <c r="H79" s="113">
        <v>0</v>
      </c>
      <c r="I79" s="113">
        <v>0</v>
      </c>
      <c r="J79" s="113">
        <v>0</v>
      </c>
      <c r="K79" s="113">
        <v>0</v>
      </c>
      <c r="L79" s="113">
        <v>0</v>
      </c>
      <c r="M79" s="113">
        <v>0</v>
      </c>
      <c r="N79" s="113">
        <v>0</v>
      </c>
      <c r="O79" s="113">
        <v>0</v>
      </c>
      <c r="P79" s="113">
        <v>0</v>
      </c>
      <c r="Q79" s="113">
        <v>0</v>
      </c>
      <c r="R79" s="113">
        <v>0</v>
      </c>
      <c r="S79" s="113">
        <v>0</v>
      </c>
      <c r="T79" s="113">
        <v>0</v>
      </c>
      <c r="U79" s="113">
        <v>0</v>
      </c>
      <c r="V79" s="113">
        <v>0</v>
      </c>
      <c r="W79" s="113">
        <v>0</v>
      </c>
      <c r="X79" s="113">
        <v>0</v>
      </c>
      <c r="Y79" s="113">
        <v>0</v>
      </c>
      <c r="Z79" s="113">
        <v>0</v>
      </c>
      <c r="AA79" s="113">
        <v>0</v>
      </c>
      <c r="AB79" s="113">
        <v>0</v>
      </c>
      <c r="AC79" s="113">
        <v>0</v>
      </c>
      <c r="AD79" s="113">
        <v>0</v>
      </c>
      <c r="AE79" s="113">
        <v>0</v>
      </c>
      <c r="AF79" s="113">
        <v>0</v>
      </c>
      <c r="AG79" s="113">
        <v>0</v>
      </c>
      <c r="AH79" s="113">
        <v>0</v>
      </c>
      <c r="AI79" s="113">
        <v>0</v>
      </c>
      <c r="AJ79" s="113">
        <v>0</v>
      </c>
      <c r="AK79" s="113">
        <v>0</v>
      </c>
      <c r="AL79" s="113">
        <v>0</v>
      </c>
      <c r="AM79" s="113">
        <f t="shared" si="1"/>
        <v>0</v>
      </c>
      <c r="AP79" s="70"/>
    </row>
    <row r="80" spans="1:42" ht="33" customHeight="1">
      <c r="A80" s="87">
        <v>171</v>
      </c>
      <c r="B80" s="88" t="s">
        <v>751</v>
      </c>
      <c r="C80" s="115" t="s">
        <v>1298</v>
      </c>
      <c r="D80" s="113">
        <v>0</v>
      </c>
      <c r="E80" s="113">
        <v>0</v>
      </c>
      <c r="F80" s="113">
        <v>0</v>
      </c>
      <c r="G80" s="113">
        <v>0</v>
      </c>
      <c r="H80" s="113">
        <v>0</v>
      </c>
      <c r="I80" s="113">
        <v>0</v>
      </c>
      <c r="J80" s="113">
        <v>0</v>
      </c>
      <c r="K80" s="113">
        <v>0</v>
      </c>
      <c r="L80" s="113">
        <v>0</v>
      </c>
      <c r="M80" s="113">
        <v>0</v>
      </c>
      <c r="N80" s="113">
        <v>0</v>
      </c>
      <c r="O80" s="113">
        <v>0</v>
      </c>
      <c r="P80" s="113">
        <v>0</v>
      </c>
      <c r="Q80" s="113">
        <v>0</v>
      </c>
      <c r="R80" s="113">
        <v>0</v>
      </c>
      <c r="S80" s="113">
        <v>0</v>
      </c>
      <c r="T80" s="113">
        <v>0</v>
      </c>
      <c r="U80" s="113">
        <v>0</v>
      </c>
      <c r="V80" s="113">
        <v>0</v>
      </c>
      <c r="W80" s="113">
        <v>0</v>
      </c>
      <c r="X80" s="113">
        <v>0</v>
      </c>
      <c r="Y80" s="113">
        <v>0</v>
      </c>
      <c r="Z80" s="113">
        <v>0</v>
      </c>
      <c r="AA80" s="113">
        <v>0</v>
      </c>
      <c r="AB80" s="113">
        <v>0</v>
      </c>
      <c r="AC80" s="113">
        <v>0</v>
      </c>
      <c r="AD80" s="113">
        <v>0</v>
      </c>
      <c r="AE80" s="113">
        <v>0</v>
      </c>
      <c r="AF80" s="113">
        <v>0</v>
      </c>
      <c r="AG80" s="113">
        <v>0</v>
      </c>
      <c r="AH80" s="113">
        <v>0</v>
      </c>
      <c r="AI80" s="113">
        <v>0</v>
      </c>
      <c r="AJ80" s="113">
        <v>0</v>
      </c>
      <c r="AK80" s="113">
        <v>0</v>
      </c>
      <c r="AL80" s="113">
        <v>0</v>
      </c>
      <c r="AM80" s="113">
        <f t="shared" si="1"/>
        <v>0</v>
      </c>
      <c r="AP80" s="70"/>
    </row>
    <row r="81" spans="1:42" ht="33" customHeight="1">
      <c r="A81" s="87">
        <v>188</v>
      </c>
      <c r="B81" s="88" t="s">
        <v>752</v>
      </c>
      <c r="C81" s="115" t="s">
        <v>1399</v>
      </c>
      <c r="D81" s="113">
        <v>0</v>
      </c>
      <c r="E81" s="113">
        <v>0</v>
      </c>
      <c r="F81" s="113">
        <v>0</v>
      </c>
      <c r="G81" s="113">
        <v>0</v>
      </c>
      <c r="H81" s="113">
        <v>0</v>
      </c>
      <c r="I81" s="113">
        <v>0</v>
      </c>
      <c r="J81" s="113">
        <v>0</v>
      </c>
      <c r="K81" s="113">
        <v>0</v>
      </c>
      <c r="L81" s="113">
        <v>0</v>
      </c>
      <c r="M81" s="113">
        <v>0</v>
      </c>
      <c r="N81" s="113">
        <v>0</v>
      </c>
      <c r="O81" s="113">
        <v>0</v>
      </c>
      <c r="P81" s="113">
        <v>0</v>
      </c>
      <c r="Q81" s="113">
        <v>0</v>
      </c>
      <c r="R81" s="113">
        <v>0</v>
      </c>
      <c r="S81" s="113">
        <v>0</v>
      </c>
      <c r="T81" s="113">
        <v>0</v>
      </c>
      <c r="U81" s="113">
        <v>0</v>
      </c>
      <c r="V81" s="113">
        <v>0</v>
      </c>
      <c r="W81" s="113">
        <v>0</v>
      </c>
      <c r="X81" s="113">
        <v>0</v>
      </c>
      <c r="Y81" s="113">
        <v>0</v>
      </c>
      <c r="Z81" s="113">
        <v>0</v>
      </c>
      <c r="AA81" s="113">
        <v>0</v>
      </c>
      <c r="AB81" s="113">
        <v>0</v>
      </c>
      <c r="AC81" s="113">
        <v>0</v>
      </c>
      <c r="AD81" s="113">
        <v>0</v>
      </c>
      <c r="AE81" s="113">
        <v>0</v>
      </c>
      <c r="AF81" s="113">
        <v>0</v>
      </c>
      <c r="AG81" s="113">
        <v>0</v>
      </c>
      <c r="AH81" s="113">
        <v>0</v>
      </c>
      <c r="AI81" s="113">
        <v>0</v>
      </c>
      <c r="AJ81" s="113">
        <v>0</v>
      </c>
      <c r="AK81" s="113">
        <v>0</v>
      </c>
      <c r="AL81" s="113">
        <v>0</v>
      </c>
      <c r="AM81" s="113">
        <f t="shared" si="1"/>
        <v>0</v>
      </c>
      <c r="AP81" s="70"/>
    </row>
    <row r="82" spans="1:42" ht="33" customHeight="1">
      <c r="A82" s="87">
        <v>190</v>
      </c>
      <c r="B82" s="88" t="s">
        <v>107</v>
      </c>
      <c r="C82" s="89" t="s">
        <v>1328</v>
      </c>
      <c r="D82" s="113">
        <v>0</v>
      </c>
      <c r="E82" s="113">
        <v>0</v>
      </c>
      <c r="F82" s="113">
        <v>0</v>
      </c>
      <c r="G82" s="113">
        <v>9024</v>
      </c>
      <c r="H82" s="113">
        <v>0</v>
      </c>
      <c r="I82" s="113">
        <v>0</v>
      </c>
      <c r="J82" s="113">
        <v>0</v>
      </c>
      <c r="K82" s="113">
        <v>0</v>
      </c>
      <c r="L82" s="113">
        <v>0</v>
      </c>
      <c r="M82" s="113">
        <v>0</v>
      </c>
      <c r="N82" s="113">
        <v>0</v>
      </c>
      <c r="O82" s="113">
        <v>0</v>
      </c>
      <c r="P82" s="113">
        <v>0</v>
      </c>
      <c r="Q82" s="113">
        <v>0</v>
      </c>
      <c r="R82" s="113">
        <v>0</v>
      </c>
      <c r="S82" s="113">
        <v>0</v>
      </c>
      <c r="T82" s="113">
        <v>0</v>
      </c>
      <c r="U82" s="113">
        <v>0</v>
      </c>
      <c r="V82" s="113">
        <v>0</v>
      </c>
      <c r="W82" s="113">
        <v>0</v>
      </c>
      <c r="X82" s="113">
        <v>0</v>
      </c>
      <c r="Y82" s="113">
        <v>0</v>
      </c>
      <c r="Z82" s="113">
        <v>0</v>
      </c>
      <c r="AA82" s="113">
        <v>0</v>
      </c>
      <c r="AB82" s="113">
        <v>0</v>
      </c>
      <c r="AC82" s="113">
        <v>0</v>
      </c>
      <c r="AD82" s="113">
        <v>0</v>
      </c>
      <c r="AE82" s="113">
        <v>0</v>
      </c>
      <c r="AF82" s="113">
        <v>0</v>
      </c>
      <c r="AG82" s="113">
        <v>0</v>
      </c>
      <c r="AH82" s="113">
        <v>0</v>
      </c>
      <c r="AI82" s="113">
        <v>0</v>
      </c>
      <c r="AJ82" s="113">
        <v>0</v>
      </c>
      <c r="AK82" s="113">
        <v>0</v>
      </c>
      <c r="AL82" s="113">
        <v>0</v>
      </c>
      <c r="AM82" s="113">
        <f t="shared" si="1"/>
        <v>9024</v>
      </c>
      <c r="AP82" s="70"/>
    </row>
    <row r="83" spans="1:42" ht="33" customHeight="1">
      <c r="A83" s="87">
        <v>192</v>
      </c>
      <c r="B83" s="88" t="s">
        <v>753</v>
      </c>
      <c r="C83" s="115" t="s">
        <v>1329</v>
      </c>
      <c r="D83" s="113">
        <v>0</v>
      </c>
      <c r="E83" s="113">
        <v>0</v>
      </c>
      <c r="F83" s="113">
        <v>0</v>
      </c>
      <c r="G83" s="113">
        <v>4879</v>
      </c>
      <c r="H83" s="113">
        <v>0</v>
      </c>
      <c r="I83" s="113">
        <v>0</v>
      </c>
      <c r="J83" s="113">
        <v>0</v>
      </c>
      <c r="K83" s="113">
        <v>0</v>
      </c>
      <c r="L83" s="113">
        <v>0</v>
      </c>
      <c r="M83" s="113">
        <v>0</v>
      </c>
      <c r="N83" s="113">
        <v>0</v>
      </c>
      <c r="O83" s="113">
        <v>0</v>
      </c>
      <c r="P83" s="113">
        <v>0</v>
      </c>
      <c r="Q83" s="113">
        <v>0</v>
      </c>
      <c r="R83" s="113">
        <v>0</v>
      </c>
      <c r="S83" s="113">
        <v>0</v>
      </c>
      <c r="T83" s="113">
        <v>0</v>
      </c>
      <c r="U83" s="113">
        <v>0</v>
      </c>
      <c r="V83" s="113">
        <v>0</v>
      </c>
      <c r="W83" s="113">
        <v>0</v>
      </c>
      <c r="X83" s="113">
        <v>0</v>
      </c>
      <c r="Y83" s="113">
        <v>0</v>
      </c>
      <c r="Z83" s="113">
        <v>0</v>
      </c>
      <c r="AA83" s="113">
        <v>0</v>
      </c>
      <c r="AB83" s="113">
        <v>0</v>
      </c>
      <c r="AC83" s="113">
        <v>0</v>
      </c>
      <c r="AD83" s="113">
        <v>0</v>
      </c>
      <c r="AE83" s="113">
        <v>0</v>
      </c>
      <c r="AF83" s="113">
        <v>0</v>
      </c>
      <c r="AG83" s="113">
        <v>0</v>
      </c>
      <c r="AH83" s="113">
        <v>0</v>
      </c>
      <c r="AI83" s="113">
        <v>0</v>
      </c>
      <c r="AJ83" s="113">
        <v>0</v>
      </c>
      <c r="AK83" s="113">
        <v>0</v>
      </c>
      <c r="AL83" s="113">
        <v>0</v>
      </c>
      <c r="AM83" s="113">
        <f t="shared" si="1"/>
        <v>4879</v>
      </c>
      <c r="AP83" s="70"/>
    </row>
    <row r="84" spans="1:42" ht="33" customHeight="1">
      <c r="A84" s="87">
        <v>197</v>
      </c>
      <c r="B84" s="88" t="s">
        <v>1405</v>
      </c>
      <c r="C84" s="115" t="s">
        <v>1329</v>
      </c>
      <c r="D84" s="113">
        <v>0</v>
      </c>
      <c r="E84" s="113">
        <v>0</v>
      </c>
      <c r="F84" s="113">
        <v>0</v>
      </c>
      <c r="G84" s="113">
        <v>47324.529999999992</v>
      </c>
      <c r="H84" s="113">
        <v>0</v>
      </c>
      <c r="I84" s="113">
        <v>50</v>
      </c>
      <c r="J84" s="113">
        <v>43.49</v>
      </c>
      <c r="K84" s="113">
        <v>0</v>
      </c>
      <c r="L84" s="113">
        <v>1195.46</v>
      </c>
      <c r="M84" s="113">
        <v>0</v>
      </c>
      <c r="N84" s="113">
        <v>0</v>
      </c>
      <c r="O84" s="113">
        <v>81.569999999999993</v>
      </c>
      <c r="P84" s="113">
        <v>1603.83</v>
      </c>
      <c r="Q84" s="113">
        <v>0</v>
      </c>
      <c r="R84" s="113">
        <v>0</v>
      </c>
      <c r="S84" s="113">
        <v>0</v>
      </c>
      <c r="T84" s="113">
        <v>0</v>
      </c>
      <c r="U84" s="113">
        <v>0</v>
      </c>
      <c r="V84" s="113">
        <v>0</v>
      </c>
      <c r="W84" s="113">
        <v>0</v>
      </c>
      <c r="X84" s="113">
        <v>0</v>
      </c>
      <c r="Y84" s="113">
        <v>0</v>
      </c>
      <c r="Z84" s="113">
        <v>0</v>
      </c>
      <c r="AA84" s="113">
        <v>0</v>
      </c>
      <c r="AB84" s="113">
        <v>0</v>
      </c>
      <c r="AC84" s="113">
        <v>0</v>
      </c>
      <c r="AD84" s="113">
        <v>0</v>
      </c>
      <c r="AE84" s="113">
        <v>0</v>
      </c>
      <c r="AF84" s="113">
        <v>0</v>
      </c>
      <c r="AG84" s="113">
        <v>0</v>
      </c>
      <c r="AH84" s="113">
        <v>0</v>
      </c>
      <c r="AI84" s="113">
        <v>0</v>
      </c>
      <c r="AJ84" s="113">
        <v>0</v>
      </c>
      <c r="AK84" s="113">
        <v>0</v>
      </c>
      <c r="AL84" s="113">
        <v>0</v>
      </c>
      <c r="AM84" s="113">
        <f t="shared" si="1"/>
        <v>50298.87999999999</v>
      </c>
      <c r="AP84" s="70"/>
    </row>
    <row r="85" spans="1:42" ht="33" customHeight="1">
      <c r="A85" s="87">
        <v>200</v>
      </c>
      <c r="B85" s="88" t="s">
        <v>755</v>
      </c>
      <c r="C85" s="89" t="s">
        <v>1337</v>
      </c>
      <c r="D85" s="113">
        <v>0</v>
      </c>
      <c r="E85" s="113">
        <v>0</v>
      </c>
      <c r="F85" s="113">
        <v>0</v>
      </c>
      <c r="G85" s="113">
        <v>0</v>
      </c>
      <c r="H85" s="113">
        <v>0</v>
      </c>
      <c r="I85" s="113">
        <v>0</v>
      </c>
      <c r="J85" s="113">
        <v>0</v>
      </c>
      <c r="K85" s="113">
        <v>0</v>
      </c>
      <c r="L85" s="113">
        <v>0</v>
      </c>
      <c r="M85" s="113">
        <v>0</v>
      </c>
      <c r="N85" s="113">
        <v>0</v>
      </c>
      <c r="O85" s="113">
        <v>0</v>
      </c>
      <c r="P85" s="113">
        <v>0</v>
      </c>
      <c r="Q85" s="113">
        <v>0</v>
      </c>
      <c r="R85" s="113">
        <v>0</v>
      </c>
      <c r="S85" s="113">
        <v>0</v>
      </c>
      <c r="T85" s="113">
        <v>0</v>
      </c>
      <c r="U85" s="113">
        <v>0</v>
      </c>
      <c r="V85" s="113">
        <v>0</v>
      </c>
      <c r="W85" s="113">
        <v>0</v>
      </c>
      <c r="X85" s="113">
        <v>0</v>
      </c>
      <c r="Y85" s="113">
        <v>0</v>
      </c>
      <c r="Z85" s="113">
        <v>0</v>
      </c>
      <c r="AA85" s="113">
        <v>0</v>
      </c>
      <c r="AB85" s="113">
        <v>0</v>
      </c>
      <c r="AC85" s="113">
        <v>0</v>
      </c>
      <c r="AD85" s="113">
        <v>0</v>
      </c>
      <c r="AE85" s="113">
        <v>0</v>
      </c>
      <c r="AF85" s="113">
        <v>0</v>
      </c>
      <c r="AG85" s="113">
        <v>0</v>
      </c>
      <c r="AH85" s="113">
        <v>0</v>
      </c>
      <c r="AI85" s="113">
        <v>0</v>
      </c>
      <c r="AJ85" s="113">
        <v>0</v>
      </c>
      <c r="AK85" s="113">
        <v>0</v>
      </c>
      <c r="AL85" s="113">
        <v>0</v>
      </c>
      <c r="AM85" s="113">
        <f t="shared" si="1"/>
        <v>0</v>
      </c>
      <c r="AP85" s="70"/>
    </row>
    <row r="86" spans="1:42" ht="33" customHeight="1">
      <c r="A86" s="87">
        <v>201</v>
      </c>
      <c r="B86" s="88" t="s">
        <v>756</v>
      </c>
      <c r="C86" s="115" t="s">
        <v>1329</v>
      </c>
      <c r="D86" s="113">
        <v>0</v>
      </c>
      <c r="E86" s="113">
        <v>849.63</v>
      </c>
      <c r="F86" s="113">
        <v>0</v>
      </c>
      <c r="G86" s="113">
        <v>49753.81</v>
      </c>
      <c r="H86" s="113">
        <v>0</v>
      </c>
      <c r="I86" s="113">
        <v>0</v>
      </c>
      <c r="J86" s="113">
        <v>0</v>
      </c>
      <c r="K86" s="113">
        <v>0</v>
      </c>
      <c r="L86" s="113">
        <v>0</v>
      </c>
      <c r="M86" s="113">
        <v>0</v>
      </c>
      <c r="N86" s="113">
        <v>0</v>
      </c>
      <c r="O86" s="113">
        <v>0</v>
      </c>
      <c r="P86" s="113">
        <v>0</v>
      </c>
      <c r="Q86" s="113">
        <v>0</v>
      </c>
      <c r="R86" s="113">
        <v>0</v>
      </c>
      <c r="S86" s="113">
        <v>0</v>
      </c>
      <c r="T86" s="113">
        <v>0</v>
      </c>
      <c r="U86" s="113">
        <v>0</v>
      </c>
      <c r="V86" s="113">
        <v>0</v>
      </c>
      <c r="W86" s="113">
        <v>0</v>
      </c>
      <c r="X86" s="113">
        <v>0</v>
      </c>
      <c r="Y86" s="113">
        <v>0</v>
      </c>
      <c r="Z86" s="113">
        <v>0</v>
      </c>
      <c r="AA86" s="113">
        <v>0</v>
      </c>
      <c r="AB86" s="113">
        <v>0</v>
      </c>
      <c r="AC86" s="113">
        <v>0</v>
      </c>
      <c r="AD86" s="113">
        <v>0</v>
      </c>
      <c r="AE86" s="113">
        <v>0</v>
      </c>
      <c r="AF86" s="113">
        <v>0</v>
      </c>
      <c r="AG86" s="113">
        <v>0</v>
      </c>
      <c r="AH86" s="113">
        <v>0</v>
      </c>
      <c r="AI86" s="113">
        <v>0</v>
      </c>
      <c r="AJ86" s="113">
        <v>0</v>
      </c>
      <c r="AK86" s="113">
        <v>0</v>
      </c>
      <c r="AL86" s="113">
        <v>0</v>
      </c>
      <c r="AM86" s="113">
        <f t="shared" si="1"/>
        <v>50603.439999999995</v>
      </c>
      <c r="AP86" s="70"/>
    </row>
    <row r="87" spans="1:42" ht="33" customHeight="1">
      <c r="A87" s="87">
        <v>203</v>
      </c>
      <c r="B87" s="88" t="s">
        <v>757</v>
      </c>
      <c r="C87" s="89" t="s">
        <v>1336</v>
      </c>
      <c r="D87" s="113">
        <v>0</v>
      </c>
      <c r="E87" s="113">
        <v>0</v>
      </c>
      <c r="F87" s="113">
        <v>0</v>
      </c>
      <c r="G87" s="113">
        <v>3194.08</v>
      </c>
      <c r="H87" s="113">
        <v>0</v>
      </c>
      <c r="I87" s="113">
        <v>0</v>
      </c>
      <c r="J87" s="113">
        <v>0</v>
      </c>
      <c r="K87" s="113">
        <v>0</v>
      </c>
      <c r="L87" s="113">
        <v>0</v>
      </c>
      <c r="M87" s="113">
        <v>0</v>
      </c>
      <c r="N87" s="113">
        <v>0</v>
      </c>
      <c r="O87" s="113">
        <v>0</v>
      </c>
      <c r="P87" s="113">
        <v>1727.36</v>
      </c>
      <c r="Q87" s="113">
        <v>0</v>
      </c>
      <c r="R87" s="113">
        <v>0</v>
      </c>
      <c r="S87" s="113">
        <v>0</v>
      </c>
      <c r="T87" s="113">
        <v>0</v>
      </c>
      <c r="U87" s="113">
        <v>0</v>
      </c>
      <c r="V87" s="113">
        <v>0</v>
      </c>
      <c r="W87" s="113">
        <v>0</v>
      </c>
      <c r="X87" s="113">
        <v>0</v>
      </c>
      <c r="Y87" s="113">
        <v>0</v>
      </c>
      <c r="Z87" s="113">
        <v>0</v>
      </c>
      <c r="AA87" s="113">
        <v>0</v>
      </c>
      <c r="AB87" s="113">
        <v>0</v>
      </c>
      <c r="AC87" s="113">
        <v>0</v>
      </c>
      <c r="AD87" s="113">
        <v>0</v>
      </c>
      <c r="AE87" s="113">
        <v>0</v>
      </c>
      <c r="AF87" s="113">
        <v>0</v>
      </c>
      <c r="AG87" s="113">
        <v>0</v>
      </c>
      <c r="AH87" s="113">
        <v>0</v>
      </c>
      <c r="AI87" s="113">
        <v>0</v>
      </c>
      <c r="AJ87" s="113">
        <v>0</v>
      </c>
      <c r="AK87" s="113">
        <v>0</v>
      </c>
      <c r="AL87" s="113">
        <v>0</v>
      </c>
      <c r="AM87" s="113">
        <f t="shared" si="1"/>
        <v>4921.4399999999996</v>
      </c>
      <c r="AP87" s="70"/>
    </row>
    <row r="88" spans="1:42" ht="33" customHeight="1">
      <c r="A88" s="87">
        <v>206</v>
      </c>
      <c r="B88" s="88" t="s">
        <v>758</v>
      </c>
      <c r="C88" s="89" t="s">
        <v>1332</v>
      </c>
      <c r="D88" s="113">
        <v>0</v>
      </c>
      <c r="E88" s="113">
        <v>0</v>
      </c>
      <c r="F88" s="113">
        <v>0</v>
      </c>
      <c r="G88" s="113">
        <v>37228.33</v>
      </c>
      <c r="H88" s="113">
        <v>0</v>
      </c>
      <c r="I88" s="113">
        <v>0</v>
      </c>
      <c r="J88" s="113">
        <v>0</v>
      </c>
      <c r="K88" s="113">
        <v>0</v>
      </c>
      <c r="L88" s="113">
        <v>930.67000000000007</v>
      </c>
      <c r="M88" s="113">
        <v>0</v>
      </c>
      <c r="N88" s="113">
        <v>0</v>
      </c>
      <c r="O88" s="113">
        <v>0</v>
      </c>
      <c r="P88" s="113">
        <v>0</v>
      </c>
      <c r="Q88" s="113">
        <v>0</v>
      </c>
      <c r="R88" s="113">
        <v>0</v>
      </c>
      <c r="S88" s="113">
        <v>0</v>
      </c>
      <c r="T88" s="113">
        <v>0</v>
      </c>
      <c r="U88" s="113">
        <v>0</v>
      </c>
      <c r="V88" s="113">
        <v>0</v>
      </c>
      <c r="W88" s="113">
        <v>0</v>
      </c>
      <c r="X88" s="113">
        <v>0</v>
      </c>
      <c r="Y88" s="113">
        <v>0</v>
      </c>
      <c r="Z88" s="113">
        <v>0</v>
      </c>
      <c r="AA88" s="113">
        <v>0</v>
      </c>
      <c r="AB88" s="113">
        <v>0</v>
      </c>
      <c r="AC88" s="113">
        <v>0</v>
      </c>
      <c r="AD88" s="113">
        <v>0</v>
      </c>
      <c r="AE88" s="113">
        <v>0</v>
      </c>
      <c r="AF88" s="113">
        <v>0</v>
      </c>
      <c r="AG88" s="113">
        <v>0</v>
      </c>
      <c r="AH88" s="113">
        <v>0</v>
      </c>
      <c r="AI88" s="113">
        <v>0</v>
      </c>
      <c r="AJ88" s="113">
        <v>0</v>
      </c>
      <c r="AK88" s="113">
        <v>0</v>
      </c>
      <c r="AL88" s="113">
        <v>0</v>
      </c>
      <c r="AM88" s="113">
        <f t="shared" si="1"/>
        <v>38159</v>
      </c>
      <c r="AP88" s="70"/>
    </row>
    <row r="89" spans="1:42" ht="33" customHeight="1">
      <c r="A89" s="87">
        <v>209</v>
      </c>
      <c r="B89" s="88" t="s">
        <v>759</v>
      </c>
      <c r="C89" s="115" t="s">
        <v>1328</v>
      </c>
      <c r="D89" s="113">
        <v>0</v>
      </c>
      <c r="E89" s="113">
        <v>0</v>
      </c>
      <c r="F89" s="113">
        <v>0</v>
      </c>
      <c r="G89" s="113">
        <v>0</v>
      </c>
      <c r="H89" s="113">
        <v>0</v>
      </c>
      <c r="I89" s="113">
        <v>0</v>
      </c>
      <c r="J89" s="113">
        <v>0</v>
      </c>
      <c r="K89" s="113">
        <v>0</v>
      </c>
      <c r="L89" s="113">
        <v>0</v>
      </c>
      <c r="M89" s="113">
        <v>0</v>
      </c>
      <c r="N89" s="113">
        <v>0</v>
      </c>
      <c r="O89" s="113">
        <v>0</v>
      </c>
      <c r="P89" s="113">
        <v>0</v>
      </c>
      <c r="Q89" s="113">
        <v>0</v>
      </c>
      <c r="R89" s="113">
        <v>0</v>
      </c>
      <c r="S89" s="113">
        <v>0</v>
      </c>
      <c r="T89" s="113">
        <v>0</v>
      </c>
      <c r="U89" s="113">
        <v>0</v>
      </c>
      <c r="V89" s="113">
        <v>0</v>
      </c>
      <c r="W89" s="113">
        <v>0</v>
      </c>
      <c r="X89" s="113">
        <v>0</v>
      </c>
      <c r="Y89" s="113">
        <v>0</v>
      </c>
      <c r="Z89" s="113">
        <v>0</v>
      </c>
      <c r="AA89" s="113">
        <v>0</v>
      </c>
      <c r="AB89" s="113">
        <v>0</v>
      </c>
      <c r="AC89" s="113">
        <v>0</v>
      </c>
      <c r="AD89" s="113">
        <v>0</v>
      </c>
      <c r="AE89" s="113">
        <v>0</v>
      </c>
      <c r="AF89" s="113">
        <v>0</v>
      </c>
      <c r="AG89" s="113">
        <v>0</v>
      </c>
      <c r="AH89" s="113">
        <v>0</v>
      </c>
      <c r="AI89" s="113">
        <v>0</v>
      </c>
      <c r="AJ89" s="113">
        <v>0</v>
      </c>
      <c r="AK89" s="113">
        <v>0</v>
      </c>
      <c r="AL89" s="113">
        <v>0</v>
      </c>
      <c r="AM89" s="113">
        <f t="shared" si="1"/>
        <v>0</v>
      </c>
      <c r="AP89" s="70"/>
    </row>
    <row r="90" spans="1:42" ht="33" customHeight="1">
      <c r="A90" s="87">
        <v>210</v>
      </c>
      <c r="B90" s="88" t="s">
        <v>760</v>
      </c>
      <c r="C90" s="89" t="s">
        <v>1336</v>
      </c>
      <c r="D90" s="113">
        <v>0</v>
      </c>
      <c r="E90" s="113">
        <v>0</v>
      </c>
      <c r="F90" s="113">
        <v>0</v>
      </c>
      <c r="G90" s="113">
        <v>0</v>
      </c>
      <c r="H90" s="113">
        <v>0</v>
      </c>
      <c r="I90" s="113">
        <v>0</v>
      </c>
      <c r="J90" s="113">
        <v>0</v>
      </c>
      <c r="K90" s="113">
        <v>0</v>
      </c>
      <c r="L90" s="113">
        <v>0</v>
      </c>
      <c r="M90" s="113">
        <v>0</v>
      </c>
      <c r="N90" s="113">
        <v>0</v>
      </c>
      <c r="O90" s="113">
        <v>0</v>
      </c>
      <c r="P90" s="113">
        <v>0</v>
      </c>
      <c r="Q90" s="113">
        <v>0</v>
      </c>
      <c r="R90" s="113">
        <v>0</v>
      </c>
      <c r="S90" s="113">
        <v>0</v>
      </c>
      <c r="T90" s="113">
        <v>0</v>
      </c>
      <c r="U90" s="113">
        <v>0</v>
      </c>
      <c r="V90" s="113">
        <v>0</v>
      </c>
      <c r="W90" s="113">
        <v>0</v>
      </c>
      <c r="X90" s="113">
        <v>0</v>
      </c>
      <c r="Y90" s="113">
        <v>0</v>
      </c>
      <c r="Z90" s="113">
        <v>0</v>
      </c>
      <c r="AA90" s="113">
        <v>0</v>
      </c>
      <c r="AB90" s="113">
        <v>0</v>
      </c>
      <c r="AC90" s="113">
        <v>0</v>
      </c>
      <c r="AD90" s="113">
        <v>0</v>
      </c>
      <c r="AE90" s="113">
        <v>0</v>
      </c>
      <c r="AF90" s="113">
        <v>0</v>
      </c>
      <c r="AG90" s="113">
        <v>0</v>
      </c>
      <c r="AH90" s="113">
        <v>0</v>
      </c>
      <c r="AI90" s="113">
        <v>0</v>
      </c>
      <c r="AJ90" s="113">
        <v>0</v>
      </c>
      <c r="AK90" s="113">
        <v>0</v>
      </c>
      <c r="AL90" s="113">
        <v>0</v>
      </c>
      <c r="AM90" s="113">
        <f t="shared" si="1"/>
        <v>0</v>
      </c>
      <c r="AP90" s="70"/>
    </row>
    <row r="91" spans="1:42" ht="33" customHeight="1">
      <c r="A91" s="87">
        <v>212</v>
      </c>
      <c r="B91" s="88" t="s">
        <v>761</v>
      </c>
      <c r="C91" s="89" t="s">
        <v>1335</v>
      </c>
      <c r="D91" s="113">
        <v>0</v>
      </c>
      <c r="E91" s="113">
        <v>0</v>
      </c>
      <c r="F91" s="113">
        <v>0</v>
      </c>
      <c r="G91" s="113">
        <v>277297.72999999992</v>
      </c>
      <c r="H91" s="113">
        <v>0</v>
      </c>
      <c r="I91" s="113">
        <v>0</v>
      </c>
      <c r="J91" s="113">
        <v>0</v>
      </c>
      <c r="K91" s="113">
        <v>0</v>
      </c>
      <c r="L91" s="113">
        <v>0</v>
      </c>
      <c r="M91" s="113">
        <v>0</v>
      </c>
      <c r="N91" s="113">
        <v>0</v>
      </c>
      <c r="O91" s="113">
        <v>0</v>
      </c>
      <c r="P91" s="113">
        <v>0</v>
      </c>
      <c r="Q91" s="113">
        <v>1448</v>
      </c>
      <c r="R91" s="113">
        <v>0</v>
      </c>
      <c r="S91" s="113">
        <v>0</v>
      </c>
      <c r="T91" s="113">
        <v>0</v>
      </c>
      <c r="U91" s="113">
        <v>0</v>
      </c>
      <c r="V91" s="113">
        <v>0</v>
      </c>
      <c r="W91" s="113">
        <v>0</v>
      </c>
      <c r="X91" s="113">
        <v>0</v>
      </c>
      <c r="Y91" s="113">
        <v>0</v>
      </c>
      <c r="Z91" s="113">
        <v>0</v>
      </c>
      <c r="AA91" s="113">
        <v>100.02</v>
      </c>
      <c r="AB91" s="113">
        <v>0</v>
      </c>
      <c r="AC91" s="113">
        <v>0</v>
      </c>
      <c r="AD91" s="113">
        <v>0</v>
      </c>
      <c r="AE91" s="113">
        <v>0</v>
      </c>
      <c r="AF91" s="113">
        <v>0</v>
      </c>
      <c r="AG91" s="113">
        <v>0</v>
      </c>
      <c r="AH91" s="113">
        <v>0</v>
      </c>
      <c r="AI91" s="113">
        <v>0</v>
      </c>
      <c r="AJ91" s="113">
        <v>0</v>
      </c>
      <c r="AK91" s="113">
        <v>0</v>
      </c>
      <c r="AL91" s="113">
        <v>0</v>
      </c>
      <c r="AM91" s="113">
        <f t="shared" si="1"/>
        <v>278845.74999999994</v>
      </c>
      <c r="AP91" s="70"/>
    </row>
    <row r="92" spans="1:42" ht="33" customHeight="1">
      <c r="A92" s="87">
        <v>213</v>
      </c>
      <c r="B92" s="88" t="s">
        <v>762</v>
      </c>
      <c r="C92" s="89" t="s">
        <v>1333</v>
      </c>
      <c r="D92" s="113">
        <v>1920</v>
      </c>
      <c r="E92" s="113">
        <v>0</v>
      </c>
      <c r="F92" s="113">
        <v>0</v>
      </c>
      <c r="G92" s="113">
        <v>0</v>
      </c>
      <c r="H92" s="113">
        <v>0</v>
      </c>
      <c r="I92" s="113">
        <v>0</v>
      </c>
      <c r="J92" s="113">
        <v>0</v>
      </c>
      <c r="K92" s="113">
        <v>0</v>
      </c>
      <c r="L92" s="113">
        <v>0</v>
      </c>
      <c r="M92" s="113">
        <v>0</v>
      </c>
      <c r="N92" s="113">
        <v>0</v>
      </c>
      <c r="O92" s="113">
        <v>0</v>
      </c>
      <c r="P92" s="113">
        <v>0</v>
      </c>
      <c r="Q92" s="113">
        <v>0</v>
      </c>
      <c r="R92" s="113">
        <v>0</v>
      </c>
      <c r="S92" s="113">
        <v>0</v>
      </c>
      <c r="T92" s="113">
        <v>0</v>
      </c>
      <c r="U92" s="113">
        <v>0</v>
      </c>
      <c r="V92" s="113">
        <v>0</v>
      </c>
      <c r="W92" s="113">
        <v>0</v>
      </c>
      <c r="X92" s="113">
        <v>0</v>
      </c>
      <c r="Y92" s="113">
        <v>0</v>
      </c>
      <c r="Z92" s="113">
        <v>0</v>
      </c>
      <c r="AA92" s="113">
        <v>0</v>
      </c>
      <c r="AB92" s="113">
        <v>0</v>
      </c>
      <c r="AC92" s="113">
        <v>0</v>
      </c>
      <c r="AD92" s="113">
        <v>0</v>
      </c>
      <c r="AE92" s="113">
        <v>0</v>
      </c>
      <c r="AF92" s="113">
        <v>0</v>
      </c>
      <c r="AG92" s="113">
        <v>0</v>
      </c>
      <c r="AH92" s="113">
        <v>0</v>
      </c>
      <c r="AI92" s="113">
        <v>0</v>
      </c>
      <c r="AJ92" s="113">
        <v>0</v>
      </c>
      <c r="AK92" s="113">
        <v>0</v>
      </c>
      <c r="AL92" s="113">
        <v>0</v>
      </c>
      <c r="AM92" s="113">
        <f t="shared" si="1"/>
        <v>1920</v>
      </c>
      <c r="AP92" s="70"/>
    </row>
    <row r="93" spans="1:42" ht="33" customHeight="1">
      <c r="A93" s="87">
        <v>221</v>
      </c>
      <c r="B93" s="88" t="s">
        <v>763</v>
      </c>
      <c r="C93" s="115" t="s">
        <v>1399</v>
      </c>
      <c r="D93" s="113">
        <v>0</v>
      </c>
      <c r="E93" s="113">
        <v>0</v>
      </c>
      <c r="F93" s="113">
        <v>0</v>
      </c>
      <c r="G93" s="113">
        <v>22536.7</v>
      </c>
      <c r="H93" s="113">
        <v>0</v>
      </c>
      <c r="I93" s="113">
        <v>0</v>
      </c>
      <c r="J93" s="113">
        <v>0</v>
      </c>
      <c r="K93" s="113">
        <v>0</v>
      </c>
      <c r="L93" s="113">
        <v>0</v>
      </c>
      <c r="M93" s="113">
        <v>0</v>
      </c>
      <c r="N93" s="113">
        <v>0</v>
      </c>
      <c r="O93" s="113">
        <v>0</v>
      </c>
      <c r="P93" s="113">
        <v>0</v>
      </c>
      <c r="Q93" s="113">
        <v>0</v>
      </c>
      <c r="R93" s="113">
        <v>0</v>
      </c>
      <c r="S93" s="113">
        <v>0</v>
      </c>
      <c r="T93" s="113">
        <v>0</v>
      </c>
      <c r="U93" s="113">
        <v>0</v>
      </c>
      <c r="V93" s="113">
        <v>0</v>
      </c>
      <c r="W93" s="113">
        <v>0</v>
      </c>
      <c r="X93" s="113">
        <v>0</v>
      </c>
      <c r="Y93" s="113">
        <v>0</v>
      </c>
      <c r="Z93" s="113">
        <v>0</v>
      </c>
      <c r="AA93" s="113">
        <v>0</v>
      </c>
      <c r="AB93" s="113">
        <v>0</v>
      </c>
      <c r="AC93" s="113">
        <v>0</v>
      </c>
      <c r="AD93" s="113">
        <v>0</v>
      </c>
      <c r="AE93" s="113">
        <v>0</v>
      </c>
      <c r="AF93" s="113">
        <v>0</v>
      </c>
      <c r="AG93" s="113">
        <v>0</v>
      </c>
      <c r="AH93" s="113">
        <v>0</v>
      </c>
      <c r="AI93" s="113">
        <v>0</v>
      </c>
      <c r="AJ93" s="113">
        <v>0</v>
      </c>
      <c r="AK93" s="113">
        <v>0</v>
      </c>
      <c r="AL93" s="113">
        <v>0</v>
      </c>
      <c r="AM93" s="113">
        <f t="shared" si="1"/>
        <v>22536.7</v>
      </c>
      <c r="AP93" s="70"/>
    </row>
    <row r="94" spans="1:42" ht="33" customHeight="1">
      <c r="A94" s="87">
        <v>222</v>
      </c>
      <c r="B94" s="88" t="s">
        <v>764</v>
      </c>
      <c r="C94" s="89" t="s">
        <v>1335</v>
      </c>
      <c r="D94" s="113">
        <v>0</v>
      </c>
      <c r="E94" s="113">
        <v>1426.35</v>
      </c>
      <c r="F94" s="113">
        <v>1860535.61</v>
      </c>
      <c r="G94" s="113">
        <v>22750.62</v>
      </c>
      <c r="H94" s="113">
        <v>0</v>
      </c>
      <c r="I94" s="113">
        <v>0</v>
      </c>
      <c r="J94" s="113">
        <v>0</v>
      </c>
      <c r="K94" s="113">
        <v>0</v>
      </c>
      <c r="L94" s="113">
        <v>0</v>
      </c>
      <c r="M94" s="113">
        <v>0</v>
      </c>
      <c r="N94" s="113">
        <v>0</v>
      </c>
      <c r="O94" s="113">
        <v>0</v>
      </c>
      <c r="P94" s="113">
        <v>0</v>
      </c>
      <c r="Q94" s="113">
        <v>0</v>
      </c>
      <c r="R94" s="113">
        <v>0</v>
      </c>
      <c r="S94" s="113">
        <v>0</v>
      </c>
      <c r="T94" s="113">
        <v>0</v>
      </c>
      <c r="U94" s="113">
        <v>0</v>
      </c>
      <c r="V94" s="113">
        <v>0</v>
      </c>
      <c r="W94" s="113">
        <v>0</v>
      </c>
      <c r="X94" s="113">
        <v>0</v>
      </c>
      <c r="Y94" s="113">
        <v>0</v>
      </c>
      <c r="Z94" s="113">
        <v>0</v>
      </c>
      <c r="AA94" s="113">
        <v>0</v>
      </c>
      <c r="AB94" s="113">
        <v>0</v>
      </c>
      <c r="AC94" s="113">
        <v>0</v>
      </c>
      <c r="AD94" s="113">
        <v>0</v>
      </c>
      <c r="AE94" s="113">
        <v>0</v>
      </c>
      <c r="AF94" s="113">
        <v>0</v>
      </c>
      <c r="AG94" s="113">
        <v>0</v>
      </c>
      <c r="AH94" s="113">
        <v>0</v>
      </c>
      <c r="AI94" s="113">
        <v>0</v>
      </c>
      <c r="AJ94" s="113">
        <v>0</v>
      </c>
      <c r="AK94" s="113">
        <v>0</v>
      </c>
      <c r="AL94" s="113">
        <v>0</v>
      </c>
      <c r="AM94" s="113">
        <f t="shared" si="1"/>
        <v>1884712.5800000003</v>
      </c>
      <c r="AP94" s="70"/>
    </row>
    <row r="95" spans="1:42" ht="33" customHeight="1">
      <c r="A95" s="87">
        <v>223</v>
      </c>
      <c r="B95" s="88" t="s">
        <v>765</v>
      </c>
      <c r="C95" s="89" t="s">
        <v>1335</v>
      </c>
      <c r="D95" s="113">
        <v>0</v>
      </c>
      <c r="E95" s="113">
        <v>0</v>
      </c>
      <c r="F95" s="113">
        <v>6079234.4000000004</v>
      </c>
      <c r="G95" s="113">
        <v>697.7</v>
      </c>
      <c r="H95" s="113">
        <v>0</v>
      </c>
      <c r="I95" s="113">
        <v>0</v>
      </c>
      <c r="J95" s="113">
        <v>0</v>
      </c>
      <c r="K95" s="113">
        <v>0</v>
      </c>
      <c r="L95" s="113">
        <v>0</v>
      </c>
      <c r="M95" s="113">
        <v>0</v>
      </c>
      <c r="N95" s="113">
        <v>0</v>
      </c>
      <c r="O95" s="113">
        <v>0</v>
      </c>
      <c r="P95" s="113">
        <v>0</v>
      </c>
      <c r="Q95" s="113">
        <v>0</v>
      </c>
      <c r="R95" s="113">
        <v>0</v>
      </c>
      <c r="S95" s="113">
        <v>0</v>
      </c>
      <c r="T95" s="113">
        <v>0</v>
      </c>
      <c r="U95" s="113">
        <v>0</v>
      </c>
      <c r="V95" s="113">
        <v>0</v>
      </c>
      <c r="W95" s="113">
        <v>0</v>
      </c>
      <c r="X95" s="113">
        <v>0</v>
      </c>
      <c r="Y95" s="113">
        <v>0</v>
      </c>
      <c r="Z95" s="113">
        <v>0</v>
      </c>
      <c r="AA95" s="113">
        <v>0</v>
      </c>
      <c r="AB95" s="113">
        <v>0</v>
      </c>
      <c r="AC95" s="113">
        <v>0</v>
      </c>
      <c r="AD95" s="113">
        <v>0</v>
      </c>
      <c r="AE95" s="113">
        <v>0</v>
      </c>
      <c r="AF95" s="113">
        <v>0</v>
      </c>
      <c r="AG95" s="113">
        <v>0</v>
      </c>
      <c r="AH95" s="113">
        <v>0</v>
      </c>
      <c r="AI95" s="113">
        <v>0</v>
      </c>
      <c r="AJ95" s="113">
        <v>0</v>
      </c>
      <c r="AK95" s="113">
        <v>0</v>
      </c>
      <c r="AL95" s="113">
        <v>0</v>
      </c>
      <c r="AM95" s="113">
        <f t="shared" si="1"/>
        <v>6079932.1000000006</v>
      </c>
      <c r="AP95" s="70"/>
    </row>
    <row r="96" spans="1:42" ht="33" customHeight="1">
      <c r="A96" s="87">
        <v>224</v>
      </c>
      <c r="B96" s="88" t="s">
        <v>120</v>
      </c>
      <c r="C96" s="89" t="s">
        <v>1328</v>
      </c>
      <c r="D96" s="113">
        <v>0</v>
      </c>
      <c r="E96" s="113">
        <v>0</v>
      </c>
      <c r="F96" s="113">
        <v>0</v>
      </c>
      <c r="G96" s="259">
        <f>8553874.38-4500000</f>
        <v>4053874.3800000008</v>
      </c>
      <c r="H96" s="113">
        <v>0</v>
      </c>
      <c r="I96" s="113">
        <v>0</v>
      </c>
      <c r="J96" s="113">
        <v>0</v>
      </c>
      <c r="K96" s="113">
        <v>0</v>
      </c>
      <c r="L96" s="113">
        <v>0</v>
      </c>
      <c r="M96" s="113">
        <v>0</v>
      </c>
      <c r="N96" s="113">
        <v>0</v>
      </c>
      <c r="O96" s="113">
        <v>0</v>
      </c>
      <c r="P96" s="113">
        <v>0</v>
      </c>
      <c r="Q96" s="113">
        <v>0</v>
      </c>
      <c r="R96" s="113">
        <v>0</v>
      </c>
      <c r="S96" s="113">
        <v>0</v>
      </c>
      <c r="T96" s="113">
        <v>0</v>
      </c>
      <c r="U96" s="113">
        <v>0</v>
      </c>
      <c r="V96" s="113">
        <v>0</v>
      </c>
      <c r="W96" s="113">
        <v>0</v>
      </c>
      <c r="X96" s="113">
        <v>0</v>
      </c>
      <c r="Y96" s="113">
        <v>0</v>
      </c>
      <c r="Z96" s="113">
        <v>0</v>
      </c>
      <c r="AA96" s="113">
        <v>0</v>
      </c>
      <c r="AB96" s="113">
        <v>0</v>
      </c>
      <c r="AC96" s="113">
        <v>0</v>
      </c>
      <c r="AD96" s="113">
        <v>0</v>
      </c>
      <c r="AE96" s="113">
        <v>0</v>
      </c>
      <c r="AF96" s="113">
        <v>0</v>
      </c>
      <c r="AG96" s="113">
        <v>0</v>
      </c>
      <c r="AH96" s="113">
        <v>0</v>
      </c>
      <c r="AI96" s="113">
        <v>0</v>
      </c>
      <c r="AJ96" s="113">
        <v>0</v>
      </c>
      <c r="AK96" s="113">
        <v>0</v>
      </c>
      <c r="AL96" s="113">
        <v>0</v>
      </c>
      <c r="AM96" s="113">
        <f t="shared" si="1"/>
        <v>4053874.3800000008</v>
      </c>
      <c r="AP96" s="70"/>
    </row>
    <row r="97" spans="1:42" ht="33" customHeight="1">
      <c r="A97" s="87">
        <v>225</v>
      </c>
      <c r="B97" s="88" t="s">
        <v>766</v>
      </c>
      <c r="C97" s="89" t="s">
        <v>1336</v>
      </c>
      <c r="D97" s="113">
        <v>0</v>
      </c>
      <c r="E97" s="113">
        <v>0</v>
      </c>
      <c r="F97" s="113">
        <v>354952.35</v>
      </c>
      <c r="G97" s="113">
        <v>1013.2</v>
      </c>
      <c r="H97" s="113">
        <v>0</v>
      </c>
      <c r="I97" s="113">
        <v>0</v>
      </c>
      <c r="J97" s="113">
        <v>0</v>
      </c>
      <c r="K97" s="113">
        <v>0</v>
      </c>
      <c r="L97" s="113">
        <v>0</v>
      </c>
      <c r="M97" s="113">
        <v>0</v>
      </c>
      <c r="N97" s="113">
        <v>0</v>
      </c>
      <c r="O97" s="113">
        <v>0</v>
      </c>
      <c r="P97" s="113">
        <v>0</v>
      </c>
      <c r="Q97" s="113">
        <v>0</v>
      </c>
      <c r="R97" s="113">
        <v>0</v>
      </c>
      <c r="S97" s="113">
        <v>0</v>
      </c>
      <c r="T97" s="113">
        <v>0</v>
      </c>
      <c r="U97" s="113">
        <v>0</v>
      </c>
      <c r="V97" s="113">
        <v>0</v>
      </c>
      <c r="W97" s="113">
        <v>0</v>
      </c>
      <c r="X97" s="113">
        <v>0</v>
      </c>
      <c r="Y97" s="113">
        <v>0</v>
      </c>
      <c r="Z97" s="113">
        <v>0</v>
      </c>
      <c r="AA97" s="113">
        <v>0</v>
      </c>
      <c r="AB97" s="113">
        <v>0</v>
      </c>
      <c r="AC97" s="113">
        <v>0</v>
      </c>
      <c r="AD97" s="113">
        <v>0</v>
      </c>
      <c r="AE97" s="113">
        <v>0</v>
      </c>
      <c r="AF97" s="113">
        <v>0</v>
      </c>
      <c r="AG97" s="113">
        <v>0</v>
      </c>
      <c r="AH97" s="113">
        <v>0</v>
      </c>
      <c r="AI97" s="113">
        <v>0</v>
      </c>
      <c r="AJ97" s="113">
        <v>0</v>
      </c>
      <c r="AK97" s="113">
        <v>0</v>
      </c>
      <c r="AL97" s="113">
        <v>0</v>
      </c>
      <c r="AM97" s="113">
        <f t="shared" si="1"/>
        <v>355965.55</v>
      </c>
      <c r="AP97" s="70"/>
    </row>
    <row r="98" spans="1:42" ht="33" customHeight="1">
      <c r="A98" s="87">
        <v>226</v>
      </c>
      <c r="B98" s="88" t="s">
        <v>767</v>
      </c>
      <c r="C98" s="89" t="s">
        <v>1328</v>
      </c>
      <c r="D98" s="113">
        <v>0</v>
      </c>
      <c r="E98" s="113">
        <v>0</v>
      </c>
      <c r="F98" s="113">
        <v>0</v>
      </c>
      <c r="G98" s="113">
        <v>0</v>
      </c>
      <c r="H98" s="113">
        <v>0</v>
      </c>
      <c r="I98" s="113">
        <v>0</v>
      </c>
      <c r="J98" s="113">
        <v>0</v>
      </c>
      <c r="K98" s="113">
        <v>0</v>
      </c>
      <c r="L98" s="113">
        <v>0</v>
      </c>
      <c r="M98" s="113">
        <v>0</v>
      </c>
      <c r="N98" s="113">
        <v>0</v>
      </c>
      <c r="O98" s="113">
        <v>0</v>
      </c>
      <c r="P98" s="113">
        <v>0</v>
      </c>
      <c r="Q98" s="113">
        <v>0</v>
      </c>
      <c r="R98" s="113">
        <v>0</v>
      </c>
      <c r="S98" s="113">
        <v>0</v>
      </c>
      <c r="T98" s="113">
        <v>0</v>
      </c>
      <c r="U98" s="113">
        <v>0</v>
      </c>
      <c r="V98" s="113">
        <v>0</v>
      </c>
      <c r="W98" s="113">
        <v>0</v>
      </c>
      <c r="X98" s="113">
        <v>0</v>
      </c>
      <c r="Y98" s="113">
        <v>0</v>
      </c>
      <c r="Z98" s="113">
        <v>0</v>
      </c>
      <c r="AA98" s="113">
        <v>0</v>
      </c>
      <c r="AB98" s="113">
        <v>0</v>
      </c>
      <c r="AC98" s="113">
        <v>0</v>
      </c>
      <c r="AD98" s="113">
        <v>0</v>
      </c>
      <c r="AE98" s="113">
        <v>0</v>
      </c>
      <c r="AF98" s="113">
        <v>0</v>
      </c>
      <c r="AG98" s="113">
        <v>0</v>
      </c>
      <c r="AH98" s="113">
        <v>0</v>
      </c>
      <c r="AI98" s="113">
        <v>0</v>
      </c>
      <c r="AJ98" s="113">
        <v>0</v>
      </c>
      <c r="AK98" s="113">
        <v>0</v>
      </c>
      <c r="AL98" s="113">
        <v>0</v>
      </c>
      <c r="AM98" s="113">
        <f t="shared" si="1"/>
        <v>0</v>
      </c>
      <c r="AP98" s="70"/>
    </row>
    <row r="99" spans="1:42" ht="33" customHeight="1">
      <c r="A99" s="87">
        <v>227</v>
      </c>
      <c r="B99" s="88" t="s">
        <v>768</v>
      </c>
      <c r="C99" s="89" t="s">
        <v>1333</v>
      </c>
      <c r="D99" s="113">
        <v>0</v>
      </c>
      <c r="E99" s="113">
        <v>0</v>
      </c>
      <c r="F99" s="113">
        <v>0</v>
      </c>
      <c r="G99" s="113">
        <v>0</v>
      </c>
      <c r="H99" s="113">
        <v>0</v>
      </c>
      <c r="I99" s="113">
        <v>0</v>
      </c>
      <c r="J99" s="113">
        <v>0</v>
      </c>
      <c r="K99" s="113">
        <v>0</v>
      </c>
      <c r="L99" s="113">
        <v>0</v>
      </c>
      <c r="M99" s="113">
        <v>0</v>
      </c>
      <c r="N99" s="113">
        <v>0</v>
      </c>
      <c r="O99" s="113">
        <v>0</v>
      </c>
      <c r="P99" s="113">
        <v>0</v>
      </c>
      <c r="Q99" s="113">
        <v>0</v>
      </c>
      <c r="R99" s="113">
        <v>0</v>
      </c>
      <c r="S99" s="113">
        <v>0</v>
      </c>
      <c r="T99" s="113">
        <v>0</v>
      </c>
      <c r="U99" s="113">
        <v>0</v>
      </c>
      <c r="V99" s="113">
        <v>0</v>
      </c>
      <c r="W99" s="113">
        <v>0</v>
      </c>
      <c r="X99" s="113">
        <v>0</v>
      </c>
      <c r="Y99" s="113">
        <v>0</v>
      </c>
      <c r="Z99" s="113">
        <v>0</v>
      </c>
      <c r="AA99" s="113">
        <v>0</v>
      </c>
      <c r="AB99" s="113">
        <v>0</v>
      </c>
      <c r="AC99" s="113">
        <v>0</v>
      </c>
      <c r="AD99" s="113">
        <v>0</v>
      </c>
      <c r="AE99" s="113">
        <v>0</v>
      </c>
      <c r="AF99" s="113">
        <v>0</v>
      </c>
      <c r="AG99" s="113">
        <v>0</v>
      </c>
      <c r="AH99" s="113">
        <v>0</v>
      </c>
      <c r="AI99" s="113">
        <v>0</v>
      </c>
      <c r="AJ99" s="113">
        <v>0</v>
      </c>
      <c r="AK99" s="113">
        <v>0</v>
      </c>
      <c r="AL99" s="113">
        <v>0</v>
      </c>
      <c r="AM99" s="113">
        <f t="shared" si="1"/>
        <v>0</v>
      </c>
      <c r="AP99" s="70"/>
    </row>
    <row r="100" spans="1:42" ht="33" customHeight="1">
      <c r="A100" s="87">
        <v>234</v>
      </c>
      <c r="B100" s="88" t="s">
        <v>124</v>
      </c>
      <c r="C100" s="89" t="s">
        <v>1331</v>
      </c>
      <c r="D100" s="113">
        <v>0</v>
      </c>
      <c r="E100" s="113">
        <v>0</v>
      </c>
      <c r="F100" s="113">
        <v>120833.14</v>
      </c>
      <c r="G100" s="113">
        <v>5730.89</v>
      </c>
      <c r="H100" s="113">
        <v>0</v>
      </c>
      <c r="I100" s="113">
        <v>0</v>
      </c>
      <c r="J100" s="113">
        <v>3909</v>
      </c>
      <c r="K100" s="113">
        <v>0</v>
      </c>
      <c r="L100" s="113">
        <v>0</v>
      </c>
      <c r="M100" s="113">
        <v>0</v>
      </c>
      <c r="N100" s="113">
        <v>0</v>
      </c>
      <c r="O100" s="113">
        <v>0</v>
      </c>
      <c r="P100" s="113">
        <v>0</v>
      </c>
      <c r="Q100" s="113">
        <v>0</v>
      </c>
      <c r="R100" s="113">
        <v>0</v>
      </c>
      <c r="S100" s="113">
        <v>0</v>
      </c>
      <c r="T100" s="113">
        <v>0</v>
      </c>
      <c r="U100" s="113">
        <v>0</v>
      </c>
      <c r="V100" s="113">
        <v>0</v>
      </c>
      <c r="W100" s="113">
        <v>0</v>
      </c>
      <c r="X100" s="113">
        <v>0</v>
      </c>
      <c r="Y100" s="113">
        <v>0</v>
      </c>
      <c r="Z100" s="113">
        <v>0</v>
      </c>
      <c r="AA100" s="113">
        <v>0</v>
      </c>
      <c r="AB100" s="113">
        <v>0</v>
      </c>
      <c r="AC100" s="113">
        <v>0</v>
      </c>
      <c r="AD100" s="113">
        <v>0</v>
      </c>
      <c r="AE100" s="113">
        <v>0</v>
      </c>
      <c r="AF100" s="113">
        <v>0</v>
      </c>
      <c r="AG100" s="113">
        <v>0</v>
      </c>
      <c r="AH100" s="113">
        <v>0</v>
      </c>
      <c r="AI100" s="113">
        <v>0</v>
      </c>
      <c r="AJ100" s="113">
        <v>0</v>
      </c>
      <c r="AK100" s="113">
        <v>0</v>
      </c>
      <c r="AL100" s="113">
        <v>0</v>
      </c>
      <c r="AM100" s="113">
        <f t="shared" si="1"/>
        <v>130473.03</v>
      </c>
      <c r="AP100" s="70"/>
    </row>
    <row r="101" spans="1:42" ht="33" customHeight="1">
      <c r="A101" s="87">
        <v>242</v>
      </c>
      <c r="B101" s="88" t="s">
        <v>769</v>
      </c>
      <c r="C101" s="115" t="s">
        <v>1399</v>
      </c>
      <c r="D101" s="113">
        <v>0</v>
      </c>
      <c r="E101" s="113">
        <v>0</v>
      </c>
      <c r="F101" s="113">
        <v>0</v>
      </c>
      <c r="G101" s="113">
        <v>0</v>
      </c>
      <c r="H101" s="113">
        <v>0</v>
      </c>
      <c r="I101" s="113">
        <v>0</v>
      </c>
      <c r="J101" s="113">
        <v>0</v>
      </c>
      <c r="K101" s="113">
        <v>0</v>
      </c>
      <c r="L101" s="113">
        <v>0</v>
      </c>
      <c r="M101" s="113">
        <v>0</v>
      </c>
      <c r="N101" s="113">
        <v>0</v>
      </c>
      <c r="O101" s="113">
        <v>0</v>
      </c>
      <c r="P101" s="113">
        <v>0</v>
      </c>
      <c r="Q101" s="113">
        <v>0</v>
      </c>
      <c r="R101" s="113">
        <v>0</v>
      </c>
      <c r="S101" s="113">
        <v>0</v>
      </c>
      <c r="T101" s="113">
        <v>0</v>
      </c>
      <c r="U101" s="113">
        <v>0</v>
      </c>
      <c r="V101" s="113">
        <v>0</v>
      </c>
      <c r="W101" s="113">
        <v>0</v>
      </c>
      <c r="X101" s="113">
        <v>0</v>
      </c>
      <c r="Y101" s="113">
        <v>0</v>
      </c>
      <c r="Z101" s="113">
        <v>0</v>
      </c>
      <c r="AA101" s="113">
        <v>0</v>
      </c>
      <c r="AB101" s="113">
        <v>0</v>
      </c>
      <c r="AC101" s="113">
        <v>0</v>
      </c>
      <c r="AD101" s="113">
        <v>0</v>
      </c>
      <c r="AE101" s="113">
        <v>0</v>
      </c>
      <c r="AF101" s="113">
        <v>0</v>
      </c>
      <c r="AG101" s="113">
        <v>0</v>
      </c>
      <c r="AH101" s="113">
        <v>0</v>
      </c>
      <c r="AI101" s="113">
        <v>0</v>
      </c>
      <c r="AJ101" s="113">
        <v>0</v>
      </c>
      <c r="AK101" s="113">
        <v>0</v>
      </c>
      <c r="AL101" s="113">
        <v>0</v>
      </c>
      <c r="AM101" s="113">
        <f t="shared" si="1"/>
        <v>0</v>
      </c>
      <c r="AP101" s="70"/>
    </row>
    <row r="102" spans="1:42" ht="33" customHeight="1">
      <c r="A102" s="87">
        <v>243</v>
      </c>
      <c r="B102" s="88" t="s">
        <v>770</v>
      </c>
      <c r="C102" s="89" t="s">
        <v>1331</v>
      </c>
      <c r="D102" s="113">
        <v>0</v>
      </c>
      <c r="E102" s="113">
        <v>0</v>
      </c>
      <c r="F102" s="113">
        <v>0</v>
      </c>
      <c r="G102" s="113">
        <v>0</v>
      </c>
      <c r="H102" s="113">
        <v>0</v>
      </c>
      <c r="I102" s="113">
        <v>0</v>
      </c>
      <c r="J102" s="113">
        <v>0</v>
      </c>
      <c r="K102" s="113">
        <v>0</v>
      </c>
      <c r="L102" s="113">
        <v>0</v>
      </c>
      <c r="M102" s="113">
        <v>0</v>
      </c>
      <c r="N102" s="113">
        <v>0</v>
      </c>
      <c r="O102" s="113">
        <v>0</v>
      </c>
      <c r="P102" s="113">
        <v>0</v>
      </c>
      <c r="Q102" s="113">
        <v>0</v>
      </c>
      <c r="R102" s="113">
        <v>0</v>
      </c>
      <c r="S102" s="113">
        <v>0</v>
      </c>
      <c r="T102" s="113">
        <v>0</v>
      </c>
      <c r="U102" s="113">
        <v>0</v>
      </c>
      <c r="V102" s="113">
        <v>0</v>
      </c>
      <c r="W102" s="113">
        <v>0</v>
      </c>
      <c r="X102" s="113">
        <v>0</v>
      </c>
      <c r="Y102" s="113">
        <v>0</v>
      </c>
      <c r="Z102" s="113">
        <v>0</v>
      </c>
      <c r="AA102" s="113">
        <v>0</v>
      </c>
      <c r="AB102" s="113">
        <v>0</v>
      </c>
      <c r="AC102" s="113">
        <v>0</v>
      </c>
      <c r="AD102" s="113">
        <v>0</v>
      </c>
      <c r="AE102" s="113">
        <v>0</v>
      </c>
      <c r="AF102" s="113">
        <v>0</v>
      </c>
      <c r="AG102" s="113">
        <v>0</v>
      </c>
      <c r="AH102" s="113">
        <v>0</v>
      </c>
      <c r="AI102" s="113">
        <v>0</v>
      </c>
      <c r="AJ102" s="113">
        <v>0</v>
      </c>
      <c r="AK102" s="113">
        <v>0</v>
      </c>
      <c r="AL102" s="113">
        <v>0</v>
      </c>
      <c r="AM102" s="113">
        <f t="shared" si="1"/>
        <v>0</v>
      </c>
      <c r="AP102" s="70"/>
    </row>
    <row r="103" spans="1:42" ht="33" customHeight="1">
      <c r="A103" s="87">
        <v>244</v>
      </c>
      <c r="B103" s="88" t="s">
        <v>771</v>
      </c>
      <c r="C103" s="89" t="s">
        <v>1337</v>
      </c>
      <c r="D103" s="113">
        <v>0</v>
      </c>
      <c r="E103" s="113">
        <v>0</v>
      </c>
      <c r="F103" s="113">
        <v>0</v>
      </c>
      <c r="G103" s="113">
        <v>0</v>
      </c>
      <c r="H103" s="113">
        <v>0</v>
      </c>
      <c r="I103" s="113">
        <v>0</v>
      </c>
      <c r="J103" s="113">
        <v>0</v>
      </c>
      <c r="K103" s="113">
        <v>0</v>
      </c>
      <c r="L103" s="113">
        <v>0</v>
      </c>
      <c r="M103" s="113">
        <v>0</v>
      </c>
      <c r="N103" s="113">
        <v>0</v>
      </c>
      <c r="O103" s="113">
        <v>0</v>
      </c>
      <c r="P103" s="113">
        <v>0</v>
      </c>
      <c r="Q103" s="113">
        <v>0</v>
      </c>
      <c r="R103" s="113">
        <v>0</v>
      </c>
      <c r="S103" s="113">
        <v>0</v>
      </c>
      <c r="T103" s="113">
        <v>0</v>
      </c>
      <c r="U103" s="113">
        <v>0</v>
      </c>
      <c r="V103" s="113">
        <v>0</v>
      </c>
      <c r="W103" s="113">
        <v>0</v>
      </c>
      <c r="X103" s="113">
        <v>0</v>
      </c>
      <c r="Y103" s="113">
        <v>0</v>
      </c>
      <c r="Z103" s="113">
        <v>0</v>
      </c>
      <c r="AA103" s="113">
        <v>0</v>
      </c>
      <c r="AB103" s="113">
        <v>222950</v>
      </c>
      <c r="AC103" s="113">
        <v>0</v>
      </c>
      <c r="AD103" s="113">
        <v>0</v>
      </c>
      <c r="AE103" s="113">
        <v>0</v>
      </c>
      <c r="AF103" s="113">
        <v>0</v>
      </c>
      <c r="AG103" s="113">
        <v>0</v>
      </c>
      <c r="AH103" s="113">
        <v>0</v>
      </c>
      <c r="AI103" s="113">
        <v>0</v>
      </c>
      <c r="AJ103" s="113">
        <v>0</v>
      </c>
      <c r="AK103" s="113">
        <v>0</v>
      </c>
      <c r="AL103" s="113">
        <v>0</v>
      </c>
      <c r="AM103" s="113">
        <f t="shared" si="1"/>
        <v>222950</v>
      </c>
      <c r="AP103" s="70"/>
    </row>
    <row r="104" spans="1:42" ht="33" customHeight="1">
      <c r="A104" s="87">
        <v>245</v>
      </c>
      <c r="B104" s="88" t="s">
        <v>772</v>
      </c>
      <c r="C104" s="89" t="s">
        <v>1337</v>
      </c>
      <c r="D104" s="113">
        <v>0</v>
      </c>
      <c r="E104" s="113">
        <v>0</v>
      </c>
      <c r="F104" s="113">
        <v>0</v>
      </c>
      <c r="G104" s="113">
        <v>0</v>
      </c>
      <c r="H104" s="113">
        <v>0</v>
      </c>
      <c r="I104" s="113">
        <v>0</v>
      </c>
      <c r="J104" s="113">
        <v>0</v>
      </c>
      <c r="K104" s="113">
        <v>0</v>
      </c>
      <c r="L104" s="113">
        <v>0</v>
      </c>
      <c r="M104" s="113">
        <v>0</v>
      </c>
      <c r="N104" s="113">
        <v>0</v>
      </c>
      <c r="O104" s="113">
        <v>0</v>
      </c>
      <c r="P104" s="113">
        <v>0</v>
      </c>
      <c r="Q104" s="113">
        <v>0</v>
      </c>
      <c r="R104" s="113">
        <v>0</v>
      </c>
      <c r="S104" s="113">
        <v>0</v>
      </c>
      <c r="T104" s="113">
        <v>0</v>
      </c>
      <c r="U104" s="113">
        <v>0</v>
      </c>
      <c r="V104" s="113">
        <v>0</v>
      </c>
      <c r="W104" s="113">
        <v>0</v>
      </c>
      <c r="X104" s="113">
        <v>0</v>
      </c>
      <c r="Y104" s="113">
        <v>0</v>
      </c>
      <c r="Z104" s="113">
        <v>0</v>
      </c>
      <c r="AA104" s="113">
        <v>0</v>
      </c>
      <c r="AB104" s="113">
        <v>0</v>
      </c>
      <c r="AC104" s="113">
        <v>0</v>
      </c>
      <c r="AD104" s="113">
        <v>0</v>
      </c>
      <c r="AE104" s="113">
        <v>0</v>
      </c>
      <c r="AF104" s="113">
        <v>0</v>
      </c>
      <c r="AG104" s="113">
        <v>0</v>
      </c>
      <c r="AH104" s="113">
        <v>0</v>
      </c>
      <c r="AI104" s="113">
        <v>0</v>
      </c>
      <c r="AJ104" s="113">
        <v>0</v>
      </c>
      <c r="AK104" s="113">
        <v>0</v>
      </c>
      <c r="AL104" s="113">
        <v>0</v>
      </c>
      <c r="AM104" s="113">
        <f t="shared" si="1"/>
        <v>0</v>
      </c>
      <c r="AP104" s="70"/>
    </row>
    <row r="105" spans="1:42" ht="33" customHeight="1">
      <c r="A105" s="87">
        <v>247</v>
      </c>
      <c r="B105" s="88" t="s">
        <v>773</v>
      </c>
      <c r="C105" s="89" t="s">
        <v>1331</v>
      </c>
      <c r="D105" s="113">
        <v>0</v>
      </c>
      <c r="E105" s="113">
        <v>0</v>
      </c>
      <c r="F105" s="113">
        <v>0</v>
      </c>
      <c r="G105" s="113">
        <v>0</v>
      </c>
      <c r="H105" s="113">
        <v>0</v>
      </c>
      <c r="I105" s="113">
        <v>0</v>
      </c>
      <c r="J105" s="113">
        <v>0</v>
      </c>
      <c r="K105" s="113">
        <v>0</v>
      </c>
      <c r="L105" s="113">
        <v>0</v>
      </c>
      <c r="M105" s="113">
        <v>0</v>
      </c>
      <c r="N105" s="113">
        <v>0</v>
      </c>
      <c r="O105" s="113">
        <v>0</v>
      </c>
      <c r="P105" s="113">
        <v>0</v>
      </c>
      <c r="Q105" s="113">
        <v>0</v>
      </c>
      <c r="R105" s="113">
        <v>0</v>
      </c>
      <c r="S105" s="113">
        <v>0</v>
      </c>
      <c r="T105" s="113">
        <v>0</v>
      </c>
      <c r="U105" s="113">
        <v>0</v>
      </c>
      <c r="V105" s="113">
        <v>0</v>
      </c>
      <c r="W105" s="113">
        <v>0</v>
      </c>
      <c r="X105" s="113">
        <v>0</v>
      </c>
      <c r="Y105" s="113">
        <v>0</v>
      </c>
      <c r="Z105" s="113">
        <v>0</v>
      </c>
      <c r="AA105" s="113">
        <v>0</v>
      </c>
      <c r="AB105" s="113">
        <v>0</v>
      </c>
      <c r="AC105" s="113">
        <v>0</v>
      </c>
      <c r="AD105" s="113">
        <v>0</v>
      </c>
      <c r="AE105" s="113">
        <v>0</v>
      </c>
      <c r="AF105" s="113">
        <v>0</v>
      </c>
      <c r="AG105" s="113">
        <v>0</v>
      </c>
      <c r="AH105" s="113">
        <v>0</v>
      </c>
      <c r="AI105" s="113">
        <v>0</v>
      </c>
      <c r="AJ105" s="113">
        <v>0</v>
      </c>
      <c r="AK105" s="113">
        <v>0</v>
      </c>
      <c r="AL105" s="113">
        <v>0</v>
      </c>
      <c r="AM105" s="113">
        <f t="shared" si="1"/>
        <v>0</v>
      </c>
      <c r="AP105" s="70"/>
    </row>
    <row r="106" spans="1:42" ht="33" customHeight="1">
      <c r="A106" s="87">
        <v>248</v>
      </c>
      <c r="B106" s="88" t="s">
        <v>774</v>
      </c>
      <c r="C106" s="115" t="s">
        <v>1298</v>
      </c>
      <c r="D106" s="113">
        <v>0</v>
      </c>
      <c r="E106" s="113">
        <v>0</v>
      </c>
      <c r="F106" s="113">
        <v>0</v>
      </c>
      <c r="G106" s="113">
        <v>0</v>
      </c>
      <c r="H106" s="113">
        <v>0</v>
      </c>
      <c r="I106" s="113">
        <v>0</v>
      </c>
      <c r="J106" s="113">
        <v>0</v>
      </c>
      <c r="K106" s="113">
        <v>0</v>
      </c>
      <c r="L106" s="113">
        <v>0</v>
      </c>
      <c r="M106" s="113">
        <v>0</v>
      </c>
      <c r="N106" s="113">
        <v>0</v>
      </c>
      <c r="O106" s="113">
        <v>0</v>
      </c>
      <c r="P106" s="113">
        <v>0</v>
      </c>
      <c r="Q106" s="113">
        <v>0</v>
      </c>
      <c r="R106" s="113">
        <v>0</v>
      </c>
      <c r="S106" s="113">
        <v>0</v>
      </c>
      <c r="T106" s="113">
        <v>0</v>
      </c>
      <c r="U106" s="113">
        <v>0</v>
      </c>
      <c r="V106" s="113">
        <v>0</v>
      </c>
      <c r="W106" s="113">
        <v>0</v>
      </c>
      <c r="X106" s="113">
        <v>0</v>
      </c>
      <c r="Y106" s="113">
        <v>0</v>
      </c>
      <c r="Z106" s="113">
        <v>0</v>
      </c>
      <c r="AA106" s="113">
        <v>0</v>
      </c>
      <c r="AB106" s="113">
        <v>0</v>
      </c>
      <c r="AC106" s="113">
        <v>0</v>
      </c>
      <c r="AD106" s="113">
        <v>0</v>
      </c>
      <c r="AE106" s="113">
        <v>0</v>
      </c>
      <c r="AF106" s="113">
        <v>0</v>
      </c>
      <c r="AG106" s="113">
        <v>0</v>
      </c>
      <c r="AH106" s="113">
        <v>0</v>
      </c>
      <c r="AI106" s="113">
        <v>0</v>
      </c>
      <c r="AJ106" s="113">
        <v>0</v>
      </c>
      <c r="AK106" s="113">
        <v>0</v>
      </c>
      <c r="AL106" s="113">
        <v>0</v>
      </c>
      <c r="AM106" s="113">
        <f t="shared" si="1"/>
        <v>0</v>
      </c>
      <c r="AP106" s="70"/>
    </row>
    <row r="107" spans="1:42" ht="33" customHeight="1">
      <c r="A107" s="87">
        <v>249</v>
      </c>
      <c r="B107" s="88" t="s">
        <v>775</v>
      </c>
      <c r="C107" s="89" t="s">
        <v>1334</v>
      </c>
      <c r="D107" s="113">
        <v>0</v>
      </c>
      <c r="E107" s="113">
        <v>0</v>
      </c>
      <c r="F107" s="113">
        <v>0</v>
      </c>
      <c r="G107" s="113">
        <v>0.7</v>
      </c>
      <c r="H107" s="113">
        <v>0</v>
      </c>
      <c r="I107" s="113">
        <v>0</v>
      </c>
      <c r="J107" s="113">
        <v>0</v>
      </c>
      <c r="K107" s="113">
        <v>0</v>
      </c>
      <c r="L107" s="113">
        <v>4784.42</v>
      </c>
      <c r="M107" s="113">
        <v>0</v>
      </c>
      <c r="N107" s="113">
        <v>0</v>
      </c>
      <c r="O107" s="113">
        <v>0</v>
      </c>
      <c r="P107" s="113">
        <v>68042.340000000011</v>
      </c>
      <c r="Q107" s="113">
        <v>0</v>
      </c>
      <c r="R107" s="113">
        <v>0</v>
      </c>
      <c r="S107" s="113">
        <v>0</v>
      </c>
      <c r="T107" s="113">
        <v>0</v>
      </c>
      <c r="U107" s="113">
        <v>0</v>
      </c>
      <c r="V107" s="113">
        <v>0</v>
      </c>
      <c r="W107" s="113">
        <v>0</v>
      </c>
      <c r="X107" s="113">
        <v>0</v>
      </c>
      <c r="Y107" s="113">
        <v>0</v>
      </c>
      <c r="Z107" s="113">
        <v>0</v>
      </c>
      <c r="AA107" s="113">
        <v>0</v>
      </c>
      <c r="AB107" s="113">
        <v>0</v>
      </c>
      <c r="AC107" s="113">
        <v>0</v>
      </c>
      <c r="AD107" s="113">
        <v>0</v>
      </c>
      <c r="AE107" s="113">
        <v>0</v>
      </c>
      <c r="AF107" s="113">
        <v>0</v>
      </c>
      <c r="AG107" s="113">
        <v>0</v>
      </c>
      <c r="AH107" s="113">
        <v>0</v>
      </c>
      <c r="AI107" s="113">
        <v>0</v>
      </c>
      <c r="AJ107" s="113">
        <v>0</v>
      </c>
      <c r="AK107" s="113">
        <v>0</v>
      </c>
      <c r="AL107" s="113">
        <v>0</v>
      </c>
      <c r="AM107" s="113">
        <f t="shared" si="1"/>
        <v>72827.460000000006</v>
      </c>
      <c r="AP107" s="70"/>
    </row>
    <row r="108" spans="1:42" ht="33" customHeight="1">
      <c r="A108" s="87">
        <v>250</v>
      </c>
      <c r="B108" s="88" t="s">
        <v>776</v>
      </c>
      <c r="C108" s="115" t="s">
        <v>1298</v>
      </c>
      <c r="D108" s="113">
        <v>0</v>
      </c>
      <c r="E108" s="113">
        <v>0</v>
      </c>
      <c r="F108" s="113">
        <v>0</v>
      </c>
      <c r="G108" s="113">
        <v>0</v>
      </c>
      <c r="H108" s="113">
        <v>0</v>
      </c>
      <c r="I108" s="113">
        <v>0</v>
      </c>
      <c r="J108" s="113">
        <v>0</v>
      </c>
      <c r="K108" s="113">
        <v>0</v>
      </c>
      <c r="L108" s="113">
        <v>0</v>
      </c>
      <c r="M108" s="113">
        <v>0</v>
      </c>
      <c r="N108" s="113">
        <v>0</v>
      </c>
      <c r="O108" s="113">
        <v>0</v>
      </c>
      <c r="P108" s="113">
        <v>0</v>
      </c>
      <c r="Q108" s="113">
        <v>0</v>
      </c>
      <c r="R108" s="113">
        <v>0</v>
      </c>
      <c r="S108" s="113">
        <v>0</v>
      </c>
      <c r="T108" s="113">
        <v>0</v>
      </c>
      <c r="U108" s="113">
        <v>0</v>
      </c>
      <c r="V108" s="113">
        <v>0</v>
      </c>
      <c r="W108" s="113">
        <v>0</v>
      </c>
      <c r="X108" s="113">
        <v>0</v>
      </c>
      <c r="Y108" s="113">
        <v>0</v>
      </c>
      <c r="Z108" s="113">
        <v>0</v>
      </c>
      <c r="AA108" s="113">
        <v>0</v>
      </c>
      <c r="AB108" s="113">
        <v>0</v>
      </c>
      <c r="AC108" s="113">
        <v>0</v>
      </c>
      <c r="AD108" s="113">
        <v>0</v>
      </c>
      <c r="AE108" s="113">
        <v>0</v>
      </c>
      <c r="AF108" s="113">
        <v>0</v>
      </c>
      <c r="AG108" s="113">
        <v>0</v>
      </c>
      <c r="AH108" s="113">
        <v>0</v>
      </c>
      <c r="AI108" s="113">
        <v>0</v>
      </c>
      <c r="AJ108" s="113">
        <v>0</v>
      </c>
      <c r="AK108" s="113">
        <v>0</v>
      </c>
      <c r="AL108" s="113">
        <v>0</v>
      </c>
      <c r="AM108" s="113">
        <f t="shared" si="1"/>
        <v>0</v>
      </c>
      <c r="AP108" s="70"/>
    </row>
    <row r="109" spans="1:42" ht="33" customHeight="1">
      <c r="A109" s="87">
        <v>251</v>
      </c>
      <c r="B109" s="88" t="s">
        <v>777</v>
      </c>
      <c r="C109" s="89" t="s">
        <v>1334</v>
      </c>
      <c r="D109" s="113">
        <v>0</v>
      </c>
      <c r="E109" s="113">
        <v>0</v>
      </c>
      <c r="F109" s="113">
        <v>6607369.96</v>
      </c>
      <c r="G109" s="113">
        <v>0</v>
      </c>
      <c r="H109" s="113">
        <v>0</v>
      </c>
      <c r="I109" s="113">
        <v>0</v>
      </c>
      <c r="J109" s="113">
        <v>0</v>
      </c>
      <c r="K109" s="113">
        <v>0</v>
      </c>
      <c r="L109" s="113">
        <v>0</v>
      </c>
      <c r="M109" s="113">
        <v>0</v>
      </c>
      <c r="N109" s="113">
        <v>0</v>
      </c>
      <c r="O109" s="113">
        <v>0</v>
      </c>
      <c r="P109" s="113">
        <v>0</v>
      </c>
      <c r="Q109" s="113">
        <v>0</v>
      </c>
      <c r="R109" s="113">
        <v>0</v>
      </c>
      <c r="S109" s="113">
        <v>0</v>
      </c>
      <c r="T109" s="113">
        <v>0</v>
      </c>
      <c r="U109" s="113">
        <v>0</v>
      </c>
      <c r="V109" s="113">
        <v>0</v>
      </c>
      <c r="W109" s="113">
        <v>0</v>
      </c>
      <c r="X109" s="113">
        <v>0</v>
      </c>
      <c r="Y109" s="113">
        <v>0</v>
      </c>
      <c r="Z109" s="113">
        <v>0</v>
      </c>
      <c r="AA109" s="113">
        <v>0</v>
      </c>
      <c r="AB109" s="113">
        <v>0</v>
      </c>
      <c r="AC109" s="113">
        <v>0</v>
      </c>
      <c r="AD109" s="113">
        <v>0</v>
      </c>
      <c r="AE109" s="113">
        <v>0</v>
      </c>
      <c r="AF109" s="113">
        <v>0</v>
      </c>
      <c r="AG109" s="113">
        <v>0</v>
      </c>
      <c r="AH109" s="113">
        <v>0</v>
      </c>
      <c r="AI109" s="113">
        <v>0</v>
      </c>
      <c r="AJ109" s="113">
        <v>0</v>
      </c>
      <c r="AK109" s="113">
        <v>0</v>
      </c>
      <c r="AL109" s="113">
        <v>0</v>
      </c>
      <c r="AM109" s="113">
        <f t="shared" si="1"/>
        <v>6607369.96</v>
      </c>
      <c r="AP109" s="70"/>
    </row>
    <row r="110" spans="1:42" ht="33" customHeight="1">
      <c r="A110" s="87">
        <v>253</v>
      </c>
      <c r="B110" s="88" t="s">
        <v>778</v>
      </c>
      <c r="C110" s="89" t="s">
        <v>1336</v>
      </c>
      <c r="D110" s="113">
        <v>0</v>
      </c>
      <c r="E110" s="113">
        <v>4254305</v>
      </c>
      <c r="F110" s="113">
        <v>0</v>
      </c>
      <c r="G110" s="113">
        <v>11440585.620000001</v>
      </c>
      <c r="H110" s="113">
        <v>0</v>
      </c>
      <c r="I110" s="113">
        <v>0</v>
      </c>
      <c r="J110" s="113">
        <v>0</v>
      </c>
      <c r="K110" s="113">
        <v>0</v>
      </c>
      <c r="L110" s="113">
        <v>0</v>
      </c>
      <c r="M110" s="113">
        <v>0</v>
      </c>
      <c r="N110" s="113">
        <v>0</v>
      </c>
      <c r="O110" s="113">
        <v>0</v>
      </c>
      <c r="P110" s="113">
        <v>0</v>
      </c>
      <c r="Q110" s="113">
        <v>0</v>
      </c>
      <c r="R110" s="113">
        <v>0</v>
      </c>
      <c r="S110" s="113">
        <v>0</v>
      </c>
      <c r="T110" s="113">
        <v>0</v>
      </c>
      <c r="U110" s="113">
        <v>0</v>
      </c>
      <c r="V110" s="113">
        <v>0</v>
      </c>
      <c r="W110" s="113">
        <v>0</v>
      </c>
      <c r="X110" s="113">
        <v>0</v>
      </c>
      <c r="Y110" s="113">
        <v>0</v>
      </c>
      <c r="Z110" s="113">
        <v>0</v>
      </c>
      <c r="AA110" s="113">
        <v>150.03</v>
      </c>
      <c r="AB110" s="113">
        <v>159547465.20999998</v>
      </c>
      <c r="AC110" s="113">
        <v>0</v>
      </c>
      <c r="AD110" s="113">
        <v>0</v>
      </c>
      <c r="AE110" s="113">
        <v>0</v>
      </c>
      <c r="AF110" s="113">
        <v>0</v>
      </c>
      <c r="AG110" s="113">
        <v>0</v>
      </c>
      <c r="AH110" s="113">
        <v>0</v>
      </c>
      <c r="AI110" s="113">
        <v>0</v>
      </c>
      <c r="AJ110" s="113">
        <v>0</v>
      </c>
      <c r="AK110" s="113">
        <v>0</v>
      </c>
      <c r="AL110" s="113">
        <v>0</v>
      </c>
      <c r="AM110" s="113">
        <f t="shared" si="1"/>
        <v>175242505.85999998</v>
      </c>
      <c r="AP110" s="70"/>
    </row>
    <row r="111" spans="1:42" ht="33" customHeight="1">
      <c r="A111" s="87">
        <v>254</v>
      </c>
      <c r="B111" s="88" t="s">
        <v>779</v>
      </c>
      <c r="C111" s="89" t="s">
        <v>1328</v>
      </c>
      <c r="D111" s="113">
        <v>0</v>
      </c>
      <c r="E111" s="113">
        <v>0</v>
      </c>
      <c r="F111" s="113">
        <v>0</v>
      </c>
      <c r="G111" s="113">
        <v>217827.25</v>
      </c>
      <c r="H111" s="113">
        <v>0</v>
      </c>
      <c r="I111" s="113">
        <v>0</v>
      </c>
      <c r="J111" s="113">
        <v>0</v>
      </c>
      <c r="K111" s="113">
        <v>0</v>
      </c>
      <c r="L111" s="113">
        <v>0</v>
      </c>
      <c r="M111" s="113">
        <v>0</v>
      </c>
      <c r="N111" s="113">
        <v>0</v>
      </c>
      <c r="O111" s="113">
        <v>0</v>
      </c>
      <c r="P111" s="113">
        <v>0</v>
      </c>
      <c r="Q111" s="113">
        <v>0</v>
      </c>
      <c r="R111" s="113">
        <v>0</v>
      </c>
      <c r="S111" s="113">
        <v>0</v>
      </c>
      <c r="T111" s="113">
        <v>0</v>
      </c>
      <c r="U111" s="113">
        <v>0</v>
      </c>
      <c r="V111" s="113">
        <v>0</v>
      </c>
      <c r="W111" s="113">
        <v>0</v>
      </c>
      <c r="X111" s="113">
        <v>0</v>
      </c>
      <c r="Y111" s="113">
        <v>0</v>
      </c>
      <c r="Z111" s="113">
        <v>0</v>
      </c>
      <c r="AA111" s="113">
        <v>0</v>
      </c>
      <c r="AB111" s="113">
        <v>0</v>
      </c>
      <c r="AC111" s="113">
        <v>0</v>
      </c>
      <c r="AD111" s="113">
        <v>0</v>
      </c>
      <c r="AE111" s="113">
        <v>0</v>
      </c>
      <c r="AF111" s="113">
        <v>0</v>
      </c>
      <c r="AG111" s="113">
        <v>0</v>
      </c>
      <c r="AH111" s="113">
        <v>0</v>
      </c>
      <c r="AI111" s="113">
        <v>0</v>
      </c>
      <c r="AJ111" s="113">
        <v>0</v>
      </c>
      <c r="AK111" s="113">
        <v>0</v>
      </c>
      <c r="AL111" s="113">
        <v>0</v>
      </c>
      <c r="AM111" s="113">
        <f t="shared" si="1"/>
        <v>217827.25</v>
      </c>
      <c r="AP111" s="70"/>
    </row>
    <row r="112" spans="1:42" ht="33" customHeight="1">
      <c r="A112" s="87">
        <v>265</v>
      </c>
      <c r="B112" s="88" t="s">
        <v>780</v>
      </c>
      <c r="C112" s="115" t="s">
        <v>1329</v>
      </c>
      <c r="D112" s="113">
        <v>0</v>
      </c>
      <c r="E112" s="113">
        <v>0</v>
      </c>
      <c r="F112" s="113">
        <v>549099</v>
      </c>
      <c r="G112" s="113">
        <v>627506.67000000004</v>
      </c>
      <c r="H112" s="113">
        <v>0</v>
      </c>
      <c r="I112" s="113">
        <v>0</v>
      </c>
      <c r="J112" s="113">
        <v>0</v>
      </c>
      <c r="K112" s="113">
        <v>0</v>
      </c>
      <c r="L112" s="113">
        <v>0</v>
      </c>
      <c r="M112" s="113">
        <v>0</v>
      </c>
      <c r="N112" s="113">
        <v>0</v>
      </c>
      <c r="O112" s="113">
        <v>0</v>
      </c>
      <c r="P112" s="113">
        <v>0</v>
      </c>
      <c r="Q112" s="113">
        <v>0</v>
      </c>
      <c r="R112" s="113">
        <v>0</v>
      </c>
      <c r="S112" s="113">
        <v>0</v>
      </c>
      <c r="T112" s="113">
        <v>0</v>
      </c>
      <c r="U112" s="113">
        <v>0</v>
      </c>
      <c r="V112" s="113">
        <v>0</v>
      </c>
      <c r="W112" s="113">
        <v>0</v>
      </c>
      <c r="X112" s="113">
        <v>0</v>
      </c>
      <c r="Y112" s="113">
        <v>0</v>
      </c>
      <c r="Z112" s="113">
        <v>0</v>
      </c>
      <c r="AA112" s="113">
        <v>0</v>
      </c>
      <c r="AB112" s="113">
        <v>0</v>
      </c>
      <c r="AC112" s="113">
        <v>0</v>
      </c>
      <c r="AD112" s="113">
        <v>0</v>
      </c>
      <c r="AE112" s="113">
        <v>0</v>
      </c>
      <c r="AF112" s="113">
        <v>0</v>
      </c>
      <c r="AG112" s="113">
        <v>0</v>
      </c>
      <c r="AH112" s="113">
        <v>0</v>
      </c>
      <c r="AI112" s="113">
        <v>0</v>
      </c>
      <c r="AJ112" s="113">
        <v>0</v>
      </c>
      <c r="AK112" s="113">
        <v>0</v>
      </c>
      <c r="AL112" s="113">
        <v>0</v>
      </c>
      <c r="AM112" s="113">
        <f t="shared" si="1"/>
        <v>1176605.67</v>
      </c>
      <c r="AP112" s="70"/>
    </row>
    <row r="113" spans="1:42" ht="33" customHeight="1">
      <c r="A113" s="87">
        <v>266</v>
      </c>
      <c r="B113" s="88" t="s">
        <v>781</v>
      </c>
      <c r="C113" s="115" t="s">
        <v>1329</v>
      </c>
      <c r="D113" s="113">
        <v>0</v>
      </c>
      <c r="E113" s="113">
        <v>0</v>
      </c>
      <c r="F113" s="113">
        <v>0</v>
      </c>
      <c r="G113" s="113">
        <v>6999.1500000000005</v>
      </c>
      <c r="H113" s="113">
        <v>0</v>
      </c>
      <c r="I113" s="113">
        <v>0</v>
      </c>
      <c r="J113" s="113">
        <v>0</v>
      </c>
      <c r="K113" s="113">
        <v>0</v>
      </c>
      <c r="L113" s="113">
        <v>0</v>
      </c>
      <c r="M113" s="113">
        <v>0</v>
      </c>
      <c r="N113" s="113">
        <v>0</v>
      </c>
      <c r="O113" s="113">
        <v>0</v>
      </c>
      <c r="P113" s="113">
        <v>0</v>
      </c>
      <c r="Q113" s="113">
        <v>0</v>
      </c>
      <c r="R113" s="113">
        <v>0</v>
      </c>
      <c r="S113" s="113">
        <v>0</v>
      </c>
      <c r="T113" s="113">
        <v>0</v>
      </c>
      <c r="U113" s="113">
        <v>0</v>
      </c>
      <c r="V113" s="113">
        <v>0</v>
      </c>
      <c r="W113" s="113">
        <v>0</v>
      </c>
      <c r="X113" s="113">
        <v>0</v>
      </c>
      <c r="Y113" s="113">
        <v>0</v>
      </c>
      <c r="Z113" s="113">
        <v>0</v>
      </c>
      <c r="AA113" s="113">
        <v>0</v>
      </c>
      <c r="AB113" s="113">
        <v>0</v>
      </c>
      <c r="AC113" s="113">
        <v>0</v>
      </c>
      <c r="AD113" s="113">
        <v>0</v>
      </c>
      <c r="AE113" s="113">
        <v>0</v>
      </c>
      <c r="AF113" s="113">
        <v>0</v>
      </c>
      <c r="AG113" s="113">
        <v>0</v>
      </c>
      <c r="AH113" s="113">
        <v>0</v>
      </c>
      <c r="AI113" s="113">
        <v>0</v>
      </c>
      <c r="AJ113" s="113">
        <v>0</v>
      </c>
      <c r="AK113" s="113">
        <v>0</v>
      </c>
      <c r="AL113" s="113">
        <v>0</v>
      </c>
      <c r="AM113" s="113">
        <f t="shared" si="1"/>
        <v>6999.1500000000005</v>
      </c>
      <c r="AP113" s="70"/>
    </row>
    <row r="114" spans="1:42" ht="33" customHeight="1">
      <c r="A114" s="87">
        <v>267</v>
      </c>
      <c r="B114" s="88" t="s">
        <v>782</v>
      </c>
      <c r="C114" s="115" t="s">
        <v>1333</v>
      </c>
      <c r="D114" s="113">
        <v>0</v>
      </c>
      <c r="E114" s="113">
        <v>0</v>
      </c>
      <c r="F114" s="113">
        <v>0</v>
      </c>
      <c r="G114" s="113">
        <v>0</v>
      </c>
      <c r="H114" s="113">
        <v>0</v>
      </c>
      <c r="I114" s="113">
        <v>0</v>
      </c>
      <c r="J114" s="113">
        <v>317.36</v>
      </c>
      <c r="K114" s="113">
        <v>0</v>
      </c>
      <c r="L114" s="113">
        <v>0</v>
      </c>
      <c r="M114" s="113">
        <v>0</v>
      </c>
      <c r="N114" s="113">
        <v>0</v>
      </c>
      <c r="O114" s="113">
        <v>0</v>
      </c>
      <c r="P114" s="113">
        <v>0</v>
      </c>
      <c r="Q114" s="113">
        <v>0</v>
      </c>
      <c r="R114" s="113">
        <v>0</v>
      </c>
      <c r="S114" s="113">
        <v>0</v>
      </c>
      <c r="T114" s="113">
        <v>0</v>
      </c>
      <c r="U114" s="113">
        <v>0</v>
      </c>
      <c r="V114" s="113">
        <v>0</v>
      </c>
      <c r="W114" s="113">
        <v>0</v>
      </c>
      <c r="X114" s="113">
        <v>0</v>
      </c>
      <c r="Y114" s="113">
        <v>0</v>
      </c>
      <c r="Z114" s="113">
        <v>0</v>
      </c>
      <c r="AA114" s="113">
        <v>0</v>
      </c>
      <c r="AB114" s="113">
        <v>0</v>
      </c>
      <c r="AC114" s="113">
        <v>0</v>
      </c>
      <c r="AD114" s="113">
        <v>0</v>
      </c>
      <c r="AE114" s="113">
        <v>0</v>
      </c>
      <c r="AF114" s="113">
        <v>0</v>
      </c>
      <c r="AG114" s="113">
        <v>0</v>
      </c>
      <c r="AH114" s="113">
        <v>0</v>
      </c>
      <c r="AI114" s="113">
        <v>0</v>
      </c>
      <c r="AJ114" s="113">
        <v>0</v>
      </c>
      <c r="AK114" s="113">
        <v>0</v>
      </c>
      <c r="AL114" s="113">
        <v>0</v>
      </c>
      <c r="AM114" s="113">
        <f t="shared" si="1"/>
        <v>317.36</v>
      </c>
      <c r="AP114" s="70"/>
    </row>
    <row r="115" spans="1:42" ht="33" customHeight="1">
      <c r="A115" s="87">
        <v>268</v>
      </c>
      <c r="B115" s="88" t="s">
        <v>783</v>
      </c>
      <c r="C115" s="115" t="s">
        <v>1333</v>
      </c>
      <c r="D115" s="113">
        <v>0</v>
      </c>
      <c r="E115" s="113">
        <v>0</v>
      </c>
      <c r="F115" s="113">
        <v>0</v>
      </c>
      <c r="G115" s="113">
        <v>462866.69</v>
      </c>
      <c r="H115" s="113">
        <v>0</v>
      </c>
      <c r="I115" s="113">
        <v>0</v>
      </c>
      <c r="J115" s="113">
        <v>0</v>
      </c>
      <c r="K115" s="113">
        <v>0</v>
      </c>
      <c r="L115" s="113">
        <v>0</v>
      </c>
      <c r="M115" s="113">
        <v>0</v>
      </c>
      <c r="N115" s="113">
        <v>0</v>
      </c>
      <c r="O115" s="113">
        <v>0</v>
      </c>
      <c r="P115" s="113">
        <v>0</v>
      </c>
      <c r="Q115" s="113">
        <v>0</v>
      </c>
      <c r="R115" s="113">
        <v>0</v>
      </c>
      <c r="S115" s="113">
        <v>0</v>
      </c>
      <c r="T115" s="113">
        <v>0</v>
      </c>
      <c r="U115" s="113">
        <v>0</v>
      </c>
      <c r="V115" s="113">
        <v>0</v>
      </c>
      <c r="W115" s="113">
        <v>0</v>
      </c>
      <c r="X115" s="113">
        <v>0</v>
      </c>
      <c r="Y115" s="113">
        <v>0</v>
      </c>
      <c r="Z115" s="113">
        <v>0</v>
      </c>
      <c r="AA115" s="113">
        <v>0</v>
      </c>
      <c r="AB115" s="113">
        <v>0</v>
      </c>
      <c r="AC115" s="113">
        <v>0</v>
      </c>
      <c r="AD115" s="113">
        <v>0</v>
      </c>
      <c r="AE115" s="113">
        <v>0</v>
      </c>
      <c r="AF115" s="113">
        <v>0</v>
      </c>
      <c r="AG115" s="113">
        <v>0</v>
      </c>
      <c r="AH115" s="113">
        <v>0</v>
      </c>
      <c r="AI115" s="113">
        <v>0</v>
      </c>
      <c r="AJ115" s="113">
        <v>0</v>
      </c>
      <c r="AK115" s="113">
        <v>0</v>
      </c>
      <c r="AL115" s="113">
        <v>0</v>
      </c>
      <c r="AM115" s="113">
        <f t="shared" si="1"/>
        <v>462866.69</v>
      </c>
      <c r="AP115" s="70"/>
    </row>
    <row r="116" spans="1:42" ht="33" customHeight="1">
      <c r="A116" s="87">
        <v>269</v>
      </c>
      <c r="B116" s="88" t="s">
        <v>784</v>
      </c>
      <c r="C116" s="115" t="s">
        <v>1329</v>
      </c>
      <c r="D116" s="113">
        <v>0</v>
      </c>
      <c r="E116" s="113">
        <v>0</v>
      </c>
      <c r="F116" s="113">
        <v>0</v>
      </c>
      <c r="G116" s="113">
        <v>534960.07999999996</v>
      </c>
      <c r="H116" s="113">
        <v>0</v>
      </c>
      <c r="I116" s="113">
        <v>0</v>
      </c>
      <c r="J116" s="113">
        <v>0</v>
      </c>
      <c r="K116" s="113">
        <v>0</v>
      </c>
      <c r="L116" s="113">
        <v>0</v>
      </c>
      <c r="M116" s="113">
        <v>0</v>
      </c>
      <c r="N116" s="113">
        <v>0</v>
      </c>
      <c r="O116" s="113">
        <v>0</v>
      </c>
      <c r="P116" s="113">
        <v>0</v>
      </c>
      <c r="Q116" s="113">
        <v>0</v>
      </c>
      <c r="R116" s="113">
        <v>0</v>
      </c>
      <c r="S116" s="113">
        <v>0</v>
      </c>
      <c r="T116" s="113">
        <v>0</v>
      </c>
      <c r="U116" s="113">
        <v>0</v>
      </c>
      <c r="V116" s="113">
        <v>0</v>
      </c>
      <c r="W116" s="113">
        <v>0</v>
      </c>
      <c r="X116" s="113">
        <v>0</v>
      </c>
      <c r="Y116" s="113">
        <v>0</v>
      </c>
      <c r="Z116" s="113">
        <v>0</v>
      </c>
      <c r="AA116" s="113">
        <v>0</v>
      </c>
      <c r="AB116" s="113">
        <v>0</v>
      </c>
      <c r="AC116" s="113">
        <v>0</v>
      </c>
      <c r="AD116" s="113">
        <v>0</v>
      </c>
      <c r="AE116" s="113">
        <v>0</v>
      </c>
      <c r="AF116" s="113">
        <v>0</v>
      </c>
      <c r="AG116" s="113">
        <v>0</v>
      </c>
      <c r="AH116" s="113">
        <v>0</v>
      </c>
      <c r="AI116" s="113">
        <v>0</v>
      </c>
      <c r="AJ116" s="113">
        <v>0</v>
      </c>
      <c r="AK116" s="113">
        <v>0</v>
      </c>
      <c r="AL116" s="113">
        <v>0</v>
      </c>
      <c r="AM116" s="113">
        <f t="shared" si="1"/>
        <v>534960.07999999996</v>
      </c>
      <c r="AP116" s="70"/>
    </row>
    <row r="117" spans="1:42" ht="33" customHeight="1">
      <c r="A117" s="87">
        <v>270</v>
      </c>
      <c r="B117" s="88" t="s">
        <v>785</v>
      </c>
      <c r="C117" s="115" t="s">
        <v>1329</v>
      </c>
      <c r="D117" s="113">
        <v>0</v>
      </c>
      <c r="E117" s="113">
        <v>0</v>
      </c>
      <c r="F117" s="113">
        <v>0</v>
      </c>
      <c r="G117" s="113">
        <v>24036.699999999997</v>
      </c>
      <c r="H117" s="113">
        <v>0</v>
      </c>
      <c r="I117" s="113">
        <v>0</v>
      </c>
      <c r="J117" s="113">
        <v>0</v>
      </c>
      <c r="K117" s="113">
        <v>0</v>
      </c>
      <c r="L117" s="113">
        <v>0</v>
      </c>
      <c r="M117" s="113">
        <v>0</v>
      </c>
      <c r="N117" s="113">
        <v>0</v>
      </c>
      <c r="O117" s="113">
        <v>0</v>
      </c>
      <c r="P117" s="113">
        <v>0</v>
      </c>
      <c r="Q117" s="113">
        <v>0</v>
      </c>
      <c r="R117" s="113">
        <v>0</v>
      </c>
      <c r="S117" s="113">
        <v>0</v>
      </c>
      <c r="T117" s="113">
        <v>0</v>
      </c>
      <c r="U117" s="113">
        <v>0</v>
      </c>
      <c r="V117" s="113">
        <v>0</v>
      </c>
      <c r="W117" s="113">
        <v>0</v>
      </c>
      <c r="X117" s="113">
        <v>0</v>
      </c>
      <c r="Y117" s="113">
        <v>0</v>
      </c>
      <c r="Z117" s="113">
        <v>0</v>
      </c>
      <c r="AA117" s="113">
        <v>0</v>
      </c>
      <c r="AB117" s="113">
        <v>0</v>
      </c>
      <c r="AC117" s="113">
        <v>0</v>
      </c>
      <c r="AD117" s="113">
        <v>0</v>
      </c>
      <c r="AE117" s="113">
        <v>0</v>
      </c>
      <c r="AF117" s="113">
        <v>0</v>
      </c>
      <c r="AG117" s="113">
        <v>0</v>
      </c>
      <c r="AH117" s="113">
        <v>0</v>
      </c>
      <c r="AI117" s="113">
        <v>0</v>
      </c>
      <c r="AJ117" s="113">
        <v>0</v>
      </c>
      <c r="AK117" s="113">
        <v>0</v>
      </c>
      <c r="AL117" s="113">
        <v>0</v>
      </c>
      <c r="AM117" s="113">
        <f t="shared" si="1"/>
        <v>24036.699999999997</v>
      </c>
      <c r="AP117" s="70"/>
    </row>
    <row r="118" spans="1:42" ht="33" customHeight="1">
      <c r="A118" s="87">
        <v>271</v>
      </c>
      <c r="B118" s="88" t="s">
        <v>786</v>
      </c>
      <c r="C118" s="115" t="s">
        <v>1329</v>
      </c>
      <c r="D118" s="113">
        <v>0</v>
      </c>
      <c r="E118" s="113">
        <v>0</v>
      </c>
      <c r="F118" s="113">
        <v>0</v>
      </c>
      <c r="G118" s="113">
        <v>23265.489999999998</v>
      </c>
      <c r="H118" s="113">
        <v>0</v>
      </c>
      <c r="I118" s="113">
        <v>0</v>
      </c>
      <c r="J118" s="113">
        <v>0</v>
      </c>
      <c r="K118" s="113">
        <v>0</v>
      </c>
      <c r="L118" s="113">
        <v>0</v>
      </c>
      <c r="M118" s="113">
        <v>0</v>
      </c>
      <c r="N118" s="113">
        <v>0</v>
      </c>
      <c r="O118" s="113">
        <v>0</v>
      </c>
      <c r="P118" s="113">
        <v>0</v>
      </c>
      <c r="Q118" s="113">
        <v>0</v>
      </c>
      <c r="R118" s="113">
        <v>0</v>
      </c>
      <c r="S118" s="113">
        <v>0</v>
      </c>
      <c r="T118" s="113">
        <v>0</v>
      </c>
      <c r="U118" s="113">
        <v>0</v>
      </c>
      <c r="V118" s="113">
        <v>0</v>
      </c>
      <c r="W118" s="113">
        <v>0</v>
      </c>
      <c r="X118" s="113">
        <v>0</v>
      </c>
      <c r="Y118" s="113">
        <v>0</v>
      </c>
      <c r="Z118" s="113">
        <v>0</v>
      </c>
      <c r="AA118" s="113">
        <v>0</v>
      </c>
      <c r="AB118" s="113">
        <v>0</v>
      </c>
      <c r="AC118" s="113">
        <v>0</v>
      </c>
      <c r="AD118" s="113">
        <v>0</v>
      </c>
      <c r="AE118" s="113">
        <v>0</v>
      </c>
      <c r="AF118" s="113">
        <v>0</v>
      </c>
      <c r="AG118" s="113">
        <v>0</v>
      </c>
      <c r="AH118" s="113">
        <v>0</v>
      </c>
      <c r="AI118" s="113">
        <v>0</v>
      </c>
      <c r="AJ118" s="113">
        <v>0</v>
      </c>
      <c r="AK118" s="113">
        <v>0</v>
      </c>
      <c r="AL118" s="113">
        <v>0</v>
      </c>
      <c r="AM118" s="113">
        <f t="shared" si="1"/>
        <v>23265.489999999998</v>
      </c>
      <c r="AP118" s="70"/>
    </row>
    <row r="119" spans="1:42" ht="33" customHeight="1">
      <c r="A119" s="87">
        <v>272</v>
      </c>
      <c r="B119" s="88" t="s">
        <v>787</v>
      </c>
      <c r="C119" s="115" t="s">
        <v>1333</v>
      </c>
      <c r="D119" s="113">
        <v>0</v>
      </c>
      <c r="E119" s="113">
        <v>0</v>
      </c>
      <c r="F119" s="113">
        <v>0</v>
      </c>
      <c r="G119" s="113">
        <v>0</v>
      </c>
      <c r="H119" s="113">
        <v>0</v>
      </c>
      <c r="I119" s="113">
        <v>0</v>
      </c>
      <c r="J119" s="113">
        <v>0</v>
      </c>
      <c r="K119" s="113">
        <v>0</v>
      </c>
      <c r="L119" s="113">
        <v>0</v>
      </c>
      <c r="M119" s="113">
        <v>0</v>
      </c>
      <c r="N119" s="113">
        <v>0</v>
      </c>
      <c r="O119" s="113">
        <v>0</v>
      </c>
      <c r="P119" s="113">
        <v>0</v>
      </c>
      <c r="Q119" s="113">
        <v>0</v>
      </c>
      <c r="R119" s="113">
        <v>0</v>
      </c>
      <c r="S119" s="113">
        <v>0</v>
      </c>
      <c r="T119" s="113">
        <v>0</v>
      </c>
      <c r="U119" s="113">
        <v>0</v>
      </c>
      <c r="V119" s="113">
        <v>0</v>
      </c>
      <c r="W119" s="113">
        <v>0</v>
      </c>
      <c r="X119" s="113">
        <v>0</v>
      </c>
      <c r="Y119" s="113">
        <v>0</v>
      </c>
      <c r="Z119" s="113">
        <v>0</v>
      </c>
      <c r="AA119" s="113">
        <v>0</v>
      </c>
      <c r="AB119" s="113">
        <v>0</v>
      </c>
      <c r="AC119" s="113">
        <v>0</v>
      </c>
      <c r="AD119" s="113">
        <v>0</v>
      </c>
      <c r="AE119" s="113">
        <v>0</v>
      </c>
      <c r="AF119" s="113">
        <v>0</v>
      </c>
      <c r="AG119" s="113">
        <v>0</v>
      </c>
      <c r="AH119" s="113">
        <v>0</v>
      </c>
      <c r="AI119" s="113">
        <v>0</v>
      </c>
      <c r="AJ119" s="113">
        <v>0</v>
      </c>
      <c r="AK119" s="113">
        <v>0</v>
      </c>
      <c r="AL119" s="113">
        <v>0</v>
      </c>
      <c r="AM119" s="113">
        <f t="shared" si="1"/>
        <v>0</v>
      </c>
      <c r="AP119" s="70"/>
    </row>
    <row r="120" spans="1:42" ht="33" customHeight="1">
      <c r="A120" s="87">
        <v>273</v>
      </c>
      <c r="B120" s="88" t="s">
        <v>788</v>
      </c>
      <c r="C120" s="115" t="s">
        <v>1333</v>
      </c>
      <c r="D120" s="113">
        <v>0</v>
      </c>
      <c r="E120" s="113">
        <v>0</v>
      </c>
      <c r="F120" s="113">
        <v>179414</v>
      </c>
      <c r="G120" s="113">
        <v>0</v>
      </c>
      <c r="H120" s="113">
        <v>0</v>
      </c>
      <c r="I120" s="113">
        <v>0</v>
      </c>
      <c r="J120" s="113">
        <v>0</v>
      </c>
      <c r="K120" s="113">
        <v>0</v>
      </c>
      <c r="L120" s="113">
        <v>0</v>
      </c>
      <c r="M120" s="113">
        <v>0</v>
      </c>
      <c r="N120" s="113">
        <v>0</v>
      </c>
      <c r="O120" s="113">
        <v>0</v>
      </c>
      <c r="P120" s="113">
        <v>0</v>
      </c>
      <c r="Q120" s="113">
        <v>0</v>
      </c>
      <c r="R120" s="113">
        <v>0</v>
      </c>
      <c r="S120" s="113">
        <v>0</v>
      </c>
      <c r="T120" s="113">
        <v>0</v>
      </c>
      <c r="U120" s="113">
        <v>0</v>
      </c>
      <c r="V120" s="113">
        <v>0</v>
      </c>
      <c r="W120" s="113">
        <v>0</v>
      </c>
      <c r="X120" s="113">
        <v>0</v>
      </c>
      <c r="Y120" s="113">
        <v>0</v>
      </c>
      <c r="Z120" s="113">
        <v>0</v>
      </c>
      <c r="AA120" s="113">
        <v>0</v>
      </c>
      <c r="AB120" s="113">
        <v>0</v>
      </c>
      <c r="AC120" s="113">
        <v>0</v>
      </c>
      <c r="AD120" s="113">
        <v>0</v>
      </c>
      <c r="AE120" s="113">
        <v>0</v>
      </c>
      <c r="AF120" s="113">
        <v>0</v>
      </c>
      <c r="AG120" s="113">
        <v>0</v>
      </c>
      <c r="AH120" s="113">
        <v>0</v>
      </c>
      <c r="AI120" s="113">
        <v>0</v>
      </c>
      <c r="AJ120" s="113">
        <v>0</v>
      </c>
      <c r="AK120" s="113">
        <v>0</v>
      </c>
      <c r="AL120" s="113">
        <v>0</v>
      </c>
      <c r="AM120" s="113">
        <f t="shared" si="1"/>
        <v>179414</v>
      </c>
      <c r="AP120" s="70"/>
    </row>
    <row r="121" spans="1:42" ht="33" customHeight="1">
      <c r="A121" s="87">
        <v>281</v>
      </c>
      <c r="B121" s="88" t="s">
        <v>789</v>
      </c>
      <c r="C121" s="89" t="s">
        <v>1335</v>
      </c>
      <c r="D121" s="113">
        <v>0</v>
      </c>
      <c r="E121" s="113">
        <v>0</v>
      </c>
      <c r="F121" s="113">
        <v>0</v>
      </c>
      <c r="G121" s="113">
        <v>0</v>
      </c>
      <c r="H121" s="113">
        <v>0</v>
      </c>
      <c r="I121" s="113">
        <v>0</v>
      </c>
      <c r="J121" s="113">
        <v>0</v>
      </c>
      <c r="K121" s="113">
        <v>0</v>
      </c>
      <c r="L121" s="113">
        <v>0</v>
      </c>
      <c r="M121" s="113">
        <v>0</v>
      </c>
      <c r="N121" s="113">
        <v>0</v>
      </c>
      <c r="O121" s="113">
        <v>0</v>
      </c>
      <c r="P121" s="113">
        <v>0</v>
      </c>
      <c r="Q121" s="113">
        <v>0</v>
      </c>
      <c r="R121" s="113">
        <v>0</v>
      </c>
      <c r="S121" s="113">
        <v>0</v>
      </c>
      <c r="T121" s="113">
        <v>0</v>
      </c>
      <c r="U121" s="113">
        <v>0</v>
      </c>
      <c r="V121" s="113">
        <v>0</v>
      </c>
      <c r="W121" s="113">
        <v>0</v>
      </c>
      <c r="X121" s="113">
        <v>0</v>
      </c>
      <c r="Y121" s="113">
        <v>0</v>
      </c>
      <c r="Z121" s="113">
        <v>0</v>
      </c>
      <c r="AA121" s="113">
        <v>0</v>
      </c>
      <c r="AB121" s="113">
        <v>0</v>
      </c>
      <c r="AC121" s="113">
        <v>0</v>
      </c>
      <c r="AD121" s="113">
        <v>0</v>
      </c>
      <c r="AE121" s="113">
        <v>0</v>
      </c>
      <c r="AF121" s="113">
        <v>0</v>
      </c>
      <c r="AG121" s="113">
        <v>0</v>
      </c>
      <c r="AH121" s="113">
        <v>0</v>
      </c>
      <c r="AI121" s="113">
        <v>0</v>
      </c>
      <c r="AJ121" s="113">
        <v>0</v>
      </c>
      <c r="AK121" s="113">
        <v>0</v>
      </c>
      <c r="AL121" s="113">
        <v>0</v>
      </c>
      <c r="AM121" s="113">
        <f t="shared" si="1"/>
        <v>0</v>
      </c>
      <c r="AP121" s="70"/>
    </row>
    <row r="122" spans="1:42" ht="33" customHeight="1">
      <c r="A122" s="87">
        <v>283</v>
      </c>
      <c r="B122" s="88" t="s">
        <v>146</v>
      </c>
      <c r="C122" s="115" t="s">
        <v>1329</v>
      </c>
      <c r="D122" s="113">
        <v>0</v>
      </c>
      <c r="E122" s="113">
        <v>0</v>
      </c>
      <c r="F122" s="113">
        <v>114923.52</v>
      </c>
      <c r="G122" s="113">
        <v>52613.23000000001</v>
      </c>
      <c r="H122" s="113">
        <v>0</v>
      </c>
      <c r="I122" s="113">
        <v>0</v>
      </c>
      <c r="J122" s="113">
        <v>0</v>
      </c>
      <c r="K122" s="113">
        <v>0</v>
      </c>
      <c r="L122" s="113">
        <v>0</v>
      </c>
      <c r="M122" s="113">
        <v>0</v>
      </c>
      <c r="N122" s="113">
        <v>0</v>
      </c>
      <c r="O122" s="113">
        <v>0</v>
      </c>
      <c r="P122" s="113">
        <v>0</v>
      </c>
      <c r="Q122" s="113">
        <v>0</v>
      </c>
      <c r="R122" s="113">
        <v>0</v>
      </c>
      <c r="S122" s="113">
        <v>0</v>
      </c>
      <c r="T122" s="113">
        <v>0</v>
      </c>
      <c r="U122" s="113">
        <v>0</v>
      </c>
      <c r="V122" s="113">
        <v>0</v>
      </c>
      <c r="W122" s="113">
        <v>0</v>
      </c>
      <c r="X122" s="113">
        <v>0</v>
      </c>
      <c r="Y122" s="113">
        <v>0</v>
      </c>
      <c r="Z122" s="113">
        <v>0</v>
      </c>
      <c r="AA122" s="113">
        <v>0</v>
      </c>
      <c r="AB122" s="113">
        <v>0</v>
      </c>
      <c r="AC122" s="113">
        <v>0</v>
      </c>
      <c r="AD122" s="113">
        <v>0</v>
      </c>
      <c r="AE122" s="113">
        <v>0</v>
      </c>
      <c r="AF122" s="113">
        <v>0</v>
      </c>
      <c r="AG122" s="113">
        <v>0</v>
      </c>
      <c r="AH122" s="113">
        <v>0</v>
      </c>
      <c r="AI122" s="113">
        <v>0</v>
      </c>
      <c r="AJ122" s="113">
        <v>0</v>
      </c>
      <c r="AK122" s="113">
        <v>0</v>
      </c>
      <c r="AL122" s="113">
        <v>0</v>
      </c>
      <c r="AM122" s="113">
        <f t="shared" si="1"/>
        <v>167536.75</v>
      </c>
      <c r="AP122" s="70"/>
    </row>
    <row r="123" spans="1:42" ht="33" customHeight="1">
      <c r="A123" s="87">
        <v>287</v>
      </c>
      <c r="B123" s="88" t="s">
        <v>790</v>
      </c>
      <c r="C123" s="89" t="s">
        <v>1399</v>
      </c>
      <c r="D123" s="113">
        <v>2302840.7400000002</v>
      </c>
      <c r="E123" s="113">
        <v>17376.650000000001</v>
      </c>
      <c r="F123" s="113">
        <v>125937.87</v>
      </c>
      <c r="G123" s="113">
        <v>5141668.830000001</v>
      </c>
      <c r="H123" s="113">
        <v>0</v>
      </c>
      <c r="I123" s="113">
        <v>100</v>
      </c>
      <c r="J123" s="113">
        <v>0</v>
      </c>
      <c r="K123" s="113">
        <v>0</v>
      </c>
      <c r="L123" s="113">
        <v>0</v>
      </c>
      <c r="M123" s="113">
        <v>0</v>
      </c>
      <c r="N123" s="113">
        <v>0</v>
      </c>
      <c r="O123" s="113">
        <v>0</v>
      </c>
      <c r="P123" s="113">
        <v>0</v>
      </c>
      <c r="Q123" s="113">
        <v>0</v>
      </c>
      <c r="R123" s="113">
        <v>0</v>
      </c>
      <c r="S123" s="113">
        <v>0</v>
      </c>
      <c r="T123" s="113">
        <v>0</v>
      </c>
      <c r="U123" s="113">
        <v>0</v>
      </c>
      <c r="V123" s="113">
        <v>0</v>
      </c>
      <c r="W123" s="113">
        <v>2302840.7400000002</v>
      </c>
      <c r="X123" s="113">
        <v>0</v>
      </c>
      <c r="Y123" s="113">
        <v>0</v>
      </c>
      <c r="Z123" s="113">
        <v>0</v>
      </c>
      <c r="AA123" s="113">
        <v>0</v>
      </c>
      <c r="AB123" s="113">
        <v>198518456.22</v>
      </c>
      <c r="AC123" s="113">
        <v>0</v>
      </c>
      <c r="AD123" s="113">
        <v>0</v>
      </c>
      <c r="AE123" s="113">
        <v>0</v>
      </c>
      <c r="AF123" s="113">
        <v>0</v>
      </c>
      <c r="AG123" s="113">
        <v>0</v>
      </c>
      <c r="AH123" s="113">
        <v>0</v>
      </c>
      <c r="AI123" s="113">
        <v>0</v>
      </c>
      <c r="AJ123" s="113">
        <v>0</v>
      </c>
      <c r="AK123" s="113">
        <v>0</v>
      </c>
      <c r="AL123" s="113">
        <v>0</v>
      </c>
      <c r="AM123" s="113">
        <f t="shared" si="1"/>
        <v>208409221.05000001</v>
      </c>
      <c r="AP123" s="70"/>
    </row>
    <row r="124" spans="1:42" ht="33" customHeight="1">
      <c r="A124" s="87">
        <v>288</v>
      </c>
      <c r="B124" s="88" t="s">
        <v>791</v>
      </c>
      <c r="C124" s="115" t="s">
        <v>1399</v>
      </c>
      <c r="D124" s="113">
        <v>0</v>
      </c>
      <c r="E124" s="113">
        <v>0</v>
      </c>
      <c r="F124" s="113">
        <v>0</v>
      </c>
      <c r="G124" s="113">
        <v>399</v>
      </c>
      <c r="H124" s="113">
        <v>0</v>
      </c>
      <c r="I124" s="113">
        <v>0</v>
      </c>
      <c r="J124" s="113">
        <v>0</v>
      </c>
      <c r="K124" s="113">
        <v>0</v>
      </c>
      <c r="L124" s="113">
        <v>0</v>
      </c>
      <c r="M124" s="113">
        <v>0</v>
      </c>
      <c r="N124" s="113">
        <v>0</v>
      </c>
      <c r="O124" s="113">
        <v>0</v>
      </c>
      <c r="P124" s="113">
        <v>0</v>
      </c>
      <c r="Q124" s="113">
        <v>0</v>
      </c>
      <c r="R124" s="113">
        <v>0</v>
      </c>
      <c r="S124" s="113">
        <v>0</v>
      </c>
      <c r="T124" s="113">
        <v>0</v>
      </c>
      <c r="U124" s="113">
        <v>0</v>
      </c>
      <c r="V124" s="113">
        <v>0</v>
      </c>
      <c r="W124" s="113">
        <v>0</v>
      </c>
      <c r="X124" s="113">
        <v>0</v>
      </c>
      <c r="Y124" s="113">
        <v>0</v>
      </c>
      <c r="Z124" s="113">
        <v>0</v>
      </c>
      <c r="AA124" s="113">
        <v>0</v>
      </c>
      <c r="AB124" s="113">
        <v>0</v>
      </c>
      <c r="AC124" s="113">
        <v>0</v>
      </c>
      <c r="AD124" s="113">
        <v>0</v>
      </c>
      <c r="AE124" s="113">
        <v>0</v>
      </c>
      <c r="AF124" s="113">
        <v>0</v>
      </c>
      <c r="AG124" s="113">
        <v>0</v>
      </c>
      <c r="AH124" s="113">
        <v>0</v>
      </c>
      <c r="AI124" s="113">
        <v>0</v>
      </c>
      <c r="AJ124" s="113">
        <v>0</v>
      </c>
      <c r="AK124" s="113">
        <v>0</v>
      </c>
      <c r="AL124" s="113">
        <v>0</v>
      </c>
      <c r="AM124" s="113">
        <f t="shared" si="1"/>
        <v>399</v>
      </c>
      <c r="AP124" s="70"/>
    </row>
    <row r="125" spans="1:42" ht="33" customHeight="1">
      <c r="A125" s="87">
        <v>289</v>
      </c>
      <c r="B125" s="88" t="s">
        <v>792</v>
      </c>
      <c r="C125" s="89" t="s">
        <v>1330</v>
      </c>
      <c r="D125" s="113">
        <v>0</v>
      </c>
      <c r="E125" s="113">
        <v>0</v>
      </c>
      <c r="F125" s="113">
        <v>0</v>
      </c>
      <c r="G125" s="113">
        <v>0</v>
      </c>
      <c r="H125" s="113">
        <v>0</v>
      </c>
      <c r="I125" s="113">
        <v>0</v>
      </c>
      <c r="J125" s="113">
        <v>0</v>
      </c>
      <c r="K125" s="113">
        <v>0</v>
      </c>
      <c r="L125" s="113">
        <v>0</v>
      </c>
      <c r="M125" s="113">
        <v>0</v>
      </c>
      <c r="N125" s="113">
        <v>0</v>
      </c>
      <c r="O125" s="113">
        <v>0</v>
      </c>
      <c r="P125" s="113">
        <v>0</v>
      </c>
      <c r="Q125" s="113">
        <v>0</v>
      </c>
      <c r="R125" s="113">
        <v>0</v>
      </c>
      <c r="S125" s="113">
        <v>0</v>
      </c>
      <c r="T125" s="113">
        <v>0</v>
      </c>
      <c r="U125" s="113">
        <v>0</v>
      </c>
      <c r="V125" s="113">
        <v>0</v>
      </c>
      <c r="W125" s="113">
        <v>0</v>
      </c>
      <c r="X125" s="113">
        <v>0</v>
      </c>
      <c r="Y125" s="113">
        <v>0</v>
      </c>
      <c r="Z125" s="113">
        <v>0</v>
      </c>
      <c r="AA125" s="113">
        <v>0</v>
      </c>
      <c r="AB125" s="113">
        <v>0</v>
      </c>
      <c r="AC125" s="113">
        <v>0</v>
      </c>
      <c r="AD125" s="113">
        <v>0</v>
      </c>
      <c r="AE125" s="113">
        <v>0</v>
      </c>
      <c r="AF125" s="113">
        <v>0</v>
      </c>
      <c r="AG125" s="113">
        <v>0</v>
      </c>
      <c r="AH125" s="113">
        <v>0</v>
      </c>
      <c r="AI125" s="113">
        <v>0</v>
      </c>
      <c r="AJ125" s="113">
        <v>0</v>
      </c>
      <c r="AK125" s="113">
        <v>0</v>
      </c>
      <c r="AL125" s="113">
        <v>0</v>
      </c>
      <c r="AM125" s="113">
        <f t="shared" si="1"/>
        <v>0</v>
      </c>
      <c r="AP125" s="70"/>
    </row>
    <row r="126" spans="1:42" ht="33" customHeight="1">
      <c r="A126" s="87">
        <v>290</v>
      </c>
      <c r="B126" s="88" t="s">
        <v>793</v>
      </c>
      <c r="C126" s="115" t="s">
        <v>1329</v>
      </c>
      <c r="D126" s="113">
        <v>0</v>
      </c>
      <c r="E126" s="113">
        <v>0</v>
      </c>
      <c r="F126" s="113">
        <v>0</v>
      </c>
      <c r="G126" s="113">
        <v>239954.91999999998</v>
      </c>
      <c r="H126" s="113">
        <v>0</v>
      </c>
      <c r="I126" s="113">
        <v>0</v>
      </c>
      <c r="J126" s="113">
        <v>0</v>
      </c>
      <c r="K126" s="113">
        <v>0</v>
      </c>
      <c r="L126" s="113">
        <v>0</v>
      </c>
      <c r="M126" s="113">
        <v>0</v>
      </c>
      <c r="N126" s="113">
        <v>0</v>
      </c>
      <c r="O126" s="113">
        <v>0</v>
      </c>
      <c r="P126" s="113">
        <v>0</v>
      </c>
      <c r="Q126" s="113">
        <v>3512019.6300000004</v>
      </c>
      <c r="R126" s="113">
        <v>0</v>
      </c>
      <c r="S126" s="113">
        <v>0</v>
      </c>
      <c r="T126" s="113">
        <v>0</v>
      </c>
      <c r="U126" s="113">
        <v>0</v>
      </c>
      <c r="V126" s="113">
        <v>0</v>
      </c>
      <c r="W126" s="113">
        <v>0</v>
      </c>
      <c r="X126" s="113">
        <v>0</v>
      </c>
      <c r="Y126" s="113">
        <v>0</v>
      </c>
      <c r="Z126" s="113">
        <v>0</v>
      </c>
      <c r="AA126" s="113">
        <v>0</v>
      </c>
      <c r="AB126" s="113">
        <v>0</v>
      </c>
      <c r="AC126" s="113">
        <v>0</v>
      </c>
      <c r="AD126" s="113">
        <v>0</v>
      </c>
      <c r="AE126" s="113">
        <v>0</v>
      </c>
      <c r="AF126" s="113">
        <v>0</v>
      </c>
      <c r="AG126" s="113">
        <v>2733435.94</v>
      </c>
      <c r="AH126" s="113">
        <v>0</v>
      </c>
      <c r="AI126" s="113">
        <v>0</v>
      </c>
      <c r="AJ126" s="113">
        <v>0</v>
      </c>
      <c r="AK126" s="113">
        <v>0</v>
      </c>
      <c r="AL126" s="113">
        <v>0</v>
      </c>
      <c r="AM126" s="113">
        <f t="shared" si="1"/>
        <v>6485410.4900000002</v>
      </c>
      <c r="AP126" s="70"/>
    </row>
    <row r="127" spans="1:42" ht="33" customHeight="1">
      <c r="A127" s="87">
        <v>291</v>
      </c>
      <c r="B127" s="88" t="s">
        <v>794</v>
      </c>
      <c r="C127" s="89" t="s">
        <v>1335</v>
      </c>
      <c r="D127" s="113">
        <v>0</v>
      </c>
      <c r="E127" s="113">
        <v>2068773.1300000001</v>
      </c>
      <c r="F127" s="113">
        <v>17060157.810000002</v>
      </c>
      <c r="G127" s="113">
        <v>7140028.0199999996</v>
      </c>
      <c r="H127" s="113">
        <v>0</v>
      </c>
      <c r="I127" s="113">
        <v>1700</v>
      </c>
      <c r="J127" s="113">
        <v>26855222.169999998</v>
      </c>
      <c r="K127" s="113">
        <v>0</v>
      </c>
      <c r="L127" s="113">
        <v>2205.1899999999996</v>
      </c>
      <c r="M127" s="113">
        <v>0</v>
      </c>
      <c r="N127" s="113">
        <v>0</v>
      </c>
      <c r="O127" s="113">
        <v>0</v>
      </c>
      <c r="P127" s="113">
        <v>0</v>
      </c>
      <c r="Q127" s="113">
        <v>0</v>
      </c>
      <c r="R127" s="113">
        <v>0</v>
      </c>
      <c r="S127" s="113">
        <v>0</v>
      </c>
      <c r="T127" s="113">
        <v>0</v>
      </c>
      <c r="U127" s="113">
        <v>0</v>
      </c>
      <c r="V127" s="113">
        <v>0</v>
      </c>
      <c r="W127" s="113">
        <v>21446000</v>
      </c>
      <c r="X127" s="113">
        <v>0</v>
      </c>
      <c r="Y127" s="113">
        <v>720.03</v>
      </c>
      <c r="Z127" s="113">
        <v>0</v>
      </c>
      <c r="AA127" s="113">
        <v>0</v>
      </c>
      <c r="AB127" s="113">
        <v>184216013.62</v>
      </c>
      <c r="AC127" s="113">
        <v>0</v>
      </c>
      <c r="AD127" s="113">
        <v>0</v>
      </c>
      <c r="AE127" s="113">
        <v>0</v>
      </c>
      <c r="AF127" s="113">
        <v>0</v>
      </c>
      <c r="AG127" s="113">
        <v>0</v>
      </c>
      <c r="AH127" s="113">
        <v>0</v>
      </c>
      <c r="AI127" s="113">
        <v>0</v>
      </c>
      <c r="AJ127" s="113">
        <v>0</v>
      </c>
      <c r="AK127" s="113">
        <v>0</v>
      </c>
      <c r="AL127" s="113">
        <v>0</v>
      </c>
      <c r="AM127" s="113">
        <f t="shared" si="1"/>
        <v>258790819.97</v>
      </c>
      <c r="AP127" s="70"/>
    </row>
    <row r="128" spans="1:42" ht="33" customHeight="1">
      <c r="A128" s="87">
        <v>292</v>
      </c>
      <c r="B128" s="88" t="s">
        <v>152</v>
      </c>
      <c r="C128" s="89" t="s">
        <v>1334</v>
      </c>
      <c r="D128" s="113">
        <v>0</v>
      </c>
      <c r="E128" s="113">
        <v>271.10000000000002</v>
      </c>
      <c r="F128" s="113">
        <v>487638.28</v>
      </c>
      <c r="G128" s="113">
        <v>20600.940000000002</v>
      </c>
      <c r="H128" s="113">
        <v>0</v>
      </c>
      <c r="I128" s="113">
        <v>0</v>
      </c>
      <c r="J128" s="113">
        <v>176.4</v>
      </c>
      <c r="K128" s="113">
        <v>0</v>
      </c>
      <c r="L128" s="113">
        <v>0</v>
      </c>
      <c r="M128" s="113">
        <v>0</v>
      </c>
      <c r="N128" s="113">
        <v>0</v>
      </c>
      <c r="O128" s="113">
        <v>0</v>
      </c>
      <c r="P128" s="113">
        <v>0</v>
      </c>
      <c r="Q128" s="113">
        <v>1833</v>
      </c>
      <c r="R128" s="113">
        <v>0</v>
      </c>
      <c r="S128" s="113">
        <v>0</v>
      </c>
      <c r="T128" s="113">
        <v>0</v>
      </c>
      <c r="U128" s="113">
        <v>0</v>
      </c>
      <c r="V128" s="113">
        <v>0</v>
      </c>
      <c r="W128" s="113">
        <v>0</v>
      </c>
      <c r="X128" s="113">
        <v>0</v>
      </c>
      <c r="Y128" s="113">
        <v>0</v>
      </c>
      <c r="Z128" s="113">
        <v>0</v>
      </c>
      <c r="AA128" s="113">
        <v>0</v>
      </c>
      <c r="AB128" s="113">
        <v>0</v>
      </c>
      <c r="AC128" s="113">
        <v>0</v>
      </c>
      <c r="AD128" s="113">
        <v>0</v>
      </c>
      <c r="AE128" s="113">
        <v>0</v>
      </c>
      <c r="AF128" s="113">
        <v>0</v>
      </c>
      <c r="AG128" s="113">
        <v>0</v>
      </c>
      <c r="AH128" s="113">
        <v>0</v>
      </c>
      <c r="AI128" s="113">
        <v>0</v>
      </c>
      <c r="AJ128" s="113">
        <v>0</v>
      </c>
      <c r="AK128" s="113">
        <v>0</v>
      </c>
      <c r="AL128" s="113">
        <v>0</v>
      </c>
      <c r="AM128" s="113">
        <f t="shared" si="1"/>
        <v>510519.72000000003</v>
      </c>
      <c r="AP128" s="70"/>
    </row>
    <row r="129" spans="1:42" ht="33" customHeight="1">
      <c r="A129" s="87">
        <v>293</v>
      </c>
      <c r="B129" s="88" t="s">
        <v>795</v>
      </c>
      <c r="C129" s="89" t="s">
        <v>1334</v>
      </c>
      <c r="D129" s="113">
        <v>0</v>
      </c>
      <c r="E129" s="113">
        <v>0</v>
      </c>
      <c r="F129" s="113">
        <v>130</v>
      </c>
      <c r="G129" s="113">
        <v>3897</v>
      </c>
      <c r="H129" s="113">
        <v>0</v>
      </c>
      <c r="I129" s="113">
        <v>0</v>
      </c>
      <c r="J129" s="113">
        <v>14357311</v>
      </c>
      <c r="K129" s="113">
        <v>0</v>
      </c>
      <c r="L129" s="113">
        <v>0</v>
      </c>
      <c r="M129" s="113">
        <v>0</v>
      </c>
      <c r="N129" s="113">
        <v>0</v>
      </c>
      <c r="O129" s="113">
        <v>0</v>
      </c>
      <c r="P129" s="113">
        <v>0</v>
      </c>
      <c r="Q129" s="113">
        <v>0</v>
      </c>
      <c r="R129" s="113">
        <v>0</v>
      </c>
      <c r="S129" s="113">
        <v>0</v>
      </c>
      <c r="T129" s="113">
        <v>0</v>
      </c>
      <c r="U129" s="113">
        <v>0</v>
      </c>
      <c r="V129" s="113">
        <v>0</v>
      </c>
      <c r="W129" s="113">
        <v>0</v>
      </c>
      <c r="X129" s="113">
        <v>0</v>
      </c>
      <c r="Y129" s="113">
        <v>0</v>
      </c>
      <c r="Z129" s="113">
        <v>0</v>
      </c>
      <c r="AA129" s="113">
        <v>0</v>
      </c>
      <c r="AB129" s="113">
        <v>0</v>
      </c>
      <c r="AC129" s="113">
        <v>0</v>
      </c>
      <c r="AD129" s="113">
        <v>0</v>
      </c>
      <c r="AE129" s="113">
        <v>0</v>
      </c>
      <c r="AF129" s="113">
        <v>0</v>
      </c>
      <c r="AG129" s="113">
        <v>0</v>
      </c>
      <c r="AH129" s="113">
        <v>0</v>
      </c>
      <c r="AI129" s="113">
        <v>0</v>
      </c>
      <c r="AJ129" s="113">
        <v>0</v>
      </c>
      <c r="AK129" s="113">
        <v>0</v>
      </c>
      <c r="AL129" s="113">
        <v>0</v>
      </c>
      <c r="AM129" s="113">
        <f t="shared" si="1"/>
        <v>14361338</v>
      </c>
      <c r="AP129" s="70"/>
    </row>
    <row r="130" spans="1:42" ht="33" customHeight="1">
      <c r="A130" s="87">
        <v>294</v>
      </c>
      <c r="B130" s="88" t="s">
        <v>154</v>
      </c>
      <c r="C130" s="115" t="s">
        <v>1298</v>
      </c>
      <c r="D130" s="113">
        <v>0</v>
      </c>
      <c r="E130" s="113">
        <v>0</v>
      </c>
      <c r="F130" s="113">
        <v>0</v>
      </c>
      <c r="G130" s="113">
        <v>0</v>
      </c>
      <c r="H130" s="113">
        <v>0</v>
      </c>
      <c r="I130" s="113">
        <v>0</v>
      </c>
      <c r="J130" s="113">
        <v>0</v>
      </c>
      <c r="K130" s="113">
        <v>0</v>
      </c>
      <c r="L130" s="113">
        <v>0</v>
      </c>
      <c r="M130" s="113">
        <v>0</v>
      </c>
      <c r="N130" s="113">
        <v>0</v>
      </c>
      <c r="O130" s="113">
        <v>0</v>
      </c>
      <c r="P130" s="113">
        <v>0</v>
      </c>
      <c r="Q130" s="113">
        <v>0</v>
      </c>
      <c r="R130" s="113">
        <v>0</v>
      </c>
      <c r="S130" s="113">
        <v>0</v>
      </c>
      <c r="T130" s="113">
        <v>0</v>
      </c>
      <c r="U130" s="113">
        <v>0</v>
      </c>
      <c r="V130" s="113">
        <v>0</v>
      </c>
      <c r="W130" s="113">
        <v>0</v>
      </c>
      <c r="X130" s="113">
        <v>0</v>
      </c>
      <c r="Y130" s="113">
        <v>0</v>
      </c>
      <c r="Z130" s="113">
        <v>0</v>
      </c>
      <c r="AA130" s="113">
        <v>0</v>
      </c>
      <c r="AB130" s="113">
        <v>0</v>
      </c>
      <c r="AC130" s="113">
        <v>0</v>
      </c>
      <c r="AD130" s="113">
        <v>0</v>
      </c>
      <c r="AE130" s="113">
        <v>0</v>
      </c>
      <c r="AF130" s="113">
        <v>0</v>
      </c>
      <c r="AG130" s="113">
        <v>0</v>
      </c>
      <c r="AH130" s="113">
        <v>0</v>
      </c>
      <c r="AI130" s="113">
        <v>0</v>
      </c>
      <c r="AJ130" s="113">
        <v>0</v>
      </c>
      <c r="AK130" s="113">
        <v>0</v>
      </c>
      <c r="AL130" s="113">
        <v>0</v>
      </c>
      <c r="AM130" s="113">
        <f t="shared" si="1"/>
        <v>0</v>
      </c>
      <c r="AP130" s="70"/>
    </row>
    <row r="131" spans="1:42" ht="33" customHeight="1">
      <c r="A131" s="87">
        <v>295</v>
      </c>
      <c r="B131" s="88" t="s">
        <v>155</v>
      </c>
      <c r="C131" s="115" t="s">
        <v>1298</v>
      </c>
      <c r="D131" s="113">
        <v>0</v>
      </c>
      <c r="E131" s="113">
        <v>0</v>
      </c>
      <c r="F131" s="113">
        <v>0</v>
      </c>
      <c r="G131" s="113">
        <v>0</v>
      </c>
      <c r="H131" s="113">
        <v>0</v>
      </c>
      <c r="I131" s="113">
        <v>0</v>
      </c>
      <c r="J131" s="113">
        <v>0</v>
      </c>
      <c r="K131" s="113">
        <v>0</v>
      </c>
      <c r="L131" s="113">
        <v>0</v>
      </c>
      <c r="M131" s="113">
        <v>0</v>
      </c>
      <c r="N131" s="113">
        <v>0</v>
      </c>
      <c r="O131" s="113">
        <v>0</v>
      </c>
      <c r="P131" s="113">
        <v>0</v>
      </c>
      <c r="Q131" s="113">
        <v>0</v>
      </c>
      <c r="R131" s="113">
        <v>0</v>
      </c>
      <c r="S131" s="113">
        <v>0</v>
      </c>
      <c r="T131" s="113">
        <v>0</v>
      </c>
      <c r="U131" s="113">
        <v>0</v>
      </c>
      <c r="V131" s="113">
        <v>0</v>
      </c>
      <c r="W131" s="113">
        <v>0</v>
      </c>
      <c r="X131" s="113">
        <v>0</v>
      </c>
      <c r="Y131" s="113">
        <v>0</v>
      </c>
      <c r="Z131" s="113">
        <v>0</v>
      </c>
      <c r="AA131" s="113">
        <v>0</v>
      </c>
      <c r="AB131" s="113">
        <v>0</v>
      </c>
      <c r="AC131" s="113">
        <v>0</v>
      </c>
      <c r="AD131" s="113">
        <v>0</v>
      </c>
      <c r="AE131" s="113">
        <v>0</v>
      </c>
      <c r="AF131" s="113">
        <v>0</v>
      </c>
      <c r="AG131" s="113">
        <v>0</v>
      </c>
      <c r="AH131" s="113">
        <v>0</v>
      </c>
      <c r="AI131" s="113">
        <v>0</v>
      </c>
      <c r="AJ131" s="113">
        <v>0</v>
      </c>
      <c r="AK131" s="113">
        <v>0</v>
      </c>
      <c r="AL131" s="113">
        <v>0</v>
      </c>
      <c r="AM131" s="113">
        <f t="shared" si="1"/>
        <v>0</v>
      </c>
      <c r="AP131" s="70"/>
    </row>
    <row r="132" spans="1:42" ht="33" customHeight="1">
      <c r="A132" s="87">
        <v>296</v>
      </c>
      <c r="B132" s="88" t="s">
        <v>156</v>
      </c>
      <c r="C132" s="115" t="s">
        <v>1298</v>
      </c>
      <c r="D132" s="113">
        <v>0</v>
      </c>
      <c r="E132" s="113">
        <v>0</v>
      </c>
      <c r="F132" s="113">
        <v>0</v>
      </c>
      <c r="G132" s="113">
        <v>0</v>
      </c>
      <c r="H132" s="113">
        <v>0</v>
      </c>
      <c r="I132" s="113">
        <v>0</v>
      </c>
      <c r="J132" s="113">
        <v>0</v>
      </c>
      <c r="K132" s="113">
        <v>0</v>
      </c>
      <c r="L132" s="113">
        <v>0</v>
      </c>
      <c r="M132" s="113">
        <v>0</v>
      </c>
      <c r="N132" s="113">
        <v>0</v>
      </c>
      <c r="O132" s="113">
        <v>0</v>
      </c>
      <c r="P132" s="113">
        <v>0</v>
      </c>
      <c r="Q132" s="113">
        <v>0</v>
      </c>
      <c r="R132" s="113">
        <v>0</v>
      </c>
      <c r="S132" s="113">
        <v>0</v>
      </c>
      <c r="T132" s="113">
        <v>0</v>
      </c>
      <c r="U132" s="113">
        <v>0</v>
      </c>
      <c r="V132" s="113">
        <v>0</v>
      </c>
      <c r="W132" s="113">
        <v>0</v>
      </c>
      <c r="X132" s="113">
        <v>0</v>
      </c>
      <c r="Y132" s="113">
        <v>0</v>
      </c>
      <c r="Z132" s="113">
        <v>0</v>
      </c>
      <c r="AA132" s="113">
        <v>0</v>
      </c>
      <c r="AB132" s="113">
        <v>0</v>
      </c>
      <c r="AC132" s="113">
        <v>0</v>
      </c>
      <c r="AD132" s="113">
        <v>0</v>
      </c>
      <c r="AE132" s="113">
        <v>0</v>
      </c>
      <c r="AF132" s="113">
        <v>0</v>
      </c>
      <c r="AG132" s="113">
        <v>0</v>
      </c>
      <c r="AH132" s="113">
        <v>0</v>
      </c>
      <c r="AI132" s="113">
        <v>0</v>
      </c>
      <c r="AJ132" s="113">
        <v>0</v>
      </c>
      <c r="AK132" s="113">
        <v>0</v>
      </c>
      <c r="AL132" s="113">
        <v>0</v>
      </c>
      <c r="AM132" s="113">
        <f t="shared" si="1"/>
        <v>0</v>
      </c>
      <c r="AP132" s="70"/>
    </row>
    <row r="133" spans="1:42" ht="33" customHeight="1">
      <c r="A133" s="87">
        <v>297</v>
      </c>
      <c r="B133" s="88" t="s">
        <v>796</v>
      </c>
      <c r="C133" s="115" t="s">
        <v>1298</v>
      </c>
      <c r="D133" s="113">
        <v>0</v>
      </c>
      <c r="E133" s="113">
        <v>0</v>
      </c>
      <c r="F133" s="113">
        <v>0</v>
      </c>
      <c r="G133" s="113">
        <v>0</v>
      </c>
      <c r="H133" s="113">
        <v>0</v>
      </c>
      <c r="I133" s="113">
        <v>0</v>
      </c>
      <c r="J133" s="113">
        <v>0</v>
      </c>
      <c r="K133" s="113">
        <v>0</v>
      </c>
      <c r="L133" s="113">
        <v>0</v>
      </c>
      <c r="M133" s="113">
        <v>0</v>
      </c>
      <c r="N133" s="113">
        <v>0</v>
      </c>
      <c r="O133" s="113">
        <v>0</v>
      </c>
      <c r="P133" s="113">
        <v>0</v>
      </c>
      <c r="Q133" s="113">
        <v>0</v>
      </c>
      <c r="R133" s="113">
        <v>0</v>
      </c>
      <c r="S133" s="113">
        <v>0</v>
      </c>
      <c r="T133" s="113">
        <v>0</v>
      </c>
      <c r="U133" s="113">
        <v>0</v>
      </c>
      <c r="V133" s="113">
        <v>0</v>
      </c>
      <c r="W133" s="113">
        <v>0</v>
      </c>
      <c r="X133" s="113">
        <v>0</v>
      </c>
      <c r="Y133" s="113">
        <v>0</v>
      </c>
      <c r="Z133" s="113">
        <v>0</v>
      </c>
      <c r="AA133" s="113">
        <v>0</v>
      </c>
      <c r="AB133" s="113">
        <v>0</v>
      </c>
      <c r="AC133" s="113">
        <v>0</v>
      </c>
      <c r="AD133" s="113">
        <v>0</v>
      </c>
      <c r="AE133" s="113">
        <v>0</v>
      </c>
      <c r="AF133" s="113">
        <v>0</v>
      </c>
      <c r="AG133" s="113">
        <v>0</v>
      </c>
      <c r="AH133" s="113">
        <v>0</v>
      </c>
      <c r="AI133" s="113">
        <v>0</v>
      </c>
      <c r="AJ133" s="113">
        <v>0</v>
      </c>
      <c r="AK133" s="113">
        <v>0</v>
      </c>
      <c r="AL133" s="113">
        <v>0</v>
      </c>
      <c r="AM133" s="113">
        <f t="shared" si="1"/>
        <v>0</v>
      </c>
      <c r="AP133" s="70"/>
    </row>
    <row r="134" spans="1:42" ht="33" customHeight="1">
      <c r="A134" s="87">
        <v>298</v>
      </c>
      <c r="B134" s="88" t="s">
        <v>797</v>
      </c>
      <c r="C134" s="115" t="s">
        <v>1399</v>
      </c>
      <c r="D134" s="113">
        <v>0</v>
      </c>
      <c r="E134" s="113">
        <v>0</v>
      </c>
      <c r="F134" s="113">
        <v>0</v>
      </c>
      <c r="G134" s="113">
        <v>0</v>
      </c>
      <c r="H134" s="113">
        <v>0</v>
      </c>
      <c r="I134" s="113">
        <v>0</v>
      </c>
      <c r="J134" s="113">
        <v>0</v>
      </c>
      <c r="K134" s="113">
        <v>0</v>
      </c>
      <c r="L134" s="113">
        <v>0</v>
      </c>
      <c r="M134" s="113">
        <v>0</v>
      </c>
      <c r="N134" s="113">
        <v>0</v>
      </c>
      <c r="O134" s="113">
        <v>0</v>
      </c>
      <c r="P134" s="113">
        <v>0</v>
      </c>
      <c r="Q134" s="113">
        <v>0</v>
      </c>
      <c r="R134" s="113">
        <v>0</v>
      </c>
      <c r="S134" s="113">
        <v>0</v>
      </c>
      <c r="T134" s="113">
        <v>0</v>
      </c>
      <c r="U134" s="113">
        <v>0</v>
      </c>
      <c r="V134" s="113">
        <v>0</v>
      </c>
      <c r="W134" s="113">
        <v>0</v>
      </c>
      <c r="X134" s="113">
        <v>0</v>
      </c>
      <c r="Y134" s="113">
        <v>0</v>
      </c>
      <c r="Z134" s="113">
        <v>0</v>
      </c>
      <c r="AA134" s="113">
        <v>0</v>
      </c>
      <c r="AB134" s="113">
        <v>0</v>
      </c>
      <c r="AC134" s="113">
        <v>0</v>
      </c>
      <c r="AD134" s="113">
        <v>0</v>
      </c>
      <c r="AE134" s="113">
        <v>0</v>
      </c>
      <c r="AF134" s="113">
        <v>0</v>
      </c>
      <c r="AG134" s="113">
        <v>0</v>
      </c>
      <c r="AH134" s="113">
        <v>0</v>
      </c>
      <c r="AI134" s="113">
        <v>0</v>
      </c>
      <c r="AJ134" s="113">
        <v>0</v>
      </c>
      <c r="AK134" s="113">
        <v>0</v>
      </c>
      <c r="AL134" s="113">
        <v>0</v>
      </c>
      <c r="AM134" s="113">
        <f t="shared" si="1"/>
        <v>0</v>
      </c>
      <c r="AP134" s="70"/>
    </row>
    <row r="135" spans="1:42" ht="33" customHeight="1">
      <c r="A135" s="87">
        <v>299</v>
      </c>
      <c r="B135" s="88" t="s">
        <v>798</v>
      </c>
      <c r="C135" s="115" t="s">
        <v>1399</v>
      </c>
      <c r="D135" s="113">
        <v>0</v>
      </c>
      <c r="E135" s="113">
        <v>0</v>
      </c>
      <c r="F135" s="113">
        <v>0</v>
      </c>
      <c r="G135" s="113">
        <v>419.94</v>
      </c>
      <c r="H135" s="113">
        <v>0</v>
      </c>
      <c r="I135" s="113">
        <v>0</v>
      </c>
      <c r="J135" s="113">
        <v>0</v>
      </c>
      <c r="K135" s="113">
        <v>0</v>
      </c>
      <c r="L135" s="113">
        <v>0</v>
      </c>
      <c r="M135" s="113">
        <v>0</v>
      </c>
      <c r="N135" s="113">
        <v>0</v>
      </c>
      <c r="O135" s="113">
        <v>0</v>
      </c>
      <c r="P135" s="113">
        <v>0</v>
      </c>
      <c r="Q135" s="113">
        <v>0</v>
      </c>
      <c r="R135" s="113">
        <v>0</v>
      </c>
      <c r="S135" s="113">
        <v>0</v>
      </c>
      <c r="T135" s="113">
        <v>0</v>
      </c>
      <c r="U135" s="113">
        <v>0</v>
      </c>
      <c r="V135" s="113">
        <v>0</v>
      </c>
      <c r="W135" s="113">
        <v>0</v>
      </c>
      <c r="X135" s="113">
        <v>0</v>
      </c>
      <c r="Y135" s="113">
        <v>0</v>
      </c>
      <c r="Z135" s="113">
        <v>0</v>
      </c>
      <c r="AA135" s="113">
        <v>0</v>
      </c>
      <c r="AB135" s="113">
        <v>0</v>
      </c>
      <c r="AC135" s="113">
        <v>0</v>
      </c>
      <c r="AD135" s="113">
        <v>0</v>
      </c>
      <c r="AE135" s="113">
        <v>0</v>
      </c>
      <c r="AF135" s="113">
        <v>0</v>
      </c>
      <c r="AG135" s="113">
        <v>0</v>
      </c>
      <c r="AH135" s="113">
        <v>0</v>
      </c>
      <c r="AI135" s="113">
        <v>0</v>
      </c>
      <c r="AJ135" s="113">
        <v>0</v>
      </c>
      <c r="AK135" s="113">
        <v>0</v>
      </c>
      <c r="AL135" s="113">
        <v>0</v>
      </c>
      <c r="AM135" s="113">
        <f t="shared" si="1"/>
        <v>419.94</v>
      </c>
      <c r="AP135" s="70"/>
    </row>
    <row r="136" spans="1:42" ht="33" customHeight="1">
      <c r="A136" s="87">
        <v>300</v>
      </c>
      <c r="B136" s="88" t="s">
        <v>799</v>
      </c>
      <c r="C136" s="115" t="s">
        <v>1399</v>
      </c>
      <c r="D136" s="113">
        <v>0</v>
      </c>
      <c r="E136" s="113">
        <v>0</v>
      </c>
      <c r="F136" s="113">
        <v>0</v>
      </c>
      <c r="G136" s="113">
        <v>0</v>
      </c>
      <c r="H136" s="113">
        <v>0</v>
      </c>
      <c r="I136" s="113">
        <v>0</v>
      </c>
      <c r="J136" s="113">
        <v>0</v>
      </c>
      <c r="K136" s="113">
        <v>0</v>
      </c>
      <c r="L136" s="113">
        <v>0</v>
      </c>
      <c r="M136" s="113">
        <v>0</v>
      </c>
      <c r="N136" s="113">
        <v>0</v>
      </c>
      <c r="O136" s="113">
        <v>0</v>
      </c>
      <c r="P136" s="113">
        <v>0</v>
      </c>
      <c r="Q136" s="113">
        <v>0</v>
      </c>
      <c r="R136" s="113">
        <v>0</v>
      </c>
      <c r="S136" s="113">
        <v>0</v>
      </c>
      <c r="T136" s="113">
        <v>0</v>
      </c>
      <c r="U136" s="113">
        <v>0</v>
      </c>
      <c r="V136" s="113">
        <v>0</v>
      </c>
      <c r="W136" s="113">
        <v>0</v>
      </c>
      <c r="X136" s="113">
        <v>0</v>
      </c>
      <c r="Y136" s="113">
        <v>0</v>
      </c>
      <c r="Z136" s="113">
        <v>0</v>
      </c>
      <c r="AA136" s="113">
        <v>0</v>
      </c>
      <c r="AB136" s="113">
        <v>0</v>
      </c>
      <c r="AC136" s="113">
        <v>0</v>
      </c>
      <c r="AD136" s="113">
        <v>0</v>
      </c>
      <c r="AE136" s="113">
        <v>0</v>
      </c>
      <c r="AF136" s="113">
        <v>0</v>
      </c>
      <c r="AG136" s="113">
        <v>0</v>
      </c>
      <c r="AH136" s="113">
        <v>0</v>
      </c>
      <c r="AI136" s="113">
        <v>0</v>
      </c>
      <c r="AJ136" s="113">
        <v>0</v>
      </c>
      <c r="AK136" s="113">
        <v>0</v>
      </c>
      <c r="AL136" s="113">
        <v>0</v>
      </c>
      <c r="AM136" s="113">
        <f t="shared" si="1"/>
        <v>0</v>
      </c>
      <c r="AP136" s="70"/>
    </row>
    <row r="137" spans="1:42" ht="33" customHeight="1">
      <c r="A137" s="87">
        <v>301</v>
      </c>
      <c r="B137" s="88" t="s">
        <v>800</v>
      </c>
      <c r="C137" s="115" t="s">
        <v>1399</v>
      </c>
      <c r="D137" s="113">
        <v>0</v>
      </c>
      <c r="E137" s="113">
        <v>0</v>
      </c>
      <c r="F137" s="113">
        <v>0</v>
      </c>
      <c r="G137" s="113">
        <v>0</v>
      </c>
      <c r="H137" s="113">
        <v>0</v>
      </c>
      <c r="I137" s="113">
        <v>0</v>
      </c>
      <c r="J137" s="113">
        <v>0</v>
      </c>
      <c r="K137" s="113">
        <v>0</v>
      </c>
      <c r="L137" s="113">
        <v>0</v>
      </c>
      <c r="M137" s="113">
        <v>0</v>
      </c>
      <c r="N137" s="113">
        <v>0</v>
      </c>
      <c r="O137" s="113">
        <v>0</v>
      </c>
      <c r="P137" s="113">
        <v>0</v>
      </c>
      <c r="Q137" s="113">
        <v>0</v>
      </c>
      <c r="R137" s="113">
        <v>0</v>
      </c>
      <c r="S137" s="113">
        <v>0</v>
      </c>
      <c r="T137" s="113">
        <v>0</v>
      </c>
      <c r="U137" s="113">
        <v>0</v>
      </c>
      <c r="V137" s="113">
        <v>0</v>
      </c>
      <c r="W137" s="113">
        <v>0</v>
      </c>
      <c r="X137" s="113">
        <v>0</v>
      </c>
      <c r="Y137" s="113">
        <v>0</v>
      </c>
      <c r="Z137" s="113">
        <v>0</v>
      </c>
      <c r="AA137" s="113">
        <v>0</v>
      </c>
      <c r="AB137" s="113">
        <v>0</v>
      </c>
      <c r="AC137" s="113">
        <v>0</v>
      </c>
      <c r="AD137" s="113">
        <v>0</v>
      </c>
      <c r="AE137" s="113">
        <v>0</v>
      </c>
      <c r="AF137" s="113">
        <v>0</v>
      </c>
      <c r="AG137" s="113">
        <v>0</v>
      </c>
      <c r="AH137" s="113">
        <v>0</v>
      </c>
      <c r="AI137" s="113">
        <v>0</v>
      </c>
      <c r="AJ137" s="113">
        <v>0</v>
      </c>
      <c r="AK137" s="113">
        <v>0</v>
      </c>
      <c r="AL137" s="113">
        <v>0</v>
      </c>
      <c r="AM137" s="113">
        <f t="shared" si="1"/>
        <v>0</v>
      </c>
      <c r="AP137" s="70"/>
    </row>
    <row r="138" spans="1:42" ht="33" customHeight="1">
      <c r="A138" s="87">
        <v>302</v>
      </c>
      <c r="B138" s="88" t="s">
        <v>801</v>
      </c>
      <c r="C138" s="115" t="s">
        <v>1399</v>
      </c>
      <c r="D138" s="113">
        <v>0</v>
      </c>
      <c r="E138" s="113">
        <v>0</v>
      </c>
      <c r="F138" s="113">
        <v>0</v>
      </c>
      <c r="G138" s="113">
        <v>0</v>
      </c>
      <c r="H138" s="113">
        <v>0</v>
      </c>
      <c r="I138" s="113">
        <v>0</v>
      </c>
      <c r="J138" s="113">
        <v>0</v>
      </c>
      <c r="K138" s="113">
        <v>0</v>
      </c>
      <c r="L138" s="113">
        <v>0</v>
      </c>
      <c r="M138" s="113">
        <v>0</v>
      </c>
      <c r="N138" s="113">
        <v>0</v>
      </c>
      <c r="O138" s="113">
        <v>0</v>
      </c>
      <c r="P138" s="113">
        <v>0</v>
      </c>
      <c r="Q138" s="113">
        <v>0</v>
      </c>
      <c r="R138" s="113">
        <v>0</v>
      </c>
      <c r="S138" s="113">
        <v>0</v>
      </c>
      <c r="T138" s="113">
        <v>0</v>
      </c>
      <c r="U138" s="113">
        <v>0</v>
      </c>
      <c r="V138" s="113">
        <v>0</v>
      </c>
      <c r="W138" s="113">
        <v>0</v>
      </c>
      <c r="X138" s="113">
        <v>0</v>
      </c>
      <c r="Y138" s="113">
        <v>0</v>
      </c>
      <c r="Z138" s="113">
        <v>0</v>
      </c>
      <c r="AA138" s="113">
        <v>0</v>
      </c>
      <c r="AB138" s="113">
        <v>0</v>
      </c>
      <c r="AC138" s="113">
        <v>0</v>
      </c>
      <c r="AD138" s="113">
        <v>0</v>
      </c>
      <c r="AE138" s="113">
        <v>0</v>
      </c>
      <c r="AF138" s="113">
        <v>0</v>
      </c>
      <c r="AG138" s="113">
        <v>0</v>
      </c>
      <c r="AH138" s="113">
        <v>0</v>
      </c>
      <c r="AI138" s="113">
        <v>0</v>
      </c>
      <c r="AJ138" s="113">
        <v>0</v>
      </c>
      <c r="AK138" s="113">
        <v>0</v>
      </c>
      <c r="AL138" s="113">
        <v>0</v>
      </c>
      <c r="AM138" s="113">
        <f t="shared" si="1"/>
        <v>0</v>
      </c>
      <c r="AP138" s="70"/>
    </row>
    <row r="139" spans="1:42" ht="33" customHeight="1">
      <c r="A139" s="87">
        <v>303</v>
      </c>
      <c r="B139" s="88" t="s">
        <v>802</v>
      </c>
      <c r="C139" s="115" t="s">
        <v>1399</v>
      </c>
      <c r="D139" s="113">
        <v>0</v>
      </c>
      <c r="E139" s="113">
        <v>0</v>
      </c>
      <c r="F139" s="113">
        <v>0</v>
      </c>
      <c r="G139" s="113">
        <v>0</v>
      </c>
      <c r="H139" s="113">
        <v>0</v>
      </c>
      <c r="I139" s="113">
        <v>0</v>
      </c>
      <c r="J139" s="113">
        <v>0</v>
      </c>
      <c r="K139" s="113">
        <v>0</v>
      </c>
      <c r="L139" s="113">
        <v>0</v>
      </c>
      <c r="M139" s="113">
        <v>0</v>
      </c>
      <c r="N139" s="113">
        <v>0</v>
      </c>
      <c r="O139" s="113">
        <v>0</v>
      </c>
      <c r="P139" s="113">
        <v>0</v>
      </c>
      <c r="Q139" s="113">
        <v>0</v>
      </c>
      <c r="R139" s="113">
        <v>0</v>
      </c>
      <c r="S139" s="113">
        <v>0</v>
      </c>
      <c r="T139" s="113">
        <v>0</v>
      </c>
      <c r="U139" s="113">
        <v>0</v>
      </c>
      <c r="V139" s="113">
        <v>0</v>
      </c>
      <c r="W139" s="113">
        <v>0</v>
      </c>
      <c r="X139" s="113">
        <v>0</v>
      </c>
      <c r="Y139" s="113">
        <v>0</v>
      </c>
      <c r="Z139" s="113">
        <v>0</v>
      </c>
      <c r="AA139" s="113">
        <v>0</v>
      </c>
      <c r="AB139" s="113">
        <v>0</v>
      </c>
      <c r="AC139" s="113">
        <v>0</v>
      </c>
      <c r="AD139" s="113">
        <v>0</v>
      </c>
      <c r="AE139" s="113">
        <v>0</v>
      </c>
      <c r="AF139" s="113">
        <v>0</v>
      </c>
      <c r="AG139" s="113">
        <v>0</v>
      </c>
      <c r="AH139" s="113">
        <v>0</v>
      </c>
      <c r="AI139" s="113">
        <v>0</v>
      </c>
      <c r="AJ139" s="113">
        <v>0</v>
      </c>
      <c r="AK139" s="113">
        <v>0</v>
      </c>
      <c r="AL139" s="113">
        <v>0</v>
      </c>
      <c r="AM139" s="113">
        <f t="shared" ref="AM139:AM202" si="2">SUM(D139:AL139)</f>
        <v>0</v>
      </c>
      <c r="AP139" s="70"/>
    </row>
    <row r="140" spans="1:42" ht="33" customHeight="1">
      <c r="A140" s="87">
        <v>304</v>
      </c>
      <c r="B140" s="88" t="s">
        <v>803</v>
      </c>
      <c r="C140" s="115" t="s">
        <v>1399</v>
      </c>
      <c r="D140" s="113">
        <v>0</v>
      </c>
      <c r="E140" s="113">
        <v>0</v>
      </c>
      <c r="F140" s="113">
        <v>0</v>
      </c>
      <c r="G140" s="113">
        <v>0</v>
      </c>
      <c r="H140" s="113">
        <v>0</v>
      </c>
      <c r="I140" s="113">
        <v>0</v>
      </c>
      <c r="J140" s="113">
        <v>0</v>
      </c>
      <c r="K140" s="113">
        <v>0</v>
      </c>
      <c r="L140" s="113">
        <v>0</v>
      </c>
      <c r="M140" s="113">
        <v>0</v>
      </c>
      <c r="N140" s="113">
        <v>0</v>
      </c>
      <c r="O140" s="113">
        <v>0</v>
      </c>
      <c r="P140" s="113">
        <v>0</v>
      </c>
      <c r="Q140" s="113">
        <v>0</v>
      </c>
      <c r="R140" s="113">
        <v>0</v>
      </c>
      <c r="S140" s="113">
        <v>0</v>
      </c>
      <c r="T140" s="113">
        <v>0</v>
      </c>
      <c r="U140" s="113">
        <v>0</v>
      </c>
      <c r="V140" s="113">
        <v>0</v>
      </c>
      <c r="W140" s="113">
        <v>0</v>
      </c>
      <c r="X140" s="113">
        <v>0</v>
      </c>
      <c r="Y140" s="113">
        <v>0</v>
      </c>
      <c r="Z140" s="113">
        <v>0</v>
      </c>
      <c r="AA140" s="113">
        <v>0</v>
      </c>
      <c r="AB140" s="113">
        <v>0</v>
      </c>
      <c r="AC140" s="113">
        <v>0</v>
      </c>
      <c r="AD140" s="113">
        <v>0</v>
      </c>
      <c r="AE140" s="113">
        <v>0</v>
      </c>
      <c r="AF140" s="113">
        <v>0</v>
      </c>
      <c r="AG140" s="113">
        <v>0</v>
      </c>
      <c r="AH140" s="113">
        <v>0</v>
      </c>
      <c r="AI140" s="113">
        <v>0</v>
      </c>
      <c r="AJ140" s="113">
        <v>0</v>
      </c>
      <c r="AK140" s="113">
        <v>0</v>
      </c>
      <c r="AL140" s="113">
        <v>0</v>
      </c>
      <c r="AM140" s="113">
        <f t="shared" si="2"/>
        <v>0</v>
      </c>
      <c r="AP140" s="70"/>
    </row>
    <row r="141" spans="1:42" ht="33" customHeight="1">
      <c r="A141" s="87">
        <v>305</v>
      </c>
      <c r="B141" s="88" t="s">
        <v>804</v>
      </c>
      <c r="C141" s="115" t="s">
        <v>1399</v>
      </c>
      <c r="D141" s="113">
        <v>0</v>
      </c>
      <c r="E141" s="113">
        <v>0</v>
      </c>
      <c r="F141" s="113">
        <v>0</v>
      </c>
      <c r="G141" s="113">
        <v>0</v>
      </c>
      <c r="H141" s="113">
        <v>0</v>
      </c>
      <c r="I141" s="113">
        <v>0</v>
      </c>
      <c r="J141" s="113">
        <v>0</v>
      </c>
      <c r="K141" s="113">
        <v>0</v>
      </c>
      <c r="L141" s="113">
        <v>0</v>
      </c>
      <c r="M141" s="113">
        <v>0</v>
      </c>
      <c r="N141" s="113">
        <v>0</v>
      </c>
      <c r="O141" s="113">
        <v>0</v>
      </c>
      <c r="P141" s="113">
        <v>0</v>
      </c>
      <c r="Q141" s="113">
        <v>0</v>
      </c>
      <c r="R141" s="113">
        <v>0</v>
      </c>
      <c r="S141" s="113">
        <v>0</v>
      </c>
      <c r="T141" s="113">
        <v>0</v>
      </c>
      <c r="U141" s="113">
        <v>0</v>
      </c>
      <c r="V141" s="113">
        <v>0</v>
      </c>
      <c r="W141" s="113">
        <v>0</v>
      </c>
      <c r="X141" s="113">
        <v>0</v>
      </c>
      <c r="Y141" s="113">
        <v>0</v>
      </c>
      <c r="Z141" s="113">
        <v>0</v>
      </c>
      <c r="AA141" s="113">
        <v>0</v>
      </c>
      <c r="AB141" s="113">
        <v>0</v>
      </c>
      <c r="AC141" s="113">
        <v>0</v>
      </c>
      <c r="AD141" s="113">
        <v>0</v>
      </c>
      <c r="AE141" s="113">
        <v>0</v>
      </c>
      <c r="AF141" s="113">
        <v>0</v>
      </c>
      <c r="AG141" s="113">
        <v>0</v>
      </c>
      <c r="AH141" s="113">
        <v>0</v>
      </c>
      <c r="AI141" s="113">
        <v>0</v>
      </c>
      <c r="AJ141" s="113">
        <v>0</v>
      </c>
      <c r="AK141" s="113">
        <v>0</v>
      </c>
      <c r="AL141" s="113">
        <v>0</v>
      </c>
      <c r="AM141" s="113">
        <f t="shared" si="2"/>
        <v>0</v>
      </c>
      <c r="AP141" s="70"/>
    </row>
    <row r="142" spans="1:42" ht="33" customHeight="1">
      <c r="A142" s="87">
        <v>306</v>
      </c>
      <c r="B142" s="88" t="s">
        <v>805</v>
      </c>
      <c r="C142" s="115" t="s">
        <v>1399</v>
      </c>
      <c r="D142" s="113">
        <v>0</v>
      </c>
      <c r="E142" s="113">
        <v>0</v>
      </c>
      <c r="F142" s="113">
        <v>0</v>
      </c>
      <c r="G142" s="113">
        <v>0</v>
      </c>
      <c r="H142" s="113">
        <v>0</v>
      </c>
      <c r="I142" s="113">
        <v>0</v>
      </c>
      <c r="J142" s="113">
        <v>0</v>
      </c>
      <c r="K142" s="113">
        <v>0</v>
      </c>
      <c r="L142" s="113">
        <v>0</v>
      </c>
      <c r="M142" s="113">
        <v>0</v>
      </c>
      <c r="N142" s="113">
        <v>0</v>
      </c>
      <c r="O142" s="113">
        <v>0</v>
      </c>
      <c r="P142" s="113">
        <v>0</v>
      </c>
      <c r="Q142" s="113">
        <v>0</v>
      </c>
      <c r="R142" s="113">
        <v>0</v>
      </c>
      <c r="S142" s="113">
        <v>0</v>
      </c>
      <c r="T142" s="113">
        <v>0</v>
      </c>
      <c r="U142" s="113">
        <v>0</v>
      </c>
      <c r="V142" s="113">
        <v>0</v>
      </c>
      <c r="W142" s="113">
        <v>0</v>
      </c>
      <c r="X142" s="113">
        <v>0</v>
      </c>
      <c r="Y142" s="113">
        <v>0</v>
      </c>
      <c r="Z142" s="113">
        <v>0</v>
      </c>
      <c r="AA142" s="113">
        <v>0</v>
      </c>
      <c r="AB142" s="113">
        <v>0</v>
      </c>
      <c r="AC142" s="113">
        <v>0</v>
      </c>
      <c r="AD142" s="113">
        <v>0</v>
      </c>
      <c r="AE142" s="113">
        <v>0</v>
      </c>
      <c r="AF142" s="113">
        <v>0</v>
      </c>
      <c r="AG142" s="113">
        <v>0</v>
      </c>
      <c r="AH142" s="113">
        <v>0</v>
      </c>
      <c r="AI142" s="113">
        <v>0</v>
      </c>
      <c r="AJ142" s="113">
        <v>0</v>
      </c>
      <c r="AK142" s="113">
        <v>0</v>
      </c>
      <c r="AL142" s="113">
        <v>0</v>
      </c>
      <c r="AM142" s="113">
        <f t="shared" si="2"/>
        <v>0</v>
      </c>
      <c r="AP142" s="70"/>
    </row>
    <row r="143" spans="1:42" ht="33" customHeight="1">
      <c r="A143" s="87">
        <v>309</v>
      </c>
      <c r="B143" s="88" t="s">
        <v>806</v>
      </c>
      <c r="C143" s="89" t="s">
        <v>1331</v>
      </c>
      <c r="D143" s="113">
        <v>0</v>
      </c>
      <c r="E143" s="113">
        <v>0</v>
      </c>
      <c r="F143" s="113">
        <v>0</v>
      </c>
      <c r="G143" s="113">
        <v>144</v>
      </c>
      <c r="H143" s="113">
        <v>0</v>
      </c>
      <c r="I143" s="113">
        <v>0</v>
      </c>
      <c r="J143" s="113">
        <v>0</v>
      </c>
      <c r="K143" s="113">
        <v>0</v>
      </c>
      <c r="L143" s="113">
        <v>0</v>
      </c>
      <c r="M143" s="113">
        <v>0</v>
      </c>
      <c r="N143" s="113">
        <v>0</v>
      </c>
      <c r="O143" s="113">
        <v>0</v>
      </c>
      <c r="P143" s="113">
        <v>0</v>
      </c>
      <c r="Q143" s="113">
        <v>0</v>
      </c>
      <c r="R143" s="113">
        <v>0</v>
      </c>
      <c r="S143" s="113">
        <v>0</v>
      </c>
      <c r="T143" s="113">
        <v>0</v>
      </c>
      <c r="U143" s="113">
        <v>0</v>
      </c>
      <c r="V143" s="113">
        <v>0</v>
      </c>
      <c r="W143" s="113">
        <v>0</v>
      </c>
      <c r="X143" s="113">
        <v>0</v>
      </c>
      <c r="Y143" s="113">
        <v>0</v>
      </c>
      <c r="Z143" s="113">
        <v>0</v>
      </c>
      <c r="AA143" s="113">
        <v>0</v>
      </c>
      <c r="AB143" s="113">
        <v>0</v>
      </c>
      <c r="AC143" s="113">
        <v>0</v>
      </c>
      <c r="AD143" s="113">
        <v>0</v>
      </c>
      <c r="AE143" s="113">
        <v>0</v>
      </c>
      <c r="AF143" s="113">
        <v>0</v>
      </c>
      <c r="AG143" s="113">
        <v>0</v>
      </c>
      <c r="AH143" s="113">
        <v>0</v>
      </c>
      <c r="AI143" s="113">
        <v>0</v>
      </c>
      <c r="AJ143" s="113">
        <v>0</v>
      </c>
      <c r="AK143" s="113">
        <v>0</v>
      </c>
      <c r="AL143" s="113">
        <v>0</v>
      </c>
      <c r="AM143" s="113">
        <f t="shared" si="2"/>
        <v>144</v>
      </c>
      <c r="AP143" s="70"/>
    </row>
    <row r="144" spans="1:42" ht="33" customHeight="1">
      <c r="A144" s="87">
        <v>310</v>
      </c>
      <c r="B144" s="88" t="s">
        <v>807</v>
      </c>
      <c r="C144" s="89" t="s">
        <v>1337</v>
      </c>
      <c r="D144" s="113">
        <v>0</v>
      </c>
      <c r="E144" s="113">
        <v>0</v>
      </c>
      <c r="F144" s="113">
        <v>278064385.16000003</v>
      </c>
      <c r="G144" s="113">
        <v>147638.57</v>
      </c>
      <c r="H144" s="113">
        <v>0</v>
      </c>
      <c r="I144" s="113">
        <v>0</v>
      </c>
      <c r="J144" s="113">
        <v>0</v>
      </c>
      <c r="K144" s="113">
        <v>0</v>
      </c>
      <c r="L144" s="113">
        <v>4612.34</v>
      </c>
      <c r="M144" s="113">
        <v>0</v>
      </c>
      <c r="N144" s="113">
        <v>0</v>
      </c>
      <c r="O144" s="113">
        <v>0</v>
      </c>
      <c r="P144" s="113">
        <v>42771.18</v>
      </c>
      <c r="Q144" s="113">
        <v>4471.2</v>
      </c>
      <c r="R144" s="113">
        <v>0</v>
      </c>
      <c r="S144" s="113">
        <v>0</v>
      </c>
      <c r="T144" s="113">
        <v>0</v>
      </c>
      <c r="U144" s="113">
        <v>0</v>
      </c>
      <c r="V144" s="113">
        <v>0</v>
      </c>
      <c r="W144" s="113">
        <v>0</v>
      </c>
      <c r="X144" s="113">
        <v>0</v>
      </c>
      <c r="Y144" s="113">
        <v>0</v>
      </c>
      <c r="Z144" s="113">
        <v>0</v>
      </c>
      <c r="AA144" s="113">
        <v>0</v>
      </c>
      <c r="AB144" s="113">
        <v>0</v>
      </c>
      <c r="AC144" s="113">
        <v>0</v>
      </c>
      <c r="AD144" s="113">
        <v>0</v>
      </c>
      <c r="AE144" s="113">
        <v>0</v>
      </c>
      <c r="AF144" s="113">
        <v>0</v>
      </c>
      <c r="AG144" s="113">
        <v>0</v>
      </c>
      <c r="AH144" s="113">
        <v>0</v>
      </c>
      <c r="AI144" s="113">
        <v>0</v>
      </c>
      <c r="AJ144" s="113">
        <v>0</v>
      </c>
      <c r="AK144" s="113">
        <v>0</v>
      </c>
      <c r="AL144" s="113">
        <v>0</v>
      </c>
      <c r="AM144" s="113">
        <f t="shared" si="2"/>
        <v>278263878.44999999</v>
      </c>
      <c r="AP144" s="70"/>
    </row>
    <row r="145" spans="1:42" ht="33" customHeight="1">
      <c r="A145" s="87">
        <v>311</v>
      </c>
      <c r="B145" s="88" t="s">
        <v>808</v>
      </c>
      <c r="C145" s="89" t="s">
        <v>1337</v>
      </c>
      <c r="D145" s="113">
        <v>0</v>
      </c>
      <c r="E145" s="113">
        <v>0</v>
      </c>
      <c r="F145" s="113">
        <v>0</v>
      </c>
      <c r="G145" s="113">
        <v>0</v>
      </c>
      <c r="H145" s="113">
        <v>0</v>
      </c>
      <c r="I145" s="113">
        <v>0</v>
      </c>
      <c r="J145" s="113">
        <v>0</v>
      </c>
      <c r="K145" s="113">
        <v>0</v>
      </c>
      <c r="L145" s="113">
        <v>0</v>
      </c>
      <c r="M145" s="113">
        <v>0</v>
      </c>
      <c r="N145" s="113">
        <v>0</v>
      </c>
      <c r="O145" s="113">
        <v>0</v>
      </c>
      <c r="P145" s="113">
        <v>0</v>
      </c>
      <c r="Q145" s="113">
        <v>0</v>
      </c>
      <c r="R145" s="113">
        <v>0</v>
      </c>
      <c r="S145" s="113">
        <v>0</v>
      </c>
      <c r="T145" s="113">
        <v>0</v>
      </c>
      <c r="U145" s="113">
        <v>0</v>
      </c>
      <c r="V145" s="113">
        <v>0</v>
      </c>
      <c r="W145" s="113">
        <v>0</v>
      </c>
      <c r="X145" s="113">
        <v>0</v>
      </c>
      <c r="Y145" s="113">
        <v>0</v>
      </c>
      <c r="Z145" s="113">
        <v>0</v>
      </c>
      <c r="AA145" s="113">
        <v>0</v>
      </c>
      <c r="AB145" s="113">
        <v>0</v>
      </c>
      <c r="AC145" s="113">
        <v>0</v>
      </c>
      <c r="AD145" s="113">
        <v>0</v>
      </c>
      <c r="AE145" s="113">
        <v>0</v>
      </c>
      <c r="AF145" s="113">
        <v>0</v>
      </c>
      <c r="AG145" s="113">
        <v>0</v>
      </c>
      <c r="AH145" s="113">
        <v>0</v>
      </c>
      <c r="AI145" s="113">
        <v>0</v>
      </c>
      <c r="AJ145" s="113">
        <v>0</v>
      </c>
      <c r="AK145" s="113">
        <v>0</v>
      </c>
      <c r="AL145" s="113">
        <v>0</v>
      </c>
      <c r="AM145" s="113">
        <f t="shared" si="2"/>
        <v>0</v>
      </c>
      <c r="AP145" s="70"/>
    </row>
    <row r="146" spans="1:42" ht="33" customHeight="1">
      <c r="A146" s="87">
        <v>312</v>
      </c>
      <c r="B146" s="88" t="s">
        <v>809</v>
      </c>
      <c r="C146" s="89" t="s">
        <v>1334</v>
      </c>
      <c r="D146" s="113">
        <v>131749.51999999999</v>
      </c>
      <c r="E146" s="113">
        <v>0</v>
      </c>
      <c r="F146" s="113">
        <v>38484182.82</v>
      </c>
      <c r="G146" s="113">
        <v>40560.199999999997</v>
      </c>
      <c r="H146" s="113">
        <v>0</v>
      </c>
      <c r="I146" s="113">
        <v>0</v>
      </c>
      <c r="J146" s="113">
        <v>1809574.17</v>
      </c>
      <c r="K146" s="113">
        <v>0</v>
      </c>
      <c r="L146" s="113">
        <v>50</v>
      </c>
      <c r="M146" s="113">
        <v>0</v>
      </c>
      <c r="N146" s="113">
        <v>0</v>
      </c>
      <c r="O146" s="113">
        <v>0</v>
      </c>
      <c r="P146" s="113">
        <v>0</v>
      </c>
      <c r="Q146" s="113">
        <v>0</v>
      </c>
      <c r="R146" s="113">
        <v>0</v>
      </c>
      <c r="S146" s="113">
        <v>0</v>
      </c>
      <c r="T146" s="113">
        <v>0</v>
      </c>
      <c r="U146" s="113">
        <v>0</v>
      </c>
      <c r="V146" s="113">
        <v>0</v>
      </c>
      <c r="W146" s="113">
        <v>0</v>
      </c>
      <c r="X146" s="113">
        <v>0</v>
      </c>
      <c r="Y146" s="113">
        <v>0</v>
      </c>
      <c r="Z146" s="113">
        <v>0</v>
      </c>
      <c r="AA146" s="113">
        <v>0</v>
      </c>
      <c r="AB146" s="113">
        <v>0</v>
      </c>
      <c r="AC146" s="113">
        <v>0</v>
      </c>
      <c r="AD146" s="113">
        <v>0</v>
      </c>
      <c r="AE146" s="113">
        <v>0</v>
      </c>
      <c r="AF146" s="113">
        <v>0</v>
      </c>
      <c r="AG146" s="113">
        <v>0</v>
      </c>
      <c r="AH146" s="113">
        <v>0</v>
      </c>
      <c r="AI146" s="113">
        <v>0</v>
      </c>
      <c r="AJ146" s="113">
        <v>0</v>
      </c>
      <c r="AK146" s="113">
        <v>0</v>
      </c>
      <c r="AL146" s="113">
        <v>0</v>
      </c>
      <c r="AM146" s="113">
        <f t="shared" si="2"/>
        <v>40466116.710000008</v>
      </c>
      <c r="AP146" s="70"/>
    </row>
    <row r="147" spans="1:42" ht="33" customHeight="1">
      <c r="A147" s="87">
        <v>313</v>
      </c>
      <c r="B147" s="88" t="s">
        <v>810</v>
      </c>
      <c r="C147" s="89" t="s">
        <v>1336</v>
      </c>
      <c r="D147" s="113">
        <v>0</v>
      </c>
      <c r="E147" s="113">
        <v>0</v>
      </c>
      <c r="F147" s="113">
        <v>0</v>
      </c>
      <c r="G147" s="113">
        <v>0.04</v>
      </c>
      <c r="H147" s="113">
        <v>0</v>
      </c>
      <c r="I147" s="113">
        <v>0</v>
      </c>
      <c r="J147" s="113">
        <v>0</v>
      </c>
      <c r="K147" s="113">
        <v>0</v>
      </c>
      <c r="L147" s="113">
        <v>0</v>
      </c>
      <c r="M147" s="113">
        <v>0</v>
      </c>
      <c r="N147" s="113">
        <v>0</v>
      </c>
      <c r="O147" s="113">
        <v>0</v>
      </c>
      <c r="P147" s="113">
        <v>0</v>
      </c>
      <c r="Q147" s="113">
        <v>0</v>
      </c>
      <c r="R147" s="113">
        <v>0</v>
      </c>
      <c r="S147" s="113">
        <v>0</v>
      </c>
      <c r="T147" s="113">
        <v>0</v>
      </c>
      <c r="U147" s="113">
        <v>0</v>
      </c>
      <c r="V147" s="113">
        <v>0</v>
      </c>
      <c r="W147" s="113">
        <v>0</v>
      </c>
      <c r="X147" s="113">
        <v>0</v>
      </c>
      <c r="Y147" s="113">
        <v>0</v>
      </c>
      <c r="Z147" s="113">
        <v>0</v>
      </c>
      <c r="AA147" s="113">
        <v>0</v>
      </c>
      <c r="AB147" s="113">
        <v>0</v>
      </c>
      <c r="AC147" s="113">
        <v>0</v>
      </c>
      <c r="AD147" s="113">
        <v>0</v>
      </c>
      <c r="AE147" s="113">
        <v>0</v>
      </c>
      <c r="AF147" s="113">
        <v>0</v>
      </c>
      <c r="AG147" s="113">
        <v>0</v>
      </c>
      <c r="AH147" s="113">
        <v>0</v>
      </c>
      <c r="AI147" s="113">
        <v>0</v>
      </c>
      <c r="AJ147" s="113">
        <v>0</v>
      </c>
      <c r="AK147" s="113">
        <v>0</v>
      </c>
      <c r="AL147" s="113">
        <v>0</v>
      </c>
      <c r="AM147" s="113">
        <f t="shared" si="2"/>
        <v>0.04</v>
      </c>
      <c r="AP147" s="70"/>
    </row>
    <row r="148" spans="1:42" ht="33" customHeight="1">
      <c r="A148" s="87">
        <v>314</v>
      </c>
      <c r="B148" s="88" t="s">
        <v>811</v>
      </c>
      <c r="C148" s="89" t="s">
        <v>1329</v>
      </c>
      <c r="D148" s="113">
        <v>0</v>
      </c>
      <c r="E148" s="113">
        <v>0</v>
      </c>
      <c r="F148" s="113">
        <v>0</v>
      </c>
      <c r="G148" s="113">
        <v>0</v>
      </c>
      <c r="H148" s="113">
        <v>0</v>
      </c>
      <c r="I148" s="113">
        <v>0</v>
      </c>
      <c r="J148" s="113">
        <v>0</v>
      </c>
      <c r="K148" s="113">
        <v>0</v>
      </c>
      <c r="L148" s="113">
        <v>0</v>
      </c>
      <c r="M148" s="113">
        <v>0</v>
      </c>
      <c r="N148" s="113">
        <v>0</v>
      </c>
      <c r="O148" s="113">
        <v>0</v>
      </c>
      <c r="P148" s="113">
        <v>0</v>
      </c>
      <c r="Q148" s="113">
        <v>0</v>
      </c>
      <c r="R148" s="113">
        <v>0</v>
      </c>
      <c r="S148" s="113">
        <v>0</v>
      </c>
      <c r="T148" s="113">
        <v>0</v>
      </c>
      <c r="U148" s="113">
        <v>0</v>
      </c>
      <c r="V148" s="113">
        <v>0</v>
      </c>
      <c r="W148" s="113">
        <v>0</v>
      </c>
      <c r="X148" s="113">
        <v>0</v>
      </c>
      <c r="Y148" s="113">
        <v>0</v>
      </c>
      <c r="Z148" s="113">
        <v>0</v>
      </c>
      <c r="AA148" s="113">
        <v>0</v>
      </c>
      <c r="AB148" s="113">
        <v>0</v>
      </c>
      <c r="AC148" s="113">
        <v>0</v>
      </c>
      <c r="AD148" s="113">
        <v>0</v>
      </c>
      <c r="AE148" s="113">
        <v>0</v>
      </c>
      <c r="AF148" s="113">
        <v>0</v>
      </c>
      <c r="AG148" s="113">
        <v>0</v>
      </c>
      <c r="AH148" s="113">
        <v>0</v>
      </c>
      <c r="AI148" s="113">
        <v>0</v>
      </c>
      <c r="AJ148" s="113">
        <v>0</v>
      </c>
      <c r="AK148" s="113">
        <v>0</v>
      </c>
      <c r="AL148" s="113">
        <v>0</v>
      </c>
      <c r="AM148" s="113">
        <f t="shared" si="2"/>
        <v>0</v>
      </c>
      <c r="AP148" s="70"/>
    </row>
    <row r="149" spans="1:42" ht="33" customHeight="1">
      <c r="A149" s="87">
        <v>315</v>
      </c>
      <c r="B149" s="88" t="s">
        <v>812</v>
      </c>
      <c r="C149" s="89" t="s">
        <v>1328</v>
      </c>
      <c r="D149" s="113">
        <v>0</v>
      </c>
      <c r="E149" s="113">
        <v>0</v>
      </c>
      <c r="F149" s="113">
        <v>0</v>
      </c>
      <c r="G149" s="113">
        <v>10778.15</v>
      </c>
      <c r="H149" s="113">
        <v>0</v>
      </c>
      <c r="I149" s="113">
        <v>0</v>
      </c>
      <c r="J149" s="113">
        <v>0</v>
      </c>
      <c r="K149" s="113">
        <v>0</v>
      </c>
      <c r="L149" s="113">
        <v>0</v>
      </c>
      <c r="M149" s="113">
        <v>0</v>
      </c>
      <c r="N149" s="113">
        <v>0</v>
      </c>
      <c r="O149" s="113">
        <v>0</v>
      </c>
      <c r="P149" s="113">
        <v>0</v>
      </c>
      <c r="Q149" s="113">
        <v>0</v>
      </c>
      <c r="R149" s="113">
        <v>0</v>
      </c>
      <c r="S149" s="113">
        <v>0</v>
      </c>
      <c r="T149" s="113">
        <v>0</v>
      </c>
      <c r="U149" s="113">
        <v>0</v>
      </c>
      <c r="V149" s="113">
        <v>0</v>
      </c>
      <c r="W149" s="113">
        <v>0</v>
      </c>
      <c r="X149" s="113">
        <v>0</v>
      </c>
      <c r="Y149" s="113">
        <v>0</v>
      </c>
      <c r="Z149" s="113">
        <v>0</v>
      </c>
      <c r="AA149" s="113">
        <v>0</v>
      </c>
      <c r="AB149" s="113">
        <v>0</v>
      </c>
      <c r="AC149" s="113">
        <v>0</v>
      </c>
      <c r="AD149" s="113">
        <v>0</v>
      </c>
      <c r="AE149" s="113">
        <v>0</v>
      </c>
      <c r="AF149" s="113">
        <v>0</v>
      </c>
      <c r="AG149" s="113">
        <v>0</v>
      </c>
      <c r="AH149" s="113">
        <v>0</v>
      </c>
      <c r="AI149" s="113">
        <v>0</v>
      </c>
      <c r="AJ149" s="113">
        <v>0</v>
      </c>
      <c r="AK149" s="113">
        <v>0</v>
      </c>
      <c r="AL149" s="113">
        <v>0</v>
      </c>
      <c r="AM149" s="113">
        <f t="shared" si="2"/>
        <v>10778.15</v>
      </c>
      <c r="AP149" s="70"/>
    </row>
    <row r="150" spans="1:42" ht="33" customHeight="1">
      <c r="A150" s="87">
        <v>324</v>
      </c>
      <c r="B150" s="88" t="s">
        <v>813</v>
      </c>
      <c r="C150" s="89" t="s">
        <v>1328</v>
      </c>
      <c r="D150" s="113">
        <v>0</v>
      </c>
      <c r="E150" s="113">
        <v>0</v>
      </c>
      <c r="F150" s="113">
        <v>23890</v>
      </c>
      <c r="G150" s="113">
        <v>0</v>
      </c>
      <c r="H150" s="113">
        <v>0</v>
      </c>
      <c r="I150" s="113">
        <v>0</v>
      </c>
      <c r="J150" s="113">
        <v>0</v>
      </c>
      <c r="K150" s="113">
        <v>0</v>
      </c>
      <c r="L150" s="113">
        <v>0</v>
      </c>
      <c r="M150" s="113">
        <v>0</v>
      </c>
      <c r="N150" s="113">
        <v>0</v>
      </c>
      <c r="O150" s="113">
        <v>0</v>
      </c>
      <c r="P150" s="113">
        <v>0</v>
      </c>
      <c r="Q150" s="113">
        <v>0</v>
      </c>
      <c r="R150" s="113">
        <v>0</v>
      </c>
      <c r="S150" s="113">
        <v>0</v>
      </c>
      <c r="T150" s="113">
        <v>0</v>
      </c>
      <c r="U150" s="113">
        <v>0</v>
      </c>
      <c r="V150" s="113">
        <v>0</v>
      </c>
      <c r="W150" s="113">
        <v>0</v>
      </c>
      <c r="X150" s="113">
        <v>0</v>
      </c>
      <c r="Y150" s="113">
        <v>0</v>
      </c>
      <c r="Z150" s="113">
        <v>0</v>
      </c>
      <c r="AA150" s="113">
        <v>0</v>
      </c>
      <c r="AB150" s="113">
        <v>0</v>
      </c>
      <c r="AC150" s="113">
        <v>0</v>
      </c>
      <c r="AD150" s="113">
        <v>0</v>
      </c>
      <c r="AE150" s="113">
        <v>0</v>
      </c>
      <c r="AF150" s="113">
        <v>0</v>
      </c>
      <c r="AG150" s="113">
        <v>0</v>
      </c>
      <c r="AH150" s="113">
        <v>0</v>
      </c>
      <c r="AI150" s="113">
        <v>0</v>
      </c>
      <c r="AJ150" s="113">
        <v>0</v>
      </c>
      <c r="AK150" s="113">
        <v>0</v>
      </c>
      <c r="AL150" s="113">
        <v>0</v>
      </c>
      <c r="AM150" s="113">
        <f t="shared" si="2"/>
        <v>23890</v>
      </c>
      <c r="AP150" s="70"/>
    </row>
    <row r="151" spans="1:42" ht="33" customHeight="1">
      <c r="A151" s="87">
        <v>340</v>
      </c>
      <c r="B151" s="88" t="s">
        <v>814</v>
      </c>
      <c r="C151" s="89" t="s">
        <v>1336</v>
      </c>
      <c r="D151" s="113">
        <v>0</v>
      </c>
      <c r="E151" s="113">
        <v>0</v>
      </c>
      <c r="F151" s="113">
        <v>0</v>
      </c>
      <c r="G151" s="113">
        <v>119006.09000000001</v>
      </c>
      <c r="H151" s="113">
        <v>0</v>
      </c>
      <c r="I151" s="113">
        <v>0</v>
      </c>
      <c r="J151" s="113">
        <v>736236.27000000014</v>
      </c>
      <c r="K151" s="113">
        <v>0</v>
      </c>
      <c r="L151" s="113">
        <v>5060.6500000000005</v>
      </c>
      <c r="M151" s="113">
        <v>0</v>
      </c>
      <c r="N151" s="113">
        <v>0</v>
      </c>
      <c r="O151" s="113">
        <v>0</v>
      </c>
      <c r="P151" s="113">
        <v>0</v>
      </c>
      <c r="Q151" s="113">
        <v>97898</v>
      </c>
      <c r="R151" s="113">
        <v>0</v>
      </c>
      <c r="S151" s="113">
        <v>0</v>
      </c>
      <c r="T151" s="113">
        <v>0</v>
      </c>
      <c r="U151" s="113">
        <v>0</v>
      </c>
      <c r="V151" s="113">
        <v>0</v>
      </c>
      <c r="W151" s="113">
        <v>0</v>
      </c>
      <c r="X151" s="113">
        <v>0</v>
      </c>
      <c r="Y151" s="113">
        <v>0</v>
      </c>
      <c r="Z151" s="113">
        <v>0</v>
      </c>
      <c r="AA151" s="113">
        <v>0</v>
      </c>
      <c r="AB151" s="113">
        <v>0</v>
      </c>
      <c r="AC151" s="113">
        <v>0</v>
      </c>
      <c r="AD151" s="113">
        <v>0</v>
      </c>
      <c r="AE151" s="113">
        <v>0</v>
      </c>
      <c r="AF151" s="113">
        <v>0</v>
      </c>
      <c r="AG151" s="113">
        <v>0</v>
      </c>
      <c r="AH151" s="113">
        <v>0</v>
      </c>
      <c r="AI151" s="113">
        <v>0</v>
      </c>
      <c r="AJ151" s="113">
        <v>0</v>
      </c>
      <c r="AK151" s="113">
        <v>0</v>
      </c>
      <c r="AL151" s="113">
        <v>0</v>
      </c>
      <c r="AM151" s="113">
        <f t="shared" si="2"/>
        <v>958201.01000000013</v>
      </c>
      <c r="AP151" s="70"/>
    </row>
    <row r="152" spans="1:42" ht="33" customHeight="1">
      <c r="A152" s="87">
        <v>341</v>
      </c>
      <c r="B152" s="88" t="s">
        <v>815</v>
      </c>
      <c r="C152" s="89" t="s">
        <v>1336</v>
      </c>
      <c r="D152" s="113">
        <v>0</v>
      </c>
      <c r="E152" s="113">
        <v>0</v>
      </c>
      <c r="F152" s="113">
        <v>0</v>
      </c>
      <c r="G152" s="113">
        <v>0</v>
      </c>
      <c r="H152" s="113">
        <v>0</v>
      </c>
      <c r="I152" s="113">
        <v>0</v>
      </c>
      <c r="J152" s="113">
        <v>0</v>
      </c>
      <c r="K152" s="113">
        <v>0</v>
      </c>
      <c r="L152" s="113">
        <v>0</v>
      </c>
      <c r="M152" s="113">
        <v>0</v>
      </c>
      <c r="N152" s="113">
        <v>0</v>
      </c>
      <c r="O152" s="113">
        <v>0</v>
      </c>
      <c r="P152" s="113">
        <v>0</v>
      </c>
      <c r="Q152" s="113">
        <v>0</v>
      </c>
      <c r="R152" s="113">
        <v>0</v>
      </c>
      <c r="S152" s="113">
        <v>0</v>
      </c>
      <c r="T152" s="113">
        <v>0</v>
      </c>
      <c r="U152" s="113">
        <v>0</v>
      </c>
      <c r="V152" s="113">
        <v>0</v>
      </c>
      <c r="W152" s="113">
        <v>0</v>
      </c>
      <c r="X152" s="113">
        <v>0</v>
      </c>
      <c r="Y152" s="113">
        <v>0</v>
      </c>
      <c r="Z152" s="113">
        <v>0</v>
      </c>
      <c r="AA152" s="113">
        <v>0</v>
      </c>
      <c r="AB152" s="113">
        <v>0</v>
      </c>
      <c r="AC152" s="113">
        <v>0</v>
      </c>
      <c r="AD152" s="113">
        <v>0</v>
      </c>
      <c r="AE152" s="113">
        <v>0</v>
      </c>
      <c r="AF152" s="113">
        <v>0</v>
      </c>
      <c r="AG152" s="113">
        <v>0</v>
      </c>
      <c r="AH152" s="113">
        <v>0</v>
      </c>
      <c r="AI152" s="113">
        <v>0</v>
      </c>
      <c r="AJ152" s="113">
        <v>0</v>
      </c>
      <c r="AK152" s="113">
        <v>0</v>
      </c>
      <c r="AL152" s="113">
        <v>0</v>
      </c>
      <c r="AM152" s="113">
        <f t="shared" si="2"/>
        <v>0</v>
      </c>
      <c r="AP152" s="70"/>
    </row>
    <row r="153" spans="1:42" ht="33" customHeight="1">
      <c r="A153" s="87">
        <v>342</v>
      </c>
      <c r="B153" s="88" t="s">
        <v>816</v>
      </c>
      <c r="C153" s="89" t="s">
        <v>1331</v>
      </c>
      <c r="D153" s="113">
        <v>0</v>
      </c>
      <c r="E153" s="113">
        <v>134.26</v>
      </c>
      <c r="F153" s="113">
        <v>0</v>
      </c>
      <c r="G153" s="113">
        <v>279235.3899999999</v>
      </c>
      <c r="H153" s="113">
        <v>0</v>
      </c>
      <c r="I153" s="113">
        <v>0</v>
      </c>
      <c r="J153" s="113">
        <v>11568835.649999999</v>
      </c>
      <c r="K153" s="113">
        <v>0</v>
      </c>
      <c r="L153" s="113">
        <v>0</v>
      </c>
      <c r="M153" s="113">
        <v>0</v>
      </c>
      <c r="N153" s="113">
        <v>0</v>
      </c>
      <c r="O153" s="113">
        <v>0</v>
      </c>
      <c r="P153" s="113">
        <v>0</v>
      </c>
      <c r="Q153" s="113">
        <v>0</v>
      </c>
      <c r="R153" s="113">
        <v>0</v>
      </c>
      <c r="S153" s="113">
        <v>0</v>
      </c>
      <c r="T153" s="113">
        <v>0</v>
      </c>
      <c r="U153" s="113">
        <v>0</v>
      </c>
      <c r="V153" s="113">
        <v>0</v>
      </c>
      <c r="W153" s="113">
        <v>0</v>
      </c>
      <c r="X153" s="113">
        <v>0</v>
      </c>
      <c r="Y153" s="113">
        <v>0</v>
      </c>
      <c r="Z153" s="113">
        <v>0</v>
      </c>
      <c r="AA153" s="113">
        <v>0</v>
      </c>
      <c r="AB153" s="113">
        <v>0</v>
      </c>
      <c r="AC153" s="113">
        <v>0</v>
      </c>
      <c r="AD153" s="113">
        <v>0</v>
      </c>
      <c r="AE153" s="113">
        <v>0</v>
      </c>
      <c r="AF153" s="113">
        <v>0</v>
      </c>
      <c r="AG153" s="113">
        <v>0</v>
      </c>
      <c r="AH153" s="113">
        <v>0</v>
      </c>
      <c r="AI153" s="113">
        <v>0</v>
      </c>
      <c r="AJ153" s="113">
        <v>0</v>
      </c>
      <c r="AK153" s="113">
        <v>0</v>
      </c>
      <c r="AL153" s="113">
        <v>0</v>
      </c>
      <c r="AM153" s="113">
        <f t="shared" si="2"/>
        <v>11848205.299999999</v>
      </c>
      <c r="AP153" s="70"/>
    </row>
    <row r="154" spans="1:42" ht="33" customHeight="1">
      <c r="A154" s="87">
        <v>343</v>
      </c>
      <c r="B154" s="88" t="s">
        <v>817</v>
      </c>
      <c r="C154" s="89" t="s">
        <v>1331</v>
      </c>
      <c r="D154" s="113">
        <v>0</v>
      </c>
      <c r="E154" s="113">
        <v>0</v>
      </c>
      <c r="F154" s="113">
        <v>0</v>
      </c>
      <c r="G154" s="113">
        <v>0</v>
      </c>
      <c r="H154" s="113">
        <v>0</v>
      </c>
      <c r="I154" s="113">
        <v>0</v>
      </c>
      <c r="J154" s="113">
        <v>0</v>
      </c>
      <c r="K154" s="113">
        <v>0</v>
      </c>
      <c r="L154" s="113">
        <v>0</v>
      </c>
      <c r="M154" s="113">
        <v>0</v>
      </c>
      <c r="N154" s="113">
        <v>0</v>
      </c>
      <c r="O154" s="113">
        <v>0</v>
      </c>
      <c r="P154" s="113">
        <v>0</v>
      </c>
      <c r="Q154" s="113">
        <v>0</v>
      </c>
      <c r="R154" s="113">
        <v>0</v>
      </c>
      <c r="S154" s="113">
        <v>0</v>
      </c>
      <c r="T154" s="113">
        <v>0</v>
      </c>
      <c r="U154" s="113">
        <v>0</v>
      </c>
      <c r="V154" s="113">
        <v>0</v>
      </c>
      <c r="W154" s="113">
        <v>0</v>
      </c>
      <c r="X154" s="113">
        <v>0</v>
      </c>
      <c r="Y154" s="113">
        <v>0</v>
      </c>
      <c r="Z154" s="113">
        <v>0</v>
      </c>
      <c r="AA154" s="113">
        <v>0</v>
      </c>
      <c r="AB154" s="113">
        <v>0</v>
      </c>
      <c r="AC154" s="113">
        <v>0</v>
      </c>
      <c r="AD154" s="113">
        <v>0</v>
      </c>
      <c r="AE154" s="113">
        <v>0</v>
      </c>
      <c r="AF154" s="113">
        <v>0</v>
      </c>
      <c r="AG154" s="113">
        <v>0</v>
      </c>
      <c r="AH154" s="113">
        <v>0</v>
      </c>
      <c r="AI154" s="113">
        <v>0</v>
      </c>
      <c r="AJ154" s="113">
        <v>0</v>
      </c>
      <c r="AK154" s="113">
        <v>0</v>
      </c>
      <c r="AL154" s="113">
        <v>0</v>
      </c>
      <c r="AM154" s="113">
        <f t="shared" si="2"/>
        <v>0</v>
      </c>
      <c r="AP154" s="70"/>
    </row>
    <row r="155" spans="1:42" ht="33" customHeight="1">
      <c r="A155" s="87">
        <v>344</v>
      </c>
      <c r="B155" s="88" t="s">
        <v>818</v>
      </c>
      <c r="C155" s="89" t="s">
        <v>1399</v>
      </c>
      <c r="D155" s="113">
        <v>5847</v>
      </c>
      <c r="E155" s="113">
        <v>0</v>
      </c>
      <c r="F155" s="113">
        <v>2300000</v>
      </c>
      <c r="G155" s="113">
        <v>16710.440000000002</v>
      </c>
      <c r="H155" s="113">
        <v>0</v>
      </c>
      <c r="I155" s="113">
        <v>0</v>
      </c>
      <c r="J155" s="113">
        <v>297775</v>
      </c>
      <c r="K155" s="113">
        <v>0</v>
      </c>
      <c r="L155" s="113">
        <v>0</v>
      </c>
      <c r="M155" s="113">
        <v>0</v>
      </c>
      <c r="N155" s="113">
        <v>0</v>
      </c>
      <c r="O155" s="113">
        <v>0</v>
      </c>
      <c r="P155" s="113">
        <v>0</v>
      </c>
      <c r="Q155" s="113">
        <v>0</v>
      </c>
      <c r="R155" s="113">
        <v>0</v>
      </c>
      <c r="S155" s="113">
        <v>0</v>
      </c>
      <c r="T155" s="113">
        <v>0</v>
      </c>
      <c r="U155" s="113">
        <v>0</v>
      </c>
      <c r="V155" s="113">
        <v>0</v>
      </c>
      <c r="W155" s="113">
        <v>0</v>
      </c>
      <c r="X155" s="113">
        <v>0</v>
      </c>
      <c r="Y155" s="113">
        <v>0</v>
      </c>
      <c r="Z155" s="113">
        <v>0</v>
      </c>
      <c r="AA155" s="113">
        <v>0</v>
      </c>
      <c r="AB155" s="113">
        <v>0</v>
      </c>
      <c r="AC155" s="113">
        <v>0</v>
      </c>
      <c r="AD155" s="113">
        <v>0</v>
      </c>
      <c r="AE155" s="113">
        <v>0</v>
      </c>
      <c r="AF155" s="113">
        <v>0</v>
      </c>
      <c r="AG155" s="113">
        <v>0</v>
      </c>
      <c r="AH155" s="113">
        <v>0</v>
      </c>
      <c r="AI155" s="113">
        <v>0</v>
      </c>
      <c r="AJ155" s="113">
        <v>0</v>
      </c>
      <c r="AK155" s="113">
        <v>0</v>
      </c>
      <c r="AL155" s="113">
        <v>0</v>
      </c>
      <c r="AM155" s="113">
        <f t="shared" si="2"/>
        <v>2620332.44</v>
      </c>
      <c r="AP155" s="70"/>
    </row>
    <row r="156" spans="1:42" ht="33" customHeight="1">
      <c r="A156" s="87">
        <v>345</v>
      </c>
      <c r="B156" s="88" t="s">
        <v>819</v>
      </c>
      <c r="C156" s="89" t="s">
        <v>1330</v>
      </c>
      <c r="D156" s="113">
        <v>0</v>
      </c>
      <c r="E156" s="113">
        <v>0</v>
      </c>
      <c r="F156" s="113">
        <v>0</v>
      </c>
      <c r="G156" s="113">
        <v>0</v>
      </c>
      <c r="H156" s="113">
        <v>0</v>
      </c>
      <c r="I156" s="113">
        <v>0</v>
      </c>
      <c r="J156" s="113">
        <v>0</v>
      </c>
      <c r="K156" s="113">
        <v>0</v>
      </c>
      <c r="L156" s="113">
        <v>0</v>
      </c>
      <c r="M156" s="113">
        <v>0</v>
      </c>
      <c r="N156" s="113">
        <v>0</v>
      </c>
      <c r="O156" s="113">
        <v>0</v>
      </c>
      <c r="P156" s="113">
        <v>0</v>
      </c>
      <c r="Q156" s="113">
        <v>0</v>
      </c>
      <c r="R156" s="113">
        <v>0</v>
      </c>
      <c r="S156" s="113">
        <v>0</v>
      </c>
      <c r="T156" s="113">
        <v>0</v>
      </c>
      <c r="U156" s="113">
        <v>0</v>
      </c>
      <c r="V156" s="113">
        <v>0</v>
      </c>
      <c r="W156" s="113">
        <v>0</v>
      </c>
      <c r="X156" s="113">
        <v>0</v>
      </c>
      <c r="Y156" s="113">
        <v>0</v>
      </c>
      <c r="Z156" s="113">
        <v>0</v>
      </c>
      <c r="AA156" s="113">
        <v>0</v>
      </c>
      <c r="AB156" s="113">
        <v>0</v>
      </c>
      <c r="AC156" s="113">
        <v>0</v>
      </c>
      <c r="AD156" s="113">
        <v>0</v>
      </c>
      <c r="AE156" s="113">
        <v>0</v>
      </c>
      <c r="AF156" s="113">
        <v>0</v>
      </c>
      <c r="AG156" s="113">
        <v>0</v>
      </c>
      <c r="AH156" s="113">
        <v>0</v>
      </c>
      <c r="AI156" s="113">
        <v>0</v>
      </c>
      <c r="AJ156" s="113">
        <v>0</v>
      </c>
      <c r="AK156" s="113">
        <v>0</v>
      </c>
      <c r="AL156" s="113">
        <v>0</v>
      </c>
      <c r="AM156" s="113">
        <f t="shared" si="2"/>
        <v>0</v>
      </c>
      <c r="AP156" s="70"/>
    </row>
    <row r="157" spans="1:42" ht="33" customHeight="1">
      <c r="A157" s="87">
        <v>346</v>
      </c>
      <c r="B157" s="88" t="s">
        <v>820</v>
      </c>
      <c r="C157" s="89" t="s">
        <v>1330</v>
      </c>
      <c r="D157" s="113">
        <v>0</v>
      </c>
      <c r="E157" s="113">
        <v>0</v>
      </c>
      <c r="F157" s="113">
        <v>0</v>
      </c>
      <c r="G157" s="113">
        <v>4769.62</v>
      </c>
      <c r="H157" s="113">
        <v>0</v>
      </c>
      <c r="I157" s="113">
        <v>0</v>
      </c>
      <c r="J157" s="113">
        <v>0</v>
      </c>
      <c r="K157" s="113">
        <v>0</v>
      </c>
      <c r="L157" s="113">
        <v>0</v>
      </c>
      <c r="M157" s="113">
        <v>0</v>
      </c>
      <c r="N157" s="113">
        <v>0</v>
      </c>
      <c r="O157" s="113">
        <v>0</v>
      </c>
      <c r="P157" s="113">
        <v>0</v>
      </c>
      <c r="Q157" s="113">
        <v>0</v>
      </c>
      <c r="R157" s="113">
        <v>0</v>
      </c>
      <c r="S157" s="113">
        <v>0</v>
      </c>
      <c r="T157" s="113">
        <v>0</v>
      </c>
      <c r="U157" s="113">
        <v>0</v>
      </c>
      <c r="V157" s="113">
        <v>0</v>
      </c>
      <c r="W157" s="113">
        <v>0</v>
      </c>
      <c r="X157" s="113">
        <v>0</v>
      </c>
      <c r="Y157" s="113">
        <v>0</v>
      </c>
      <c r="Z157" s="113">
        <v>0</v>
      </c>
      <c r="AA157" s="113">
        <v>0</v>
      </c>
      <c r="AB157" s="113">
        <v>0</v>
      </c>
      <c r="AC157" s="113">
        <v>0</v>
      </c>
      <c r="AD157" s="113">
        <v>0</v>
      </c>
      <c r="AE157" s="113">
        <v>0</v>
      </c>
      <c r="AF157" s="113">
        <v>0</v>
      </c>
      <c r="AG157" s="113">
        <v>0</v>
      </c>
      <c r="AH157" s="113">
        <v>0</v>
      </c>
      <c r="AI157" s="113">
        <v>0</v>
      </c>
      <c r="AJ157" s="113">
        <v>0</v>
      </c>
      <c r="AK157" s="113">
        <v>0</v>
      </c>
      <c r="AL157" s="113">
        <v>0</v>
      </c>
      <c r="AM157" s="113">
        <f t="shared" si="2"/>
        <v>4769.62</v>
      </c>
      <c r="AP157" s="70"/>
    </row>
    <row r="158" spans="1:42" ht="33" customHeight="1">
      <c r="A158" s="87">
        <v>347</v>
      </c>
      <c r="B158" s="88" t="s">
        <v>821</v>
      </c>
      <c r="C158" s="89" t="s">
        <v>1330</v>
      </c>
      <c r="D158" s="113">
        <v>0</v>
      </c>
      <c r="E158" s="113">
        <v>0</v>
      </c>
      <c r="F158" s="113">
        <v>70191.5</v>
      </c>
      <c r="G158" s="113">
        <v>594.79</v>
      </c>
      <c r="H158" s="113">
        <v>0</v>
      </c>
      <c r="I158" s="113">
        <v>0</v>
      </c>
      <c r="J158" s="113">
        <v>0</v>
      </c>
      <c r="K158" s="113">
        <v>0</v>
      </c>
      <c r="L158" s="113">
        <v>0</v>
      </c>
      <c r="M158" s="113">
        <v>0</v>
      </c>
      <c r="N158" s="113">
        <v>0</v>
      </c>
      <c r="O158" s="113">
        <v>0</v>
      </c>
      <c r="P158" s="113">
        <v>0</v>
      </c>
      <c r="Q158" s="113">
        <v>0</v>
      </c>
      <c r="R158" s="113">
        <v>0</v>
      </c>
      <c r="S158" s="113">
        <v>0</v>
      </c>
      <c r="T158" s="113">
        <v>0</v>
      </c>
      <c r="U158" s="113">
        <v>0</v>
      </c>
      <c r="V158" s="113">
        <v>0</v>
      </c>
      <c r="W158" s="113">
        <v>0</v>
      </c>
      <c r="X158" s="113">
        <v>0</v>
      </c>
      <c r="Y158" s="113">
        <v>0</v>
      </c>
      <c r="Z158" s="113">
        <v>0</v>
      </c>
      <c r="AA158" s="113">
        <v>0</v>
      </c>
      <c r="AB158" s="113">
        <v>0</v>
      </c>
      <c r="AC158" s="113">
        <v>0</v>
      </c>
      <c r="AD158" s="113">
        <v>0</v>
      </c>
      <c r="AE158" s="113">
        <v>0</v>
      </c>
      <c r="AF158" s="113">
        <v>0</v>
      </c>
      <c r="AG158" s="113">
        <v>0</v>
      </c>
      <c r="AH158" s="113">
        <v>0</v>
      </c>
      <c r="AI158" s="113">
        <v>0</v>
      </c>
      <c r="AJ158" s="113">
        <v>0</v>
      </c>
      <c r="AK158" s="113">
        <v>0</v>
      </c>
      <c r="AL158" s="113">
        <v>0</v>
      </c>
      <c r="AM158" s="113">
        <f t="shared" si="2"/>
        <v>70786.289999999994</v>
      </c>
      <c r="AP158" s="70"/>
    </row>
    <row r="159" spans="1:42" ht="33" customHeight="1">
      <c r="A159" s="87">
        <v>348</v>
      </c>
      <c r="B159" s="88" t="s">
        <v>822</v>
      </c>
      <c r="C159" s="89" t="s">
        <v>1334</v>
      </c>
      <c r="D159" s="113">
        <v>0</v>
      </c>
      <c r="E159" s="113">
        <v>0</v>
      </c>
      <c r="F159" s="113">
        <v>171664.64000000001</v>
      </c>
      <c r="G159" s="113">
        <v>185.5</v>
      </c>
      <c r="H159" s="113">
        <v>0</v>
      </c>
      <c r="I159" s="113">
        <v>0</v>
      </c>
      <c r="J159" s="113">
        <v>160772.5</v>
      </c>
      <c r="K159" s="113">
        <v>0</v>
      </c>
      <c r="L159" s="113">
        <v>0</v>
      </c>
      <c r="M159" s="113">
        <v>0</v>
      </c>
      <c r="N159" s="113">
        <v>0</v>
      </c>
      <c r="O159" s="113">
        <v>0</v>
      </c>
      <c r="P159" s="113">
        <v>0</v>
      </c>
      <c r="Q159" s="113">
        <v>0</v>
      </c>
      <c r="R159" s="113">
        <v>0</v>
      </c>
      <c r="S159" s="113">
        <v>0</v>
      </c>
      <c r="T159" s="113">
        <v>0</v>
      </c>
      <c r="U159" s="113">
        <v>0</v>
      </c>
      <c r="V159" s="113">
        <v>0</v>
      </c>
      <c r="W159" s="113">
        <v>0</v>
      </c>
      <c r="X159" s="113">
        <v>0</v>
      </c>
      <c r="Y159" s="113">
        <v>0</v>
      </c>
      <c r="Z159" s="113">
        <v>0</v>
      </c>
      <c r="AA159" s="113">
        <v>0</v>
      </c>
      <c r="AB159" s="113">
        <v>0</v>
      </c>
      <c r="AC159" s="113">
        <v>0</v>
      </c>
      <c r="AD159" s="113">
        <v>0</v>
      </c>
      <c r="AE159" s="113">
        <v>0</v>
      </c>
      <c r="AF159" s="113">
        <v>0</v>
      </c>
      <c r="AG159" s="113">
        <v>0</v>
      </c>
      <c r="AH159" s="113">
        <v>0</v>
      </c>
      <c r="AI159" s="113">
        <v>0</v>
      </c>
      <c r="AJ159" s="113">
        <v>0</v>
      </c>
      <c r="AK159" s="113">
        <v>0</v>
      </c>
      <c r="AL159" s="113">
        <v>0</v>
      </c>
      <c r="AM159" s="113">
        <f t="shared" si="2"/>
        <v>332622.64</v>
      </c>
      <c r="AP159" s="70"/>
    </row>
    <row r="160" spans="1:42" ht="33" customHeight="1">
      <c r="A160" s="87">
        <v>349</v>
      </c>
      <c r="B160" s="88" t="s">
        <v>823</v>
      </c>
      <c r="C160" s="89" t="s">
        <v>1332</v>
      </c>
      <c r="D160" s="113">
        <v>0</v>
      </c>
      <c r="E160" s="113">
        <v>0</v>
      </c>
      <c r="F160" s="113">
        <v>0</v>
      </c>
      <c r="G160" s="113">
        <v>0</v>
      </c>
      <c r="H160" s="113">
        <v>0</v>
      </c>
      <c r="I160" s="113">
        <v>0</v>
      </c>
      <c r="J160" s="113">
        <v>0</v>
      </c>
      <c r="K160" s="113">
        <v>0</v>
      </c>
      <c r="L160" s="113">
        <v>0</v>
      </c>
      <c r="M160" s="113">
        <v>0</v>
      </c>
      <c r="N160" s="113">
        <v>0</v>
      </c>
      <c r="O160" s="113">
        <v>0</v>
      </c>
      <c r="P160" s="113">
        <v>0</v>
      </c>
      <c r="Q160" s="113">
        <v>0</v>
      </c>
      <c r="R160" s="113">
        <v>0</v>
      </c>
      <c r="S160" s="113">
        <v>0</v>
      </c>
      <c r="T160" s="113">
        <v>0</v>
      </c>
      <c r="U160" s="113">
        <v>0</v>
      </c>
      <c r="V160" s="113">
        <v>0</v>
      </c>
      <c r="W160" s="113">
        <v>0</v>
      </c>
      <c r="X160" s="113">
        <v>0</v>
      </c>
      <c r="Y160" s="113">
        <v>0</v>
      </c>
      <c r="Z160" s="113">
        <v>0</v>
      </c>
      <c r="AA160" s="113">
        <v>0</v>
      </c>
      <c r="AB160" s="113">
        <v>0</v>
      </c>
      <c r="AC160" s="113">
        <v>0</v>
      </c>
      <c r="AD160" s="113">
        <v>0</v>
      </c>
      <c r="AE160" s="113">
        <v>0</v>
      </c>
      <c r="AF160" s="113">
        <v>0</v>
      </c>
      <c r="AG160" s="113">
        <v>0</v>
      </c>
      <c r="AH160" s="113">
        <v>0</v>
      </c>
      <c r="AI160" s="113">
        <v>0</v>
      </c>
      <c r="AJ160" s="113">
        <v>0</v>
      </c>
      <c r="AK160" s="113">
        <v>0</v>
      </c>
      <c r="AL160" s="113">
        <v>0</v>
      </c>
      <c r="AM160" s="113">
        <f t="shared" si="2"/>
        <v>0</v>
      </c>
      <c r="AP160" s="70"/>
    </row>
    <row r="161" spans="1:42" ht="33" customHeight="1">
      <c r="A161" s="87">
        <v>371</v>
      </c>
      <c r="B161" s="88" t="s">
        <v>824</v>
      </c>
      <c r="C161" s="89" t="s">
        <v>1331</v>
      </c>
      <c r="D161" s="113">
        <v>0</v>
      </c>
      <c r="E161" s="113">
        <v>0</v>
      </c>
      <c r="F161" s="113">
        <v>0</v>
      </c>
      <c r="G161" s="113">
        <v>0</v>
      </c>
      <c r="H161" s="113">
        <v>0</v>
      </c>
      <c r="I161" s="113">
        <v>0</v>
      </c>
      <c r="J161" s="113">
        <v>0</v>
      </c>
      <c r="K161" s="113">
        <v>0</v>
      </c>
      <c r="L161" s="113">
        <v>0</v>
      </c>
      <c r="M161" s="113">
        <v>0</v>
      </c>
      <c r="N161" s="113">
        <v>0</v>
      </c>
      <c r="O161" s="113">
        <v>0</v>
      </c>
      <c r="P161" s="113">
        <v>0</v>
      </c>
      <c r="Q161" s="113">
        <v>0</v>
      </c>
      <c r="R161" s="113">
        <v>0</v>
      </c>
      <c r="S161" s="113">
        <v>0</v>
      </c>
      <c r="T161" s="113">
        <v>0</v>
      </c>
      <c r="U161" s="113">
        <v>0</v>
      </c>
      <c r="V161" s="113">
        <v>0</v>
      </c>
      <c r="W161" s="113">
        <v>0</v>
      </c>
      <c r="X161" s="113">
        <v>0</v>
      </c>
      <c r="Y161" s="113">
        <v>0</v>
      </c>
      <c r="Z161" s="113">
        <v>0</v>
      </c>
      <c r="AA161" s="113">
        <v>0</v>
      </c>
      <c r="AB161" s="113">
        <v>0</v>
      </c>
      <c r="AC161" s="113">
        <v>0</v>
      </c>
      <c r="AD161" s="113">
        <v>0</v>
      </c>
      <c r="AE161" s="113">
        <v>0</v>
      </c>
      <c r="AF161" s="113">
        <v>0</v>
      </c>
      <c r="AG161" s="113">
        <v>0</v>
      </c>
      <c r="AH161" s="113">
        <v>0</v>
      </c>
      <c r="AI161" s="113">
        <v>0</v>
      </c>
      <c r="AJ161" s="113">
        <v>0</v>
      </c>
      <c r="AK161" s="113">
        <v>0</v>
      </c>
      <c r="AL161" s="113">
        <v>0</v>
      </c>
      <c r="AM161" s="113">
        <f t="shared" si="2"/>
        <v>0</v>
      </c>
      <c r="AP161" s="70"/>
    </row>
    <row r="162" spans="1:42" ht="33" customHeight="1">
      <c r="A162" s="87">
        <v>372</v>
      </c>
      <c r="B162" s="88" t="s">
        <v>1268</v>
      </c>
      <c r="C162" s="89" t="s">
        <v>1333</v>
      </c>
      <c r="D162" s="113">
        <v>0</v>
      </c>
      <c r="E162" s="113">
        <v>0</v>
      </c>
      <c r="F162" s="113">
        <v>0</v>
      </c>
      <c r="G162" s="113">
        <v>0</v>
      </c>
      <c r="H162" s="113">
        <v>0</v>
      </c>
      <c r="I162" s="113">
        <v>0</v>
      </c>
      <c r="J162" s="113">
        <v>0</v>
      </c>
      <c r="K162" s="113">
        <v>0</v>
      </c>
      <c r="L162" s="113">
        <v>0</v>
      </c>
      <c r="M162" s="113">
        <v>0</v>
      </c>
      <c r="N162" s="113">
        <v>0</v>
      </c>
      <c r="O162" s="113">
        <v>0</v>
      </c>
      <c r="P162" s="113">
        <v>0</v>
      </c>
      <c r="Q162" s="113">
        <v>0</v>
      </c>
      <c r="R162" s="113">
        <v>0</v>
      </c>
      <c r="S162" s="113">
        <v>0</v>
      </c>
      <c r="T162" s="113">
        <v>0</v>
      </c>
      <c r="U162" s="113">
        <v>0</v>
      </c>
      <c r="V162" s="113">
        <v>0</v>
      </c>
      <c r="W162" s="113">
        <v>0</v>
      </c>
      <c r="X162" s="113">
        <v>0</v>
      </c>
      <c r="Y162" s="113">
        <v>0</v>
      </c>
      <c r="Z162" s="113">
        <v>0</v>
      </c>
      <c r="AA162" s="113">
        <v>0</v>
      </c>
      <c r="AB162" s="113">
        <v>0</v>
      </c>
      <c r="AC162" s="113">
        <v>0</v>
      </c>
      <c r="AD162" s="113">
        <v>0</v>
      </c>
      <c r="AE162" s="113">
        <v>0</v>
      </c>
      <c r="AF162" s="113">
        <v>0</v>
      </c>
      <c r="AG162" s="113">
        <v>0</v>
      </c>
      <c r="AH162" s="113">
        <v>0</v>
      </c>
      <c r="AI162" s="113">
        <v>0</v>
      </c>
      <c r="AJ162" s="113">
        <v>0</v>
      </c>
      <c r="AK162" s="113">
        <v>0</v>
      </c>
      <c r="AL162" s="113">
        <v>0</v>
      </c>
      <c r="AM162" s="113">
        <f t="shared" si="2"/>
        <v>0</v>
      </c>
      <c r="AP162" s="70"/>
    </row>
    <row r="163" spans="1:42" ht="33" customHeight="1">
      <c r="A163" s="87">
        <v>373</v>
      </c>
      <c r="B163" s="88" t="s">
        <v>1269</v>
      </c>
      <c r="C163" s="115" t="s">
        <v>1329</v>
      </c>
      <c r="D163" s="113">
        <v>0</v>
      </c>
      <c r="E163" s="113">
        <v>0</v>
      </c>
      <c r="F163" s="113">
        <v>0</v>
      </c>
      <c r="G163" s="259">
        <v>756535.38999999978</v>
      </c>
      <c r="H163" s="113">
        <v>0</v>
      </c>
      <c r="I163" s="113">
        <v>0</v>
      </c>
      <c r="J163" s="113">
        <v>1400000</v>
      </c>
      <c r="K163" s="113">
        <v>0</v>
      </c>
      <c r="L163" s="113">
        <v>0</v>
      </c>
      <c r="M163" s="113">
        <v>0</v>
      </c>
      <c r="N163" s="113">
        <v>0</v>
      </c>
      <c r="O163" s="113">
        <v>0</v>
      </c>
      <c r="P163" s="113">
        <v>0</v>
      </c>
      <c r="Q163" s="113">
        <v>213941345.85000002</v>
      </c>
      <c r="R163" s="113">
        <v>0</v>
      </c>
      <c r="S163" s="113">
        <v>0</v>
      </c>
      <c r="T163" s="113">
        <v>0</v>
      </c>
      <c r="U163" s="113">
        <v>0</v>
      </c>
      <c r="V163" s="113">
        <v>0</v>
      </c>
      <c r="W163" s="113">
        <v>0</v>
      </c>
      <c r="X163" s="113">
        <v>0</v>
      </c>
      <c r="Y163" s="113">
        <v>0</v>
      </c>
      <c r="Z163" s="113">
        <v>0</v>
      </c>
      <c r="AA163" s="113">
        <v>0</v>
      </c>
      <c r="AB163" s="113">
        <v>0</v>
      </c>
      <c r="AC163" s="113">
        <v>0</v>
      </c>
      <c r="AD163" s="113">
        <v>0</v>
      </c>
      <c r="AE163" s="113">
        <v>0</v>
      </c>
      <c r="AF163" s="113">
        <v>0</v>
      </c>
      <c r="AG163" s="113">
        <v>0</v>
      </c>
      <c r="AH163" s="113">
        <v>0</v>
      </c>
      <c r="AI163" s="113">
        <v>0</v>
      </c>
      <c r="AJ163" s="113">
        <v>0</v>
      </c>
      <c r="AK163" s="113">
        <v>0</v>
      </c>
      <c r="AL163" s="113">
        <v>0</v>
      </c>
      <c r="AM163" s="113">
        <f t="shared" si="2"/>
        <v>216097881.24000001</v>
      </c>
      <c r="AP163" s="70"/>
    </row>
    <row r="164" spans="1:42" ht="33" customHeight="1">
      <c r="A164" s="87">
        <v>374</v>
      </c>
      <c r="B164" s="88" t="s">
        <v>1270</v>
      </c>
      <c r="C164" s="89" t="s">
        <v>1337</v>
      </c>
      <c r="D164" s="113">
        <v>0</v>
      </c>
      <c r="E164" s="113">
        <v>0</v>
      </c>
      <c r="F164" s="113">
        <v>0</v>
      </c>
      <c r="G164" s="113">
        <v>5457.9000000000005</v>
      </c>
      <c r="H164" s="113">
        <v>0</v>
      </c>
      <c r="I164" s="113">
        <v>0</v>
      </c>
      <c r="J164" s="113">
        <v>0</v>
      </c>
      <c r="K164" s="113">
        <v>0</v>
      </c>
      <c r="L164" s="113">
        <v>0</v>
      </c>
      <c r="M164" s="113">
        <v>0</v>
      </c>
      <c r="N164" s="113">
        <v>0</v>
      </c>
      <c r="O164" s="113">
        <v>0</v>
      </c>
      <c r="P164" s="113">
        <v>0</v>
      </c>
      <c r="Q164" s="113">
        <v>0</v>
      </c>
      <c r="R164" s="113">
        <v>0</v>
      </c>
      <c r="S164" s="113">
        <v>0</v>
      </c>
      <c r="T164" s="113">
        <v>0</v>
      </c>
      <c r="U164" s="113">
        <v>0</v>
      </c>
      <c r="V164" s="113">
        <v>0</v>
      </c>
      <c r="W164" s="113">
        <v>0</v>
      </c>
      <c r="X164" s="113">
        <v>0</v>
      </c>
      <c r="Y164" s="113">
        <v>0</v>
      </c>
      <c r="Z164" s="113">
        <v>0</v>
      </c>
      <c r="AA164" s="113">
        <v>0</v>
      </c>
      <c r="AB164" s="113">
        <v>0</v>
      </c>
      <c r="AC164" s="113">
        <v>0</v>
      </c>
      <c r="AD164" s="113">
        <v>0</v>
      </c>
      <c r="AE164" s="113">
        <v>0</v>
      </c>
      <c r="AF164" s="113">
        <v>0</v>
      </c>
      <c r="AG164" s="113">
        <v>0</v>
      </c>
      <c r="AH164" s="113">
        <v>0</v>
      </c>
      <c r="AI164" s="113">
        <v>0</v>
      </c>
      <c r="AJ164" s="113">
        <v>0</v>
      </c>
      <c r="AK164" s="113">
        <v>0</v>
      </c>
      <c r="AL164" s="113">
        <v>0</v>
      </c>
      <c r="AM164" s="113">
        <f t="shared" si="2"/>
        <v>5457.9000000000005</v>
      </c>
      <c r="AP164" s="70"/>
    </row>
    <row r="165" spans="1:42" ht="33" customHeight="1">
      <c r="A165" s="87">
        <v>375</v>
      </c>
      <c r="B165" s="88" t="s">
        <v>1271</v>
      </c>
      <c r="C165" s="115" t="s">
        <v>1298</v>
      </c>
      <c r="D165" s="113">
        <v>0</v>
      </c>
      <c r="E165" s="113">
        <v>0</v>
      </c>
      <c r="F165" s="113">
        <v>0</v>
      </c>
      <c r="G165" s="113">
        <v>17037.96</v>
      </c>
      <c r="H165" s="113">
        <v>0</v>
      </c>
      <c r="I165" s="113">
        <v>0</v>
      </c>
      <c r="J165" s="113">
        <v>0</v>
      </c>
      <c r="K165" s="113">
        <v>0</v>
      </c>
      <c r="L165" s="113">
        <v>270</v>
      </c>
      <c r="M165" s="113">
        <v>0</v>
      </c>
      <c r="N165" s="113">
        <v>0</v>
      </c>
      <c r="O165" s="113">
        <v>0</v>
      </c>
      <c r="P165" s="113">
        <v>0</v>
      </c>
      <c r="Q165" s="113">
        <v>0</v>
      </c>
      <c r="R165" s="113">
        <v>0</v>
      </c>
      <c r="S165" s="113">
        <v>0</v>
      </c>
      <c r="T165" s="113">
        <v>0</v>
      </c>
      <c r="U165" s="113">
        <v>0</v>
      </c>
      <c r="V165" s="113">
        <v>0</v>
      </c>
      <c r="W165" s="113">
        <v>0</v>
      </c>
      <c r="X165" s="113">
        <v>0</v>
      </c>
      <c r="Y165" s="113">
        <v>0</v>
      </c>
      <c r="Z165" s="113">
        <v>0</v>
      </c>
      <c r="AA165" s="113">
        <v>0</v>
      </c>
      <c r="AB165" s="113">
        <v>0</v>
      </c>
      <c r="AC165" s="113">
        <v>0</v>
      </c>
      <c r="AD165" s="113">
        <v>0</v>
      </c>
      <c r="AE165" s="113">
        <v>0</v>
      </c>
      <c r="AF165" s="113">
        <v>0</v>
      </c>
      <c r="AG165" s="113">
        <v>0</v>
      </c>
      <c r="AH165" s="113">
        <v>0</v>
      </c>
      <c r="AI165" s="113">
        <v>0</v>
      </c>
      <c r="AJ165" s="113">
        <v>0</v>
      </c>
      <c r="AK165" s="113">
        <v>0</v>
      </c>
      <c r="AL165" s="113">
        <v>0</v>
      </c>
      <c r="AM165" s="113">
        <f t="shared" si="2"/>
        <v>17307.96</v>
      </c>
      <c r="AP165" s="70"/>
    </row>
    <row r="166" spans="1:42" ht="33" customHeight="1">
      <c r="A166" s="87">
        <v>376</v>
      </c>
      <c r="B166" s="88" t="s">
        <v>1272</v>
      </c>
      <c r="C166" s="89" t="s">
        <v>1330</v>
      </c>
      <c r="D166" s="113">
        <v>0</v>
      </c>
      <c r="E166" s="113">
        <v>0</v>
      </c>
      <c r="F166" s="113">
        <v>0</v>
      </c>
      <c r="G166" s="113">
        <v>265.20999999999998</v>
      </c>
      <c r="H166" s="113">
        <v>0</v>
      </c>
      <c r="I166" s="113">
        <v>462338.59</v>
      </c>
      <c r="J166" s="113">
        <v>0</v>
      </c>
      <c r="K166" s="113">
        <v>0</v>
      </c>
      <c r="L166" s="113">
        <v>107890.95999999999</v>
      </c>
      <c r="M166" s="113">
        <v>0</v>
      </c>
      <c r="N166" s="113">
        <v>0</v>
      </c>
      <c r="O166" s="113">
        <v>143.1</v>
      </c>
      <c r="P166" s="113">
        <v>0</v>
      </c>
      <c r="Q166" s="113">
        <v>0</v>
      </c>
      <c r="R166" s="113">
        <v>0</v>
      </c>
      <c r="S166" s="113">
        <v>0</v>
      </c>
      <c r="T166" s="113">
        <v>0</v>
      </c>
      <c r="U166" s="113">
        <v>0</v>
      </c>
      <c r="V166" s="113">
        <v>0</v>
      </c>
      <c r="W166" s="113">
        <v>0</v>
      </c>
      <c r="X166" s="113">
        <v>0</v>
      </c>
      <c r="Y166" s="113">
        <v>0</v>
      </c>
      <c r="Z166" s="113">
        <v>0</v>
      </c>
      <c r="AA166" s="113">
        <v>0</v>
      </c>
      <c r="AB166" s="113">
        <v>0</v>
      </c>
      <c r="AC166" s="113">
        <v>0</v>
      </c>
      <c r="AD166" s="113">
        <v>0</v>
      </c>
      <c r="AE166" s="113">
        <v>0</v>
      </c>
      <c r="AF166" s="113">
        <v>0</v>
      </c>
      <c r="AG166" s="113">
        <v>0</v>
      </c>
      <c r="AH166" s="113">
        <v>0</v>
      </c>
      <c r="AI166" s="113">
        <v>0</v>
      </c>
      <c r="AJ166" s="113">
        <v>0</v>
      </c>
      <c r="AK166" s="113">
        <v>0</v>
      </c>
      <c r="AL166" s="113">
        <v>0</v>
      </c>
      <c r="AM166" s="113">
        <f t="shared" si="2"/>
        <v>570637.86</v>
      </c>
      <c r="AP166" s="70"/>
    </row>
    <row r="167" spans="1:42" ht="33" customHeight="1">
      <c r="A167" s="87">
        <v>377</v>
      </c>
      <c r="B167" s="88" t="s">
        <v>1273</v>
      </c>
      <c r="C167" s="115" t="s">
        <v>1298</v>
      </c>
      <c r="D167" s="113">
        <v>0</v>
      </c>
      <c r="E167" s="113">
        <v>0</v>
      </c>
      <c r="F167" s="113">
        <v>0</v>
      </c>
      <c r="G167" s="113">
        <v>0</v>
      </c>
      <c r="H167" s="113">
        <v>0</v>
      </c>
      <c r="I167" s="113">
        <v>0</v>
      </c>
      <c r="J167" s="113">
        <v>0</v>
      </c>
      <c r="K167" s="113">
        <v>0</v>
      </c>
      <c r="L167" s="113">
        <v>0</v>
      </c>
      <c r="M167" s="113">
        <v>0</v>
      </c>
      <c r="N167" s="113">
        <v>0</v>
      </c>
      <c r="O167" s="113">
        <v>0</v>
      </c>
      <c r="P167" s="113">
        <v>0</v>
      </c>
      <c r="Q167" s="113">
        <v>0</v>
      </c>
      <c r="R167" s="113">
        <v>0</v>
      </c>
      <c r="S167" s="113">
        <v>0</v>
      </c>
      <c r="T167" s="113">
        <v>0</v>
      </c>
      <c r="U167" s="113">
        <v>0</v>
      </c>
      <c r="V167" s="113">
        <v>0</v>
      </c>
      <c r="W167" s="113">
        <v>0</v>
      </c>
      <c r="X167" s="113">
        <v>0</v>
      </c>
      <c r="Y167" s="113">
        <v>0</v>
      </c>
      <c r="Z167" s="113">
        <v>0</v>
      </c>
      <c r="AA167" s="113">
        <v>0</v>
      </c>
      <c r="AB167" s="113">
        <v>0</v>
      </c>
      <c r="AC167" s="113">
        <v>0</v>
      </c>
      <c r="AD167" s="113">
        <v>0</v>
      </c>
      <c r="AE167" s="113">
        <v>0</v>
      </c>
      <c r="AF167" s="113">
        <v>0</v>
      </c>
      <c r="AG167" s="113">
        <v>0</v>
      </c>
      <c r="AH167" s="113">
        <v>0</v>
      </c>
      <c r="AI167" s="113">
        <v>0</v>
      </c>
      <c r="AJ167" s="113">
        <v>0</v>
      </c>
      <c r="AK167" s="113">
        <v>0</v>
      </c>
      <c r="AL167" s="113">
        <v>0</v>
      </c>
      <c r="AM167" s="113">
        <f t="shared" si="2"/>
        <v>0</v>
      </c>
      <c r="AP167" s="70"/>
    </row>
    <row r="168" spans="1:42" ht="33" customHeight="1">
      <c r="A168" s="87">
        <v>378</v>
      </c>
      <c r="B168" s="88" t="s">
        <v>1274</v>
      </c>
      <c r="C168" s="115" t="s">
        <v>1399</v>
      </c>
      <c r="D168" s="113">
        <v>46811</v>
      </c>
      <c r="E168" s="113">
        <v>0</v>
      </c>
      <c r="F168" s="113">
        <v>0</v>
      </c>
      <c r="G168" s="113">
        <v>18747.349999999999</v>
      </c>
      <c r="H168" s="113">
        <v>0</v>
      </c>
      <c r="I168" s="113">
        <v>856.8</v>
      </c>
      <c r="J168" s="113">
        <v>0</v>
      </c>
      <c r="K168" s="113">
        <v>0</v>
      </c>
      <c r="L168" s="113">
        <v>842.04</v>
      </c>
      <c r="M168" s="113">
        <v>0</v>
      </c>
      <c r="N168" s="113">
        <v>0</v>
      </c>
      <c r="O168" s="113">
        <v>0</v>
      </c>
      <c r="P168" s="113">
        <v>0</v>
      </c>
      <c r="Q168" s="113">
        <v>0</v>
      </c>
      <c r="R168" s="113">
        <v>0</v>
      </c>
      <c r="S168" s="113">
        <v>0</v>
      </c>
      <c r="T168" s="113">
        <v>0</v>
      </c>
      <c r="U168" s="113">
        <v>0</v>
      </c>
      <c r="V168" s="113">
        <v>0</v>
      </c>
      <c r="W168" s="113">
        <v>0</v>
      </c>
      <c r="X168" s="113">
        <v>0</v>
      </c>
      <c r="Y168" s="113">
        <v>0</v>
      </c>
      <c r="Z168" s="113">
        <v>0</v>
      </c>
      <c r="AA168" s="113">
        <v>0</v>
      </c>
      <c r="AB168" s="113">
        <v>0</v>
      </c>
      <c r="AC168" s="113">
        <v>0</v>
      </c>
      <c r="AD168" s="113">
        <v>0</v>
      </c>
      <c r="AE168" s="113">
        <v>0</v>
      </c>
      <c r="AF168" s="113">
        <v>0</v>
      </c>
      <c r="AG168" s="113">
        <v>0</v>
      </c>
      <c r="AH168" s="113">
        <v>0</v>
      </c>
      <c r="AI168" s="113">
        <v>0</v>
      </c>
      <c r="AJ168" s="113">
        <v>0</v>
      </c>
      <c r="AK168" s="113">
        <v>0</v>
      </c>
      <c r="AL168" s="113">
        <v>0</v>
      </c>
      <c r="AM168" s="113">
        <f t="shared" si="2"/>
        <v>67257.19</v>
      </c>
      <c r="AP168" s="70"/>
    </row>
    <row r="169" spans="1:42" ht="33" customHeight="1">
      <c r="A169" s="87">
        <v>380</v>
      </c>
      <c r="B169" s="88" t="s">
        <v>1325</v>
      </c>
      <c r="C169" s="115" t="s">
        <v>1334</v>
      </c>
      <c r="D169" s="113">
        <v>0</v>
      </c>
      <c r="E169" s="113">
        <v>0</v>
      </c>
      <c r="F169" s="113">
        <v>116493.5</v>
      </c>
      <c r="G169" s="113">
        <v>0</v>
      </c>
      <c r="H169" s="113">
        <v>0</v>
      </c>
      <c r="I169" s="113">
        <v>0</v>
      </c>
      <c r="J169" s="113">
        <v>0</v>
      </c>
      <c r="K169" s="113">
        <v>0</v>
      </c>
      <c r="L169" s="113">
        <v>0</v>
      </c>
      <c r="M169" s="113">
        <v>0</v>
      </c>
      <c r="N169" s="113">
        <v>0</v>
      </c>
      <c r="O169" s="113">
        <v>0</v>
      </c>
      <c r="P169" s="113">
        <v>0</v>
      </c>
      <c r="Q169" s="113">
        <v>1673864.4</v>
      </c>
      <c r="R169" s="113">
        <v>0</v>
      </c>
      <c r="S169" s="113">
        <v>0</v>
      </c>
      <c r="T169" s="113">
        <v>0</v>
      </c>
      <c r="U169" s="113">
        <v>0</v>
      </c>
      <c r="V169" s="113">
        <v>0</v>
      </c>
      <c r="W169" s="113">
        <v>0</v>
      </c>
      <c r="X169" s="113">
        <v>0</v>
      </c>
      <c r="Y169" s="113">
        <v>0</v>
      </c>
      <c r="Z169" s="113">
        <v>0</v>
      </c>
      <c r="AA169" s="113">
        <v>0</v>
      </c>
      <c r="AB169" s="113">
        <v>0</v>
      </c>
      <c r="AC169" s="113">
        <v>0</v>
      </c>
      <c r="AD169" s="113">
        <v>0</v>
      </c>
      <c r="AE169" s="113">
        <v>0</v>
      </c>
      <c r="AF169" s="113">
        <v>0</v>
      </c>
      <c r="AG169" s="113">
        <v>0</v>
      </c>
      <c r="AH169" s="113">
        <v>0</v>
      </c>
      <c r="AI169" s="113">
        <v>0</v>
      </c>
      <c r="AJ169" s="113">
        <v>0</v>
      </c>
      <c r="AK169" s="113">
        <v>0</v>
      </c>
      <c r="AL169" s="113">
        <v>0</v>
      </c>
      <c r="AM169" s="113">
        <f t="shared" si="2"/>
        <v>1790357.9</v>
      </c>
      <c r="AP169" s="70"/>
    </row>
    <row r="170" spans="1:42" ht="33" customHeight="1">
      <c r="A170" s="87">
        <v>411</v>
      </c>
      <c r="B170" s="88" t="s">
        <v>825</v>
      </c>
      <c r="C170" s="115" t="s">
        <v>1298</v>
      </c>
      <c r="D170" s="113">
        <v>0</v>
      </c>
      <c r="E170" s="113">
        <v>0</v>
      </c>
      <c r="F170" s="113">
        <v>0</v>
      </c>
      <c r="G170" s="113">
        <v>0</v>
      </c>
      <c r="H170" s="113">
        <v>0</v>
      </c>
      <c r="I170" s="113">
        <v>0</v>
      </c>
      <c r="J170" s="113">
        <v>0</v>
      </c>
      <c r="K170" s="113">
        <v>0</v>
      </c>
      <c r="L170" s="113">
        <v>0</v>
      </c>
      <c r="M170" s="113">
        <v>0</v>
      </c>
      <c r="N170" s="113">
        <v>0</v>
      </c>
      <c r="O170" s="113">
        <v>0</v>
      </c>
      <c r="P170" s="113">
        <v>0</v>
      </c>
      <c r="Q170" s="113">
        <v>0</v>
      </c>
      <c r="R170" s="113">
        <v>0</v>
      </c>
      <c r="S170" s="113">
        <v>0</v>
      </c>
      <c r="T170" s="113">
        <v>0</v>
      </c>
      <c r="U170" s="113">
        <v>0</v>
      </c>
      <c r="V170" s="113">
        <v>0</v>
      </c>
      <c r="W170" s="113">
        <v>0</v>
      </c>
      <c r="X170" s="113">
        <v>0</v>
      </c>
      <c r="Y170" s="113">
        <v>0</v>
      </c>
      <c r="Z170" s="113">
        <v>0</v>
      </c>
      <c r="AA170" s="113">
        <v>0</v>
      </c>
      <c r="AB170" s="113">
        <v>0</v>
      </c>
      <c r="AC170" s="113">
        <v>0</v>
      </c>
      <c r="AD170" s="113">
        <v>0</v>
      </c>
      <c r="AE170" s="113">
        <v>0</v>
      </c>
      <c r="AF170" s="113">
        <v>0</v>
      </c>
      <c r="AG170" s="113">
        <v>0</v>
      </c>
      <c r="AH170" s="113">
        <v>0</v>
      </c>
      <c r="AI170" s="113">
        <v>0</v>
      </c>
      <c r="AJ170" s="113">
        <v>0</v>
      </c>
      <c r="AK170" s="113">
        <v>0</v>
      </c>
      <c r="AL170" s="113">
        <v>0</v>
      </c>
      <c r="AM170" s="113">
        <f t="shared" si="2"/>
        <v>0</v>
      </c>
      <c r="AP170" s="70"/>
    </row>
    <row r="171" spans="1:42" ht="33" customHeight="1">
      <c r="A171" s="87">
        <v>417</v>
      </c>
      <c r="B171" s="88" t="s">
        <v>826</v>
      </c>
      <c r="C171" s="115" t="s">
        <v>1298</v>
      </c>
      <c r="D171" s="113">
        <v>0</v>
      </c>
      <c r="E171" s="113">
        <v>0</v>
      </c>
      <c r="F171" s="113">
        <v>0</v>
      </c>
      <c r="G171" s="113">
        <v>0</v>
      </c>
      <c r="H171" s="113">
        <v>0</v>
      </c>
      <c r="I171" s="113">
        <v>0</v>
      </c>
      <c r="J171" s="113">
        <v>0</v>
      </c>
      <c r="K171" s="113">
        <v>0</v>
      </c>
      <c r="L171" s="113">
        <v>0</v>
      </c>
      <c r="M171" s="113">
        <v>0</v>
      </c>
      <c r="N171" s="113">
        <v>0</v>
      </c>
      <c r="O171" s="113">
        <v>0</v>
      </c>
      <c r="P171" s="113">
        <v>0</v>
      </c>
      <c r="Q171" s="113">
        <v>0</v>
      </c>
      <c r="R171" s="113">
        <v>0</v>
      </c>
      <c r="S171" s="113">
        <v>0</v>
      </c>
      <c r="T171" s="113">
        <v>0</v>
      </c>
      <c r="U171" s="113">
        <v>0</v>
      </c>
      <c r="V171" s="113">
        <v>0</v>
      </c>
      <c r="W171" s="113">
        <v>0</v>
      </c>
      <c r="X171" s="113">
        <v>0</v>
      </c>
      <c r="Y171" s="113">
        <v>0</v>
      </c>
      <c r="Z171" s="113">
        <v>0</v>
      </c>
      <c r="AA171" s="113">
        <v>0</v>
      </c>
      <c r="AB171" s="113">
        <v>0</v>
      </c>
      <c r="AC171" s="113">
        <v>0</v>
      </c>
      <c r="AD171" s="113">
        <v>0</v>
      </c>
      <c r="AE171" s="113">
        <v>0</v>
      </c>
      <c r="AF171" s="113">
        <v>0</v>
      </c>
      <c r="AG171" s="113">
        <v>0</v>
      </c>
      <c r="AH171" s="113">
        <v>0</v>
      </c>
      <c r="AI171" s="113">
        <v>0</v>
      </c>
      <c r="AJ171" s="113">
        <v>0</v>
      </c>
      <c r="AK171" s="113">
        <v>0</v>
      </c>
      <c r="AL171" s="113">
        <v>0</v>
      </c>
      <c r="AM171" s="113">
        <f t="shared" si="2"/>
        <v>0</v>
      </c>
      <c r="AP171" s="70"/>
    </row>
    <row r="172" spans="1:42" ht="33" customHeight="1">
      <c r="A172" s="87">
        <v>418</v>
      </c>
      <c r="B172" s="88" t="s">
        <v>827</v>
      </c>
      <c r="C172" s="115" t="s">
        <v>1298</v>
      </c>
      <c r="D172" s="113">
        <v>0</v>
      </c>
      <c r="E172" s="113">
        <v>0</v>
      </c>
      <c r="F172" s="113">
        <v>0</v>
      </c>
      <c r="G172" s="113">
        <v>0</v>
      </c>
      <c r="H172" s="113">
        <v>0</v>
      </c>
      <c r="I172" s="113">
        <v>0</v>
      </c>
      <c r="J172" s="113">
        <v>0</v>
      </c>
      <c r="K172" s="113">
        <v>0</v>
      </c>
      <c r="L172" s="113">
        <v>0</v>
      </c>
      <c r="M172" s="113">
        <v>0</v>
      </c>
      <c r="N172" s="113">
        <v>0</v>
      </c>
      <c r="O172" s="113">
        <v>0</v>
      </c>
      <c r="P172" s="113">
        <v>0</v>
      </c>
      <c r="Q172" s="113">
        <v>0</v>
      </c>
      <c r="R172" s="113">
        <v>0</v>
      </c>
      <c r="S172" s="113">
        <v>0</v>
      </c>
      <c r="T172" s="113">
        <v>0</v>
      </c>
      <c r="U172" s="113">
        <v>0</v>
      </c>
      <c r="V172" s="113">
        <v>0</v>
      </c>
      <c r="W172" s="113">
        <v>0</v>
      </c>
      <c r="X172" s="113">
        <v>0</v>
      </c>
      <c r="Y172" s="113">
        <v>0</v>
      </c>
      <c r="Z172" s="113">
        <v>0</v>
      </c>
      <c r="AA172" s="113">
        <v>0</v>
      </c>
      <c r="AB172" s="113">
        <v>0</v>
      </c>
      <c r="AC172" s="113">
        <v>0</v>
      </c>
      <c r="AD172" s="113">
        <v>0</v>
      </c>
      <c r="AE172" s="113">
        <v>0</v>
      </c>
      <c r="AF172" s="113">
        <v>0</v>
      </c>
      <c r="AG172" s="113">
        <v>0</v>
      </c>
      <c r="AH172" s="113">
        <v>0</v>
      </c>
      <c r="AI172" s="113">
        <v>0</v>
      </c>
      <c r="AJ172" s="113">
        <v>0</v>
      </c>
      <c r="AK172" s="113">
        <v>0</v>
      </c>
      <c r="AL172" s="113">
        <v>0</v>
      </c>
      <c r="AM172" s="113">
        <f t="shared" si="2"/>
        <v>0</v>
      </c>
      <c r="AP172" s="70"/>
    </row>
    <row r="173" spans="1:42" ht="33" customHeight="1">
      <c r="A173" s="87">
        <v>422</v>
      </c>
      <c r="B173" s="88" t="s">
        <v>828</v>
      </c>
      <c r="C173" s="115" t="s">
        <v>1298</v>
      </c>
      <c r="D173" s="113">
        <v>0</v>
      </c>
      <c r="E173" s="113">
        <v>0</v>
      </c>
      <c r="F173" s="113">
        <v>0</v>
      </c>
      <c r="G173" s="113">
        <v>0</v>
      </c>
      <c r="H173" s="113">
        <v>0</v>
      </c>
      <c r="I173" s="113">
        <v>0</v>
      </c>
      <c r="J173" s="113">
        <v>0</v>
      </c>
      <c r="K173" s="113">
        <v>0</v>
      </c>
      <c r="L173" s="113">
        <v>0</v>
      </c>
      <c r="M173" s="113">
        <v>0</v>
      </c>
      <c r="N173" s="113">
        <v>0</v>
      </c>
      <c r="O173" s="113">
        <v>0</v>
      </c>
      <c r="P173" s="113">
        <v>0</v>
      </c>
      <c r="Q173" s="113">
        <v>0</v>
      </c>
      <c r="R173" s="113">
        <v>0</v>
      </c>
      <c r="S173" s="113">
        <v>0</v>
      </c>
      <c r="T173" s="113">
        <v>0</v>
      </c>
      <c r="U173" s="113">
        <v>0</v>
      </c>
      <c r="V173" s="113">
        <v>0</v>
      </c>
      <c r="W173" s="113">
        <v>0</v>
      </c>
      <c r="X173" s="113">
        <v>0</v>
      </c>
      <c r="Y173" s="113">
        <v>0</v>
      </c>
      <c r="Z173" s="113">
        <v>0</v>
      </c>
      <c r="AA173" s="113">
        <v>0</v>
      </c>
      <c r="AB173" s="113">
        <v>0</v>
      </c>
      <c r="AC173" s="113">
        <v>0</v>
      </c>
      <c r="AD173" s="113">
        <v>0</v>
      </c>
      <c r="AE173" s="113">
        <v>0</v>
      </c>
      <c r="AF173" s="113">
        <v>0</v>
      </c>
      <c r="AG173" s="113">
        <v>0</v>
      </c>
      <c r="AH173" s="113">
        <v>0</v>
      </c>
      <c r="AI173" s="113">
        <v>0</v>
      </c>
      <c r="AJ173" s="113">
        <v>0</v>
      </c>
      <c r="AK173" s="113">
        <v>0</v>
      </c>
      <c r="AL173" s="113">
        <v>0</v>
      </c>
      <c r="AM173" s="113">
        <f t="shared" si="2"/>
        <v>0</v>
      </c>
      <c r="AP173" s="70"/>
    </row>
    <row r="174" spans="1:42" ht="33" customHeight="1">
      <c r="A174" s="87">
        <v>423</v>
      </c>
      <c r="B174" s="88" t="s">
        <v>829</v>
      </c>
      <c r="C174" s="115" t="s">
        <v>1298</v>
      </c>
      <c r="D174" s="113">
        <v>0</v>
      </c>
      <c r="E174" s="113">
        <v>0</v>
      </c>
      <c r="F174" s="113">
        <v>0</v>
      </c>
      <c r="G174" s="113">
        <v>0</v>
      </c>
      <c r="H174" s="113">
        <v>0</v>
      </c>
      <c r="I174" s="113">
        <v>0</v>
      </c>
      <c r="J174" s="113">
        <v>0</v>
      </c>
      <c r="K174" s="113">
        <v>0</v>
      </c>
      <c r="L174" s="113">
        <v>0</v>
      </c>
      <c r="M174" s="113">
        <v>0</v>
      </c>
      <c r="N174" s="113">
        <v>0</v>
      </c>
      <c r="O174" s="113">
        <v>0</v>
      </c>
      <c r="P174" s="113">
        <v>0</v>
      </c>
      <c r="Q174" s="113">
        <v>0</v>
      </c>
      <c r="R174" s="113">
        <v>0</v>
      </c>
      <c r="S174" s="113">
        <v>0</v>
      </c>
      <c r="T174" s="113">
        <v>0</v>
      </c>
      <c r="U174" s="113">
        <v>0</v>
      </c>
      <c r="V174" s="113">
        <v>0</v>
      </c>
      <c r="W174" s="113">
        <v>0</v>
      </c>
      <c r="X174" s="113">
        <v>0</v>
      </c>
      <c r="Y174" s="113">
        <v>0</v>
      </c>
      <c r="Z174" s="113">
        <v>0</v>
      </c>
      <c r="AA174" s="113">
        <v>0</v>
      </c>
      <c r="AB174" s="113">
        <v>0</v>
      </c>
      <c r="AC174" s="113">
        <v>0</v>
      </c>
      <c r="AD174" s="113">
        <v>0</v>
      </c>
      <c r="AE174" s="113">
        <v>0</v>
      </c>
      <c r="AF174" s="113">
        <v>0</v>
      </c>
      <c r="AG174" s="113">
        <v>0</v>
      </c>
      <c r="AH174" s="113">
        <v>0</v>
      </c>
      <c r="AI174" s="113">
        <v>0</v>
      </c>
      <c r="AJ174" s="113">
        <v>0</v>
      </c>
      <c r="AK174" s="113">
        <v>0</v>
      </c>
      <c r="AL174" s="113">
        <v>0</v>
      </c>
      <c r="AM174" s="113">
        <f t="shared" si="2"/>
        <v>0</v>
      </c>
      <c r="AP174" s="70"/>
    </row>
    <row r="175" spans="1:42" ht="33" customHeight="1">
      <c r="A175" s="87">
        <v>424</v>
      </c>
      <c r="B175" s="88" t="s">
        <v>830</v>
      </c>
      <c r="C175" s="115" t="s">
        <v>1298</v>
      </c>
      <c r="D175" s="113">
        <v>0</v>
      </c>
      <c r="E175" s="113">
        <v>0</v>
      </c>
      <c r="F175" s="113">
        <v>0</v>
      </c>
      <c r="G175" s="113">
        <v>0</v>
      </c>
      <c r="H175" s="113">
        <v>0</v>
      </c>
      <c r="I175" s="113">
        <v>0</v>
      </c>
      <c r="J175" s="113">
        <v>0</v>
      </c>
      <c r="K175" s="113">
        <v>0</v>
      </c>
      <c r="L175" s="113">
        <v>0</v>
      </c>
      <c r="M175" s="113">
        <v>0</v>
      </c>
      <c r="N175" s="113">
        <v>0</v>
      </c>
      <c r="O175" s="113">
        <v>0</v>
      </c>
      <c r="P175" s="113">
        <v>0</v>
      </c>
      <c r="Q175" s="113">
        <v>0</v>
      </c>
      <c r="R175" s="113">
        <v>0</v>
      </c>
      <c r="S175" s="113">
        <v>0</v>
      </c>
      <c r="T175" s="113">
        <v>0</v>
      </c>
      <c r="U175" s="113">
        <v>0</v>
      </c>
      <c r="V175" s="113">
        <v>0</v>
      </c>
      <c r="W175" s="113">
        <v>0</v>
      </c>
      <c r="X175" s="113">
        <v>0</v>
      </c>
      <c r="Y175" s="113">
        <v>0</v>
      </c>
      <c r="Z175" s="113">
        <v>0</v>
      </c>
      <c r="AA175" s="113">
        <v>0</v>
      </c>
      <c r="AB175" s="113">
        <v>0</v>
      </c>
      <c r="AC175" s="113">
        <v>0</v>
      </c>
      <c r="AD175" s="113">
        <v>0</v>
      </c>
      <c r="AE175" s="113">
        <v>0</v>
      </c>
      <c r="AF175" s="113">
        <v>0</v>
      </c>
      <c r="AG175" s="113">
        <v>0</v>
      </c>
      <c r="AH175" s="113">
        <v>0</v>
      </c>
      <c r="AI175" s="113">
        <v>0</v>
      </c>
      <c r="AJ175" s="113">
        <v>0</v>
      </c>
      <c r="AK175" s="113">
        <v>0</v>
      </c>
      <c r="AL175" s="113">
        <v>0</v>
      </c>
      <c r="AM175" s="113">
        <f t="shared" si="2"/>
        <v>0</v>
      </c>
      <c r="AP175" s="70"/>
    </row>
    <row r="176" spans="1:42" ht="33" customHeight="1">
      <c r="A176" s="87">
        <v>425</v>
      </c>
      <c r="B176" s="88" t="s">
        <v>831</v>
      </c>
      <c r="C176" s="115" t="s">
        <v>1298</v>
      </c>
      <c r="D176" s="113">
        <v>0</v>
      </c>
      <c r="E176" s="113">
        <v>0</v>
      </c>
      <c r="F176" s="113">
        <v>0</v>
      </c>
      <c r="G176" s="113">
        <v>0</v>
      </c>
      <c r="H176" s="113">
        <v>0</v>
      </c>
      <c r="I176" s="113">
        <v>0</v>
      </c>
      <c r="J176" s="113">
        <v>0</v>
      </c>
      <c r="K176" s="113">
        <v>0</v>
      </c>
      <c r="L176" s="113">
        <v>0</v>
      </c>
      <c r="M176" s="113">
        <v>0</v>
      </c>
      <c r="N176" s="113">
        <v>0</v>
      </c>
      <c r="O176" s="113">
        <v>0</v>
      </c>
      <c r="P176" s="113">
        <v>0</v>
      </c>
      <c r="Q176" s="113">
        <v>0</v>
      </c>
      <c r="R176" s="113">
        <v>0</v>
      </c>
      <c r="S176" s="113">
        <v>0</v>
      </c>
      <c r="T176" s="113">
        <v>0</v>
      </c>
      <c r="U176" s="113">
        <v>0</v>
      </c>
      <c r="V176" s="113">
        <v>0</v>
      </c>
      <c r="W176" s="113">
        <v>0</v>
      </c>
      <c r="X176" s="113">
        <v>0</v>
      </c>
      <c r="Y176" s="113">
        <v>0</v>
      </c>
      <c r="Z176" s="113">
        <v>0</v>
      </c>
      <c r="AA176" s="113">
        <v>0</v>
      </c>
      <c r="AB176" s="113">
        <v>0</v>
      </c>
      <c r="AC176" s="113">
        <v>0</v>
      </c>
      <c r="AD176" s="113">
        <v>0</v>
      </c>
      <c r="AE176" s="113">
        <v>0</v>
      </c>
      <c r="AF176" s="113">
        <v>0</v>
      </c>
      <c r="AG176" s="113">
        <v>0</v>
      </c>
      <c r="AH176" s="113">
        <v>0</v>
      </c>
      <c r="AI176" s="113">
        <v>0</v>
      </c>
      <c r="AJ176" s="113">
        <v>0</v>
      </c>
      <c r="AK176" s="113">
        <v>0</v>
      </c>
      <c r="AL176" s="113">
        <v>0</v>
      </c>
      <c r="AM176" s="113">
        <f t="shared" si="2"/>
        <v>0</v>
      </c>
      <c r="AP176" s="70"/>
    </row>
    <row r="177" spans="1:42" ht="33" customHeight="1">
      <c r="A177" s="87">
        <v>426</v>
      </c>
      <c r="B177" s="88" t="s">
        <v>832</v>
      </c>
      <c r="C177" s="115" t="s">
        <v>1298</v>
      </c>
      <c r="D177" s="113">
        <v>0</v>
      </c>
      <c r="E177" s="113">
        <v>0</v>
      </c>
      <c r="F177" s="113">
        <v>0</v>
      </c>
      <c r="G177" s="113">
        <v>0</v>
      </c>
      <c r="H177" s="113">
        <v>0</v>
      </c>
      <c r="I177" s="113">
        <v>0</v>
      </c>
      <c r="J177" s="113">
        <v>0</v>
      </c>
      <c r="K177" s="113">
        <v>0</v>
      </c>
      <c r="L177" s="113">
        <v>0</v>
      </c>
      <c r="M177" s="113">
        <v>0</v>
      </c>
      <c r="N177" s="113">
        <v>0</v>
      </c>
      <c r="O177" s="113">
        <v>0</v>
      </c>
      <c r="P177" s="113">
        <v>0</v>
      </c>
      <c r="Q177" s="113">
        <v>0</v>
      </c>
      <c r="R177" s="113">
        <v>0</v>
      </c>
      <c r="S177" s="113">
        <v>0</v>
      </c>
      <c r="T177" s="113">
        <v>0</v>
      </c>
      <c r="U177" s="113">
        <v>0</v>
      </c>
      <c r="V177" s="113">
        <v>0</v>
      </c>
      <c r="W177" s="113">
        <v>0</v>
      </c>
      <c r="X177" s="113">
        <v>0</v>
      </c>
      <c r="Y177" s="113">
        <v>0</v>
      </c>
      <c r="Z177" s="113">
        <v>0</v>
      </c>
      <c r="AA177" s="113">
        <v>0</v>
      </c>
      <c r="AB177" s="113">
        <v>0</v>
      </c>
      <c r="AC177" s="113">
        <v>0</v>
      </c>
      <c r="AD177" s="113">
        <v>0</v>
      </c>
      <c r="AE177" s="113">
        <v>0</v>
      </c>
      <c r="AF177" s="113">
        <v>0</v>
      </c>
      <c r="AG177" s="113">
        <v>0</v>
      </c>
      <c r="AH177" s="113">
        <v>0</v>
      </c>
      <c r="AI177" s="113">
        <v>0</v>
      </c>
      <c r="AJ177" s="113">
        <v>0</v>
      </c>
      <c r="AK177" s="113">
        <v>0</v>
      </c>
      <c r="AL177" s="113">
        <v>0</v>
      </c>
      <c r="AM177" s="113">
        <f t="shared" si="2"/>
        <v>0</v>
      </c>
      <c r="AP177" s="70"/>
    </row>
    <row r="178" spans="1:42" ht="33" customHeight="1">
      <c r="A178" s="87">
        <v>427</v>
      </c>
      <c r="B178" s="88" t="s">
        <v>833</v>
      </c>
      <c r="C178" s="115" t="s">
        <v>1298</v>
      </c>
      <c r="D178" s="113">
        <v>0</v>
      </c>
      <c r="E178" s="113">
        <v>0</v>
      </c>
      <c r="F178" s="113">
        <v>0</v>
      </c>
      <c r="G178" s="113">
        <v>0</v>
      </c>
      <c r="H178" s="113">
        <v>0</v>
      </c>
      <c r="I178" s="113">
        <v>0</v>
      </c>
      <c r="J178" s="113">
        <v>0</v>
      </c>
      <c r="K178" s="113">
        <v>0</v>
      </c>
      <c r="L178" s="113">
        <v>0</v>
      </c>
      <c r="M178" s="113">
        <v>0</v>
      </c>
      <c r="N178" s="113">
        <v>0</v>
      </c>
      <c r="O178" s="113">
        <v>0</v>
      </c>
      <c r="P178" s="113">
        <v>0</v>
      </c>
      <c r="Q178" s="113">
        <v>0</v>
      </c>
      <c r="R178" s="113">
        <v>0</v>
      </c>
      <c r="S178" s="113">
        <v>0</v>
      </c>
      <c r="T178" s="113">
        <v>0</v>
      </c>
      <c r="U178" s="113">
        <v>0</v>
      </c>
      <c r="V178" s="113">
        <v>0</v>
      </c>
      <c r="W178" s="113">
        <v>0</v>
      </c>
      <c r="X178" s="113">
        <v>0</v>
      </c>
      <c r="Y178" s="113">
        <v>0</v>
      </c>
      <c r="Z178" s="113">
        <v>0</v>
      </c>
      <c r="AA178" s="113">
        <v>0</v>
      </c>
      <c r="AB178" s="113">
        <v>0</v>
      </c>
      <c r="AC178" s="113">
        <v>0</v>
      </c>
      <c r="AD178" s="113">
        <v>0</v>
      </c>
      <c r="AE178" s="113">
        <v>0</v>
      </c>
      <c r="AF178" s="113">
        <v>0</v>
      </c>
      <c r="AG178" s="113">
        <v>0</v>
      </c>
      <c r="AH178" s="113">
        <v>0</v>
      </c>
      <c r="AI178" s="113">
        <v>0</v>
      </c>
      <c r="AJ178" s="113">
        <v>0</v>
      </c>
      <c r="AK178" s="113">
        <v>0</v>
      </c>
      <c r="AL178" s="113">
        <v>0</v>
      </c>
      <c r="AM178" s="113">
        <f t="shared" si="2"/>
        <v>0</v>
      </c>
      <c r="AP178" s="70"/>
    </row>
    <row r="179" spans="1:42" ht="33" customHeight="1">
      <c r="A179" s="87">
        <v>428</v>
      </c>
      <c r="B179" s="88" t="s">
        <v>834</v>
      </c>
      <c r="C179" s="115" t="s">
        <v>1298</v>
      </c>
      <c r="D179" s="113">
        <v>0</v>
      </c>
      <c r="E179" s="113">
        <v>0</v>
      </c>
      <c r="F179" s="113">
        <v>0</v>
      </c>
      <c r="G179" s="113">
        <v>0</v>
      </c>
      <c r="H179" s="113">
        <v>0</v>
      </c>
      <c r="I179" s="113">
        <v>0</v>
      </c>
      <c r="J179" s="113">
        <v>0</v>
      </c>
      <c r="K179" s="113">
        <v>0</v>
      </c>
      <c r="L179" s="113">
        <v>0</v>
      </c>
      <c r="M179" s="113">
        <v>0</v>
      </c>
      <c r="N179" s="113">
        <v>0</v>
      </c>
      <c r="O179" s="113">
        <v>0</v>
      </c>
      <c r="P179" s="113">
        <v>0</v>
      </c>
      <c r="Q179" s="113">
        <v>0</v>
      </c>
      <c r="R179" s="113">
        <v>0</v>
      </c>
      <c r="S179" s="113">
        <v>0</v>
      </c>
      <c r="T179" s="113">
        <v>0</v>
      </c>
      <c r="U179" s="113">
        <v>0</v>
      </c>
      <c r="V179" s="113">
        <v>0</v>
      </c>
      <c r="W179" s="113">
        <v>0</v>
      </c>
      <c r="X179" s="113">
        <v>0</v>
      </c>
      <c r="Y179" s="113">
        <v>0</v>
      </c>
      <c r="Z179" s="113">
        <v>0</v>
      </c>
      <c r="AA179" s="113">
        <v>0</v>
      </c>
      <c r="AB179" s="113">
        <v>0</v>
      </c>
      <c r="AC179" s="113">
        <v>0</v>
      </c>
      <c r="AD179" s="113">
        <v>0</v>
      </c>
      <c r="AE179" s="113">
        <v>0</v>
      </c>
      <c r="AF179" s="113">
        <v>0</v>
      </c>
      <c r="AG179" s="113">
        <v>0</v>
      </c>
      <c r="AH179" s="113">
        <v>0</v>
      </c>
      <c r="AI179" s="113">
        <v>0</v>
      </c>
      <c r="AJ179" s="113">
        <v>0</v>
      </c>
      <c r="AK179" s="113">
        <v>0</v>
      </c>
      <c r="AL179" s="113">
        <v>0</v>
      </c>
      <c r="AM179" s="113">
        <f t="shared" si="2"/>
        <v>0</v>
      </c>
      <c r="AP179" s="70"/>
    </row>
    <row r="180" spans="1:42" ht="33" customHeight="1">
      <c r="A180" s="87">
        <v>429</v>
      </c>
      <c r="B180" s="88" t="s">
        <v>835</v>
      </c>
      <c r="C180" s="115" t="s">
        <v>1298</v>
      </c>
      <c r="D180" s="113">
        <v>0</v>
      </c>
      <c r="E180" s="113">
        <v>0</v>
      </c>
      <c r="F180" s="113">
        <v>0</v>
      </c>
      <c r="G180" s="113">
        <v>0</v>
      </c>
      <c r="H180" s="113">
        <v>0</v>
      </c>
      <c r="I180" s="113">
        <v>0</v>
      </c>
      <c r="J180" s="113">
        <v>0</v>
      </c>
      <c r="K180" s="113">
        <v>0</v>
      </c>
      <c r="L180" s="113">
        <v>0</v>
      </c>
      <c r="M180" s="113">
        <v>0</v>
      </c>
      <c r="N180" s="113">
        <v>0</v>
      </c>
      <c r="O180" s="113">
        <v>0</v>
      </c>
      <c r="P180" s="113">
        <v>0</v>
      </c>
      <c r="Q180" s="113">
        <v>0</v>
      </c>
      <c r="R180" s="113">
        <v>0</v>
      </c>
      <c r="S180" s="113">
        <v>0</v>
      </c>
      <c r="T180" s="113">
        <v>0</v>
      </c>
      <c r="U180" s="113">
        <v>0</v>
      </c>
      <c r="V180" s="113">
        <v>0</v>
      </c>
      <c r="W180" s="113">
        <v>0</v>
      </c>
      <c r="X180" s="113">
        <v>0</v>
      </c>
      <c r="Y180" s="113">
        <v>0</v>
      </c>
      <c r="Z180" s="113">
        <v>0</v>
      </c>
      <c r="AA180" s="113">
        <v>0</v>
      </c>
      <c r="AB180" s="113">
        <v>0</v>
      </c>
      <c r="AC180" s="113">
        <v>0</v>
      </c>
      <c r="AD180" s="113">
        <v>0</v>
      </c>
      <c r="AE180" s="113">
        <v>0</v>
      </c>
      <c r="AF180" s="113">
        <v>0</v>
      </c>
      <c r="AG180" s="113">
        <v>0</v>
      </c>
      <c r="AH180" s="113">
        <v>0</v>
      </c>
      <c r="AI180" s="113">
        <v>0</v>
      </c>
      <c r="AJ180" s="113">
        <v>0</v>
      </c>
      <c r="AK180" s="113">
        <v>0</v>
      </c>
      <c r="AL180" s="113">
        <v>0</v>
      </c>
      <c r="AM180" s="113">
        <f t="shared" si="2"/>
        <v>0</v>
      </c>
      <c r="AP180" s="70"/>
    </row>
    <row r="181" spans="1:42" ht="33" customHeight="1">
      <c r="A181" s="87">
        <v>432</v>
      </c>
      <c r="B181" s="88" t="s">
        <v>836</v>
      </c>
      <c r="C181" s="115" t="s">
        <v>1298</v>
      </c>
      <c r="D181" s="113">
        <v>0</v>
      </c>
      <c r="E181" s="113">
        <v>0</v>
      </c>
      <c r="F181" s="113">
        <v>0</v>
      </c>
      <c r="G181" s="113">
        <v>0</v>
      </c>
      <c r="H181" s="113">
        <v>0</v>
      </c>
      <c r="I181" s="113">
        <v>0</v>
      </c>
      <c r="J181" s="113">
        <v>0</v>
      </c>
      <c r="K181" s="113">
        <v>0</v>
      </c>
      <c r="L181" s="113">
        <v>0</v>
      </c>
      <c r="M181" s="113">
        <v>0</v>
      </c>
      <c r="N181" s="113">
        <v>0</v>
      </c>
      <c r="O181" s="113">
        <v>0</v>
      </c>
      <c r="P181" s="113">
        <v>0</v>
      </c>
      <c r="Q181" s="113">
        <v>0</v>
      </c>
      <c r="R181" s="113">
        <v>0</v>
      </c>
      <c r="S181" s="113">
        <v>0</v>
      </c>
      <c r="T181" s="113">
        <v>0</v>
      </c>
      <c r="U181" s="113">
        <v>0</v>
      </c>
      <c r="V181" s="113">
        <v>0</v>
      </c>
      <c r="W181" s="113">
        <v>0</v>
      </c>
      <c r="X181" s="113">
        <v>0</v>
      </c>
      <c r="Y181" s="113">
        <v>0</v>
      </c>
      <c r="Z181" s="113">
        <v>0</v>
      </c>
      <c r="AA181" s="113">
        <v>0</v>
      </c>
      <c r="AB181" s="113">
        <v>0</v>
      </c>
      <c r="AC181" s="113">
        <v>0</v>
      </c>
      <c r="AD181" s="113">
        <v>0</v>
      </c>
      <c r="AE181" s="113">
        <v>0</v>
      </c>
      <c r="AF181" s="113">
        <v>0</v>
      </c>
      <c r="AG181" s="113">
        <v>0</v>
      </c>
      <c r="AH181" s="113">
        <v>0</v>
      </c>
      <c r="AI181" s="113">
        <v>0</v>
      </c>
      <c r="AJ181" s="113">
        <v>0</v>
      </c>
      <c r="AK181" s="113">
        <v>0</v>
      </c>
      <c r="AL181" s="113">
        <v>0</v>
      </c>
      <c r="AM181" s="113">
        <f t="shared" si="2"/>
        <v>0</v>
      </c>
      <c r="AP181" s="70"/>
    </row>
    <row r="182" spans="1:42" ht="33" customHeight="1">
      <c r="A182" s="87">
        <v>433</v>
      </c>
      <c r="B182" s="88" t="s">
        <v>837</v>
      </c>
      <c r="C182" s="115" t="s">
        <v>1298</v>
      </c>
      <c r="D182" s="113">
        <v>0</v>
      </c>
      <c r="E182" s="113">
        <v>0</v>
      </c>
      <c r="F182" s="113">
        <v>0</v>
      </c>
      <c r="G182" s="113">
        <v>0</v>
      </c>
      <c r="H182" s="113">
        <v>0</v>
      </c>
      <c r="I182" s="113">
        <v>0</v>
      </c>
      <c r="J182" s="113">
        <v>0</v>
      </c>
      <c r="K182" s="113">
        <v>0</v>
      </c>
      <c r="L182" s="113">
        <v>0</v>
      </c>
      <c r="M182" s="113">
        <v>0</v>
      </c>
      <c r="N182" s="113">
        <v>0</v>
      </c>
      <c r="O182" s="113">
        <v>0</v>
      </c>
      <c r="P182" s="113">
        <v>0</v>
      </c>
      <c r="Q182" s="113">
        <v>0</v>
      </c>
      <c r="R182" s="113">
        <v>0</v>
      </c>
      <c r="S182" s="113">
        <v>0</v>
      </c>
      <c r="T182" s="113">
        <v>0</v>
      </c>
      <c r="U182" s="113">
        <v>0</v>
      </c>
      <c r="V182" s="113">
        <v>0</v>
      </c>
      <c r="W182" s="113">
        <v>0</v>
      </c>
      <c r="X182" s="113">
        <v>0</v>
      </c>
      <c r="Y182" s="113">
        <v>0</v>
      </c>
      <c r="Z182" s="113">
        <v>0</v>
      </c>
      <c r="AA182" s="113">
        <v>0</v>
      </c>
      <c r="AB182" s="113">
        <v>0</v>
      </c>
      <c r="AC182" s="113">
        <v>0</v>
      </c>
      <c r="AD182" s="113">
        <v>0</v>
      </c>
      <c r="AE182" s="113">
        <v>0</v>
      </c>
      <c r="AF182" s="113">
        <v>0</v>
      </c>
      <c r="AG182" s="113">
        <v>0</v>
      </c>
      <c r="AH182" s="113">
        <v>0</v>
      </c>
      <c r="AI182" s="113">
        <v>0</v>
      </c>
      <c r="AJ182" s="113">
        <v>0</v>
      </c>
      <c r="AK182" s="113">
        <v>0</v>
      </c>
      <c r="AL182" s="113">
        <v>0</v>
      </c>
      <c r="AM182" s="113">
        <f t="shared" si="2"/>
        <v>0</v>
      </c>
      <c r="AP182" s="70"/>
    </row>
    <row r="183" spans="1:42" ht="33" customHeight="1">
      <c r="A183" s="87">
        <v>434</v>
      </c>
      <c r="B183" s="88" t="s">
        <v>838</v>
      </c>
      <c r="C183" s="115" t="s">
        <v>1298</v>
      </c>
      <c r="D183" s="113">
        <v>0</v>
      </c>
      <c r="E183" s="113">
        <v>0</v>
      </c>
      <c r="F183" s="113">
        <v>0</v>
      </c>
      <c r="G183" s="113">
        <v>0</v>
      </c>
      <c r="H183" s="113">
        <v>0</v>
      </c>
      <c r="I183" s="113">
        <v>0</v>
      </c>
      <c r="J183" s="113">
        <v>0</v>
      </c>
      <c r="K183" s="113">
        <v>0</v>
      </c>
      <c r="L183" s="113">
        <v>0</v>
      </c>
      <c r="M183" s="113">
        <v>0</v>
      </c>
      <c r="N183" s="113">
        <v>0</v>
      </c>
      <c r="O183" s="113">
        <v>0</v>
      </c>
      <c r="P183" s="113">
        <v>0</v>
      </c>
      <c r="Q183" s="113">
        <v>0</v>
      </c>
      <c r="R183" s="113">
        <v>0</v>
      </c>
      <c r="S183" s="113">
        <v>0</v>
      </c>
      <c r="T183" s="113">
        <v>0</v>
      </c>
      <c r="U183" s="113">
        <v>0</v>
      </c>
      <c r="V183" s="113">
        <v>0</v>
      </c>
      <c r="W183" s="113">
        <v>0</v>
      </c>
      <c r="X183" s="113">
        <v>0</v>
      </c>
      <c r="Y183" s="113">
        <v>0</v>
      </c>
      <c r="Z183" s="113">
        <v>0</v>
      </c>
      <c r="AA183" s="113">
        <v>0</v>
      </c>
      <c r="AB183" s="113">
        <v>0</v>
      </c>
      <c r="AC183" s="113">
        <v>0</v>
      </c>
      <c r="AD183" s="113">
        <v>0</v>
      </c>
      <c r="AE183" s="113">
        <v>0</v>
      </c>
      <c r="AF183" s="113">
        <v>0</v>
      </c>
      <c r="AG183" s="113">
        <v>0</v>
      </c>
      <c r="AH183" s="113">
        <v>0</v>
      </c>
      <c r="AI183" s="113">
        <v>0</v>
      </c>
      <c r="AJ183" s="113">
        <v>0</v>
      </c>
      <c r="AK183" s="113">
        <v>0</v>
      </c>
      <c r="AL183" s="113">
        <v>0</v>
      </c>
      <c r="AM183" s="113">
        <f t="shared" si="2"/>
        <v>0</v>
      </c>
      <c r="AP183" s="70"/>
    </row>
    <row r="184" spans="1:42" ht="33" customHeight="1">
      <c r="A184" s="87">
        <v>435</v>
      </c>
      <c r="B184" s="88" t="s">
        <v>839</v>
      </c>
      <c r="C184" s="115" t="s">
        <v>1298</v>
      </c>
      <c r="D184" s="113">
        <v>0</v>
      </c>
      <c r="E184" s="113">
        <v>0</v>
      </c>
      <c r="F184" s="113">
        <v>0</v>
      </c>
      <c r="G184" s="113">
        <v>0</v>
      </c>
      <c r="H184" s="113">
        <v>0</v>
      </c>
      <c r="I184" s="113">
        <v>0</v>
      </c>
      <c r="J184" s="113">
        <v>0</v>
      </c>
      <c r="K184" s="113">
        <v>0</v>
      </c>
      <c r="L184" s="113">
        <v>0</v>
      </c>
      <c r="M184" s="113">
        <v>0</v>
      </c>
      <c r="N184" s="113">
        <v>0</v>
      </c>
      <c r="O184" s="113">
        <v>0</v>
      </c>
      <c r="P184" s="113">
        <v>0</v>
      </c>
      <c r="Q184" s="113">
        <v>0</v>
      </c>
      <c r="R184" s="113">
        <v>0</v>
      </c>
      <c r="S184" s="113">
        <v>0</v>
      </c>
      <c r="T184" s="113">
        <v>0</v>
      </c>
      <c r="U184" s="113">
        <v>0</v>
      </c>
      <c r="V184" s="113">
        <v>0</v>
      </c>
      <c r="W184" s="113">
        <v>0</v>
      </c>
      <c r="X184" s="113">
        <v>0</v>
      </c>
      <c r="Y184" s="113">
        <v>0</v>
      </c>
      <c r="Z184" s="113">
        <v>0</v>
      </c>
      <c r="AA184" s="113">
        <v>0</v>
      </c>
      <c r="AB184" s="113">
        <v>0</v>
      </c>
      <c r="AC184" s="113">
        <v>0</v>
      </c>
      <c r="AD184" s="113">
        <v>0</v>
      </c>
      <c r="AE184" s="113">
        <v>0</v>
      </c>
      <c r="AF184" s="113">
        <v>0</v>
      </c>
      <c r="AG184" s="113">
        <v>0</v>
      </c>
      <c r="AH184" s="113">
        <v>0</v>
      </c>
      <c r="AI184" s="113">
        <v>0</v>
      </c>
      <c r="AJ184" s="113">
        <v>0</v>
      </c>
      <c r="AK184" s="113">
        <v>0</v>
      </c>
      <c r="AL184" s="113">
        <v>0</v>
      </c>
      <c r="AM184" s="113">
        <f t="shared" si="2"/>
        <v>0</v>
      </c>
      <c r="AP184" s="70"/>
    </row>
    <row r="185" spans="1:42" ht="33" customHeight="1">
      <c r="A185" s="87">
        <v>512</v>
      </c>
      <c r="B185" s="88" t="s">
        <v>840</v>
      </c>
      <c r="C185" s="89" t="s">
        <v>1332</v>
      </c>
      <c r="D185" s="113">
        <v>0</v>
      </c>
      <c r="E185" s="113">
        <v>0</v>
      </c>
      <c r="F185" s="113">
        <v>0</v>
      </c>
      <c r="G185" s="113">
        <v>43019.590000000004</v>
      </c>
      <c r="H185" s="113">
        <v>0</v>
      </c>
      <c r="I185" s="113">
        <v>0</v>
      </c>
      <c r="J185" s="113">
        <v>0</v>
      </c>
      <c r="K185" s="113">
        <v>0</v>
      </c>
      <c r="L185" s="113">
        <v>0</v>
      </c>
      <c r="M185" s="113">
        <v>0</v>
      </c>
      <c r="N185" s="113">
        <v>0</v>
      </c>
      <c r="O185" s="113">
        <v>0</v>
      </c>
      <c r="P185" s="113">
        <v>0</v>
      </c>
      <c r="Q185" s="113">
        <v>0</v>
      </c>
      <c r="R185" s="113">
        <v>0</v>
      </c>
      <c r="S185" s="113">
        <v>0</v>
      </c>
      <c r="T185" s="113">
        <v>0</v>
      </c>
      <c r="U185" s="113">
        <v>0</v>
      </c>
      <c r="V185" s="113">
        <v>0</v>
      </c>
      <c r="W185" s="113">
        <v>0</v>
      </c>
      <c r="X185" s="113">
        <v>0</v>
      </c>
      <c r="Y185" s="113">
        <v>50.01</v>
      </c>
      <c r="Z185" s="113">
        <v>0</v>
      </c>
      <c r="AA185" s="113">
        <v>50.01</v>
      </c>
      <c r="AB185" s="113">
        <v>0</v>
      </c>
      <c r="AC185" s="113">
        <v>0</v>
      </c>
      <c r="AD185" s="113">
        <v>0</v>
      </c>
      <c r="AE185" s="113">
        <v>0</v>
      </c>
      <c r="AF185" s="113">
        <v>0</v>
      </c>
      <c r="AG185" s="113">
        <v>0</v>
      </c>
      <c r="AH185" s="113">
        <v>0</v>
      </c>
      <c r="AI185" s="113">
        <v>0</v>
      </c>
      <c r="AJ185" s="113">
        <v>0</v>
      </c>
      <c r="AK185" s="113">
        <v>0</v>
      </c>
      <c r="AL185" s="113">
        <v>0</v>
      </c>
      <c r="AM185" s="113">
        <f t="shared" si="2"/>
        <v>43119.610000000008</v>
      </c>
      <c r="AP185" s="70"/>
    </row>
    <row r="186" spans="1:42" ht="33" customHeight="1">
      <c r="A186" s="87">
        <v>513</v>
      </c>
      <c r="B186" s="88" t="s">
        <v>201</v>
      </c>
      <c r="C186" s="115" t="s">
        <v>1329</v>
      </c>
      <c r="D186" s="113">
        <v>0</v>
      </c>
      <c r="E186" s="113">
        <v>31845698.469999999</v>
      </c>
      <c r="F186" s="113">
        <v>0</v>
      </c>
      <c r="G186" s="113">
        <v>297837.80999999994</v>
      </c>
      <c r="H186" s="113">
        <v>0</v>
      </c>
      <c r="I186" s="113">
        <v>105587.75000000001</v>
      </c>
      <c r="J186" s="113">
        <v>381922820.71999997</v>
      </c>
      <c r="K186" s="113">
        <v>0</v>
      </c>
      <c r="L186" s="113">
        <v>2514130.13</v>
      </c>
      <c r="M186" s="113">
        <v>0</v>
      </c>
      <c r="N186" s="113">
        <v>0</v>
      </c>
      <c r="O186" s="113">
        <v>27062264.030000001</v>
      </c>
      <c r="P186" s="113">
        <v>0</v>
      </c>
      <c r="Q186" s="113">
        <v>180424893.28</v>
      </c>
      <c r="R186" s="113">
        <v>0</v>
      </c>
      <c r="S186" s="113">
        <v>0</v>
      </c>
      <c r="T186" s="113">
        <v>0</v>
      </c>
      <c r="U186" s="113">
        <v>0</v>
      </c>
      <c r="V186" s="113">
        <v>0</v>
      </c>
      <c r="W186" s="113">
        <v>0</v>
      </c>
      <c r="X186" s="113">
        <v>0</v>
      </c>
      <c r="Y186" s="113">
        <v>0</v>
      </c>
      <c r="Z186" s="113">
        <v>0</v>
      </c>
      <c r="AA186" s="113">
        <v>0</v>
      </c>
      <c r="AB186" s="113">
        <v>117866530.32000004</v>
      </c>
      <c r="AC186" s="113">
        <v>0</v>
      </c>
      <c r="AD186" s="113">
        <v>0</v>
      </c>
      <c r="AE186" s="113">
        <v>0</v>
      </c>
      <c r="AF186" s="113">
        <v>0</v>
      </c>
      <c r="AG186" s="113">
        <v>0</v>
      </c>
      <c r="AH186" s="113">
        <v>0</v>
      </c>
      <c r="AI186" s="113">
        <v>0</v>
      </c>
      <c r="AJ186" s="113">
        <v>0</v>
      </c>
      <c r="AK186" s="113">
        <v>0</v>
      </c>
      <c r="AL186" s="113">
        <v>0</v>
      </c>
      <c r="AM186" s="113">
        <f t="shared" si="2"/>
        <v>742039762.50999999</v>
      </c>
      <c r="AP186" s="70"/>
    </row>
    <row r="187" spans="1:42" ht="33" customHeight="1">
      <c r="A187" s="87">
        <v>514</v>
      </c>
      <c r="B187" s="88" t="s">
        <v>841</v>
      </c>
      <c r="C187" s="89" t="s">
        <v>1336</v>
      </c>
      <c r="D187" s="113">
        <v>0</v>
      </c>
      <c r="E187" s="113">
        <v>0</v>
      </c>
      <c r="F187" s="113">
        <v>6987217.3499999996</v>
      </c>
      <c r="G187" s="113">
        <f>75704307.87-75692542.33</f>
        <v>11765.540000006557</v>
      </c>
      <c r="H187" s="113">
        <v>0</v>
      </c>
      <c r="I187" s="113">
        <v>0</v>
      </c>
      <c r="J187" s="113">
        <f>815483089.31-486748123.31</f>
        <v>328734965.99999994</v>
      </c>
      <c r="K187" s="113">
        <v>0</v>
      </c>
      <c r="L187" s="113">
        <v>0</v>
      </c>
      <c r="M187" s="113">
        <v>0</v>
      </c>
      <c r="N187" s="113">
        <v>0</v>
      </c>
      <c r="O187" s="113">
        <v>0</v>
      </c>
      <c r="P187" s="113">
        <v>0</v>
      </c>
      <c r="Q187" s="113">
        <v>0</v>
      </c>
      <c r="R187" s="113">
        <v>0</v>
      </c>
      <c r="S187" s="113">
        <v>0</v>
      </c>
      <c r="T187" s="113">
        <v>0</v>
      </c>
      <c r="U187" s="113">
        <v>0</v>
      </c>
      <c r="V187" s="113">
        <v>0</v>
      </c>
      <c r="W187" s="113">
        <v>0</v>
      </c>
      <c r="X187" s="113">
        <v>0</v>
      </c>
      <c r="Y187" s="113">
        <v>0</v>
      </c>
      <c r="Z187" s="113">
        <v>0</v>
      </c>
      <c r="AA187" s="113">
        <v>50.01</v>
      </c>
      <c r="AB187" s="113">
        <f>1179754.13-200423.75</f>
        <v>979330.37999999989</v>
      </c>
      <c r="AC187" s="113">
        <v>50.01</v>
      </c>
      <c r="AD187" s="113">
        <v>0</v>
      </c>
      <c r="AE187" s="113">
        <v>0</v>
      </c>
      <c r="AF187" s="113">
        <v>0</v>
      </c>
      <c r="AG187" s="113">
        <v>0</v>
      </c>
      <c r="AH187" s="113">
        <v>0</v>
      </c>
      <c r="AI187" s="113">
        <v>0</v>
      </c>
      <c r="AJ187" s="113">
        <v>0</v>
      </c>
      <c r="AK187" s="113">
        <v>0</v>
      </c>
      <c r="AL187" s="113">
        <v>0</v>
      </c>
      <c r="AM187" s="113">
        <f t="shared" si="2"/>
        <v>336713379.2899999</v>
      </c>
      <c r="AP187" s="70"/>
    </row>
    <row r="188" spans="1:42" ht="33" customHeight="1">
      <c r="A188" s="87">
        <v>517</v>
      </c>
      <c r="B188" s="88" t="s">
        <v>842</v>
      </c>
      <c r="C188" s="89" t="s">
        <v>1336</v>
      </c>
      <c r="D188" s="113">
        <v>0</v>
      </c>
      <c r="E188" s="113">
        <v>0</v>
      </c>
      <c r="F188" s="113">
        <v>0</v>
      </c>
      <c r="G188" s="113">
        <v>0</v>
      </c>
      <c r="H188" s="113">
        <v>0</v>
      </c>
      <c r="I188" s="113">
        <v>0</v>
      </c>
      <c r="J188" s="113">
        <v>0</v>
      </c>
      <c r="K188" s="113">
        <v>0</v>
      </c>
      <c r="L188" s="113">
        <v>0</v>
      </c>
      <c r="M188" s="113">
        <v>0</v>
      </c>
      <c r="N188" s="113">
        <v>0</v>
      </c>
      <c r="O188" s="113">
        <v>0</v>
      </c>
      <c r="P188" s="113">
        <v>0</v>
      </c>
      <c r="Q188" s="113">
        <v>0</v>
      </c>
      <c r="R188" s="113">
        <v>0</v>
      </c>
      <c r="S188" s="113">
        <v>0</v>
      </c>
      <c r="T188" s="113">
        <v>0</v>
      </c>
      <c r="U188" s="113">
        <v>0</v>
      </c>
      <c r="V188" s="113">
        <v>0</v>
      </c>
      <c r="W188" s="113">
        <v>0</v>
      </c>
      <c r="X188" s="113">
        <v>0</v>
      </c>
      <c r="Y188" s="113">
        <v>0</v>
      </c>
      <c r="Z188" s="113">
        <v>0</v>
      </c>
      <c r="AA188" s="113">
        <v>0</v>
      </c>
      <c r="AB188" s="113">
        <v>0</v>
      </c>
      <c r="AC188" s="113">
        <v>0</v>
      </c>
      <c r="AD188" s="113">
        <v>0</v>
      </c>
      <c r="AE188" s="113">
        <v>0</v>
      </c>
      <c r="AF188" s="113">
        <v>0</v>
      </c>
      <c r="AG188" s="113">
        <v>0</v>
      </c>
      <c r="AH188" s="113">
        <v>0</v>
      </c>
      <c r="AI188" s="113">
        <v>0</v>
      </c>
      <c r="AJ188" s="113">
        <v>0</v>
      </c>
      <c r="AK188" s="113">
        <v>0</v>
      </c>
      <c r="AL188" s="113">
        <v>0</v>
      </c>
      <c r="AM188" s="113">
        <f t="shared" si="2"/>
        <v>0</v>
      </c>
      <c r="AP188" s="70"/>
    </row>
    <row r="189" spans="1:42" ht="33" customHeight="1">
      <c r="A189" s="87">
        <v>520</v>
      </c>
      <c r="B189" s="88" t="s">
        <v>843</v>
      </c>
      <c r="C189" s="89" t="s">
        <v>1328</v>
      </c>
      <c r="D189" s="113">
        <v>0</v>
      </c>
      <c r="E189" s="113">
        <v>0</v>
      </c>
      <c r="F189" s="113">
        <v>0</v>
      </c>
      <c r="G189" s="113">
        <v>0</v>
      </c>
      <c r="H189" s="113">
        <v>0</v>
      </c>
      <c r="I189" s="113">
        <v>0</v>
      </c>
      <c r="J189" s="113">
        <v>0</v>
      </c>
      <c r="K189" s="113">
        <v>0</v>
      </c>
      <c r="L189" s="113">
        <v>0</v>
      </c>
      <c r="M189" s="113">
        <v>0</v>
      </c>
      <c r="N189" s="113">
        <v>0</v>
      </c>
      <c r="O189" s="113">
        <v>0</v>
      </c>
      <c r="P189" s="113">
        <v>0</v>
      </c>
      <c r="Q189" s="113">
        <v>0</v>
      </c>
      <c r="R189" s="113">
        <v>0</v>
      </c>
      <c r="S189" s="113">
        <v>0</v>
      </c>
      <c r="T189" s="113">
        <v>0</v>
      </c>
      <c r="U189" s="113">
        <v>0</v>
      </c>
      <c r="V189" s="113">
        <v>0</v>
      </c>
      <c r="W189" s="113">
        <v>0</v>
      </c>
      <c r="X189" s="113">
        <v>0</v>
      </c>
      <c r="Y189" s="113">
        <v>0</v>
      </c>
      <c r="Z189" s="113">
        <v>0</v>
      </c>
      <c r="AA189" s="113">
        <v>0</v>
      </c>
      <c r="AB189" s="113">
        <v>0</v>
      </c>
      <c r="AC189" s="113">
        <v>0</v>
      </c>
      <c r="AD189" s="113">
        <v>0</v>
      </c>
      <c r="AE189" s="113">
        <v>0</v>
      </c>
      <c r="AF189" s="113">
        <v>0</v>
      </c>
      <c r="AG189" s="113">
        <v>0</v>
      </c>
      <c r="AH189" s="113">
        <v>0</v>
      </c>
      <c r="AI189" s="113">
        <v>0</v>
      </c>
      <c r="AJ189" s="113">
        <v>0</v>
      </c>
      <c r="AK189" s="113">
        <v>0</v>
      </c>
      <c r="AL189" s="113">
        <v>0</v>
      </c>
      <c r="AM189" s="113">
        <f t="shared" si="2"/>
        <v>0</v>
      </c>
      <c r="AP189" s="70"/>
    </row>
    <row r="190" spans="1:42" ht="33" customHeight="1">
      <c r="A190" s="87">
        <v>522</v>
      </c>
      <c r="B190" s="88" t="s">
        <v>844</v>
      </c>
      <c r="C190" s="115" t="s">
        <v>1328</v>
      </c>
      <c r="D190" s="113">
        <v>0</v>
      </c>
      <c r="E190" s="113">
        <v>0</v>
      </c>
      <c r="F190" s="113">
        <v>2552117.9099999997</v>
      </c>
      <c r="G190" s="113">
        <v>1637.1</v>
      </c>
      <c r="H190" s="113">
        <v>0</v>
      </c>
      <c r="I190" s="113">
        <v>0</v>
      </c>
      <c r="J190" s="113">
        <v>0</v>
      </c>
      <c r="K190" s="113">
        <v>0</v>
      </c>
      <c r="L190" s="113">
        <v>0</v>
      </c>
      <c r="M190" s="113">
        <v>0</v>
      </c>
      <c r="N190" s="113">
        <v>0</v>
      </c>
      <c r="O190" s="113">
        <v>0</v>
      </c>
      <c r="P190" s="113">
        <v>0</v>
      </c>
      <c r="Q190" s="113">
        <v>0</v>
      </c>
      <c r="R190" s="113">
        <v>0</v>
      </c>
      <c r="S190" s="113">
        <v>0</v>
      </c>
      <c r="T190" s="113">
        <v>0</v>
      </c>
      <c r="U190" s="113">
        <v>0</v>
      </c>
      <c r="V190" s="113">
        <v>0</v>
      </c>
      <c r="W190" s="113">
        <v>0</v>
      </c>
      <c r="X190" s="113">
        <v>0</v>
      </c>
      <c r="Y190" s="113">
        <v>0</v>
      </c>
      <c r="Z190" s="113">
        <v>0</v>
      </c>
      <c r="AA190" s="113">
        <v>0</v>
      </c>
      <c r="AB190" s="113">
        <v>0</v>
      </c>
      <c r="AC190" s="113">
        <v>0</v>
      </c>
      <c r="AD190" s="113">
        <v>0</v>
      </c>
      <c r="AE190" s="113">
        <v>0</v>
      </c>
      <c r="AF190" s="113">
        <v>0</v>
      </c>
      <c r="AG190" s="113">
        <v>0</v>
      </c>
      <c r="AH190" s="113">
        <v>0</v>
      </c>
      <c r="AI190" s="113">
        <v>0</v>
      </c>
      <c r="AJ190" s="113">
        <v>0</v>
      </c>
      <c r="AK190" s="113">
        <v>0</v>
      </c>
      <c r="AL190" s="113">
        <v>0</v>
      </c>
      <c r="AM190" s="113">
        <f t="shared" si="2"/>
        <v>2553755.0099999998</v>
      </c>
      <c r="AP190" s="70"/>
    </row>
    <row r="191" spans="1:42" ht="15" customHeight="1">
      <c r="A191" s="87">
        <v>523</v>
      </c>
      <c r="B191" s="250" t="s">
        <v>4911</v>
      </c>
      <c r="C191" s="89" t="s">
        <v>1329</v>
      </c>
      <c r="D191" s="113">
        <v>0</v>
      </c>
      <c r="E191" s="113">
        <v>0</v>
      </c>
      <c r="F191" s="113">
        <v>0</v>
      </c>
      <c r="G191" s="113">
        <v>0</v>
      </c>
      <c r="H191" s="113">
        <v>0</v>
      </c>
      <c r="I191" s="113">
        <v>0</v>
      </c>
      <c r="J191" s="113">
        <v>0</v>
      </c>
      <c r="K191" s="113">
        <v>0</v>
      </c>
      <c r="L191" s="113">
        <v>0</v>
      </c>
      <c r="M191" s="113">
        <v>0</v>
      </c>
      <c r="N191" s="113">
        <v>0</v>
      </c>
      <c r="O191" s="113">
        <v>0</v>
      </c>
      <c r="P191" s="113">
        <v>0</v>
      </c>
      <c r="Q191" s="113">
        <v>0</v>
      </c>
      <c r="R191" s="113">
        <v>0</v>
      </c>
      <c r="S191" s="113">
        <v>0</v>
      </c>
      <c r="T191" s="113">
        <v>0</v>
      </c>
      <c r="U191" s="113">
        <v>0</v>
      </c>
      <c r="V191" s="113">
        <v>0</v>
      </c>
      <c r="W191" s="113">
        <v>0</v>
      </c>
      <c r="X191" s="113">
        <v>0</v>
      </c>
      <c r="Y191" s="113">
        <v>0</v>
      </c>
      <c r="Z191" s="113">
        <v>0</v>
      </c>
      <c r="AA191" s="113">
        <v>0</v>
      </c>
      <c r="AB191" s="113">
        <v>0</v>
      </c>
      <c r="AC191" s="113">
        <v>0</v>
      </c>
      <c r="AD191" s="113">
        <v>0</v>
      </c>
      <c r="AE191" s="113">
        <v>0</v>
      </c>
      <c r="AF191" s="113">
        <v>0</v>
      </c>
      <c r="AG191" s="113">
        <v>0</v>
      </c>
      <c r="AH191" s="113">
        <v>0</v>
      </c>
      <c r="AI191" s="113">
        <v>0</v>
      </c>
      <c r="AJ191" s="113">
        <v>0</v>
      </c>
      <c r="AK191" s="113">
        <v>0</v>
      </c>
      <c r="AL191" s="113">
        <v>0</v>
      </c>
      <c r="AM191" s="113">
        <f t="shared" si="2"/>
        <v>0</v>
      </c>
      <c r="AP191" s="70"/>
    </row>
    <row r="192" spans="1:42" ht="33" customHeight="1">
      <c r="A192" s="87">
        <v>525</v>
      </c>
      <c r="B192" s="88" t="s">
        <v>206</v>
      </c>
      <c r="C192" s="89" t="s">
        <v>1337</v>
      </c>
      <c r="D192" s="113">
        <v>0</v>
      </c>
      <c r="E192" s="113">
        <v>0</v>
      </c>
      <c r="F192" s="113">
        <v>3131.66</v>
      </c>
      <c r="G192" s="113">
        <v>0</v>
      </c>
      <c r="H192" s="113">
        <v>0</v>
      </c>
      <c r="I192" s="113">
        <v>0</v>
      </c>
      <c r="J192" s="113">
        <v>2376088.39</v>
      </c>
      <c r="K192" s="113">
        <v>0</v>
      </c>
      <c r="L192" s="113">
        <v>50</v>
      </c>
      <c r="M192" s="113">
        <v>0</v>
      </c>
      <c r="N192" s="113">
        <v>0</v>
      </c>
      <c r="O192" s="113">
        <v>0</v>
      </c>
      <c r="P192" s="113">
        <v>0</v>
      </c>
      <c r="Q192" s="113">
        <v>0</v>
      </c>
      <c r="R192" s="113">
        <v>0</v>
      </c>
      <c r="S192" s="113">
        <v>0</v>
      </c>
      <c r="T192" s="113">
        <v>0</v>
      </c>
      <c r="U192" s="113">
        <v>0</v>
      </c>
      <c r="V192" s="113">
        <v>0</v>
      </c>
      <c r="W192" s="113">
        <v>0</v>
      </c>
      <c r="X192" s="113">
        <v>0</v>
      </c>
      <c r="Y192" s="113">
        <v>0</v>
      </c>
      <c r="Z192" s="113">
        <v>0</v>
      </c>
      <c r="AA192" s="113">
        <v>0</v>
      </c>
      <c r="AB192" s="113">
        <v>0</v>
      </c>
      <c r="AC192" s="113">
        <v>0</v>
      </c>
      <c r="AD192" s="113">
        <v>0</v>
      </c>
      <c r="AE192" s="113">
        <v>0</v>
      </c>
      <c r="AF192" s="113">
        <v>0</v>
      </c>
      <c r="AG192" s="113">
        <v>0</v>
      </c>
      <c r="AH192" s="113">
        <v>0</v>
      </c>
      <c r="AI192" s="113">
        <v>0</v>
      </c>
      <c r="AJ192" s="113">
        <v>0</v>
      </c>
      <c r="AK192" s="113">
        <v>0</v>
      </c>
      <c r="AL192" s="113">
        <v>0</v>
      </c>
      <c r="AM192" s="113">
        <f t="shared" si="2"/>
        <v>2379270.0500000003</v>
      </c>
      <c r="AP192" s="70"/>
    </row>
    <row r="193" spans="1:42" ht="33" customHeight="1">
      <c r="A193" s="357">
        <v>526</v>
      </c>
      <c r="B193" s="88" t="s">
        <v>846</v>
      </c>
      <c r="C193" s="89" t="s">
        <v>1328</v>
      </c>
      <c r="D193" s="113">
        <v>0</v>
      </c>
      <c r="E193" s="113">
        <v>0</v>
      </c>
      <c r="F193" s="113">
        <v>0</v>
      </c>
      <c r="G193" s="113">
        <v>14829.099999999999</v>
      </c>
      <c r="H193" s="113">
        <v>0</v>
      </c>
      <c r="I193" s="113">
        <v>0</v>
      </c>
      <c r="J193" s="113">
        <v>0</v>
      </c>
      <c r="K193" s="113">
        <v>0</v>
      </c>
      <c r="L193" s="113">
        <v>3317.7799999999997</v>
      </c>
      <c r="M193" s="113">
        <v>0</v>
      </c>
      <c r="N193" s="113">
        <v>0</v>
      </c>
      <c r="O193" s="113">
        <v>0</v>
      </c>
      <c r="P193" s="113">
        <v>0</v>
      </c>
      <c r="Q193" s="113">
        <v>0</v>
      </c>
      <c r="R193" s="113">
        <v>0</v>
      </c>
      <c r="S193" s="113">
        <v>0</v>
      </c>
      <c r="T193" s="113">
        <v>0</v>
      </c>
      <c r="U193" s="113">
        <v>0</v>
      </c>
      <c r="V193" s="113">
        <v>0</v>
      </c>
      <c r="W193" s="113">
        <v>0</v>
      </c>
      <c r="X193" s="113">
        <v>0</v>
      </c>
      <c r="Y193" s="113">
        <v>0</v>
      </c>
      <c r="Z193" s="113">
        <v>0</v>
      </c>
      <c r="AA193" s="113">
        <v>0</v>
      </c>
      <c r="AB193" s="113">
        <v>0</v>
      </c>
      <c r="AC193" s="113">
        <v>0</v>
      </c>
      <c r="AD193" s="113">
        <v>0</v>
      </c>
      <c r="AE193" s="113">
        <v>0</v>
      </c>
      <c r="AF193" s="113">
        <v>0</v>
      </c>
      <c r="AG193" s="113">
        <v>0</v>
      </c>
      <c r="AH193" s="113">
        <v>0</v>
      </c>
      <c r="AI193" s="113">
        <v>0</v>
      </c>
      <c r="AJ193" s="113">
        <v>0</v>
      </c>
      <c r="AK193" s="113">
        <v>0</v>
      </c>
      <c r="AL193" s="113">
        <v>0</v>
      </c>
      <c r="AM193" s="113">
        <f t="shared" si="2"/>
        <v>18146.879999999997</v>
      </c>
      <c r="AP193" s="70"/>
    </row>
    <row r="194" spans="1:42" ht="33" customHeight="1">
      <c r="A194" s="87">
        <v>548</v>
      </c>
      <c r="B194" s="88" t="s">
        <v>847</v>
      </c>
      <c r="C194" s="89" t="s">
        <v>1335</v>
      </c>
      <c r="D194" s="113">
        <v>0</v>
      </c>
      <c r="E194" s="113">
        <v>0</v>
      </c>
      <c r="F194" s="113">
        <v>0</v>
      </c>
      <c r="G194" s="113">
        <v>0</v>
      </c>
      <c r="H194" s="113">
        <v>0</v>
      </c>
      <c r="I194" s="113">
        <v>0</v>
      </c>
      <c r="J194" s="113">
        <v>0</v>
      </c>
      <c r="K194" s="113">
        <v>0</v>
      </c>
      <c r="L194" s="113">
        <v>0</v>
      </c>
      <c r="M194" s="113">
        <v>0</v>
      </c>
      <c r="N194" s="113">
        <v>0</v>
      </c>
      <c r="O194" s="113">
        <v>0</v>
      </c>
      <c r="P194" s="113">
        <v>0</v>
      </c>
      <c r="Q194" s="113">
        <v>0</v>
      </c>
      <c r="R194" s="113">
        <v>0</v>
      </c>
      <c r="S194" s="113">
        <v>0</v>
      </c>
      <c r="T194" s="113">
        <v>0</v>
      </c>
      <c r="U194" s="113">
        <v>0</v>
      </c>
      <c r="V194" s="113">
        <v>0</v>
      </c>
      <c r="W194" s="113">
        <v>0</v>
      </c>
      <c r="X194" s="113">
        <v>0</v>
      </c>
      <c r="Y194" s="113">
        <v>0</v>
      </c>
      <c r="Z194" s="113">
        <v>0</v>
      </c>
      <c r="AA194" s="113">
        <v>0</v>
      </c>
      <c r="AB194" s="113">
        <v>0</v>
      </c>
      <c r="AC194" s="113">
        <v>0</v>
      </c>
      <c r="AD194" s="113">
        <v>0</v>
      </c>
      <c r="AE194" s="113">
        <v>0</v>
      </c>
      <c r="AF194" s="113">
        <v>0</v>
      </c>
      <c r="AG194" s="113">
        <v>0</v>
      </c>
      <c r="AH194" s="113">
        <v>0</v>
      </c>
      <c r="AI194" s="113">
        <v>0</v>
      </c>
      <c r="AJ194" s="113">
        <v>0</v>
      </c>
      <c r="AK194" s="113">
        <v>0</v>
      </c>
      <c r="AL194" s="113">
        <v>0</v>
      </c>
      <c r="AM194" s="113">
        <f t="shared" si="2"/>
        <v>0</v>
      </c>
      <c r="AP194" s="70"/>
    </row>
    <row r="195" spans="1:42" ht="33" customHeight="1">
      <c r="A195" s="87">
        <v>551</v>
      </c>
      <c r="B195" s="88" t="s">
        <v>209</v>
      </c>
      <c r="C195" s="89" t="s">
        <v>1337</v>
      </c>
      <c r="D195" s="113">
        <v>0</v>
      </c>
      <c r="E195" s="113">
        <v>0</v>
      </c>
      <c r="F195" s="113">
        <v>0</v>
      </c>
      <c r="G195" s="113">
        <v>0</v>
      </c>
      <c r="H195" s="113">
        <v>0</v>
      </c>
      <c r="I195" s="113">
        <v>0</v>
      </c>
      <c r="J195" s="113">
        <v>0</v>
      </c>
      <c r="K195" s="113">
        <v>0</v>
      </c>
      <c r="L195" s="113">
        <v>0</v>
      </c>
      <c r="M195" s="113">
        <v>0</v>
      </c>
      <c r="N195" s="113">
        <v>0</v>
      </c>
      <c r="O195" s="113">
        <v>0</v>
      </c>
      <c r="P195" s="113">
        <v>0</v>
      </c>
      <c r="Q195" s="113">
        <v>0</v>
      </c>
      <c r="R195" s="113">
        <v>0</v>
      </c>
      <c r="S195" s="113">
        <v>0</v>
      </c>
      <c r="T195" s="113">
        <v>0</v>
      </c>
      <c r="U195" s="113">
        <v>0</v>
      </c>
      <c r="V195" s="113">
        <v>0</v>
      </c>
      <c r="W195" s="113">
        <v>0</v>
      </c>
      <c r="X195" s="113">
        <v>0</v>
      </c>
      <c r="Y195" s="113">
        <v>0</v>
      </c>
      <c r="Z195" s="113">
        <v>0</v>
      </c>
      <c r="AA195" s="113">
        <v>0</v>
      </c>
      <c r="AB195" s="113">
        <v>0</v>
      </c>
      <c r="AC195" s="113">
        <v>0</v>
      </c>
      <c r="AD195" s="113">
        <v>0</v>
      </c>
      <c r="AE195" s="113">
        <v>0</v>
      </c>
      <c r="AF195" s="113">
        <v>0</v>
      </c>
      <c r="AG195" s="113">
        <v>0</v>
      </c>
      <c r="AH195" s="113">
        <v>0</v>
      </c>
      <c r="AI195" s="113">
        <v>0</v>
      </c>
      <c r="AJ195" s="113">
        <v>0</v>
      </c>
      <c r="AK195" s="113">
        <v>0</v>
      </c>
      <c r="AL195" s="113">
        <v>0</v>
      </c>
      <c r="AM195" s="113">
        <f t="shared" si="2"/>
        <v>0</v>
      </c>
      <c r="AP195" s="70"/>
    </row>
    <row r="196" spans="1:42" ht="33" customHeight="1">
      <c r="A196" s="87">
        <v>572</v>
      </c>
      <c r="B196" s="88" t="s">
        <v>848</v>
      </c>
      <c r="C196" s="89" t="s">
        <v>1335</v>
      </c>
      <c r="D196" s="113">
        <v>0</v>
      </c>
      <c r="E196" s="113">
        <v>8019.16</v>
      </c>
      <c r="F196" s="113">
        <v>8843.2199999999993</v>
      </c>
      <c r="G196" s="113">
        <v>24731.61</v>
      </c>
      <c r="H196" s="113">
        <v>0</v>
      </c>
      <c r="I196" s="113">
        <v>0</v>
      </c>
      <c r="J196" s="113">
        <v>1696239.44</v>
      </c>
      <c r="K196" s="113">
        <v>0</v>
      </c>
      <c r="L196" s="113">
        <v>0</v>
      </c>
      <c r="M196" s="113">
        <v>0</v>
      </c>
      <c r="N196" s="113">
        <v>0</v>
      </c>
      <c r="O196" s="113">
        <v>0</v>
      </c>
      <c r="P196" s="113">
        <v>0</v>
      </c>
      <c r="Q196" s="113">
        <v>1162</v>
      </c>
      <c r="R196" s="113">
        <v>0</v>
      </c>
      <c r="S196" s="113">
        <v>0</v>
      </c>
      <c r="T196" s="113">
        <v>0</v>
      </c>
      <c r="U196" s="113">
        <v>0</v>
      </c>
      <c r="V196" s="113">
        <v>0</v>
      </c>
      <c r="W196" s="113">
        <v>0</v>
      </c>
      <c r="X196" s="113">
        <v>0</v>
      </c>
      <c r="Y196" s="113">
        <v>0</v>
      </c>
      <c r="Z196" s="113">
        <v>0</v>
      </c>
      <c r="AA196" s="113">
        <v>0</v>
      </c>
      <c r="AB196" s="113">
        <v>0</v>
      </c>
      <c r="AC196" s="113">
        <v>0</v>
      </c>
      <c r="AD196" s="113">
        <v>0</v>
      </c>
      <c r="AE196" s="113">
        <v>0</v>
      </c>
      <c r="AF196" s="113">
        <v>0</v>
      </c>
      <c r="AG196" s="113">
        <v>0</v>
      </c>
      <c r="AH196" s="113">
        <v>0</v>
      </c>
      <c r="AI196" s="113">
        <v>0</v>
      </c>
      <c r="AJ196" s="113">
        <v>0</v>
      </c>
      <c r="AK196" s="113">
        <v>0</v>
      </c>
      <c r="AL196" s="113">
        <v>0</v>
      </c>
      <c r="AM196" s="113">
        <f t="shared" si="2"/>
        <v>1738995.43</v>
      </c>
      <c r="AP196" s="70"/>
    </row>
    <row r="197" spans="1:42" ht="33" customHeight="1">
      <c r="A197" s="87">
        <v>573</v>
      </c>
      <c r="B197" s="88" t="s">
        <v>849</v>
      </c>
      <c r="C197" s="89" t="s">
        <v>1328</v>
      </c>
      <c r="D197" s="113">
        <v>0</v>
      </c>
      <c r="E197" s="113">
        <v>0</v>
      </c>
      <c r="F197" s="113">
        <v>0</v>
      </c>
      <c r="G197" s="113">
        <v>0</v>
      </c>
      <c r="H197" s="113">
        <v>0</v>
      </c>
      <c r="I197" s="113">
        <v>50</v>
      </c>
      <c r="J197" s="113">
        <v>0</v>
      </c>
      <c r="K197" s="113">
        <v>0</v>
      </c>
      <c r="L197" s="113">
        <v>0</v>
      </c>
      <c r="M197" s="113">
        <v>0</v>
      </c>
      <c r="N197" s="113">
        <v>0</v>
      </c>
      <c r="O197" s="113">
        <v>0</v>
      </c>
      <c r="P197" s="113">
        <v>0</v>
      </c>
      <c r="Q197" s="113">
        <v>0</v>
      </c>
      <c r="R197" s="113">
        <v>0</v>
      </c>
      <c r="S197" s="113">
        <v>0</v>
      </c>
      <c r="T197" s="113">
        <v>0</v>
      </c>
      <c r="U197" s="113">
        <v>0</v>
      </c>
      <c r="V197" s="113">
        <v>0</v>
      </c>
      <c r="W197" s="113">
        <v>0</v>
      </c>
      <c r="X197" s="113">
        <v>0</v>
      </c>
      <c r="Y197" s="113">
        <v>0</v>
      </c>
      <c r="Z197" s="113">
        <v>0</v>
      </c>
      <c r="AA197" s="113">
        <v>0</v>
      </c>
      <c r="AB197" s="113">
        <v>21149.38</v>
      </c>
      <c r="AC197" s="113">
        <v>0</v>
      </c>
      <c r="AD197" s="113">
        <v>0</v>
      </c>
      <c r="AE197" s="113">
        <v>0</v>
      </c>
      <c r="AF197" s="113">
        <v>0</v>
      </c>
      <c r="AG197" s="113">
        <v>0</v>
      </c>
      <c r="AH197" s="113">
        <v>0</v>
      </c>
      <c r="AI197" s="113">
        <v>0</v>
      </c>
      <c r="AJ197" s="113">
        <v>0</v>
      </c>
      <c r="AK197" s="113">
        <v>0</v>
      </c>
      <c r="AL197" s="113">
        <v>0</v>
      </c>
      <c r="AM197" s="113">
        <f t="shared" si="2"/>
        <v>21199.38</v>
      </c>
      <c r="AP197" s="70"/>
    </row>
    <row r="198" spans="1:42" ht="33" customHeight="1">
      <c r="A198" s="87">
        <v>574</v>
      </c>
      <c r="B198" s="88" t="s">
        <v>850</v>
      </c>
      <c r="C198" s="89" t="s">
        <v>1334</v>
      </c>
      <c r="D198" s="113">
        <v>0</v>
      </c>
      <c r="E198" s="113">
        <v>0</v>
      </c>
      <c r="F198" s="113">
        <v>7420511.6299999999</v>
      </c>
      <c r="G198" s="113">
        <v>1582834.46</v>
      </c>
      <c r="H198" s="113">
        <v>0</v>
      </c>
      <c r="I198" s="113">
        <v>0</v>
      </c>
      <c r="J198" s="113">
        <v>16537007.039999999</v>
      </c>
      <c r="K198" s="113">
        <v>0</v>
      </c>
      <c r="L198" s="113">
        <v>1049.08</v>
      </c>
      <c r="M198" s="113">
        <v>0</v>
      </c>
      <c r="N198" s="113">
        <v>0</v>
      </c>
      <c r="O198" s="113">
        <v>0</v>
      </c>
      <c r="P198" s="113">
        <v>0</v>
      </c>
      <c r="Q198" s="113">
        <v>0</v>
      </c>
      <c r="R198" s="113">
        <v>0</v>
      </c>
      <c r="S198" s="113">
        <v>0</v>
      </c>
      <c r="T198" s="113">
        <v>0</v>
      </c>
      <c r="U198" s="113">
        <v>0</v>
      </c>
      <c r="V198" s="113">
        <v>0</v>
      </c>
      <c r="W198" s="113">
        <v>0</v>
      </c>
      <c r="X198" s="113">
        <v>0</v>
      </c>
      <c r="Y198" s="113">
        <v>0</v>
      </c>
      <c r="Z198" s="113">
        <v>0</v>
      </c>
      <c r="AA198" s="113">
        <v>0</v>
      </c>
      <c r="AB198" s="113">
        <v>0</v>
      </c>
      <c r="AC198" s="113">
        <v>0</v>
      </c>
      <c r="AD198" s="113">
        <v>0</v>
      </c>
      <c r="AE198" s="113">
        <v>0</v>
      </c>
      <c r="AF198" s="113">
        <v>0</v>
      </c>
      <c r="AG198" s="113">
        <v>0</v>
      </c>
      <c r="AH198" s="113">
        <v>0</v>
      </c>
      <c r="AI198" s="113">
        <v>0</v>
      </c>
      <c r="AJ198" s="113">
        <v>0</v>
      </c>
      <c r="AK198" s="113">
        <v>0</v>
      </c>
      <c r="AL198" s="113">
        <v>0</v>
      </c>
      <c r="AM198" s="113">
        <f t="shared" si="2"/>
        <v>25541402.209999997</v>
      </c>
      <c r="AP198" s="70"/>
    </row>
    <row r="199" spans="1:42" ht="33" customHeight="1">
      <c r="A199" s="87">
        <v>575</v>
      </c>
      <c r="B199" s="88" t="s">
        <v>851</v>
      </c>
      <c r="C199" s="89" t="s">
        <v>1329</v>
      </c>
      <c r="D199" s="113">
        <v>0</v>
      </c>
      <c r="E199" s="113">
        <v>0</v>
      </c>
      <c r="F199" s="113">
        <v>0</v>
      </c>
      <c r="G199" s="113">
        <v>0</v>
      </c>
      <c r="H199" s="113">
        <v>0</v>
      </c>
      <c r="I199" s="113">
        <v>0</v>
      </c>
      <c r="J199" s="113">
        <v>0</v>
      </c>
      <c r="K199" s="113">
        <v>0</v>
      </c>
      <c r="L199" s="113">
        <v>0</v>
      </c>
      <c r="M199" s="113">
        <v>0</v>
      </c>
      <c r="N199" s="113">
        <v>0</v>
      </c>
      <c r="O199" s="113">
        <v>0</v>
      </c>
      <c r="P199" s="113">
        <v>0</v>
      </c>
      <c r="Q199" s="113">
        <v>0</v>
      </c>
      <c r="R199" s="113">
        <v>0</v>
      </c>
      <c r="S199" s="113">
        <v>0</v>
      </c>
      <c r="T199" s="113">
        <v>0</v>
      </c>
      <c r="U199" s="113">
        <v>0</v>
      </c>
      <c r="V199" s="113">
        <v>0</v>
      </c>
      <c r="W199" s="113">
        <v>0</v>
      </c>
      <c r="X199" s="113">
        <v>0</v>
      </c>
      <c r="Y199" s="113">
        <v>0</v>
      </c>
      <c r="Z199" s="113">
        <v>0</v>
      </c>
      <c r="AA199" s="113">
        <v>0</v>
      </c>
      <c r="AB199" s="113">
        <v>0</v>
      </c>
      <c r="AC199" s="113">
        <v>0</v>
      </c>
      <c r="AD199" s="113">
        <v>0</v>
      </c>
      <c r="AE199" s="113">
        <v>0</v>
      </c>
      <c r="AF199" s="113">
        <v>0</v>
      </c>
      <c r="AG199" s="113">
        <v>0</v>
      </c>
      <c r="AH199" s="113">
        <v>0</v>
      </c>
      <c r="AI199" s="113">
        <v>0</v>
      </c>
      <c r="AJ199" s="113">
        <v>0</v>
      </c>
      <c r="AK199" s="113">
        <v>0</v>
      </c>
      <c r="AL199" s="113">
        <v>0</v>
      </c>
      <c r="AM199" s="113">
        <f t="shared" si="2"/>
        <v>0</v>
      </c>
      <c r="AP199" s="70"/>
    </row>
    <row r="200" spans="1:42" ht="33" customHeight="1">
      <c r="A200" s="87">
        <v>576</v>
      </c>
      <c r="B200" s="88" t="s">
        <v>852</v>
      </c>
      <c r="C200" s="89" t="s">
        <v>1334</v>
      </c>
      <c r="D200" s="113">
        <v>0</v>
      </c>
      <c r="E200" s="113">
        <v>0</v>
      </c>
      <c r="F200" s="113">
        <v>218240.69999999998</v>
      </c>
      <c r="G200" s="113">
        <v>5375.42</v>
      </c>
      <c r="H200" s="113">
        <v>0</v>
      </c>
      <c r="I200" s="113">
        <v>0</v>
      </c>
      <c r="J200" s="113">
        <v>0</v>
      </c>
      <c r="K200" s="113">
        <v>0</v>
      </c>
      <c r="L200" s="113">
        <v>7409.9599999999991</v>
      </c>
      <c r="M200" s="113">
        <v>0</v>
      </c>
      <c r="N200" s="113">
        <v>0</v>
      </c>
      <c r="O200" s="113">
        <v>0</v>
      </c>
      <c r="P200" s="113">
        <v>328.27</v>
      </c>
      <c r="Q200" s="113">
        <v>0</v>
      </c>
      <c r="R200" s="113">
        <v>0</v>
      </c>
      <c r="S200" s="113">
        <v>0</v>
      </c>
      <c r="T200" s="113">
        <v>0</v>
      </c>
      <c r="U200" s="113">
        <v>0</v>
      </c>
      <c r="V200" s="113">
        <v>0</v>
      </c>
      <c r="W200" s="113">
        <v>0</v>
      </c>
      <c r="X200" s="113">
        <v>0</v>
      </c>
      <c r="Y200" s="113">
        <v>0</v>
      </c>
      <c r="Z200" s="113">
        <v>0</v>
      </c>
      <c r="AA200" s="113">
        <v>0</v>
      </c>
      <c r="AB200" s="113">
        <v>0</v>
      </c>
      <c r="AC200" s="113">
        <v>0</v>
      </c>
      <c r="AD200" s="113">
        <v>0</v>
      </c>
      <c r="AE200" s="113">
        <v>0</v>
      </c>
      <c r="AF200" s="113">
        <v>0</v>
      </c>
      <c r="AG200" s="113">
        <v>0</v>
      </c>
      <c r="AH200" s="113">
        <v>0</v>
      </c>
      <c r="AI200" s="113">
        <v>0</v>
      </c>
      <c r="AJ200" s="113">
        <v>0</v>
      </c>
      <c r="AK200" s="113">
        <v>0</v>
      </c>
      <c r="AL200" s="113">
        <v>0</v>
      </c>
      <c r="AM200" s="113">
        <f t="shared" si="2"/>
        <v>231354.34999999998</v>
      </c>
      <c r="AP200" s="70"/>
    </row>
    <row r="201" spans="1:42" ht="33" customHeight="1">
      <c r="A201" s="87">
        <v>578</v>
      </c>
      <c r="B201" s="88" t="s">
        <v>853</v>
      </c>
      <c r="C201" s="89" t="s">
        <v>1328</v>
      </c>
      <c r="D201" s="113">
        <v>0</v>
      </c>
      <c r="E201" s="113">
        <v>89.32</v>
      </c>
      <c r="F201" s="113">
        <v>0</v>
      </c>
      <c r="G201" s="113">
        <v>5038.66</v>
      </c>
      <c r="H201" s="113">
        <v>0</v>
      </c>
      <c r="I201" s="113">
        <v>0</v>
      </c>
      <c r="J201" s="113">
        <v>0</v>
      </c>
      <c r="K201" s="113">
        <v>0</v>
      </c>
      <c r="L201" s="113">
        <v>0</v>
      </c>
      <c r="M201" s="113">
        <v>0</v>
      </c>
      <c r="N201" s="113">
        <v>0</v>
      </c>
      <c r="O201" s="113">
        <v>0</v>
      </c>
      <c r="P201" s="113">
        <v>0</v>
      </c>
      <c r="Q201" s="113">
        <v>0</v>
      </c>
      <c r="R201" s="113">
        <v>0</v>
      </c>
      <c r="S201" s="113">
        <v>0</v>
      </c>
      <c r="T201" s="113">
        <v>0</v>
      </c>
      <c r="U201" s="113">
        <v>0</v>
      </c>
      <c r="V201" s="113">
        <v>0</v>
      </c>
      <c r="W201" s="113">
        <v>0</v>
      </c>
      <c r="X201" s="113">
        <v>0</v>
      </c>
      <c r="Y201" s="113">
        <v>0</v>
      </c>
      <c r="Z201" s="113">
        <v>0</v>
      </c>
      <c r="AA201" s="113">
        <v>0</v>
      </c>
      <c r="AB201" s="113">
        <v>0</v>
      </c>
      <c r="AC201" s="113">
        <v>0</v>
      </c>
      <c r="AD201" s="113">
        <v>0</v>
      </c>
      <c r="AE201" s="113">
        <v>0</v>
      </c>
      <c r="AF201" s="113">
        <v>0</v>
      </c>
      <c r="AG201" s="113">
        <v>0</v>
      </c>
      <c r="AH201" s="113">
        <v>0</v>
      </c>
      <c r="AI201" s="113">
        <v>0</v>
      </c>
      <c r="AJ201" s="113">
        <v>0</v>
      </c>
      <c r="AK201" s="113">
        <v>0</v>
      </c>
      <c r="AL201" s="113">
        <v>0</v>
      </c>
      <c r="AM201" s="113">
        <f t="shared" si="2"/>
        <v>5127.9799999999996</v>
      </c>
      <c r="AP201" s="70"/>
    </row>
    <row r="202" spans="1:42" ht="33" customHeight="1">
      <c r="A202" s="87">
        <v>579</v>
      </c>
      <c r="B202" s="88" t="s">
        <v>854</v>
      </c>
      <c r="C202" s="89" t="s">
        <v>1334</v>
      </c>
      <c r="D202" s="113">
        <v>0</v>
      </c>
      <c r="E202" s="113">
        <v>0</v>
      </c>
      <c r="F202" s="113">
        <v>0</v>
      </c>
      <c r="G202" s="113">
        <v>0</v>
      </c>
      <c r="H202" s="113">
        <v>0</v>
      </c>
      <c r="I202" s="113">
        <v>0</v>
      </c>
      <c r="J202" s="113">
        <v>0</v>
      </c>
      <c r="K202" s="113">
        <v>0</v>
      </c>
      <c r="L202" s="113">
        <v>0</v>
      </c>
      <c r="M202" s="113">
        <v>0</v>
      </c>
      <c r="N202" s="113">
        <v>0</v>
      </c>
      <c r="O202" s="113">
        <v>0</v>
      </c>
      <c r="P202" s="113">
        <v>0</v>
      </c>
      <c r="Q202" s="113">
        <v>0</v>
      </c>
      <c r="R202" s="113">
        <v>0</v>
      </c>
      <c r="S202" s="113">
        <v>0</v>
      </c>
      <c r="T202" s="113">
        <v>0</v>
      </c>
      <c r="U202" s="113">
        <v>0</v>
      </c>
      <c r="V202" s="113">
        <v>0</v>
      </c>
      <c r="W202" s="113">
        <v>0</v>
      </c>
      <c r="X202" s="113">
        <v>0</v>
      </c>
      <c r="Y202" s="113">
        <v>0</v>
      </c>
      <c r="Z202" s="113">
        <v>0</v>
      </c>
      <c r="AA202" s="113">
        <v>0</v>
      </c>
      <c r="AB202" s="113">
        <v>0</v>
      </c>
      <c r="AC202" s="113">
        <v>0</v>
      </c>
      <c r="AD202" s="113">
        <v>0</v>
      </c>
      <c r="AE202" s="113">
        <v>0</v>
      </c>
      <c r="AF202" s="113">
        <v>0</v>
      </c>
      <c r="AG202" s="113">
        <v>0</v>
      </c>
      <c r="AH202" s="113">
        <v>0</v>
      </c>
      <c r="AI202" s="113">
        <v>0</v>
      </c>
      <c r="AJ202" s="113">
        <v>0</v>
      </c>
      <c r="AK202" s="113">
        <v>0</v>
      </c>
      <c r="AL202" s="113">
        <v>0</v>
      </c>
      <c r="AM202" s="113">
        <f t="shared" si="2"/>
        <v>0</v>
      </c>
      <c r="AP202" s="70"/>
    </row>
    <row r="203" spans="1:42" ht="33" customHeight="1">
      <c r="A203" s="87">
        <v>580</v>
      </c>
      <c r="B203" s="88" t="s">
        <v>217</v>
      </c>
      <c r="C203" s="89" t="s">
        <v>1336</v>
      </c>
      <c r="D203" s="113">
        <v>0</v>
      </c>
      <c r="E203" s="113">
        <v>0</v>
      </c>
      <c r="F203" s="113">
        <v>24721.360000000001</v>
      </c>
      <c r="G203" s="113">
        <v>14471.19</v>
      </c>
      <c r="H203" s="113">
        <v>0</v>
      </c>
      <c r="I203" s="113">
        <v>0</v>
      </c>
      <c r="J203" s="113">
        <v>0</v>
      </c>
      <c r="K203" s="113">
        <v>0</v>
      </c>
      <c r="L203" s="113">
        <v>0</v>
      </c>
      <c r="M203" s="113">
        <v>0</v>
      </c>
      <c r="N203" s="113">
        <v>0</v>
      </c>
      <c r="O203" s="113">
        <v>0</v>
      </c>
      <c r="P203" s="113">
        <v>0</v>
      </c>
      <c r="Q203" s="113">
        <v>0</v>
      </c>
      <c r="R203" s="113">
        <v>0</v>
      </c>
      <c r="S203" s="113">
        <v>0</v>
      </c>
      <c r="T203" s="113">
        <v>0</v>
      </c>
      <c r="U203" s="113">
        <v>0</v>
      </c>
      <c r="V203" s="113">
        <v>0</v>
      </c>
      <c r="W203" s="113">
        <v>0</v>
      </c>
      <c r="X203" s="113">
        <v>0</v>
      </c>
      <c r="Y203" s="113">
        <v>0</v>
      </c>
      <c r="Z203" s="113">
        <v>0</v>
      </c>
      <c r="AA203" s="113">
        <v>0</v>
      </c>
      <c r="AB203" s="113">
        <v>0</v>
      </c>
      <c r="AC203" s="113">
        <v>0</v>
      </c>
      <c r="AD203" s="113">
        <v>0</v>
      </c>
      <c r="AE203" s="113">
        <v>0</v>
      </c>
      <c r="AF203" s="113">
        <v>0</v>
      </c>
      <c r="AG203" s="113">
        <v>0</v>
      </c>
      <c r="AH203" s="113">
        <v>0</v>
      </c>
      <c r="AI203" s="113">
        <v>0</v>
      </c>
      <c r="AJ203" s="113">
        <v>0</v>
      </c>
      <c r="AK203" s="113">
        <v>0</v>
      </c>
      <c r="AL203" s="113">
        <v>0</v>
      </c>
      <c r="AM203" s="113">
        <f t="shared" ref="AM203:AM266" si="3">SUM(D203:AL203)</f>
        <v>39192.550000000003</v>
      </c>
      <c r="AP203" s="70"/>
    </row>
    <row r="204" spans="1:42" ht="33" customHeight="1">
      <c r="A204" s="87">
        <v>581</v>
      </c>
      <c r="B204" s="88" t="s">
        <v>855</v>
      </c>
      <c r="C204" s="89" t="s">
        <v>1337</v>
      </c>
      <c r="D204" s="113">
        <v>0</v>
      </c>
      <c r="E204" s="113">
        <v>0</v>
      </c>
      <c r="F204" s="113">
        <v>0</v>
      </c>
      <c r="G204" s="113">
        <v>0</v>
      </c>
      <c r="H204" s="113">
        <v>0</v>
      </c>
      <c r="I204" s="113">
        <v>0</v>
      </c>
      <c r="J204" s="113">
        <v>0</v>
      </c>
      <c r="K204" s="113">
        <v>0</v>
      </c>
      <c r="L204" s="113">
        <v>0</v>
      </c>
      <c r="M204" s="113">
        <v>0</v>
      </c>
      <c r="N204" s="113">
        <v>0</v>
      </c>
      <c r="O204" s="113">
        <v>0</v>
      </c>
      <c r="P204" s="113">
        <v>0</v>
      </c>
      <c r="Q204" s="113">
        <v>0</v>
      </c>
      <c r="R204" s="113">
        <v>0</v>
      </c>
      <c r="S204" s="113">
        <v>0</v>
      </c>
      <c r="T204" s="113">
        <v>0</v>
      </c>
      <c r="U204" s="113">
        <v>0</v>
      </c>
      <c r="V204" s="113">
        <v>0</v>
      </c>
      <c r="W204" s="113">
        <v>0</v>
      </c>
      <c r="X204" s="113">
        <v>0</v>
      </c>
      <c r="Y204" s="113">
        <v>0</v>
      </c>
      <c r="Z204" s="113">
        <v>0</v>
      </c>
      <c r="AA204" s="113">
        <v>0</v>
      </c>
      <c r="AB204" s="113">
        <v>0</v>
      </c>
      <c r="AC204" s="113">
        <v>0</v>
      </c>
      <c r="AD204" s="113">
        <v>0</v>
      </c>
      <c r="AE204" s="113">
        <v>0</v>
      </c>
      <c r="AF204" s="113">
        <v>0</v>
      </c>
      <c r="AG204" s="113">
        <v>0</v>
      </c>
      <c r="AH204" s="113">
        <v>0</v>
      </c>
      <c r="AI204" s="113">
        <v>0</v>
      </c>
      <c r="AJ204" s="113">
        <v>0</v>
      </c>
      <c r="AK204" s="113">
        <v>0</v>
      </c>
      <c r="AL204" s="113">
        <v>0</v>
      </c>
      <c r="AM204" s="113">
        <f t="shared" si="3"/>
        <v>0</v>
      </c>
      <c r="AP204" s="70"/>
    </row>
    <row r="205" spans="1:42" ht="33" customHeight="1">
      <c r="A205" s="87">
        <v>582</v>
      </c>
      <c r="B205" s="88" t="s">
        <v>856</v>
      </c>
      <c r="C205" s="115" t="s">
        <v>1329</v>
      </c>
      <c r="D205" s="113">
        <v>0</v>
      </c>
      <c r="E205" s="113">
        <v>20000738.149999999</v>
      </c>
      <c r="F205" s="113">
        <v>2173552.7400000002</v>
      </c>
      <c r="G205" s="113">
        <v>27921.599999999999</v>
      </c>
      <c r="H205" s="113">
        <v>0</v>
      </c>
      <c r="I205" s="113">
        <v>0</v>
      </c>
      <c r="J205" s="113">
        <v>0</v>
      </c>
      <c r="K205" s="113">
        <v>0</v>
      </c>
      <c r="L205" s="113">
        <v>0</v>
      </c>
      <c r="M205" s="113">
        <v>0</v>
      </c>
      <c r="N205" s="113">
        <v>0</v>
      </c>
      <c r="O205" s="113">
        <v>0</v>
      </c>
      <c r="P205" s="113">
        <v>0</v>
      </c>
      <c r="Q205" s="113">
        <v>0</v>
      </c>
      <c r="R205" s="113">
        <v>0</v>
      </c>
      <c r="S205" s="113">
        <v>0</v>
      </c>
      <c r="T205" s="113">
        <v>0</v>
      </c>
      <c r="U205" s="113">
        <v>0</v>
      </c>
      <c r="V205" s="113">
        <v>0</v>
      </c>
      <c r="W205" s="113">
        <v>0</v>
      </c>
      <c r="X205" s="113">
        <v>0</v>
      </c>
      <c r="Y205" s="113">
        <v>0</v>
      </c>
      <c r="Z205" s="113">
        <v>0</v>
      </c>
      <c r="AA205" s="113">
        <v>0</v>
      </c>
      <c r="AB205" s="113">
        <v>0</v>
      </c>
      <c r="AC205" s="113">
        <v>0</v>
      </c>
      <c r="AD205" s="113">
        <v>0</v>
      </c>
      <c r="AE205" s="113">
        <v>0</v>
      </c>
      <c r="AF205" s="113">
        <v>0</v>
      </c>
      <c r="AG205" s="113">
        <v>0</v>
      </c>
      <c r="AH205" s="113">
        <v>0</v>
      </c>
      <c r="AI205" s="113">
        <v>0</v>
      </c>
      <c r="AJ205" s="113">
        <v>0</v>
      </c>
      <c r="AK205" s="113">
        <v>0</v>
      </c>
      <c r="AL205" s="113">
        <v>0</v>
      </c>
      <c r="AM205" s="113">
        <f t="shared" si="3"/>
        <v>22202212.490000002</v>
      </c>
      <c r="AP205" s="70"/>
    </row>
    <row r="206" spans="1:42" ht="33" customHeight="1">
      <c r="A206" s="87">
        <v>584</v>
      </c>
      <c r="B206" s="88" t="s">
        <v>857</v>
      </c>
      <c r="C206" s="89" t="s">
        <v>1332</v>
      </c>
      <c r="D206" s="113">
        <v>0</v>
      </c>
      <c r="E206" s="113">
        <v>0</v>
      </c>
      <c r="F206" s="113">
        <v>0</v>
      </c>
      <c r="G206" s="113">
        <v>0</v>
      </c>
      <c r="H206" s="113">
        <v>0</v>
      </c>
      <c r="I206" s="113">
        <v>0</v>
      </c>
      <c r="J206" s="113">
        <v>0</v>
      </c>
      <c r="K206" s="113">
        <v>0</v>
      </c>
      <c r="L206" s="113">
        <v>804.39</v>
      </c>
      <c r="M206" s="113">
        <v>0</v>
      </c>
      <c r="N206" s="113">
        <v>0</v>
      </c>
      <c r="O206" s="113">
        <v>0</v>
      </c>
      <c r="P206" s="113">
        <v>0</v>
      </c>
      <c r="Q206" s="113">
        <v>0</v>
      </c>
      <c r="R206" s="113">
        <v>0</v>
      </c>
      <c r="S206" s="113">
        <v>0</v>
      </c>
      <c r="T206" s="113">
        <v>0</v>
      </c>
      <c r="U206" s="113">
        <v>0</v>
      </c>
      <c r="V206" s="113">
        <v>0</v>
      </c>
      <c r="W206" s="113">
        <v>0</v>
      </c>
      <c r="X206" s="113">
        <v>0</v>
      </c>
      <c r="Y206" s="113">
        <v>0</v>
      </c>
      <c r="Z206" s="113">
        <v>0</v>
      </c>
      <c r="AA206" s="113">
        <v>0</v>
      </c>
      <c r="AB206" s="113">
        <v>0</v>
      </c>
      <c r="AC206" s="113">
        <v>0</v>
      </c>
      <c r="AD206" s="113">
        <v>0</v>
      </c>
      <c r="AE206" s="113">
        <v>0</v>
      </c>
      <c r="AF206" s="113">
        <v>0</v>
      </c>
      <c r="AG206" s="113">
        <v>0</v>
      </c>
      <c r="AH206" s="113">
        <v>0</v>
      </c>
      <c r="AI206" s="113">
        <v>0</v>
      </c>
      <c r="AJ206" s="113">
        <v>0</v>
      </c>
      <c r="AK206" s="113">
        <v>0</v>
      </c>
      <c r="AL206" s="113">
        <v>0</v>
      </c>
      <c r="AM206" s="113">
        <f t="shared" si="3"/>
        <v>804.39</v>
      </c>
      <c r="AP206" s="70"/>
    </row>
    <row r="207" spans="1:42" ht="33" customHeight="1">
      <c r="A207" s="87">
        <v>585</v>
      </c>
      <c r="B207" s="88" t="s">
        <v>221</v>
      </c>
      <c r="C207" s="115" t="s">
        <v>1329</v>
      </c>
      <c r="D207" s="113">
        <v>0</v>
      </c>
      <c r="E207" s="113">
        <v>0</v>
      </c>
      <c r="F207" s="113">
        <v>0</v>
      </c>
      <c r="G207" s="113">
        <v>1952.6200000000001</v>
      </c>
      <c r="H207" s="113">
        <v>0</v>
      </c>
      <c r="I207" s="113">
        <v>50</v>
      </c>
      <c r="J207" s="113">
        <v>13632.4</v>
      </c>
      <c r="K207" s="113">
        <v>0</v>
      </c>
      <c r="L207" s="113">
        <v>752.38</v>
      </c>
      <c r="M207" s="113">
        <v>0</v>
      </c>
      <c r="N207" s="113">
        <v>0</v>
      </c>
      <c r="O207" s="113">
        <v>0</v>
      </c>
      <c r="P207" s="113">
        <v>26.66</v>
      </c>
      <c r="Q207" s="113">
        <v>0</v>
      </c>
      <c r="R207" s="113">
        <v>0</v>
      </c>
      <c r="S207" s="113">
        <v>0</v>
      </c>
      <c r="T207" s="113">
        <v>0</v>
      </c>
      <c r="U207" s="113">
        <v>0</v>
      </c>
      <c r="V207" s="113">
        <v>0</v>
      </c>
      <c r="W207" s="113">
        <v>0</v>
      </c>
      <c r="X207" s="113">
        <v>0</v>
      </c>
      <c r="Y207" s="113">
        <v>0</v>
      </c>
      <c r="Z207" s="113">
        <v>0</v>
      </c>
      <c r="AA207" s="113">
        <v>0</v>
      </c>
      <c r="AB207" s="113">
        <v>425322.46</v>
      </c>
      <c r="AC207" s="113">
        <v>0</v>
      </c>
      <c r="AD207" s="113">
        <v>0</v>
      </c>
      <c r="AE207" s="113">
        <v>0</v>
      </c>
      <c r="AF207" s="113">
        <v>0</v>
      </c>
      <c r="AG207" s="113">
        <v>0</v>
      </c>
      <c r="AH207" s="113">
        <v>0</v>
      </c>
      <c r="AI207" s="113">
        <v>0</v>
      </c>
      <c r="AJ207" s="113">
        <v>0</v>
      </c>
      <c r="AK207" s="113">
        <v>0</v>
      </c>
      <c r="AL207" s="113">
        <v>0</v>
      </c>
      <c r="AM207" s="113">
        <f t="shared" si="3"/>
        <v>441736.52</v>
      </c>
      <c r="AP207" s="70"/>
    </row>
    <row r="208" spans="1:42" ht="33" customHeight="1">
      <c r="A208" s="87">
        <v>586</v>
      </c>
      <c r="B208" s="88" t="s">
        <v>222</v>
      </c>
      <c r="C208" s="115" t="s">
        <v>1329</v>
      </c>
      <c r="D208" s="113">
        <v>0</v>
      </c>
      <c r="E208" s="113">
        <v>0</v>
      </c>
      <c r="F208" s="113">
        <v>599435.5</v>
      </c>
      <c r="G208" s="113">
        <v>8570.4500000000007</v>
      </c>
      <c r="H208" s="113">
        <v>0</v>
      </c>
      <c r="I208" s="113">
        <v>0</v>
      </c>
      <c r="J208" s="113">
        <v>0</v>
      </c>
      <c r="K208" s="113">
        <v>0</v>
      </c>
      <c r="L208" s="113">
        <v>0</v>
      </c>
      <c r="M208" s="113">
        <v>0</v>
      </c>
      <c r="N208" s="113">
        <v>0</v>
      </c>
      <c r="O208" s="113">
        <v>0</v>
      </c>
      <c r="P208" s="113">
        <v>0</v>
      </c>
      <c r="Q208" s="113">
        <v>0</v>
      </c>
      <c r="R208" s="113">
        <v>0</v>
      </c>
      <c r="S208" s="113">
        <v>0</v>
      </c>
      <c r="T208" s="113">
        <v>0</v>
      </c>
      <c r="U208" s="113">
        <v>0</v>
      </c>
      <c r="V208" s="113">
        <v>0</v>
      </c>
      <c r="W208" s="113">
        <v>0</v>
      </c>
      <c r="X208" s="113">
        <v>0</v>
      </c>
      <c r="Y208" s="113">
        <v>0</v>
      </c>
      <c r="Z208" s="113">
        <v>0</v>
      </c>
      <c r="AA208" s="113">
        <v>0</v>
      </c>
      <c r="AB208" s="113">
        <v>0</v>
      </c>
      <c r="AC208" s="113">
        <v>0</v>
      </c>
      <c r="AD208" s="113">
        <v>0</v>
      </c>
      <c r="AE208" s="113">
        <v>0</v>
      </c>
      <c r="AF208" s="113">
        <v>0</v>
      </c>
      <c r="AG208" s="113">
        <v>0</v>
      </c>
      <c r="AH208" s="113">
        <v>0</v>
      </c>
      <c r="AI208" s="113">
        <v>0</v>
      </c>
      <c r="AJ208" s="113">
        <v>0</v>
      </c>
      <c r="AK208" s="113">
        <v>0</v>
      </c>
      <c r="AL208" s="113">
        <v>0</v>
      </c>
      <c r="AM208" s="113">
        <f t="shared" si="3"/>
        <v>608005.94999999995</v>
      </c>
      <c r="AP208" s="70"/>
    </row>
    <row r="209" spans="1:42" ht="30">
      <c r="A209" s="87">
        <v>587</v>
      </c>
      <c r="B209" s="88" t="s">
        <v>858</v>
      </c>
      <c r="C209" s="89" t="s">
        <v>1336</v>
      </c>
      <c r="D209" s="113">
        <v>0</v>
      </c>
      <c r="E209" s="113">
        <v>0</v>
      </c>
      <c r="F209" s="113">
        <v>12828679.360000001</v>
      </c>
      <c r="G209" s="113">
        <v>4148440.58</v>
      </c>
      <c r="H209" s="113">
        <v>0</v>
      </c>
      <c r="I209" s="113">
        <v>0</v>
      </c>
      <c r="J209" s="113">
        <v>0</v>
      </c>
      <c r="K209" s="113">
        <v>0</v>
      </c>
      <c r="L209" s="113">
        <v>0</v>
      </c>
      <c r="M209" s="113">
        <v>0</v>
      </c>
      <c r="N209" s="113">
        <v>0</v>
      </c>
      <c r="O209" s="113">
        <v>0</v>
      </c>
      <c r="P209" s="113">
        <v>0</v>
      </c>
      <c r="Q209" s="113">
        <v>0</v>
      </c>
      <c r="R209" s="113">
        <v>0</v>
      </c>
      <c r="S209" s="113">
        <v>0</v>
      </c>
      <c r="T209" s="113">
        <v>0</v>
      </c>
      <c r="U209" s="113">
        <v>0</v>
      </c>
      <c r="V209" s="113">
        <v>0</v>
      </c>
      <c r="W209" s="113">
        <v>0</v>
      </c>
      <c r="X209" s="113">
        <v>0</v>
      </c>
      <c r="Y209" s="113">
        <v>0</v>
      </c>
      <c r="Z209" s="113">
        <v>0</v>
      </c>
      <c r="AA209" s="113">
        <v>0</v>
      </c>
      <c r="AB209" s="113">
        <v>0</v>
      </c>
      <c r="AC209" s="113">
        <v>0</v>
      </c>
      <c r="AD209" s="113">
        <v>0</v>
      </c>
      <c r="AE209" s="113">
        <v>0</v>
      </c>
      <c r="AF209" s="113">
        <v>0</v>
      </c>
      <c r="AG209" s="113">
        <v>0</v>
      </c>
      <c r="AH209" s="113">
        <v>0</v>
      </c>
      <c r="AI209" s="113">
        <v>0</v>
      </c>
      <c r="AJ209" s="113">
        <v>0</v>
      </c>
      <c r="AK209" s="113">
        <v>0</v>
      </c>
      <c r="AL209" s="113">
        <v>0</v>
      </c>
      <c r="AM209" s="113">
        <f t="shared" si="3"/>
        <v>16977119.940000001</v>
      </c>
      <c r="AP209" s="70"/>
    </row>
    <row r="210" spans="1:42" ht="33" customHeight="1">
      <c r="A210" s="87">
        <v>588</v>
      </c>
      <c r="B210" s="88" t="s">
        <v>223</v>
      </c>
      <c r="C210" s="89" t="s">
        <v>1336</v>
      </c>
      <c r="D210" s="113">
        <v>0</v>
      </c>
      <c r="E210" s="113">
        <v>0</v>
      </c>
      <c r="F210" s="113">
        <v>0</v>
      </c>
      <c r="G210" s="113">
        <v>0</v>
      </c>
      <c r="H210" s="113">
        <v>0</v>
      </c>
      <c r="I210" s="113">
        <v>0</v>
      </c>
      <c r="J210" s="113">
        <v>0</v>
      </c>
      <c r="K210" s="113">
        <v>0</v>
      </c>
      <c r="L210" s="113">
        <v>0</v>
      </c>
      <c r="M210" s="113">
        <v>0</v>
      </c>
      <c r="N210" s="113">
        <v>0</v>
      </c>
      <c r="O210" s="113">
        <v>0</v>
      </c>
      <c r="P210" s="113">
        <v>0</v>
      </c>
      <c r="Q210" s="113">
        <v>0</v>
      </c>
      <c r="R210" s="113">
        <v>0</v>
      </c>
      <c r="S210" s="113">
        <v>0</v>
      </c>
      <c r="T210" s="113">
        <v>0</v>
      </c>
      <c r="U210" s="113">
        <v>0</v>
      </c>
      <c r="V210" s="113">
        <v>0</v>
      </c>
      <c r="W210" s="113">
        <v>0</v>
      </c>
      <c r="X210" s="113">
        <v>0</v>
      </c>
      <c r="Y210" s="113">
        <v>0</v>
      </c>
      <c r="Z210" s="113">
        <v>0</v>
      </c>
      <c r="AA210" s="113">
        <v>0</v>
      </c>
      <c r="AB210" s="113">
        <v>0</v>
      </c>
      <c r="AC210" s="113">
        <v>0</v>
      </c>
      <c r="AD210" s="113">
        <v>0</v>
      </c>
      <c r="AE210" s="113">
        <v>0</v>
      </c>
      <c r="AF210" s="113">
        <v>0</v>
      </c>
      <c r="AG210" s="113">
        <v>0</v>
      </c>
      <c r="AH210" s="113">
        <v>0</v>
      </c>
      <c r="AI210" s="113">
        <v>0</v>
      </c>
      <c r="AJ210" s="113">
        <v>0</v>
      </c>
      <c r="AK210" s="113">
        <v>0</v>
      </c>
      <c r="AL210" s="113">
        <v>0</v>
      </c>
      <c r="AM210" s="113">
        <f t="shared" si="3"/>
        <v>0</v>
      </c>
      <c r="AP210" s="70"/>
    </row>
    <row r="211" spans="1:42" ht="15" customHeight="1">
      <c r="A211" s="87">
        <v>589</v>
      </c>
      <c r="B211" s="88" t="s">
        <v>859</v>
      </c>
      <c r="C211" s="89" t="s">
        <v>1331</v>
      </c>
      <c r="D211" s="113">
        <v>0</v>
      </c>
      <c r="E211" s="113">
        <v>0</v>
      </c>
      <c r="F211" s="113">
        <v>0</v>
      </c>
      <c r="G211" s="113">
        <v>0</v>
      </c>
      <c r="H211" s="113">
        <v>0</v>
      </c>
      <c r="I211" s="113">
        <v>0</v>
      </c>
      <c r="J211" s="113">
        <v>0</v>
      </c>
      <c r="K211" s="113">
        <v>0</v>
      </c>
      <c r="L211" s="113">
        <v>0</v>
      </c>
      <c r="M211" s="113">
        <v>0</v>
      </c>
      <c r="N211" s="113">
        <v>0</v>
      </c>
      <c r="O211" s="113">
        <v>0</v>
      </c>
      <c r="P211" s="113">
        <v>0</v>
      </c>
      <c r="Q211" s="113">
        <v>0</v>
      </c>
      <c r="R211" s="113">
        <v>0</v>
      </c>
      <c r="S211" s="113">
        <v>0</v>
      </c>
      <c r="T211" s="113">
        <v>0</v>
      </c>
      <c r="U211" s="113">
        <v>0</v>
      </c>
      <c r="V211" s="113">
        <v>0</v>
      </c>
      <c r="W211" s="113">
        <v>0</v>
      </c>
      <c r="X211" s="113">
        <v>0</v>
      </c>
      <c r="Y211" s="113">
        <v>0</v>
      </c>
      <c r="Z211" s="113">
        <v>0</v>
      </c>
      <c r="AA211" s="113">
        <v>0</v>
      </c>
      <c r="AB211" s="113">
        <v>0</v>
      </c>
      <c r="AC211" s="113">
        <v>0</v>
      </c>
      <c r="AD211" s="113">
        <v>0</v>
      </c>
      <c r="AE211" s="113">
        <v>0</v>
      </c>
      <c r="AF211" s="113">
        <v>0</v>
      </c>
      <c r="AG211" s="113">
        <v>0</v>
      </c>
      <c r="AH211" s="113">
        <v>0</v>
      </c>
      <c r="AI211" s="113">
        <v>0</v>
      </c>
      <c r="AJ211" s="113">
        <v>0</v>
      </c>
      <c r="AK211" s="113">
        <v>0</v>
      </c>
      <c r="AL211" s="113">
        <v>0</v>
      </c>
      <c r="AM211" s="113">
        <f t="shared" si="3"/>
        <v>0</v>
      </c>
      <c r="AP211" s="70"/>
    </row>
    <row r="212" spans="1:42" ht="33" customHeight="1">
      <c r="A212" s="87">
        <v>590</v>
      </c>
      <c r="B212" s="88" t="s">
        <v>860</v>
      </c>
      <c r="C212" s="89" t="s">
        <v>1331</v>
      </c>
      <c r="D212" s="113">
        <v>0</v>
      </c>
      <c r="E212" s="113">
        <v>0</v>
      </c>
      <c r="F212" s="113">
        <v>0</v>
      </c>
      <c r="G212" s="113">
        <v>1654.76</v>
      </c>
      <c r="H212" s="113">
        <v>0</v>
      </c>
      <c r="I212" s="113">
        <v>0</v>
      </c>
      <c r="J212" s="113">
        <v>0</v>
      </c>
      <c r="K212" s="113">
        <v>0</v>
      </c>
      <c r="L212" s="113">
        <v>0</v>
      </c>
      <c r="M212" s="113">
        <v>0</v>
      </c>
      <c r="N212" s="113">
        <v>0</v>
      </c>
      <c r="O212" s="113">
        <v>0</v>
      </c>
      <c r="P212" s="113">
        <v>0</v>
      </c>
      <c r="Q212" s="113">
        <v>0</v>
      </c>
      <c r="R212" s="113">
        <v>0</v>
      </c>
      <c r="S212" s="113">
        <v>0</v>
      </c>
      <c r="T212" s="113">
        <v>0</v>
      </c>
      <c r="U212" s="113">
        <v>0</v>
      </c>
      <c r="V212" s="113">
        <v>0</v>
      </c>
      <c r="W212" s="113">
        <v>0</v>
      </c>
      <c r="X212" s="113">
        <v>0</v>
      </c>
      <c r="Y212" s="113">
        <v>0</v>
      </c>
      <c r="Z212" s="113">
        <v>0</v>
      </c>
      <c r="AA212" s="113">
        <v>0</v>
      </c>
      <c r="AB212" s="113">
        <v>0</v>
      </c>
      <c r="AC212" s="113">
        <v>0</v>
      </c>
      <c r="AD212" s="113">
        <v>0</v>
      </c>
      <c r="AE212" s="113">
        <v>0</v>
      </c>
      <c r="AF212" s="113">
        <v>0</v>
      </c>
      <c r="AG212" s="113">
        <v>0</v>
      </c>
      <c r="AH212" s="113">
        <v>0</v>
      </c>
      <c r="AI212" s="113">
        <v>0</v>
      </c>
      <c r="AJ212" s="113">
        <v>0</v>
      </c>
      <c r="AK212" s="113">
        <v>0</v>
      </c>
      <c r="AL212" s="113">
        <v>0</v>
      </c>
      <c r="AM212" s="113">
        <f t="shared" si="3"/>
        <v>1654.76</v>
      </c>
      <c r="AP212" s="70"/>
    </row>
    <row r="213" spans="1:42" ht="33" customHeight="1">
      <c r="A213" s="87">
        <v>591</v>
      </c>
      <c r="B213" s="88" t="s">
        <v>861</v>
      </c>
      <c r="C213" s="89" t="s">
        <v>1330</v>
      </c>
      <c r="D213" s="113">
        <v>0</v>
      </c>
      <c r="E213" s="113">
        <v>0</v>
      </c>
      <c r="F213" s="113">
        <v>93792513.870000005</v>
      </c>
      <c r="G213" s="113">
        <v>410177.22000000003</v>
      </c>
      <c r="H213" s="113">
        <v>0</v>
      </c>
      <c r="I213" s="113">
        <v>0</v>
      </c>
      <c r="J213" s="113">
        <v>0</v>
      </c>
      <c r="K213" s="113">
        <v>0</v>
      </c>
      <c r="L213" s="113">
        <v>0</v>
      </c>
      <c r="M213" s="113">
        <v>0</v>
      </c>
      <c r="N213" s="113">
        <v>0</v>
      </c>
      <c r="O213" s="113">
        <v>0</v>
      </c>
      <c r="P213" s="113">
        <v>0</v>
      </c>
      <c r="Q213" s="113">
        <v>1099</v>
      </c>
      <c r="R213" s="113">
        <v>0</v>
      </c>
      <c r="S213" s="113">
        <v>0</v>
      </c>
      <c r="T213" s="113">
        <v>0</v>
      </c>
      <c r="U213" s="113">
        <v>0</v>
      </c>
      <c r="V213" s="113">
        <v>0</v>
      </c>
      <c r="W213" s="113">
        <v>0</v>
      </c>
      <c r="X213" s="113">
        <v>0</v>
      </c>
      <c r="Y213" s="113">
        <v>0</v>
      </c>
      <c r="Z213" s="113">
        <v>0</v>
      </c>
      <c r="AA213" s="113">
        <v>0</v>
      </c>
      <c r="AB213" s="113">
        <v>0</v>
      </c>
      <c r="AC213" s="113">
        <v>0</v>
      </c>
      <c r="AD213" s="113">
        <v>0</v>
      </c>
      <c r="AE213" s="113">
        <v>0</v>
      </c>
      <c r="AF213" s="113">
        <v>0</v>
      </c>
      <c r="AG213" s="113">
        <v>0</v>
      </c>
      <c r="AH213" s="113">
        <v>0</v>
      </c>
      <c r="AI213" s="113">
        <v>0</v>
      </c>
      <c r="AJ213" s="113">
        <v>0</v>
      </c>
      <c r="AK213" s="113">
        <v>0</v>
      </c>
      <c r="AL213" s="113">
        <v>0</v>
      </c>
      <c r="AM213" s="113">
        <f t="shared" si="3"/>
        <v>94203790.090000004</v>
      </c>
      <c r="AP213" s="70"/>
    </row>
    <row r="214" spans="1:42" ht="33" customHeight="1">
      <c r="A214" s="87">
        <v>592</v>
      </c>
      <c r="B214" s="88" t="s">
        <v>862</v>
      </c>
      <c r="C214" s="89" t="s">
        <v>1334</v>
      </c>
      <c r="D214" s="113">
        <v>0</v>
      </c>
      <c r="E214" s="113">
        <v>0</v>
      </c>
      <c r="F214" s="113">
        <v>14774698.789999999</v>
      </c>
      <c r="G214" s="113">
        <v>89280</v>
      </c>
      <c r="H214" s="113">
        <v>0</v>
      </c>
      <c r="I214" s="113">
        <v>0</v>
      </c>
      <c r="J214" s="113">
        <v>0</v>
      </c>
      <c r="K214" s="113">
        <v>0</v>
      </c>
      <c r="L214" s="113">
        <v>0</v>
      </c>
      <c r="M214" s="113">
        <v>0</v>
      </c>
      <c r="N214" s="113">
        <v>0</v>
      </c>
      <c r="O214" s="113">
        <v>0</v>
      </c>
      <c r="P214" s="113">
        <v>0</v>
      </c>
      <c r="Q214" s="113">
        <v>0</v>
      </c>
      <c r="R214" s="113">
        <v>0</v>
      </c>
      <c r="S214" s="113">
        <v>0</v>
      </c>
      <c r="T214" s="113">
        <v>0</v>
      </c>
      <c r="U214" s="113">
        <v>0</v>
      </c>
      <c r="V214" s="113">
        <v>0</v>
      </c>
      <c r="W214" s="113">
        <v>0</v>
      </c>
      <c r="X214" s="113">
        <v>0</v>
      </c>
      <c r="Y214" s="113">
        <v>0</v>
      </c>
      <c r="Z214" s="113">
        <v>0</v>
      </c>
      <c r="AA214" s="113">
        <v>0</v>
      </c>
      <c r="AB214" s="113">
        <v>0</v>
      </c>
      <c r="AC214" s="113">
        <v>0</v>
      </c>
      <c r="AD214" s="113">
        <v>0</v>
      </c>
      <c r="AE214" s="113">
        <v>0</v>
      </c>
      <c r="AF214" s="113">
        <v>0</v>
      </c>
      <c r="AG214" s="113">
        <v>0</v>
      </c>
      <c r="AH214" s="113">
        <v>0</v>
      </c>
      <c r="AI214" s="113">
        <v>0</v>
      </c>
      <c r="AJ214" s="113">
        <v>0</v>
      </c>
      <c r="AK214" s="113">
        <v>0</v>
      </c>
      <c r="AL214" s="113">
        <v>0</v>
      </c>
      <c r="AM214" s="113">
        <f t="shared" si="3"/>
        <v>14863978.789999999</v>
      </c>
      <c r="AP214" s="70"/>
    </row>
    <row r="215" spans="1:42" ht="33" customHeight="1">
      <c r="A215" s="87">
        <v>593</v>
      </c>
      <c r="B215" s="88" t="s">
        <v>863</v>
      </c>
      <c r="C215" s="89" t="s">
        <v>1334</v>
      </c>
      <c r="D215" s="113">
        <v>0</v>
      </c>
      <c r="E215" s="113">
        <v>0</v>
      </c>
      <c r="F215" s="113">
        <v>0</v>
      </c>
      <c r="G215" s="113">
        <v>4596402.5700000012</v>
      </c>
      <c r="H215" s="113">
        <v>0</v>
      </c>
      <c r="I215" s="113">
        <v>0</v>
      </c>
      <c r="J215" s="113">
        <v>0</v>
      </c>
      <c r="K215" s="113">
        <v>0</v>
      </c>
      <c r="L215" s="113">
        <v>0</v>
      </c>
      <c r="M215" s="113">
        <v>0</v>
      </c>
      <c r="N215" s="113">
        <v>0</v>
      </c>
      <c r="O215" s="113">
        <v>0</v>
      </c>
      <c r="P215" s="113">
        <v>0</v>
      </c>
      <c r="Q215" s="113">
        <v>0</v>
      </c>
      <c r="R215" s="113">
        <v>0</v>
      </c>
      <c r="S215" s="113">
        <v>0</v>
      </c>
      <c r="T215" s="113">
        <v>0</v>
      </c>
      <c r="U215" s="113">
        <v>0</v>
      </c>
      <c r="V215" s="113">
        <v>0</v>
      </c>
      <c r="W215" s="113">
        <v>0</v>
      </c>
      <c r="X215" s="113">
        <v>0</v>
      </c>
      <c r="Y215" s="113">
        <v>0</v>
      </c>
      <c r="Z215" s="113">
        <v>0</v>
      </c>
      <c r="AA215" s="113">
        <v>0</v>
      </c>
      <c r="AB215" s="113">
        <v>0</v>
      </c>
      <c r="AC215" s="113">
        <v>0</v>
      </c>
      <c r="AD215" s="113">
        <v>0</v>
      </c>
      <c r="AE215" s="113">
        <v>0</v>
      </c>
      <c r="AF215" s="113">
        <v>0</v>
      </c>
      <c r="AG215" s="113">
        <v>0</v>
      </c>
      <c r="AH215" s="113">
        <v>0</v>
      </c>
      <c r="AI215" s="113">
        <v>0</v>
      </c>
      <c r="AJ215" s="113">
        <v>0</v>
      </c>
      <c r="AK215" s="113">
        <v>0</v>
      </c>
      <c r="AL215" s="113">
        <v>0</v>
      </c>
      <c r="AM215" s="113">
        <f t="shared" si="3"/>
        <v>4596402.5700000012</v>
      </c>
      <c r="AP215" s="70"/>
    </row>
    <row r="216" spans="1:42" ht="33" customHeight="1">
      <c r="A216" s="87">
        <v>594</v>
      </c>
      <c r="B216" s="88" t="s">
        <v>113</v>
      </c>
      <c r="C216" s="115" t="s">
        <v>1328</v>
      </c>
      <c r="D216" s="113">
        <v>0</v>
      </c>
      <c r="E216" s="113">
        <v>0</v>
      </c>
      <c r="F216" s="113">
        <v>0</v>
      </c>
      <c r="G216" s="113">
        <v>2886</v>
      </c>
      <c r="H216" s="113">
        <v>0</v>
      </c>
      <c r="I216" s="113">
        <v>0</v>
      </c>
      <c r="J216" s="113">
        <v>0</v>
      </c>
      <c r="K216" s="113">
        <v>0</v>
      </c>
      <c r="L216" s="113">
        <v>10729.07</v>
      </c>
      <c r="M216" s="113">
        <v>0</v>
      </c>
      <c r="N216" s="113">
        <v>0</v>
      </c>
      <c r="O216" s="113">
        <v>0</v>
      </c>
      <c r="P216" s="113">
        <v>0</v>
      </c>
      <c r="Q216" s="113">
        <v>0</v>
      </c>
      <c r="R216" s="113">
        <v>0</v>
      </c>
      <c r="S216" s="113">
        <v>0</v>
      </c>
      <c r="T216" s="113">
        <v>0</v>
      </c>
      <c r="U216" s="113">
        <v>0</v>
      </c>
      <c r="V216" s="113">
        <v>0</v>
      </c>
      <c r="W216" s="113">
        <v>0</v>
      </c>
      <c r="X216" s="113">
        <v>0</v>
      </c>
      <c r="Y216" s="113">
        <v>0</v>
      </c>
      <c r="Z216" s="113">
        <v>0</v>
      </c>
      <c r="AA216" s="113">
        <v>0</v>
      </c>
      <c r="AB216" s="113">
        <v>0</v>
      </c>
      <c r="AC216" s="113">
        <v>0</v>
      </c>
      <c r="AD216" s="113">
        <v>0</v>
      </c>
      <c r="AE216" s="113">
        <v>0</v>
      </c>
      <c r="AF216" s="113">
        <v>0</v>
      </c>
      <c r="AG216" s="113">
        <v>0</v>
      </c>
      <c r="AH216" s="113">
        <v>0</v>
      </c>
      <c r="AI216" s="113">
        <v>0</v>
      </c>
      <c r="AJ216" s="113">
        <v>0</v>
      </c>
      <c r="AK216" s="113">
        <v>0</v>
      </c>
      <c r="AL216" s="113">
        <v>0</v>
      </c>
      <c r="AM216" s="113">
        <f t="shared" si="3"/>
        <v>13615.07</v>
      </c>
      <c r="AP216" s="70"/>
    </row>
    <row r="217" spans="1:42" ht="33" customHeight="1">
      <c r="A217" s="87">
        <v>595</v>
      </c>
      <c r="B217" s="88" t="s">
        <v>1275</v>
      </c>
      <c r="C217" s="89" t="s">
        <v>1328</v>
      </c>
      <c r="D217" s="113">
        <v>0</v>
      </c>
      <c r="E217" s="113">
        <v>0</v>
      </c>
      <c r="F217" s="113">
        <v>0</v>
      </c>
      <c r="G217" s="113">
        <v>0</v>
      </c>
      <c r="H217" s="113">
        <v>0</v>
      </c>
      <c r="I217" s="113">
        <v>0</v>
      </c>
      <c r="J217" s="113">
        <v>0</v>
      </c>
      <c r="K217" s="113">
        <v>0</v>
      </c>
      <c r="L217" s="113">
        <v>1395.45</v>
      </c>
      <c r="M217" s="113">
        <v>0</v>
      </c>
      <c r="N217" s="113">
        <v>0</v>
      </c>
      <c r="O217" s="113">
        <v>0</v>
      </c>
      <c r="P217" s="113">
        <v>0</v>
      </c>
      <c r="Q217" s="113">
        <v>0</v>
      </c>
      <c r="R217" s="113">
        <v>0</v>
      </c>
      <c r="S217" s="113">
        <v>0</v>
      </c>
      <c r="T217" s="113">
        <v>0</v>
      </c>
      <c r="U217" s="113">
        <v>0</v>
      </c>
      <c r="V217" s="113">
        <v>0</v>
      </c>
      <c r="W217" s="113">
        <v>0</v>
      </c>
      <c r="X217" s="113">
        <v>0</v>
      </c>
      <c r="Y217" s="113">
        <v>0</v>
      </c>
      <c r="Z217" s="113">
        <v>0</v>
      </c>
      <c r="AA217" s="113">
        <v>0</v>
      </c>
      <c r="AB217" s="113">
        <v>0</v>
      </c>
      <c r="AC217" s="113">
        <v>0</v>
      </c>
      <c r="AD217" s="113">
        <v>0</v>
      </c>
      <c r="AE217" s="113">
        <v>0</v>
      </c>
      <c r="AF217" s="113">
        <v>0</v>
      </c>
      <c r="AG217" s="113">
        <v>0</v>
      </c>
      <c r="AH217" s="113">
        <v>0</v>
      </c>
      <c r="AI217" s="113">
        <v>0</v>
      </c>
      <c r="AJ217" s="113">
        <v>0</v>
      </c>
      <c r="AK217" s="113">
        <v>0</v>
      </c>
      <c r="AL217" s="113">
        <v>0</v>
      </c>
      <c r="AM217" s="113">
        <f t="shared" si="3"/>
        <v>1395.45</v>
      </c>
      <c r="AP217" s="70"/>
    </row>
    <row r="218" spans="1:42" ht="33" customHeight="1">
      <c r="A218" s="87">
        <v>597</v>
      </c>
      <c r="B218" s="88" t="s">
        <v>3556</v>
      </c>
      <c r="C218" s="89" t="s">
        <v>1399</v>
      </c>
      <c r="D218" s="113">
        <v>0</v>
      </c>
      <c r="E218" s="113">
        <v>0</v>
      </c>
      <c r="F218" s="113">
        <v>0</v>
      </c>
      <c r="G218" s="113">
        <v>3053792.63</v>
      </c>
      <c r="H218" s="113">
        <v>29698.34</v>
      </c>
      <c r="I218" s="113">
        <v>32529.43</v>
      </c>
      <c r="J218" s="113">
        <v>2805191.2100000004</v>
      </c>
      <c r="K218" s="113">
        <v>0</v>
      </c>
      <c r="L218" s="113">
        <v>2214.87</v>
      </c>
      <c r="M218" s="113">
        <v>0</v>
      </c>
      <c r="N218" s="113">
        <v>0</v>
      </c>
      <c r="O218" s="113">
        <v>348</v>
      </c>
      <c r="P218" s="113">
        <v>0</v>
      </c>
      <c r="Q218" s="113">
        <v>0</v>
      </c>
      <c r="R218" s="113">
        <v>0</v>
      </c>
      <c r="S218" s="113">
        <v>0</v>
      </c>
      <c r="T218" s="113">
        <v>0</v>
      </c>
      <c r="U218" s="113">
        <v>0</v>
      </c>
      <c r="V218" s="113">
        <v>0</v>
      </c>
      <c r="W218" s="113">
        <v>0</v>
      </c>
      <c r="X218" s="113">
        <v>215000</v>
      </c>
      <c r="Y218" s="113">
        <v>0</v>
      </c>
      <c r="Z218" s="113">
        <v>0</v>
      </c>
      <c r="AA218" s="113">
        <v>0</v>
      </c>
      <c r="AB218" s="113">
        <v>1540756</v>
      </c>
      <c r="AC218" s="113">
        <v>0</v>
      </c>
      <c r="AD218" s="113">
        <v>0</v>
      </c>
      <c r="AE218" s="113">
        <v>0</v>
      </c>
      <c r="AF218" s="113">
        <v>0</v>
      </c>
      <c r="AG218" s="113">
        <v>0</v>
      </c>
      <c r="AH218" s="113">
        <v>0</v>
      </c>
      <c r="AI218" s="113">
        <v>0</v>
      </c>
      <c r="AJ218" s="113">
        <v>0</v>
      </c>
      <c r="AK218" s="113">
        <v>0</v>
      </c>
      <c r="AL218" s="113">
        <v>0</v>
      </c>
      <c r="AM218" s="113">
        <f t="shared" si="3"/>
        <v>7679530.4800000004</v>
      </c>
      <c r="AP218" s="70"/>
    </row>
    <row r="219" spans="1:42" ht="33" customHeight="1">
      <c r="A219" s="87">
        <v>598</v>
      </c>
      <c r="B219" s="88" t="s">
        <v>1406</v>
      </c>
      <c r="C219" s="89" t="s">
        <v>1399</v>
      </c>
      <c r="D219" s="113">
        <v>0</v>
      </c>
      <c r="E219" s="113">
        <v>0</v>
      </c>
      <c r="F219" s="113">
        <v>0</v>
      </c>
      <c r="G219" s="113">
        <v>7163.02</v>
      </c>
      <c r="H219" s="113">
        <v>0</v>
      </c>
      <c r="I219" s="113">
        <v>0</v>
      </c>
      <c r="J219" s="113">
        <v>11357092</v>
      </c>
      <c r="K219" s="113">
        <v>0</v>
      </c>
      <c r="L219" s="113">
        <v>0</v>
      </c>
      <c r="M219" s="113">
        <v>0</v>
      </c>
      <c r="N219" s="113">
        <v>0</v>
      </c>
      <c r="O219" s="113">
        <v>0</v>
      </c>
      <c r="P219" s="113">
        <v>0</v>
      </c>
      <c r="Q219" s="113">
        <v>0</v>
      </c>
      <c r="R219" s="113">
        <v>0</v>
      </c>
      <c r="S219" s="113">
        <v>0</v>
      </c>
      <c r="T219" s="113">
        <v>0</v>
      </c>
      <c r="U219" s="113">
        <v>0</v>
      </c>
      <c r="V219" s="113">
        <v>0</v>
      </c>
      <c r="W219" s="113">
        <v>0</v>
      </c>
      <c r="X219" s="113">
        <v>0</v>
      </c>
      <c r="Y219" s="113">
        <v>0</v>
      </c>
      <c r="Z219" s="113">
        <v>0</v>
      </c>
      <c r="AA219" s="113">
        <v>0</v>
      </c>
      <c r="AB219" s="113">
        <v>0</v>
      </c>
      <c r="AC219" s="113">
        <v>0</v>
      </c>
      <c r="AD219" s="113">
        <v>0</v>
      </c>
      <c r="AE219" s="113">
        <v>0</v>
      </c>
      <c r="AF219" s="113">
        <v>0</v>
      </c>
      <c r="AG219" s="113">
        <v>0</v>
      </c>
      <c r="AH219" s="113">
        <v>0</v>
      </c>
      <c r="AI219" s="113">
        <v>0</v>
      </c>
      <c r="AJ219" s="113">
        <v>0</v>
      </c>
      <c r="AK219" s="113">
        <v>0</v>
      </c>
      <c r="AL219" s="113">
        <v>0</v>
      </c>
      <c r="AM219" s="113">
        <f t="shared" si="3"/>
        <v>11364255.02</v>
      </c>
      <c r="AP219" s="70"/>
    </row>
    <row r="220" spans="1:42" ht="33" customHeight="1">
      <c r="A220" s="87">
        <v>620</v>
      </c>
      <c r="B220" s="88" t="s">
        <v>864</v>
      </c>
      <c r="C220" s="89" t="s">
        <v>1329</v>
      </c>
      <c r="D220" s="113">
        <v>0</v>
      </c>
      <c r="E220" s="113">
        <v>0</v>
      </c>
      <c r="F220" s="113">
        <v>0</v>
      </c>
      <c r="G220" s="113">
        <v>0</v>
      </c>
      <c r="H220" s="113">
        <v>0</v>
      </c>
      <c r="I220" s="113">
        <v>0</v>
      </c>
      <c r="J220" s="113">
        <v>0</v>
      </c>
      <c r="K220" s="113">
        <v>0</v>
      </c>
      <c r="L220" s="113">
        <v>0</v>
      </c>
      <c r="M220" s="113">
        <v>0</v>
      </c>
      <c r="N220" s="113">
        <v>0</v>
      </c>
      <c r="O220" s="113">
        <v>0</v>
      </c>
      <c r="P220" s="113">
        <v>0</v>
      </c>
      <c r="Q220" s="113">
        <v>0</v>
      </c>
      <c r="R220" s="113">
        <v>0</v>
      </c>
      <c r="S220" s="113">
        <v>0</v>
      </c>
      <c r="T220" s="113">
        <v>0</v>
      </c>
      <c r="U220" s="113">
        <v>0</v>
      </c>
      <c r="V220" s="113">
        <v>0</v>
      </c>
      <c r="W220" s="113">
        <v>0</v>
      </c>
      <c r="X220" s="113">
        <v>0</v>
      </c>
      <c r="Y220" s="113">
        <v>0</v>
      </c>
      <c r="Z220" s="113">
        <v>0</v>
      </c>
      <c r="AA220" s="113">
        <v>0</v>
      </c>
      <c r="AB220" s="113">
        <v>0</v>
      </c>
      <c r="AC220" s="113">
        <v>0</v>
      </c>
      <c r="AD220" s="113">
        <v>0</v>
      </c>
      <c r="AE220" s="113">
        <v>0</v>
      </c>
      <c r="AF220" s="113">
        <v>0</v>
      </c>
      <c r="AG220" s="113">
        <v>0</v>
      </c>
      <c r="AH220" s="113">
        <v>0</v>
      </c>
      <c r="AI220" s="113">
        <v>0</v>
      </c>
      <c r="AJ220" s="113">
        <v>0</v>
      </c>
      <c r="AK220" s="113">
        <v>0</v>
      </c>
      <c r="AL220" s="113">
        <v>0</v>
      </c>
      <c r="AM220" s="113">
        <f t="shared" si="3"/>
        <v>0</v>
      </c>
      <c r="AP220" s="70"/>
    </row>
    <row r="221" spans="1:42" ht="33" customHeight="1">
      <c r="A221" s="87">
        <v>633</v>
      </c>
      <c r="B221" s="88" t="s">
        <v>230</v>
      </c>
      <c r="C221" s="89" t="s">
        <v>1335</v>
      </c>
      <c r="D221" s="113">
        <v>0</v>
      </c>
      <c r="E221" s="113">
        <v>0</v>
      </c>
      <c r="F221" s="113">
        <v>0</v>
      </c>
      <c r="G221" s="113">
        <v>0</v>
      </c>
      <c r="H221" s="113">
        <v>0</v>
      </c>
      <c r="I221" s="113">
        <v>0</v>
      </c>
      <c r="J221" s="113">
        <v>0</v>
      </c>
      <c r="K221" s="113">
        <v>0</v>
      </c>
      <c r="L221" s="113">
        <v>0</v>
      </c>
      <c r="M221" s="113">
        <v>0</v>
      </c>
      <c r="N221" s="113">
        <v>0</v>
      </c>
      <c r="O221" s="113">
        <v>0</v>
      </c>
      <c r="P221" s="113">
        <v>0</v>
      </c>
      <c r="Q221" s="113">
        <v>0</v>
      </c>
      <c r="R221" s="113">
        <v>0</v>
      </c>
      <c r="S221" s="113">
        <v>0</v>
      </c>
      <c r="T221" s="113">
        <v>0</v>
      </c>
      <c r="U221" s="113">
        <v>0</v>
      </c>
      <c r="V221" s="113">
        <v>0</v>
      </c>
      <c r="W221" s="113">
        <v>0</v>
      </c>
      <c r="X221" s="113">
        <v>0</v>
      </c>
      <c r="Y221" s="113">
        <v>0</v>
      </c>
      <c r="Z221" s="113">
        <v>0</v>
      </c>
      <c r="AA221" s="113">
        <v>0</v>
      </c>
      <c r="AB221" s="113">
        <v>0</v>
      </c>
      <c r="AC221" s="113">
        <v>0</v>
      </c>
      <c r="AD221" s="113">
        <v>0</v>
      </c>
      <c r="AE221" s="113">
        <v>0</v>
      </c>
      <c r="AF221" s="113">
        <v>0</v>
      </c>
      <c r="AG221" s="113">
        <v>0</v>
      </c>
      <c r="AH221" s="113">
        <v>0</v>
      </c>
      <c r="AI221" s="113">
        <v>0</v>
      </c>
      <c r="AJ221" s="113">
        <v>0</v>
      </c>
      <c r="AK221" s="113">
        <v>0</v>
      </c>
      <c r="AL221" s="113">
        <v>0</v>
      </c>
      <c r="AM221" s="113">
        <f t="shared" si="3"/>
        <v>0</v>
      </c>
      <c r="AP221" s="70"/>
    </row>
    <row r="222" spans="1:42" ht="33" customHeight="1">
      <c r="A222" s="87">
        <v>634</v>
      </c>
      <c r="B222" s="88" t="s">
        <v>865</v>
      </c>
      <c r="C222" s="89" t="s">
        <v>1333</v>
      </c>
      <c r="D222" s="113">
        <v>0</v>
      </c>
      <c r="E222" s="113">
        <v>0</v>
      </c>
      <c r="F222" s="113">
        <v>0</v>
      </c>
      <c r="G222" s="113">
        <v>0</v>
      </c>
      <c r="H222" s="113">
        <v>0</v>
      </c>
      <c r="I222" s="113">
        <v>0</v>
      </c>
      <c r="J222" s="113">
        <v>0</v>
      </c>
      <c r="K222" s="113">
        <v>0</v>
      </c>
      <c r="L222" s="113">
        <v>0</v>
      </c>
      <c r="M222" s="113">
        <v>0</v>
      </c>
      <c r="N222" s="113">
        <v>0</v>
      </c>
      <c r="O222" s="113">
        <v>0</v>
      </c>
      <c r="P222" s="113">
        <v>0</v>
      </c>
      <c r="Q222" s="113">
        <v>0</v>
      </c>
      <c r="R222" s="113">
        <v>0</v>
      </c>
      <c r="S222" s="113">
        <v>0</v>
      </c>
      <c r="T222" s="113">
        <v>0</v>
      </c>
      <c r="U222" s="113">
        <v>0</v>
      </c>
      <c r="V222" s="113">
        <v>0</v>
      </c>
      <c r="W222" s="113">
        <v>0</v>
      </c>
      <c r="X222" s="113">
        <v>0</v>
      </c>
      <c r="Y222" s="113">
        <v>0</v>
      </c>
      <c r="Z222" s="113">
        <v>0</v>
      </c>
      <c r="AA222" s="113">
        <v>0</v>
      </c>
      <c r="AB222" s="113">
        <v>0</v>
      </c>
      <c r="AC222" s="113">
        <v>0</v>
      </c>
      <c r="AD222" s="113">
        <v>0</v>
      </c>
      <c r="AE222" s="113">
        <v>0</v>
      </c>
      <c r="AF222" s="113">
        <v>0</v>
      </c>
      <c r="AG222" s="113">
        <v>0</v>
      </c>
      <c r="AH222" s="113">
        <v>0</v>
      </c>
      <c r="AI222" s="113">
        <v>0</v>
      </c>
      <c r="AJ222" s="113">
        <v>0</v>
      </c>
      <c r="AK222" s="113">
        <v>0</v>
      </c>
      <c r="AL222" s="113">
        <v>0</v>
      </c>
      <c r="AM222" s="113">
        <f t="shared" si="3"/>
        <v>0</v>
      </c>
      <c r="AP222" s="70"/>
    </row>
    <row r="223" spans="1:42" ht="33" customHeight="1">
      <c r="A223" s="87">
        <v>650</v>
      </c>
      <c r="B223" s="88" t="s">
        <v>232</v>
      </c>
      <c r="C223" s="89" t="s">
        <v>1336</v>
      </c>
      <c r="D223" s="113">
        <v>0</v>
      </c>
      <c r="E223" s="113">
        <v>0</v>
      </c>
      <c r="F223" s="113">
        <v>0</v>
      </c>
      <c r="G223" s="113">
        <v>63410.179999999993</v>
      </c>
      <c r="H223" s="113">
        <v>0</v>
      </c>
      <c r="I223" s="113">
        <v>0</v>
      </c>
      <c r="J223" s="113">
        <v>76417</v>
      </c>
      <c r="K223" s="113">
        <v>0</v>
      </c>
      <c r="L223" s="113">
        <v>0</v>
      </c>
      <c r="M223" s="113">
        <v>0</v>
      </c>
      <c r="N223" s="113">
        <v>0</v>
      </c>
      <c r="O223" s="113">
        <v>0</v>
      </c>
      <c r="P223" s="113">
        <v>0</v>
      </c>
      <c r="Q223" s="113">
        <v>0</v>
      </c>
      <c r="R223" s="113">
        <v>0</v>
      </c>
      <c r="S223" s="113">
        <v>0</v>
      </c>
      <c r="T223" s="113">
        <v>0</v>
      </c>
      <c r="U223" s="113">
        <v>0</v>
      </c>
      <c r="V223" s="113">
        <v>0</v>
      </c>
      <c r="W223" s="113">
        <v>0</v>
      </c>
      <c r="X223" s="113">
        <v>0</v>
      </c>
      <c r="Y223" s="113">
        <v>0</v>
      </c>
      <c r="Z223" s="113">
        <v>0</v>
      </c>
      <c r="AA223" s="113">
        <v>0</v>
      </c>
      <c r="AB223" s="113">
        <v>0</v>
      </c>
      <c r="AC223" s="113">
        <v>0</v>
      </c>
      <c r="AD223" s="113">
        <v>0</v>
      </c>
      <c r="AE223" s="113">
        <v>0</v>
      </c>
      <c r="AF223" s="113">
        <v>0</v>
      </c>
      <c r="AG223" s="113">
        <v>0</v>
      </c>
      <c r="AH223" s="113">
        <v>0</v>
      </c>
      <c r="AI223" s="113">
        <v>0</v>
      </c>
      <c r="AJ223" s="113">
        <v>0</v>
      </c>
      <c r="AK223" s="113">
        <v>0</v>
      </c>
      <c r="AL223" s="113">
        <v>0</v>
      </c>
      <c r="AM223" s="113">
        <f t="shared" si="3"/>
        <v>139827.18</v>
      </c>
      <c r="AP223" s="70"/>
    </row>
    <row r="224" spans="1:42" ht="33" customHeight="1">
      <c r="A224" s="87">
        <v>660</v>
      </c>
      <c r="B224" s="88" t="s">
        <v>233</v>
      </c>
      <c r="C224" s="89" t="s">
        <v>1335</v>
      </c>
      <c r="D224" s="113">
        <v>0</v>
      </c>
      <c r="E224" s="113">
        <v>11570.69</v>
      </c>
      <c r="F224" s="113">
        <v>62801040.869999997</v>
      </c>
      <c r="G224" s="113">
        <v>1293192.4099999999</v>
      </c>
      <c r="H224" s="113">
        <v>0</v>
      </c>
      <c r="I224" s="113">
        <v>0</v>
      </c>
      <c r="J224" s="113">
        <v>2391.0500000000002</v>
      </c>
      <c r="K224" s="113">
        <v>0</v>
      </c>
      <c r="L224" s="113">
        <v>0</v>
      </c>
      <c r="M224" s="113">
        <v>0</v>
      </c>
      <c r="N224" s="113">
        <v>0</v>
      </c>
      <c r="O224" s="113">
        <v>0</v>
      </c>
      <c r="P224" s="113">
        <v>0</v>
      </c>
      <c r="Q224" s="113">
        <v>0</v>
      </c>
      <c r="R224" s="113">
        <v>0</v>
      </c>
      <c r="S224" s="113">
        <v>0</v>
      </c>
      <c r="T224" s="113">
        <v>0</v>
      </c>
      <c r="U224" s="113">
        <v>0</v>
      </c>
      <c r="V224" s="113">
        <v>0</v>
      </c>
      <c r="W224" s="113">
        <v>0</v>
      </c>
      <c r="X224" s="113">
        <v>0</v>
      </c>
      <c r="Y224" s="113">
        <v>0</v>
      </c>
      <c r="Z224" s="113">
        <v>0</v>
      </c>
      <c r="AA224" s="113">
        <v>0</v>
      </c>
      <c r="AB224" s="113">
        <v>0</v>
      </c>
      <c r="AC224" s="113">
        <v>0</v>
      </c>
      <c r="AD224" s="113">
        <v>0</v>
      </c>
      <c r="AE224" s="113">
        <v>0</v>
      </c>
      <c r="AF224" s="113">
        <v>0</v>
      </c>
      <c r="AG224" s="113">
        <v>0</v>
      </c>
      <c r="AH224" s="113">
        <v>0</v>
      </c>
      <c r="AI224" s="113">
        <v>0</v>
      </c>
      <c r="AJ224" s="113">
        <v>0</v>
      </c>
      <c r="AK224" s="113">
        <v>0</v>
      </c>
      <c r="AL224" s="113">
        <v>0</v>
      </c>
      <c r="AM224" s="113">
        <f t="shared" si="3"/>
        <v>64108195.019999988</v>
      </c>
      <c r="AP224" s="70"/>
    </row>
    <row r="225" spans="1:42" ht="33" customHeight="1">
      <c r="A225" s="87">
        <v>661</v>
      </c>
      <c r="B225" s="88" t="s">
        <v>234</v>
      </c>
      <c r="C225" s="89" t="s">
        <v>1335</v>
      </c>
      <c r="D225" s="113">
        <v>0</v>
      </c>
      <c r="E225" s="113">
        <v>0</v>
      </c>
      <c r="F225" s="113">
        <v>377</v>
      </c>
      <c r="G225" s="113">
        <v>83503.929999999993</v>
      </c>
      <c r="H225" s="113">
        <v>0</v>
      </c>
      <c r="I225" s="113">
        <v>0</v>
      </c>
      <c r="J225" s="113">
        <v>0</v>
      </c>
      <c r="K225" s="113">
        <v>0</v>
      </c>
      <c r="L225" s="113">
        <v>0</v>
      </c>
      <c r="M225" s="113">
        <v>0</v>
      </c>
      <c r="N225" s="113">
        <v>0</v>
      </c>
      <c r="O225" s="113">
        <v>0</v>
      </c>
      <c r="P225" s="113">
        <v>0</v>
      </c>
      <c r="Q225" s="113">
        <v>7417</v>
      </c>
      <c r="R225" s="113">
        <v>0</v>
      </c>
      <c r="S225" s="113">
        <v>0</v>
      </c>
      <c r="T225" s="113">
        <v>0</v>
      </c>
      <c r="U225" s="113">
        <v>0</v>
      </c>
      <c r="V225" s="113">
        <v>0</v>
      </c>
      <c r="W225" s="113">
        <v>0</v>
      </c>
      <c r="X225" s="113">
        <v>0</v>
      </c>
      <c r="Y225" s="113">
        <v>0</v>
      </c>
      <c r="Z225" s="113">
        <v>0</v>
      </c>
      <c r="AA225" s="113">
        <v>0</v>
      </c>
      <c r="AB225" s="113">
        <v>0</v>
      </c>
      <c r="AC225" s="113">
        <v>0</v>
      </c>
      <c r="AD225" s="113">
        <v>0</v>
      </c>
      <c r="AE225" s="113">
        <v>0</v>
      </c>
      <c r="AF225" s="113">
        <v>0</v>
      </c>
      <c r="AG225" s="113">
        <v>0</v>
      </c>
      <c r="AH225" s="113">
        <v>0</v>
      </c>
      <c r="AI225" s="113">
        <v>0</v>
      </c>
      <c r="AJ225" s="113">
        <v>0</v>
      </c>
      <c r="AK225" s="113">
        <v>0</v>
      </c>
      <c r="AL225" s="113">
        <v>0</v>
      </c>
      <c r="AM225" s="113">
        <f t="shared" si="3"/>
        <v>91297.93</v>
      </c>
      <c r="AP225" s="70"/>
    </row>
    <row r="226" spans="1:42" ht="33" customHeight="1">
      <c r="A226" s="87">
        <v>670</v>
      </c>
      <c r="B226" s="88" t="s">
        <v>235</v>
      </c>
      <c r="C226" s="89" t="s">
        <v>1399</v>
      </c>
      <c r="D226" s="113">
        <v>0</v>
      </c>
      <c r="E226" s="113">
        <v>0</v>
      </c>
      <c r="F226" s="113">
        <v>6077316.5100000016</v>
      </c>
      <c r="G226" s="113">
        <v>1360919.48</v>
      </c>
      <c r="H226" s="113">
        <v>0</v>
      </c>
      <c r="I226" s="113">
        <v>0</v>
      </c>
      <c r="J226" s="113">
        <v>303506</v>
      </c>
      <c r="K226" s="113">
        <v>0</v>
      </c>
      <c r="L226" s="113">
        <v>304.3</v>
      </c>
      <c r="M226" s="113">
        <v>0</v>
      </c>
      <c r="N226" s="113">
        <v>0</v>
      </c>
      <c r="O226" s="113">
        <v>0</v>
      </c>
      <c r="P226" s="113">
        <v>0</v>
      </c>
      <c r="Q226" s="113">
        <v>0</v>
      </c>
      <c r="R226" s="113">
        <v>0</v>
      </c>
      <c r="S226" s="113">
        <v>0</v>
      </c>
      <c r="T226" s="113">
        <v>0</v>
      </c>
      <c r="U226" s="113">
        <v>0</v>
      </c>
      <c r="V226" s="113">
        <v>0</v>
      </c>
      <c r="W226" s="113">
        <v>0</v>
      </c>
      <c r="X226" s="113">
        <v>0</v>
      </c>
      <c r="Y226" s="113">
        <v>0</v>
      </c>
      <c r="Z226" s="113">
        <v>0</v>
      </c>
      <c r="AA226" s="113">
        <v>0</v>
      </c>
      <c r="AB226" s="113">
        <v>0</v>
      </c>
      <c r="AC226" s="113">
        <v>0</v>
      </c>
      <c r="AD226" s="113">
        <v>0</v>
      </c>
      <c r="AE226" s="113">
        <v>0</v>
      </c>
      <c r="AF226" s="113">
        <v>0</v>
      </c>
      <c r="AG226" s="113">
        <v>0</v>
      </c>
      <c r="AH226" s="113">
        <v>0</v>
      </c>
      <c r="AI226" s="113">
        <v>0</v>
      </c>
      <c r="AJ226" s="113">
        <v>0</v>
      </c>
      <c r="AK226" s="113">
        <v>0</v>
      </c>
      <c r="AL226" s="113">
        <v>0</v>
      </c>
      <c r="AM226" s="113">
        <f t="shared" si="3"/>
        <v>7742046.2900000019</v>
      </c>
      <c r="AP226" s="70"/>
    </row>
    <row r="227" spans="1:42" ht="33" customHeight="1">
      <c r="A227" s="87">
        <v>680</v>
      </c>
      <c r="B227" s="88" t="s">
        <v>866</v>
      </c>
      <c r="C227" s="89" t="s">
        <v>1332</v>
      </c>
      <c r="D227" s="113">
        <v>0</v>
      </c>
      <c r="E227" s="113">
        <v>0</v>
      </c>
      <c r="F227" s="113">
        <v>0</v>
      </c>
      <c r="G227" s="113">
        <v>55273.66</v>
      </c>
      <c r="H227" s="113">
        <v>0</v>
      </c>
      <c r="I227" s="113">
        <v>0</v>
      </c>
      <c r="J227" s="113">
        <v>0</v>
      </c>
      <c r="K227" s="113">
        <v>0</v>
      </c>
      <c r="L227" s="113">
        <v>0</v>
      </c>
      <c r="M227" s="113">
        <v>0</v>
      </c>
      <c r="N227" s="113">
        <v>0</v>
      </c>
      <c r="O227" s="113">
        <v>0</v>
      </c>
      <c r="P227" s="113">
        <v>0</v>
      </c>
      <c r="Q227" s="113">
        <v>0</v>
      </c>
      <c r="R227" s="113">
        <v>0</v>
      </c>
      <c r="S227" s="113">
        <v>0</v>
      </c>
      <c r="T227" s="113">
        <v>0</v>
      </c>
      <c r="U227" s="113">
        <v>0</v>
      </c>
      <c r="V227" s="113">
        <v>0</v>
      </c>
      <c r="W227" s="113">
        <v>0</v>
      </c>
      <c r="X227" s="113">
        <v>0</v>
      </c>
      <c r="Y227" s="113">
        <v>0</v>
      </c>
      <c r="Z227" s="113">
        <v>0</v>
      </c>
      <c r="AA227" s="113">
        <v>0</v>
      </c>
      <c r="AB227" s="113">
        <v>0</v>
      </c>
      <c r="AC227" s="113">
        <v>0</v>
      </c>
      <c r="AD227" s="113">
        <v>0</v>
      </c>
      <c r="AE227" s="113">
        <v>0</v>
      </c>
      <c r="AF227" s="113">
        <v>0</v>
      </c>
      <c r="AG227" s="113">
        <v>0</v>
      </c>
      <c r="AH227" s="113">
        <v>0</v>
      </c>
      <c r="AI227" s="113">
        <v>0</v>
      </c>
      <c r="AJ227" s="113">
        <v>0</v>
      </c>
      <c r="AK227" s="113">
        <v>0</v>
      </c>
      <c r="AL227" s="113">
        <v>0</v>
      </c>
      <c r="AM227" s="113">
        <f t="shared" si="3"/>
        <v>55273.66</v>
      </c>
      <c r="AP227" s="70"/>
    </row>
    <row r="228" spans="1:42" ht="33" customHeight="1">
      <c r="A228" s="87">
        <v>681</v>
      </c>
      <c r="B228" s="88" t="s">
        <v>237</v>
      </c>
      <c r="C228" s="89" t="s">
        <v>1399</v>
      </c>
      <c r="D228" s="113">
        <v>0</v>
      </c>
      <c r="E228" s="113">
        <v>0</v>
      </c>
      <c r="F228" s="113">
        <v>0</v>
      </c>
      <c r="G228" s="113">
        <v>253459.26000000007</v>
      </c>
      <c r="H228" s="113">
        <v>0</v>
      </c>
      <c r="I228" s="113">
        <v>0</v>
      </c>
      <c r="J228" s="113">
        <v>0</v>
      </c>
      <c r="K228" s="113">
        <v>0</v>
      </c>
      <c r="L228" s="113">
        <v>0</v>
      </c>
      <c r="M228" s="113">
        <v>0</v>
      </c>
      <c r="N228" s="113">
        <v>0</v>
      </c>
      <c r="O228" s="113">
        <v>0</v>
      </c>
      <c r="P228" s="113">
        <v>0</v>
      </c>
      <c r="Q228" s="113">
        <v>0</v>
      </c>
      <c r="R228" s="113">
        <v>0</v>
      </c>
      <c r="S228" s="113">
        <v>0</v>
      </c>
      <c r="T228" s="113">
        <v>0</v>
      </c>
      <c r="U228" s="113">
        <v>0</v>
      </c>
      <c r="V228" s="113">
        <v>0</v>
      </c>
      <c r="W228" s="113">
        <v>0</v>
      </c>
      <c r="X228" s="113">
        <v>0</v>
      </c>
      <c r="Y228" s="113">
        <v>0</v>
      </c>
      <c r="Z228" s="113">
        <v>0</v>
      </c>
      <c r="AA228" s="113">
        <v>0</v>
      </c>
      <c r="AB228" s="113">
        <v>0</v>
      </c>
      <c r="AC228" s="113">
        <v>0</v>
      </c>
      <c r="AD228" s="113">
        <v>0</v>
      </c>
      <c r="AE228" s="113">
        <v>0</v>
      </c>
      <c r="AF228" s="113">
        <v>0</v>
      </c>
      <c r="AG228" s="113">
        <v>0</v>
      </c>
      <c r="AH228" s="113">
        <v>0</v>
      </c>
      <c r="AI228" s="113">
        <v>0</v>
      </c>
      <c r="AJ228" s="113">
        <v>0</v>
      </c>
      <c r="AK228" s="113">
        <v>0</v>
      </c>
      <c r="AL228" s="113">
        <v>0</v>
      </c>
      <c r="AM228" s="113">
        <f t="shared" si="3"/>
        <v>253459.26000000007</v>
      </c>
      <c r="AP228" s="70"/>
    </row>
    <row r="229" spans="1:42" ht="33" customHeight="1">
      <c r="A229" s="87">
        <v>682</v>
      </c>
      <c r="B229" s="88" t="s">
        <v>867</v>
      </c>
      <c r="C229" s="89" t="s">
        <v>1335</v>
      </c>
      <c r="D229" s="113">
        <v>0</v>
      </c>
      <c r="E229" s="113">
        <v>0</v>
      </c>
      <c r="F229" s="113">
        <v>0</v>
      </c>
      <c r="G229" s="113">
        <v>3386.94</v>
      </c>
      <c r="H229" s="113">
        <v>0</v>
      </c>
      <c r="I229" s="113">
        <v>0</v>
      </c>
      <c r="J229" s="113">
        <v>0</v>
      </c>
      <c r="K229" s="113">
        <v>0</v>
      </c>
      <c r="L229" s="113">
        <v>0</v>
      </c>
      <c r="M229" s="113">
        <v>0</v>
      </c>
      <c r="N229" s="113">
        <v>0</v>
      </c>
      <c r="O229" s="113">
        <v>0</v>
      </c>
      <c r="P229" s="113">
        <v>0</v>
      </c>
      <c r="Q229" s="113">
        <v>0</v>
      </c>
      <c r="R229" s="113">
        <v>0</v>
      </c>
      <c r="S229" s="113">
        <v>0</v>
      </c>
      <c r="T229" s="113">
        <v>0</v>
      </c>
      <c r="U229" s="113">
        <v>0</v>
      </c>
      <c r="V229" s="113">
        <v>0</v>
      </c>
      <c r="W229" s="113">
        <v>0</v>
      </c>
      <c r="X229" s="113">
        <v>0</v>
      </c>
      <c r="Y229" s="113">
        <v>0</v>
      </c>
      <c r="Z229" s="113">
        <v>0</v>
      </c>
      <c r="AA229" s="113">
        <v>0</v>
      </c>
      <c r="AB229" s="113">
        <v>0</v>
      </c>
      <c r="AC229" s="113">
        <v>0</v>
      </c>
      <c r="AD229" s="113">
        <v>0</v>
      </c>
      <c r="AE229" s="113">
        <v>0</v>
      </c>
      <c r="AF229" s="113">
        <v>0</v>
      </c>
      <c r="AG229" s="113">
        <v>0</v>
      </c>
      <c r="AH229" s="113">
        <v>0</v>
      </c>
      <c r="AI229" s="113">
        <v>0</v>
      </c>
      <c r="AJ229" s="113">
        <v>0</v>
      </c>
      <c r="AK229" s="113">
        <v>0</v>
      </c>
      <c r="AL229" s="113">
        <v>0</v>
      </c>
      <c r="AM229" s="113">
        <f t="shared" si="3"/>
        <v>3386.94</v>
      </c>
      <c r="AP229" s="70"/>
    </row>
    <row r="230" spans="1:42" ht="33" customHeight="1">
      <c r="A230" s="87">
        <v>683</v>
      </c>
      <c r="B230" s="88" t="s">
        <v>868</v>
      </c>
      <c r="C230" s="89" t="s">
        <v>1332</v>
      </c>
      <c r="D230" s="113">
        <v>0</v>
      </c>
      <c r="E230" s="113">
        <v>0</v>
      </c>
      <c r="F230" s="113">
        <v>0</v>
      </c>
      <c r="G230" s="113">
        <v>624.34</v>
      </c>
      <c r="H230" s="113">
        <v>0</v>
      </c>
      <c r="I230" s="113">
        <v>0</v>
      </c>
      <c r="J230" s="113">
        <v>0</v>
      </c>
      <c r="K230" s="113">
        <v>0</v>
      </c>
      <c r="L230" s="113">
        <v>2351.7799999999997</v>
      </c>
      <c r="M230" s="113">
        <v>0</v>
      </c>
      <c r="N230" s="113">
        <v>0</v>
      </c>
      <c r="O230" s="113">
        <v>0</v>
      </c>
      <c r="P230" s="113">
        <v>0</v>
      </c>
      <c r="Q230" s="113">
        <v>0</v>
      </c>
      <c r="R230" s="113">
        <v>0</v>
      </c>
      <c r="S230" s="113">
        <v>0</v>
      </c>
      <c r="T230" s="113">
        <v>0</v>
      </c>
      <c r="U230" s="113">
        <v>0</v>
      </c>
      <c r="V230" s="113">
        <v>0</v>
      </c>
      <c r="W230" s="113">
        <v>0</v>
      </c>
      <c r="X230" s="113">
        <v>0</v>
      </c>
      <c r="Y230" s="113">
        <v>0</v>
      </c>
      <c r="Z230" s="113">
        <v>0</v>
      </c>
      <c r="AA230" s="113">
        <v>0</v>
      </c>
      <c r="AB230" s="113">
        <v>0</v>
      </c>
      <c r="AC230" s="113">
        <v>0</v>
      </c>
      <c r="AD230" s="113">
        <v>0</v>
      </c>
      <c r="AE230" s="113">
        <v>0</v>
      </c>
      <c r="AF230" s="113">
        <v>0</v>
      </c>
      <c r="AG230" s="113">
        <v>0</v>
      </c>
      <c r="AH230" s="113">
        <v>0</v>
      </c>
      <c r="AI230" s="113">
        <v>0</v>
      </c>
      <c r="AJ230" s="113">
        <v>0</v>
      </c>
      <c r="AK230" s="113">
        <v>0</v>
      </c>
      <c r="AL230" s="113">
        <v>0</v>
      </c>
      <c r="AM230" s="113">
        <f t="shared" si="3"/>
        <v>2976.12</v>
      </c>
      <c r="AP230" s="70"/>
    </row>
    <row r="231" spans="1:42" ht="33" customHeight="1">
      <c r="A231" s="87">
        <v>716</v>
      </c>
      <c r="B231" s="88" t="s">
        <v>869</v>
      </c>
      <c r="C231" s="115" t="s">
        <v>1298</v>
      </c>
      <c r="D231" s="113">
        <v>0</v>
      </c>
      <c r="E231" s="113">
        <v>0</v>
      </c>
      <c r="F231" s="113">
        <v>0</v>
      </c>
      <c r="G231" s="113">
        <v>0</v>
      </c>
      <c r="H231" s="113">
        <v>0</v>
      </c>
      <c r="I231" s="113">
        <v>0</v>
      </c>
      <c r="J231" s="113">
        <v>0</v>
      </c>
      <c r="K231" s="113">
        <v>0</v>
      </c>
      <c r="L231" s="113">
        <v>0</v>
      </c>
      <c r="M231" s="113">
        <v>0</v>
      </c>
      <c r="N231" s="113">
        <v>0</v>
      </c>
      <c r="O231" s="113">
        <v>0</v>
      </c>
      <c r="P231" s="113">
        <v>0</v>
      </c>
      <c r="Q231" s="113">
        <v>0</v>
      </c>
      <c r="R231" s="113">
        <v>0</v>
      </c>
      <c r="S231" s="113">
        <v>0</v>
      </c>
      <c r="T231" s="113">
        <v>0</v>
      </c>
      <c r="U231" s="113">
        <v>0</v>
      </c>
      <c r="V231" s="113">
        <v>0</v>
      </c>
      <c r="W231" s="113">
        <v>0</v>
      </c>
      <c r="X231" s="113">
        <v>0</v>
      </c>
      <c r="Y231" s="113">
        <v>0</v>
      </c>
      <c r="Z231" s="113">
        <v>0</v>
      </c>
      <c r="AA231" s="113">
        <v>0</v>
      </c>
      <c r="AB231" s="113">
        <v>0</v>
      </c>
      <c r="AC231" s="113">
        <v>0</v>
      </c>
      <c r="AD231" s="113">
        <v>0</v>
      </c>
      <c r="AE231" s="113">
        <v>0</v>
      </c>
      <c r="AF231" s="113">
        <v>0</v>
      </c>
      <c r="AG231" s="113">
        <v>0</v>
      </c>
      <c r="AH231" s="113">
        <v>0</v>
      </c>
      <c r="AI231" s="113">
        <v>0</v>
      </c>
      <c r="AJ231" s="113">
        <v>0</v>
      </c>
      <c r="AK231" s="113">
        <v>0</v>
      </c>
      <c r="AL231" s="113">
        <v>0</v>
      </c>
      <c r="AM231" s="113">
        <f t="shared" si="3"/>
        <v>0</v>
      </c>
      <c r="AP231" s="70"/>
    </row>
    <row r="232" spans="1:42" ht="33" customHeight="1">
      <c r="A232" s="87">
        <v>718</v>
      </c>
      <c r="B232" s="88" t="s">
        <v>241</v>
      </c>
      <c r="C232" s="115" t="s">
        <v>1298</v>
      </c>
      <c r="D232" s="113">
        <v>0</v>
      </c>
      <c r="E232" s="113">
        <v>0</v>
      </c>
      <c r="F232" s="113">
        <v>0</v>
      </c>
      <c r="G232" s="113">
        <v>0</v>
      </c>
      <c r="H232" s="113">
        <v>0</v>
      </c>
      <c r="I232" s="113">
        <v>0</v>
      </c>
      <c r="J232" s="113">
        <v>0</v>
      </c>
      <c r="K232" s="113">
        <v>0</v>
      </c>
      <c r="L232" s="113">
        <v>0</v>
      </c>
      <c r="M232" s="113">
        <v>0</v>
      </c>
      <c r="N232" s="113">
        <v>0</v>
      </c>
      <c r="O232" s="113">
        <v>0</v>
      </c>
      <c r="P232" s="113">
        <v>0</v>
      </c>
      <c r="Q232" s="113">
        <v>0</v>
      </c>
      <c r="R232" s="113">
        <v>0</v>
      </c>
      <c r="S232" s="113">
        <v>0</v>
      </c>
      <c r="T232" s="113">
        <v>0</v>
      </c>
      <c r="U232" s="113">
        <v>0</v>
      </c>
      <c r="V232" s="113">
        <v>0</v>
      </c>
      <c r="W232" s="113">
        <v>0</v>
      </c>
      <c r="X232" s="113">
        <v>0</v>
      </c>
      <c r="Y232" s="113">
        <v>0</v>
      </c>
      <c r="Z232" s="113">
        <v>0</v>
      </c>
      <c r="AA232" s="113">
        <v>0</v>
      </c>
      <c r="AB232" s="113">
        <v>0</v>
      </c>
      <c r="AC232" s="113">
        <v>0</v>
      </c>
      <c r="AD232" s="113">
        <v>0</v>
      </c>
      <c r="AE232" s="113">
        <v>0</v>
      </c>
      <c r="AF232" s="113">
        <v>0</v>
      </c>
      <c r="AG232" s="113">
        <v>0</v>
      </c>
      <c r="AH232" s="113">
        <v>0</v>
      </c>
      <c r="AI232" s="113">
        <v>0</v>
      </c>
      <c r="AJ232" s="113">
        <v>0</v>
      </c>
      <c r="AK232" s="113">
        <v>0</v>
      </c>
      <c r="AL232" s="113">
        <v>0</v>
      </c>
      <c r="AM232" s="113">
        <f t="shared" si="3"/>
        <v>0</v>
      </c>
      <c r="AP232" s="70"/>
    </row>
    <row r="233" spans="1:42" ht="33" customHeight="1">
      <c r="A233" s="87">
        <v>761</v>
      </c>
      <c r="B233" s="88" t="s">
        <v>870</v>
      </c>
      <c r="C233" s="115" t="s">
        <v>1298</v>
      </c>
      <c r="D233" s="113">
        <v>0</v>
      </c>
      <c r="E233" s="113">
        <v>0</v>
      </c>
      <c r="F233" s="113">
        <v>0</v>
      </c>
      <c r="G233" s="113">
        <v>0</v>
      </c>
      <c r="H233" s="113">
        <v>0</v>
      </c>
      <c r="I233" s="113">
        <v>0</v>
      </c>
      <c r="J233" s="113">
        <v>0</v>
      </c>
      <c r="K233" s="113">
        <v>0</v>
      </c>
      <c r="L233" s="113">
        <v>0</v>
      </c>
      <c r="M233" s="113">
        <v>0</v>
      </c>
      <c r="N233" s="113">
        <v>0</v>
      </c>
      <c r="O233" s="113">
        <v>0</v>
      </c>
      <c r="P233" s="113">
        <v>0</v>
      </c>
      <c r="Q233" s="113">
        <v>0</v>
      </c>
      <c r="R233" s="113">
        <v>0</v>
      </c>
      <c r="S233" s="113">
        <v>0</v>
      </c>
      <c r="T233" s="113">
        <v>0</v>
      </c>
      <c r="U233" s="113">
        <v>0</v>
      </c>
      <c r="V233" s="113">
        <v>0</v>
      </c>
      <c r="W233" s="113">
        <v>0</v>
      </c>
      <c r="X233" s="113">
        <v>0</v>
      </c>
      <c r="Y233" s="113">
        <v>0</v>
      </c>
      <c r="Z233" s="113">
        <v>0</v>
      </c>
      <c r="AA233" s="113">
        <v>0</v>
      </c>
      <c r="AB233" s="113">
        <v>0</v>
      </c>
      <c r="AC233" s="113">
        <v>0</v>
      </c>
      <c r="AD233" s="113">
        <v>0</v>
      </c>
      <c r="AE233" s="113">
        <v>0</v>
      </c>
      <c r="AF233" s="113">
        <v>0</v>
      </c>
      <c r="AG233" s="113">
        <v>0</v>
      </c>
      <c r="AH233" s="113">
        <v>0</v>
      </c>
      <c r="AI233" s="113">
        <v>0</v>
      </c>
      <c r="AJ233" s="113">
        <v>0</v>
      </c>
      <c r="AK233" s="113">
        <v>0</v>
      </c>
      <c r="AL233" s="113">
        <v>0</v>
      </c>
      <c r="AM233" s="113">
        <f t="shared" si="3"/>
        <v>0</v>
      </c>
      <c r="AP233" s="70"/>
    </row>
    <row r="234" spans="1:42" ht="33" customHeight="1">
      <c r="A234" s="87">
        <v>781</v>
      </c>
      <c r="B234" s="88" t="s">
        <v>871</v>
      </c>
      <c r="C234" s="115" t="s">
        <v>1298</v>
      </c>
      <c r="D234" s="113">
        <v>0</v>
      </c>
      <c r="E234" s="113">
        <v>0</v>
      </c>
      <c r="F234" s="113">
        <v>0</v>
      </c>
      <c r="G234" s="113">
        <v>0</v>
      </c>
      <c r="H234" s="113">
        <v>0</v>
      </c>
      <c r="I234" s="113">
        <v>0</v>
      </c>
      <c r="J234" s="113">
        <v>0</v>
      </c>
      <c r="K234" s="113">
        <v>0</v>
      </c>
      <c r="L234" s="113">
        <v>0</v>
      </c>
      <c r="M234" s="113">
        <v>0</v>
      </c>
      <c r="N234" s="113">
        <v>0</v>
      </c>
      <c r="O234" s="113">
        <v>0</v>
      </c>
      <c r="P234" s="113">
        <v>0</v>
      </c>
      <c r="Q234" s="113">
        <v>0</v>
      </c>
      <c r="R234" s="113">
        <v>0</v>
      </c>
      <c r="S234" s="113">
        <v>0</v>
      </c>
      <c r="T234" s="113">
        <v>0</v>
      </c>
      <c r="U234" s="113">
        <v>0</v>
      </c>
      <c r="V234" s="113">
        <v>0</v>
      </c>
      <c r="W234" s="113">
        <v>0</v>
      </c>
      <c r="X234" s="113">
        <v>0</v>
      </c>
      <c r="Y234" s="113">
        <v>0</v>
      </c>
      <c r="Z234" s="113">
        <v>0</v>
      </c>
      <c r="AA234" s="113">
        <v>0</v>
      </c>
      <c r="AB234" s="113">
        <v>0</v>
      </c>
      <c r="AC234" s="113">
        <v>0</v>
      </c>
      <c r="AD234" s="113">
        <v>0</v>
      </c>
      <c r="AE234" s="113">
        <v>0</v>
      </c>
      <c r="AF234" s="113">
        <v>0</v>
      </c>
      <c r="AG234" s="113">
        <v>0</v>
      </c>
      <c r="AH234" s="113">
        <v>0</v>
      </c>
      <c r="AI234" s="113">
        <v>0</v>
      </c>
      <c r="AJ234" s="113">
        <v>0</v>
      </c>
      <c r="AK234" s="113">
        <v>0</v>
      </c>
      <c r="AL234" s="113">
        <v>0</v>
      </c>
      <c r="AM234" s="113">
        <f t="shared" si="3"/>
        <v>0</v>
      </c>
      <c r="AP234" s="70"/>
    </row>
    <row r="235" spans="1:42" ht="33" customHeight="1">
      <c r="A235" s="87">
        <v>802</v>
      </c>
      <c r="B235" s="88" t="s">
        <v>872</v>
      </c>
      <c r="C235" s="115" t="s">
        <v>1298</v>
      </c>
      <c r="D235" s="113">
        <v>0</v>
      </c>
      <c r="E235" s="113">
        <v>0</v>
      </c>
      <c r="F235" s="113">
        <v>0</v>
      </c>
      <c r="G235" s="113">
        <v>0</v>
      </c>
      <c r="H235" s="113">
        <v>0</v>
      </c>
      <c r="I235" s="113">
        <v>0</v>
      </c>
      <c r="J235" s="113">
        <v>0</v>
      </c>
      <c r="K235" s="113">
        <v>0</v>
      </c>
      <c r="L235" s="113">
        <v>0</v>
      </c>
      <c r="M235" s="113">
        <v>0</v>
      </c>
      <c r="N235" s="113">
        <v>0</v>
      </c>
      <c r="O235" s="113">
        <v>0</v>
      </c>
      <c r="P235" s="113">
        <v>0</v>
      </c>
      <c r="Q235" s="113">
        <v>0</v>
      </c>
      <c r="R235" s="113">
        <v>0</v>
      </c>
      <c r="S235" s="113">
        <v>0</v>
      </c>
      <c r="T235" s="113">
        <v>0</v>
      </c>
      <c r="U235" s="113">
        <v>0</v>
      </c>
      <c r="V235" s="113">
        <v>0</v>
      </c>
      <c r="W235" s="113">
        <v>0</v>
      </c>
      <c r="X235" s="113">
        <v>0</v>
      </c>
      <c r="Y235" s="113">
        <v>0</v>
      </c>
      <c r="Z235" s="113">
        <v>0</v>
      </c>
      <c r="AA235" s="113">
        <v>0</v>
      </c>
      <c r="AB235" s="113">
        <v>0</v>
      </c>
      <c r="AC235" s="113">
        <v>0</v>
      </c>
      <c r="AD235" s="113">
        <v>0</v>
      </c>
      <c r="AE235" s="113">
        <v>0</v>
      </c>
      <c r="AF235" s="113">
        <v>0</v>
      </c>
      <c r="AG235" s="113">
        <v>0</v>
      </c>
      <c r="AH235" s="113">
        <v>0</v>
      </c>
      <c r="AI235" s="113">
        <v>0</v>
      </c>
      <c r="AJ235" s="113">
        <v>0</v>
      </c>
      <c r="AK235" s="113">
        <v>0</v>
      </c>
      <c r="AL235" s="113">
        <v>0</v>
      </c>
      <c r="AM235" s="113">
        <f t="shared" si="3"/>
        <v>0</v>
      </c>
      <c r="AP235" s="70"/>
    </row>
    <row r="236" spans="1:42" ht="33" customHeight="1">
      <c r="A236" s="87">
        <v>821</v>
      </c>
      <c r="B236" s="88" t="s">
        <v>873</v>
      </c>
      <c r="C236" s="115" t="s">
        <v>1298</v>
      </c>
      <c r="D236" s="113">
        <v>0</v>
      </c>
      <c r="E236" s="113">
        <v>0</v>
      </c>
      <c r="F236" s="113">
        <v>0</v>
      </c>
      <c r="G236" s="113">
        <v>0</v>
      </c>
      <c r="H236" s="113">
        <v>0</v>
      </c>
      <c r="I236" s="113">
        <v>0</v>
      </c>
      <c r="J236" s="113">
        <v>0</v>
      </c>
      <c r="K236" s="113">
        <v>0</v>
      </c>
      <c r="L236" s="113">
        <v>0</v>
      </c>
      <c r="M236" s="113">
        <v>0</v>
      </c>
      <c r="N236" s="113">
        <v>0</v>
      </c>
      <c r="O236" s="113">
        <v>0</v>
      </c>
      <c r="P236" s="113">
        <v>0</v>
      </c>
      <c r="Q236" s="113">
        <v>0</v>
      </c>
      <c r="R236" s="113">
        <v>0</v>
      </c>
      <c r="S236" s="113">
        <v>0</v>
      </c>
      <c r="T236" s="113">
        <v>0</v>
      </c>
      <c r="U236" s="113">
        <v>0</v>
      </c>
      <c r="V236" s="113">
        <v>0</v>
      </c>
      <c r="W236" s="113">
        <v>0</v>
      </c>
      <c r="X236" s="113">
        <v>0</v>
      </c>
      <c r="Y236" s="113">
        <v>0</v>
      </c>
      <c r="Z236" s="113">
        <v>0</v>
      </c>
      <c r="AA236" s="113">
        <v>0</v>
      </c>
      <c r="AB236" s="113">
        <v>0</v>
      </c>
      <c r="AC236" s="113">
        <v>0</v>
      </c>
      <c r="AD236" s="113">
        <v>0</v>
      </c>
      <c r="AE236" s="113">
        <v>0</v>
      </c>
      <c r="AF236" s="113">
        <v>0</v>
      </c>
      <c r="AG236" s="113">
        <v>0</v>
      </c>
      <c r="AH236" s="113">
        <v>0</v>
      </c>
      <c r="AI236" s="113">
        <v>0</v>
      </c>
      <c r="AJ236" s="113">
        <v>0</v>
      </c>
      <c r="AK236" s="113">
        <v>0</v>
      </c>
      <c r="AL236" s="113">
        <v>0</v>
      </c>
      <c r="AM236" s="113">
        <f t="shared" si="3"/>
        <v>0</v>
      </c>
      <c r="AP236" s="70"/>
    </row>
    <row r="237" spans="1:42" ht="33" customHeight="1">
      <c r="A237" s="87">
        <v>831</v>
      </c>
      <c r="B237" s="88" t="s">
        <v>874</v>
      </c>
      <c r="C237" s="115" t="s">
        <v>1298</v>
      </c>
      <c r="D237" s="113">
        <v>0</v>
      </c>
      <c r="E237" s="113">
        <v>0</v>
      </c>
      <c r="F237" s="113">
        <v>0</v>
      </c>
      <c r="G237" s="113">
        <v>0</v>
      </c>
      <c r="H237" s="113">
        <v>0</v>
      </c>
      <c r="I237" s="113">
        <v>0</v>
      </c>
      <c r="J237" s="113">
        <v>0</v>
      </c>
      <c r="K237" s="113">
        <v>0</v>
      </c>
      <c r="L237" s="113">
        <v>0</v>
      </c>
      <c r="M237" s="113">
        <v>0</v>
      </c>
      <c r="N237" s="113">
        <v>0</v>
      </c>
      <c r="O237" s="113">
        <v>0</v>
      </c>
      <c r="P237" s="113">
        <v>0</v>
      </c>
      <c r="Q237" s="113">
        <v>0</v>
      </c>
      <c r="R237" s="113">
        <v>0</v>
      </c>
      <c r="S237" s="113">
        <v>0</v>
      </c>
      <c r="T237" s="113">
        <v>0</v>
      </c>
      <c r="U237" s="113">
        <v>0</v>
      </c>
      <c r="V237" s="113">
        <v>0</v>
      </c>
      <c r="W237" s="113">
        <v>0</v>
      </c>
      <c r="X237" s="113">
        <v>0</v>
      </c>
      <c r="Y237" s="113">
        <v>0</v>
      </c>
      <c r="Z237" s="113">
        <v>0</v>
      </c>
      <c r="AA237" s="113">
        <v>0</v>
      </c>
      <c r="AB237" s="113">
        <v>0</v>
      </c>
      <c r="AC237" s="113">
        <v>0</v>
      </c>
      <c r="AD237" s="113">
        <v>0</v>
      </c>
      <c r="AE237" s="113">
        <v>0</v>
      </c>
      <c r="AF237" s="113">
        <v>0</v>
      </c>
      <c r="AG237" s="113">
        <v>0</v>
      </c>
      <c r="AH237" s="113">
        <v>0</v>
      </c>
      <c r="AI237" s="113">
        <v>0</v>
      </c>
      <c r="AJ237" s="113">
        <v>0</v>
      </c>
      <c r="AK237" s="113">
        <v>0</v>
      </c>
      <c r="AL237" s="113">
        <v>0</v>
      </c>
      <c r="AM237" s="113">
        <f t="shared" si="3"/>
        <v>0</v>
      </c>
      <c r="AP237" s="70"/>
    </row>
    <row r="238" spans="1:42" ht="33" customHeight="1">
      <c r="A238" s="87">
        <v>862</v>
      </c>
      <c r="B238" s="88" t="s">
        <v>875</v>
      </c>
      <c r="C238" s="89" t="s">
        <v>1332</v>
      </c>
      <c r="D238" s="113">
        <v>0</v>
      </c>
      <c r="E238" s="113">
        <v>0</v>
      </c>
      <c r="F238" s="113">
        <v>0</v>
      </c>
      <c r="G238" s="113">
        <v>0</v>
      </c>
      <c r="H238" s="113">
        <v>0</v>
      </c>
      <c r="I238" s="113">
        <v>3950</v>
      </c>
      <c r="J238" s="113">
        <v>941745.58000000007</v>
      </c>
      <c r="K238" s="113">
        <v>0</v>
      </c>
      <c r="L238" s="113">
        <v>0</v>
      </c>
      <c r="M238" s="113">
        <v>0</v>
      </c>
      <c r="N238" s="113">
        <v>0</v>
      </c>
      <c r="O238" s="113">
        <v>0</v>
      </c>
      <c r="P238" s="113">
        <v>0</v>
      </c>
      <c r="Q238" s="113">
        <v>2507117.7200000011</v>
      </c>
      <c r="R238" s="113">
        <v>0</v>
      </c>
      <c r="S238" s="113">
        <v>0</v>
      </c>
      <c r="T238" s="113">
        <v>0</v>
      </c>
      <c r="U238" s="113">
        <v>0</v>
      </c>
      <c r="V238" s="113">
        <v>0</v>
      </c>
      <c r="W238" s="113">
        <v>0</v>
      </c>
      <c r="X238" s="113">
        <v>0</v>
      </c>
      <c r="Y238" s="113">
        <v>0</v>
      </c>
      <c r="Z238" s="113">
        <v>0</v>
      </c>
      <c r="AA238" s="113">
        <v>0</v>
      </c>
      <c r="AB238" s="113">
        <v>0</v>
      </c>
      <c r="AC238" s="113">
        <v>0</v>
      </c>
      <c r="AD238" s="113">
        <v>0</v>
      </c>
      <c r="AE238" s="113">
        <v>0</v>
      </c>
      <c r="AF238" s="113">
        <v>0</v>
      </c>
      <c r="AG238" s="113">
        <v>0</v>
      </c>
      <c r="AH238" s="113">
        <v>0</v>
      </c>
      <c r="AI238" s="113">
        <v>0</v>
      </c>
      <c r="AJ238" s="113">
        <v>0</v>
      </c>
      <c r="AK238" s="113">
        <v>0</v>
      </c>
      <c r="AL238" s="113">
        <v>0</v>
      </c>
      <c r="AM238" s="113">
        <f t="shared" si="3"/>
        <v>3452813.3000000012</v>
      </c>
      <c r="AP238" s="70"/>
    </row>
    <row r="239" spans="1:42" ht="33" customHeight="1">
      <c r="A239" s="87">
        <v>865</v>
      </c>
      <c r="B239" s="88" t="s">
        <v>876</v>
      </c>
      <c r="C239" s="89" t="s">
        <v>1335</v>
      </c>
      <c r="D239" s="113">
        <v>0</v>
      </c>
      <c r="E239" s="113">
        <v>0</v>
      </c>
      <c r="F239" s="113">
        <v>0</v>
      </c>
      <c r="G239" s="113">
        <v>0</v>
      </c>
      <c r="H239" s="113">
        <v>0</v>
      </c>
      <c r="I239" s="113">
        <v>50</v>
      </c>
      <c r="J239" s="113">
        <v>4581.1099999999997</v>
      </c>
      <c r="K239" s="113">
        <v>0</v>
      </c>
      <c r="L239" s="113">
        <v>0</v>
      </c>
      <c r="M239" s="113">
        <v>0</v>
      </c>
      <c r="N239" s="113">
        <v>0</v>
      </c>
      <c r="O239" s="113">
        <v>0</v>
      </c>
      <c r="P239" s="113">
        <v>0</v>
      </c>
      <c r="Q239" s="113">
        <v>0</v>
      </c>
      <c r="R239" s="113">
        <v>0</v>
      </c>
      <c r="S239" s="113">
        <v>0</v>
      </c>
      <c r="T239" s="113">
        <v>0</v>
      </c>
      <c r="U239" s="113">
        <v>0</v>
      </c>
      <c r="V239" s="113">
        <v>0</v>
      </c>
      <c r="W239" s="113">
        <v>0</v>
      </c>
      <c r="X239" s="113">
        <v>0</v>
      </c>
      <c r="Y239" s="113">
        <v>0</v>
      </c>
      <c r="Z239" s="113">
        <v>0</v>
      </c>
      <c r="AA239" s="113">
        <v>0</v>
      </c>
      <c r="AB239" s="113">
        <v>0</v>
      </c>
      <c r="AC239" s="113">
        <v>0</v>
      </c>
      <c r="AD239" s="113">
        <v>0</v>
      </c>
      <c r="AE239" s="113">
        <v>0</v>
      </c>
      <c r="AF239" s="113">
        <v>0</v>
      </c>
      <c r="AG239" s="113">
        <v>0</v>
      </c>
      <c r="AH239" s="113">
        <v>0</v>
      </c>
      <c r="AI239" s="113">
        <v>0</v>
      </c>
      <c r="AJ239" s="113">
        <v>0</v>
      </c>
      <c r="AK239" s="113">
        <v>0</v>
      </c>
      <c r="AL239" s="113">
        <v>0</v>
      </c>
      <c r="AM239" s="113">
        <f t="shared" si="3"/>
        <v>4631.1099999999997</v>
      </c>
      <c r="AP239" s="70"/>
    </row>
    <row r="240" spans="1:42" ht="33" customHeight="1">
      <c r="A240" s="87">
        <v>866</v>
      </c>
      <c r="B240" s="88" t="s">
        <v>877</v>
      </c>
      <c r="C240" s="115" t="s">
        <v>1298</v>
      </c>
      <c r="D240" s="113">
        <v>0</v>
      </c>
      <c r="E240" s="113">
        <v>0</v>
      </c>
      <c r="F240" s="113">
        <v>0</v>
      </c>
      <c r="G240" s="113">
        <v>0</v>
      </c>
      <c r="H240" s="113">
        <v>0</v>
      </c>
      <c r="I240" s="113">
        <v>0</v>
      </c>
      <c r="J240" s="113">
        <v>0</v>
      </c>
      <c r="K240" s="113">
        <v>0</v>
      </c>
      <c r="L240" s="113">
        <v>0</v>
      </c>
      <c r="M240" s="113">
        <v>0</v>
      </c>
      <c r="N240" s="113">
        <v>0</v>
      </c>
      <c r="O240" s="113">
        <v>0</v>
      </c>
      <c r="P240" s="113">
        <v>0</v>
      </c>
      <c r="Q240" s="113">
        <v>0</v>
      </c>
      <c r="R240" s="113">
        <v>0</v>
      </c>
      <c r="S240" s="113">
        <v>0</v>
      </c>
      <c r="T240" s="113">
        <v>0</v>
      </c>
      <c r="U240" s="113">
        <v>0</v>
      </c>
      <c r="V240" s="113">
        <v>0</v>
      </c>
      <c r="W240" s="113">
        <v>0</v>
      </c>
      <c r="X240" s="113">
        <v>0</v>
      </c>
      <c r="Y240" s="113">
        <v>0</v>
      </c>
      <c r="Z240" s="113">
        <v>0</v>
      </c>
      <c r="AA240" s="113">
        <v>0</v>
      </c>
      <c r="AB240" s="113">
        <v>0</v>
      </c>
      <c r="AC240" s="113">
        <v>0</v>
      </c>
      <c r="AD240" s="113">
        <v>0</v>
      </c>
      <c r="AE240" s="113">
        <v>0</v>
      </c>
      <c r="AF240" s="113">
        <v>0</v>
      </c>
      <c r="AG240" s="113">
        <v>0</v>
      </c>
      <c r="AH240" s="113">
        <v>0</v>
      </c>
      <c r="AI240" s="113">
        <v>0</v>
      </c>
      <c r="AJ240" s="113">
        <v>0</v>
      </c>
      <c r="AK240" s="113">
        <v>0</v>
      </c>
      <c r="AL240" s="113">
        <v>0</v>
      </c>
      <c r="AM240" s="113">
        <f t="shared" si="3"/>
        <v>0</v>
      </c>
      <c r="AP240" s="70"/>
    </row>
    <row r="241" spans="1:42" ht="33" customHeight="1">
      <c r="A241" s="87">
        <v>867</v>
      </c>
      <c r="B241" s="88" t="s">
        <v>878</v>
      </c>
      <c r="C241" s="89" t="s">
        <v>1335</v>
      </c>
      <c r="D241" s="113">
        <v>0</v>
      </c>
      <c r="E241" s="113">
        <v>0</v>
      </c>
      <c r="F241" s="113">
        <v>2404126.0999999996</v>
      </c>
      <c r="G241" s="113">
        <v>0</v>
      </c>
      <c r="H241" s="113">
        <v>0</v>
      </c>
      <c r="I241" s="113">
        <v>0</v>
      </c>
      <c r="J241" s="113">
        <v>0</v>
      </c>
      <c r="K241" s="113">
        <v>0</v>
      </c>
      <c r="L241" s="113">
        <v>0</v>
      </c>
      <c r="M241" s="113">
        <v>0</v>
      </c>
      <c r="N241" s="113">
        <v>0</v>
      </c>
      <c r="O241" s="113">
        <v>0</v>
      </c>
      <c r="P241" s="113">
        <v>0</v>
      </c>
      <c r="Q241" s="113">
        <v>0</v>
      </c>
      <c r="R241" s="113">
        <v>0</v>
      </c>
      <c r="S241" s="113">
        <v>0</v>
      </c>
      <c r="T241" s="113">
        <v>0</v>
      </c>
      <c r="U241" s="113">
        <v>0</v>
      </c>
      <c r="V241" s="113">
        <v>0</v>
      </c>
      <c r="W241" s="113">
        <v>0</v>
      </c>
      <c r="X241" s="113">
        <v>0</v>
      </c>
      <c r="Y241" s="113">
        <v>0</v>
      </c>
      <c r="Z241" s="113">
        <v>0</v>
      </c>
      <c r="AA241" s="113">
        <v>0</v>
      </c>
      <c r="AB241" s="113">
        <v>0</v>
      </c>
      <c r="AC241" s="113">
        <v>0</v>
      </c>
      <c r="AD241" s="113">
        <v>0</v>
      </c>
      <c r="AE241" s="113">
        <v>0</v>
      </c>
      <c r="AF241" s="113">
        <v>0</v>
      </c>
      <c r="AG241" s="113">
        <v>0</v>
      </c>
      <c r="AH241" s="113">
        <v>0</v>
      </c>
      <c r="AI241" s="113">
        <v>0</v>
      </c>
      <c r="AJ241" s="113">
        <v>0</v>
      </c>
      <c r="AK241" s="113">
        <v>0</v>
      </c>
      <c r="AL241" s="113">
        <v>0</v>
      </c>
      <c r="AM241" s="113">
        <f t="shared" si="3"/>
        <v>2404126.0999999996</v>
      </c>
      <c r="AP241" s="70"/>
    </row>
    <row r="242" spans="1:42" ht="33" customHeight="1">
      <c r="A242" s="87">
        <v>901</v>
      </c>
      <c r="B242" s="88" t="s">
        <v>879</v>
      </c>
      <c r="C242" s="115" t="s">
        <v>1399</v>
      </c>
      <c r="D242" s="113">
        <v>0</v>
      </c>
      <c r="E242" s="113">
        <v>0</v>
      </c>
      <c r="F242" s="113">
        <v>0</v>
      </c>
      <c r="G242" s="113">
        <v>0</v>
      </c>
      <c r="H242" s="113">
        <v>0</v>
      </c>
      <c r="I242" s="113">
        <v>0</v>
      </c>
      <c r="J242" s="113">
        <v>0</v>
      </c>
      <c r="K242" s="113">
        <v>0</v>
      </c>
      <c r="L242" s="113">
        <v>0</v>
      </c>
      <c r="M242" s="113">
        <v>0</v>
      </c>
      <c r="N242" s="113">
        <v>0</v>
      </c>
      <c r="O242" s="113">
        <v>0</v>
      </c>
      <c r="P242" s="113">
        <v>0</v>
      </c>
      <c r="Q242" s="113">
        <v>0</v>
      </c>
      <c r="R242" s="113">
        <v>0</v>
      </c>
      <c r="S242" s="113">
        <v>0</v>
      </c>
      <c r="T242" s="113">
        <v>0</v>
      </c>
      <c r="U242" s="113">
        <v>0</v>
      </c>
      <c r="V242" s="113">
        <v>0</v>
      </c>
      <c r="W242" s="113">
        <v>0</v>
      </c>
      <c r="X242" s="113">
        <v>0</v>
      </c>
      <c r="Y242" s="113">
        <v>0</v>
      </c>
      <c r="Z242" s="113">
        <v>0</v>
      </c>
      <c r="AA242" s="113">
        <v>0</v>
      </c>
      <c r="AB242" s="113">
        <v>0</v>
      </c>
      <c r="AC242" s="113">
        <v>0</v>
      </c>
      <c r="AD242" s="113">
        <v>0</v>
      </c>
      <c r="AE242" s="113">
        <v>0</v>
      </c>
      <c r="AF242" s="113">
        <v>0</v>
      </c>
      <c r="AG242" s="113">
        <v>0</v>
      </c>
      <c r="AH242" s="113">
        <v>0</v>
      </c>
      <c r="AI242" s="113">
        <v>0</v>
      </c>
      <c r="AJ242" s="113">
        <v>0</v>
      </c>
      <c r="AK242" s="113">
        <v>0</v>
      </c>
      <c r="AL242" s="113">
        <v>0</v>
      </c>
      <c r="AM242" s="113">
        <f t="shared" si="3"/>
        <v>0</v>
      </c>
      <c r="AP242" s="70"/>
    </row>
    <row r="243" spans="1:42" ht="33" customHeight="1">
      <c r="A243" s="87">
        <v>902</v>
      </c>
      <c r="B243" s="88" t="s">
        <v>880</v>
      </c>
      <c r="C243" s="115" t="s">
        <v>1399</v>
      </c>
      <c r="D243" s="113">
        <v>0</v>
      </c>
      <c r="E243" s="113">
        <v>0</v>
      </c>
      <c r="F243" s="113">
        <v>0</v>
      </c>
      <c r="G243" s="113">
        <v>0</v>
      </c>
      <c r="H243" s="113">
        <v>0</v>
      </c>
      <c r="I243" s="113">
        <v>0</v>
      </c>
      <c r="J243" s="113">
        <v>0</v>
      </c>
      <c r="K243" s="113">
        <v>0</v>
      </c>
      <c r="L243" s="113">
        <v>0</v>
      </c>
      <c r="M243" s="113">
        <v>0</v>
      </c>
      <c r="N243" s="113">
        <v>0</v>
      </c>
      <c r="O243" s="113">
        <v>0</v>
      </c>
      <c r="P243" s="113">
        <v>0</v>
      </c>
      <c r="Q243" s="113">
        <v>0</v>
      </c>
      <c r="R243" s="113">
        <v>0</v>
      </c>
      <c r="S243" s="113">
        <v>0</v>
      </c>
      <c r="T243" s="113">
        <v>0</v>
      </c>
      <c r="U243" s="113">
        <v>0</v>
      </c>
      <c r="V243" s="113">
        <v>0</v>
      </c>
      <c r="W243" s="113">
        <v>0</v>
      </c>
      <c r="X243" s="113">
        <v>0</v>
      </c>
      <c r="Y243" s="113">
        <v>0</v>
      </c>
      <c r="Z243" s="113">
        <v>0</v>
      </c>
      <c r="AA243" s="113">
        <v>0</v>
      </c>
      <c r="AB243" s="113">
        <v>0</v>
      </c>
      <c r="AC243" s="113">
        <v>0</v>
      </c>
      <c r="AD243" s="113">
        <v>0</v>
      </c>
      <c r="AE243" s="113">
        <v>0</v>
      </c>
      <c r="AF243" s="113">
        <v>0</v>
      </c>
      <c r="AG243" s="113">
        <v>0</v>
      </c>
      <c r="AH243" s="113">
        <v>0</v>
      </c>
      <c r="AI243" s="113">
        <v>0</v>
      </c>
      <c r="AJ243" s="113">
        <v>0</v>
      </c>
      <c r="AK243" s="113">
        <v>0</v>
      </c>
      <c r="AL243" s="113">
        <v>0</v>
      </c>
      <c r="AM243" s="113">
        <f t="shared" si="3"/>
        <v>0</v>
      </c>
      <c r="AP243" s="70"/>
    </row>
    <row r="244" spans="1:42" ht="33" customHeight="1">
      <c r="A244" s="87">
        <v>903</v>
      </c>
      <c r="B244" s="88" t="s">
        <v>881</v>
      </c>
      <c r="C244" s="115" t="s">
        <v>1399</v>
      </c>
      <c r="D244" s="113">
        <v>0</v>
      </c>
      <c r="E244" s="113">
        <v>0</v>
      </c>
      <c r="F244" s="113">
        <v>0</v>
      </c>
      <c r="G244" s="113">
        <v>0</v>
      </c>
      <c r="H244" s="113">
        <v>0</v>
      </c>
      <c r="I244" s="113">
        <v>0</v>
      </c>
      <c r="J244" s="113">
        <v>0</v>
      </c>
      <c r="K244" s="113">
        <v>0</v>
      </c>
      <c r="L244" s="113">
        <v>0</v>
      </c>
      <c r="M244" s="113">
        <v>0</v>
      </c>
      <c r="N244" s="113">
        <v>0</v>
      </c>
      <c r="O244" s="113">
        <v>0</v>
      </c>
      <c r="P244" s="113">
        <v>0</v>
      </c>
      <c r="Q244" s="113">
        <v>0</v>
      </c>
      <c r="R244" s="113">
        <v>0</v>
      </c>
      <c r="S244" s="113">
        <v>0</v>
      </c>
      <c r="T244" s="113">
        <v>0</v>
      </c>
      <c r="U244" s="113">
        <v>0</v>
      </c>
      <c r="V244" s="113">
        <v>0</v>
      </c>
      <c r="W244" s="113">
        <v>0</v>
      </c>
      <c r="X244" s="113">
        <v>0</v>
      </c>
      <c r="Y244" s="113">
        <v>0</v>
      </c>
      <c r="Z244" s="113">
        <v>0</v>
      </c>
      <c r="AA244" s="113">
        <v>0</v>
      </c>
      <c r="AB244" s="113">
        <v>0</v>
      </c>
      <c r="AC244" s="113">
        <v>0</v>
      </c>
      <c r="AD244" s="113">
        <v>0</v>
      </c>
      <c r="AE244" s="113">
        <v>0</v>
      </c>
      <c r="AF244" s="113">
        <v>0</v>
      </c>
      <c r="AG244" s="113">
        <v>0</v>
      </c>
      <c r="AH244" s="113">
        <v>0</v>
      </c>
      <c r="AI244" s="113">
        <v>0</v>
      </c>
      <c r="AJ244" s="113">
        <v>0</v>
      </c>
      <c r="AK244" s="113">
        <v>0</v>
      </c>
      <c r="AL244" s="113">
        <v>0</v>
      </c>
      <c r="AM244" s="113">
        <f t="shared" si="3"/>
        <v>0</v>
      </c>
      <c r="AP244" s="70"/>
    </row>
    <row r="245" spans="1:42" ht="33" customHeight="1">
      <c r="A245" s="87">
        <v>904</v>
      </c>
      <c r="B245" s="88" t="s">
        <v>882</v>
      </c>
      <c r="C245" s="115" t="s">
        <v>1399</v>
      </c>
      <c r="D245" s="113">
        <v>0</v>
      </c>
      <c r="E245" s="113">
        <v>0</v>
      </c>
      <c r="F245" s="113">
        <v>0</v>
      </c>
      <c r="G245" s="113">
        <v>0</v>
      </c>
      <c r="H245" s="113">
        <v>0</v>
      </c>
      <c r="I245" s="113">
        <v>0</v>
      </c>
      <c r="J245" s="113">
        <v>0</v>
      </c>
      <c r="K245" s="113">
        <v>0</v>
      </c>
      <c r="L245" s="113">
        <v>0</v>
      </c>
      <c r="M245" s="113">
        <v>0</v>
      </c>
      <c r="N245" s="113">
        <v>0</v>
      </c>
      <c r="O245" s="113">
        <v>0</v>
      </c>
      <c r="P245" s="113">
        <v>0</v>
      </c>
      <c r="Q245" s="113">
        <v>0</v>
      </c>
      <c r="R245" s="113">
        <v>0</v>
      </c>
      <c r="S245" s="113">
        <v>0</v>
      </c>
      <c r="T245" s="113">
        <v>0</v>
      </c>
      <c r="U245" s="113">
        <v>0</v>
      </c>
      <c r="V245" s="113">
        <v>0</v>
      </c>
      <c r="W245" s="113">
        <v>0</v>
      </c>
      <c r="X245" s="113">
        <v>0</v>
      </c>
      <c r="Y245" s="113">
        <v>0</v>
      </c>
      <c r="Z245" s="113">
        <v>0</v>
      </c>
      <c r="AA245" s="113">
        <v>0</v>
      </c>
      <c r="AB245" s="113">
        <v>0</v>
      </c>
      <c r="AC245" s="113">
        <v>0</v>
      </c>
      <c r="AD245" s="113">
        <v>0</v>
      </c>
      <c r="AE245" s="113">
        <v>0</v>
      </c>
      <c r="AF245" s="113">
        <v>0</v>
      </c>
      <c r="AG245" s="113">
        <v>0</v>
      </c>
      <c r="AH245" s="113">
        <v>0</v>
      </c>
      <c r="AI245" s="113">
        <v>0</v>
      </c>
      <c r="AJ245" s="113">
        <v>0</v>
      </c>
      <c r="AK245" s="113">
        <v>0</v>
      </c>
      <c r="AL245" s="113">
        <v>0</v>
      </c>
      <c r="AM245" s="113">
        <f t="shared" si="3"/>
        <v>0</v>
      </c>
      <c r="AP245" s="70"/>
    </row>
    <row r="246" spans="1:42" ht="33" customHeight="1">
      <c r="A246" s="87">
        <v>905</v>
      </c>
      <c r="B246" s="88" t="s">
        <v>883</v>
      </c>
      <c r="C246" s="115" t="s">
        <v>1399</v>
      </c>
      <c r="D246" s="113">
        <v>0</v>
      </c>
      <c r="E246" s="113">
        <v>0</v>
      </c>
      <c r="F246" s="113">
        <v>0</v>
      </c>
      <c r="G246" s="113">
        <v>0</v>
      </c>
      <c r="H246" s="113">
        <v>0</v>
      </c>
      <c r="I246" s="113">
        <v>0</v>
      </c>
      <c r="J246" s="113">
        <v>0</v>
      </c>
      <c r="K246" s="113">
        <v>0</v>
      </c>
      <c r="L246" s="113">
        <v>0</v>
      </c>
      <c r="M246" s="113">
        <v>0</v>
      </c>
      <c r="N246" s="113">
        <v>0</v>
      </c>
      <c r="O246" s="113">
        <v>0</v>
      </c>
      <c r="P246" s="113">
        <v>0</v>
      </c>
      <c r="Q246" s="113">
        <v>0</v>
      </c>
      <c r="R246" s="113">
        <v>0</v>
      </c>
      <c r="S246" s="113">
        <v>0</v>
      </c>
      <c r="T246" s="113">
        <v>0</v>
      </c>
      <c r="U246" s="113">
        <v>0</v>
      </c>
      <c r="V246" s="113">
        <v>0</v>
      </c>
      <c r="W246" s="113">
        <v>0</v>
      </c>
      <c r="X246" s="113">
        <v>0</v>
      </c>
      <c r="Y246" s="113">
        <v>0</v>
      </c>
      <c r="Z246" s="113">
        <v>0</v>
      </c>
      <c r="AA246" s="113">
        <v>0</v>
      </c>
      <c r="AB246" s="113">
        <v>0</v>
      </c>
      <c r="AC246" s="113">
        <v>0</v>
      </c>
      <c r="AD246" s="113">
        <v>0</v>
      </c>
      <c r="AE246" s="113">
        <v>0</v>
      </c>
      <c r="AF246" s="113">
        <v>0</v>
      </c>
      <c r="AG246" s="113">
        <v>0</v>
      </c>
      <c r="AH246" s="113">
        <v>0</v>
      </c>
      <c r="AI246" s="113">
        <v>0</v>
      </c>
      <c r="AJ246" s="113">
        <v>0</v>
      </c>
      <c r="AK246" s="113">
        <v>0</v>
      </c>
      <c r="AL246" s="113">
        <v>0</v>
      </c>
      <c r="AM246" s="113">
        <f t="shared" si="3"/>
        <v>0</v>
      </c>
      <c r="AP246" s="70"/>
    </row>
    <row r="247" spans="1:42" ht="33" customHeight="1">
      <c r="A247" s="87">
        <v>906</v>
      </c>
      <c r="B247" s="88" t="s">
        <v>884</v>
      </c>
      <c r="C247" s="115" t="s">
        <v>1399</v>
      </c>
      <c r="D247" s="113">
        <v>0</v>
      </c>
      <c r="E247" s="113">
        <v>0</v>
      </c>
      <c r="F247" s="113">
        <v>0</v>
      </c>
      <c r="G247" s="113">
        <v>0</v>
      </c>
      <c r="H247" s="113">
        <v>0</v>
      </c>
      <c r="I247" s="113">
        <v>0</v>
      </c>
      <c r="J247" s="113">
        <v>0</v>
      </c>
      <c r="K247" s="113">
        <v>0</v>
      </c>
      <c r="L247" s="113">
        <v>0</v>
      </c>
      <c r="M247" s="113">
        <v>0</v>
      </c>
      <c r="N247" s="113">
        <v>0</v>
      </c>
      <c r="O247" s="113">
        <v>0</v>
      </c>
      <c r="P247" s="113">
        <v>0</v>
      </c>
      <c r="Q247" s="113">
        <v>0</v>
      </c>
      <c r="R247" s="113">
        <v>0</v>
      </c>
      <c r="S247" s="113">
        <v>0</v>
      </c>
      <c r="T247" s="113">
        <v>0</v>
      </c>
      <c r="U247" s="113">
        <v>0</v>
      </c>
      <c r="V247" s="113">
        <v>0</v>
      </c>
      <c r="W247" s="113">
        <v>0</v>
      </c>
      <c r="X247" s="113">
        <v>0</v>
      </c>
      <c r="Y247" s="113">
        <v>0</v>
      </c>
      <c r="Z247" s="113">
        <v>0</v>
      </c>
      <c r="AA247" s="113">
        <v>0</v>
      </c>
      <c r="AB247" s="113">
        <v>0</v>
      </c>
      <c r="AC247" s="113">
        <v>0</v>
      </c>
      <c r="AD247" s="113">
        <v>0</v>
      </c>
      <c r="AE247" s="113">
        <v>0</v>
      </c>
      <c r="AF247" s="113">
        <v>0</v>
      </c>
      <c r="AG247" s="113">
        <v>0</v>
      </c>
      <c r="AH247" s="113">
        <v>0</v>
      </c>
      <c r="AI247" s="113">
        <v>0</v>
      </c>
      <c r="AJ247" s="113">
        <v>0</v>
      </c>
      <c r="AK247" s="113">
        <v>0</v>
      </c>
      <c r="AL247" s="113">
        <v>0</v>
      </c>
      <c r="AM247" s="113">
        <f t="shared" si="3"/>
        <v>0</v>
      </c>
      <c r="AP247" s="70"/>
    </row>
    <row r="248" spans="1:42" ht="33" customHeight="1">
      <c r="A248" s="87">
        <v>907</v>
      </c>
      <c r="B248" s="88" t="s">
        <v>885</v>
      </c>
      <c r="C248" s="115" t="s">
        <v>1399</v>
      </c>
      <c r="D248" s="113">
        <v>0</v>
      </c>
      <c r="E248" s="113">
        <v>0</v>
      </c>
      <c r="F248" s="113">
        <v>0</v>
      </c>
      <c r="G248" s="113">
        <v>0</v>
      </c>
      <c r="H248" s="113">
        <v>0</v>
      </c>
      <c r="I248" s="113">
        <v>0</v>
      </c>
      <c r="J248" s="113">
        <v>0</v>
      </c>
      <c r="K248" s="113">
        <v>0</v>
      </c>
      <c r="L248" s="113">
        <v>0</v>
      </c>
      <c r="M248" s="113">
        <v>0</v>
      </c>
      <c r="N248" s="113">
        <v>0</v>
      </c>
      <c r="O248" s="113">
        <v>0</v>
      </c>
      <c r="P248" s="113">
        <v>0</v>
      </c>
      <c r="Q248" s="113">
        <v>0</v>
      </c>
      <c r="R248" s="113">
        <v>0</v>
      </c>
      <c r="S248" s="113">
        <v>0</v>
      </c>
      <c r="T248" s="113">
        <v>0</v>
      </c>
      <c r="U248" s="113">
        <v>0</v>
      </c>
      <c r="V248" s="113">
        <v>0</v>
      </c>
      <c r="W248" s="113">
        <v>0</v>
      </c>
      <c r="X248" s="113">
        <v>0</v>
      </c>
      <c r="Y248" s="113">
        <v>0</v>
      </c>
      <c r="Z248" s="113">
        <v>0</v>
      </c>
      <c r="AA248" s="113">
        <v>0</v>
      </c>
      <c r="AB248" s="113">
        <v>0</v>
      </c>
      <c r="AC248" s="113">
        <v>0</v>
      </c>
      <c r="AD248" s="113">
        <v>0</v>
      </c>
      <c r="AE248" s="113">
        <v>0</v>
      </c>
      <c r="AF248" s="113">
        <v>0</v>
      </c>
      <c r="AG248" s="113">
        <v>0</v>
      </c>
      <c r="AH248" s="113">
        <v>0</v>
      </c>
      <c r="AI248" s="113">
        <v>0</v>
      </c>
      <c r="AJ248" s="113">
        <v>0</v>
      </c>
      <c r="AK248" s="113">
        <v>0</v>
      </c>
      <c r="AL248" s="113">
        <v>0</v>
      </c>
      <c r="AM248" s="113">
        <f t="shared" si="3"/>
        <v>0</v>
      </c>
      <c r="AP248" s="70"/>
    </row>
    <row r="249" spans="1:42" ht="33" customHeight="1">
      <c r="A249" s="87">
        <v>908</v>
      </c>
      <c r="B249" s="88" t="s">
        <v>886</v>
      </c>
      <c r="C249" s="115" t="s">
        <v>1399</v>
      </c>
      <c r="D249" s="113">
        <v>0</v>
      </c>
      <c r="E249" s="113">
        <v>0</v>
      </c>
      <c r="F249" s="113">
        <v>0</v>
      </c>
      <c r="G249" s="113">
        <v>0</v>
      </c>
      <c r="H249" s="113">
        <v>0</v>
      </c>
      <c r="I249" s="113">
        <v>0</v>
      </c>
      <c r="J249" s="113">
        <v>0</v>
      </c>
      <c r="K249" s="113">
        <v>0</v>
      </c>
      <c r="L249" s="113">
        <v>0</v>
      </c>
      <c r="M249" s="113">
        <v>0</v>
      </c>
      <c r="N249" s="113">
        <v>0</v>
      </c>
      <c r="O249" s="113">
        <v>0</v>
      </c>
      <c r="P249" s="113">
        <v>0</v>
      </c>
      <c r="Q249" s="113">
        <v>0</v>
      </c>
      <c r="R249" s="113">
        <v>0</v>
      </c>
      <c r="S249" s="113">
        <v>0</v>
      </c>
      <c r="T249" s="113">
        <v>0</v>
      </c>
      <c r="U249" s="113">
        <v>0</v>
      </c>
      <c r="V249" s="113">
        <v>0</v>
      </c>
      <c r="W249" s="113">
        <v>0</v>
      </c>
      <c r="X249" s="113">
        <v>0</v>
      </c>
      <c r="Y249" s="113">
        <v>0</v>
      </c>
      <c r="Z249" s="113">
        <v>0</v>
      </c>
      <c r="AA249" s="113">
        <v>0</v>
      </c>
      <c r="AB249" s="113">
        <v>0</v>
      </c>
      <c r="AC249" s="113">
        <v>0</v>
      </c>
      <c r="AD249" s="113">
        <v>0</v>
      </c>
      <c r="AE249" s="113">
        <v>0</v>
      </c>
      <c r="AF249" s="113">
        <v>0</v>
      </c>
      <c r="AG249" s="113">
        <v>0</v>
      </c>
      <c r="AH249" s="113">
        <v>0</v>
      </c>
      <c r="AI249" s="113">
        <v>0</v>
      </c>
      <c r="AJ249" s="113">
        <v>0</v>
      </c>
      <c r="AK249" s="113">
        <v>0</v>
      </c>
      <c r="AL249" s="113">
        <v>0</v>
      </c>
      <c r="AM249" s="113">
        <f t="shared" si="3"/>
        <v>0</v>
      </c>
      <c r="AP249" s="70"/>
    </row>
    <row r="250" spans="1:42" ht="33" customHeight="1">
      <c r="A250" s="87">
        <v>909</v>
      </c>
      <c r="B250" s="88" t="s">
        <v>887</v>
      </c>
      <c r="C250" s="115" t="s">
        <v>1399</v>
      </c>
      <c r="D250" s="113">
        <v>0</v>
      </c>
      <c r="E250" s="113">
        <v>0</v>
      </c>
      <c r="F250" s="113">
        <v>0</v>
      </c>
      <c r="G250" s="113">
        <v>0</v>
      </c>
      <c r="H250" s="113">
        <v>0</v>
      </c>
      <c r="I250" s="113">
        <v>0</v>
      </c>
      <c r="J250" s="113">
        <v>0</v>
      </c>
      <c r="K250" s="113">
        <v>0</v>
      </c>
      <c r="L250" s="113">
        <v>0</v>
      </c>
      <c r="M250" s="113">
        <v>0</v>
      </c>
      <c r="N250" s="113">
        <v>0</v>
      </c>
      <c r="O250" s="113">
        <v>0</v>
      </c>
      <c r="P250" s="113">
        <v>0</v>
      </c>
      <c r="Q250" s="113">
        <v>0</v>
      </c>
      <c r="R250" s="113">
        <v>0</v>
      </c>
      <c r="S250" s="113">
        <v>0</v>
      </c>
      <c r="T250" s="113">
        <v>0</v>
      </c>
      <c r="U250" s="113">
        <v>0</v>
      </c>
      <c r="V250" s="113">
        <v>0</v>
      </c>
      <c r="W250" s="113">
        <v>0</v>
      </c>
      <c r="X250" s="113">
        <v>0</v>
      </c>
      <c r="Y250" s="113">
        <v>0</v>
      </c>
      <c r="Z250" s="113">
        <v>0</v>
      </c>
      <c r="AA250" s="113">
        <v>0</v>
      </c>
      <c r="AB250" s="113">
        <v>0</v>
      </c>
      <c r="AC250" s="113">
        <v>0</v>
      </c>
      <c r="AD250" s="113">
        <v>0</v>
      </c>
      <c r="AE250" s="113">
        <v>0</v>
      </c>
      <c r="AF250" s="113">
        <v>0</v>
      </c>
      <c r="AG250" s="113">
        <v>0</v>
      </c>
      <c r="AH250" s="113">
        <v>0</v>
      </c>
      <c r="AI250" s="113">
        <v>0</v>
      </c>
      <c r="AJ250" s="113">
        <v>0</v>
      </c>
      <c r="AK250" s="113">
        <v>0</v>
      </c>
      <c r="AL250" s="113">
        <v>0</v>
      </c>
      <c r="AM250" s="113">
        <f t="shared" si="3"/>
        <v>0</v>
      </c>
      <c r="AP250" s="70"/>
    </row>
    <row r="251" spans="1:42" ht="33" customHeight="1">
      <c r="A251" s="87">
        <v>950</v>
      </c>
      <c r="B251" s="88" t="s">
        <v>260</v>
      </c>
      <c r="C251" s="115" t="s">
        <v>1298</v>
      </c>
      <c r="D251" s="113">
        <v>0</v>
      </c>
      <c r="E251" s="113">
        <v>0</v>
      </c>
      <c r="F251" s="113">
        <v>0</v>
      </c>
      <c r="G251" s="113">
        <v>0</v>
      </c>
      <c r="H251" s="113">
        <v>0</v>
      </c>
      <c r="I251" s="113">
        <v>0</v>
      </c>
      <c r="J251" s="113">
        <v>0</v>
      </c>
      <c r="K251" s="113">
        <v>0</v>
      </c>
      <c r="L251" s="113">
        <v>0</v>
      </c>
      <c r="M251" s="113">
        <v>0</v>
      </c>
      <c r="N251" s="113">
        <v>0</v>
      </c>
      <c r="O251" s="113">
        <v>0</v>
      </c>
      <c r="P251" s="113">
        <v>0</v>
      </c>
      <c r="Q251" s="113">
        <v>0</v>
      </c>
      <c r="R251" s="113">
        <v>0</v>
      </c>
      <c r="S251" s="113">
        <v>0</v>
      </c>
      <c r="T251" s="113">
        <v>0</v>
      </c>
      <c r="U251" s="113">
        <v>0</v>
      </c>
      <c r="V251" s="113">
        <v>0</v>
      </c>
      <c r="W251" s="113">
        <v>0</v>
      </c>
      <c r="X251" s="113">
        <v>0</v>
      </c>
      <c r="Y251" s="113">
        <v>0</v>
      </c>
      <c r="Z251" s="113">
        <v>0</v>
      </c>
      <c r="AA251" s="113">
        <v>0</v>
      </c>
      <c r="AB251" s="113">
        <v>0</v>
      </c>
      <c r="AC251" s="113">
        <v>0</v>
      </c>
      <c r="AD251" s="113">
        <v>0</v>
      </c>
      <c r="AE251" s="113">
        <v>0</v>
      </c>
      <c r="AF251" s="113">
        <v>0</v>
      </c>
      <c r="AG251" s="113">
        <v>0</v>
      </c>
      <c r="AH251" s="113">
        <v>0</v>
      </c>
      <c r="AI251" s="113">
        <v>0</v>
      </c>
      <c r="AJ251" s="113">
        <v>0</v>
      </c>
      <c r="AK251" s="113">
        <v>0</v>
      </c>
      <c r="AL251" s="113">
        <v>0</v>
      </c>
      <c r="AM251" s="113">
        <f t="shared" si="3"/>
        <v>0</v>
      </c>
      <c r="AP251" s="70"/>
    </row>
    <row r="252" spans="1:42" ht="33" customHeight="1">
      <c r="A252" s="87">
        <v>951</v>
      </c>
      <c r="B252" s="88" t="s">
        <v>888</v>
      </c>
      <c r="C252" s="115" t="s">
        <v>1298</v>
      </c>
      <c r="D252" s="113">
        <v>0</v>
      </c>
      <c r="E252" s="113">
        <v>0</v>
      </c>
      <c r="F252" s="113">
        <v>0</v>
      </c>
      <c r="G252" s="113">
        <v>0</v>
      </c>
      <c r="H252" s="113">
        <v>0</v>
      </c>
      <c r="I252" s="113">
        <v>0</v>
      </c>
      <c r="J252" s="113">
        <v>0</v>
      </c>
      <c r="K252" s="113">
        <v>0</v>
      </c>
      <c r="L252" s="113">
        <v>0</v>
      </c>
      <c r="M252" s="113">
        <v>0</v>
      </c>
      <c r="N252" s="113">
        <v>0</v>
      </c>
      <c r="O252" s="113">
        <v>0</v>
      </c>
      <c r="P252" s="113">
        <v>0</v>
      </c>
      <c r="Q252" s="113">
        <v>0</v>
      </c>
      <c r="R252" s="113">
        <v>0</v>
      </c>
      <c r="S252" s="113">
        <v>0</v>
      </c>
      <c r="T252" s="113">
        <v>0</v>
      </c>
      <c r="U252" s="113">
        <v>0</v>
      </c>
      <c r="V252" s="113">
        <v>0</v>
      </c>
      <c r="W252" s="113">
        <v>0</v>
      </c>
      <c r="X252" s="113">
        <v>0</v>
      </c>
      <c r="Y252" s="113">
        <v>0</v>
      </c>
      <c r="Z252" s="113">
        <v>0</v>
      </c>
      <c r="AA252" s="113">
        <v>0</v>
      </c>
      <c r="AB252" s="113">
        <v>0</v>
      </c>
      <c r="AC252" s="113">
        <v>0</v>
      </c>
      <c r="AD252" s="113">
        <v>0</v>
      </c>
      <c r="AE252" s="113">
        <v>0</v>
      </c>
      <c r="AF252" s="113">
        <v>0</v>
      </c>
      <c r="AG252" s="113">
        <v>0</v>
      </c>
      <c r="AH252" s="113">
        <v>0</v>
      </c>
      <c r="AI252" s="113">
        <v>0</v>
      </c>
      <c r="AJ252" s="113">
        <v>0</v>
      </c>
      <c r="AK252" s="113">
        <v>0</v>
      </c>
      <c r="AL252" s="113">
        <v>0</v>
      </c>
      <c r="AM252" s="113">
        <f t="shared" si="3"/>
        <v>0</v>
      </c>
      <c r="AP252" s="70"/>
    </row>
    <row r="253" spans="1:42" ht="33" customHeight="1">
      <c r="A253" s="87">
        <v>999</v>
      </c>
      <c r="B253" s="88" t="s">
        <v>262</v>
      </c>
      <c r="C253" s="115" t="s">
        <v>1298</v>
      </c>
      <c r="D253" s="113">
        <v>0</v>
      </c>
      <c r="E253" s="113">
        <v>0</v>
      </c>
      <c r="F253" s="113">
        <v>0</v>
      </c>
      <c r="G253" s="113">
        <v>0</v>
      </c>
      <c r="H253" s="113">
        <v>0</v>
      </c>
      <c r="I253" s="113">
        <v>0</v>
      </c>
      <c r="J253" s="113">
        <v>0</v>
      </c>
      <c r="K253" s="113">
        <v>0</v>
      </c>
      <c r="L253" s="113">
        <v>0</v>
      </c>
      <c r="M253" s="113">
        <v>0</v>
      </c>
      <c r="N253" s="113">
        <v>0</v>
      </c>
      <c r="O253" s="113">
        <v>0</v>
      </c>
      <c r="P253" s="113">
        <v>0</v>
      </c>
      <c r="Q253" s="113">
        <v>0</v>
      </c>
      <c r="R253" s="113">
        <v>0</v>
      </c>
      <c r="S253" s="113">
        <v>0</v>
      </c>
      <c r="T253" s="113">
        <v>0</v>
      </c>
      <c r="U253" s="113">
        <v>0</v>
      </c>
      <c r="V253" s="113">
        <v>0</v>
      </c>
      <c r="W253" s="113">
        <v>0</v>
      </c>
      <c r="X253" s="113">
        <v>0</v>
      </c>
      <c r="Y253" s="113">
        <v>0</v>
      </c>
      <c r="Z253" s="113">
        <v>0</v>
      </c>
      <c r="AA253" s="113">
        <v>0</v>
      </c>
      <c r="AB253" s="113">
        <v>0</v>
      </c>
      <c r="AC253" s="113">
        <v>0</v>
      </c>
      <c r="AD253" s="113">
        <v>0</v>
      </c>
      <c r="AE253" s="113">
        <v>0</v>
      </c>
      <c r="AF253" s="113">
        <v>0</v>
      </c>
      <c r="AG253" s="113">
        <v>0</v>
      </c>
      <c r="AH253" s="113">
        <v>0</v>
      </c>
      <c r="AI253" s="113">
        <v>0</v>
      </c>
      <c r="AJ253" s="113">
        <v>0</v>
      </c>
      <c r="AK253" s="113">
        <v>0</v>
      </c>
      <c r="AL253" s="113">
        <v>0</v>
      </c>
      <c r="AM253" s="113">
        <f t="shared" si="3"/>
        <v>0</v>
      </c>
      <c r="AP253" s="70"/>
    </row>
    <row r="254" spans="1:42" ht="33" customHeight="1">
      <c r="A254" s="87">
        <v>1101</v>
      </c>
      <c r="B254" s="88" t="s">
        <v>889</v>
      </c>
      <c r="C254" s="115" t="s">
        <v>1399</v>
      </c>
      <c r="D254" s="113">
        <v>0</v>
      </c>
      <c r="E254" s="113">
        <v>0</v>
      </c>
      <c r="F254" s="113">
        <v>0</v>
      </c>
      <c r="G254" s="113">
        <v>0</v>
      </c>
      <c r="H254" s="113">
        <v>0</v>
      </c>
      <c r="I254" s="113">
        <v>0</v>
      </c>
      <c r="J254" s="113">
        <v>0</v>
      </c>
      <c r="K254" s="113">
        <v>0</v>
      </c>
      <c r="L254" s="113">
        <v>0</v>
      </c>
      <c r="M254" s="113">
        <v>0</v>
      </c>
      <c r="N254" s="113">
        <v>0</v>
      </c>
      <c r="O254" s="113">
        <v>0</v>
      </c>
      <c r="P254" s="113">
        <v>0</v>
      </c>
      <c r="Q254" s="113">
        <v>0</v>
      </c>
      <c r="R254" s="113">
        <v>0</v>
      </c>
      <c r="S254" s="113">
        <v>0</v>
      </c>
      <c r="T254" s="113">
        <v>0</v>
      </c>
      <c r="U254" s="113">
        <v>0</v>
      </c>
      <c r="V254" s="113">
        <v>0</v>
      </c>
      <c r="W254" s="113">
        <v>0</v>
      </c>
      <c r="X254" s="113">
        <v>0</v>
      </c>
      <c r="Y254" s="113">
        <v>0</v>
      </c>
      <c r="Z254" s="113">
        <v>0</v>
      </c>
      <c r="AA254" s="113">
        <v>0</v>
      </c>
      <c r="AB254" s="113">
        <v>0</v>
      </c>
      <c r="AC254" s="113">
        <v>0</v>
      </c>
      <c r="AD254" s="113">
        <v>0</v>
      </c>
      <c r="AE254" s="113">
        <v>0</v>
      </c>
      <c r="AF254" s="113">
        <v>0</v>
      </c>
      <c r="AG254" s="113">
        <v>0</v>
      </c>
      <c r="AH254" s="113">
        <v>0</v>
      </c>
      <c r="AI254" s="113">
        <v>0</v>
      </c>
      <c r="AJ254" s="113">
        <v>0</v>
      </c>
      <c r="AK254" s="113">
        <v>0</v>
      </c>
      <c r="AL254" s="113">
        <v>0</v>
      </c>
      <c r="AM254" s="113">
        <f t="shared" si="3"/>
        <v>0</v>
      </c>
      <c r="AP254" s="70"/>
    </row>
    <row r="255" spans="1:42" ht="33" customHeight="1">
      <c r="A255" s="87">
        <v>1102</v>
      </c>
      <c r="B255" s="88" t="s">
        <v>890</v>
      </c>
      <c r="C255" s="115" t="s">
        <v>1399</v>
      </c>
      <c r="D255" s="113">
        <v>0</v>
      </c>
      <c r="E255" s="113">
        <v>0</v>
      </c>
      <c r="F255" s="113">
        <v>0</v>
      </c>
      <c r="G255" s="113">
        <v>0</v>
      </c>
      <c r="H255" s="113">
        <v>0</v>
      </c>
      <c r="I255" s="113">
        <v>0</v>
      </c>
      <c r="J255" s="113">
        <v>0</v>
      </c>
      <c r="K255" s="113">
        <v>0</v>
      </c>
      <c r="L255" s="113">
        <v>0</v>
      </c>
      <c r="M255" s="113">
        <v>0</v>
      </c>
      <c r="N255" s="113">
        <v>0</v>
      </c>
      <c r="O255" s="113">
        <v>0</v>
      </c>
      <c r="P255" s="113">
        <v>0</v>
      </c>
      <c r="Q255" s="113">
        <v>0</v>
      </c>
      <c r="R255" s="113">
        <v>0</v>
      </c>
      <c r="S255" s="113">
        <v>0</v>
      </c>
      <c r="T255" s="113">
        <v>0</v>
      </c>
      <c r="U255" s="113">
        <v>0</v>
      </c>
      <c r="V255" s="113">
        <v>0</v>
      </c>
      <c r="W255" s="113">
        <v>0</v>
      </c>
      <c r="X255" s="113">
        <v>0</v>
      </c>
      <c r="Y255" s="113">
        <v>0</v>
      </c>
      <c r="Z255" s="113">
        <v>0</v>
      </c>
      <c r="AA255" s="113">
        <v>0</v>
      </c>
      <c r="AB255" s="113">
        <v>0</v>
      </c>
      <c r="AC255" s="113">
        <v>0</v>
      </c>
      <c r="AD255" s="113">
        <v>0</v>
      </c>
      <c r="AE255" s="113">
        <v>0</v>
      </c>
      <c r="AF255" s="113">
        <v>0</v>
      </c>
      <c r="AG255" s="113">
        <v>0</v>
      </c>
      <c r="AH255" s="113">
        <v>0</v>
      </c>
      <c r="AI255" s="113">
        <v>0</v>
      </c>
      <c r="AJ255" s="113">
        <v>0</v>
      </c>
      <c r="AK255" s="113">
        <v>0</v>
      </c>
      <c r="AL255" s="113">
        <v>0</v>
      </c>
      <c r="AM255" s="113">
        <f t="shared" si="3"/>
        <v>0</v>
      </c>
      <c r="AP255" s="70"/>
    </row>
    <row r="256" spans="1:42" ht="33" customHeight="1">
      <c r="A256" s="87">
        <v>1103</v>
      </c>
      <c r="B256" s="88" t="s">
        <v>891</v>
      </c>
      <c r="C256" s="115" t="s">
        <v>1399</v>
      </c>
      <c r="D256" s="113">
        <v>0</v>
      </c>
      <c r="E256" s="113">
        <v>0</v>
      </c>
      <c r="F256" s="113">
        <v>0</v>
      </c>
      <c r="G256" s="113">
        <v>0</v>
      </c>
      <c r="H256" s="113">
        <v>0</v>
      </c>
      <c r="I256" s="113">
        <v>0</v>
      </c>
      <c r="J256" s="113">
        <v>0</v>
      </c>
      <c r="K256" s="113">
        <v>0</v>
      </c>
      <c r="L256" s="113">
        <v>0</v>
      </c>
      <c r="M256" s="113">
        <v>0</v>
      </c>
      <c r="N256" s="113">
        <v>0</v>
      </c>
      <c r="O256" s="113">
        <v>0</v>
      </c>
      <c r="P256" s="113">
        <v>0</v>
      </c>
      <c r="Q256" s="113">
        <v>0</v>
      </c>
      <c r="R256" s="113">
        <v>0</v>
      </c>
      <c r="S256" s="113">
        <v>0</v>
      </c>
      <c r="T256" s="113">
        <v>0</v>
      </c>
      <c r="U256" s="113">
        <v>0</v>
      </c>
      <c r="V256" s="113">
        <v>0</v>
      </c>
      <c r="W256" s="113">
        <v>0</v>
      </c>
      <c r="X256" s="113">
        <v>0</v>
      </c>
      <c r="Y256" s="113">
        <v>0</v>
      </c>
      <c r="Z256" s="113">
        <v>0</v>
      </c>
      <c r="AA256" s="113">
        <v>0</v>
      </c>
      <c r="AB256" s="113">
        <v>0</v>
      </c>
      <c r="AC256" s="113">
        <v>0</v>
      </c>
      <c r="AD256" s="113">
        <v>0</v>
      </c>
      <c r="AE256" s="113">
        <v>0</v>
      </c>
      <c r="AF256" s="113">
        <v>0</v>
      </c>
      <c r="AG256" s="113">
        <v>0</v>
      </c>
      <c r="AH256" s="113">
        <v>0</v>
      </c>
      <c r="AI256" s="113">
        <v>0</v>
      </c>
      <c r="AJ256" s="113">
        <v>0</v>
      </c>
      <c r="AK256" s="113">
        <v>0</v>
      </c>
      <c r="AL256" s="113">
        <v>0</v>
      </c>
      <c r="AM256" s="113">
        <f t="shared" si="3"/>
        <v>0</v>
      </c>
      <c r="AP256" s="70"/>
    </row>
    <row r="257" spans="1:42" ht="33" customHeight="1">
      <c r="A257" s="87">
        <v>1104</v>
      </c>
      <c r="B257" s="88" t="s">
        <v>892</v>
      </c>
      <c r="C257" s="115" t="s">
        <v>1399</v>
      </c>
      <c r="D257" s="113">
        <v>0</v>
      </c>
      <c r="E257" s="113">
        <v>0</v>
      </c>
      <c r="F257" s="113">
        <v>0</v>
      </c>
      <c r="G257" s="113">
        <v>0</v>
      </c>
      <c r="H257" s="113">
        <v>0</v>
      </c>
      <c r="I257" s="113">
        <v>0</v>
      </c>
      <c r="J257" s="113">
        <v>0</v>
      </c>
      <c r="K257" s="113">
        <v>0</v>
      </c>
      <c r="L257" s="113">
        <v>0</v>
      </c>
      <c r="M257" s="113">
        <v>0</v>
      </c>
      <c r="N257" s="113">
        <v>0</v>
      </c>
      <c r="O257" s="113">
        <v>0</v>
      </c>
      <c r="P257" s="113">
        <v>0</v>
      </c>
      <c r="Q257" s="113">
        <v>0</v>
      </c>
      <c r="R257" s="113">
        <v>0</v>
      </c>
      <c r="S257" s="113">
        <v>0</v>
      </c>
      <c r="T257" s="113">
        <v>0</v>
      </c>
      <c r="U257" s="113">
        <v>0</v>
      </c>
      <c r="V257" s="113">
        <v>0</v>
      </c>
      <c r="W257" s="113">
        <v>0</v>
      </c>
      <c r="X257" s="113">
        <v>0</v>
      </c>
      <c r="Y257" s="113">
        <v>0</v>
      </c>
      <c r="Z257" s="113">
        <v>0</v>
      </c>
      <c r="AA257" s="113">
        <v>0</v>
      </c>
      <c r="AB257" s="113">
        <v>0</v>
      </c>
      <c r="AC257" s="113">
        <v>0</v>
      </c>
      <c r="AD257" s="113">
        <v>0</v>
      </c>
      <c r="AE257" s="113">
        <v>0</v>
      </c>
      <c r="AF257" s="113">
        <v>0</v>
      </c>
      <c r="AG257" s="113">
        <v>0</v>
      </c>
      <c r="AH257" s="113">
        <v>0</v>
      </c>
      <c r="AI257" s="113">
        <v>0</v>
      </c>
      <c r="AJ257" s="113">
        <v>0</v>
      </c>
      <c r="AK257" s="113">
        <v>0</v>
      </c>
      <c r="AL257" s="113">
        <v>0</v>
      </c>
      <c r="AM257" s="113">
        <f t="shared" si="3"/>
        <v>0</v>
      </c>
      <c r="AP257" s="70"/>
    </row>
    <row r="258" spans="1:42" ht="33" customHeight="1">
      <c r="A258" s="87">
        <v>1105</v>
      </c>
      <c r="B258" s="88" t="s">
        <v>893</v>
      </c>
      <c r="C258" s="115" t="s">
        <v>1399</v>
      </c>
      <c r="D258" s="113">
        <v>0</v>
      </c>
      <c r="E258" s="113">
        <v>0</v>
      </c>
      <c r="F258" s="113">
        <v>0</v>
      </c>
      <c r="G258" s="113">
        <v>0</v>
      </c>
      <c r="H258" s="113">
        <v>0</v>
      </c>
      <c r="I258" s="113">
        <v>0</v>
      </c>
      <c r="J258" s="113">
        <v>0</v>
      </c>
      <c r="K258" s="113">
        <v>0</v>
      </c>
      <c r="L258" s="113">
        <v>0</v>
      </c>
      <c r="M258" s="113">
        <v>0</v>
      </c>
      <c r="N258" s="113">
        <v>0</v>
      </c>
      <c r="O258" s="113">
        <v>0</v>
      </c>
      <c r="P258" s="113">
        <v>0</v>
      </c>
      <c r="Q258" s="113">
        <v>0</v>
      </c>
      <c r="R258" s="113">
        <v>0</v>
      </c>
      <c r="S258" s="113">
        <v>0</v>
      </c>
      <c r="T258" s="113">
        <v>0</v>
      </c>
      <c r="U258" s="113">
        <v>0</v>
      </c>
      <c r="V258" s="113">
        <v>0</v>
      </c>
      <c r="W258" s="113">
        <v>0</v>
      </c>
      <c r="X258" s="113">
        <v>0</v>
      </c>
      <c r="Y258" s="113">
        <v>0</v>
      </c>
      <c r="Z258" s="113">
        <v>0</v>
      </c>
      <c r="AA258" s="113">
        <v>0</v>
      </c>
      <c r="AB258" s="113">
        <v>0</v>
      </c>
      <c r="AC258" s="113">
        <v>0</v>
      </c>
      <c r="AD258" s="113">
        <v>0</v>
      </c>
      <c r="AE258" s="113">
        <v>0</v>
      </c>
      <c r="AF258" s="113">
        <v>0</v>
      </c>
      <c r="AG258" s="113">
        <v>0</v>
      </c>
      <c r="AH258" s="113">
        <v>0</v>
      </c>
      <c r="AI258" s="113">
        <v>0</v>
      </c>
      <c r="AJ258" s="113">
        <v>0</v>
      </c>
      <c r="AK258" s="113">
        <v>0</v>
      </c>
      <c r="AL258" s="113">
        <v>0</v>
      </c>
      <c r="AM258" s="113">
        <f t="shared" si="3"/>
        <v>0</v>
      </c>
      <c r="AP258" s="70"/>
    </row>
    <row r="259" spans="1:42" ht="33" customHeight="1">
      <c r="A259" s="87">
        <v>1106</v>
      </c>
      <c r="B259" s="88" t="s">
        <v>894</v>
      </c>
      <c r="C259" s="115" t="s">
        <v>1399</v>
      </c>
      <c r="D259" s="113">
        <v>0</v>
      </c>
      <c r="E259" s="113">
        <v>0</v>
      </c>
      <c r="F259" s="113">
        <v>0</v>
      </c>
      <c r="G259" s="113">
        <v>0</v>
      </c>
      <c r="H259" s="113">
        <v>0</v>
      </c>
      <c r="I259" s="113">
        <v>0</v>
      </c>
      <c r="J259" s="113">
        <v>0</v>
      </c>
      <c r="K259" s="113">
        <v>0</v>
      </c>
      <c r="L259" s="113">
        <v>0</v>
      </c>
      <c r="M259" s="113">
        <v>0</v>
      </c>
      <c r="N259" s="113">
        <v>0</v>
      </c>
      <c r="O259" s="113">
        <v>0</v>
      </c>
      <c r="P259" s="113">
        <v>0</v>
      </c>
      <c r="Q259" s="113">
        <v>0</v>
      </c>
      <c r="R259" s="113">
        <v>0</v>
      </c>
      <c r="S259" s="113">
        <v>0</v>
      </c>
      <c r="T259" s="113">
        <v>0</v>
      </c>
      <c r="U259" s="113">
        <v>0</v>
      </c>
      <c r="V259" s="113">
        <v>0</v>
      </c>
      <c r="W259" s="113">
        <v>0</v>
      </c>
      <c r="X259" s="113">
        <v>0</v>
      </c>
      <c r="Y259" s="113">
        <v>0</v>
      </c>
      <c r="Z259" s="113">
        <v>0</v>
      </c>
      <c r="AA259" s="113">
        <v>0</v>
      </c>
      <c r="AB259" s="113">
        <v>0</v>
      </c>
      <c r="AC259" s="113">
        <v>0</v>
      </c>
      <c r="AD259" s="113">
        <v>0</v>
      </c>
      <c r="AE259" s="113">
        <v>0</v>
      </c>
      <c r="AF259" s="113">
        <v>0</v>
      </c>
      <c r="AG259" s="113">
        <v>0</v>
      </c>
      <c r="AH259" s="113">
        <v>0</v>
      </c>
      <c r="AI259" s="113">
        <v>0</v>
      </c>
      <c r="AJ259" s="113">
        <v>0</v>
      </c>
      <c r="AK259" s="113">
        <v>0</v>
      </c>
      <c r="AL259" s="113">
        <v>0</v>
      </c>
      <c r="AM259" s="113">
        <f t="shared" si="3"/>
        <v>0</v>
      </c>
      <c r="AP259" s="70"/>
    </row>
    <row r="260" spans="1:42" ht="33" customHeight="1">
      <c r="A260" s="87">
        <v>1107</v>
      </c>
      <c r="B260" s="88" t="s">
        <v>895</v>
      </c>
      <c r="C260" s="115" t="s">
        <v>1399</v>
      </c>
      <c r="D260" s="113">
        <v>0</v>
      </c>
      <c r="E260" s="113">
        <v>0</v>
      </c>
      <c r="F260" s="113">
        <v>0</v>
      </c>
      <c r="G260" s="113">
        <v>0</v>
      </c>
      <c r="H260" s="113">
        <v>0</v>
      </c>
      <c r="I260" s="113">
        <v>0</v>
      </c>
      <c r="J260" s="113">
        <v>0</v>
      </c>
      <c r="K260" s="113">
        <v>0</v>
      </c>
      <c r="L260" s="113">
        <v>0</v>
      </c>
      <c r="M260" s="113">
        <v>0</v>
      </c>
      <c r="N260" s="113">
        <v>0</v>
      </c>
      <c r="O260" s="113">
        <v>0</v>
      </c>
      <c r="P260" s="113">
        <v>0</v>
      </c>
      <c r="Q260" s="113">
        <v>0</v>
      </c>
      <c r="R260" s="113">
        <v>0</v>
      </c>
      <c r="S260" s="113">
        <v>0</v>
      </c>
      <c r="T260" s="113">
        <v>0</v>
      </c>
      <c r="U260" s="113">
        <v>0</v>
      </c>
      <c r="V260" s="113">
        <v>0</v>
      </c>
      <c r="W260" s="113">
        <v>0</v>
      </c>
      <c r="X260" s="113">
        <v>0</v>
      </c>
      <c r="Y260" s="113">
        <v>0</v>
      </c>
      <c r="Z260" s="113">
        <v>0</v>
      </c>
      <c r="AA260" s="113">
        <v>0</v>
      </c>
      <c r="AB260" s="113">
        <v>0</v>
      </c>
      <c r="AC260" s="113">
        <v>0</v>
      </c>
      <c r="AD260" s="113">
        <v>0</v>
      </c>
      <c r="AE260" s="113">
        <v>0</v>
      </c>
      <c r="AF260" s="113">
        <v>0</v>
      </c>
      <c r="AG260" s="113">
        <v>0</v>
      </c>
      <c r="AH260" s="113">
        <v>0</v>
      </c>
      <c r="AI260" s="113">
        <v>0</v>
      </c>
      <c r="AJ260" s="113">
        <v>0</v>
      </c>
      <c r="AK260" s="113">
        <v>0</v>
      </c>
      <c r="AL260" s="113">
        <v>0</v>
      </c>
      <c r="AM260" s="113">
        <f t="shared" si="3"/>
        <v>0</v>
      </c>
      <c r="AP260" s="70"/>
    </row>
    <row r="261" spans="1:42" ht="33" customHeight="1">
      <c r="A261" s="87">
        <v>1108</v>
      </c>
      <c r="B261" s="88" t="s">
        <v>896</v>
      </c>
      <c r="C261" s="115" t="s">
        <v>1399</v>
      </c>
      <c r="D261" s="113">
        <v>0</v>
      </c>
      <c r="E261" s="113">
        <v>0</v>
      </c>
      <c r="F261" s="113">
        <v>0</v>
      </c>
      <c r="G261" s="113">
        <v>0</v>
      </c>
      <c r="H261" s="113">
        <v>0</v>
      </c>
      <c r="I261" s="113">
        <v>0</v>
      </c>
      <c r="J261" s="113">
        <v>0</v>
      </c>
      <c r="K261" s="113">
        <v>0</v>
      </c>
      <c r="L261" s="113">
        <v>0</v>
      </c>
      <c r="M261" s="113">
        <v>0</v>
      </c>
      <c r="N261" s="113">
        <v>0</v>
      </c>
      <c r="O261" s="113">
        <v>0</v>
      </c>
      <c r="P261" s="113">
        <v>0</v>
      </c>
      <c r="Q261" s="113">
        <v>0</v>
      </c>
      <c r="R261" s="113">
        <v>0</v>
      </c>
      <c r="S261" s="113">
        <v>0</v>
      </c>
      <c r="T261" s="113">
        <v>0</v>
      </c>
      <c r="U261" s="113">
        <v>0</v>
      </c>
      <c r="V261" s="113">
        <v>0</v>
      </c>
      <c r="W261" s="113">
        <v>0</v>
      </c>
      <c r="X261" s="113">
        <v>0</v>
      </c>
      <c r="Y261" s="113">
        <v>0</v>
      </c>
      <c r="Z261" s="113">
        <v>0</v>
      </c>
      <c r="AA261" s="113">
        <v>0</v>
      </c>
      <c r="AB261" s="113">
        <v>0</v>
      </c>
      <c r="AC261" s="113">
        <v>0</v>
      </c>
      <c r="AD261" s="113">
        <v>0</v>
      </c>
      <c r="AE261" s="113">
        <v>0</v>
      </c>
      <c r="AF261" s="113">
        <v>0</v>
      </c>
      <c r="AG261" s="113">
        <v>0</v>
      </c>
      <c r="AH261" s="113">
        <v>0</v>
      </c>
      <c r="AI261" s="113">
        <v>0</v>
      </c>
      <c r="AJ261" s="113">
        <v>0</v>
      </c>
      <c r="AK261" s="113">
        <v>0</v>
      </c>
      <c r="AL261" s="113">
        <v>0</v>
      </c>
      <c r="AM261" s="113">
        <f t="shared" si="3"/>
        <v>0</v>
      </c>
      <c r="AP261" s="70"/>
    </row>
    <row r="262" spans="1:42" ht="33" customHeight="1">
      <c r="A262" s="87">
        <v>1109</v>
      </c>
      <c r="B262" s="88" t="s">
        <v>897</v>
      </c>
      <c r="C262" s="115" t="s">
        <v>1399</v>
      </c>
      <c r="D262" s="113">
        <v>0</v>
      </c>
      <c r="E262" s="113">
        <v>0</v>
      </c>
      <c r="F262" s="113">
        <v>0</v>
      </c>
      <c r="G262" s="113">
        <v>0</v>
      </c>
      <c r="H262" s="113">
        <v>0</v>
      </c>
      <c r="I262" s="113">
        <v>0</v>
      </c>
      <c r="J262" s="113">
        <v>0</v>
      </c>
      <c r="K262" s="113">
        <v>0</v>
      </c>
      <c r="L262" s="113">
        <v>0</v>
      </c>
      <c r="M262" s="113">
        <v>0</v>
      </c>
      <c r="N262" s="113">
        <v>0</v>
      </c>
      <c r="O262" s="113">
        <v>0</v>
      </c>
      <c r="P262" s="113">
        <v>0</v>
      </c>
      <c r="Q262" s="113">
        <v>0</v>
      </c>
      <c r="R262" s="113">
        <v>0</v>
      </c>
      <c r="S262" s="113">
        <v>0</v>
      </c>
      <c r="T262" s="113">
        <v>0</v>
      </c>
      <c r="U262" s="113">
        <v>0</v>
      </c>
      <c r="V262" s="113">
        <v>0</v>
      </c>
      <c r="W262" s="113">
        <v>0</v>
      </c>
      <c r="X262" s="113">
        <v>0</v>
      </c>
      <c r="Y262" s="113">
        <v>0</v>
      </c>
      <c r="Z262" s="113">
        <v>0</v>
      </c>
      <c r="AA262" s="113">
        <v>0</v>
      </c>
      <c r="AB262" s="113">
        <v>0</v>
      </c>
      <c r="AC262" s="113">
        <v>0</v>
      </c>
      <c r="AD262" s="113">
        <v>0</v>
      </c>
      <c r="AE262" s="113">
        <v>0</v>
      </c>
      <c r="AF262" s="113">
        <v>0</v>
      </c>
      <c r="AG262" s="113">
        <v>0</v>
      </c>
      <c r="AH262" s="113">
        <v>0</v>
      </c>
      <c r="AI262" s="113">
        <v>0</v>
      </c>
      <c r="AJ262" s="113">
        <v>0</v>
      </c>
      <c r="AK262" s="113">
        <v>0</v>
      </c>
      <c r="AL262" s="113">
        <v>0</v>
      </c>
      <c r="AM262" s="113">
        <f t="shared" si="3"/>
        <v>0</v>
      </c>
      <c r="AP262" s="70"/>
    </row>
    <row r="263" spans="1:42" ht="33" customHeight="1">
      <c r="A263" s="87">
        <v>1110</v>
      </c>
      <c r="B263" s="88" t="s">
        <v>898</v>
      </c>
      <c r="C263" s="115" t="s">
        <v>1399</v>
      </c>
      <c r="D263" s="113">
        <v>0</v>
      </c>
      <c r="E263" s="113">
        <v>0</v>
      </c>
      <c r="F263" s="113">
        <v>0</v>
      </c>
      <c r="G263" s="113">
        <v>0</v>
      </c>
      <c r="H263" s="113">
        <v>0</v>
      </c>
      <c r="I263" s="113">
        <v>0</v>
      </c>
      <c r="J263" s="113">
        <v>0</v>
      </c>
      <c r="K263" s="113">
        <v>0</v>
      </c>
      <c r="L263" s="113">
        <v>0</v>
      </c>
      <c r="M263" s="113">
        <v>0</v>
      </c>
      <c r="N263" s="113">
        <v>0</v>
      </c>
      <c r="O263" s="113">
        <v>0</v>
      </c>
      <c r="P263" s="113">
        <v>0</v>
      </c>
      <c r="Q263" s="113">
        <v>0</v>
      </c>
      <c r="R263" s="113">
        <v>0</v>
      </c>
      <c r="S263" s="113">
        <v>0</v>
      </c>
      <c r="T263" s="113">
        <v>0</v>
      </c>
      <c r="U263" s="113">
        <v>0</v>
      </c>
      <c r="V263" s="113">
        <v>0</v>
      </c>
      <c r="W263" s="113">
        <v>0</v>
      </c>
      <c r="X263" s="113">
        <v>0</v>
      </c>
      <c r="Y263" s="113">
        <v>0</v>
      </c>
      <c r="Z263" s="113">
        <v>0</v>
      </c>
      <c r="AA263" s="113">
        <v>0</v>
      </c>
      <c r="AB263" s="113">
        <v>0</v>
      </c>
      <c r="AC263" s="113">
        <v>0</v>
      </c>
      <c r="AD263" s="113">
        <v>0</v>
      </c>
      <c r="AE263" s="113">
        <v>0</v>
      </c>
      <c r="AF263" s="113">
        <v>0</v>
      </c>
      <c r="AG263" s="113">
        <v>0</v>
      </c>
      <c r="AH263" s="113">
        <v>0</v>
      </c>
      <c r="AI263" s="113">
        <v>0</v>
      </c>
      <c r="AJ263" s="113">
        <v>0</v>
      </c>
      <c r="AK263" s="113">
        <v>0</v>
      </c>
      <c r="AL263" s="113">
        <v>0</v>
      </c>
      <c r="AM263" s="113">
        <f t="shared" si="3"/>
        <v>0</v>
      </c>
      <c r="AP263" s="70"/>
    </row>
    <row r="264" spans="1:42" ht="33" customHeight="1">
      <c r="A264" s="87">
        <v>1111</v>
      </c>
      <c r="B264" s="88" t="s">
        <v>899</v>
      </c>
      <c r="C264" s="115" t="s">
        <v>1399</v>
      </c>
      <c r="D264" s="113">
        <v>0</v>
      </c>
      <c r="E264" s="113">
        <v>0</v>
      </c>
      <c r="F264" s="113">
        <v>0</v>
      </c>
      <c r="G264" s="113">
        <v>0</v>
      </c>
      <c r="H264" s="113">
        <v>0</v>
      </c>
      <c r="I264" s="113">
        <v>0</v>
      </c>
      <c r="J264" s="113">
        <v>0</v>
      </c>
      <c r="K264" s="113">
        <v>0</v>
      </c>
      <c r="L264" s="113">
        <v>0</v>
      </c>
      <c r="M264" s="113">
        <v>0</v>
      </c>
      <c r="N264" s="113">
        <v>0</v>
      </c>
      <c r="O264" s="113">
        <v>0</v>
      </c>
      <c r="P264" s="113">
        <v>0</v>
      </c>
      <c r="Q264" s="113">
        <v>0</v>
      </c>
      <c r="R264" s="113">
        <v>0</v>
      </c>
      <c r="S264" s="113">
        <v>0</v>
      </c>
      <c r="T264" s="113">
        <v>0</v>
      </c>
      <c r="U264" s="113">
        <v>0</v>
      </c>
      <c r="V264" s="113">
        <v>0</v>
      </c>
      <c r="W264" s="113">
        <v>0</v>
      </c>
      <c r="X264" s="113">
        <v>0</v>
      </c>
      <c r="Y264" s="113">
        <v>0</v>
      </c>
      <c r="Z264" s="113">
        <v>0</v>
      </c>
      <c r="AA264" s="113">
        <v>0</v>
      </c>
      <c r="AB264" s="113">
        <v>0</v>
      </c>
      <c r="AC264" s="113">
        <v>0</v>
      </c>
      <c r="AD264" s="113">
        <v>0</v>
      </c>
      <c r="AE264" s="113">
        <v>0</v>
      </c>
      <c r="AF264" s="113">
        <v>0</v>
      </c>
      <c r="AG264" s="113">
        <v>0</v>
      </c>
      <c r="AH264" s="113">
        <v>0</v>
      </c>
      <c r="AI264" s="113">
        <v>0</v>
      </c>
      <c r="AJ264" s="113">
        <v>0</v>
      </c>
      <c r="AK264" s="113">
        <v>0</v>
      </c>
      <c r="AL264" s="113">
        <v>0</v>
      </c>
      <c r="AM264" s="113">
        <f t="shared" si="3"/>
        <v>0</v>
      </c>
      <c r="AP264" s="70"/>
    </row>
    <row r="265" spans="1:42" ht="33" customHeight="1">
      <c r="A265" s="87">
        <v>1112</v>
      </c>
      <c r="B265" s="88" t="s">
        <v>900</v>
      </c>
      <c r="C265" s="115" t="s">
        <v>1399</v>
      </c>
      <c r="D265" s="113">
        <v>0</v>
      </c>
      <c r="E265" s="113">
        <v>0</v>
      </c>
      <c r="F265" s="113">
        <v>0</v>
      </c>
      <c r="G265" s="113">
        <v>0</v>
      </c>
      <c r="H265" s="113">
        <v>0</v>
      </c>
      <c r="I265" s="113">
        <v>0</v>
      </c>
      <c r="J265" s="113">
        <v>0</v>
      </c>
      <c r="K265" s="113">
        <v>0</v>
      </c>
      <c r="L265" s="113">
        <v>0</v>
      </c>
      <c r="M265" s="113">
        <v>0</v>
      </c>
      <c r="N265" s="113">
        <v>0</v>
      </c>
      <c r="O265" s="113">
        <v>0</v>
      </c>
      <c r="P265" s="113">
        <v>0</v>
      </c>
      <c r="Q265" s="113">
        <v>0</v>
      </c>
      <c r="R265" s="113">
        <v>0</v>
      </c>
      <c r="S265" s="113">
        <v>0</v>
      </c>
      <c r="T265" s="113">
        <v>0</v>
      </c>
      <c r="U265" s="113">
        <v>0</v>
      </c>
      <c r="V265" s="113">
        <v>0</v>
      </c>
      <c r="W265" s="113">
        <v>0</v>
      </c>
      <c r="X265" s="113">
        <v>0</v>
      </c>
      <c r="Y265" s="113">
        <v>0</v>
      </c>
      <c r="Z265" s="113">
        <v>0</v>
      </c>
      <c r="AA265" s="113">
        <v>0</v>
      </c>
      <c r="AB265" s="113">
        <v>0</v>
      </c>
      <c r="AC265" s="113">
        <v>0</v>
      </c>
      <c r="AD265" s="113">
        <v>0</v>
      </c>
      <c r="AE265" s="113">
        <v>0</v>
      </c>
      <c r="AF265" s="113">
        <v>0</v>
      </c>
      <c r="AG265" s="113">
        <v>0</v>
      </c>
      <c r="AH265" s="113">
        <v>0</v>
      </c>
      <c r="AI265" s="113">
        <v>0</v>
      </c>
      <c r="AJ265" s="113">
        <v>0</v>
      </c>
      <c r="AK265" s="113">
        <v>0</v>
      </c>
      <c r="AL265" s="113">
        <v>0</v>
      </c>
      <c r="AM265" s="113">
        <f t="shared" si="3"/>
        <v>0</v>
      </c>
      <c r="AP265" s="70"/>
    </row>
    <row r="266" spans="1:42" ht="33" customHeight="1">
      <c r="A266" s="87">
        <v>1113</v>
      </c>
      <c r="B266" s="88" t="s">
        <v>901</v>
      </c>
      <c r="C266" s="115" t="s">
        <v>1399</v>
      </c>
      <c r="D266" s="113">
        <v>0</v>
      </c>
      <c r="E266" s="113">
        <v>0</v>
      </c>
      <c r="F266" s="113">
        <v>0</v>
      </c>
      <c r="G266" s="113">
        <v>0</v>
      </c>
      <c r="H266" s="113">
        <v>0</v>
      </c>
      <c r="I266" s="113">
        <v>0</v>
      </c>
      <c r="J266" s="113">
        <v>0</v>
      </c>
      <c r="K266" s="113">
        <v>0</v>
      </c>
      <c r="L266" s="113">
        <v>0</v>
      </c>
      <c r="M266" s="113">
        <v>0</v>
      </c>
      <c r="N266" s="113">
        <v>0</v>
      </c>
      <c r="O266" s="113">
        <v>0</v>
      </c>
      <c r="P266" s="113">
        <v>0</v>
      </c>
      <c r="Q266" s="113">
        <v>0</v>
      </c>
      <c r="R266" s="113">
        <v>0</v>
      </c>
      <c r="S266" s="113">
        <v>0</v>
      </c>
      <c r="T266" s="113">
        <v>0</v>
      </c>
      <c r="U266" s="113">
        <v>0</v>
      </c>
      <c r="V266" s="113">
        <v>0</v>
      </c>
      <c r="W266" s="113">
        <v>0</v>
      </c>
      <c r="X266" s="113">
        <v>0</v>
      </c>
      <c r="Y266" s="113">
        <v>0</v>
      </c>
      <c r="Z266" s="113">
        <v>0</v>
      </c>
      <c r="AA266" s="113">
        <v>0</v>
      </c>
      <c r="AB266" s="113">
        <v>0</v>
      </c>
      <c r="AC266" s="113">
        <v>0</v>
      </c>
      <c r="AD266" s="113">
        <v>0</v>
      </c>
      <c r="AE266" s="113">
        <v>0</v>
      </c>
      <c r="AF266" s="113">
        <v>0</v>
      </c>
      <c r="AG266" s="113">
        <v>0</v>
      </c>
      <c r="AH266" s="113">
        <v>0</v>
      </c>
      <c r="AI266" s="113">
        <v>0</v>
      </c>
      <c r="AJ266" s="113">
        <v>0</v>
      </c>
      <c r="AK266" s="113">
        <v>0</v>
      </c>
      <c r="AL266" s="113">
        <v>0</v>
      </c>
      <c r="AM266" s="113">
        <f t="shared" si="3"/>
        <v>0</v>
      </c>
      <c r="AP266" s="70"/>
    </row>
    <row r="267" spans="1:42" ht="33" customHeight="1">
      <c r="A267" s="87">
        <v>1114</v>
      </c>
      <c r="B267" s="88" t="s">
        <v>902</v>
      </c>
      <c r="C267" s="115" t="s">
        <v>1399</v>
      </c>
      <c r="D267" s="113">
        <v>0</v>
      </c>
      <c r="E267" s="113">
        <v>0</v>
      </c>
      <c r="F267" s="113">
        <v>0</v>
      </c>
      <c r="G267" s="113">
        <v>0</v>
      </c>
      <c r="H267" s="113">
        <v>0</v>
      </c>
      <c r="I267" s="113">
        <v>0</v>
      </c>
      <c r="J267" s="113">
        <v>0</v>
      </c>
      <c r="K267" s="113">
        <v>0</v>
      </c>
      <c r="L267" s="113">
        <v>0</v>
      </c>
      <c r="M267" s="113">
        <v>0</v>
      </c>
      <c r="N267" s="113">
        <v>0</v>
      </c>
      <c r="O267" s="113">
        <v>0</v>
      </c>
      <c r="P267" s="113">
        <v>0</v>
      </c>
      <c r="Q267" s="113">
        <v>0</v>
      </c>
      <c r="R267" s="113">
        <v>0</v>
      </c>
      <c r="S267" s="113">
        <v>0</v>
      </c>
      <c r="T267" s="113">
        <v>0</v>
      </c>
      <c r="U267" s="113">
        <v>0</v>
      </c>
      <c r="V267" s="113">
        <v>0</v>
      </c>
      <c r="W267" s="113">
        <v>0</v>
      </c>
      <c r="X267" s="113">
        <v>0</v>
      </c>
      <c r="Y267" s="113">
        <v>0</v>
      </c>
      <c r="Z267" s="113">
        <v>0</v>
      </c>
      <c r="AA267" s="113">
        <v>0</v>
      </c>
      <c r="AB267" s="113">
        <v>0</v>
      </c>
      <c r="AC267" s="113">
        <v>0</v>
      </c>
      <c r="AD267" s="113">
        <v>0</v>
      </c>
      <c r="AE267" s="113">
        <v>0</v>
      </c>
      <c r="AF267" s="113">
        <v>0</v>
      </c>
      <c r="AG267" s="113">
        <v>0</v>
      </c>
      <c r="AH267" s="113">
        <v>0</v>
      </c>
      <c r="AI267" s="113">
        <v>0</v>
      </c>
      <c r="AJ267" s="113">
        <v>0</v>
      </c>
      <c r="AK267" s="113">
        <v>0</v>
      </c>
      <c r="AL267" s="113">
        <v>0</v>
      </c>
      <c r="AM267" s="113">
        <f t="shared" ref="AM267:AM330" si="4">SUM(D267:AL267)</f>
        <v>0</v>
      </c>
      <c r="AP267" s="70"/>
    </row>
    <row r="268" spans="1:42" ht="33" customHeight="1">
      <c r="A268" s="87">
        <v>1115</v>
      </c>
      <c r="B268" s="88" t="s">
        <v>903</v>
      </c>
      <c r="C268" s="115" t="s">
        <v>1399</v>
      </c>
      <c r="D268" s="113">
        <v>0</v>
      </c>
      <c r="E268" s="113">
        <v>0</v>
      </c>
      <c r="F268" s="113">
        <v>0</v>
      </c>
      <c r="G268" s="113">
        <v>0</v>
      </c>
      <c r="H268" s="113">
        <v>0</v>
      </c>
      <c r="I268" s="113">
        <v>0</v>
      </c>
      <c r="J268" s="113">
        <v>0</v>
      </c>
      <c r="K268" s="113">
        <v>0</v>
      </c>
      <c r="L268" s="113">
        <v>0</v>
      </c>
      <c r="M268" s="113">
        <v>0</v>
      </c>
      <c r="N268" s="113">
        <v>0</v>
      </c>
      <c r="O268" s="113">
        <v>0</v>
      </c>
      <c r="P268" s="113">
        <v>0</v>
      </c>
      <c r="Q268" s="113">
        <v>0</v>
      </c>
      <c r="R268" s="113">
        <v>0</v>
      </c>
      <c r="S268" s="113">
        <v>0</v>
      </c>
      <c r="T268" s="113">
        <v>0</v>
      </c>
      <c r="U268" s="113">
        <v>0</v>
      </c>
      <c r="V268" s="113">
        <v>0</v>
      </c>
      <c r="W268" s="113">
        <v>0</v>
      </c>
      <c r="X268" s="113">
        <v>0</v>
      </c>
      <c r="Y268" s="113">
        <v>0</v>
      </c>
      <c r="Z268" s="113">
        <v>0</v>
      </c>
      <c r="AA268" s="113">
        <v>0</v>
      </c>
      <c r="AB268" s="113">
        <v>0</v>
      </c>
      <c r="AC268" s="113">
        <v>0</v>
      </c>
      <c r="AD268" s="113">
        <v>0</v>
      </c>
      <c r="AE268" s="113">
        <v>0</v>
      </c>
      <c r="AF268" s="113">
        <v>0</v>
      </c>
      <c r="AG268" s="113">
        <v>0</v>
      </c>
      <c r="AH268" s="113">
        <v>0</v>
      </c>
      <c r="AI268" s="113">
        <v>0</v>
      </c>
      <c r="AJ268" s="113">
        <v>0</v>
      </c>
      <c r="AK268" s="113">
        <v>0</v>
      </c>
      <c r="AL268" s="113">
        <v>0</v>
      </c>
      <c r="AM268" s="113">
        <f t="shared" si="4"/>
        <v>0</v>
      </c>
      <c r="AP268" s="70"/>
    </row>
    <row r="269" spans="1:42" ht="33" customHeight="1">
      <c r="A269" s="87">
        <v>1116</v>
      </c>
      <c r="B269" s="88" t="s">
        <v>904</v>
      </c>
      <c r="C269" s="115" t="s">
        <v>1399</v>
      </c>
      <c r="D269" s="113">
        <v>0</v>
      </c>
      <c r="E269" s="113">
        <v>0</v>
      </c>
      <c r="F269" s="113">
        <v>0</v>
      </c>
      <c r="G269" s="113">
        <v>0</v>
      </c>
      <c r="H269" s="113">
        <v>0</v>
      </c>
      <c r="I269" s="113">
        <v>0</v>
      </c>
      <c r="J269" s="113">
        <v>0</v>
      </c>
      <c r="K269" s="113">
        <v>0</v>
      </c>
      <c r="L269" s="113">
        <v>0</v>
      </c>
      <c r="M269" s="113">
        <v>0</v>
      </c>
      <c r="N269" s="113">
        <v>0</v>
      </c>
      <c r="O269" s="113">
        <v>0</v>
      </c>
      <c r="P269" s="113">
        <v>0</v>
      </c>
      <c r="Q269" s="113">
        <v>0</v>
      </c>
      <c r="R269" s="113">
        <v>0</v>
      </c>
      <c r="S269" s="113">
        <v>0</v>
      </c>
      <c r="T269" s="113">
        <v>0</v>
      </c>
      <c r="U269" s="113">
        <v>0</v>
      </c>
      <c r="V269" s="113">
        <v>0</v>
      </c>
      <c r="W269" s="113">
        <v>0</v>
      </c>
      <c r="X269" s="113">
        <v>0</v>
      </c>
      <c r="Y269" s="113">
        <v>0</v>
      </c>
      <c r="Z269" s="113">
        <v>0</v>
      </c>
      <c r="AA269" s="113">
        <v>0</v>
      </c>
      <c r="AB269" s="113">
        <v>0</v>
      </c>
      <c r="AC269" s="113">
        <v>0</v>
      </c>
      <c r="AD269" s="113">
        <v>0</v>
      </c>
      <c r="AE269" s="113">
        <v>0</v>
      </c>
      <c r="AF269" s="113">
        <v>0</v>
      </c>
      <c r="AG269" s="113">
        <v>0</v>
      </c>
      <c r="AH269" s="113">
        <v>0</v>
      </c>
      <c r="AI269" s="113">
        <v>0</v>
      </c>
      <c r="AJ269" s="113">
        <v>0</v>
      </c>
      <c r="AK269" s="113">
        <v>0</v>
      </c>
      <c r="AL269" s="113">
        <v>0</v>
      </c>
      <c r="AM269" s="113">
        <f t="shared" si="4"/>
        <v>0</v>
      </c>
      <c r="AP269" s="70"/>
    </row>
    <row r="270" spans="1:42" ht="33" customHeight="1">
      <c r="A270" s="87">
        <v>1117</v>
      </c>
      <c r="B270" s="88" t="s">
        <v>905</v>
      </c>
      <c r="C270" s="115" t="s">
        <v>1399</v>
      </c>
      <c r="D270" s="113">
        <v>0</v>
      </c>
      <c r="E270" s="113">
        <v>0</v>
      </c>
      <c r="F270" s="113">
        <v>0</v>
      </c>
      <c r="G270" s="113">
        <v>0</v>
      </c>
      <c r="H270" s="113">
        <v>0</v>
      </c>
      <c r="I270" s="113">
        <v>0</v>
      </c>
      <c r="J270" s="113">
        <v>0</v>
      </c>
      <c r="K270" s="113">
        <v>0</v>
      </c>
      <c r="L270" s="113">
        <v>0</v>
      </c>
      <c r="M270" s="113">
        <v>0</v>
      </c>
      <c r="N270" s="113">
        <v>0</v>
      </c>
      <c r="O270" s="113">
        <v>0</v>
      </c>
      <c r="P270" s="113">
        <v>0</v>
      </c>
      <c r="Q270" s="113">
        <v>0</v>
      </c>
      <c r="R270" s="113">
        <v>0</v>
      </c>
      <c r="S270" s="113">
        <v>0</v>
      </c>
      <c r="T270" s="113">
        <v>0</v>
      </c>
      <c r="U270" s="113">
        <v>0</v>
      </c>
      <c r="V270" s="113">
        <v>0</v>
      </c>
      <c r="W270" s="113">
        <v>0</v>
      </c>
      <c r="X270" s="113">
        <v>0</v>
      </c>
      <c r="Y270" s="113">
        <v>0</v>
      </c>
      <c r="Z270" s="113">
        <v>0</v>
      </c>
      <c r="AA270" s="113">
        <v>0</v>
      </c>
      <c r="AB270" s="113">
        <v>0</v>
      </c>
      <c r="AC270" s="113">
        <v>0</v>
      </c>
      <c r="AD270" s="113">
        <v>0</v>
      </c>
      <c r="AE270" s="113">
        <v>0</v>
      </c>
      <c r="AF270" s="113">
        <v>0</v>
      </c>
      <c r="AG270" s="113">
        <v>0</v>
      </c>
      <c r="AH270" s="113">
        <v>0</v>
      </c>
      <c r="AI270" s="113">
        <v>0</v>
      </c>
      <c r="AJ270" s="113">
        <v>0</v>
      </c>
      <c r="AK270" s="113">
        <v>0</v>
      </c>
      <c r="AL270" s="113">
        <v>0</v>
      </c>
      <c r="AM270" s="113">
        <f t="shared" si="4"/>
        <v>0</v>
      </c>
      <c r="AP270" s="70"/>
    </row>
    <row r="271" spans="1:42" ht="33" customHeight="1">
      <c r="A271" s="87">
        <v>1118</v>
      </c>
      <c r="B271" s="88" t="s">
        <v>906</v>
      </c>
      <c r="C271" s="115" t="s">
        <v>1399</v>
      </c>
      <c r="D271" s="113">
        <v>0</v>
      </c>
      <c r="E271" s="113">
        <v>0</v>
      </c>
      <c r="F271" s="113">
        <v>0</v>
      </c>
      <c r="G271" s="113">
        <v>0</v>
      </c>
      <c r="H271" s="113">
        <v>0</v>
      </c>
      <c r="I271" s="113">
        <v>0</v>
      </c>
      <c r="J271" s="113">
        <v>0</v>
      </c>
      <c r="K271" s="113">
        <v>0</v>
      </c>
      <c r="L271" s="113">
        <v>0</v>
      </c>
      <c r="M271" s="113">
        <v>0</v>
      </c>
      <c r="N271" s="113">
        <v>0</v>
      </c>
      <c r="O271" s="113">
        <v>0</v>
      </c>
      <c r="P271" s="113">
        <v>0</v>
      </c>
      <c r="Q271" s="113">
        <v>0</v>
      </c>
      <c r="R271" s="113">
        <v>0</v>
      </c>
      <c r="S271" s="113">
        <v>0</v>
      </c>
      <c r="T271" s="113">
        <v>0</v>
      </c>
      <c r="U271" s="113">
        <v>0</v>
      </c>
      <c r="V271" s="113">
        <v>0</v>
      </c>
      <c r="W271" s="113">
        <v>0</v>
      </c>
      <c r="X271" s="113">
        <v>0</v>
      </c>
      <c r="Y271" s="113">
        <v>0</v>
      </c>
      <c r="Z271" s="113">
        <v>0</v>
      </c>
      <c r="AA271" s="113">
        <v>0</v>
      </c>
      <c r="AB271" s="113">
        <v>0</v>
      </c>
      <c r="AC271" s="113">
        <v>0</v>
      </c>
      <c r="AD271" s="113">
        <v>0</v>
      </c>
      <c r="AE271" s="113">
        <v>0</v>
      </c>
      <c r="AF271" s="113">
        <v>0</v>
      </c>
      <c r="AG271" s="113">
        <v>0</v>
      </c>
      <c r="AH271" s="113">
        <v>0</v>
      </c>
      <c r="AI271" s="113">
        <v>0</v>
      </c>
      <c r="AJ271" s="113">
        <v>0</v>
      </c>
      <c r="AK271" s="113">
        <v>0</v>
      </c>
      <c r="AL271" s="113">
        <v>0</v>
      </c>
      <c r="AM271" s="113">
        <f t="shared" si="4"/>
        <v>0</v>
      </c>
      <c r="AP271" s="70"/>
    </row>
    <row r="272" spans="1:42" ht="33" customHeight="1">
      <c r="A272" s="87">
        <v>1119</v>
      </c>
      <c r="B272" s="88" t="s">
        <v>907</v>
      </c>
      <c r="C272" s="115" t="s">
        <v>1399</v>
      </c>
      <c r="D272" s="113">
        <v>0</v>
      </c>
      <c r="E272" s="113">
        <v>0</v>
      </c>
      <c r="F272" s="113">
        <v>0</v>
      </c>
      <c r="G272" s="113">
        <v>0</v>
      </c>
      <c r="H272" s="113">
        <v>0</v>
      </c>
      <c r="I272" s="113">
        <v>0</v>
      </c>
      <c r="J272" s="113">
        <v>0</v>
      </c>
      <c r="K272" s="113">
        <v>0</v>
      </c>
      <c r="L272" s="113">
        <v>0</v>
      </c>
      <c r="M272" s="113">
        <v>0</v>
      </c>
      <c r="N272" s="113">
        <v>0</v>
      </c>
      <c r="O272" s="113">
        <v>0</v>
      </c>
      <c r="P272" s="113">
        <v>0</v>
      </c>
      <c r="Q272" s="113">
        <v>0</v>
      </c>
      <c r="R272" s="113">
        <v>0</v>
      </c>
      <c r="S272" s="113">
        <v>0</v>
      </c>
      <c r="T272" s="113">
        <v>0</v>
      </c>
      <c r="U272" s="113">
        <v>0</v>
      </c>
      <c r="V272" s="113">
        <v>0</v>
      </c>
      <c r="W272" s="113">
        <v>0</v>
      </c>
      <c r="X272" s="113">
        <v>0</v>
      </c>
      <c r="Y272" s="113">
        <v>0</v>
      </c>
      <c r="Z272" s="113">
        <v>0</v>
      </c>
      <c r="AA272" s="113">
        <v>0</v>
      </c>
      <c r="AB272" s="113">
        <v>0</v>
      </c>
      <c r="AC272" s="113">
        <v>0</v>
      </c>
      <c r="AD272" s="113">
        <v>0</v>
      </c>
      <c r="AE272" s="113">
        <v>0</v>
      </c>
      <c r="AF272" s="113">
        <v>0</v>
      </c>
      <c r="AG272" s="113">
        <v>0</v>
      </c>
      <c r="AH272" s="113">
        <v>0</v>
      </c>
      <c r="AI272" s="113">
        <v>0</v>
      </c>
      <c r="AJ272" s="113">
        <v>0</v>
      </c>
      <c r="AK272" s="113">
        <v>0</v>
      </c>
      <c r="AL272" s="113">
        <v>0</v>
      </c>
      <c r="AM272" s="113">
        <f t="shared" si="4"/>
        <v>0</v>
      </c>
      <c r="AP272" s="70"/>
    </row>
    <row r="273" spans="1:42" ht="33" customHeight="1">
      <c r="A273" s="87">
        <v>1120</v>
      </c>
      <c r="B273" s="88" t="s">
        <v>908</v>
      </c>
      <c r="C273" s="115" t="s">
        <v>1399</v>
      </c>
      <c r="D273" s="113">
        <v>0</v>
      </c>
      <c r="E273" s="113">
        <v>0</v>
      </c>
      <c r="F273" s="113">
        <v>0</v>
      </c>
      <c r="G273" s="113">
        <v>0</v>
      </c>
      <c r="H273" s="113">
        <v>0</v>
      </c>
      <c r="I273" s="113">
        <v>0</v>
      </c>
      <c r="J273" s="113">
        <v>0</v>
      </c>
      <c r="K273" s="113">
        <v>0</v>
      </c>
      <c r="L273" s="113">
        <v>0</v>
      </c>
      <c r="M273" s="113">
        <v>0</v>
      </c>
      <c r="N273" s="113">
        <v>0</v>
      </c>
      <c r="O273" s="113">
        <v>0</v>
      </c>
      <c r="P273" s="113">
        <v>0</v>
      </c>
      <c r="Q273" s="113">
        <v>0</v>
      </c>
      <c r="R273" s="113">
        <v>0</v>
      </c>
      <c r="S273" s="113">
        <v>0</v>
      </c>
      <c r="T273" s="113">
        <v>0</v>
      </c>
      <c r="U273" s="113">
        <v>0</v>
      </c>
      <c r="V273" s="113">
        <v>0</v>
      </c>
      <c r="W273" s="113">
        <v>0</v>
      </c>
      <c r="X273" s="113">
        <v>0</v>
      </c>
      <c r="Y273" s="113">
        <v>0</v>
      </c>
      <c r="Z273" s="113">
        <v>0</v>
      </c>
      <c r="AA273" s="113">
        <v>0</v>
      </c>
      <c r="AB273" s="113">
        <v>0</v>
      </c>
      <c r="AC273" s="113">
        <v>0</v>
      </c>
      <c r="AD273" s="113">
        <v>0</v>
      </c>
      <c r="AE273" s="113">
        <v>0</v>
      </c>
      <c r="AF273" s="113">
        <v>0</v>
      </c>
      <c r="AG273" s="113">
        <v>0</v>
      </c>
      <c r="AH273" s="113">
        <v>0</v>
      </c>
      <c r="AI273" s="113">
        <v>0</v>
      </c>
      <c r="AJ273" s="113">
        <v>0</v>
      </c>
      <c r="AK273" s="113">
        <v>0</v>
      </c>
      <c r="AL273" s="113">
        <v>0</v>
      </c>
      <c r="AM273" s="113">
        <f t="shared" si="4"/>
        <v>0</v>
      </c>
      <c r="AP273" s="70"/>
    </row>
    <row r="274" spans="1:42" ht="33" customHeight="1">
      <c r="A274" s="87">
        <v>1121</v>
      </c>
      <c r="B274" s="88" t="s">
        <v>909</v>
      </c>
      <c r="C274" s="115" t="s">
        <v>1399</v>
      </c>
      <c r="D274" s="113">
        <v>0</v>
      </c>
      <c r="E274" s="113">
        <v>0</v>
      </c>
      <c r="F274" s="113">
        <v>0</v>
      </c>
      <c r="G274" s="113">
        <v>0</v>
      </c>
      <c r="H274" s="113">
        <v>0</v>
      </c>
      <c r="I274" s="113">
        <v>0</v>
      </c>
      <c r="J274" s="113">
        <v>0</v>
      </c>
      <c r="K274" s="113">
        <v>0</v>
      </c>
      <c r="L274" s="113">
        <v>0</v>
      </c>
      <c r="M274" s="113">
        <v>0</v>
      </c>
      <c r="N274" s="113">
        <v>0</v>
      </c>
      <c r="O274" s="113">
        <v>0</v>
      </c>
      <c r="P274" s="113">
        <v>0</v>
      </c>
      <c r="Q274" s="113">
        <v>0</v>
      </c>
      <c r="R274" s="113">
        <v>0</v>
      </c>
      <c r="S274" s="113">
        <v>0</v>
      </c>
      <c r="T274" s="113">
        <v>0</v>
      </c>
      <c r="U274" s="113">
        <v>0</v>
      </c>
      <c r="V274" s="113">
        <v>0</v>
      </c>
      <c r="W274" s="113">
        <v>0</v>
      </c>
      <c r="X274" s="113">
        <v>0</v>
      </c>
      <c r="Y274" s="113">
        <v>0</v>
      </c>
      <c r="Z274" s="113">
        <v>0</v>
      </c>
      <c r="AA274" s="113">
        <v>0</v>
      </c>
      <c r="AB274" s="113">
        <v>0</v>
      </c>
      <c r="AC274" s="113">
        <v>0</v>
      </c>
      <c r="AD274" s="113">
        <v>0</v>
      </c>
      <c r="AE274" s="113">
        <v>0</v>
      </c>
      <c r="AF274" s="113">
        <v>0</v>
      </c>
      <c r="AG274" s="113">
        <v>0</v>
      </c>
      <c r="AH274" s="113">
        <v>0</v>
      </c>
      <c r="AI274" s="113">
        <v>0</v>
      </c>
      <c r="AJ274" s="113">
        <v>0</v>
      </c>
      <c r="AK274" s="113">
        <v>0</v>
      </c>
      <c r="AL274" s="113">
        <v>0</v>
      </c>
      <c r="AM274" s="113">
        <f t="shared" si="4"/>
        <v>0</v>
      </c>
      <c r="AP274" s="70"/>
    </row>
    <row r="275" spans="1:42" ht="33" customHeight="1">
      <c r="A275" s="87">
        <v>1122</v>
      </c>
      <c r="B275" s="88" t="s">
        <v>910</v>
      </c>
      <c r="C275" s="115" t="s">
        <v>1399</v>
      </c>
      <c r="D275" s="113">
        <v>0</v>
      </c>
      <c r="E275" s="113">
        <v>0</v>
      </c>
      <c r="F275" s="113">
        <v>0</v>
      </c>
      <c r="G275" s="113">
        <v>0</v>
      </c>
      <c r="H275" s="113">
        <v>0</v>
      </c>
      <c r="I275" s="113">
        <v>0</v>
      </c>
      <c r="J275" s="113">
        <v>0</v>
      </c>
      <c r="K275" s="113">
        <v>0</v>
      </c>
      <c r="L275" s="113">
        <v>0</v>
      </c>
      <c r="M275" s="113">
        <v>0</v>
      </c>
      <c r="N275" s="113">
        <v>0</v>
      </c>
      <c r="O275" s="113">
        <v>0</v>
      </c>
      <c r="P275" s="113">
        <v>0</v>
      </c>
      <c r="Q275" s="113">
        <v>0</v>
      </c>
      <c r="R275" s="113">
        <v>0</v>
      </c>
      <c r="S275" s="113">
        <v>0</v>
      </c>
      <c r="T275" s="113">
        <v>0</v>
      </c>
      <c r="U275" s="113">
        <v>0</v>
      </c>
      <c r="V275" s="113">
        <v>0</v>
      </c>
      <c r="W275" s="113">
        <v>0</v>
      </c>
      <c r="X275" s="113">
        <v>0</v>
      </c>
      <c r="Y275" s="113">
        <v>0</v>
      </c>
      <c r="Z275" s="113">
        <v>0</v>
      </c>
      <c r="AA275" s="113">
        <v>0</v>
      </c>
      <c r="AB275" s="113">
        <v>0</v>
      </c>
      <c r="AC275" s="113">
        <v>0</v>
      </c>
      <c r="AD275" s="113">
        <v>0</v>
      </c>
      <c r="AE275" s="113">
        <v>0</v>
      </c>
      <c r="AF275" s="113">
        <v>0</v>
      </c>
      <c r="AG275" s="113">
        <v>0</v>
      </c>
      <c r="AH275" s="113">
        <v>0</v>
      </c>
      <c r="AI275" s="113">
        <v>0</v>
      </c>
      <c r="AJ275" s="113">
        <v>0</v>
      </c>
      <c r="AK275" s="113">
        <v>0</v>
      </c>
      <c r="AL275" s="113">
        <v>0</v>
      </c>
      <c r="AM275" s="113">
        <f t="shared" si="4"/>
        <v>0</v>
      </c>
      <c r="AP275" s="70"/>
    </row>
    <row r="276" spans="1:42" ht="33" customHeight="1">
      <c r="A276" s="87">
        <v>1123</v>
      </c>
      <c r="B276" s="88" t="s">
        <v>911</v>
      </c>
      <c r="C276" s="115" t="s">
        <v>1399</v>
      </c>
      <c r="D276" s="113">
        <v>0</v>
      </c>
      <c r="E276" s="113">
        <v>0</v>
      </c>
      <c r="F276" s="113">
        <v>0</v>
      </c>
      <c r="G276" s="113">
        <v>0</v>
      </c>
      <c r="H276" s="113">
        <v>0</v>
      </c>
      <c r="I276" s="113">
        <v>0</v>
      </c>
      <c r="J276" s="113">
        <v>0</v>
      </c>
      <c r="K276" s="113">
        <v>0</v>
      </c>
      <c r="L276" s="113">
        <v>0</v>
      </c>
      <c r="M276" s="113">
        <v>0</v>
      </c>
      <c r="N276" s="113">
        <v>0</v>
      </c>
      <c r="O276" s="113">
        <v>0</v>
      </c>
      <c r="P276" s="113">
        <v>0</v>
      </c>
      <c r="Q276" s="113">
        <v>0</v>
      </c>
      <c r="R276" s="113">
        <v>0</v>
      </c>
      <c r="S276" s="113">
        <v>0</v>
      </c>
      <c r="T276" s="113">
        <v>0</v>
      </c>
      <c r="U276" s="113">
        <v>0</v>
      </c>
      <c r="V276" s="113">
        <v>0</v>
      </c>
      <c r="W276" s="113">
        <v>0</v>
      </c>
      <c r="X276" s="113">
        <v>0</v>
      </c>
      <c r="Y276" s="113">
        <v>0</v>
      </c>
      <c r="Z276" s="113">
        <v>0</v>
      </c>
      <c r="AA276" s="113">
        <v>0</v>
      </c>
      <c r="AB276" s="113">
        <v>0</v>
      </c>
      <c r="AC276" s="113">
        <v>0</v>
      </c>
      <c r="AD276" s="113">
        <v>0</v>
      </c>
      <c r="AE276" s="113">
        <v>0</v>
      </c>
      <c r="AF276" s="113">
        <v>0</v>
      </c>
      <c r="AG276" s="113">
        <v>0</v>
      </c>
      <c r="AH276" s="113">
        <v>0</v>
      </c>
      <c r="AI276" s="113">
        <v>0</v>
      </c>
      <c r="AJ276" s="113">
        <v>0</v>
      </c>
      <c r="AK276" s="113">
        <v>0</v>
      </c>
      <c r="AL276" s="113">
        <v>0</v>
      </c>
      <c r="AM276" s="113">
        <f t="shared" si="4"/>
        <v>0</v>
      </c>
      <c r="AP276" s="70"/>
    </row>
    <row r="277" spans="1:42" ht="33" customHeight="1">
      <c r="A277" s="87">
        <v>1124</v>
      </c>
      <c r="B277" s="88" t="s">
        <v>912</v>
      </c>
      <c r="C277" s="115" t="s">
        <v>1399</v>
      </c>
      <c r="D277" s="113">
        <v>0</v>
      </c>
      <c r="E277" s="113">
        <v>0</v>
      </c>
      <c r="F277" s="113">
        <v>0</v>
      </c>
      <c r="G277" s="113">
        <v>0</v>
      </c>
      <c r="H277" s="113">
        <v>0</v>
      </c>
      <c r="I277" s="113">
        <v>0</v>
      </c>
      <c r="J277" s="113">
        <v>0</v>
      </c>
      <c r="K277" s="113">
        <v>0</v>
      </c>
      <c r="L277" s="113">
        <v>0</v>
      </c>
      <c r="M277" s="113">
        <v>0</v>
      </c>
      <c r="N277" s="113">
        <v>0</v>
      </c>
      <c r="O277" s="113">
        <v>0</v>
      </c>
      <c r="P277" s="113">
        <v>0</v>
      </c>
      <c r="Q277" s="113">
        <v>0</v>
      </c>
      <c r="R277" s="113">
        <v>0</v>
      </c>
      <c r="S277" s="113">
        <v>0</v>
      </c>
      <c r="T277" s="113">
        <v>0</v>
      </c>
      <c r="U277" s="113">
        <v>0</v>
      </c>
      <c r="V277" s="113">
        <v>0</v>
      </c>
      <c r="W277" s="113">
        <v>0</v>
      </c>
      <c r="X277" s="113">
        <v>0</v>
      </c>
      <c r="Y277" s="113">
        <v>0</v>
      </c>
      <c r="Z277" s="113">
        <v>0</v>
      </c>
      <c r="AA277" s="113">
        <v>0</v>
      </c>
      <c r="AB277" s="113">
        <v>0</v>
      </c>
      <c r="AC277" s="113">
        <v>0</v>
      </c>
      <c r="AD277" s="113">
        <v>0</v>
      </c>
      <c r="AE277" s="113">
        <v>0</v>
      </c>
      <c r="AF277" s="113">
        <v>0</v>
      </c>
      <c r="AG277" s="113">
        <v>0</v>
      </c>
      <c r="AH277" s="113">
        <v>0</v>
      </c>
      <c r="AI277" s="113">
        <v>0</v>
      </c>
      <c r="AJ277" s="113">
        <v>0</v>
      </c>
      <c r="AK277" s="113">
        <v>0</v>
      </c>
      <c r="AL277" s="113">
        <v>0</v>
      </c>
      <c r="AM277" s="113">
        <f t="shared" si="4"/>
        <v>0</v>
      </c>
      <c r="AP277" s="70"/>
    </row>
    <row r="278" spans="1:42" ht="33" customHeight="1">
      <c r="A278" s="87">
        <v>1125</v>
      </c>
      <c r="B278" s="88" t="s">
        <v>913</v>
      </c>
      <c r="C278" s="115" t="s">
        <v>1399</v>
      </c>
      <c r="D278" s="113">
        <v>0</v>
      </c>
      <c r="E278" s="113">
        <v>0</v>
      </c>
      <c r="F278" s="113">
        <v>0</v>
      </c>
      <c r="G278" s="113">
        <v>0</v>
      </c>
      <c r="H278" s="113">
        <v>0</v>
      </c>
      <c r="I278" s="113">
        <v>0</v>
      </c>
      <c r="J278" s="113">
        <v>0</v>
      </c>
      <c r="K278" s="113">
        <v>0</v>
      </c>
      <c r="L278" s="113">
        <v>0</v>
      </c>
      <c r="M278" s="113">
        <v>0</v>
      </c>
      <c r="N278" s="113">
        <v>0</v>
      </c>
      <c r="O278" s="113">
        <v>0</v>
      </c>
      <c r="P278" s="113">
        <v>0</v>
      </c>
      <c r="Q278" s="113">
        <v>0</v>
      </c>
      <c r="R278" s="113">
        <v>0</v>
      </c>
      <c r="S278" s="113">
        <v>0</v>
      </c>
      <c r="T278" s="113">
        <v>0</v>
      </c>
      <c r="U278" s="113">
        <v>0</v>
      </c>
      <c r="V278" s="113">
        <v>0</v>
      </c>
      <c r="W278" s="113">
        <v>0</v>
      </c>
      <c r="X278" s="113">
        <v>0</v>
      </c>
      <c r="Y278" s="113">
        <v>0</v>
      </c>
      <c r="Z278" s="113">
        <v>0</v>
      </c>
      <c r="AA278" s="113">
        <v>0</v>
      </c>
      <c r="AB278" s="113">
        <v>0</v>
      </c>
      <c r="AC278" s="113">
        <v>0</v>
      </c>
      <c r="AD278" s="113">
        <v>0</v>
      </c>
      <c r="AE278" s="113">
        <v>0</v>
      </c>
      <c r="AF278" s="113">
        <v>0</v>
      </c>
      <c r="AG278" s="113">
        <v>0</v>
      </c>
      <c r="AH278" s="113">
        <v>0</v>
      </c>
      <c r="AI278" s="113">
        <v>0</v>
      </c>
      <c r="AJ278" s="113">
        <v>0</v>
      </c>
      <c r="AK278" s="113">
        <v>0</v>
      </c>
      <c r="AL278" s="113">
        <v>0</v>
      </c>
      <c r="AM278" s="113">
        <f t="shared" si="4"/>
        <v>0</v>
      </c>
      <c r="AP278" s="70"/>
    </row>
    <row r="279" spans="1:42" ht="33" customHeight="1">
      <c r="A279" s="87">
        <v>1126</v>
      </c>
      <c r="B279" s="88" t="s">
        <v>914</v>
      </c>
      <c r="C279" s="115" t="s">
        <v>1399</v>
      </c>
      <c r="D279" s="113">
        <v>0</v>
      </c>
      <c r="E279" s="113">
        <v>0</v>
      </c>
      <c r="F279" s="113">
        <v>0</v>
      </c>
      <c r="G279" s="113">
        <v>0</v>
      </c>
      <c r="H279" s="113">
        <v>0</v>
      </c>
      <c r="I279" s="113">
        <v>0</v>
      </c>
      <c r="J279" s="113">
        <v>0</v>
      </c>
      <c r="K279" s="113">
        <v>0</v>
      </c>
      <c r="L279" s="113">
        <v>0</v>
      </c>
      <c r="M279" s="113">
        <v>0</v>
      </c>
      <c r="N279" s="113">
        <v>0</v>
      </c>
      <c r="O279" s="113">
        <v>0</v>
      </c>
      <c r="P279" s="113">
        <v>0</v>
      </c>
      <c r="Q279" s="113">
        <v>0</v>
      </c>
      <c r="R279" s="113">
        <v>0</v>
      </c>
      <c r="S279" s="113">
        <v>0</v>
      </c>
      <c r="T279" s="113">
        <v>0</v>
      </c>
      <c r="U279" s="113">
        <v>0</v>
      </c>
      <c r="V279" s="113">
        <v>0</v>
      </c>
      <c r="W279" s="113">
        <v>0</v>
      </c>
      <c r="X279" s="113">
        <v>0</v>
      </c>
      <c r="Y279" s="113">
        <v>0</v>
      </c>
      <c r="Z279" s="113">
        <v>0</v>
      </c>
      <c r="AA279" s="113">
        <v>0</v>
      </c>
      <c r="AB279" s="113">
        <v>0</v>
      </c>
      <c r="AC279" s="113">
        <v>0</v>
      </c>
      <c r="AD279" s="113">
        <v>0</v>
      </c>
      <c r="AE279" s="113">
        <v>0</v>
      </c>
      <c r="AF279" s="113">
        <v>0</v>
      </c>
      <c r="AG279" s="113">
        <v>0</v>
      </c>
      <c r="AH279" s="113">
        <v>0</v>
      </c>
      <c r="AI279" s="113">
        <v>0</v>
      </c>
      <c r="AJ279" s="113">
        <v>0</v>
      </c>
      <c r="AK279" s="113">
        <v>0</v>
      </c>
      <c r="AL279" s="113">
        <v>0</v>
      </c>
      <c r="AM279" s="113">
        <f t="shared" si="4"/>
        <v>0</v>
      </c>
      <c r="AP279" s="70"/>
    </row>
    <row r="280" spans="1:42" ht="33" customHeight="1">
      <c r="A280" s="87">
        <v>1127</v>
      </c>
      <c r="B280" s="88" t="s">
        <v>915</v>
      </c>
      <c r="C280" s="115" t="s">
        <v>1399</v>
      </c>
      <c r="D280" s="113">
        <v>0</v>
      </c>
      <c r="E280" s="113">
        <v>0</v>
      </c>
      <c r="F280" s="113">
        <v>0</v>
      </c>
      <c r="G280" s="113">
        <v>0</v>
      </c>
      <c r="H280" s="113">
        <v>0</v>
      </c>
      <c r="I280" s="113">
        <v>0</v>
      </c>
      <c r="J280" s="113">
        <v>0</v>
      </c>
      <c r="K280" s="113">
        <v>0</v>
      </c>
      <c r="L280" s="113">
        <v>0</v>
      </c>
      <c r="M280" s="113">
        <v>0</v>
      </c>
      <c r="N280" s="113">
        <v>0</v>
      </c>
      <c r="O280" s="113">
        <v>0</v>
      </c>
      <c r="P280" s="113">
        <v>0</v>
      </c>
      <c r="Q280" s="113">
        <v>0</v>
      </c>
      <c r="R280" s="113">
        <v>0</v>
      </c>
      <c r="S280" s="113">
        <v>0</v>
      </c>
      <c r="T280" s="113">
        <v>0</v>
      </c>
      <c r="U280" s="113">
        <v>0</v>
      </c>
      <c r="V280" s="113">
        <v>0</v>
      </c>
      <c r="W280" s="113">
        <v>0</v>
      </c>
      <c r="X280" s="113">
        <v>0</v>
      </c>
      <c r="Y280" s="113">
        <v>0</v>
      </c>
      <c r="Z280" s="113">
        <v>0</v>
      </c>
      <c r="AA280" s="113">
        <v>0</v>
      </c>
      <c r="AB280" s="113">
        <v>0</v>
      </c>
      <c r="AC280" s="113">
        <v>0</v>
      </c>
      <c r="AD280" s="113">
        <v>0</v>
      </c>
      <c r="AE280" s="113">
        <v>0</v>
      </c>
      <c r="AF280" s="113">
        <v>0</v>
      </c>
      <c r="AG280" s="113">
        <v>0</v>
      </c>
      <c r="AH280" s="113">
        <v>0</v>
      </c>
      <c r="AI280" s="113">
        <v>0</v>
      </c>
      <c r="AJ280" s="113">
        <v>0</v>
      </c>
      <c r="AK280" s="113">
        <v>0</v>
      </c>
      <c r="AL280" s="113">
        <v>0</v>
      </c>
      <c r="AM280" s="113">
        <f t="shared" si="4"/>
        <v>0</v>
      </c>
      <c r="AP280" s="70"/>
    </row>
    <row r="281" spans="1:42" ht="33" customHeight="1">
      <c r="A281" s="87">
        <v>1128</v>
      </c>
      <c r="B281" s="88" t="s">
        <v>916</v>
      </c>
      <c r="C281" s="115" t="s">
        <v>1399</v>
      </c>
      <c r="D281" s="113">
        <v>0</v>
      </c>
      <c r="E281" s="113">
        <v>0</v>
      </c>
      <c r="F281" s="113">
        <v>0</v>
      </c>
      <c r="G281" s="113">
        <v>0</v>
      </c>
      <c r="H281" s="113">
        <v>0</v>
      </c>
      <c r="I281" s="113">
        <v>0</v>
      </c>
      <c r="J281" s="113">
        <v>0</v>
      </c>
      <c r="K281" s="113">
        <v>0</v>
      </c>
      <c r="L281" s="113">
        <v>0</v>
      </c>
      <c r="M281" s="113">
        <v>0</v>
      </c>
      <c r="N281" s="113">
        <v>0</v>
      </c>
      <c r="O281" s="113">
        <v>0</v>
      </c>
      <c r="P281" s="113">
        <v>0</v>
      </c>
      <c r="Q281" s="113">
        <v>0</v>
      </c>
      <c r="R281" s="113">
        <v>0</v>
      </c>
      <c r="S281" s="113">
        <v>0</v>
      </c>
      <c r="T281" s="113">
        <v>0</v>
      </c>
      <c r="U281" s="113">
        <v>0</v>
      </c>
      <c r="V281" s="113">
        <v>0</v>
      </c>
      <c r="W281" s="113">
        <v>0</v>
      </c>
      <c r="X281" s="113">
        <v>0</v>
      </c>
      <c r="Y281" s="113">
        <v>0</v>
      </c>
      <c r="Z281" s="113">
        <v>0</v>
      </c>
      <c r="AA281" s="113">
        <v>0</v>
      </c>
      <c r="AB281" s="113">
        <v>0</v>
      </c>
      <c r="AC281" s="113">
        <v>0</v>
      </c>
      <c r="AD281" s="113">
        <v>0</v>
      </c>
      <c r="AE281" s="113">
        <v>0</v>
      </c>
      <c r="AF281" s="113">
        <v>0</v>
      </c>
      <c r="AG281" s="113">
        <v>0</v>
      </c>
      <c r="AH281" s="113">
        <v>0</v>
      </c>
      <c r="AI281" s="113">
        <v>0</v>
      </c>
      <c r="AJ281" s="113">
        <v>0</v>
      </c>
      <c r="AK281" s="113">
        <v>0</v>
      </c>
      <c r="AL281" s="113">
        <v>0</v>
      </c>
      <c r="AM281" s="113">
        <f t="shared" si="4"/>
        <v>0</v>
      </c>
      <c r="AP281" s="70"/>
    </row>
    <row r="282" spans="1:42" ht="33" customHeight="1">
      <c r="A282" s="87">
        <v>1129</v>
      </c>
      <c r="B282" s="88" t="s">
        <v>917</v>
      </c>
      <c r="C282" s="115" t="s">
        <v>1399</v>
      </c>
      <c r="D282" s="113">
        <v>0</v>
      </c>
      <c r="E282" s="113">
        <v>0</v>
      </c>
      <c r="F282" s="113">
        <v>0</v>
      </c>
      <c r="G282" s="113">
        <v>0</v>
      </c>
      <c r="H282" s="113">
        <v>0</v>
      </c>
      <c r="I282" s="113">
        <v>0</v>
      </c>
      <c r="J282" s="113">
        <v>0</v>
      </c>
      <c r="K282" s="113">
        <v>0</v>
      </c>
      <c r="L282" s="113">
        <v>0</v>
      </c>
      <c r="M282" s="113">
        <v>0</v>
      </c>
      <c r="N282" s="113">
        <v>0</v>
      </c>
      <c r="O282" s="113">
        <v>0</v>
      </c>
      <c r="P282" s="113">
        <v>0</v>
      </c>
      <c r="Q282" s="113">
        <v>0</v>
      </c>
      <c r="R282" s="113">
        <v>0</v>
      </c>
      <c r="S282" s="113">
        <v>0</v>
      </c>
      <c r="T282" s="113">
        <v>0</v>
      </c>
      <c r="U282" s="113">
        <v>0</v>
      </c>
      <c r="V282" s="113">
        <v>0</v>
      </c>
      <c r="W282" s="113">
        <v>0</v>
      </c>
      <c r="X282" s="113">
        <v>0</v>
      </c>
      <c r="Y282" s="113">
        <v>0</v>
      </c>
      <c r="Z282" s="113">
        <v>0</v>
      </c>
      <c r="AA282" s="113">
        <v>0</v>
      </c>
      <c r="AB282" s="113">
        <v>0</v>
      </c>
      <c r="AC282" s="113">
        <v>0</v>
      </c>
      <c r="AD282" s="113">
        <v>0</v>
      </c>
      <c r="AE282" s="113">
        <v>0</v>
      </c>
      <c r="AF282" s="113">
        <v>0</v>
      </c>
      <c r="AG282" s="113">
        <v>0</v>
      </c>
      <c r="AH282" s="113">
        <v>0</v>
      </c>
      <c r="AI282" s="113">
        <v>0</v>
      </c>
      <c r="AJ282" s="113">
        <v>0</v>
      </c>
      <c r="AK282" s="113">
        <v>0</v>
      </c>
      <c r="AL282" s="113">
        <v>0</v>
      </c>
      <c r="AM282" s="113">
        <f t="shared" si="4"/>
        <v>0</v>
      </c>
      <c r="AP282" s="70"/>
    </row>
    <row r="283" spans="1:42" ht="33" customHeight="1">
      <c r="A283" s="87">
        <v>1201</v>
      </c>
      <c r="B283" s="88" t="s">
        <v>918</v>
      </c>
      <c r="C283" s="115" t="s">
        <v>1399</v>
      </c>
      <c r="D283" s="113">
        <v>0</v>
      </c>
      <c r="E283" s="113">
        <v>0</v>
      </c>
      <c r="F283" s="113">
        <v>0</v>
      </c>
      <c r="G283" s="113">
        <v>0</v>
      </c>
      <c r="H283" s="113">
        <v>0</v>
      </c>
      <c r="I283" s="113">
        <v>0</v>
      </c>
      <c r="J283" s="113">
        <v>0</v>
      </c>
      <c r="K283" s="113">
        <v>0</v>
      </c>
      <c r="L283" s="113">
        <v>0</v>
      </c>
      <c r="M283" s="113">
        <v>0</v>
      </c>
      <c r="N283" s="113">
        <v>0</v>
      </c>
      <c r="O283" s="113">
        <v>0</v>
      </c>
      <c r="P283" s="113">
        <v>0</v>
      </c>
      <c r="Q283" s="113">
        <v>0</v>
      </c>
      <c r="R283" s="113">
        <v>0</v>
      </c>
      <c r="S283" s="113">
        <v>0</v>
      </c>
      <c r="T283" s="113">
        <v>0</v>
      </c>
      <c r="U283" s="113">
        <v>0</v>
      </c>
      <c r="V283" s="113">
        <v>0</v>
      </c>
      <c r="W283" s="113">
        <v>0</v>
      </c>
      <c r="X283" s="113">
        <v>0</v>
      </c>
      <c r="Y283" s="113">
        <v>0</v>
      </c>
      <c r="Z283" s="113">
        <v>0</v>
      </c>
      <c r="AA283" s="113">
        <v>0</v>
      </c>
      <c r="AB283" s="113">
        <v>0</v>
      </c>
      <c r="AC283" s="113">
        <v>0</v>
      </c>
      <c r="AD283" s="113">
        <v>0</v>
      </c>
      <c r="AE283" s="113">
        <v>0</v>
      </c>
      <c r="AF283" s="113">
        <v>0</v>
      </c>
      <c r="AG283" s="113">
        <v>0</v>
      </c>
      <c r="AH283" s="113">
        <v>0</v>
      </c>
      <c r="AI283" s="113">
        <v>0</v>
      </c>
      <c r="AJ283" s="113">
        <v>0</v>
      </c>
      <c r="AK283" s="113">
        <v>0</v>
      </c>
      <c r="AL283" s="113">
        <v>0</v>
      </c>
      <c r="AM283" s="113">
        <f t="shared" si="4"/>
        <v>0</v>
      </c>
      <c r="AP283" s="70"/>
    </row>
    <row r="284" spans="1:42" ht="33" customHeight="1">
      <c r="A284" s="87">
        <v>1202</v>
      </c>
      <c r="B284" s="88" t="s">
        <v>919</v>
      </c>
      <c r="C284" s="115" t="s">
        <v>1399</v>
      </c>
      <c r="D284" s="113">
        <v>0</v>
      </c>
      <c r="E284" s="113">
        <v>0</v>
      </c>
      <c r="F284" s="113">
        <v>0</v>
      </c>
      <c r="G284" s="113">
        <v>0</v>
      </c>
      <c r="H284" s="113">
        <v>0</v>
      </c>
      <c r="I284" s="113">
        <v>0</v>
      </c>
      <c r="J284" s="113">
        <v>0</v>
      </c>
      <c r="K284" s="113">
        <v>0</v>
      </c>
      <c r="L284" s="113">
        <v>0</v>
      </c>
      <c r="M284" s="113">
        <v>0</v>
      </c>
      <c r="N284" s="113">
        <v>0</v>
      </c>
      <c r="O284" s="113">
        <v>0</v>
      </c>
      <c r="P284" s="113">
        <v>0</v>
      </c>
      <c r="Q284" s="113">
        <v>0</v>
      </c>
      <c r="R284" s="113">
        <v>0</v>
      </c>
      <c r="S284" s="113">
        <v>0</v>
      </c>
      <c r="T284" s="113">
        <v>0</v>
      </c>
      <c r="U284" s="113">
        <v>0</v>
      </c>
      <c r="V284" s="113">
        <v>0</v>
      </c>
      <c r="W284" s="113">
        <v>0</v>
      </c>
      <c r="X284" s="113">
        <v>0</v>
      </c>
      <c r="Y284" s="113">
        <v>0</v>
      </c>
      <c r="Z284" s="113">
        <v>0</v>
      </c>
      <c r="AA284" s="113">
        <v>0</v>
      </c>
      <c r="AB284" s="113">
        <v>0</v>
      </c>
      <c r="AC284" s="113">
        <v>0</v>
      </c>
      <c r="AD284" s="113">
        <v>0</v>
      </c>
      <c r="AE284" s="113">
        <v>0</v>
      </c>
      <c r="AF284" s="113">
        <v>0</v>
      </c>
      <c r="AG284" s="113">
        <v>0</v>
      </c>
      <c r="AH284" s="113">
        <v>0</v>
      </c>
      <c r="AI284" s="113">
        <v>0</v>
      </c>
      <c r="AJ284" s="113">
        <v>0</v>
      </c>
      <c r="AK284" s="113">
        <v>0</v>
      </c>
      <c r="AL284" s="113">
        <v>0</v>
      </c>
      <c r="AM284" s="113">
        <f t="shared" si="4"/>
        <v>0</v>
      </c>
      <c r="AP284" s="70"/>
    </row>
    <row r="285" spans="1:42" ht="33" customHeight="1">
      <c r="A285" s="87">
        <v>1203</v>
      </c>
      <c r="B285" s="88" t="s">
        <v>920</v>
      </c>
      <c r="C285" s="115" t="s">
        <v>1399</v>
      </c>
      <c r="D285" s="113">
        <v>0</v>
      </c>
      <c r="E285" s="113">
        <v>0</v>
      </c>
      <c r="F285" s="113">
        <v>0</v>
      </c>
      <c r="G285" s="113">
        <v>0</v>
      </c>
      <c r="H285" s="113">
        <v>0</v>
      </c>
      <c r="I285" s="113">
        <v>0</v>
      </c>
      <c r="J285" s="113">
        <v>0</v>
      </c>
      <c r="K285" s="113">
        <v>0</v>
      </c>
      <c r="L285" s="113">
        <v>0</v>
      </c>
      <c r="M285" s="113">
        <v>0</v>
      </c>
      <c r="N285" s="113">
        <v>0</v>
      </c>
      <c r="O285" s="113">
        <v>0</v>
      </c>
      <c r="P285" s="113">
        <v>0</v>
      </c>
      <c r="Q285" s="113">
        <v>0</v>
      </c>
      <c r="R285" s="113">
        <v>0</v>
      </c>
      <c r="S285" s="113">
        <v>0</v>
      </c>
      <c r="T285" s="113">
        <v>0</v>
      </c>
      <c r="U285" s="113">
        <v>0</v>
      </c>
      <c r="V285" s="113">
        <v>0</v>
      </c>
      <c r="W285" s="113">
        <v>0</v>
      </c>
      <c r="X285" s="113">
        <v>0</v>
      </c>
      <c r="Y285" s="113">
        <v>0</v>
      </c>
      <c r="Z285" s="113">
        <v>0</v>
      </c>
      <c r="AA285" s="113">
        <v>0</v>
      </c>
      <c r="AB285" s="113">
        <v>0</v>
      </c>
      <c r="AC285" s="113">
        <v>0</v>
      </c>
      <c r="AD285" s="113">
        <v>0</v>
      </c>
      <c r="AE285" s="113">
        <v>0</v>
      </c>
      <c r="AF285" s="113">
        <v>0</v>
      </c>
      <c r="AG285" s="113">
        <v>0</v>
      </c>
      <c r="AH285" s="113">
        <v>0</v>
      </c>
      <c r="AI285" s="113">
        <v>0</v>
      </c>
      <c r="AJ285" s="113">
        <v>0</v>
      </c>
      <c r="AK285" s="113">
        <v>0</v>
      </c>
      <c r="AL285" s="113">
        <v>0</v>
      </c>
      <c r="AM285" s="113">
        <f t="shared" si="4"/>
        <v>0</v>
      </c>
      <c r="AP285" s="70"/>
    </row>
    <row r="286" spans="1:42" ht="33" customHeight="1">
      <c r="A286" s="87">
        <v>1204</v>
      </c>
      <c r="B286" s="88" t="s">
        <v>921</v>
      </c>
      <c r="C286" s="115" t="s">
        <v>1399</v>
      </c>
      <c r="D286" s="113">
        <v>0</v>
      </c>
      <c r="E286" s="113">
        <v>0</v>
      </c>
      <c r="F286" s="113">
        <v>0</v>
      </c>
      <c r="G286" s="113">
        <v>0</v>
      </c>
      <c r="H286" s="113">
        <v>0</v>
      </c>
      <c r="I286" s="113">
        <v>0</v>
      </c>
      <c r="J286" s="113">
        <v>0</v>
      </c>
      <c r="K286" s="113">
        <v>0</v>
      </c>
      <c r="L286" s="113">
        <v>0</v>
      </c>
      <c r="M286" s="113">
        <v>0</v>
      </c>
      <c r="N286" s="113">
        <v>0</v>
      </c>
      <c r="O286" s="113">
        <v>0</v>
      </c>
      <c r="P286" s="113">
        <v>0</v>
      </c>
      <c r="Q286" s="113">
        <v>0</v>
      </c>
      <c r="R286" s="113">
        <v>0</v>
      </c>
      <c r="S286" s="113">
        <v>0</v>
      </c>
      <c r="T286" s="113">
        <v>0</v>
      </c>
      <c r="U286" s="113">
        <v>0</v>
      </c>
      <c r="V286" s="113">
        <v>0</v>
      </c>
      <c r="W286" s="113">
        <v>0</v>
      </c>
      <c r="X286" s="113">
        <v>0</v>
      </c>
      <c r="Y286" s="113">
        <v>0</v>
      </c>
      <c r="Z286" s="113">
        <v>0</v>
      </c>
      <c r="AA286" s="113">
        <v>0</v>
      </c>
      <c r="AB286" s="113">
        <v>0</v>
      </c>
      <c r="AC286" s="113">
        <v>0</v>
      </c>
      <c r="AD286" s="113">
        <v>0</v>
      </c>
      <c r="AE286" s="113">
        <v>0</v>
      </c>
      <c r="AF286" s="113">
        <v>0</v>
      </c>
      <c r="AG286" s="113">
        <v>0</v>
      </c>
      <c r="AH286" s="113">
        <v>0</v>
      </c>
      <c r="AI286" s="113">
        <v>0</v>
      </c>
      <c r="AJ286" s="113">
        <v>0</v>
      </c>
      <c r="AK286" s="113">
        <v>0</v>
      </c>
      <c r="AL286" s="113">
        <v>0</v>
      </c>
      <c r="AM286" s="113">
        <f t="shared" si="4"/>
        <v>0</v>
      </c>
      <c r="AP286" s="70"/>
    </row>
    <row r="287" spans="1:42" ht="33" customHeight="1">
      <c r="A287" s="87">
        <v>1205</v>
      </c>
      <c r="B287" s="88" t="s">
        <v>922</v>
      </c>
      <c r="C287" s="115" t="s">
        <v>1399</v>
      </c>
      <c r="D287" s="113">
        <v>0</v>
      </c>
      <c r="E287" s="113">
        <v>0</v>
      </c>
      <c r="F287" s="113">
        <v>0</v>
      </c>
      <c r="G287" s="113">
        <v>0</v>
      </c>
      <c r="H287" s="113">
        <v>0</v>
      </c>
      <c r="I287" s="113">
        <v>0</v>
      </c>
      <c r="J287" s="113">
        <v>0</v>
      </c>
      <c r="K287" s="113">
        <v>0</v>
      </c>
      <c r="L287" s="113">
        <v>0</v>
      </c>
      <c r="M287" s="113">
        <v>0</v>
      </c>
      <c r="N287" s="113">
        <v>0</v>
      </c>
      <c r="O287" s="113">
        <v>0</v>
      </c>
      <c r="P287" s="113">
        <v>0</v>
      </c>
      <c r="Q287" s="113">
        <v>0</v>
      </c>
      <c r="R287" s="113">
        <v>0</v>
      </c>
      <c r="S287" s="113">
        <v>0</v>
      </c>
      <c r="T287" s="113">
        <v>0</v>
      </c>
      <c r="U287" s="113">
        <v>0</v>
      </c>
      <c r="V287" s="113">
        <v>0</v>
      </c>
      <c r="W287" s="113">
        <v>0</v>
      </c>
      <c r="X287" s="113">
        <v>0</v>
      </c>
      <c r="Y287" s="113">
        <v>0</v>
      </c>
      <c r="Z287" s="113">
        <v>0</v>
      </c>
      <c r="AA287" s="113">
        <v>0</v>
      </c>
      <c r="AB287" s="113">
        <v>0</v>
      </c>
      <c r="AC287" s="113">
        <v>0</v>
      </c>
      <c r="AD287" s="113">
        <v>0</v>
      </c>
      <c r="AE287" s="113">
        <v>0</v>
      </c>
      <c r="AF287" s="113">
        <v>0</v>
      </c>
      <c r="AG287" s="113">
        <v>0</v>
      </c>
      <c r="AH287" s="113">
        <v>0</v>
      </c>
      <c r="AI287" s="113">
        <v>0</v>
      </c>
      <c r="AJ287" s="113">
        <v>0</v>
      </c>
      <c r="AK287" s="113">
        <v>0</v>
      </c>
      <c r="AL287" s="113">
        <v>0</v>
      </c>
      <c r="AM287" s="113">
        <f t="shared" si="4"/>
        <v>0</v>
      </c>
      <c r="AP287" s="70"/>
    </row>
    <row r="288" spans="1:42" ht="33" customHeight="1">
      <c r="A288" s="87">
        <v>1206</v>
      </c>
      <c r="B288" s="88" t="s">
        <v>923</v>
      </c>
      <c r="C288" s="115" t="s">
        <v>1399</v>
      </c>
      <c r="D288" s="113">
        <v>0</v>
      </c>
      <c r="E288" s="113">
        <v>0</v>
      </c>
      <c r="F288" s="113">
        <v>0</v>
      </c>
      <c r="G288" s="113">
        <v>0</v>
      </c>
      <c r="H288" s="113">
        <v>0</v>
      </c>
      <c r="I288" s="113">
        <v>0</v>
      </c>
      <c r="J288" s="113">
        <v>0</v>
      </c>
      <c r="K288" s="113">
        <v>0</v>
      </c>
      <c r="L288" s="113">
        <v>0</v>
      </c>
      <c r="M288" s="113">
        <v>0</v>
      </c>
      <c r="N288" s="113">
        <v>0</v>
      </c>
      <c r="O288" s="113">
        <v>0</v>
      </c>
      <c r="P288" s="113">
        <v>0</v>
      </c>
      <c r="Q288" s="113">
        <v>0</v>
      </c>
      <c r="R288" s="113">
        <v>0</v>
      </c>
      <c r="S288" s="113">
        <v>0</v>
      </c>
      <c r="T288" s="113">
        <v>0</v>
      </c>
      <c r="U288" s="113">
        <v>0</v>
      </c>
      <c r="V288" s="113">
        <v>0</v>
      </c>
      <c r="W288" s="113">
        <v>0</v>
      </c>
      <c r="X288" s="113">
        <v>0</v>
      </c>
      <c r="Y288" s="113">
        <v>0</v>
      </c>
      <c r="Z288" s="113">
        <v>0</v>
      </c>
      <c r="AA288" s="113">
        <v>0</v>
      </c>
      <c r="AB288" s="113">
        <v>0</v>
      </c>
      <c r="AC288" s="113">
        <v>0</v>
      </c>
      <c r="AD288" s="113">
        <v>0</v>
      </c>
      <c r="AE288" s="113">
        <v>0</v>
      </c>
      <c r="AF288" s="113">
        <v>0</v>
      </c>
      <c r="AG288" s="113">
        <v>0</v>
      </c>
      <c r="AH288" s="113">
        <v>0</v>
      </c>
      <c r="AI288" s="113">
        <v>0</v>
      </c>
      <c r="AJ288" s="113">
        <v>0</v>
      </c>
      <c r="AK288" s="113">
        <v>0</v>
      </c>
      <c r="AL288" s="113">
        <v>0</v>
      </c>
      <c r="AM288" s="113">
        <f t="shared" si="4"/>
        <v>0</v>
      </c>
      <c r="AP288" s="70"/>
    </row>
    <row r="289" spans="1:42" ht="33" customHeight="1">
      <c r="A289" s="87">
        <v>1207</v>
      </c>
      <c r="B289" s="88" t="s">
        <v>924</v>
      </c>
      <c r="C289" s="115" t="s">
        <v>1399</v>
      </c>
      <c r="D289" s="113">
        <v>0</v>
      </c>
      <c r="E289" s="113">
        <v>0</v>
      </c>
      <c r="F289" s="113">
        <v>0</v>
      </c>
      <c r="G289" s="113">
        <v>0</v>
      </c>
      <c r="H289" s="113">
        <v>0</v>
      </c>
      <c r="I289" s="113">
        <v>0</v>
      </c>
      <c r="J289" s="113">
        <v>0</v>
      </c>
      <c r="K289" s="113">
        <v>0</v>
      </c>
      <c r="L289" s="113">
        <v>0</v>
      </c>
      <c r="M289" s="113">
        <v>0</v>
      </c>
      <c r="N289" s="113">
        <v>0</v>
      </c>
      <c r="O289" s="113">
        <v>0</v>
      </c>
      <c r="P289" s="113">
        <v>0</v>
      </c>
      <c r="Q289" s="113">
        <v>0</v>
      </c>
      <c r="R289" s="113">
        <v>0</v>
      </c>
      <c r="S289" s="113">
        <v>0</v>
      </c>
      <c r="T289" s="113">
        <v>0</v>
      </c>
      <c r="U289" s="113">
        <v>0</v>
      </c>
      <c r="V289" s="113">
        <v>0</v>
      </c>
      <c r="W289" s="113">
        <v>0</v>
      </c>
      <c r="X289" s="113">
        <v>0</v>
      </c>
      <c r="Y289" s="113">
        <v>0</v>
      </c>
      <c r="Z289" s="113">
        <v>0</v>
      </c>
      <c r="AA289" s="113">
        <v>0</v>
      </c>
      <c r="AB289" s="113">
        <v>0</v>
      </c>
      <c r="AC289" s="113">
        <v>0</v>
      </c>
      <c r="AD289" s="113">
        <v>0</v>
      </c>
      <c r="AE289" s="113">
        <v>0</v>
      </c>
      <c r="AF289" s="113">
        <v>0</v>
      </c>
      <c r="AG289" s="113">
        <v>0</v>
      </c>
      <c r="AH289" s="113">
        <v>0</v>
      </c>
      <c r="AI289" s="113">
        <v>0</v>
      </c>
      <c r="AJ289" s="113">
        <v>0</v>
      </c>
      <c r="AK289" s="113">
        <v>0</v>
      </c>
      <c r="AL289" s="113">
        <v>0</v>
      </c>
      <c r="AM289" s="113">
        <f t="shared" si="4"/>
        <v>0</v>
      </c>
      <c r="AP289" s="70"/>
    </row>
    <row r="290" spans="1:42" ht="33" customHeight="1">
      <c r="A290" s="87">
        <v>1208</v>
      </c>
      <c r="B290" s="88" t="s">
        <v>925</v>
      </c>
      <c r="C290" s="115" t="s">
        <v>1399</v>
      </c>
      <c r="D290" s="113">
        <v>0</v>
      </c>
      <c r="E290" s="113">
        <v>0</v>
      </c>
      <c r="F290" s="113">
        <v>0</v>
      </c>
      <c r="G290" s="113">
        <v>0</v>
      </c>
      <c r="H290" s="113">
        <v>0</v>
      </c>
      <c r="I290" s="113">
        <v>0</v>
      </c>
      <c r="J290" s="113">
        <v>0</v>
      </c>
      <c r="K290" s="113">
        <v>0</v>
      </c>
      <c r="L290" s="113">
        <v>0</v>
      </c>
      <c r="M290" s="113">
        <v>0</v>
      </c>
      <c r="N290" s="113">
        <v>0</v>
      </c>
      <c r="O290" s="113">
        <v>0</v>
      </c>
      <c r="P290" s="113">
        <v>0</v>
      </c>
      <c r="Q290" s="113">
        <v>0</v>
      </c>
      <c r="R290" s="113">
        <v>0</v>
      </c>
      <c r="S290" s="113">
        <v>0</v>
      </c>
      <c r="T290" s="113">
        <v>0</v>
      </c>
      <c r="U290" s="113">
        <v>0</v>
      </c>
      <c r="V290" s="113">
        <v>0</v>
      </c>
      <c r="W290" s="113">
        <v>0</v>
      </c>
      <c r="X290" s="113">
        <v>0</v>
      </c>
      <c r="Y290" s="113">
        <v>0</v>
      </c>
      <c r="Z290" s="113">
        <v>0</v>
      </c>
      <c r="AA290" s="113">
        <v>0</v>
      </c>
      <c r="AB290" s="113">
        <v>0</v>
      </c>
      <c r="AC290" s="113">
        <v>0</v>
      </c>
      <c r="AD290" s="113">
        <v>0</v>
      </c>
      <c r="AE290" s="113">
        <v>0</v>
      </c>
      <c r="AF290" s="113">
        <v>0</v>
      </c>
      <c r="AG290" s="113">
        <v>0</v>
      </c>
      <c r="AH290" s="113">
        <v>0</v>
      </c>
      <c r="AI290" s="113">
        <v>0</v>
      </c>
      <c r="AJ290" s="113">
        <v>0</v>
      </c>
      <c r="AK290" s="113">
        <v>0</v>
      </c>
      <c r="AL290" s="113">
        <v>0</v>
      </c>
      <c r="AM290" s="113">
        <f t="shared" si="4"/>
        <v>0</v>
      </c>
      <c r="AP290" s="70"/>
    </row>
    <row r="291" spans="1:42" ht="33" customHeight="1">
      <c r="A291" s="87">
        <v>1209</v>
      </c>
      <c r="B291" s="88" t="s">
        <v>926</v>
      </c>
      <c r="C291" s="115" t="s">
        <v>1399</v>
      </c>
      <c r="D291" s="113">
        <v>0</v>
      </c>
      <c r="E291" s="113">
        <v>0</v>
      </c>
      <c r="F291" s="113">
        <v>0</v>
      </c>
      <c r="G291" s="113">
        <v>0</v>
      </c>
      <c r="H291" s="113">
        <v>0</v>
      </c>
      <c r="I291" s="113">
        <v>0</v>
      </c>
      <c r="J291" s="113">
        <v>0</v>
      </c>
      <c r="K291" s="113">
        <v>0</v>
      </c>
      <c r="L291" s="113">
        <v>0</v>
      </c>
      <c r="M291" s="113">
        <v>0</v>
      </c>
      <c r="N291" s="113">
        <v>0</v>
      </c>
      <c r="O291" s="113">
        <v>0</v>
      </c>
      <c r="P291" s="113">
        <v>0</v>
      </c>
      <c r="Q291" s="113">
        <v>0</v>
      </c>
      <c r="R291" s="113">
        <v>0</v>
      </c>
      <c r="S291" s="113">
        <v>0</v>
      </c>
      <c r="T291" s="113">
        <v>0</v>
      </c>
      <c r="U291" s="113">
        <v>0</v>
      </c>
      <c r="V291" s="113">
        <v>0</v>
      </c>
      <c r="W291" s="113">
        <v>0</v>
      </c>
      <c r="X291" s="113">
        <v>0</v>
      </c>
      <c r="Y291" s="113">
        <v>0</v>
      </c>
      <c r="Z291" s="113">
        <v>0</v>
      </c>
      <c r="AA291" s="113">
        <v>0</v>
      </c>
      <c r="AB291" s="113">
        <v>0</v>
      </c>
      <c r="AC291" s="113">
        <v>0</v>
      </c>
      <c r="AD291" s="113">
        <v>0</v>
      </c>
      <c r="AE291" s="113">
        <v>0</v>
      </c>
      <c r="AF291" s="113">
        <v>0</v>
      </c>
      <c r="AG291" s="113">
        <v>0</v>
      </c>
      <c r="AH291" s="113">
        <v>0</v>
      </c>
      <c r="AI291" s="113">
        <v>0</v>
      </c>
      <c r="AJ291" s="113">
        <v>0</v>
      </c>
      <c r="AK291" s="113">
        <v>0</v>
      </c>
      <c r="AL291" s="113">
        <v>0</v>
      </c>
      <c r="AM291" s="113">
        <f t="shared" si="4"/>
        <v>0</v>
      </c>
      <c r="AP291" s="70"/>
    </row>
    <row r="292" spans="1:42" ht="33" customHeight="1">
      <c r="A292" s="87">
        <v>1210</v>
      </c>
      <c r="B292" s="88" t="s">
        <v>927</v>
      </c>
      <c r="C292" s="115" t="s">
        <v>1399</v>
      </c>
      <c r="D292" s="113">
        <v>0</v>
      </c>
      <c r="E292" s="113">
        <v>0</v>
      </c>
      <c r="F292" s="113">
        <v>0</v>
      </c>
      <c r="G292" s="113">
        <v>0</v>
      </c>
      <c r="H292" s="113">
        <v>0</v>
      </c>
      <c r="I292" s="113">
        <v>0</v>
      </c>
      <c r="J292" s="113">
        <v>0</v>
      </c>
      <c r="K292" s="113">
        <v>0</v>
      </c>
      <c r="L292" s="113">
        <v>0</v>
      </c>
      <c r="M292" s="113">
        <v>0</v>
      </c>
      <c r="N292" s="113">
        <v>0</v>
      </c>
      <c r="O292" s="113">
        <v>0</v>
      </c>
      <c r="P292" s="113">
        <v>0</v>
      </c>
      <c r="Q292" s="113">
        <v>0</v>
      </c>
      <c r="R292" s="113">
        <v>0</v>
      </c>
      <c r="S292" s="113">
        <v>0</v>
      </c>
      <c r="T292" s="113">
        <v>0</v>
      </c>
      <c r="U292" s="113">
        <v>0</v>
      </c>
      <c r="V292" s="113">
        <v>0</v>
      </c>
      <c r="W292" s="113">
        <v>0</v>
      </c>
      <c r="X292" s="113">
        <v>0</v>
      </c>
      <c r="Y292" s="113">
        <v>0</v>
      </c>
      <c r="Z292" s="113">
        <v>0</v>
      </c>
      <c r="AA292" s="113">
        <v>0</v>
      </c>
      <c r="AB292" s="113">
        <v>0</v>
      </c>
      <c r="AC292" s="113">
        <v>0</v>
      </c>
      <c r="AD292" s="113">
        <v>0</v>
      </c>
      <c r="AE292" s="113">
        <v>0</v>
      </c>
      <c r="AF292" s="113">
        <v>0</v>
      </c>
      <c r="AG292" s="113">
        <v>0</v>
      </c>
      <c r="AH292" s="113">
        <v>0</v>
      </c>
      <c r="AI292" s="113">
        <v>0</v>
      </c>
      <c r="AJ292" s="113">
        <v>0</v>
      </c>
      <c r="AK292" s="113">
        <v>0</v>
      </c>
      <c r="AL292" s="113">
        <v>0</v>
      </c>
      <c r="AM292" s="113">
        <f t="shared" si="4"/>
        <v>0</v>
      </c>
      <c r="AP292" s="70"/>
    </row>
    <row r="293" spans="1:42" ht="33" customHeight="1">
      <c r="A293" s="87">
        <v>1211</v>
      </c>
      <c r="B293" s="88" t="s">
        <v>928</v>
      </c>
      <c r="C293" s="115" t="s">
        <v>1399</v>
      </c>
      <c r="D293" s="113">
        <v>0</v>
      </c>
      <c r="E293" s="113">
        <v>0</v>
      </c>
      <c r="F293" s="113">
        <v>0</v>
      </c>
      <c r="G293" s="113">
        <v>0</v>
      </c>
      <c r="H293" s="113">
        <v>0</v>
      </c>
      <c r="I293" s="113">
        <v>0</v>
      </c>
      <c r="J293" s="113">
        <v>0</v>
      </c>
      <c r="K293" s="113">
        <v>0</v>
      </c>
      <c r="L293" s="113">
        <v>0</v>
      </c>
      <c r="M293" s="113">
        <v>0</v>
      </c>
      <c r="N293" s="113">
        <v>0</v>
      </c>
      <c r="O293" s="113">
        <v>0</v>
      </c>
      <c r="P293" s="113">
        <v>0</v>
      </c>
      <c r="Q293" s="113">
        <v>0</v>
      </c>
      <c r="R293" s="113">
        <v>0</v>
      </c>
      <c r="S293" s="113">
        <v>0</v>
      </c>
      <c r="T293" s="113">
        <v>0</v>
      </c>
      <c r="U293" s="113">
        <v>0</v>
      </c>
      <c r="V293" s="113">
        <v>0</v>
      </c>
      <c r="W293" s="113">
        <v>0</v>
      </c>
      <c r="X293" s="113">
        <v>0</v>
      </c>
      <c r="Y293" s="113">
        <v>0</v>
      </c>
      <c r="Z293" s="113">
        <v>0</v>
      </c>
      <c r="AA293" s="113">
        <v>0</v>
      </c>
      <c r="AB293" s="113">
        <v>0</v>
      </c>
      <c r="AC293" s="113">
        <v>0</v>
      </c>
      <c r="AD293" s="113">
        <v>0</v>
      </c>
      <c r="AE293" s="113">
        <v>0</v>
      </c>
      <c r="AF293" s="113">
        <v>0</v>
      </c>
      <c r="AG293" s="113">
        <v>0</v>
      </c>
      <c r="AH293" s="113">
        <v>0</v>
      </c>
      <c r="AI293" s="113">
        <v>0</v>
      </c>
      <c r="AJ293" s="113">
        <v>0</v>
      </c>
      <c r="AK293" s="113">
        <v>0</v>
      </c>
      <c r="AL293" s="113">
        <v>0</v>
      </c>
      <c r="AM293" s="113">
        <f t="shared" si="4"/>
        <v>0</v>
      </c>
      <c r="AP293" s="70"/>
    </row>
    <row r="294" spans="1:42" ht="33" customHeight="1">
      <c r="A294" s="87">
        <v>1212</v>
      </c>
      <c r="B294" s="88" t="s">
        <v>929</v>
      </c>
      <c r="C294" s="115" t="s">
        <v>1399</v>
      </c>
      <c r="D294" s="113">
        <v>0</v>
      </c>
      <c r="E294" s="113">
        <v>0</v>
      </c>
      <c r="F294" s="113">
        <v>0</v>
      </c>
      <c r="G294" s="113">
        <v>0</v>
      </c>
      <c r="H294" s="113">
        <v>0</v>
      </c>
      <c r="I294" s="113">
        <v>0</v>
      </c>
      <c r="J294" s="113">
        <v>0</v>
      </c>
      <c r="K294" s="113">
        <v>0</v>
      </c>
      <c r="L294" s="113">
        <v>0</v>
      </c>
      <c r="M294" s="113">
        <v>0</v>
      </c>
      <c r="N294" s="113">
        <v>0</v>
      </c>
      <c r="O294" s="113">
        <v>0</v>
      </c>
      <c r="P294" s="113">
        <v>0</v>
      </c>
      <c r="Q294" s="113">
        <v>0</v>
      </c>
      <c r="R294" s="113">
        <v>0</v>
      </c>
      <c r="S294" s="113">
        <v>0</v>
      </c>
      <c r="T294" s="113">
        <v>0</v>
      </c>
      <c r="U294" s="113">
        <v>0</v>
      </c>
      <c r="V294" s="113">
        <v>0</v>
      </c>
      <c r="W294" s="113">
        <v>0</v>
      </c>
      <c r="X294" s="113">
        <v>0</v>
      </c>
      <c r="Y294" s="113">
        <v>0</v>
      </c>
      <c r="Z294" s="113">
        <v>0</v>
      </c>
      <c r="AA294" s="113">
        <v>0</v>
      </c>
      <c r="AB294" s="113">
        <v>0</v>
      </c>
      <c r="AC294" s="113">
        <v>0</v>
      </c>
      <c r="AD294" s="113">
        <v>0</v>
      </c>
      <c r="AE294" s="113">
        <v>0</v>
      </c>
      <c r="AF294" s="113">
        <v>0</v>
      </c>
      <c r="AG294" s="113">
        <v>0</v>
      </c>
      <c r="AH294" s="113">
        <v>0</v>
      </c>
      <c r="AI294" s="113">
        <v>0</v>
      </c>
      <c r="AJ294" s="113">
        <v>0</v>
      </c>
      <c r="AK294" s="113">
        <v>0</v>
      </c>
      <c r="AL294" s="113">
        <v>0</v>
      </c>
      <c r="AM294" s="113">
        <f t="shared" si="4"/>
        <v>0</v>
      </c>
      <c r="AP294" s="70"/>
    </row>
    <row r="295" spans="1:42" ht="33" customHeight="1">
      <c r="A295" s="87">
        <v>1213</v>
      </c>
      <c r="B295" s="88" t="s">
        <v>930</v>
      </c>
      <c r="C295" s="115" t="s">
        <v>1399</v>
      </c>
      <c r="D295" s="113">
        <v>0</v>
      </c>
      <c r="E295" s="113">
        <v>0</v>
      </c>
      <c r="F295" s="113">
        <v>0</v>
      </c>
      <c r="G295" s="113">
        <v>0</v>
      </c>
      <c r="H295" s="113">
        <v>0</v>
      </c>
      <c r="I295" s="113">
        <v>0</v>
      </c>
      <c r="J295" s="113">
        <v>0</v>
      </c>
      <c r="K295" s="113">
        <v>0</v>
      </c>
      <c r="L295" s="113">
        <v>0</v>
      </c>
      <c r="M295" s="113">
        <v>0</v>
      </c>
      <c r="N295" s="113">
        <v>0</v>
      </c>
      <c r="O295" s="113">
        <v>0</v>
      </c>
      <c r="P295" s="113">
        <v>0</v>
      </c>
      <c r="Q295" s="113">
        <v>0</v>
      </c>
      <c r="R295" s="113">
        <v>0</v>
      </c>
      <c r="S295" s="113">
        <v>0</v>
      </c>
      <c r="T295" s="113">
        <v>0</v>
      </c>
      <c r="U295" s="113">
        <v>0</v>
      </c>
      <c r="V295" s="113">
        <v>0</v>
      </c>
      <c r="W295" s="113">
        <v>0</v>
      </c>
      <c r="X295" s="113">
        <v>0</v>
      </c>
      <c r="Y295" s="113">
        <v>0</v>
      </c>
      <c r="Z295" s="113">
        <v>0</v>
      </c>
      <c r="AA295" s="113">
        <v>0</v>
      </c>
      <c r="AB295" s="113">
        <v>0</v>
      </c>
      <c r="AC295" s="113">
        <v>0</v>
      </c>
      <c r="AD295" s="113">
        <v>0</v>
      </c>
      <c r="AE295" s="113">
        <v>0</v>
      </c>
      <c r="AF295" s="113">
        <v>0</v>
      </c>
      <c r="AG295" s="113">
        <v>0</v>
      </c>
      <c r="AH295" s="113">
        <v>0</v>
      </c>
      <c r="AI295" s="113">
        <v>0</v>
      </c>
      <c r="AJ295" s="113">
        <v>0</v>
      </c>
      <c r="AK295" s="113">
        <v>0</v>
      </c>
      <c r="AL295" s="113">
        <v>0</v>
      </c>
      <c r="AM295" s="113">
        <f t="shared" si="4"/>
        <v>0</v>
      </c>
      <c r="AP295" s="70"/>
    </row>
    <row r="296" spans="1:42" ht="33" customHeight="1">
      <c r="A296" s="87">
        <v>1214</v>
      </c>
      <c r="B296" s="88" t="s">
        <v>931</v>
      </c>
      <c r="C296" s="115" t="s">
        <v>1399</v>
      </c>
      <c r="D296" s="113">
        <v>0</v>
      </c>
      <c r="E296" s="113">
        <v>0</v>
      </c>
      <c r="F296" s="113">
        <v>0</v>
      </c>
      <c r="G296" s="113">
        <v>0</v>
      </c>
      <c r="H296" s="113">
        <v>0</v>
      </c>
      <c r="I296" s="113">
        <v>0</v>
      </c>
      <c r="J296" s="113">
        <v>0</v>
      </c>
      <c r="K296" s="113">
        <v>0</v>
      </c>
      <c r="L296" s="113">
        <v>0</v>
      </c>
      <c r="M296" s="113">
        <v>0</v>
      </c>
      <c r="N296" s="113">
        <v>0</v>
      </c>
      <c r="O296" s="113">
        <v>0</v>
      </c>
      <c r="P296" s="113">
        <v>0</v>
      </c>
      <c r="Q296" s="113">
        <v>0</v>
      </c>
      <c r="R296" s="113">
        <v>0</v>
      </c>
      <c r="S296" s="113">
        <v>0</v>
      </c>
      <c r="T296" s="113">
        <v>0</v>
      </c>
      <c r="U296" s="113">
        <v>0</v>
      </c>
      <c r="V296" s="113">
        <v>0</v>
      </c>
      <c r="W296" s="113">
        <v>0</v>
      </c>
      <c r="X296" s="113">
        <v>0</v>
      </c>
      <c r="Y296" s="113">
        <v>0</v>
      </c>
      <c r="Z296" s="113">
        <v>0</v>
      </c>
      <c r="AA296" s="113">
        <v>0</v>
      </c>
      <c r="AB296" s="113">
        <v>0</v>
      </c>
      <c r="AC296" s="113">
        <v>0</v>
      </c>
      <c r="AD296" s="113">
        <v>0</v>
      </c>
      <c r="AE296" s="113">
        <v>0</v>
      </c>
      <c r="AF296" s="113">
        <v>0</v>
      </c>
      <c r="AG296" s="113">
        <v>0</v>
      </c>
      <c r="AH296" s="113">
        <v>0</v>
      </c>
      <c r="AI296" s="113">
        <v>0</v>
      </c>
      <c r="AJ296" s="113">
        <v>0</v>
      </c>
      <c r="AK296" s="113">
        <v>0</v>
      </c>
      <c r="AL296" s="113">
        <v>0</v>
      </c>
      <c r="AM296" s="113">
        <f t="shared" si="4"/>
        <v>0</v>
      </c>
      <c r="AP296" s="70"/>
    </row>
    <row r="297" spans="1:42" ht="33" customHeight="1">
      <c r="A297" s="87">
        <v>1215</v>
      </c>
      <c r="B297" s="88" t="s">
        <v>932</v>
      </c>
      <c r="C297" s="115" t="s">
        <v>1399</v>
      </c>
      <c r="D297" s="113">
        <v>0</v>
      </c>
      <c r="E297" s="113">
        <v>0</v>
      </c>
      <c r="F297" s="113">
        <v>0</v>
      </c>
      <c r="G297" s="113">
        <v>0</v>
      </c>
      <c r="H297" s="113">
        <v>0</v>
      </c>
      <c r="I297" s="113">
        <v>0</v>
      </c>
      <c r="J297" s="113">
        <v>0</v>
      </c>
      <c r="K297" s="113">
        <v>0</v>
      </c>
      <c r="L297" s="113">
        <v>0</v>
      </c>
      <c r="M297" s="113">
        <v>0</v>
      </c>
      <c r="N297" s="113">
        <v>0</v>
      </c>
      <c r="O297" s="113">
        <v>0</v>
      </c>
      <c r="P297" s="113">
        <v>0</v>
      </c>
      <c r="Q297" s="113">
        <v>0</v>
      </c>
      <c r="R297" s="113">
        <v>0</v>
      </c>
      <c r="S297" s="113">
        <v>0</v>
      </c>
      <c r="T297" s="113">
        <v>0</v>
      </c>
      <c r="U297" s="113">
        <v>0</v>
      </c>
      <c r="V297" s="113">
        <v>0</v>
      </c>
      <c r="W297" s="113">
        <v>0</v>
      </c>
      <c r="X297" s="113">
        <v>0</v>
      </c>
      <c r="Y297" s="113">
        <v>0</v>
      </c>
      <c r="Z297" s="113">
        <v>0</v>
      </c>
      <c r="AA297" s="113">
        <v>0</v>
      </c>
      <c r="AB297" s="113">
        <v>0</v>
      </c>
      <c r="AC297" s="113">
        <v>0</v>
      </c>
      <c r="AD297" s="113">
        <v>0</v>
      </c>
      <c r="AE297" s="113">
        <v>0</v>
      </c>
      <c r="AF297" s="113">
        <v>0</v>
      </c>
      <c r="AG297" s="113">
        <v>0</v>
      </c>
      <c r="AH297" s="113">
        <v>0</v>
      </c>
      <c r="AI297" s="113">
        <v>0</v>
      </c>
      <c r="AJ297" s="113">
        <v>0</v>
      </c>
      <c r="AK297" s="113">
        <v>0</v>
      </c>
      <c r="AL297" s="113">
        <v>0</v>
      </c>
      <c r="AM297" s="113">
        <f t="shared" si="4"/>
        <v>0</v>
      </c>
      <c r="AP297" s="70"/>
    </row>
    <row r="298" spans="1:42" ht="33" customHeight="1">
      <c r="A298" s="87">
        <v>1216</v>
      </c>
      <c r="B298" s="88" t="s">
        <v>933</v>
      </c>
      <c r="C298" s="115" t="s">
        <v>1399</v>
      </c>
      <c r="D298" s="113">
        <v>0</v>
      </c>
      <c r="E298" s="113">
        <v>0</v>
      </c>
      <c r="F298" s="113">
        <v>0</v>
      </c>
      <c r="G298" s="113">
        <v>0</v>
      </c>
      <c r="H298" s="113">
        <v>0</v>
      </c>
      <c r="I298" s="113">
        <v>0</v>
      </c>
      <c r="J298" s="113">
        <v>0</v>
      </c>
      <c r="K298" s="113">
        <v>0</v>
      </c>
      <c r="L298" s="113">
        <v>0</v>
      </c>
      <c r="M298" s="113">
        <v>0</v>
      </c>
      <c r="N298" s="113">
        <v>0</v>
      </c>
      <c r="O298" s="113">
        <v>0</v>
      </c>
      <c r="P298" s="113">
        <v>0</v>
      </c>
      <c r="Q298" s="113">
        <v>0</v>
      </c>
      <c r="R298" s="113">
        <v>0</v>
      </c>
      <c r="S298" s="113">
        <v>0</v>
      </c>
      <c r="T298" s="113">
        <v>0</v>
      </c>
      <c r="U298" s="113">
        <v>0</v>
      </c>
      <c r="V298" s="113">
        <v>0</v>
      </c>
      <c r="W298" s="113">
        <v>0</v>
      </c>
      <c r="X298" s="113">
        <v>0</v>
      </c>
      <c r="Y298" s="113">
        <v>0</v>
      </c>
      <c r="Z298" s="113">
        <v>0</v>
      </c>
      <c r="AA298" s="113">
        <v>0</v>
      </c>
      <c r="AB298" s="113">
        <v>0</v>
      </c>
      <c r="AC298" s="113">
        <v>0</v>
      </c>
      <c r="AD298" s="113">
        <v>0</v>
      </c>
      <c r="AE298" s="113">
        <v>0</v>
      </c>
      <c r="AF298" s="113">
        <v>0</v>
      </c>
      <c r="AG298" s="113">
        <v>0</v>
      </c>
      <c r="AH298" s="113">
        <v>0</v>
      </c>
      <c r="AI298" s="113">
        <v>0</v>
      </c>
      <c r="AJ298" s="113">
        <v>0</v>
      </c>
      <c r="AK298" s="113">
        <v>0</v>
      </c>
      <c r="AL298" s="113">
        <v>0</v>
      </c>
      <c r="AM298" s="113">
        <f t="shared" si="4"/>
        <v>0</v>
      </c>
      <c r="AP298" s="70"/>
    </row>
    <row r="299" spans="1:42" ht="33" customHeight="1">
      <c r="A299" s="87">
        <v>1217</v>
      </c>
      <c r="B299" s="88" t="s">
        <v>934</v>
      </c>
      <c r="C299" s="115" t="s">
        <v>1399</v>
      </c>
      <c r="D299" s="113">
        <v>0</v>
      </c>
      <c r="E299" s="113">
        <v>0</v>
      </c>
      <c r="F299" s="113">
        <v>0</v>
      </c>
      <c r="G299" s="113">
        <v>0</v>
      </c>
      <c r="H299" s="113">
        <v>0</v>
      </c>
      <c r="I299" s="113">
        <v>0</v>
      </c>
      <c r="J299" s="113">
        <v>0</v>
      </c>
      <c r="K299" s="113">
        <v>0</v>
      </c>
      <c r="L299" s="113">
        <v>0</v>
      </c>
      <c r="M299" s="113">
        <v>0</v>
      </c>
      <c r="N299" s="113">
        <v>0</v>
      </c>
      <c r="O299" s="113">
        <v>0</v>
      </c>
      <c r="P299" s="113">
        <v>0</v>
      </c>
      <c r="Q299" s="113">
        <v>0</v>
      </c>
      <c r="R299" s="113">
        <v>0</v>
      </c>
      <c r="S299" s="113">
        <v>0</v>
      </c>
      <c r="T299" s="113">
        <v>0</v>
      </c>
      <c r="U299" s="113">
        <v>0</v>
      </c>
      <c r="V299" s="113">
        <v>0</v>
      </c>
      <c r="W299" s="113">
        <v>0</v>
      </c>
      <c r="X299" s="113">
        <v>0</v>
      </c>
      <c r="Y299" s="113">
        <v>0</v>
      </c>
      <c r="Z299" s="113">
        <v>0</v>
      </c>
      <c r="AA299" s="113">
        <v>0</v>
      </c>
      <c r="AB299" s="113">
        <v>0</v>
      </c>
      <c r="AC299" s="113">
        <v>0</v>
      </c>
      <c r="AD299" s="113">
        <v>0</v>
      </c>
      <c r="AE299" s="113">
        <v>0</v>
      </c>
      <c r="AF299" s="113">
        <v>0</v>
      </c>
      <c r="AG299" s="113">
        <v>0</v>
      </c>
      <c r="AH299" s="113">
        <v>0</v>
      </c>
      <c r="AI299" s="113">
        <v>0</v>
      </c>
      <c r="AJ299" s="113">
        <v>0</v>
      </c>
      <c r="AK299" s="113">
        <v>0</v>
      </c>
      <c r="AL299" s="113">
        <v>0</v>
      </c>
      <c r="AM299" s="113">
        <f t="shared" si="4"/>
        <v>0</v>
      </c>
      <c r="AP299" s="70"/>
    </row>
    <row r="300" spans="1:42" ht="33" customHeight="1">
      <c r="A300" s="87">
        <v>1218</v>
      </c>
      <c r="B300" s="88" t="s">
        <v>935</v>
      </c>
      <c r="C300" s="115" t="s">
        <v>1399</v>
      </c>
      <c r="D300" s="113">
        <v>0</v>
      </c>
      <c r="E300" s="113">
        <v>0</v>
      </c>
      <c r="F300" s="113">
        <v>0</v>
      </c>
      <c r="G300" s="113">
        <v>0</v>
      </c>
      <c r="H300" s="113">
        <v>0</v>
      </c>
      <c r="I300" s="113">
        <v>0</v>
      </c>
      <c r="J300" s="113">
        <v>0</v>
      </c>
      <c r="K300" s="113">
        <v>0</v>
      </c>
      <c r="L300" s="113">
        <v>0</v>
      </c>
      <c r="M300" s="113">
        <v>0</v>
      </c>
      <c r="N300" s="113">
        <v>0</v>
      </c>
      <c r="O300" s="113">
        <v>0</v>
      </c>
      <c r="P300" s="113">
        <v>0</v>
      </c>
      <c r="Q300" s="113">
        <v>0</v>
      </c>
      <c r="R300" s="113">
        <v>0</v>
      </c>
      <c r="S300" s="113">
        <v>0</v>
      </c>
      <c r="T300" s="113">
        <v>0</v>
      </c>
      <c r="U300" s="113">
        <v>0</v>
      </c>
      <c r="V300" s="113">
        <v>0</v>
      </c>
      <c r="W300" s="113">
        <v>0</v>
      </c>
      <c r="X300" s="113">
        <v>0</v>
      </c>
      <c r="Y300" s="113">
        <v>0</v>
      </c>
      <c r="Z300" s="113">
        <v>0</v>
      </c>
      <c r="AA300" s="113">
        <v>0</v>
      </c>
      <c r="AB300" s="113">
        <v>0</v>
      </c>
      <c r="AC300" s="113">
        <v>0</v>
      </c>
      <c r="AD300" s="113">
        <v>0</v>
      </c>
      <c r="AE300" s="113">
        <v>0</v>
      </c>
      <c r="AF300" s="113">
        <v>0</v>
      </c>
      <c r="AG300" s="113">
        <v>0</v>
      </c>
      <c r="AH300" s="113">
        <v>0</v>
      </c>
      <c r="AI300" s="113">
        <v>0</v>
      </c>
      <c r="AJ300" s="113">
        <v>0</v>
      </c>
      <c r="AK300" s="113">
        <v>0</v>
      </c>
      <c r="AL300" s="113">
        <v>0</v>
      </c>
      <c r="AM300" s="113">
        <f t="shared" si="4"/>
        <v>0</v>
      </c>
      <c r="AP300" s="70"/>
    </row>
    <row r="301" spans="1:42" ht="33" customHeight="1">
      <c r="A301" s="87">
        <v>1219</v>
      </c>
      <c r="B301" s="88" t="s">
        <v>936</v>
      </c>
      <c r="C301" s="115" t="s">
        <v>1399</v>
      </c>
      <c r="D301" s="113">
        <v>0</v>
      </c>
      <c r="E301" s="113">
        <v>0</v>
      </c>
      <c r="F301" s="113">
        <v>0</v>
      </c>
      <c r="G301" s="113">
        <v>0</v>
      </c>
      <c r="H301" s="113">
        <v>0</v>
      </c>
      <c r="I301" s="113">
        <v>0</v>
      </c>
      <c r="J301" s="113">
        <v>0</v>
      </c>
      <c r="K301" s="113">
        <v>0</v>
      </c>
      <c r="L301" s="113">
        <v>0</v>
      </c>
      <c r="M301" s="113">
        <v>0</v>
      </c>
      <c r="N301" s="113">
        <v>0</v>
      </c>
      <c r="O301" s="113">
        <v>0</v>
      </c>
      <c r="P301" s="113">
        <v>0</v>
      </c>
      <c r="Q301" s="113">
        <v>0</v>
      </c>
      <c r="R301" s="113">
        <v>0</v>
      </c>
      <c r="S301" s="113">
        <v>0</v>
      </c>
      <c r="T301" s="113">
        <v>0</v>
      </c>
      <c r="U301" s="113">
        <v>0</v>
      </c>
      <c r="V301" s="113">
        <v>0</v>
      </c>
      <c r="W301" s="113">
        <v>0</v>
      </c>
      <c r="X301" s="113">
        <v>0</v>
      </c>
      <c r="Y301" s="113">
        <v>0</v>
      </c>
      <c r="Z301" s="113">
        <v>0</v>
      </c>
      <c r="AA301" s="113">
        <v>0</v>
      </c>
      <c r="AB301" s="113">
        <v>0</v>
      </c>
      <c r="AC301" s="113">
        <v>0</v>
      </c>
      <c r="AD301" s="113">
        <v>0</v>
      </c>
      <c r="AE301" s="113">
        <v>0</v>
      </c>
      <c r="AF301" s="113">
        <v>0</v>
      </c>
      <c r="AG301" s="113">
        <v>0</v>
      </c>
      <c r="AH301" s="113">
        <v>0</v>
      </c>
      <c r="AI301" s="113">
        <v>0</v>
      </c>
      <c r="AJ301" s="113">
        <v>0</v>
      </c>
      <c r="AK301" s="113">
        <v>0</v>
      </c>
      <c r="AL301" s="113">
        <v>0</v>
      </c>
      <c r="AM301" s="113">
        <f t="shared" si="4"/>
        <v>0</v>
      </c>
      <c r="AP301" s="70"/>
    </row>
    <row r="302" spans="1:42" ht="33" customHeight="1">
      <c r="A302" s="87">
        <v>1220</v>
      </c>
      <c r="B302" s="88" t="s">
        <v>937</v>
      </c>
      <c r="C302" s="115" t="s">
        <v>1399</v>
      </c>
      <c r="D302" s="113">
        <v>0</v>
      </c>
      <c r="E302" s="113">
        <v>0</v>
      </c>
      <c r="F302" s="113">
        <v>0</v>
      </c>
      <c r="G302" s="113">
        <v>0</v>
      </c>
      <c r="H302" s="113">
        <v>0</v>
      </c>
      <c r="I302" s="113">
        <v>0</v>
      </c>
      <c r="J302" s="113">
        <v>0</v>
      </c>
      <c r="K302" s="113">
        <v>0</v>
      </c>
      <c r="L302" s="113">
        <v>0</v>
      </c>
      <c r="M302" s="113">
        <v>0</v>
      </c>
      <c r="N302" s="113">
        <v>0</v>
      </c>
      <c r="O302" s="113">
        <v>0</v>
      </c>
      <c r="P302" s="113">
        <v>0</v>
      </c>
      <c r="Q302" s="113">
        <v>0</v>
      </c>
      <c r="R302" s="113">
        <v>0</v>
      </c>
      <c r="S302" s="113">
        <v>0</v>
      </c>
      <c r="T302" s="113">
        <v>0</v>
      </c>
      <c r="U302" s="113">
        <v>0</v>
      </c>
      <c r="V302" s="113">
        <v>0</v>
      </c>
      <c r="W302" s="113">
        <v>0</v>
      </c>
      <c r="X302" s="113">
        <v>0</v>
      </c>
      <c r="Y302" s="113">
        <v>0</v>
      </c>
      <c r="Z302" s="113">
        <v>0</v>
      </c>
      <c r="AA302" s="113">
        <v>0</v>
      </c>
      <c r="AB302" s="113">
        <v>0</v>
      </c>
      <c r="AC302" s="113">
        <v>0</v>
      </c>
      <c r="AD302" s="113">
        <v>0</v>
      </c>
      <c r="AE302" s="113">
        <v>0</v>
      </c>
      <c r="AF302" s="113">
        <v>0</v>
      </c>
      <c r="AG302" s="113">
        <v>0</v>
      </c>
      <c r="AH302" s="113">
        <v>0</v>
      </c>
      <c r="AI302" s="113">
        <v>0</v>
      </c>
      <c r="AJ302" s="113">
        <v>0</v>
      </c>
      <c r="AK302" s="113">
        <v>0</v>
      </c>
      <c r="AL302" s="113">
        <v>0</v>
      </c>
      <c r="AM302" s="113">
        <f t="shared" si="4"/>
        <v>0</v>
      </c>
      <c r="AP302" s="70"/>
    </row>
    <row r="303" spans="1:42" ht="33" customHeight="1">
      <c r="A303" s="87">
        <v>1221</v>
      </c>
      <c r="B303" s="88" t="s">
        <v>938</v>
      </c>
      <c r="C303" s="115" t="s">
        <v>1399</v>
      </c>
      <c r="D303" s="113">
        <v>0</v>
      </c>
      <c r="E303" s="113">
        <v>0</v>
      </c>
      <c r="F303" s="113">
        <v>0</v>
      </c>
      <c r="G303" s="113">
        <v>0</v>
      </c>
      <c r="H303" s="113">
        <v>0</v>
      </c>
      <c r="I303" s="113">
        <v>0</v>
      </c>
      <c r="J303" s="113">
        <v>0</v>
      </c>
      <c r="K303" s="113">
        <v>0</v>
      </c>
      <c r="L303" s="113">
        <v>0</v>
      </c>
      <c r="M303" s="113">
        <v>0</v>
      </c>
      <c r="N303" s="113">
        <v>0</v>
      </c>
      <c r="O303" s="113">
        <v>0</v>
      </c>
      <c r="P303" s="113">
        <v>0</v>
      </c>
      <c r="Q303" s="113">
        <v>0</v>
      </c>
      <c r="R303" s="113">
        <v>0</v>
      </c>
      <c r="S303" s="113">
        <v>0</v>
      </c>
      <c r="T303" s="113">
        <v>0</v>
      </c>
      <c r="U303" s="113">
        <v>0</v>
      </c>
      <c r="V303" s="113">
        <v>0</v>
      </c>
      <c r="W303" s="113">
        <v>0</v>
      </c>
      <c r="X303" s="113">
        <v>0</v>
      </c>
      <c r="Y303" s="113">
        <v>0</v>
      </c>
      <c r="Z303" s="113">
        <v>0</v>
      </c>
      <c r="AA303" s="113">
        <v>0</v>
      </c>
      <c r="AB303" s="113">
        <v>0</v>
      </c>
      <c r="AC303" s="113">
        <v>0</v>
      </c>
      <c r="AD303" s="113">
        <v>0</v>
      </c>
      <c r="AE303" s="113">
        <v>0</v>
      </c>
      <c r="AF303" s="113">
        <v>0</v>
      </c>
      <c r="AG303" s="113">
        <v>0</v>
      </c>
      <c r="AH303" s="113">
        <v>0</v>
      </c>
      <c r="AI303" s="113">
        <v>0</v>
      </c>
      <c r="AJ303" s="113">
        <v>0</v>
      </c>
      <c r="AK303" s="113">
        <v>0</v>
      </c>
      <c r="AL303" s="113">
        <v>0</v>
      </c>
      <c r="AM303" s="113">
        <f t="shared" si="4"/>
        <v>0</v>
      </c>
      <c r="AP303" s="70"/>
    </row>
    <row r="304" spans="1:42" ht="33" customHeight="1">
      <c r="A304" s="87">
        <v>1222</v>
      </c>
      <c r="B304" s="88" t="s">
        <v>939</v>
      </c>
      <c r="C304" s="115" t="s">
        <v>1399</v>
      </c>
      <c r="D304" s="113">
        <v>0</v>
      </c>
      <c r="E304" s="113">
        <v>0</v>
      </c>
      <c r="F304" s="113">
        <v>0</v>
      </c>
      <c r="G304" s="113">
        <v>0</v>
      </c>
      <c r="H304" s="113">
        <v>0</v>
      </c>
      <c r="I304" s="113">
        <v>0</v>
      </c>
      <c r="J304" s="113">
        <v>0</v>
      </c>
      <c r="K304" s="113">
        <v>0</v>
      </c>
      <c r="L304" s="113">
        <v>0</v>
      </c>
      <c r="M304" s="113">
        <v>0</v>
      </c>
      <c r="N304" s="113">
        <v>0</v>
      </c>
      <c r="O304" s="113">
        <v>0</v>
      </c>
      <c r="P304" s="113">
        <v>0</v>
      </c>
      <c r="Q304" s="113">
        <v>0</v>
      </c>
      <c r="R304" s="113">
        <v>0</v>
      </c>
      <c r="S304" s="113">
        <v>0</v>
      </c>
      <c r="T304" s="113">
        <v>0</v>
      </c>
      <c r="U304" s="113">
        <v>0</v>
      </c>
      <c r="V304" s="113">
        <v>0</v>
      </c>
      <c r="W304" s="113">
        <v>0</v>
      </c>
      <c r="X304" s="113">
        <v>0</v>
      </c>
      <c r="Y304" s="113">
        <v>0</v>
      </c>
      <c r="Z304" s="113">
        <v>0</v>
      </c>
      <c r="AA304" s="113">
        <v>0</v>
      </c>
      <c r="AB304" s="113">
        <v>0</v>
      </c>
      <c r="AC304" s="113">
        <v>0</v>
      </c>
      <c r="AD304" s="113">
        <v>0</v>
      </c>
      <c r="AE304" s="113">
        <v>0</v>
      </c>
      <c r="AF304" s="113">
        <v>0</v>
      </c>
      <c r="AG304" s="113">
        <v>0</v>
      </c>
      <c r="AH304" s="113">
        <v>0</v>
      </c>
      <c r="AI304" s="113">
        <v>0</v>
      </c>
      <c r="AJ304" s="113">
        <v>0</v>
      </c>
      <c r="AK304" s="113">
        <v>0</v>
      </c>
      <c r="AL304" s="113">
        <v>0</v>
      </c>
      <c r="AM304" s="113">
        <f t="shared" si="4"/>
        <v>0</v>
      </c>
      <c r="AP304" s="70"/>
    </row>
    <row r="305" spans="1:42" ht="33" customHeight="1">
      <c r="A305" s="87">
        <v>1223</v>
      </c>
      <c r="B305" s="88" t="s">
        <v>940</v>
      </c>
      <c r="C305" s="115" t="s">
        <v>1399</v>
      </c>
      <c r="D305" s="113">
        <v>0</v>
      </c>
      <c r="E305" s="113">
        <v>0</v>
      </c>
      <c r="F305" s="113">
        <v>0</v>
      </c>
      <c r="G305" s="113">
        <v>0</v>
      </c>
      <c r="H305" s="113">
        <v>0</v>
      </c>
      <c r="I305" s="113">
        <v>0</v>
      </c>
      <c r="J305" s="113">
        <v>0</v>
      </c>
      <c r="K305" s="113">
        <v>0</v>
      </c>
      <c r="L305" s="113">
        <v>0</v>
      </c>
      <c r="M305" s="113">
        <v>0</v>
      </c>
      <c r="N305" s="113">
        <v>0</v>
      </c>
      <c r="O305" s="113">
        <v>0</v>
      </c>
      <c r="P305" s="113">
        <v>0</v>
      </c>
      <c r="Q305" s="113">
        <v>0</v>
      </c>
      <c r="R305" s="113">
        <v>0</v>
      </c>
      <c r="S305" s="113">
        <v>0</v>
      </c>
      <c r="T305" s="113">
        <v>0</v>
      </c>
      <c r="U305" s="113">
        <v>0</v>
      </c>
      <c r="V305" s="113">
        <v>0</v>
      </c>
      <c r="W305" s="113">
        <v>0</v>
      </c>
      <c r="X305" s="113">
        <v>0</v>
      </c>
      <c r="Y305" s="113">
        <v>0</v>
      </c>
      <c r="Z305" s="113">
        <v>0</v>
      </c>
      <c r="AA305" s="113">
        <v>0</v>
      </c>
      <c r="AB305" s="113">
        <v>0</v>
      </c>
      <c r="AC305" s="113">
        <v>0</v>
      </c>
      <c r="AD305" s="113">
        <v>0</v>
      </c>
      <c r="AE305" s="113">
        <v>0</v>
      </c>
      <c r="AF305" s="113">
        <v>0</v>
      </c>
      <c r="AG305" s="113">
        <v>0</v>
      </c>
      <c r="AH305" s="113">
        <v>0</v>
      </c>
      <c r="AI305" s="113">
        <v>0</v>
      </c>
      <c r="AJ305" s="113">
        <v>0</v>
      </c>
      <c r="AK305" s="113">
        <v>0</v>
      </c>
      <c r="AL305" s="113">
        <v>0</v>
      </c>
      <c r="AM305" s="113">
        <f t="shared" si="4"/>
        <v>0</v>
      </c>
      <c r="AP305" s="70"/>
    </row>
    <row r="306" spans="1:42" ht="33" customHeight="1">
      <c r="A306" s="87">
        <v>1224</v>
      </c>
      <c r="B306" s="88" t="s">
        <v>941</v>
      </c>
      <c r="C306" s="115" t="s">
        <v>1399</v>
      </c>
      <c r="D306" s="113">
        <v>0</v>
      </c>
      <c r="E306" s="113">
        <v>0</v>
      </c>
      <c r="F306" s="113">
        <v>0</v>
      </c>
      <c r="G306" s="113">
        <v>0</v>
      </c>
      <c r="H306" s="113">
        <v>0</v>
      </c>
      <c r="I306" s="113">
        <v>0</v>
      </c>
      <c r="J306" s="113">
        <v>0</v>
      </c>
      <c r="K306" s="113">
        <v>0</v>
      </c>
      <c r="L306" s="113">
        <v>0</v>
      </c>
      <c r="M306" s="113">
        <v>0</v>
      </c>
      <c r="N306" s="113">
        <v>0</v>
      </c>
      <c r="O306" s="113">
        <v>0</v>
      </c>
      <c r="P306" s="113">
        <v>0</v>
      </c>
      <c r="Q306" s="113">
        <v>0</v>
      </c>
      <c r="R306" s="113">
        <v>0</v>
      </c>
      <c r="S306" s="113">
        <v>0</v>
      </c>
      <c r="T306" s="113">
        <v>0</v>
      </c>
      <c r="U306" s="113">
        <v>0</v>
      </c>
      <c r="V306" s="113">
        <v>0</v>
      </c>
      <c r="W306" s="113">
        <v>0</v>
      </c>
      <c r="X306" s="113">
        <v>0</v>
      </c>
      <c r="Y306" s="113">
        <v>0</v>
      </c>
      <c r="Z306" s="113">
        <v>0</v>
      </c>
      <c r="AA306" s="113">
        <v>0</v>
      </c>
      <c r="AB306" s="113">
        <v>0</v>
      </c>
      <c r="AC306" s="113">
        <v>0</v>
      </c>
      <c r="AD306" s="113">
        <v>0</v>
      </c>
      <c r="AE306" s="113">
        <v>0</v>
      </c>
      <c r="AF306" s="113">
        <v>0</v>
      </c>
      <c r="AG306" s="113">
        <v>0</v>
      </c>
      <c r="AH306" s="113">
        <v>0</v>
      </c>
      <c r="AI306" s="113">
        <v>0</v>
      </c>
      <c r="AJ306" s="113">
        <v>0</v>
      </c>
      <c r="AK306" s="113">
        <v>0</v>
      </c>
      <c r="AL306" s="113">
        <v>0</v>
      </c>
      <c r="AM306" s="113">
        <f t="shared" si="4"/>
        <v>0</v>
      </c>
      <c r="AP306" s="70"/>
    </row>
    <row r="307" spans="1:42" ht="33" customHeight="1">
      <c r="A307" s="87">
        <v>1225</v>
      </c>
      <c r="B307" s="88" t="s">
        <v>942</v>
      </c>
      <c r="C307" s="115" t="s">
        <v>1399</v>
      </c>
      <c r="D307" s="113">
        <v>0</v>
      </c>
      <c r="E307" s="113">
        <v>0</v>
      </c>
      <c r="F307" s="113">
        <v>0</v>
      </c>
      <c r="G307" s="113">
        <v>0</v>
      </c>
      <c r="H307" s="113">
        <v>0</v>
      </c>
      <c r="I307" s="113">
        <v>0</v>
      </c>
      <c r="J307" s="113">
        <v>0</v>
      </c>
      <c r="K307" s="113">
        <v>0</v>
      </c>
      <c r="L307" s="113">
        <v>0</v>
      </c>
      <c r="M307" s="113">
        <v>0</v>
      </c>
      <c r="N307" s="113">
        <v>0</v>
      </c>
      <c r="O307" s="113">
        <v>0</v>
      </c>
      <c r="P307" s="113">
        <v>0</v>
      </c>
      <c r="Q307" s="113">
        <v>0</v>
      </c>
      <c r="R307" s="113">
        <v>0</v>
      </c>
      <c r="S307" s="113">
        <v>0</v>
      </c>
      <c r="T307" s="113">
        <v>0</v>
      </c>
      <c r="U307" s="113">
        <v>0</v>
      </c>
      <c r="V307" s="113">
        <v>0</v>
      </c>
      <c r="W307" s="113">
        <v>0</v>
      </c>
      <c r="X307" s="113">
        <v>0</v>
      </c>
      <c r="Y307" s="113">
        <v>0</v>
      </c>
      <c r="Z307" s="113">
        <v>0</v>
      </c>
      <c r="AA307" s="113">
        <v>0</v>
      </c>
      <c r="AB307" s="113">
        <v>0</v>
      </c>
      <c r="AC307" s="113">
        <v>0</v>
      </c>
      <c r="AD307" s="113">
        <v>0</v>
      </c>
      <c r="AE307" s="113">
        <v>0</v>
      </c>
      <c r="AF307" s="113">
        <v>0</v>
      </c>
      <c r="AG307" s="113">
        <v>0</v>
      </c>
      <c r="AH307" s="113">
        <v>0</v>
      </c>
      <c r="AI307" s="113">
        <v>0</v>
      </c>
      <c r="AJ307" s="113">
        <v>0</v>
      </c>
      <c r="AK307" s="113">
        <v>0</v>
      </c>
      <c r="AL307" s="113">
        <v>0</v>
      </c>
      <c r="AM307" s="113">
        <f t="shared" si="4"/>
        <v>0</v>
      </c>
      <c r="AP307" s="70"/>
    </row>
    <row r="308" spans="1:42" ht="33" customHeight="1">
      <c r="A308" s="87">
        <v>1226</v>
      </c>
      <c r="B308" s="88" t="s">
        <v>943</v>
      </c>
      <c r="C308" s="115" t="s">
        <v>1399</v>
      </c>
      <c r="D308" s="113">
        <v>0</v>
      </c>
      <c r="E308" s="113">
        <v>0</v>
      </c>
      <c r="F308" s="113">
        <v>0</v>
      </c>
      <c r="G308" s="113">
        <v>0</v>
      </c>
      <c r="H308" s="113">
        <v>0</v>
      </c>
      <c r="I308" s="113">
        <v>0</v>
      </c>
      <c r="J308" s="113">
        <v>0</v>
      </c>
      <c r="K308" s="113">
        <v>0</v>
      </c>
      <c r="L308" s="113">
        <v>0</v>
      </c>
      <c r="M308" s="113">
        <v>0</v>
      </c>
      <c r="N308" s="113">
        <v>0</v>
      </c>
      <c r="O308" s="113">
        <v>0</v>
      </c>
      <c r="P308" s="113">
        <v>0</v>
      </c>
      <c r="Q308" s="113">
        <v>0</v>
      </c>
      <c r="R308" s="113">
        <v>0</v>
      </c>
      <c r="S308" s="113">
        <v>0</v>
      </c>
      <c r="T308" s="113">
        <v>0</v>
      </c>
      <c r="U308" s="113">
        <v>0</v>
      </c>
      <c r="V308" s="113">
        <v>0</v>
      </c>
      <c r="W308" s="113">
        <v>0</v>
      </c>
      <c r="X308" s="113">
        <v>0</v>
      </c>
      <c r="Y308" s="113">
        <v>0</v>
      </c>
      <c r="Z308" s="113">
        <v>0</v>
      </c>
      <c r="AA308" s="113">
        <v>0</v>
      </c>
      <c r="AB308" s="113">
        <v>0</v>
      </c>
      <c r="AC308" s="113">
        <v>0</v>
      </c>
      <c r="AD308" s="113">
        <v>0</v>
      </c>
      <c r="AE308" s="113">
        <v>0</v>
      </c>
      <c r="AF308" s="113">
        <v>0</v>
      </c>
      <c r="AG308" s="113">
        <v>0</v>
      </c>
      <c r="AH308" s="113">
        <v>0</v>
      </c>
      <c r="AI308" s="113">
        <v>0</v>
      </c>
      <c r="AJ308" s="113">
        <v>0</v>
      </c>
      <c r="AK308" s="113">
        <v>0</v>
      </c>
      <c r="AL308" s="113">
        <v>0</v>
      </c>
      <c r="AM308" s="113">
        <f t="shared" si="4"/>
        <v>0</v>
      </c>
      <c r="AP308" s="70"/>
    </row>
    <row r="309" spans="1:42" ht="33" customHeight="1">
      <c r="A309" s="87">
        <v>1227</v>
      </c>
      <c r="B309" s="88" t="s">
        <v>944</v>
      </c>
      <c r="C309" s="115" t="s">
        <v>1399</v>
      </c>
      <c r="D309" s="113">
        <v>0</v>
      </c>
      <c r="E309" s="113">
        <v>0</v>
      </c>
      <c r="F309" s="113">
        <v>0</v>
      </c>
      <c r="G309" s="113">
        <v>0</v>
      </c>
      <c r="H309" s="113">
        <v>0</v>
      </c>
      <c r="I309" s="113">
        <v>0</v>
      </c>
      <c r="J309" s="113">
        <v>0</v>
      </c>
      <c r="K309" s="113">
        <v>0</v>
      </c>
      <c r="L309" s="113">
        <v>0</v>
      </c>
      <c r="M309" s="113">
        <v>0</v>
      </c>
      <c r="N309" s="113">
        <v>0</v>
      </c>
      <c r="O309" s="113">
        <v>0</v>
      </c>
      <c r="P309" s="113">
        <v>0</v>
      </c>
      <c r="Q309" s="113">
        <v>0</v>
      </c>
      <c r="R309" s="113">
        <v>0</v>
      </c>
      <c r="S309" s="113">
        <v>0</v>
      </c>
      <c r="T309" s="113">
        <v>0</v>
      </c>
      <c r="U309" s="113">
        <v>0</v>
      </c>
      <c r="V309" s="113">
        <v>0</v>
      </c>
      <c r="W309" s="113">
        <v>0</v>
      </c>
      <c r="X309" s="113">
        <v>0</v>
      </c>
      <c r="Y309" s="113">
        <v>0</v>
      </c>
      <c r="Z309" s="113">
        <v>0</v>
      </c>
      <c r="AA309" s="113">
        <v>0</v>
      </c>
      <c r="AB309" s="113">
        <v>0</v>
      </c>
      <c r="AC309" s="113">
        <v>0</v>
      </c>
      <c r="AD309" s="113">
        <v>0</v>
      </c>
      <c r="AE309" s="113">
        <v>0</v>
      </c>
      <c r="AF309" s="113">
        <v>0</v>
      </c>
      <c r="AG309" s="113">
        <v>0</v>
      </c>
      <c r="AH309" s="113">
        <v>0</v>
      </c>
      <c r="AI309" s="113">
        <v>0</v>
      </c>
      <c r="AJ309" s="113">
        <v>0</v>
      </c>
      <c r="AK309" s="113">
        <v>0</v>
      </c>
      <c r="AL309" s="113">
        <v>0</v>
      </c>
      <c r="AM309" s="113">
        <f t="shared" si="4"/>
        <v>0</v>
      </c>
      <c r="AP309" s="70"/>
    </row>
    <row r="310" spans="1:42" ht="33" customHeight="1">
      <c r="A310" s="87">
        <v>1228</v>
      </c>
      <c r="B310" s="88" t="s">
        <v>945</v>
      </c>
      <c r="C310" s="115" t="s">
        <v>1399</v>
      </c>
      <c r="D310" s="113">
        <v>0</v>
      </c>
      <c r="E310" s="113">
        <v>0</v>
      </c>
      <c r="F310" s="113">
        <v>0</v>
      </c>
      <c r="G310" s="113">
        <v>0</v>
      </c>
      <c r="H310" s="113">
        <v>0</v>
      </c>
      <c r="I310" s="113">
        <v>0</v>
      </c>
      <c r="J310" s="113">
        <v>0</v>
      </c>
      <c r="K310" s="113">
        <v>0</v>
      </c>
      <c r="L310" s="113">
        <v>0</v>
      </c>
      <c r="M310" s="113">
        <v>0</v>
      </c>
      <c r="N310" s="113">
        <v>0</v>
      </c>
      <c r="O310" s="113">
        <v>0</v>
      </c>
      <c r="P310" s="113">
        <v>0</v>
      </c>
      <c r="Q310" s="113">
        <v>0</v>
      </c>
      <c r="R310" s="113">
        <v>0</v>
      </c>
      <c r="S310" s="113">
        <v>0</v>
      </c>
      <c r="T310" s="113">
        <v>0</v>
      </c>
      <c r="U310" s="113">
        <v>0</v>
      </c>
      <c r="V310" s="113">
        <v>0</v>
      </c>
      <c r="W310" s="113">
        <v>0</v>
      </c>
      <c r="X310" s="113">
        <v>0</v>
      </c>
      <c r="Y310" s="113">
        <v>0</v>
      </c>
      <c r="Z310" s="113">
        <v>0</v>
      </c>
      <c r="AA310" s="113">
        <v>0</v>
      </c>
      <c r="AB310" s="113">
        <v>0</v>
      </c>
      <c r="AC310" s="113">
        <v>0</v>
      </c>
      <c r="AD310" s="113">
        <v>0</v>
      </c>
      <c r="AE310" s="113">
        <v>0</v>
      </c>
      <c r="AF310" s="113">
        <v>0</v>
      </c>
      <c r="AG310" s="113">
        <v>0</v>
      </c>
      <c r="AH310" s="113">
        <v>0</v>
      </c>
      <c r="AI310" s="113">
        <v>0</v>
      </c>
      <c r="AJ310" s="113">
        <v>0</v>
      </c>
      <c r="AK310" s="113">
        <v>0</v>
      </c>
      <c r="AL310" s="113">
        <v>0</v>
      </c>
      <c r="AM310" s="113">
        <f t="shared" si="4"/>
        <v>0</v>
      </c>
      <c r="AP310" s="70"/>
    </row>
    <row r="311" spans="1:42" ht="33" customHeight="1">
      <c r="A311" s="87">
        <v>1229</v>
      </c>
      <c r="B311" s="88" t="s">
        <v>946</v>
      </c>
      <c r="C311" s="115" t="s">
        <v>1399</v>
      </c>
      <c r="D311" s="113">
        <v>0</v>
      </c>
      <c r="E311" s="113">
        <v>0</v>
      </c>
      <c r="F311" s="113">
        <v>0</v>
      </c>
      <c r="G311" s="113">
        <v>0</v>
      </c>
      <c r="H311" s="113">
        <v>0</v>
      </c>
      <c r="I311" s="113">
        <v>0</v>
      </c>
      <c r="J311" s="113">
        <v>0</v>
      </c>
      <c r="K311" s="113">
        <v>0</v>
      </c>
      <c r="L311" s="113">
        <v>0</v>
      </c>
      <c r="M311" s="113">
        <v>0</v>
      </c>
      <c r="N311" s="113">
        <v>0</v>
      </c>
      <c r="O311" s="113">
        <v>0</v>
      </c>
      <c r="P311" s="113">
        <v>0</v>
      </c>
      <c r="Q311" s="113">
        <v>0</v>
      </c>
      <c r="R311" s="113">
        <v>0</v>
      </c>
      <c r="S311" s="113">
        <v>0</v>
      </c>
      <c r="T311" s="113">
        <v>0</v>
      </c>
      <c r="U311" s="113">
        <v>0</v>
      </c>
      <c r="V311" s="113">
        <v>0</v>
      </c>
      <c r="W311" s="113">
        <v>0</v>
      </c>
      <c r="X311" s="113">
        <v>0</v>
      </c>
      <c r="Y311" s="113">
        <v>0</v>
      </c>
      <c r="Z311" s="113">
        <v>0</v>
      </c>
      <c r="AA311" s="113">
        <v>0</v>
      </c>
      <c r="AB311" s="113">
        <v>0</v>
      </c>
      <c r="AC311" s="113">
        <v>0</v>
      </c>
      <c r="AD311" s="113">
        <v>0</v>
      </c>
      <c r="AE311" s="113">
        <v>0</v>
      </c>
      <c r="AF311" s="113">
        <v>0</v>
      </c>
      <c r="AG311" s="113">
        <v>0</v>
      </c>
      <c r="AH311" s="113">
        <v>0</v>
      </c>
      <c r="AI311" s="113">
        <v>0</v>
      </c>
      <c r="AJ311" s="113">
        <v>0</v>
      </c>
      <c r="AK311" s="113">
        <v>0</v>
      </c>
      <c r="AL311" s="113">
        <v>0</v>
      </c>
      <c r="AM311" s="113">
        <f t="shared" si="4"/>
        <v>0</v>
      </c>
      <c r="AP311" s="70"/>
    </row>
    <row r="312" spans="1:42" ht="33" customHeight="1">
      <c r="A312" s="87">
        <v>1230</v>
      </c>
      <c r="B312" s="88" t="s">
        <v>947</v>
      </c>
      <c r="C312" s="115" t="s">
        <v>1399</v>
      </c>
      <c r="D312" s="113">
        <v>0</v>
      </c>
      <c r="E312" s="113">
        <v>0</v>
      </c>
      <c r="F312" s="113">
        <v>0</v>
      </c>
      <c r="G312" s="113">
        <v>0</v>
      </c>
      <c r="H312" s="113">
        <v>0</v>
      </c>
      <c r="I312" s="113">
        <v>0</v>
      </c>
      <c r="J312" s="113">
        <v>0</v>
      </c>
      <c r="K312" s="113">
        <v>0</v>
      </c>
      <c r="L312" s="113">
        <v>0</v>
      </c>
      <c r="M312" s="113">
        <v>0</v>
      </c>
      <c r="N312" s="113">
        <v>0</v>
      </c>
      <c r="O312" s="113">
        <v>0</v>
      </c>
      <c r="P312" s="113">
        <v>0</v>
      </c>
      <c r="Q312" s="113">
        <v>0</v>
      </c>
      <c r="R312" s="113">
        <v>0</v>
      </c>
      <c r="S312" s="113">
        <v>0</v>
      </c>
      <c r="T312" s="113">
        <v>0</v>
      </c>
      <c r="U312" s="113">
        <v>0</v>
      </c>
      <c r="V312" s="113">
        <v>0</v>
      </c>
      <c r="W312" s="113">
        <v>0</v>
      </c>
      <c r="X312" s="113">
        <v>0</v>
      </c>
      <c r="Y312" s="113">
        <v>0</v>
      </c>
      <c r="Z312" s="113">
        <v>0</v>
      </c>
      <c r="AA312" s="113">
        <v>0</v>
      </c>
      <c r="AB312" s="113">
        <v>0</v>
      </c>
      <c r="AC312" s="113">
        <v>0</v>
      </c>
      <c r="AD312" s="113">
        <v>0</v>
      </c>
      <c r="AE312" s="113">
        <v>0</v>
      </c>
      <c r="AF312" s="113">
        <v>0</v>
      </c>
      <c r="AG312" s="113">
        <v>0</v>
      </c>
      <c r="AH312" s="113">
        <v>0</v>
      </c>
      <c r="AI312" s="113">
        <v>0</v>
      </c>
      <c r="AJ312" s="113">
        <v>0</v>
      </c>
      <c r="AK312" s="113">
        <v>0</v>
      </c>
      <c r="AL312" s="113">
        <v>0</v>
      </c>
      <c r="AM312" s="113">
        <f t="shared" si="4"/>
        <v>0</v>
      </c>
      <c r="AP312" s="70"/>
    </row>
    <row r="313" spans="1:42" ht="33" customHeight="1">
      <c r="A313" s="87">
        <v>1231</v>
      </c>
      <c r="B313" s="88" t="s">
        <v>948</v>
      </c>
      <c r="C313" s="115" t="s">
        <v>1399</v>
      </c>
      <c r="D313" s="113">
        <v>0</v>
      </c>
      <c r="E313" s="113">
        <v>0</v>
      </c>
      <c r="F313" s="113">
        <v>0</v>
      </c>
      <c r="G313" s="113">
        <v>0</v>
      </c>
      <c r="H313" s="113">
        <v>0</v>
      </c>
      <c r="I313" s="113">
        <v>0</v>
      </c>
      <c r="J313" s="113">
        <v>0</v>
      </c>
      <c r="K313" s="113">
        <v>0</v>
      </c>
      <c r="L313" s="113">
        <v>0</v>
      </c>
      <c r="M313" s="113">
        <v>0</v>
      </c>
      <c r="N313" s="113">
        <v>0</v>
      </c>
      <c r="O313" s="113">
        <v>0</v>
      </c>
      <c r="P313" s="113">
        <v>0</v>
      </c>
      <c r="Q313" s="113">
        <v>0</v>
      </c>
      <c r="R313" s="113">
        <v>0</v>
      </c>
      <c r="S313" s="113">
        <v>0</v>
      </c>
      <c r="T313" s="113">
        <v>0</v>
      </c>
      <c r="U313" s="113">
        <v>0</v>
      </c>
      <c r="V313" s="113">
        <v>0</v>
      </c>
      <c r="W313" s="113">
        <v>0</v>
      </c>
      <c r="X313" s="113">
        <v>0</v>
      </c>
      <c r="Y313" s="113">
        <v>0</v>
      </c>
      <c r="Z313" s="113">
        <v>0</v>
      </c>
      <c r="AA313" s="113">
        <v>0</v>
      </c>
      <c r="AB313" s="113">
        <v>0</v>
      </c>
      <c r="AC313" s="113">
        <v>0</v>
      </c>
      <c r="AD313" s="113">
        <v>0</v>
      </c>
      <c r="AE313" s="113">
        <v>0</v>
      </c>
      <c r="AF313" s="113">
        <v>0</v>
      </c>
      <c r="AG313" s="113">
        <v>0</v>
      </c>
      <c r="AH313" s="113">
        <v>0</v>
      </c>
      <c r="AI313" s="113">
        <v>0</v>
      </c>
      <c r="AJ313" s="113">
        <v>0</v>
      </c>
      <c r="AK313" s="113">
        <v>0</v>
      </c>
      <c r="AL313" s="113">
        <v>0</v>
      </c>
      <c r="AM313" s="113">
        <f t="shared" si="4"/>
        <v>0</v>
      </c>
      <c r="AP313" s="70"/>
    </row>
    <row r="314" spans="1:42" ht="33" customHeight="1">
      <c r="A314" s="87">
        <v>1232</v>
      </c>
      <c r="B314" s="88" t="s">
        <v>949</v>
      </c>
      <c r="C314" s="115" t="s">
        <v>1399</v>
      </c>
      <c r="D314" s="113">
        <v>0</v>
      </c>
      <c r="E314" s="113">
        <v>0</v>
      </c>
      <c r="F314" s="113">
        <v>0</v>
      </c>
      <c r="G314" s="113">
        <v>0</v>
      </c>
      <c r="H314" s="113">
        <v>0</v>
      </c>
      <c r="I314" s="113">
        <v>0</v>
      </c>
      <c r="J314" s="113">
        <v>0</v>
      </c>
      <c r="K314" s="113">
        <v>0</v>
      </c>
      <c r="L314" s="113">
        <v>0</v>
      </c>
      <c r="M314" s="113">
        <v>0</v>
      </c>
      <c r="N314" s="113">
        <v>0</v>
      </c>
      <c r="O314" s="113">
        <v>0</v>
      </c>
      <c r="P314" s="113">
        <v>0</v>
      </c>
      <c r="Q314" s="113">
        <v>0</v>
      </c>
      <c r="R314" s="113">
        <v>0</v>
      </c>
      <c r="S314" s="113">
        <v>0</v>
      </c>
      <c r="T314" s="113">
        <v>0</v>
      </c>
      <c r="U314" s="113">
        <v>0</v>
      </c>
      <c r="V314" s="113">
        <v>0</v>
      </c>
      <c r="W314" s="113">
        <v>0</v>
      </c>
      <c r="X314" s="113">
        <v>0</v>
      </c>
      <c r="Y314" s="113">
        <v>0</v>
      </c>
      <c r="Z314" s="113">
        <v>0</v>
      </c>
      <c r="AA314" s="113">
        <v>0</v>
      </c>
      <c r="AB314" s="113">
        <v>0</v>
      </c>
      <c r="AC314" s="113">
        <v>0</v>
      </c>
      <c r="AD314" s="113">
        <v>0</v>
      </c>
      <c r="AE314" s="113">
        <v>0</v>
      </c>
      <c r="AF314" s="113">
        <v>0</v>
      </c>
      <c r="AG314" s="113">
        <v>0</v>
      </c>
      <c r="AH314" s="113">
        <v>0</v>
      </c>
      <c r="AI314" s="113">
        <v>0</v>
      </c>
      <c r="AJ314" s="113">
        <v>0</v>
      </c>
      <c r="AK314" s="113">
        <v>0</v>
      </c>
      <c r="AL314" s="113">
        <v>0</v>
      </c>
      <c r="AM314" s="113">
        <f t="shared" si="4"/>
        <v>0</v>
      </c>
      <c r="AP314" s="70"/>
    </row>
    <row r="315" spans="1:42" ht="33" customHeight="1">
      <c r="A315" s="87">
        <v>1233</v>
      </c>
      <c r="B315" s="88" t="s">
        <v>950</v>
      </c>
      <c r="C315" s="115" t="s">
        <v>1399</v>
      </c>
      <c r="D315" s="113">
        <v>0</v>
      </c>
      <c r="E315" s="113">
        <v>0</v>
      </c>
      <c r="F315" s="113">
        <v>0</v>
      </c>
      <c r="G315" s="113">
        <v>0</v>
      </c>
      <c r="H315" s="113">
        <v>0</v>
      </c>
      <c r="I315" s="113">
        <v>0</v>
      </c>
      <c r="J315" s="113">
        <v>0</v>
      </c>
      <c r="K315" s="113">
        <v>0</v>
      </c>
      <c r="L315" s="113">
        <v>0</v>
      </c>
      <c r="M315" s="113">
        <v>0</v>
      </c>
      <c r="N315" s="113">
        <v>0</v>
      </c>
      <c r="O315" s="113">
        <v>0</v>
      </c>
      <c r="P315" s="113">
        <v>0</v>
      </c>
      <c r="Q315" s="113">
        <v>0</v>
      </c>
      <c r="R315" s="113">
        <v>0</v>
      </c>
      <c r="S315" s="113">
        <v>0</v>
      </c>
      <c r="T315" s="113">
        <v>0</v>
      </c>
      <c r="U315" s="113">
        <v>0</v>
      </c>
      <c r="V315" s="113">
        <v>0</v>
      </c>
      <c r="W315" s="113">
        <v>0</v>
      </c>
      <c r="X315" s="113">
        <v>0</v>
      </c>
      <c r="Y315" s="113">
        <v>0</v>
      </c>
      <c r="Z315" s="113">
        <v>0</v>
      </c>
      <c r="AA315" s="113">
        <v>0</v>
      </c>
      <c r="AB315" s="113">
        <v>0</v>
      </c>
      <c r="AC315" s="113">
        <v>0</v>
      </c>
      <c r="AD315" s="113">
        <v>0</v>
      </c>
      <c r="AE315" s="113">
        <v>0</v>
      </c>
      <c r="AF315" s="113">
        <v>0</v>
      </c>
      <c r="AG315" s="113">
        <v>0</v>
      </c>
      <c r="AH315" s="113">
        <v>0</v>
      </c>
      <c r="AI315" s="113">
        <v>0</v>
      </c>
      <c r="AJ315" s="113">
        <v>0</v>
      </c>
      <c r="AK315" s="113">
        <v>0</v>
      </c>
      <c r="AL315" s="113">
        <v>0</v>
      </c>
      <c r="AM315" s="113">
        <f t="shared" si="4"/>
        <v>0</v>
      </c>
      <c r="AP315" s="70"/>
    </row>
    <row r="316" spans="1:42" ht="33" customHeight="1">
      <c r="A316" s="87">
        <v>1234</v>
      </c>
      <c r="B316" s="88" t="s">
        <v>951</v>
      </c>
      <c r="C316" s="115" t="s">
        <v>1399</v>
      </c>
      <c r="D316" s="113">
        <v>0</v>
      </c>
      <c r="E316" s="113">
        <v>0</v>
      </c>
      <c r="F316" s="113">
        <v>0</v>
      </c>
      <c r="G316" s="113">
        <v>0</v>
      </c>
      <c r="H316" s="113">
        <v>0</v>
      </c>
      <c r="I316" s="113">
        <v>0</v>
      </c>
      <c r="J316" s="113">
        <v>0</v>
      </c>
      <c r="K316" s="113">
        <v>0</v>
      </c>
      <c r="L316" s="113">
        <v>0</v>
      </c>
      <c r="M316" s="113">
        <v>0</v>
      </c>
      <c r="N316" s="113">
        <v>0</v>
      </c>
      <c r="O316" s="113">
        <v>0</v>
      </c>
      <c r="P316" s="113">
        <v>0</v>
      </c>
      <c r="Q316" s="113">
        <v>0</v>
      </c>
      <c r="R316" s="113">
        <v>0</v>
      </c>
      <c r="S316" s="113">
        <v>0</v>
      </c>
      <c r="T316" s="113">
        <v>0</v>
      </c>
      <c r="U316" s="113">
        <v>0</v>
      </c>
      <c r="V316" s="113">
        <v>0</v>
      </c>
      <c r="W316" s="113">
        <v>0</v>
      </c>
      <c r="X316" s="113">
        <v>0</v>
      </c>
      <c r="Y316" s="113">
        <v>0</v>
      </c>
      <c r="Z316" s="113">
        <v>0</v>
      </c>
      <c r="AA316" s="113">
        <v>0</v>
      </c>
      <c r="AB316" s="113">
        <v>0</v>
      </c>
      <c r="AC316" s="113">
        <v>0</v>
      </c>
      <c r="AD316" s="113">
        <v>0</v>
      </c>
      <c r="AE316" s="113">
        <v>0</v>
      </c>
      <c r="AF316" s="113">
        <v>0</v>
      </c>
      <c r="AG316" s="113">
        <v>0</v>
      </c>
      <c r="AH316" s="113">
        <v>0</v>
      </c>
      <c r="AI316" s="113">
        <v>0</v>
      </c>
      <c r="AJ316" s="113">
        <v>0</v>
      </c>
      <c r="AK316" s="113">
        <v>0</v>
      </c>
      <c r="AL316" s="113">
        <v>0</v>
      </c>
      <c r="AM316" s="113">
        <f t="shared" si="4"/>
        <v>0</v>
      </c>
      <c r="AP316" s="70"/>
    </row>
    <row r="317" spans="1:42" ht="33" customHeight="1">
      <c r="A317" s="87">
        <v>1235</v>
      </c>
      <c r="B317" s="88" t="s">
        <v>952</v>
      </c>
      <c r="C317" s="115" t="s">
        <v>1399</v>
      </c>
      <c r="D317" s="113">
        <v>0</v>
      </c>
      <c r="E317" s="113">
        <v>0</v>
      </c>
      <c r="F317" s="113">
        <v>0</v>
      </c>
      <c r="G317" s="113">
        <v>0</v>
      </c>
      <c r="H317" s="113">
        <v>0</v>
      </c>
      <c r="I317" s="113">
        <v>0</v>
      </c>
      <c r="J317" s="113">
        <v>0</v>
      </c>
      <c r="K317" s="113">
        <v>0</v>
      </c>
      <c r="L317" s="113">
        <v>0</v>
      </c>
      <c r="M317" s="113">
        <v>0</v>
      </c>
      <c r="N317" s="113">
        <v>0</v>
      </c>
      <c r="O317" s="113">
        <v>0</v>
      </c>
      <c r="P317" s="113">
        <v>0</v>
      </c>
      <c r="Q317" s="113">
        <v>0</v>
      </c>
      <c r="R317" s="113">
        <v>0</v>
      </c>
      <c r="S317" s="113">
        <v>0</v>
      </c>
      <c r="T317" s="113">
        <v>0</v>
      </c>
      <c r="U317" s="113">
        <v>0</v>
      </c>
      <c r="V317" s="113">
        <v>0</v>
      </c>
      <c r="W317" s="113">
        <v>0</v>
      </c>
      <c r="X317" s="113">
        <v>0</v>
      </c>
      <c r="Y317" s="113">
        <v>0</v>
      </c>
      <c r="Z317" s="113">
        <v>0</v>
      </c>
      <c r="AA317" s="113">
        <v>0</v>
      </c>
      <c r="AB317" s="113">
        <v>0</v>
      </c>
      <c r="AC317" s="113">
        <v>0</v>
      </c>
      <c r="AD317" s="113">
        <v>0</v>
      </c>
      <c r="AE317" s="113">
        <v>0</v>
      </c>
      <c r="AF317" s="113">
        <v>0</v>
      </c>
      <c r="AG317" s="113">
        <v>0</v>
      </c>
      <c r="AH317" s="113">
        <v>0</v>
      </c>
      <c r="AI317" s="113">
        <v>0</v>
      </c>
      <c r="AJ317" s="113">
        <v>0</v>
      </c>
      <c r="AK317" s="113">
        <v>0</v>
      </c>
      <c r="AL317" s="113">
        <v>0</v>
      </c>
      <c r="AM317" s="113">
        <f t="shared" si="4"/>
        <v>0</v>
      </c>
      <c r="AP317" s="70"/>
    </row>
    <row r="318" spans="1:42" ht="33" customHeight="1">
      <c r="A318" s="87">
        <v>1236</v>
      </c>
      <c r="B318" s="88" t="s">
        <v>953</v>
      </c>
      <c r="C318" s="115" t="s">
        <v>1399</v>
      </c>
      <c r="D318" s="113">
        <v>0</v>
      </c>
      <c r="E318" s="113">
        <v>0</v>
      </c>
      <c r="F318" s="113">
        <v>0</v>
      </c>
      <c r="G318" s="113">
        <v>0</v>
      </c>
      <c r="H318" s="113">
        <v>0</v>
      </c>
      <c r="I318" s="113">
        <v>0</v>
      </c>
      <c r="J318" s="113">
        <v>0</v>
      </c>
      <c r="K318" s="113">
        <v>0</v>
      </c>
      <c r="L318" s="113">
        <v>0</v>
      </c>
      <c r="M318" s="113">
        <v>0</v>
      </c>
      <c r="N318" s="113">
        <v>0</v>
      </c>
      <c r="O318" s="113">
        <v>0</v>
      </c>
      <c r="P318" s="113">
        <v>0</v>
      </c>
      <c r="Q318" s="113">
        <v>0</v>
      </c>
      <c r="R318" s="113">
        <v>0</v>
      </c>
      <c r="S318" s="113">
        <v>0</v>
      </c>
      <c r="T318" s="113">
        <v>0</v>
      </c>
      <c r="U318" s="113">
        <v>0</v>
      </c>
      <c r="V318" s="113">
        <v>0</v>
      </c>
      <c r="W318" s="113">
        <v>0</v>
      </c>
      <c r="X318" s="113">
        <v>0</v>
      </c>
      <c r="Y318" s="113">
        <v>0</v>
      </c>
      <c r="Z318" s="113">
        <v>0</v>
      </c>
      <c r="AA318" s="113">
        <v>0</v>
      </c>
      <c r="AB318" s="113">
        <v>0</v>
      </c>
      <c r="AC318" s="113">
        <v>0</v>
      </c>
      <c r="AD318" s="113">
        <v>0</v>
      </c>
      <c r="AE318" s="113">
        <v>0</v>
      </c>
      <c r="AF318" s="113">
        <v>0</v>
      </c>
      <c r="AG318" s="113">
        <v>0</v>
      </c>
      <c r="AH318" s="113">
        <v>0</v>
      </c>
      <c r="AI318" s="113">
        <v>0</v>
      </c>
      <c r="AJ318" s="113">
        <v>0</v>
      </c>
      <c r="AK318" s="113">
        <v>0</v>
      </c>
      <c r="AL318" s="113">
        <v>0</v>
      </c>
      <c r="AM318" s="113">
        <f t="shared" si="4"/>
        <v>0</v>
      </c>
      <c r="AP318" s="70"/>
    </row>
    <row r="319" spans="1:42" ht="33" customHeight="1">
      <c r="A319" s="87">
        <v>1237</v>
      </c>
      <c r="B319" s="88" t="s">
        <v>954</v>
      </c>
      <c r="C319" s="115" t="s">
        <v>1399</v>
      </c>
      <c r="D319" s="113">
        <v>0</v>
      </c>
      <c r="E319" s="113">
        <v>0</v>
      </c>
      <c r="F319" s="113">
        <v>0</v>
      </c>
      <c r="G319" s="113">
        <v>0</v>
      </c>
      <c r="H319" s="113">
        <v>0</v>
      </c>
      <c r="I319" s="113">
        <v>0</v>
      </c>
      <c r="J319" s="113">
        <v>0</v>
      </c>
      <c r="K319" s="113">
        <v>0</v>
      </c>
      <c r="L319" s="113">
        <v>0</v>
      </c>
      <c r="M319" s="113">
        <v>0</v>
      </c>
      <c r="N319" s="113">
        <v>0</v>
      </c>
      <c r="O319" s="113">
        <v>0</v>
      </c>
      <c r="P319" s="113">
        <v>0</v>
      </c>
      <c r="Q319" s="113">
        <v>0</v>
      </c>
      <c r="R319" s="113">
        <v>0</v>
      </c>
      <c r="S319" s="113">
        <v>0</v>
      </c>
      <c r="T319" s="113">
        <v>0</v>
      </c>
      <c r="U319" s="113">
        <v>0</v>
      </c>
      <c r="V319" s="113">
        <v>0</v>
      </c>
      <c r="W319" s="113">
        <v>0</v>
      </c>
      <c r="X319" s="113">
        <v>0</v>
      </c>
      <c r="Y319" s="113">
        <v>0</v>
      </c>
      <c r="Z319" s="113">
        <v>0</v>
      </c>
      <c r="AA319" s="113">
        <v>0</v>
      </c>
      <c r="AB319" s="113">
        <v>0</v>
      </c>
      <c r="AC319" s="113">
        <v>0</v>
      </c>
      <c r="AD319" s="113">
        <v>0</v>
      </c>
      <c r="AE319" s="113">
        <v>0</v>
      </c>
      <c r="AF319" s="113">
        <v>0</v>
      </c>
      <c r="AG319" s="113">
        <v>0</v>
      </c>
      <c r="AH319" s="113">
        <v>0</v>
      </c>
      <c r="AI319" s="113">
        <v>0</v>
      </c>
      <c r="AJ319" s="113">
        <v>0</v>
      </c>
      <c r="AK319" s="113">
        <v>0</v>
      </c>
      <c r="AL319" s="113">
        <v>0</v>
      </c>
      <c r="AM319" s="113">
        <f t="shared" si="4"/>
        <v>0</v>
      </c>
      <c r="AP319" s="70"/>
    </row>
    <row r="320" spans="1:42" ht="33" customHeight="1">
      <c r="A320" s="87">
        <v>1238</v>
      </c>
      <c r="B320" s="88" t="s">
        <v>955</v>
      </c>
      <c r="C320" s="115" t="s">
        <v>1399</v>
      </c>
      <c r="D320" s="113">
        <v>0</v>
      </c>
      <c r="E320" s="113">
        <v>0</v>
      </c>
      <c r="F320" s="113">
        <v>0</v>
      </c>
      <c r="G320" s="113">
        <v>0</v>
      </c>
      <c r="H320" s="113">
        <v>0</v>
      </c>
      <c r="I320" s="113">
        <v>0</v>
      </c>
      <c r="J320" s="113">
        <v>0</v>
      </c>
      <c r="K320" s="113">
        <v>0</v>
      </c>
      <c r="L320" s="113">
        <v>0</v>
      </c>
      <c r="M320" s="113">
        <v>0</v>
      </c>
      <c r="N320" s="113">
        <v>0</v>
      </c>
      <c r="O320" s="113">
        <v>0</v>
      </c>
      <c r="P320" s="113">
        <v>0</v>
      </c>
      <c r="Q320" s="113">
        <v>0</v>
      </c>
      <c r="R320" s="113">
        <v>0</v>
      </c>
      <c r="S320" s="113">
        <v>0</v>
      </c>
      <c r="T320" s="113">
        <v>0</v>
      </c>
      <c r="U320" s="113">
        <v>0</v>
      </c>
      <c r="V320" s="113">
        <v>0</v>
      </c>
      <c r="W320" s="113">
        <v>0</v>
      </c>
      <c r="X320" s="113">
        <v>0</v>
      </c>
      <c r="Y320" s="113">
        <v>0</v>
      </c>
      <c r="Z320" s="113">
        <v>0</v>
      </c>
      <c r="AA320" s="113">
        <v>0</v>
      </c>
      <c r="AB320" s="113">
        <v>0</v>
      </c>
      <c r="AC320" s="113">
        <v>0</v>
      </c>
      <c r="AD320" s="113">
        <v>0</v>
      </c>
      <c r="AE320" s="113">
        <v>0</v>
      </c>
      <c r="AF320" s="113">
        <v>0</v>
      </c>
      <c r="AG320" s="113">
        <v>0</v>
      </c>
      <c r="AH320" s="113">
        <v>0</v>
      </c>
      <c r="AI320" s="113">
        <v>0</v>
      </c>
      <c r="AJ320" s="113">
        <v>0</v>
      </c>
      <c r="AK320" s="113">
        <v>0</v>
      </c>
      <c r="AL320" s="113">
        <v>0</v>
      </c>
      <c r="AM320" s="113">
        <f t="shared" si="4"/>
        <v>0</v>
      </c>
      <c r="AP320" s="70"/>
    </row>
    <row r="321" spans="1:42" ht="33" customHeight="1">
      <c r="A321" s="87">
        <v>1239</v>
      </c>
      <c r="B321" s="88" t="s">
        <v>956</v>
      </c>
      <c r="C321" s="115" t="s">
        <v>1399</v>
      </c>
      <c r="D321" s="113">
        <v>0</v>
      </c>
      <c r="E321" s="113">
        <v>0</v>
      </c>
      <c r="F321" s="113">
        <v>0</v>
      </c>
      <c r="G321" s="113">
        <v>0</v>
      </c>
      <c r="H321" s="113">
        <v>0</v>
      </c>
      <c r="I321" s="113">
        <v>0</v>
      </c>
      <c r="J321" s="113">
        <v>0</v>
      </c>
      <c r="K321" s="113">
        <v>0</v>
      </c>
      <c r="L321" s="113">
        <v>0</v>
      </c>
      <c r="M321" s="113">
        <v>0</v>
      </c>
      <c r="N321" s="113">
        <v>0</v>
      </c>
      <c r="O321" s="113">
        <v>0</v>
      </c>
      <c r="P321" s="113">
        <v>0</v>
      </c>
      <c r="Q321" s="113">
        <v>0</v>
      </c>
      <c r="R321" s="113">
        <v>0</v>
      </c>
      <c r="S321" s="113">
        <v>0</v>
      </c>
      <c r="T321" s="113">
        <v>0</v>
      </c>
      <c r="U321" s="113">
        <v>0</v>
      </c>
      <c r="V321" s="113">
        <v>0</v>
      </c>
      <c r="W321" s="113">
        <v>0</v>
      </c>
      <c r="X321" s="113">
        <v>0</v>
      </c>
      <c r="Y321" s="113">
        <v>0</v>
      </c>
      <c r="Z321" s="113">
        <v>0</v>
      </c>
      <c r="AA321" s="113">
        <v>0</v>
      </c>
      <c r="AB321" s="113">
        <v>0</v>
      </c>
      <c r="AC321" s="113">
        <v>0</v>
      </c>
      <c r="AD321" s="113">
        <v>0</v>
      </c>
      <c r="AE321" s="113">
        <v>0</v>
      </c>
      <c r="AF321" s="113">
        <v>0</v>
      </c>
      <c r="AG321" s="113">
        <v>0</v>
      </c>
      <c r="AH321" s="113">
        <v>0</v>
      </c>
      <c r="AI321" s="113">
        <v>0</v>
      </c>
      <c r="AJ321" s="113">
        <v>0</v>
      </c>
      <c r="AK321" s="113">
        <v>0</v>
      </c>
      <c r="AL321" s="113">
        <v>0</v>
      </c>
      <c r="AM321" s="113">
        <f t="shared" si="4"/>
        <v>0</v>
      </c>
      <c r="AP321" s="70"/>
    </row>
    <row r="322" spans="1:42" ht="33" customHeight="1">
      <c r="A322" s="87">
        <v>1240</v>
      </c>
      <c r="B322" s="88" t="s">
        <v>957</v>
      </c>
      <c r="C322" s="115" t="s">
        <v>1399</v>
      </c>
      <c r="D322" s="113">
        <v>0</v>
      </c>
      <c r="E322" s="113">
        <v>0</v>
      </c>
      <c r="F322" s="113">
        <v>0</v>
      </c>
      <c r="G322" s="113">
        <v>0</v>
      </c>
      <c r="H322" s="113">
        <v>0</v>
      </c>
      <c r="I322" s="113">
        <v>0</v>
      </c>
      <c r="J322" s="113">
        <v>0</v>
      </c>
      <c r="K322" s="113">
        <v>0</v>
      </c>
      <c r="L322" s="113">
        <v>0</v>
      </c>
      <c r="M322" s="113">
        <v>0</v>
      </c>
      <c r="N322" s="113">
        <v>0</v>
      </c>
      <c r="O322" s="113">
        <v>0</v>
      </c>
      <c r="P322" s="113">
        <v>0</v>
      </c>
      <c r="Q322" s="113">
        <v>0</v>
      </c>
      <c r="R322" s="113">
        <v>0</v>
      </c>
      <c r="S322" s="113">
        <v>0</v>
      </c>
      <c r="T322" s="113">
        <v>0</v>
      </c>
      <c r="U322" s="113">
        <v>0</v>
      </c>
      <c r="V322" s="113">
        <v>0</v>
      </c>
      <c r="W322" s="113">
        <v>0</v>
      </c>
      <c r="X322" s="113">
        <v>0</v>
      </c>
      <c r="Y322" s="113">
        <v>0</v>
      </c>
      <c r="Z322" s="113">
        <v>0</v>
      </c>
      <c r="AA322" s="113">
        <v>0</v>
      </c>
      <c r="AB322" s="113">
        <v>0</v>
      </c>
      <c r="AC322" s="113">
        <v>0</v>
      </c>
      <c r="AD322" s="113">
        <v>0</v>
      </c>
      <c r="AE322" s="113">
        <v>0</v>
      </c>
      <c r="AF322" s="113">
        <v>0</v>
      </c>
      <c r="AG322" s="113">
        <v>0</v>
      </c>
      <c r="AH322" s="113">
        <v>0</v>
      </c>
      <c r="AI322" s="113">
        <v>0</v>
      </c>
      <c r="AJ322" s="113">
        <v>0</v>
      </c>
      <c r="AK322" s="113">
        <v>0</v>
      </c>
      <c r="AL322" s="113">
        <v>0</v>
      </c>
      <c r="AM322" s="113">
        <f t="shared" si="4"/>
        <v>0</v>
      </c>
      <c r="AP322" s="70"/>
    </row>
    <row r="323" spans="1:42" ht="33" customHeight="1">
      <c r="A323" s="87">
        <v>1241</v>
      </c>
      <c r="B323" s="88" t="s">
        <v>958</v>
      </c>
      <c r="C323" s="115" t="s">
        <v>1399</v>
      </c>
      <c r="D323" s="113">
        <v>0</v>
      </c>
      <c r="E323" s="113">
        <v>0</v>
      </c>
      <c r="F323" s="113">
        <v>0</v>
      </c>
      <c r="G323" s="113">
        <v>0</v>
      </c>
      <c r="H323" s="113">
        <v>0</v>
      </c>
      <c r="I323" s="113">
        <v>0</v>
      </c>
      <c r="J323" s="113">
        <v>0</v>
      </c>
      <c r="K323" s="113">
        <v>0</v>
      </c>
      <c r="L323" s="113">
        <v>0</v>
      </c>
      <c r="M323" s="113">
        <v>0</v>
      </c>
      <c r="N323" s="113">
        <v>0</v>
      </c>
      <c r="O323" s="113">
        <v>0</v>
      </c>
      <c r="P323" s="113">
        <v>0</v>
      </c>
      <c r="Q323" s="113">
        <v>0</v>
      </c>
      <c r="R323" s="113">
        <v>0</v>
      </c>
      <c r="S323" s="113">
        <v>0</v>
      </c>
      <c r="T323" s="113">
        <v>0</v>
      </c>
      <c r="U323" s="113">
        <v>0</v>
      </c>
      <c r="V323" s="113">
        <v>0</v>
      </c>
      <c r="W323" s="113">
        <v>0</v>
      </c>
      <c r="X323" s="113">
        <v>0</v>
      </c>
      <c r="Y323" s="113">
        <v>0</v>
      </c>
      <c r="Z323" s="113">
        <v>0</v>
      </c>
      <c r="AA323" s="113">
        <v>0</v>
      </c>
      <c r="AB323" s="113">
        <v>0</v>
      </c>
      <c r="AC323" s="113">
        <v>0</v>
      </c>
      <c r="AD323" s="113">
        <v>0</v>
      </c>
      <c r="AE323" s="113">
        <v>0</v>
      </c>
      <c r="AF323" s="113">
        <v>0</v>
      </c>
      <c r="AG323" s="113">
        <v>0</v>
      </c>
      <c r="AH323" s="113">
        <v>0</v>
      </c>
      <c r="AI323" s="113">
        <v>0</v>
      </c>
      <c r="AJ323" s="113">
        <v>0</v>
      </c>
      <c r="AK323" s="113">
        <v>0</v>
      </c>
      <c r="AL323" s="113">
        <v>0</v>
      </c>
      <c r="AM323" s="113">
        <f t="shared" si="4"/>
        <v>0</v>
      </c>
      <c r="AP323" s="70"/>
    </row>
    <row r="324" spans="1:42" ht="33" customHeight="1">
      <c r="A324" s="87">
        <v>1242</v>
      </c>
      <c r="B324" s="88" t="s">
        <v>959</v>
      </c>
      <c r="C324" s="115" t="s">
        <v>1399</v>
      </c>
      <c r="D324" s="113">
        <v>0</v>
      </c>
      <c r="E324" s="113">
        <v>0</v>
      </c>
      <c r="F324" s="113">
        <v>0</v>
      </c>
      <c r="G324" s="113">
        <v>0</v>
      </c>
      <c r="H324" s="113">
        <v>0</v>
      </c>
      <c r="I324" s="113">
        <v>0</v>
      </c>
      <c r="J324" s="113">
        <v>0</v>
      </c>
      <c r="K324" s="113">
        <v>0</v>
      </c>
      <c r="L324" s="113">
        <v>0</v>
      </c>
      <c r="M324" s="113">
        <v>0</v>
      </c>
      <c r="N324" s="113">
        <v>0</v>
      </c>
      <c r="O324" s="113">
        <v>0</v>
      </c>
      <c r="P324" s="113">
        <v>0</v>
      </c>
      <c r="Q324" s="113">
        <v>0</v>
      </c>
      <c r="R324" s="113">
        <v>0</v>
      </c>
      <c r="S324" s="113">
        <v>0</v>
      </c>
      <c r="T324" s="113">
        <v>0</v>
      </c>
      <c r="U324" s="113">
        <v>0</v>
      </c>
      <c r="V324" s="113">
        <v>0</v>
      </c>
      <c r="W324" s="113">
        <v>0</v>
      </c>
      <c r="X324" s="113">
        <v>0</v>
      </c>
      <c r="Y324" s="113">
        <v>0</v>
      </c>
      <c r="Z324" s="113">
        <v>0</v>
      </c>
      <c r="AA324" s="113">
        <v>0</v>
      </c>
      <c r="AB324" s="113">
        <v>0</v>
      </c>
      <c r="AC324" s="113">
        <v>0</v>
      </c>
      <c r="AD324" s="113">
        <v>0</v>
      </c>
      <c r="AE324" s="113">
        <v>0</v>
      </c>
      <c r="AF324" s="113">
        <v>0</v>
      </c>
      <c r="AG324" s="113">
        <v>0</v>
      </c>
      <c r="AH324" s="113">
        <v>0</v>
      </c>
      <c r="AI324" s="113">
        <v>0</v>
      </c>
      <c r="AJ324" s="113">
        <v>0</v>
      </c>
      <c r="AK324" s="113">
        <v>0</v>
      </c>
      <c r="AL324" s="113">
        <v>0</v>
      </c>
      <c r="AM324" s="113">
        <f t="shared" si="4"/>
        <v>0</v>
      </c>
      <c r="AP324" s="70"/>
    </row>
    <row r="325" spans="1:42" ht="33" customHeight="1">
      <c r="A325" s="87">
        <v>1243</v>
      </c>
      <c r="B325" s="88" t="s">
        <v>960</v>
      </c>
      <c r="C325" s="115" t="s">
        <v>1399</v>
      </c>
      <c r="D325" s="113">
        <v>0</v>
      </c>
      <c r="E325" s="113">
        <v>0</v>
      </c>
      <c r="F325" s="113">
        <v>0</v>
      </c>
      <c r="G325" s="113">
        <v>0</v>
      </c>
      <c r="H325" s="113">
        <v>0</v>
      </c>
      <c r="I325" s="113">
        <v>0</v>
      </c>
      <c r="J325" s="113">
        <v>0</v>
      </c>
      <c r="K325" s="113">
        <v>0</v>
      </c>
      <c r="L325" s="113">
        <v>0</v>
      </c>
      <c r="M325" s="113">
        <v>0</v>
      </c>
      <c r="N325" s="113">
        <v>0</v>
      </c>
      <c r="O325" s="113">
        <v>0</v>
      </c>
      <c r="P325" s="113">
        <v>0</v>
      </c>
      <c r="Q325" s="113">
        <v>0</v>
      </c>
      <c r="R325" s="113">
        <v>0</v>
      </c>
      <c r="S325" s="113">
        <v>0</v>
      </c>
      <c r="T325" s="113">
        <v>0</v>
      </c>
      <c r="U325" s="113">
        <v>0</v>
      </c>
      <c r="V325" s="113">
        <v>0</v>
      </c>
      <c r="W325" s="113">
        <v>0</v>
      </c>
      <c r="X325" s="113">
        <v>0</v>
      </c>
      <c r="Y325" s="113">
        <v>0</v>
      </c>
      <c r="Z325" s="113">
        <v>0</v>
      </c>
      <c r="AA325" s="113">
        <v>0</v>
      </c>
      <c r="AB325" s="113">
        <v>0</v>
      </c>
      <c r="AC325" s="113">
        <v>0</v>
      </c>
      <c r="AD325" s="113">
        <v>0</v>
      </c>
      <c r="AE325" s="113">
        <v>0</v>
      </c>
      <c r="AF325" s="113">
        <v>0</v>
      </c>
      <c r="AG325" s="113">
        <v>0</v>
      </c>
      <c r="AH325" s="113">
        <v>0</v>
      </c>
      <c r="AI325" s="113">
        <v>0</v>
      </c>
      <c r="AJ325" s="113">
        <v>0</v>
      </c>
      <c r="AK325" s="113">
        <v>0</v>
      </c>
      <c r="AL325" s="113">
        <v>0</v>
      </c>
      <c r="AM325" s="113">
        <f t="shared" si="4"/>
        <v>0</v>
      </c>
      <c r="AP325" s="70"/>
    </row>
    <row r="326" spans="1:42" ht="33" customHeight="1">
      <c r="A326" s="87">
        <v>1244</v>
      </c>
      <c r="B326" s="88" t="s">
        <v>961</v>
      </c>
      <c r="C326" s="115" t="s">
        <v>1399</v>
      </c>
      <c r="D326" s="113">
        <v>0</v>
      </c>
      <c r="E326" s="113">
        <v>0</v>
      </c>
      <c r="F326" s="113">
        <v>0</v>
      </c>
      <c r="G326" s="113">
        <v>0</v>
      </c>
      <c r="H326" s="113">
        <v>0</v>
      </c>
      <c r="I326" s="113">
        <v>0</v>
      </c>
      <c r="J326" s="113">
        <v>0</v>
      </c>
      <c r="K326" s="113">
        <v>0</v>
      </c>
      <c r="L326" s="113">
        <v>0</v>
      </c>
      <c r="M326" s="113">
        <v>0</v>
      </c>
      <c r="N326" s="113">
        <v>0</v>
      </c>
      <c r="O326" s="113">
        <v>0</v>
      </c>
      <c r="P326" s="113">
        <v>0</v>
      </c>
      <c r="Q326" s="113">
        <v>0</v>
      </c>
      <c r="R326" s="113">
        <v>0</v>
      </c>
      <c r="S326" s="113">
        <v>0</v>
      </c>
      <c r="T326" s="113">
        <v>0</v>
      </c>
      <c r="U326" s="113">
        <v>0</v>
      </c>
      <c r="V326" s="113">
        <v>0</v>
      </c>
      <c r="W326" s="113">
        <v>0</v>
      </c>
      <c r="X326" s="113">
        <v>0</v>
      </c>
      <c r="Y326" s="113">
        <v>0</v>
      </c>
      <c r="Z326" s="113">
        <v>0</v>
      </c>
      <c r="AA326" s="113">
        <v>0</v>
      </c>
      <c r="AB326" s="113">
        <v>0</v>
      </c>
      <c r="AC326" s="113">
        <v>0</v>
      </c>
      <c r="AD326" s="113">
        <v>0</v>
      </c>
      <c r="AE326" s="113">
        <v>0</v>
      </c>
      <c r="AF326" s="113">
        <v>0</v>
      </c>
      <c r="AG326" s="113">
        <v>0</v>
      </c>
      <c r="AH326" s="113">
        <v>0</v>
      </c>
      <c r="AI326" s="113">
        <v>0</v>
      </c>
      <c r="AJ326" s="113">
        <v>0</v>
      </c>
      <c r="AK326" s="113">
        <v>0</v>
      </c>
      <c r="AL326" s="113">
        <v>0</v>
      </c>
      <c r="AM326" s="113">
        <f t="shared" si="4"/>
        <v>0</v>
      </c>
      <c r="AP326" s="70"/>
    </row>
    <row r="327" spans="1:42" ht="33" customHeight="1">
      <c r="A327" s="87">
        <v>1245</v>
      </c>
      <c r="B327" s="88" t="s">
        <v>962</v>
      </c>
      <c r="C327" s="115" t="s">
        <v>1399</v>
      </c>
      <c r="D327" s="113">
        <v>0</v>
      </c>
      <c r="E327" s="113">
        <v>0</v>
      </c>
      <c r="F327" s="113">
        <v>0</v>
      </c>
      <c r="G327" s="113">
        <v>0</v>
      </c>
      <c r="H327" s="113">
        <v>0</v>
      </c>
      <c r="I327" s="113">
        <v>0</v>
      </c>
      <c r="J327" s="113">
        <v>0</v>
      </c>
      <c r="K327" s="113">
        <v>0</v>
      </c>
      <c r="L327" s="113">
        <v>0</v>
      </c>
      <c r="M327" s="113">
        <v>0</v>
      </c>
      <c r="N327" s="113">
        <v>0</v>
      </c>
      <c r="O327" s="113">
        <v>0</v>
      </c>
      <c r="P327" s="113">
        <v>0</v>
      </c>
      <c r="Q327" s="113">
        <v>0</v>
      </c>
      <c r="R327" s="113">
        <v>0</v>
      </c>
      <c r="S327" s="113">
        <v>0</v>
      </c>
      <c r="T327" s="113">
        <v>0</v>
      </c>
      <c r="U327" s="113">
        <v>0</v>
      </c>
      <c r="V327" s="113">
        <v>0</v>
      </c>
      <c r="W327" s="113">
        <v>0</v>
      </c>
      <c r="X327" s="113">
        <v>0</v>
      </c>
      <c r="Y327" s="113">
        <v>0</v>
      </c>
      <c r="Z327" s="113">
        <v>0</v>
      </c>
      <c r="AA327" s="113">
        <v>0</v>
      </c>
      <c r="AB327" s="113">
        <v>0</v>
      </c>
      <c r="AC327" s="113">
        <v>0</v>
      </c>
      <c r="AD327" s="113">
        <v>0</v>
      </c>
      <c r="AE327" s="113">
        <v>0</v>
      </c>
      <c r="AF327" s="113">
        <v>0</v>
      </c>
      <c r="AG327" s="113">
        <v>0</v>
      </c>
      <c r="AH327" s="113">
        <v>0</v>
      </c>
      <c r="AI327" s="113">
        <v>0</v>
      </c>
      <c r="AJ327" s="113">
        <v>0</v>
      </c>
      <c r="AK327" s="113">
        <v>0</v>
      </c>
      <c r="AL327" s="113">
        <v>0</v>
      </c>
      <c r="AM327" s="113">
        <f t="shared" si="4"/>
        <v>0</v>
      </c>
      <c r="AP327" s="70"/>
    </row>
    <row r="328" spans="1:42" ht="33" customHeight="1">
      <c r="A328" s="87">
        <v>1246</v>
      </c>
      <c r="B328" s="88" t="s">
        <v>963</v>
      </c>
      <c r="C328" s="115" t="s">
        <v>1399</v>
      </c>
      <c r="D328" s="113">
        <v>0</v>
      </c>
      <c r="E328" s="113">
        <v>0</v>
      </c>
      <c r="F328" s="113">
        <v>0</v>
      </c>
      <c r="G328" s="113">
        <v>0</v>
      </c>
      <c r="H328" s="113">
        <v>0</v>
      </c>
      <c r="I328" s="113">
        <v>0</v>
      </c>
      <c r="J328" s="113">
        <v>0</v>
      </c>
      <c r="K328" s="113">
        <v>0</v>
      </c>
      <c r="L328" s="113">
        <v>0</v>
      </c>
      <c r="M328" s="113">
        <v>0</v>
      </c>
      <c r="N328" s="113">
        <v>0</v>
      </c>
      <c r="O328" s="113">
        <v>0</v>
      </c>
      <c r="P328" s="113">
        <v>0</v>
      </c>
      <c r="Q328" s="113">
        <v>0</v>
      </c>
      <c r="R328" s="113">
        <v>0</v>
      </c>
      <c r="S328" s="113">
        <v>0</v>
      </c>
      <c r="T328" s="113">
        <v>0</v>
      </c>
      <c r="U328" s="113">
        <v>0</v>
      </c>
      <c r="V328" s="113">
        <v>0</v>
      </c>
      <c r="W328" s="113">
        <v>0</v>
      </c>
      <c r="X328" s="113">
        <v>0</v>
      </c>
      <c r="Y328" s="113">
        <v>0</v>
      </c>
      <c r="Z328" s="113">
        <v>0</v>
      </c>
      <c r="AA328" s="113">
        <v>0</v>
      </c>
      <c r="AB328" s="113">
        <v>0</v>
      </c>
      <c r="AC328" s="113">
        <v>0</v>
      </c>
      <c r="AD328" s="113">
        <v>0</v>
      </c>
      <c r="AE328" s="113">
        <v>0</v>
      </c>
      <c r="AF328" s="113">
        <v>0</v>
      </c>
      <c r="AG328" s="113">
        <v>0</v>
      </c>
      <c r="AH328" s="113">
        <v>0</v>
      </c>
      <c r="AI328" s="113">
        <v>0</v>
      </c>
      <c r="AJ328" s="113">
        <v>0</v>
      </c>
      <c r="AK328" s="113">
        <v>0</v>
      </c>
      <c r="AL328" s="113">
        <v>0</v>
      </c>
      <c r="AM328" s="113">
        <f t="shared" si="4"/>
        <v>0</v>
      </c>
      <c r="AP328" s="70"/>
    </row>
    <row r="329" spans="1:42" ht="33" customHeight="1">
      <c r="A329" s="87">
        <v>1247</v>
      </c>
      <c r="B329" s="88" t="s">
        <v>964</v>
      </c>
      <c r="C329" s="115" t="s">
        <v>1399</v>
      </c>
      <c r="D329" s="113">
        <v>0</v>
      </c>
      <c r="E329" s="113">
        <v>0</v>
      </c>
      <c r="F329" s="113">
        <v>0</v>
      </c>
      <c r="G329" s="113">
        <v>0</v>
      </c>
      <c r="H329" s="113">
        <v>0</v>
      </c>
      <c r="I329" s="113">
        <v>0</v>
      </c>
      <c r="J329" s="113">
        <v>0</v>
      </c>
      <c r="K329" s="113">
        <v>0</v>
      </c>
      <c r="L329" s="113">
        <v>0</v>
      </c>
      <c r="M329" s="113">
        <v>0</v>
      </c>
      <c r="N329" s="113">
        <v>0</v>
      </c>
      <c r="O329" s="113">
        <v>0</v>
      </c>
      <c r="P329" s="113">
        <v>0</v>
      </c>
      <c r="Q329" s="113">
        <v>0</v>
      </c>
      <c r="R329" s="113">
        <v>0</v>
      </c>
      <c r="S329" s="113">
        <v>0</v>
      </c>
      <c r="T329" s="113">
        <v>0</v>
      </c>
      <c r="U329" s="113">
        <v>0</v>
      </c>
      <c r="V329" s="113">
        <v>0</v>
      </c>
      <c r="W329" s="113">
        <v>0</v>
      </c>
      <c r="X329" s="113">
        <v>0</v>
      </c>
      <c r="Y329" s="113">
        <v>0</v>
      </c>
      <c r="Z329" s="113">
        <v>0</v>
      </c>
      <c r="AA329" s="113">
        <v>0</v>
      </c>
      <c r="AB329" s="113">
        <v>0</v>
      </c>
      <c r="AC329" s="113">
        <v>0</v>
      </c>
      <c r="AD329" s="113">
        <v>0</v>
      </c>
      <c r="AE329" s="113">
        <v>0</v>
      </c>
      <c r="AF329" s="113">
        <v>0</v>
      </c>
      <c r="AG329" s="113">
        <v>0</v>
      </c>
      <c r="AH329" s="113">
        <v>0</v>
      </c>
      <c r="AI329" s="113">
        <v>0</v>
      </c>
      <c r="AJ329" s="113">
        <v>0</v>
      </c>
      <c r="AK329" s="113">
        <v>0</v>
      </c>
      <c r="AL329" s="113">
        <v>0</v>
      </c>
      <c r="AM329" s="113">
        <f t="shared" si="4"/>
        <v>0</v>
      </c>
      <c r="AP329" s="70"/>
    </row>
    <row r="330" spans="1:42" ht="33" customHeight="1">
      <c r="A330" s="87">
        <v>1248</v>
      </c>
      <c r="B330" s="88" t="s">
        <v>965</v>
      </c>
      <c r="C330" s="115" t="s">
        <v>1399</v>
      </c>
      <c r="D330" s="113">
        <v>0</v>
      </c>
      <c r="E330" s="113">
        <v>0</v>
      </c>
      <c r="F330" s="113">
        <v>0</v>
      </c>
      <c r="G330" s="113">
        <v>0</v>
      </c>
      <c r="H330" s="113">
        <v>0</v>
      </c>
      <c r="I330" s="113">
        <v>0</v>
      </c>
      <c r="J330" s="113">
        <v>0</v>
      </c>
      <c r="K330" s="113">
        <v>0</v>
      </c>
      <c r="L330" s="113">
        <v>0</v>
      </c>
      <c r="M330" s="113">
        <v>0</v>
      </c>
      <c r="N330" s="113">
        <v>0</v>
      </c>
      <c r="O330" s="113">
        <v>0</v>
      </c>
      <c r="P330" s="113">
        <v>0</v>
      </c>
      <c r="Q330" s="113">
        <v>0</v>
      </c>
      <c r="R330" s="113">
        <v>0</v>
      </c>
      <c r="S330" s="113">
        <v>0</v>
      </c>
      <c r="T330" s="113">
        <v>0</v>
      </c>
      <c r="U330" s="113">
        <v>0</v>
      </c>
      <c r="V330" s="113">
        <v>0</v>
      </c>
      <c r="W330" s="113">
        <v>0</v>
      </c>
      <c r="X330" s="113">
        <v>0</v>
      </c>
      <c r="Y330" s="113">
        <v>0</v>
      </c>
      <c r="Z330" s="113">
        <v>0</v>
      </c>
      <c r="AA330" s="113">
        <v>0</v>
      </c>
      <c r="AB330" s="113">
        <v>0</v>
      </c>
      <c r="AC330" s="113">
        <v>0</v>
      </c>
      <c r="AD330" s="113">
        <v>0</v>
      </c>
      <c r="AE330" s="113">
        <v>0</v>
      </c>
      <c r="AF330" s="113">
        <v>0</v>
      </c>
      <c r="AG330" s="113">
        <v>0</v>
      </c>
      <c r="AH330" s="113">
        <v>0</v>
      </c>
      <c r="AI330" s="113">
        <v>0</v>
      </c>
      <c r="AJ330" s="113">
        <v>0</v>
      </c>
      <c r="AK330" s="113">
        <v>0</v>
      </c>
      <c r="AL330" s="113">
        <v>0</v>
      </c>
      <c r="AM330" s="113">
        <f t="shared" si="4"/>
        <v>0</v>
      </c>
      <c r="AP330" s="70"/>
    </row>
    <row r="331" spans="1:42" ht="33" customHeight="1">
      <c r="A331" s="87">
        <v>1249</v>
      </c>
      <c r="B331" s="88" t="s">
        <v>966</v>
      </c>
      <c r="C331" s="115" t="s">
        <v>1399</v>
      </c>
      <c r="D331" s="113">
        <v>0</v>
      </c>
      <c r="E331" s="113">
        <v>0</v>
      </c>
      <c r="F331" s="113">
        <v>0</v>
      </c>
      <c r="G331" s="113">
        <v>0</v>
      </c>
      <c r="H331" s="113">
        <v>0</v>
      </c>
      <c r="I331" s="113">
        <v>0</v>
      </c>
      <c r="J331" s="113">
        <v>0</v>
      </c>
      <c r="K331" s="113">
        <v>0</v>
      </c>
      <c r="L331" s="113">
        <v>0</v>
      </c>
      <c r="M331" s="113">
        <v>0</v>
      </c>
      <c r="N331" s="113">
        <v>0</v>
      </c>
      <c r="O331" s="113">
        <v>0</v>
      </c>
      <c r="P331" s="113">
        <v>0</v>
      </c>
      <c r="Q331" s="113">
        <v>0</v>
      </c>
      <c r="R331" s="113">
        <v>0</v>
      </c>
      <c r="S331" s="113">
        <v>0</v>
      </c>
      <c r="T331" s="113">
        <v>0</v>
      </c>
      <c r="U331" s="113">
        <v>0</v>
      </c>
      <c r="V331" s="113">
        <v>0</v>
      </c>
      <c r="W331" s="113">
        <v>0</v>
      </c>
      <c r="X331" s="113">
        <v>0</v>
      </c>
      <c r="Y331" s="113">
        <v>0</v>
      </c>
      <c r="Z331" s="113">
        <v>0</v>
      </c>
      <c r="AA331" s="113">
        <v>0</v>
      </c>
      <c r="AB331" s="113">
        <v>0</v>
      </c>
      <c r="AC331" s="113">
        <v>0</v>
      </c>
      <c r="AD331" s="113">
        <v>0</v>
      </c>
      <c r="AE331" s="113">
        <v>0</v>
      </c>
      <c r="AF331" s="113">
        <v>0</v>
      </c>
      <c r="AG331" s="113">
        <v>0</v>
      </c>
      <c r="AH331" s="113">
        <v>0</v>
      </c>
      <c r="AI331" s="113">
        <v>0</v>
      </c>
      <c r="AJ331" s="113">
        <v>0</v>
      </c>
      <c r="AK331" s="113">
        <v>0</v>
      </c>
      <c r="AL331" s="113">
        <v>0</v>
      </c>
      <c r="AM331" s="113">
        <f t="shared" ref="AM331:AM394" si="5">SUM(D331:AL331)</f>
        <v>0</v>
      </c>
      <c r="AP331" s="70"/>
    </row>
    <row r="332" spans="1:42" ht="33" customHeight="1">
      <c r="A332" s="87">
        <v>1250</v>
      </c>
      <c r="B332" s="88" t="s">
        <v>967</v>
      </c>
      <c r="C332" s="115" t="s">
        <v>1399</v>
      </c>
      <c r="D332" s="113">
        <v>0</v>
      </c>
      <c r="E332" s="113">
        <v>0</v>
      </c>
      <c r="F332" s="113">
        <v>0</v>
      </c>
      <c r="G332" s="113">
        <v>0</v>
      </c>
      <c r="H332" s="113">
        <v>0</v>
      </c>
      <c r="I332" s="113">
        <v>0</v>
      </c>
      <c r="J332" s="113">
        <v>0</v>
      </c>
      <c r="K332" s="113">
        <v>0</v>
      </c>
      <c r="L332" s="113">
        <v>0</v>
      </c>
      <c r="M332" s="113">
        <v>0</v>
      </c>
      <c r="N332" s="113">
        <v>0</v>
      </c>
      <c r="O332" s="113">
        <v>0</v>
      </c>
      <c r="P332" s="113">
        <v>0</v>
      </c>
      <c r="Q332" s="113">
        <v>0</v>
      </c>
      <c r="R332" s="113">
        <v>0</v>
      </c>
      <c r="S332" s="113">
        <v>0</v>
      </c>
      <c r="T332" s="113">
        <v>0</v>
      </c>
      <c r="U332" s="113">
        <v>0</v>
      </c>
      <c r="V332" s="113">
        <v>0</v>
      </c>
      <c r="W332" s="113">
        <v>0</v>
      </c>
      <c r="X332" s="113">
        <v>0</v>
      </c>
      <c r="Y332" s="113">
        <v>0</v>
      </c>
      <c r="Z332" s="113">
        <v>0</v>
      </c>
      <c r="AA332" s="113">
        <v>0</v>
      </c>
      <c r="AB332" s="113">
        <v>0</v>
      </c>
      <c r="AC332" s="113">
        <v>0</v>
      </c>
      <c r="AD332" s="113">
        <v>0</v>
      </c>
      <c r="AE332" s="113">
        <v>0</v>
      </c>
      <c r="AF332" s="113">
        <v>0</v>
      </c>
      <c r="AG332" s="113">
        <v>0</v>
      </c>
      <c r="AH332" s="113">
        <v>0</v>
      </c>
      <c r="AI332" s="113">
        <v>0</v>
      </c>
      <c r="AJ332" s="113">
        <v>0</v>
      </c>
      <c r="AK332" s="113">
        <v>0</v>
      </c>
      <c r="AL332" s="113">
        <v>0</v>
      </c>
      <c r="AM332" s="113">
        <f t="shared" si="5"/>
        <v>0</v>
      </c>
      <c r="AP332" s="70"/>
    </row>
    <row r="333" spans="1:42" ht="33" customHeight="1">
      <c r="A333" s="87">
        <v>1251</v>
      </c>
      <c r="B333" s="88" t="s">
        <v>968</v>
      </c>
      <c r="C333" s="115" t="s">
        <v>1399</v>
      </c>
      <c r="D333" s="113">
        <v>0</v>
      </c>
      <c r="E333" s="113">
        <v>0</v>
      </c>
      <c r="F333" s="113">
        <v>0</v>
      </c>
      <c r="G333" s="113">
        <v>0</v>
      </c>
      <c r="H333" s="113">
        <v>0</v>
      </c>
      <c r="I333" s="113">
        <v>0</v>
      </c>
      <c r="J333" s="113">
        <v>0</v>
      </c>
      <c r="K333" s="113">
        <v>0</v>
      </c>
      <c r="L333" s="113">
        <v>0</v>
      </c>
      <c r="M333" s="113">
        <v>0</v>
      </c>
      <c r="N333" s="113">
        <v>0</v>
      </c>
      <c r="O333" s="113">
        <v>0</v>
      </c>
      <c r="P333" s="113">
        <v>0</v>
      </c>
      <c r="Q333" s="113">
        <v>0</v>
      </c>
      <c r="R333" s="113">
        <v>0</v>
      </c>
      <c r="S333" s="113">
        <v>0</v>
      </c>
      <c r="T333" s="113">
        <v>0</v>
      </c>
      <c r="U333" s="113">
        <v>0</v>
      </c>
      <c r="V333" s="113">
        <v>0</v>
      </c>
      <c r="W333" s="113">
        <v>0</v>
      </c>
      <c r="X333" s="113">
        <v>0</v>
      </c>
      <c r="Y333" s="113">
        <v>0</v>
      </c>
      <c r="Z333" s="113">
        <v>0</v>
      </c>
      <c r="AA333" s="113">
        <v>0</v>
      </c>
      <c r="AB333" s="113">
        <v>0</v>
      </c>
      <c r="AC333" s="113">
        <v>0</v>
      </c>
      <c r="AD333" s="113">
        <v>0</v>
      </c>
      <c r="AE333" s="113">
        <v>0</v>
      </c>
      <c r="AF333" s="113">
        <v>0</v>
      </c>
      <c r="AG333" s="113">
        <v>0</v>
      </c>
      <c r="AH333" s="113">
        <v>0</v>
      </c>
      <c r="AI333" s="113">
        <v>0</v>
      </c>
      <c r="AJ333" s="113">
        <v>0</v>
      </c>
      <c r="AK333" s="113">
        <v>0</v>
      </c>
      <c r="AL333" s="113">
        <v>0</v>
      </c>
      <c r="AM333" s="113">
        <f t="shared" si="5"/>
        <v>0</v>
      </c>
      <c r="AP333" s="70"/>
    </row>
    <row r="334" spans="1:42" ht="33" customHeight="1">
      <c r="A334" s="87">
        <v>1252</v>
      </c>
      <c r="B334" s="88" t="s">
        <v>969</v>
      </c>
      <c r="C334" s="115" t="s">
        <v>1399</v>
      </c>
      <c r="D334" s="113">
        <v>0</v>
      </c>
      <c r="E334" s="113">
        <v>0</v>
      </c>
      <c r="F334" s="113">
        <v>0</v>
      </c>
      <c r="G334" s="113">
        <v>0</v>
      </c>
      <c r="H334" s="113">
        <v>0</v>
      </c>
      <c r="I334" s="113">
        <v>0</v>
      </c>
      <c r="J334" s="113">
        <v>0</v>
      </c>
      <c r="K334" s="113">
        <v>0</v>
      </c>
      <c r="L334" s="113">
        <v>0</v>
      </c>
      <c r="M334" s="113">
        <v>0</v>
      </c>
      <c r="N334" s="113">
        <v>0</v>
      </c>
      <c r="O334" s="113">
        <v>0</v>
      </c>
      <c r="P334" s="113">
        <v>0</v>
      </c>
      <c r="Q334" s="113">
        <v>0</v>
      </c>
      <c r="R334" s="113">
        <v>0</v>
      </c>
      <c r="S334" s="113">
        <v>0</v>
      </c>
      <c r="T334" s="113">
        <v>0</v>
      </c>
      <c r="U334" s="113">
        <v>0</v>
      </c>
      <c r="V334" s="113">
        <v>0</v>
      </c>
      <c r="W334" s="113">
        <v>0</v>
      </c>
      <c r="X334" s="113">
        <v>0</v>
      </c>
      <c r="Y334" s="113">
        <v>0</v>
      </c>
      <c r="Z334" s="113">
        <v>0</v>
      </c>
      <c r="AA334" s="113">
        <v>0</v>
      </c>
      <c r="AB334" s="113">
        <v>0</v>
      </c>
      <c r="AC334" s="113">
        <v>0</v>
      </c>
      <c r="AD334" s="113">
        <v>0</v>
      </c>
      <c r="AE334" s="113">
        <v>0</v>
      </c>
      <c r="AF334" s="113">
        <v>0</v>
      </c>
      <c r="AG334" s="113">
        <v>0</v>
      </c>
      <c r="AH334" s="113">
        <v>0</v>
      </c>
      <c r="AI334" s="113">
        <v>0</v>
      </c>
      <c r="AJ334" s="113">
        <v>0</v>
      </c>
      <c r="AK334" s="113">
        <v>0</v>
      </c>
      <c r="AL334" s="113">
        <v>0</v>
      </c>
      <c r="AM334" s="113">
        <f t="shared" si="5"/>
        <v>0</v>
      </c>
      <c r="AP334" s="70"/>
    </row>
    <row r="335" spans="1:42" ht="33" customHeight="1">
      <c r="A335" s="87">
        <v>1253</v>
      </c>
      <c r="B335" s="88" t="s">
        <v>970</v>
      </c>
      <c r="C335" s="115" t="s">
        <v>1399</v>
      </c>
      <c r="D335" s="113">
        <v>0</v>
      </c>
      <c r="E335" s="113">
        <v>0</v>
      </c>
      <c r="F335" s="113">
        <v>0</v>
      </c>
      <c r="G335" s="113">
        <v>0</v>
      </c>
      <c r="H335" s="113">
        <v>0</v>
      </c>
      <c r="I335" s="113">
        <v>0</v>
      </c>
      <c r="J335" s="113">
        <v>0</v>
      </c>
      <c r="K335" s="113">
        <v>0</v>
      </c>
      <c r="L335" s="113">
        <v>0</v>
      </c>
      <c r="M335" s="113">
        <v>0</v>
      </c>
      <c r="N335" s="113">
        <v>0</v>
      </c>
      <c r="O335" s="113">
        <v>0</v>
      </c>
      <c r="P335" s="113">
        <v>0</v>
      </c>
      <c r="Q335" s="113">
        <v>0</v>
      </c>
      <c r="R335" s="113">
        <v>0</v>
      </c>
      <c r="S335" s="113">
        <v>0</v>
      </c>
      <c r="T335" s="113">
        <v>0</v>
      </c>
      <c r="U335" s="113">
        <v>0</v>
      </c>
      <c r="V335" s="113">
        <v>0</v>
      </c>
      <c r="W335" s="113">
        <v>0</v>
      </c>
      <c r="X335" s="113">
        <v>0</v>
      </c>
      <c r="Y335" s="113">
        <v>0</v>
      </c>
      <c r="Z335" s="113">
        <v>0</v>
      </c>
      <c r="AA335" s="113">
        <v>0</v>
      </c>
      <c r="AB335" s="113">
        <v>0</v>
      </c>
      <c r="AC335" s="113">
        <v>0</v>
      </c>
      <c r="AD335" s="113">
        <v>0</v>
      </c>
      <c r="AE335" s="113">
        <v>0</v>
      </c>
      <c r="AF335" s="113">
        <v>0</v>
      </c>
      <c r="AG335" s="113">
        <v>0</v>
      </c>
      <c r="AH335" s="113">
        <v>0</v>
      </c>
      <c r="AI335" s="113">
        <v>0</v>
      </c>
      <c r="AJ335" s="113">
        <v>0</v>
      </c>
      <c r="AK335" s="113">
        <v>0</v>
      </c>
      <c r="AL335" s="113">
        <v>0</v>
      </c>
      <c r="AM335" s="113">
        <f t="shared" si="5"/>
        <v>0</v>
      </c>
      <c r="AP335" s="70"/>
    </row>
    <row r="336" spans="1:42" ht="33" customHeight="1">
      <c r="A336" s="87">
        <v>1254</v>
      </c>
      <c r="B336" s="88" t="s">
        <v>971</v>
      </c>
      <c r="C336" s="115" t="s">
        <v>1399</v>
      </c>
      <c r="D336" s="113">
        <v>0</v>
      </c>
      <c r="E336" s="113">
        <v>0</v>
      </c>
      <c r="F336" s="113">
        <v>0</v>
      </c>
      <c r="G336" s="113">
        <v>0</v>
      </c>
      <c r="H336" s="113">
        <v>0</v>
      </c>
      <c r="I336" s="113">
        <v>0</v>
      </c>
      <c r="J336" s="113">
        <v>0</v>
      </c>
      <c r="K336" s="113">
        <v>0</v>
      </c>
      <c r="L336" s="113">
        <v>0</v>
      </c>
      <c r="M336" s="113">
        <v>0</v>
      </c>
      <c r="N336" s="113">
        <v>0</v>
      </c>
      <c r="O336" s="113">
        <v>0</v>
      </c>
      <c r="P336" s="113">
        <v>0</v>
      </c>
      <c r="Q336" s="113">
        <v>0</v>
      </c>
      <c r="R336" s="113">
        <v>0</v>
      </c>
      <c r="S336" s="113">
        <v>0</v>
      </c>
      <c r="T336" s="113">
        <v>0</v>
      </c>
      <c r="U336" s="113">
        <v>0</v>
      </c>
      <c r="V336" s="113">
        <v>0</v>
      </c>
      <c r="W336" s="113">
        <v>0</v>
      </c>
      <c r="X336" s="113">
        <v>0</v>
      </c>
      <c r="Y336" s="113">
        <v>0</v>
      </c>
      <c r="Z336" s="113">
        <v>0</v>
      </c>
      <c r="AA336" s="113">
        <v>0</v>
      </c>
      <c r="AB336" s="113">
        <v>0</v>
      </c>
      <c r="AC336" s="113">
        <v>0</v>
      </c>
      <c r="AD336" s="113">
        <v>0</v>
      </c>
      <c r="AE336" s="113">
        <v>0</v>
      </c>
      <c r="AF336" s="113">
        <v>0</v>
      </c>
      <c r="AG336" s="113">
        <v>0</v>
      </c>
      <c r="AH336" s="113">
        <v>0</v>
      </c>
      <c r="AI336" s="113">
        <v>0</v>
      </c>
      <c r="AJ336" s="113">
        <v>0</v>
      </c>
      <c r="AK336" s="113">
        <v>0</v>
      </c>
      <c r="AL336" s="113">
        <v>0</v>
      </c>
      <c r="AM336" s="113">
        <f t="shared" si="5"/>
        <v>0</v>
      </c>
      <c r="AP336" s="70"/>
    </row>
    <row r="337" spans="1:42" ht="33" customHeight="1">
      <c r="A337" s="87">
        <v>1255</v>
      </c>
      <c r="B337" s="88" t="s">
        <v>972</v>
      </c>
      <c r="C337" s="115" t="s">
        <v>1399</v>
      </c>
      <c r="D337" s="113">
        <v>0</v>
      </c>
      <c r="E337" s="113">
        <v>0</v>
      </c>
      <c r="F337" s="113">
        <v>0</v>
      </c>
      <c r="G337" s="113">
        <v>0</v>
      </c>
      <c r="H337" s="113">
        <v>0</v>
      </c>
      <c r="I337" s="113">
        <v>0</v>
      </c>
      <c r="J337" s="113">
        <v>0</v>
      </c>
      <c r="K337" s="113">
        <v>0</v>
      </c>
      <c r="L337" s="113">
        <v>0</v>
      </c>
      <c r="M337" s="113">
        <v>0</v>
      </c>
      <c r="N337" s="113">
        <v>0</v>
      </c>
      <c r="O337" s="113">
        <v>0</v>
      </c>
      <c r="P337" s="113">
        <v>0</v>
      </c>
      <c r="Q337" s="113">
        <v>0</v>
      </c>
      <c r="R337" s="113">
        <v>0</v>
      </c>
      <c r="S337" s="113">
        <v>0</v>
      </c>
      <c r="T337" s="113">
        <v>0</v>
      </c>
      <c r="U337" s="113">
        <v>0</v>
      </c>
      <c r="V337" s="113">
        <v>0</v>
      </c>
      <c r="W337" s="113">
        <v>0</v>
      </c>
      <c r="X337" s="113">
        <v>0</v>
      </c>
      <c r="Y337" s="113">
        <v>0</v>
      </c>
      <c r="Z337" s="113">
        <v>0</v>
      </c>
      <c r="AA337" s="113">
        <v>0</v>
      </c>
      <c r="AB337" s="113">
        <v>0</v>
      </c>
      <c r="AC337" s="113">
        <v>0</v>
      </c>
      <c r="AD337" s="113">
        <v>0</v>
      </c>
      <c r="AE337" s="113">
        <v>0</v>
      </c>
      <c r="AF337" s="113">
        <v>0</v>
      </c>
      <c r="AG337" s="113">
        <v>0</v>
      </c>
      <c r="AH337" s="113">
        <v>0</v>
      </c>
      <c r="AI337" s="113">
        <v>0</v>
      </c>
      <c r="AJ337" s="113">
        <v>0</v>
      </c>
      <c r="AK337" s="113">
        <v>0</v>
      </c>
      <c r="AL337" s="113">
        <v>0</v>
      </c>
      <c r="AM337" s="113">
        <f t="shared" si="5"/>
        <v>0</v>
      </c>
      <c r="AP337" s="70"/>
    </row>
    <row r="338" spans="1:42" ht="33" customHeight="1">
      <c r="A338" s="87">
        <v>1256</v>
      </c>
      <c r="B338" s="88" t="s">
        <v>973</v>
      </c>
      <c r="C338" s="115" t="s">
        <v>1399</v>
      </c>
      <c r="D338" s="113">
        <v>0</v>
      </c>
      <c r="E338" s="113">
        <v>0</v>
      </c>
      <c r="F338" s="113">
        <v>0</v>
      </c>
      <c r="G338" s="113">
        <v>0</v>
      </c>
      <c r="H338" s="113">
        <v>0</v>
      </c>
      <c r="I338" s="113">
        <v>0</v>
      </c>
      <c r="J338" s="113">
        <v>0</v>
      </c>
      <c r="K338" s="113">
        <v>0</v>
      </c>
      <c r="L338" s="113">
        <v>0</v>
      </c>
      <c r="M338" s="113">
        <v>0</v>
      </c>
      <c r="N338" s="113">
        <v>0</v>
      </c>
      <c r="O338" s="113">
        <v>0</v>
      </c>
      <c r="P338" s="113">
        <v>0</v>
      </c>
      <c r="Q338" s="113">
        <v>0</v>
      </c>
      <c r="R338" s="113">
        <v>0</v>
      </c>
      <c r="S338" s="113">
        <v>0</v>
      </c>
      <c r="T338" s="113">
        <v>0</v>
      </c>
      <c r="U338" s="113">
        <v>0</v>
      </c>
      <c r="V338" s="113">
        <v>0</v>
      </c>
      <c r="W338" s="113">
        <v>0</v>
      </c>
      <c r="X338" s="113">
        <v>0</v>
      </c>
      <c r="Y338" s="113">
        <v>0</v>
      </c>
      <c r="Z338" s="113">
        <v>0</v>
      </c>
      <c r="AA338" s="113">
        <v>0</v>
      </c>
      <c r="AB338" s="113">
        <v>0</v>
      </c>
      <c r="AC338" s="113">
        <v>0</v>
      </c>
      <c r="AD338" s="113">
        <v>0</v>
      </c>
      <c r="AE338" s="113">
        <v>0</v>
      </c>
      <c r="AF338" s="113">
        <v>0</v>
      </c>
      <c r="AG338" s="113">
        <v>0</v>
      </c>
      <c r="AH338" s="113">
        <v>0</v>
      </c>
      <c r="AI338" s="113">
        <v>0</v>
      </c>
      <c r="AJ338" s="113">
        <v>0</v>
      </c>
      <c r="AK338" s="113">
        <v>0</v>
      </c>
      <c r="AL338" s="113">
        <v>0</v>
      </c>
      <c r="AM338" s="113">
        <f t="shared" si="5"/>
        <v>0</v>
      </c>
      <c r="AP338" s="70"/>
    </row>
    <row r="339" spans="1:42" ht="33" customHeight="1">
      <c r="A339" s="87">
        <v>1257</v>
      </c>
      <c r="B339" s="88" t="s">
        <v>974</v>
      </c>
      <c r="C339" s="115" t="s">
        <v>1399</v>
      </c>
      <c r="D339" s="113">
        <v>0</v>
      </c>
      <c r="E339" s="113">
        <v>0</v>
      </c>
      <c r="F339" s="113">
        <v>0</v>
      </c>
      <c r="G339" s="113">
        <v>0</v>
      </c>
      <c r="H339" s="113">
        <v>0</v>
      </c>
      <c r="I339" s="113">
        <v>0</v>
      </c>
      <c r="J339" s="113">
        <v>0</v>
      </c>
      <c r="K339" s="113">
        <v>0</v>
      </c>
      <c r="L339" s="113">
        <v>0</v>
      </c>
      <c r="M339" s="113">
        <v>0</v>
      </c>
      <c r="N339" s="113">
        <v>0</v>
      </c>
      <c r="O339" s="113">
        <v>0</v>
      </c>
      <c r="P339" s="113">
        <v>0</v>
      </c>
      <c r="Q339" s="113">
        <v>0</v>
      </c>
      <c r="R339" s="113">
        <v>0</v>
      </c>
      <c r="S339" s="113">
        <v>0</v>
      </c>
      <c r="T339" s="113">
        <v>0</v>
      </c>
      <c r="U339" s="113">
        <v>0</v>
      </c>
      <c r="V339" s="113">
        <v>0</v>
      </c>
      <c r="W339" s="113">
        <v>0</v>
      </c>
      <c r="X339" s="113">
        <v>0</v>
      </c>
      <c r="Y339" s="113">
        <v>0</v>
      </c>
      <c r="Z339" s="113">
        <v>0</v>
      </c>
      <c r="AA339" s="113">
        <v>0</v>
      </c>
      <c r="AB339" s="113">
        <v>0</v>
      </c>
      <c r="AC339" s="113">
        <v>0</v>
      </c>
      <c r="AD339" s="113">
        <v>0</v>
      </c>
      <c r="AE339" s="113">
        <v>0</v>
      </c>
      <c r="AF339" s="113">
        <v>0</v>
      </c>
      <c r="AG339" s="113">
        <v>0</v>
      </c>
      <c r="AH339" s="113">
        <v>0</v>
      </c>
      <c r="AI339" s="113">
        <v>0</v>
      </c>
      <c r="AJ339" s="113">
        <v>0</v>
      </c>
      <c r="AK339" s="113">
        <v>0</v>
      </c>
      <c r="AL339" s="113">
        <v>0</v>
      </c>
      <c r="AM339" s="113">
        <f t="shared" si="5"/>
        <v>0</v>
      </c>
      <c r="AP339" s="70"/>
    </row>
    <row r="340" spans="1:42" ht="33" customHeight="1">
      <c r="A340" s="87">
        <v>1258</v>
      </c>
      <c r="B340" s="88" t="s">
        <v>975</v>
      </c>
      <c r="C340" s="115" t="s">
        <v>1399</v>
      </c>
      <c r="D340" s="113">
        <v>0</v>
      </c>
      <c r="E340" s="113">
        <v>0</v>
      </c>
      <c r="F340" s="113">
        <v>0</v>
      </c>
      <c r="G340" s="113">
        <v>0</v>
      </c>
      <c r="H340" s="113">
        <v>0</v>
      </c>
      <c r="I340" s="113">
        <v>0</v>
      </c>
      <c r="J340" s="113">
        <v>0</v>
      </c>
      <c r="K340" s="113">
        <v>0</v>
      </c>
      <c r="L340" s="113">
        <v>0</v>
      </c>
      <c r="M340" s="113">
        <v>0</v>
      </c>
      <c r="N340" s="113">
        <v>0</v>
      </c>
      <c r="O340" s="113">
        <v>0</v>
      </c>
      <c r="P340" s="113">
        <v>0</v>
      </c>
      <c r="Q340" s="113">
        <v>0</v>
      </c>
      <c r="R340" s="113">
        <v>0</v>
      </c>
      <c r="S340" s="113">
        <v>0</v>
      </c>
      <c r="T340" s="113">
        <v>0</v>
      </c>
      <c r="U340" s="113">
        <v>0</v>
      </c>
      <c r="V340" s="113">
        <v>0</v>
      </c>
      <c r="W340" s="113">
        <v>0</v>
      </c>
      <c r="X340" s="113">
        <v>0</v>
      </c>
      <c r="Y340" s="113">
        <v>0</v>
      </c>
      <c r="Z340" s="113">
        <v>0</v>
      </c>
      <c r="AA340" s="113">
        <v>0</v>
      </c>
      <c r="AB340" s="113">
        <v>0</v>
      </c>
      <c r="AC340" s="113">
        <v>0</v>
      </c>
      <c r="AD340" s="113">
        <v>0</v>
      </c>
      <c r="AE340" s="113">
        <v>0</v>
      </c>
      <c r="AF340" s="113">
        <v>0</v>
      </c>
      <c r="AG340" s="113">
        <v>0</v>
      </c>
      <c r="AH340" s="113">
        <v>0</v>
      </c>
      <c r="AI340" s="113">
        <v>0</v>
      </c>
      <c r="AJ340" s="113">
        <v>0</v>
      </c>
      <c r="AK340" s="113">
        <v>0</v>
      </c>
      <c r="AL340" s="113">
        <v>0</v>
      </c>
      <c r="AM340" s="113">
        <f t="shared" si="5"/>
        <v>0</v>
      </c>
      <c r="AP340" s="70"/>
    </row>
    <row r="341" spans="1:42" ht="33" customHeight="1">
      <c r="A341" s="87">
        <v>1259</v>
      </c>
      <c r="B341" s="88" t="s">
        <v>976</v>
      </c>
      <c r="C341" s="115" t="s">
        <v>1399</v>
      </c>
      <c r="D341" s="113">
        <v>0</v>
      </c>
      <c r="E341" s="113">
        <v>0</v>
      </c>
      <c r="F341" s="113">
        <v>0</v>
      </c>
      <c r="G341" s="113">
        <v>0</v>
      </c>
      <c r="H341" s="113">
        <v>0</v>
      </c>
      <c r="I341" s="113">
        <v>0</v>
      </c>
      <c r="J341" s="113">
        <v>0</v>
      </c>
      <c r="K341" s="113">
        <v>0</v>
      </c>
      <c r="L341" s="113">
        <v>0</v>
      </c>
      <c r="M341" s="113">
        <v>0</v>
      </c>
      <c r="N341" s="113">
        <v>0</v>
      </c>
      <c r="O341" s="113">
        <v>0</v>
      </c>
      <c r="P341" s="113">
        <v>0</v>
      </c>
      <c r="Q341" s="113">
        <v>0</v>
      </c>
      <c r="R341" s="113">
        <v>0</v>
      </c>
      <c r="S341" s="113">
        <v>0</v>
      </c>
      <c r="T341" s="113">
        <v>0</v>
      </c>
      <c r="U341" s="113">
        <v>0</v>
      </c>
      <c r="V341" s="113">
        <v>0</v>
      </c>
      <c r="W341" s="113">
        <v>0</v>
      </c>
      <c r="X341" s="113">
        <v>0</v>
      </c>
      <c r="Y341" s="113">
        <v>0</v>
      </c>
      <c r="Z341" s="113">
        <v>0</v>
      </c>
      <c r="AA341" s="113">
        <v>0</v>
      </c>
      <c r="AB341" s="113">
        <v>0</v>
      </c>
      <c r="AC341" s="113">
        <v>0</v>
      </c>
      <c r="AD341" s="113">
        <v>0</v>
      </c>
      <c r="AE341" s="113">
        <v>0</v>
      </c>
      <c r="AF341" s="113">
        <v>0</v>
      </c>
      <c r="AG341" s="113">
        <v>0</v>
      </c>
      <c r="AH341" s="113">
        <v>0</v>
      </c>
      <c r="AI341" s="113">
        <v>0</v>
      </c>
      <c r="AJ341" s="113">
        <v>0</v>
      </c>
      <c r="AK341" s="113">
        <v>0</v>
      </c>
      <c r="AL341" s="113">
        <v>0</v>
      </c>
      <c r="AM341" s="113">
        <f t="shared" si="5"/>
        <v>0</v>
      </c>
      <c r="AP341" s="70"/>
    </row>
    <row r="342" spans="1:42" ht="33" customHeight="1">
      <c r="A342" s="87">
        <v>1260</v>
      </c>
      <c r="B342" s="88" t="s">
        <v>977</v>
      </c>
      <c r="C342" s="115" t="s">
        <v>1399</v>
      </c>
      <c r="D342" s="113">
        <v>0</v>
      </c>
      <c r="E342" s="113">
        <v>0</v>
      </c>
      <c r="F342" s="113">
        <v>0</v>
      </c>
      <c r="G342" s="113">
        <v>0</v>
      </c>
      <c r="H342" s="113">
        <v>0</v>
      </c>
      <c r="I342" s="113">
        <v>0</v>
      </c>
      <c r="J342" s="113">
        <v>0</v>
      </c>
      <c r="K342" s="113">
        <v>0</v>
      </c>
      <c r="L342" s="113">
        <v>0</v>
      </c>
      <c r="M342" s="113">
        <v>0</v>
      </c>
      <c r="N342" s="113">
        <v>0</v>
      </c>
      <c r="O342" s="113">
        <v>0</v>
      </c>
      <c r="P342" s="113">
        <v>0</v>
      </c>
      <c r="Q342" s="113">
        <v>0</v>
      </c>
      <c r="R342" s="113">
        <v>0</v>
      </c>
      <c r="S342" s="113">
        <v>0</v>
      </c>
      <c r="T342" s="113">
        <v>0</v>
      </c>
      <c r="U342" s="113">
        <v>0</v>
      </c>
      <c r="V342" s="113">
        <v>0</v>
      </c>
      <c r="W342" s="113">
        <v>0</v>
      </c>
      <c r="X342" s="113">
        <v>0</v>
      </c>
      <c r="Y342" s="113">
        <v>0</v>
      </c>
      <c r="Z342" s="113">
        <v>0</v>
      </c>
      <c r="AA342" s="113">
        <v>0</v>
      </c>
      <c r="AB342" s="113">
        <v>0</v>
      </c>
      <c r="AC342" s="113">
        <v>0</v>
      </c>
      <c r="AD342" s="113">
        <v>0</v>
      </c>
      <c r="AE342" s="113">
        <v>0</v>
      </c>
      <c r="AF342" s="113">
        <v>0</v>
      </c>
      <c r="AG342" s="113">
        <v>0</v>
      </c>
      <c r="AH342" s="113">
        <v>0</v>
      </c>
      <c r="AI342" s="113">
        <v>0</v>
      </c>
      <c r="AJ342" s="113">
        <v>0</v>
      </c>
      <c r="AK342" s="113">
        <v>0</v>
      </c>
      <c r="AL342" s="113">
        <v>0</v>
      </c>
      <c r="AM342" s="113">
        <f t="shared" si="5"/>
        <v>0</v>
      </c>
      <c r="AP342" s="70"/>
    </row>
    <row r="343" spans="1:42" ht="33" customHeight="1">
      <c r="A343" s="87">
        <v>1261</v>
      </c>
      <c r="B343" s="88" t="s">
        <v>978</v>
      </c>
      <c r="C343" s="115" t="s">
        <v>1399</v>
      </c>
      <c r="D343" s="113">
        <v>0</v>
      </c>
      <c r="E343" s="113">
        <v>0</v>
      </c>
      <c r="F343" s="113">
        <v>0</v>
      </c>
      <c r="G343" s="113">
        <v>0</v>
      </c>
      <c r="H343" s="113">
        <v>0</v>
      </c>
      <c r="I343" s="113">
        <v>0</v>
      </c>
      <c r="J343" s="113">
        <v>0</v>
      </c>
      <c r="K343" s="113">
        <v>0</v>
      </c>
      <c r="L343" s="113">
        <v>0</v>
      </c>
      <c r="M343" s="113">
        <v>0</v>
      </c>
      <c r="N343" s="113">
        <v>0</v>
      </c>
      <c r="O343" s="113">
        <v>0</v>
      </c>
      <c r="P343" s="113">
        <v>0</v>
      </c>
      <c r="Q343" s="113">
        <v>0</v>
      </c>
      <c r="R343" s="113">
        <v>0</v>
      </c>
      <c r="S343" s="113">
        <v>0</v>
      </c>
      <c r="T343" s="113">
        <v>0</v>
      </c>
      <c r="U343" s="113">
        <v>0</v>
      </c>
      <c r="V343" s="113">
        <v>0</v>
      </c>
      <c r="W343" s="113">
        <v>0</v>
      </c>
      <c r="X343" s="113">
        <v>0</v>
      </c>
      <c r="Y343" s="113">
        <v>0</v>
      </c>
      <c r="Z343" s="113">
        <v>0</v>
      </c>
      <c r="AA343" s="113">
        <v>0</v>
      </c>
      <c r="AB343" s="113">
        <v>0</v>
      </c>
      <c r="AC343" s="113">
        <v>0</v>
      </c>
      <c r="AD343" s="113">
        <v>0</v>
      </c>
      <c r="AE343" s="113">
        <v>0</v>
      </c>
      <c r="AF343" s="113">
        <v>0</v>
      </c>
      <c r="AG343" s="113">
        <v>0</v>
      </c>
      <c r="AH343" s="113">
        <v>0</v>
      </c>
      <c r="AI343" s="113">
        <v>0</v>
      </c>
      <c r="AJ343" s="113">
        <v>0</v>
      </c>
      <c r="AK343" s="113">
        <v>0</v>
      </c>
      <c r="AL343" s="113">
        <v>0</v>
      </c>
      <c r="AM343" s="113">
        <f t="shared" si="5"/>
        <v>0</v>
      </c>
      <c r="AP343" s="70"/>
    </row>
    <row r="344" spans="1:42" ht="33" customHeight="1">
      <c r="A344" s="87">
        <v>1262</v>
      </c>
      <c r="B344" s="88" t="s">
        <v>979</v>
      </c>
      <c r="C344" s="115" t="s">
        <v>1399</v>
      </c>
      <c r="D344" s="113">
        <v>0</v>
      </c>
      <c r="E344" s="113">
        <v>0</v>
      </c>
      <c r="F344" s="113">
        <v>0</v>
      </c>
      <c r="G344" s="113">
        <v>0</v>
      </c>
      <c r="H344" s="113">
        <v>0</v>
      </c>
      <c r="I344" s="113">
        <v>0</v>
      </c>
      <c r="J344" s="113">
        <v>0</v>
      </c>
      <c r="K344" s="113">
        <v>0</v>
      </c>
      <c r="L344" s="113">
        <v>0</v>
      </c>
      <c r="M344" s="113">
        <v>0</v>
      </c>
      <c r="N344" s="113">
        <v>0</v>
      </c>
      <c r="O344" s="113">
        <v>0</v>
      </c>
      <c r="P344" s="113">
        <v>0</v>
      </c>
      <c r="Q344" s="113">
        <v>0</v>
      </c>
      <c r="R344" s="113">
        <v>0</v>
      </c>
      <c r="S344" s="113">
        <v>0</v>
      </c>
      <c r="T344" s="113">
        <v>0</v>
      </c>
      <c r="U344" s="113">
        <v>0</v>
      </c>
      <c r="V344" s="113">
        <v>0</v>
      </c>
      <c r="W344" s="113">
        <v>0</v>
      </c>
      <c r="X344" s="113">
        <v>0</v>
      </c>
      <c r="Y344" s="113">
        <v>0</v>
      </c>
      <c r="Z344" s="113">
        <v>0</v>
      </c>
      <c r="AA344" s="113">
        <v>0</v>
      </c>
      <c r="AB344" s="113">
        <v>0</v>
      </c>
      <c r="AC344" s="113">
        <v>0</v>
      </c>
      <c r="AD344" s="113">
        <v>0</v>
      </c>
      <c r="AE344" s="113">
        <v>0</v>
      </c>
      <c r="AF344" s="113">
        <v>0</v>
      </c>
      <c r="AG344" s="113">
        <v>0</v>
      </c>
      <c r="AH344" s="113">
        <v>0</v>
      </c>
      <c r="AI344" s="113">
        <v>0</v>
      </c>
      <c r="AJ344" s="113">
        <v>0</v>
      </c>
      <c r="AK344" s="113">
        <v>0</v>
      </c>
      <c r="AL344" s="113">
        <v>0</v>
      </c>
      <c r="AM344" s="113">
        <f t="shared" si="5"/>
        <v>0</v>
      </c>
      <c r="AP344" s="70"/>
    </row>
    <row r="345" spans="1:42" ht="33" customHeight="1">
      <c r="A345" s="87">
        <v>1263</v>
      </c>
      <c r="B345" s="88" t="s">
        <v>980</v>
      </c>
      <c r="C345" s="115" t="s">
        <v>1399</v>
      </c>
      <c r="D345" s="113">
        <v>0</v>
      </c>
      <c r="E345" s="113">
        <v>0</v>
      </c>
      <c r="F345" s="113">
        <v>0</v>
      </c>
      <c r="G345" s="113">
        <v>0</v>
      </c>
      <c r="H345" s="113">
        <v>0</v>
      </c>
      <c r="I345" s="113">
        <v>0</v>
      </c>
      <c r="J345" s="113">
        <v>0</v>
      </c>
      <c r="K345" s="113">
        <v>0</v>
      </c>
      <c r="L345" s="113">
        <v>0</v>
      </c>
      <c r="M345" s="113">
        <v>0</v>
      </c>
      <c r="N345" s="113">
        <v>0</v>
      </c>
      <c r="O345" s="113">
        <v>0</v>
      </c>
      <c r="P345" s="113">
        <v>0</v>
      </c>
      <c r="Q345" s="113">
        <v>0</v>
      </c>
      <c r="R345" s="113">
        <v>0</v>
      </c>
      <c r="S345" s="113">
        <v>0</v>
      </c>
      <c r="T345" s="113">
        <v>0</v>
      </c>
      <c r="U345" s="113">
        <v>0</v>
      </c>
      <c r="V345" s="113">
        <v>0</v>
      </c>
      <c r="W345" s="113">
        <v>0</v>
      </c>
      <c r="X345" s="113">
        <v>0</v>
      </c>
      <c r="Y345" s="113">
        <v>0</v>
      </c>
      <c r="Z345" s="113">
        <v>0</v>
      </c>
      <c r="AA345" s="113">
        <v>0</v>
      </c>
      <c r="AB345" s="113">
        <v>0</v>
      </c>
      <c r="AC345" s="113">
        <v>0</v>
      </c>
      <c r="AD345" s="113">
        <v>0</v>
      </c>
      <c r="AE345" s="113">
        <v>0</v>
      </c>
      <c r="AF345" s="113">
        <v>0</v>
      </c>
      <c r="AG345" s="113">
        <v>0</v>
      </c>
      <c r="AH345" s="113">
        <v>0</v>
      </c>
      <c r="AI345" s="113">
        <v>0</v>
      </c>
      <c r="AJ345" s="113">
        <v>0</v>
      </c>
      <c r="AK345" s="113">
        <v>0</v>
      </c>
      <c r="AL345" s="113">
        <v>0</v>
      </c>
      <c r="AM345" s="113">
        <f t="shared" si="5"/>
        <v>0</v>
      </c>
      <c r="AP345" s="70"/>
    </row>
    <row r="346" spans="1:42" ht="33" customHeight="1">
      <c r="A346" s="87">
        <v>1264</v>
      </c>
      <c r="B346" s="88" t="s">
        <v>981</v>
      </c>
      <c r="C346" s="115" t="s">
        <v>1399</v>
      </c>
      <c r="D346" s="113">
        <v>0</v>
      </c>
      <c r="E346" s="113">
        <v>0</v>
      </c>
      <c r="F346" s="113">
        <v>0</v>
      </c>
      <c r="G346" s="113">
        <v>0</v>
      </c>
      <c r="H346" s="113">
        <v>0</v>
      </c>
      <c r="I346" s="113">
        <v>0</v>
      </c>
      <c r="J346" s="113">
        <v>0</v>
      </c>
      <c r="K346" s="113">
        <v>0</v>
      </c>
      <c r="L346" s="113">
        <v>0</v>
      </c>
      <c r="M346" s="113">
        <v>0</v>
      </c>
      <c r="N346" s="113">
        <v>0</v>
      </c>
      <c r="O346" s="113">
        <v>0</v>
      </c>
      <c r="P346" s="113">
        <v>0</v>
      </c>
      <c r="Q346" s="113">
        <v>0</v>
      </c>
      <c r="R346" s="113">
        <v>0</v>
      </c>
      <c r="S346" s="113">
        <v>0</v>
      </c>
      <c r="T346" s="113">
        <v>0</v>
      </c>
      <c r="U346" s="113">
        <v>0</v>
      </c>
      <c r="V346" s="113">
        <v>0</v>
      </c>
      <c r="W346" s="113">
        <v>0</v>
      </c>
      <c r="X346" s="113">
        <v>0</v>
      </c>
      <c r="Y346" s="113">
        <v>0</v>
      </c>
      <c r="Z346" s="113">
        <v>0</v>
      </c>
      <c r="AA346" s="113">
        <v>0</v>
      </c>
      <c r="AB346" s="113">
        <v>0</v>
      </c>
      <c r="AC346" s="113">
        <v>0</v>
      </c>
      <c r="AD346" s="113">
        <v>0</v>
      </c>
      <c r="AE346" s="113">
        <v>0</v>
      </c>
      <c r="AF346" s="113">
        <v>0</v>
      </c>
      <c r="AG346" s="113">
        <v>0</v>
      </c>
      <c r="AH346" s="113">
        <v>0</v>
      </c>
      <c r="AI346" s="113">
        <v>0</v>
      </c>
      <c r="AJ346" s="113">
        <v>0</v>
      </c>
      <c r="AK346" s="113">
        <v>0</v>
      </c>
      <c r="AL346" s="113">
        <v>0</v>
      </c>
      <c r="AM346" s="113">
        <f t="shared" si="5"/>
        <v>0</v>
      </c>
      <c r="AP346" s="70"/>
    </row>
    <row r="347" spans="1:42" ht="33" customHeight="1">
      <c r="A347" s="87">
        <v>1265</v>
      </c>
      <c r="B347" s="88" t="s">
        <v>982</v>
      </c>
      <c r="C347" s="115" t="s">
        <v>1399</v>
      </c>
      <c r="D347" s="113">
        <v>0</v>
      </c>
      <c r="E347" s="113">
        <v>0</v>
      </c>
      <c r="F347" s="113">
        <v>0</v>
      </c>
      <c r="G347" s="113">
        <v>0</v>
      </c>
      <c r="H347" s="113">
        <v>0</v>
      </c>
      <c r="I347" s="113">
        <v>0</v>
      </c>
      <c r="J347" s="113">
        <v>0</v>
      </c>
      <c r="K347" s="113">
        <v>0</v>
      </c>
      <c r="L347" s="113">
        <v>0</v>
      </c>
      <c r="M347" s="113">
        <v>0</v>
      </c>
      <c r="N347" s="113">
        <v>0</v>
      </c>
      <c r="O347" s="113">
        <v>0</v>
      </c>
      <c r="P347" s="113">
        <v>0</v>
      </c>
      <c r="Q347" s="113">
        <v>0</v>
      </c>
      <c r="R347" s="113">
        <v>0</v>
      </c>
      <c r="S347" s="113">
        <v>0</v>
      </c>
      <c r="T347" s="113">
        <v>0</v>
      </c>
      <c r="U347" s="113">
        <v>0</v>
      </c>
      <c r="V347" s="113">
        <v>0</v>
      </c>
      <c r="W347" s="113">
        <v>0</v>
      </c>
      <c r="X347" s="113">
        <v>0</v>
      </c>
      <c r="Y347" s="113">
        <v>0</v>
      </c>
      <c r="Z347" s="113">
        <v>0</v>
      </c>
      <c r="AA347" s="113">
        <v>0</v>
      </c>
      <c r="AB347" s="113">
        <v>0</v>
      </c>
      <c r="AC347" s="113">
        <v>0</v>
      </c>
      <c r="AD347" s="113">
        <v>0</v>
      </c>
      <c r="AE347" s="113">
        <v>0</v>
      </c>
      <c r="AF347" s="113">
        <v>0</v>
      </c>
      <c r="AG347" s="113">
        <v>0</v>
      </c>
      <c r="AH347" s="113">
        <v>0</v>
      </c>
      <c r="AI347" s="113">
        <v>0</v>
      </c>
      <c r="AJ347" s="113">
        <v>0</v>
      </c>
      <c r="AK347" s="113">
        <v>0</v>
      </c>
      <c r="AL347" s="113">
        <v>0</v>
      </c>
      <c r="AM347" s="113">
        <f t="shared" si="5"/>
        <v>0</v>
      </c>
      <c r="AP347" s="70"/>
    </row>
    <row r="348" spans="1:42" ht="33" customHeight="1">
      <c r="A348" s="87">
        <v>1266</v>
      </c>
      <c r="B348" s="88" t="s">
        <v>983</v>
      </c>
      <c r="C348" s="115" t="s">
        <v>1399</v>
      </c>
      <c r="D348" s="113">
        <v>0</v>
      </c>
      <c r="E348" s="113">
        <v>0</v>
      </c>
      <c r="F348" s="113">
        <v>0</v>
      </c>
      <c r="G348" s="113">
        <v>0</v>
      </c>
      <c r="H348" s="113">
        <v>0</v>
      </c>
      <c r="I348" s="113">
        <v>0</v>
      </c>
      <c r="J348" s="113">
        <v>0</v>
      </c>
      <c r="K348" s="113">
        <v>0</v>
      </c>
      <c r="L348" s="113">
        <v>0</v>
      </c>
      <c r="M348" s="113">
        <v>0</v>
      </c>
      <c r="N348" s="113">
        <v>0</v>
      </c>
      <c r="O348" s="113">
        <v>0</v>
      </c>
      <c r="P348" s="113">
        <v>0</v>
      </c>
      <c r="Q348" s="113">
        <v>0</v>
      </c>
      <c r="R348" s="113">
        <v>0</v>
      </c>
      <c r="S348" s="113">
        <v>0</v>
      </c>
      <c r="T348" s="113">
        <v>0</v>
      </c>
      <c r="U348" s="113">
        <v>0</v>
      </c>
      <c r="V348" s="113">
        <v>0</v>
      </c>
      <c r="W348" s="113">
        <v>0</v>
      </c>
      <c r="X348" s="113">
        <v>0</v>
      </c>
      <c r="Y348" s="113">
        <v>0</v>
      </c>
      <c r="Z348" s="113">
        <v>0</v>
      </c>
      <c r="AA348" s="113">
        <v>0</v>
      </c>
      <c r="AB348" s="113">
        <v>0</v>
      </c>
      <c r="AC348" s="113">
        <v>0</v>
      </c>
      <c r="AD348" s="113">
        <v>0</v>
      </c>
      <c r="AE348" s="113">
        <v>0</v>
      </c>
      <c r="AF348" s="113">
        <v>0</v>
      </c>
      <c r="AG348" s="113">
        <v>0</v>
      </c>
      <c r="AH348" s="113">
        <v>0</v>
      </c>
      <c r="AI348" s="113">
        <v>0</v>
      </c>
      <c r="AJ348" s="113">
        <v>0</v>
      </c>
      <c r="AK348" s="113">
        <v>0</v>
      </c>
      <c r="AL348" s="113">
        <v>0</v>
      </c>
      <c r="AM348" s="113">
        <f t="shared" si="5"/>
        <v>0</v>
      </c>
      <c r="AP348" s="70"/>
    </row>
    <row r="349" spans="1:42" ht="33" customHeight="1">
      <c r="A349" s="87">
        <v>1267</v>
      </c>
      <c r="B349" s="88" t="s">
        <v>984</v>
      </c>
      <c r="C349" s="115" t="s">
        <v>1399</v>
      </c>
      <c r="D349" s="113">
        <v>0</v>
      </c>
      <c r="E349" s="113">
        <v>0</v>
      </c>
      <c r="F349" s="113">
        <v>0</v>
      </c>
      <c r="G349" s="113">
        <v>0</v>
      </c>
      <c r="H349" s="113">
        <v>0</v>
      </c>
      <c r="I349" s="113">
        <v>0</v>
      </c>
      <c r="J349" s="113">
        <v>0</v>
      </c>
      <c r="K349" s="113">
        <v>0</v>
      </c>
      <c r="L349" s="113">
        <v>0</v>
      </c>
      <c r="M349" s="113">
        <v>0</v>
      </c>
      <c r="N349" s="113">
        <v>0</v>
      </c>
      <c r="O349" s="113">
        <v>0</v>
      </c>
      <c r="P349" s="113">
        <v>0</v>
      </c>
      <c r="Q349" s="113">
        <v>0</v>
      </c>
      <c r="R349" s="113">
        <v>0</v>
      </c>
      <c r="S349" s="113">
        <v>0</v>
      </c>
      <c r="T349" s="113">
        <v>0</v>
      </c>
      <c r="U349" s="113">
        <v>0</v>
      </c>
      <c r="V349" s="113">
        <v>0</v>
      </c>
      <c r="W349" s="113">
        <v>0</v>
      </c>
      <c r="X349" s="113">
        <v>0</v>
      </c>
      <c r="Y349" s="113">
        <v>0</v>
      </c>
      <c r="Z349" s="113">
        <v>0</v>
      </c>
      <c r="AA349" s="113">
        <v>0</v>
      </c>
      <c r="AB349" s="113">
        <v>0</v>
      </c>
      <c r="AC349" s="113">
        <v>0</v>
      </c>
      <c r="AD349" s="113">
        <v>0</v>
      </c>
      <c r="AE349" s="113">
        <v>0</v>
      </c>
      <c r="AF349" s="113">
        <v>0</v>
      </c>
      <c r="AG349" s="113">
        <v>0</v>
      </c>
      <c r="AH349" s="113">
        <v>0</v>
      </c>
      <c r="AI349" s="113">
        <v>0</v>
      </c>
      <c r="AJ349" s="113">
        <v>0</v>
      </c>
      <c r="AK349" s="113">
        <v>0</v>
      </c>
      <c r="AL349" s="113">
        <v>0</v>
      </c>
      <c r="AM349" s="113">
        <f t="shared" si="5"/>
        <v>0</v>
      </c>
      <c r="AP349" s="70"/>
    </row>
    <row r="350" spans="1:42" ht="33" customHeight="1">
      <c r="A350" s="87">
        <v>1268</v>
      </c>
      <c r="B350" s="88" t="s">
        <v>985</v>
      </c>
      <c r="C350" s="115" t="s">
        <v>1399</v>
      </c>
      <c r="D350" s="113">
        <v>0</v>
      </c>
      <c r="E350" s="113">
        <v>0</v>
      </c>
      <c r="F350" s="113">
        <v>0</v>
      </c>
      <c r="G350" s="113">
        <v>0</v>
      </c>
      <c r="H350" s="113">
        <v>0</v>
      </c>
      <c r="I350" s="113">
        <v>0</v>
      </c>
      <c r="J350" s="113">
        <v>0</v>
      </c>
      <c r="K350" s="113">
        <v>0</v>
      </c>
      <c r="L350" s="113">
        <v>0</v>
      </c>
      <c r="M350" s="113">
        <v>0</v>
      </c>
      <c r="N350" s="113">
        <v>0</v>
      </c>
      <c r="O350" s="113">
        <v>0</v>
      </c>
      <c r="P350" s="113">
        <v>0</v>
      </c>
      <c r="Q350" s="113">
        <v>0</v>
      </c>
      <c r="R350" s="113">
        <v>0</v>
      </c>
      <c r="S350" s="113">
        <v>0</v>
      </c>
      <c r="T350" s="113">
        <v>0</v>
      </c>
      <c r="U350" s="113">
        <v>0</v>
      </c>
      <c r="V350" s="113">
        <v>0</v>
      </c>
      <c r="W350" s="113">
        <v>0</v>
      </c>
      <c r="X350" s="113">
        <v>0</v>
      </c>
      <c r="Y350" s="113">
        <v>0</v>
      </c>
      <c r="Z350" s="113">
        <v>0</v>
      </c>
      <c r="AA350" s="113">
        <v>0</v>
      </c>
      <c r="AB350" s="113">
        <v>0</v>
      </c>
      <c r="AC350" s="113">
        <v>0</v>
      </c>
      <c r="AD350" s="113">
        <v>0</v>
      </c>
      <c r="AE350" s="113">
        <v>0</v>
      </c>
      <c r="AF350" s="113">
        <v>0</v>
      </c>
      <c r="AG350" s="113">
        <v>0</v>
      </c>
      <c r="AH350" s="113">
        <v>0</v>
      </c>
      <c r="AI350" s="113">
        <v>0</v>
      </c>
      <c r="AJ350" s="113">
        <v>0</v>
      </c>
      <c r="AK350" s="113">
        <v>0</v>
      </c>
      <c r="AL350" s="113">
        <v>0</v>
      </c>
      <c r="AM350" s="113">
        <f t="shared" si="5"/>
        <v>0</v>
      </c>
      <c r="AP350" s="70"/>
    </row>
    <row r="351" spans="1:42" ht="33" customHeight="1">
      <c r="A351" s="87">
        <v>1269</v>
      </c>
      <c r="B351" s="88" t="s">
        <v>986</v>
      </c>
      <c r="C351" s="115" t="s">
        <v>1399</v>
      </c>
      <c r="D351" s="113">
        <v>0</v>
      </c>
      <c r="E351" s="113">
        <v>0</v>
      </c>
      <c r="F351" s="113">
        <v>0</v>
      </c>
      <c r="G351" s="113">
        <v>0</v>
      </c>
      <c r="H351" s="113">
        <v>0</v>
      </c>
      <c r="I351" s="113">
        <v>0</v>
      </c>
      <c r="J351" s="113">
        <v>0</v>
      </c>
      <c r="K351" s="113">
        <v>0</v>
      </c>
      <c r="L351" s="113">
        <v>0</v>
      </c>
      <c r="M351" s="113">
        <v>0</v>
      </c>
      <c r="N351" s="113">
        <v>0</v>
      </c>
      <c r="O351" s="113">
        <v>0</v>
      </c>
      <c r="P351" s="113">
        <v>0</v>
      </c>
      <c r="Q351" s="113">
        <v>0</v>
      </c>
      <c r="R351" s="113">
        <v>0</v>
      </c>
      <c r="S351" s="113">
        <v>0</v>
      </c>
      <c r="T351" s="113">
        <v>0</v>
      </c>
      <c r="U351" s="113">
        <v>0</v>
      </c>
      <c r="V351" s="113">
        <v>0</v>
      </c>
      <c r="W351" s="113">
        <v>0</v>
      </c>
      <c r="X351" s="113">
        <v>0</v>
      </c>
      <c r="Y351" s="113">
        <v>0</v>
      </c>
      <c r="Z351" s="113">
        <v>0</v>
      </c>
      <c r="AA351" s="113">
        <v>0</v>
      </c>
      <c r="AB351" s="113">
        <v>0</v>
      </c>
      <c r="AC351" s="113">
        <v>0</v>
      </c>
      <c r="AD351" s="113">
        <v>0</v>
      </c>
      <c r="AE351" s="113">
        <v>0</v>
      </c>
      <c r="AF351" s="113">
        <v>0</v>
      </c>
      <c r="AG351" s="113">
        <v>0</v>
      </c>
      <c r="AH351" s="113">
        <v>0</v>
      </c>
      <c r="AI351" s="113">
        <v>0</v>
      </c>
      <c r="AJ351" s="113">
        <v>0</v>
      </c>
      <c r="AK351" s="113">
        <v>0</v>
      </c>
      <c r="AL351" s="113">
        <v>0</v>
      </c>
      <c r="AM351" s="113">
        <f t="shared" si="5"/>
        <v>0</v>
      </c>
      <c r="AP351" s="70"/>
    </row>
    <row r="352" spans="1:42" ht="33" customHeight="1">
      <c r="A352" s="87">
        <v>1270</v>
      </c>
      <c r="B352" s="88" t="s">
        <v>987</v>
      </c>
      <c r="C352" s="115" t="s">
        <v>1399</v>
      </c>
      <c r="D352" s="113">
        <v>0</v>
      </c>
      <c r="E352" s="113">
        <v>0</v>
      </c>
      <c r="F352" s="113">
        <v>0</v>
      </c>
      <c r="G352" s="113">
        <v>0</v>
      </c>
      <c r="H352" s="113">
        <v>0</v>
      </c>
      <c r="I352" s="113">
        <v>0</v>
      </c>
      <c r="J352" s="113">
        <v>0</v>
      </c>
      <c r="K352" s="113">
        <v>0</v>
      </c>
      <c r="L352" s="113">
        <v>0</v>
      </c>
      <c r="M352" s="113">
        <v>0</v>
      </c>
      <c r="N352" s="113">
        <v>0</v>
      </c>
      <c r="O352" s="113">
        <v>0</v>
      </c>
      <c r="P352" s="113">
        <v>0</v>
      </c>
      <c r="Q352" s="113">
        <v>0</v>
      </c>
      <c r="R352" s="113">
        <v>0</v>
      </c>
      <c r="S352" s="113">
        <v>0</v>
      </c>
      <c r="T352" s="113">
        <v>0</v>
      </c>
      <c r="U352" s="113">
        <v>0</v>
      </c>
      <c r="V352" s="113">
        <v>0</v>
      </c>
      <c r="W352" s="113">
        <v>0</v>
      </c>
      <c r="X352" s="113">
        <v>0</v>
      </c>
      <c r="Y352" s="113">
        <v>0</v>
      </c>
      <c r="Z352" s="113">
        <v>0</v>
      </c>
      <c r="AA352" s="113">
        <v>0</v>
      </c>
      <c r="AB352" s="113">
        <v>0</v>
      </c>
      <c r="AC352" s="113">
        <v>0</v>
      </c>
      <c r="AD352" s="113">
        <v>0</v>
      </c>
      <c r="AE352" s="113">
        <v>0</v>
      </c>
      <c r="AF352" s="113">
        <v>0</v>
      </c>
      <c r="AG352" s="113">
        <v>0</v>
      </c>
      <c r="AH352" s="113">
        <v>0</v>
      </c>
      <c r="AI352" s="113">
        <v>0</v>
      </c>
      <c r="AJ352" s="113">
        <v>0</v>
      </c>
      <c r="AK352" s="113">
        <v>0</v>
      </c>
      <c r="AL352" s="113">
        <v>0</v>
      </c>
      <c r="AM352" s="113">
        <f t="shared" si="5"/>
        <v>0</v>
      </c>
      <c r="AP352" s="70"/>
    </row>
    <row r="353" spans="1:42" ht="33" customHeight="1">
      <c r="A353" s="87">
        <v>1271</v>
      </c>
      <c r="B353" s="88" t="s">
        <v>988</v>
      </c>
      <c r="C353" s="115" t="s">
        <v>1399</v>
      </c>
      <c r="D353" s="113">
        <v>0</v>
      </c>
      <c r="E353" s="113">
        <v>0</v>
      </c>
      <c r="F353" s="113">
        <v>0</v>
      </c>
      <c r="G353" s="113">
        <v>0</v>
      </c>
      <c r="H353" s="113">
        <v>0</v>
      </c>
      <c r="I353" s="113">
        <v>0</v>
      </c>
      <c r="J353" s="113">
        <v>0</v>
      </c>
      <c r="K353" s="113">
        <v>0</v>
      </c>
      <c r="L353" s="113">
        <v>0</v>
      </c>
      <c r="M353" s="113">
        <v>0</v>
      </c>
      <c r="N353" s="113">
        <v>0</v>
      </c>
      <c r="O353" s="113">
        <v>0</v>
      </c>
      <c r="P353" s="113">
        <v>0</v>
      </c>
      <c r="Q353" s="113">
        <v>0</v>
      </c>
      <c r="R353" s="113">
        <v>0</v>
      </c>
      <c r="S353" s="113">
        <v>0</v>
      </c>
      <c r="T353" s="113">
        <v>0</v>
      </c>
      <c r="U353" s="113">
        <v>0</v>
      </c>
      <c r="V353" s="113">
        <v>0</v>
      </c>
      <c r="W353" s="113">
        <v>0</v>
      </c>
      <c r="X353" s="113">
        <v>0</v>
      </c>
      <c r="Y353" s="113">
        <v>0</v>
      </c>
      <c r="Z353" s="113">
        <v>0</v>
      </c>
      <c r="AA353" s="113">
        <v>0</v>
      </c>
      <c r="AB353" s="113">
        <v>0</v>
      </c>
      <c r="AC353" s="113">
        <v>0</v>
      </c>
      <c r="AD353" s="113">
        <v>0</v>
      </c>
      <c r="AE353" s="113">
        <v>0</v>
      </c>
      <c r="AF353" s="113">
        <v>0</v>
      </c>
      <c r="AG353" s="113">
        <v>0</v>
      </c>
      <c r="AH353" s="113">
        <v>0</v>
      </c>
      <c r="AI353" s="113">
        <v>0</v>
      </c>
      <c r="AJ353" s="113">
        <v>0</v>
      </c>
      <c r="AK353" s="113">
        <v>0</v>
      </c>
      <c r="AL353" s="113">
        <v>0</v>
      </c>
      <c r="AM353" s="113">
        <f t="shared" si="5"/>
        <v>0</v>
      </c>
      <c r="AP353" s="70"/>
    </row>
    <row r="354" spans="1:42" ht="33" customHeight="1">
      <c r="A354" s="87">
        <v>1272</v>
      </c>
      <c r="B354" s="88" t="s">
        <v>989</v>
      </c>
      <c r="C354" s="115" t="s">
        <v>1399</v>
      </c>
      <c r="D354" s="113">
        <v>0</v>
      </c>
      <c r="E354" s="113">
        <v>0</v>
      </c>
      <c r="F354" s="113">
        <v>0</v>
      </c>
      <c r="G354" s="113">
        <v>0</v>
      </c>
      <c r="H354" s="113">
        <v>0</v>
      </c>
      <c r="I354" s="113">
        <v>0</v>
      </c>
      <c r="J354" s="113">
        <v>0</v>
      </c>
      <c r="K354" s="113">
        <v>0</v>
      </c>
      <c r="L354" s="113">
        <v>0</v>
      </c>
      <c r="M354" s="113">
        <v>0</v>
      </c>
      <c r="N354" s="113">
        <v>0</v>
      </c>
      <c r="O354" s="113">
        <v>0</v>
      </c>
      <c r="P354" s="113">
        <v>0</v>
      </c>
      <c r="Q354" s="113">
        <v>0</v>
      </c>
      <c r="R354" s="113">
        <v>0</v>
      </c>
      <c r="S354" s="113">
        <v>0</v>
      </c>
      <c r="T354" s="113">
        <v>0</v>
      </c>
      <c r="U354" s="113">
        <v>0</v>
      </c>
      <c r="V354" s="113">
        <v>0</v>
      </c>
      <c r="W354" s="113">
        <v>0</v>
      </c>
      <c r="X354" s="113">
        <v>0</v>
      </c>
      <c r="Y354" s="113">
        <v>0</v>
      </c>
      <c r="Z354" s="113">
        <v>0</v>
      </c>
      <c r="AA354" s="113">
        <v>0</v>
      </c>
      <c r="AB354" s="113">
        <v>0</v>
      </c>
      <c r="AC354" s="113">
        <v>0</v>
      </c>
      <c r="AD354" s="113">
        <v>0</v>
      </c>
      <c r="AE354" s="113">
        <v>0</v>
      </c>
      <c r="AF354" s="113">
        <v>0</v>
      </c>
      <c r="AG354" s="113">
        <v>0</v>
      </c>
      <c r="AH354" s="113">
        <v>0</v>
      </c>
      <c r="AI354" s="113">
        <v>0</v>
      </c>
      <c r="AJ354" s="113">
        <v>0</v>
      </c>
      <c r="AK354" s="113">
        <v>0</v>
      </c>
      <c r="AL354" s="113">
        <v>0</v>
      </c>
      <c r="AM354" s="113">
        <f t="shared" si="5"/>
        <v>0</v>
      </c>
      <c r="AP354" s="70"/>
    </row>
    <row r="355" spans="1:42" ht="33" customHeight="1">
      <c r="A355" s="87">
        <v>1273</v>
      </c>
      <c r="B355" s="88" t="s">
        <v>990</v>
      </c>
      <c r="C355" s="115" t="s">
        <v>1399</v>
      </c>
      <c r="D355" s="113">
        <v>0</v>
      </c>
      <c r="E355" s="113">
        <v>0</v>
      </c>
      <c r="F355" s="113">
        <v>0</v>
      </c>
      <c r="G355" s="113">
        <v>0</v>
      </c>
      <c r="H355" s="113">
        <v>0</v>
      </c>
      <c r="I355" s="113">
        <v>0</v>
      </c>
      <c r="J355" s="113">
        <v>0</v>
      </c>
      <c r="K355" s="113">
        <v>0</v>
      </c>
      <c r="L355" s="113">
        <v>0</v>
      </c>
      <c r="M355" s="113">
        <v>0</v>
      </c>
      <c r="N355" s="113">
        <v>0</v>
      </c>
      <c r="O355" s="113">
        <v>0</v>
      </c>
      <c r="P355" s="113">
        <v>0</v>
      </c>
      <c r="Q355" s="113">
        <v>0</v>
      </c>
      <c r="R355" s="113">
        <v>0</v>
      </c>
      <c r="S355" s="113">
        <v>0</v>
      </c>
      <c r="T355" s="113">
        <v>0</v>
      </c>
      <c r="U355" s="113">
        <v>0</v>
      </c>
      <c r="V355" s="113">
        <v>0</v>
      </c>
      <c r="W355" s="113">
        <v>0</v>
      </c>
      <c r="X355" s="113">
        <v>0</v>
      </c>
      <c r="Y355" s="113">
        <v>0</v>
      </c>
      <c r="Z355" s="113">
        <v>0</v>
      </c>
      <c r="AA355" s="113">
        <v>0</v>
      </c>
      <c r="AB355" s="113">
        <v>0</v>
      </c>
      <c r="AC355" s="113">
        <v>0</v>
      </c>
      <c r="AD355" s="113">
        <v>0</v>
      </c>
      <c r="AE355" s="113">
        <v>0</v>
      </c>
      <c r="AF355" s="113">
        <v>0</v>
      </c>
      <c r="AG355" s="113">
        <v>0</v>
      </c>
      <c r="AH355" s="113">
        <v>0</v>
      </c>
      <c r="AI355" s="113">
        <v>0</v>
      </c>
      <c r="AJ355" s="113">
        <v>0</v>
      </c>
      <c r="AK355" s="113">
        <v>0</v>
      </c>
      <c r="AL355" s="113">
        <v>0</v>
      </c>
      <c r="AM355" s="113">
        <f t="shared" si="5"/>
        <v>0</v>
      </c>
      <c r="AP355" s="70"/>
    </row>
    <row r="356" spans="1:42" ht="33" customHeight="1">
      <c r="A356" s="87">
        <v>1274</v>
      </c>
      <c r="B356" s="88" t="s">
        <v>991</v>
      </c>
      <c r="C356" s="115" t="s">
        <v>1399</v>
      </c>
      <c r="D356" s="113">
        <v>0</v>
      </c>
      <c r="E356" s="113">
        <v>0</v>
      </c>
      <c r="F356" s="113">
        <v>0</v>
      </c>
      <c r="G356" s="113">
        <v>0</v>
      </c>
      <c r="H356" s="113">
        <v>0</v>
      </c>
      <c r="I356" s="113">
        <v>0</v>
      </c>
      <c r="J356" s="113">
        <v>0</v>
      </c>
      <c r="K356" s="113">
        <v>0</v>
      </c>
      <c r="L356" s="113">
        <v>0</v>
      </c>
      <c r="M356" s="113">
        <v>0</v>
      </c>
      <c r="N356" s="113">
        <v>0</v>
      </c>
      <c r="O356" s="113">
        <v>0</v>
      </c>
      <c r="P356" s="113">
        <v>0</v>
      </c>
      <c r="Q356" s="113">
        <v>0</v>
      </c>
      <c r="R356" s="113">
        <v>0</v>
      </c>
      <c r="S356" s="113">
        <v>0</v>
      </c>
      <c r="T356" s="113">
        <v>0</v>
      </c>
      <c r="U356" s="113">
        <v>0</v>
      </c>
      <c r="V356" s="113">
        <v>0</v>
      </c>
      <c r="W356" s="113">
        <v>0</v>
      </c>
      <c r="X356" s="113">
        <v>0</v>
      </c>
      <c r="Y356" s="113">
        <v>0</v>
      </c>
      <c r="Z356" s="113">
        <v>0</v>
      </c>
      <c r="AA356" s="113">
        <v>0</v>
      </c>
      <c r="AB356" s="113">
        <v>0</v>
      </c>
      <c r="AC356" s="113">
        <v>0</v>
      </c>
      <c r="AD356" s="113">
        <v>0</v>
      </c>
      <c r="AE356" s="113">
        <v>0</v>
      </c>
      <c r="AF356" s="113">
        <v>0</v>
      </c>
      <c r="AG356" s="113">
        <v>0</v>
      </c>
      <c r="AH356" s="113">
        <v>0</v>
      </c>
      <c r="AI356" s="113">
        <v>0</v>
      </c>
      <c r="AJ356" s="113">
        <v>0</v>
      </c>
      <c r="AK356" s="113">
        <v>0</v>
      </c>
      <c r="AL356" s="113">
        <v>0</v>
      </c>
      <c r="AM356" s="113">
        <f t="shared" si="5"/>
        <v>0</v>
      </c>
      <c r="AP356" s="70"/>
    </row>
    <row r="357" spans="1:42" ht="33" customHeight="1">
      <c r="A357" s="87">
        <v>1275</v>
      </c>
      <c r="B357" s="88" t="s">
        <v>992</v>
      </c>
      <c r="C357" s="115" t="s">
        <v>1399</v>
      </c>
      <c r="D357" s="113">
        <v>0</v>
      </c>
      <c r="E357" s="113">
        <v>0</v>
      </c>
      <c r="F357" s="113">
        <v>0</v>
      </c>
      <c r="G357" s="113">
        <v>0</v>
      </c>
      <c r="H357" s="113">
        <v>0</v>
      </c>
      <c r="I357" s="113">
        <v>0</v>
      </c>
      <c r="J357" s="113">
        <v>0</v>
      </c>
      <c r="K357" s="113">
        <v>0</v>
      </c>
      <c r="L357" s="113">
        <v>0</v>
      </c>
      <c r="M357" s="113">
        <v>0</v>
      </c>
      <c r="N357" s="113">
        <v>0</v>
      </c>
      <c r="O357" s="113">
        <v>0</v>
      </c>
      <c r="P357" s="113">
        <v>0</v>
      </c>
      <c r="Q357" s="113">
        <v>0</v>
      </c>
      <c r="R357" s="113">
        <v>0</v>
      </c>
      <c r="S357" s="113">
        <v>0</v>
      </c>
      <c r="T357" s="113">
        <v>0</v>
      </c>
      <c r="U357" s="113">
        <v>0</v>
      </c>
      <c r="V357" s="113">
        <v>0</v>
      </c>
      <c r="W357" s="113">
        <v>0</v>
      </c>
      <c r="X357" s="113">
        <v>0</v>
      </c>
      <c r="Y357" s="113">
        <v>0</v>
      </c>
      <c r="Z357" s="113">
        <v>0</v>
      </c>
      <c r="AA357" s="113">
        <v>0</v>
      </c>
      <c r="AB357" s="113">
        <v>0</v>
      </c>
      <c r="AC357" s="113">
        <v>0</v>
      </c>
      <c r="AD357" s="113">
        <v>0</v>
      </c>
      <c r="AE357" s="113">
        <v>0</v>
      </c>
      <c r="AF357" s="113">
        <v>0</v>
      </c>
      <c r="AG357" s="113">
        <v>0</v>
      </c>
      <c r="AH357" s="113">
        <v>0</v>
      </c>
      <c r="AI357" s="113">
        <v>0</v>
      </c>
      <c r="AJ357" s="113">
        <v>0</v>
      </c>
      <c r="AK357" s="113">
        <v>0</v>
      </c>
      <c r="AL357" s="113">
        <v>0</v>
      </c>
      <c r="AM357" s="113">
        <f t="shared" si="5"/>
        <v>0</v>
      </c>
      <c r="AP357" s="70"/>
    </row>
    <row r="358" spans="1:42" ht="33" customHeight="1">
      <c r="A358" s="87">
        <v>1276</v>
      </c>
      <c r="B358" s="88" t="s">
        <v>993</v>
      </c>
      <c r="C358" s="115" t="s">
        <v>1399</v>
      </c>
      <c r="D358" s="113">
        <v>0</v>
      </c>
      <c r="E358" s="113">
        <v>0</v>
      </c>
      <c r="F358" s="113">
        <v>0</v>
      </c>
      <c r="G358" s="113">
        <v>0</v>
      </c>
      <c r="H358" s="113">
        <v>0</v>
      </c>
      <c r="I358" s="113">
        <v>0</v>
      </c>
      <c r="J358" s="113">
        <v>0</v>
      </c>
      <c r="K358" s="113">
        <v>0</v>
      </c>
      <c r="L358" s="113">
        <v>0</v>
      </c>
      <c r="M358" s="113">
        <v>0</v>
      </c>
      <c r="N358" s="113">
        <v>0</v>
      </c>
      <c r="O358" s="113">
        <v>0</v>
      </c>
      <c r="P358" s="113">
        <v>0</v>
      </c>
      <c r="Q358" s="113">
        <v>0</v>
      </c>
      <c r="R358" s="113">
        <v>0</v>
      </c>
      <c r="S358" s="113">
        <v>0</v>
      </c>
      <c r="T358" s="113">
        <v>0</v>
      </c>
      <c r="U358" s="113">
        <v>0</v>
      </c>
      <c r="V358" s="113">
        <v>0</v>
      </c>
      <c r="W358" s="113">
        <v>0</v>
      </c>
      <c r="X358" s="113">
        <v>0</v>
      </c>
      <c r="Y358" s="113">
        <v>0</v>
      </c>
      <c r="Z358" s="113">
        <v>0</v>
      </c>
      <c r="AA358" s="113">
        <v>0</v>
      </c>
      <c r="AB358" s="113">
        <v>0</v>
      </c>
      <c r="AC358" s="113">
        <v>0</v>
      </c>
      <c r="AD358" s="113">
        <v>0</v>
      </c>
      <c r="AE358" s="113">
        <v>0</v>
      </c>
      <c r="AF358" s="113">
        <v>0</v>
      </c>
      <c r="AG358" s="113">
        <v>0</v>
      </c>
      <c r="AH358" s="113">
        <v>0</v>
      </c>
      <c r="AI358" s="113">
        <v>0</v>
      </c>
      <c r="AJ358" s="113">
        <v>0</v>
      </c>
      <c r="AK358" s="113">
        <v>0</v>
      </c>
      <c r="AL358" s="113">
        <v>0</v>
      </c>
      <c r="AM358" s="113">
        <f t="shared" si="5"/>
        <v>0</v>
      </c>
      <c r="AP358" s="70"/>
    </row>
    <row r="359" spans="1:42" ht="33" customHeight="1">
      <c r="A359" s="87">
        <v>1277</v>
      </c>
      <c r="B359" s="88" t="s">
        <v>994</v>
      </c>
      <c r="C359" s="115" t="s">
        <v>1399</v>
      </c>
      <c r="D359" s="113">
        <v>0</v>
      </c>
      <c r="E359" s="113">
        <v>0</v>
      </c>
      <c r="F359" s="113">
        <v>0</v>
      </c>
      <c r="G359" s="113">
        <v>0</v>
      </c>
      <c r="H359" s="113">
        <v>0</v>
      </c>
      <c r="I359" s="113">
        <v>0</v>
      </c>
      <c r="J359" s="113">
        <v>0</v>
      </c>
      <c r="K359" s="113">
        <v>0</v>
      </c>
      <c r="L359" s="113">
        <v>0</v>
      </c>
      <c r="M359" s="113">
        <v>0</v>
      </c>
      <c r="N359" s="113">
        <v>0</v>
      </c>
      <c r="O359" s="113">
        <v>0</v>
      </c>
      <c r="P359" s="113">
        <v>0</v>
      </c>
      <c r="Q359" s="113">
        <v>0</v>
      </c>
      <c r="R359" s="113">
        <v>0</v>
      </c>
      <c r="S359" s="113">
        <v>0</v>
      </c>
      <c r="T359" s="113">
        <v>0</v>
      </c>
      <c r="U359" s="113">
        <v>0</v>
      </c>
      <c r="V359" s="113">
        <v>0</v>
      </c>
      <c r="W359" s="113">
        <v>0</v>
      </c>
      <c r="X359" s="113">
        <v>0</v>
      </c>
      <c r="Y359" s="113">
        <v>0</v>
      </c>
      <c r="Z359" s="113">
        <v>0</v>
      </c>
      <c r="AA359" s="113">
        <v>0</v>
      </c>
      <c r="AB359" s="113">
        <v>0</v>
      </c>
      <c r="AC359" s="113">
        <v>0</v>
      </c>
      <c r="AD359" s="113">
        <v>0</v>
      </c>
      <c r="AE359" s="113">
        <v>0</v>
      </c>
      <c r="AF359" s="113">
        <v>0</v>
      </c>
      <c r="AG359" s="113">
        <v>0</v>
      </c>
      <c r="AH359" s="113">
        <v>0</v>
      </c>
      <c r="AI359" s="113">
        <v>0</v>
      </c>
      <c r="AJ359" s="113">
        <v>0</v>
      </c>
      <c r="AK359" s="113">
        <v>0</v>
      </c>
      <c r="AL359" s="113">
        <v>0</v>
      </c>
      <c r="AM359" s="113">
        <f t="shared" si="5"/>
        <v>0</v>
      </c>
      <c r="AP359" s="70"/>
    </row>
    <row r="360" spans="1:42" ht="33" customHeight="1">
      <c r="A360" s="87">
        <v>1278</v>
      </c>
      <c r="B360" s="88" t="s">
        <v>995</v>
      </c>
      <c r="C360" s="115" t="s">
        <v>1399</v>
      </c>
      <c r="D360" s="113">
        <v>0</v>
      </c>
      <c r="E360" s="113">
        <v>0</v>
      </c>
      <c r="F360" s="113">
        <v>0</v>
      </c>
      <c r="G360" s="113">
        <v>0</v>
      </c>
      <c r="H360" s="113">
        <v>0</v>
      </c>
      <c r="I360" s="113">
        <v>0</v>
      </c>
      <c r="J360" s="113">
        <v>0</v>
      </c>
      <c r="K360" s="113">
        <v>0</v>
      </c>
      <c r="L360" s="113">
        <v>0</v>
      </c>
      <c r="M360" s="113">
        <v>0</v>
      </c>
      <c r="N360" s="113">
        <v>0</v>
      </c>
      <c r="O360" s="113">
        <v>0</v>
      </c>
      <c r="P360" s="113">
        <v>0</v>
      </c>
      <c r="Q360" s="113">
        <v>0</v>
      </c>
      <c r="R360" s="113">
        <v>0</v>
      </c>
      <c r="S360" s="113">
        <v>0</v>
      </c>
      <c r="T360" s="113">
        <v>0</v>
      </c>
      <c r="U360" s="113">
        <v>0</v>
      </c>
      <c r="V360" s="113">
        <v>0</v>
      </c>
      <c r="W360" s="113">
        <v>0</v>
      </c>
      <c r="X360" s="113">
        <v>0</v>
      </c>
      <c r="Y360" s="113">
        <v>0</v>
      </c>
      <c r="Z360" s="113">
        <v>0</v>
      </c>
      <c r="AA360" s="113">
        <v>0</v>
      </c>
      <c r="AB360" s="113">
        <v>0</v>
      </c>
      <c r="AC360" s="113">
        <v>0</v>
      </c>
      <c r="AD360" s="113">
        <v>0</v>
      </c>
      <c r="AE360" s="113">
        <v>0</v>
      </c>
      <c r="AF360" s="113">
        <v>0</v>
      </c>
      <c r="AG360" s="113">
        <v>0</v>
      </c>
      <c r="AH360" s="113">
        <v>0</v>
      </c>
      <c r="AI360" s="113">
        <v>0</v>
      </c>
      <c r="AJ360" s="113">
        <v>0</v>
      </c>
      <c r="AK360" s="113">
        <v>0</v>
      </c>
      <c r="AL360" s="113">
        <v>0</v>
      </c>
      <c r="AM360" s="113">
        <f t="shared" si="5"/>
        <v>0</v>
      </c>
      <c r="AP360" s="70"/>
    </row>
    <row r="361" spans="1:42" ht="33" customHeight="1">
      <c r="A361" s="87">
        <v>1279</v>
      </c>
      <c r="B361" s="88" t="s">
        <v>996</v>
      </c>
      <c r="C361" s="115" t="s">
        <v>1399</v>
      </c>
      <c r="D361" s="113">
        <v>0</v>
      </c>
      <c r="E361" s="113">
        <v>0</v>
      </c>
      <c r="F361" s="113">
        <v>0</v>
      </c>
      <c r="G361" s="113">
        <v>0</v>
      </c>
      <c r="H361" s="113">
        <v>0</v>
      </c>
      <c r="I361" s="113">
        <v>0</v>
      </c>
      <c r="J361" s="113">
        <v>0</v>
      </c>
      <c r="K361" s="113">
        <v>0</v>
      </c>
      <c r="L361" s="113">
        <v>0</v>
      </c>
      <c r="M361" s="113">
        <v>0</v>
      </c>
      <c r="N361" s="113">
        <v>0</v>
      </c>
      <c r="O361" s="113">
        <v>0</v>
      </c>
      <c r="P361" s="113">
        <v>0</v>
      </c>
      <c r="Q361" s="113">
        <v>0</v>
      </c>
      <c r="R361" s="113">
        <v>0</v>
      </c>
      <c r="S361" s="113">
        <v>0</v>
      </c>
      <c r="T361" s="113">
        <v>0</v>
      </c>
      <c r="U361" s="113">
        <v>0</v>
      </c>
      <c r="V361" s="113">
        <v>0</v>
      </c>
      <c r="W361" s="113">
        <v>0</v>
      </c>
      <c r="X361" s="113">
        <v>0</v>
      </c>
      <c r="Y361" s="113">
        <v>0</v>
      </c>
      <c r="Z361" s="113">
        <v>0</v>
      </c>
      <c r="AA361" s="113">
        <v>0</v>
      </c>
      <c r="AB361" s="113">
        <v>0</v>
      </c>
      <c r="AC361" s="113">
        <v>0</v>
      </c>
      <c r="AD361" s="113">
        <v>0</v>
      </c>
      <c r="AE361" s="113">
        <v>0</v>
      </c>
      <c r="AF361" s="113">
        <v>0</v>
      </c>
      <c r="AG361" s="113">
        <v>0</v>
      </c>
      <c r="AH361" s="113">
        <v>0</v>
      </c>
      <c r="AI361" s="113">
        <v>0</v>
      </c>
      <c r="AJ361" s="113">
        <v>0</v>
      </c>
      <c r="AK361" s="113">
        <v>0</v>
      </c>
      <c r="AL361" s="113">
        <v>0</v>
      </c>
      <c r="AM361" s="113">
        <f t="shared" si="5"/>
        <v>0</v>
      </c>
      <c r="AP361" s="70"/>
    </row>
    <row r="362" spans="1:42" ht="33" customHeight="1">
      <c r="A362" s="87">
        <v>1280</v>
      </c>
      <c r="B362" s="88" t="s">
        <v>997</v>
      </c>
      <c r="C362" s="115" t="s">
        <v>1399</v>
      </c>
      <c r="D362" s="113">
        <v>0</v>
      </c>
      <c r="E362" s="113">
        <v>0</v>
      </c>
      <c r="F362" s="113">
        <v>0</v>
      </c>
      <c r="G362" s="113">
        <v>0</v>
      </c>
      <c r="H362" s="113">
        <v>0</v>
      </c>
      <c r="I362" s="113">
        <v>0</v>
      </c>
      <c r="J362" s="113">
        <v>0</v>
      </c>
      <c r="K362" s="113">
        <v>0</v>
      </c>
      <c r="L362" s="113">
        <v>0</v>
      </c>
      <c r="M362" s="113">
        <v>0</v>
      </c>
      <c r="N362" s="113">
        <v>0</v>
      </c>
      <c r="O362" s="113">
        <v>0</v>
      </c>
      <c r="P362" s="113">
        <v>0</v>
      </c>
      <c r="Q362" s="113">
        <v>0</v>
      </c>
      <c r="R362" s="113">
        <v>0</v>
      </c>
      <c r="S362" s="113">
        <v>0</v>
      </c>
      <c r="T362" s="113">
        <v>0</v>
      </c>
      <c r="U362" s="113">
        <v>0</v>
      </c>
      <c r="V362" s="113">
        <v>0</v>
      </c>
      <c r="W362" s="113">
        <v>0</v>
      </c>
      <c r="X362" s="113">
        <v>0</v>
      </c>
      <c r="Y362" s="113">
        <v>0</v>
      </c>
      <c r="Z362" s="113">
        <v>0</v>
      </c>
      <c r="AA362" s="113">
        <v>0</v>
      </c>
      <c r="AB362" s="113">
        <v>0</v>
      </c>
      <c r="AC362" s="113">
        <v>0</v>
      </c>
      <c r="AD362" s="113">
        <v>0</v>
      </c>
      <c r="AE362" s="113">
        <v>0</v>
      </c>
      <c r="AF362" s="113">
        <v>0</v>
      </c>
      <c r="AG362" s="113">
        <v>0</v>
      </c>
      <c r="AH362" s="113">
        <v>0</v>
      </c>
      <c r="AI362" s="113">
        <v>0</v>
      </c>
      <c r="AJ362" s="113">
        <v>0</v>
      </c>
      <c r="AK362" s="113">
        <v>0</v>
      </c>
      <c r="AL362" s="113">
        <v>0</v>
      </c>
      <c r="AM362" s="113">
        <f t="shared" si="5"/>
        <v>0</v>
      </c>
      <c r="AP362" s="70"/>
    </row>
    <row r="363" spans="1:42" ht="33" customHeight="1">
      <c r="A363" s="87">
        <v>1281</v>
      </c>
      <c r="B363" s="88" t="s">
        <v>998</v>
      </c>
      <c r="C363" s="115" t="s">
        <v>1399</v>
      </c>
      <c r="D363" s="113">
        <v>0</v>
      </c>
      <c r="E363" s="113">
        <v>0</v>
      </c>
      <c r="F363" s="113">
        <v>0</v>
      </c>
      <c r="G363" s="113">
        <v>0</v>
      </c>
      <c r="H363" s="113">
        <v>0</v>
      </c>
      <c r="I363" s="113">
        <v>0</v>
      </c>
      <c r="J363" s="113">
        <v>0</v>
      </c>
      <c r="K363" s="113">
        <v>0</v>
      </c>
      <c r="L363" s="113">
        <v>0</v>
      </c>
      <c r="M363" s="113">
        <v>0</v>
      </c>
      <c r="N363" s="113">
        <v>0</v>
      </c>
      <c r="O363" s="113">
        <v>0</v>
      </c>
      <c r="P363" s="113">
        <v>0</v>
      </c>
      <c r="Q363" s="113">
        <v>0</v>
      </c>
      <c r="R363" s="113">
        <v>0</v>
      </c>
      <c r="S363" s="113">
        <v>0</v>
      </c>
      <c r="T363" s="113">
        <v>0</v>
      </c>
      <c r="U363" s="113">
        <v>0</v>
      </c>
      <c r="V363" s="113">
        <v>0</v>
      </c>
      <c r="W363" s="113">
        <v>0</v>
      </c>
      <c r="X363" s="113">
        <v>0</v>
      </c>
      <c r="Y363" s="113">
        <v>0</v>
      </c>
      <c r="Z363" s="113">
        <v>0</v>
      </c>
      <c r="AA363" s="113">
        <v>0</v>
      </c>
      <c r="AB363" s="113">
        <v>0</v>
      </c>
      <c r="AC363" s="113">
        <v>0</v>
      </c>
      <c r="AD363" s="113">
        <v>0</v>
      </c>
      <c r="AE363" s="113">
        <v>0</v>
      </c>
      <c r="AF363" s="113">
        <v>0</v>
      </c>
      <c r="AG363" s="113">
        <v>0</v>
      </c>
      <c r="AH363" s="113">
        <v>0</v>
      </c>
      <c r="AI363" s="113">
        <v>0</v>
      </c>
      <c r="AJ363" s="113">
        <v>0</v>
      </c>
      <c r="AK363" s="113">
        <v>0</v>
      </c>
      <c r="AL363" s="113">
        <v>0</v>
      </c>
      <c r="AM363" s="113">
        <f t="shared" si="5"/>
        <v>0</v>
      </c>
      <c r="AP363" s="70"/>
    </row>
    <row r="364" spans="1:42" ht="33" customHeight="1">
      <c r="A364" s="87">
        <v>1282</v>
      </c>
      <c r="B364" s="88" t="s">
        <v>999</v>
      </c>
      <c r="C364" s="115" t="s">
        <v>1399</v>
      </c>
      <c r="D364" s="113">
        <v>0</v>
      </c>
      <c r="E364" s="113">
        <v>0</v>
      </c>
      <c r="F364" s="113">
        <v>0</v>
      </c>
      <c r="G364" s="113">
        <v>0</v>
      </c>
      <c r="H364" s="113">
        <v>0</v>
      </c>
      <c r="I364" s="113">
        <v>0</v>
      </c>
      <c r="J364" s="113">
        <v>0</v>
      </c>
      <c r="K364" s="113">
        <v>0</v>
      </c>
      <c r="L364" s="113">
        <v>0</v>
      </c>
      <c r="M364" s="113">
        <v>0</v>
      </c>
      <c r="N364" s="113">
        <v>0</v>
      </c>
      <c r="O364" s="113">
        <v>0</v>
      </c>
      <c r="P364" s="113">
        <v>0</v>
      </c>
      <c r="Q364" s="113">
        <v>0</v>
      </c>
      <c r="R364" s="113">
        <v>0</v>
      </c>
      <c r="S364" s="113">
        <v>0</v>
      </c>
      <c r="T364" s="113">
        <v>0</v>
      </c>
      <c r="U364" s="113">
        <v>0</v>
      </c>
      <c r="V364" s="113">
        <v>0</v>
      </c>
      <c r="W364" s="113">
        <v>0</v>
      </c>
      <c r="X364" s="113">
        <v>0</v>
      </c>
      <c r="Y364" s="113">
        <v>0</v>
      </c>
      <c r="Z364" s="113">
        <v>0</v>
      </c>
      <c r="AA364" s="113">
        <v>0</v>
      </c>
      <c r="AB364" s="113">
        <v>0</v>
      </c>
      <c r="AC364" s="113">
        <v>0</v>
      </c>
      <c r="AD364" s="113">
        <v>0</v>
      </c>
      <c r="AE364" s="113">
        <v>0</v>
      </c>
      <c r="AF364" s="113">
        <v>0</v>
      </c>
      <c r="AG364" s="113">
        <v>0</v>
      </c>
      <c r="AH364" s="113">
        <v>0</v>
      </c>
      <c r="AI364" s="113">
        <v>0</v>
      </c>
      <c r="AJ364" s="113">
        <v>0</v>
      </c>
      <c r="AK364" s="113">
        <v>0</v>
      </c>
      <c r="AL364" s="113">
        <v>0</v>
      </c>
      <c r="AM364" s="113">
        <f t="shared" si="5"/>
        <v>0</v>
      </c>
      <c r="AP364" s="70"/>
    </row>
    <row r="365" spans="1:42" ht="33" customHeight="1">
      <c r="A365" s="87">
        <v>1283</v>
      </c>
      <c r="B365" s="88" t="s">
        <v>1000</v>
      </c>
      <c r="C365" s="115" t="s">
        <v>1399</v>
      </c>
      <c r="D365" s="113">
        <v>0</v>
      </c>
      <c r="E365" s="113">
        <v>0</v>
      </c>
      <c r="F365" s="113">
        <v>0</v>
      </c>
      <c r="G365" s="113">
        <v>0</v>
      </c>
      <c r="H365" s="113">
        <v>0</v>
      </c>
      <c r="I365" s="113">
        <v>0</v>
      </c>
      <c r="J365" s="113">
        <v>0</v>
      </c>
      <c r="K365" s="113">
        <v>0</v>
      </c>
      <c r="L365" s="113">
        <v>0</v>
      </c>
      <c r="M365" s="113">
        <v>0</v>
      </c>
      <c r="N365" s="113">
        <v>0</v>
      </c>
      <c r="O365" s="113">
        <v>0</v>
      </c>
      <c r="P365" s="113">
        <v>0</v>
      </c>
      <c r="Q365" s="113">
        <v>0</v>
      </c>
      <c r="R365" s="113">
        <v>0</v>
      </c>
      <c r="S365" s="113">
        <v>0</v>
      </c>
      <c r="T365" s="113">
        <v>0</v>
      </c>
      <c r="U365" s="113">
        <v>0</v>
      </c>
      <c r="V365" s="113">
        <v>0</v>
      </c>
      <c r="W365" s="113">
        <v>0</v>
      </c>
      <c r="X365" s="113">
        <v>0</v>
      </c>
      <c r="Y365" s="113">
        <v>0</v>
      </c>
      <c r="Z365" s="113">
        <v>0</v>
      </c>
      <c r="AA365" s="113">
        <v>0</v>
      </c>
      <c r="AB365" s="113">
        <v>0</v>
      </c>
      <c r="AC365" s="113">
        <v>0</v>
      </c>
      <c r="AD365" s="113">
        <v>0</v>
      </c>
      <c r="AE365" s="113">
        <v>0</v>
      </c>
      <c r="AF365" s="113">
        <v>0</v>
      </c>
      <c r="AG365" s="113">
        <v>0</v>
      </c>
      <c r="AH365" s="113">
        <v>0</v>
      </c>
      <c r="AI365" s="113">
        <v>0</v>
      </c>
      <c r="AJ365" s="113">
        <v>0</v>
      </c>
      <c r="AK365" s="113">
        <v>0</v>
      </c>
      <c r="AL365" s="113">
        <v>0</v>
      </c>
      <c r="AM365" s="113">
        <f t="shared" si="5"/>
        <v>0</v>
      </c>
      <c r="AP365" s="70"/>
    </row>
    <row r="366" spans="1:42" ht="33" customHeight="1">
      <c r="A366" s="87">
        <v>1284</v>
      </c>
      <c r="B366" s="88" t="s">
        <v>1001</v>
      </c>
      <c r="C366" s="115" t="s">
        <v>1399</v>
      </c>
      <c r="D366" s="113">
        <v>0</v>
      </c>
      <c r="E366" s="113">
        <v>0</v>
      </c>
      <c r="F366" s="113">
        <v>0</v>
      </c>
      <c r="G366" s="113">
        <v>0</v>
      </c>
      <c r="H366" s="113">
        <v>0</v>
      </c>
      <c r="I366" s="113">
        <v>0</v>
      </c>
      <c r="J366" s="113">
        <v>0</v>
      </c>
      <c r="K366" s="113">
        <v>0</v>
      </c>
      <c r="L366" s="113">
        <v>0</v>
      </c>
      <c r="M366" s="113">
        <v>0</v>
      </c>
      <c r="N366" s="113">
        <v>0</v>
      </c>
      <c r="O366" s="113">
        <v>0</v>
      </c>
      <c r="P366" s="113">
        <v>0</v>
      </c>
      <c r="Q366" s="113">
        <v>0</v>
      </c>
      <c r="R366" s="113">
        <v>0</v>
      </c>
      <c r="S366" s="113">
        <v>0</v>
      </c>
      <c r="T366" s="113">
        <v>0</v>
      </c>
      <c r="U366" s="113">
        <v>0</v>
      </c>
      <c r="V366" s="113">
        <v>0</v>
      </c>
      <c r="W366" s="113">
        <v>0</v>
      </c>
      <c r="X366" s="113">
        <v>0</v>
      </c>
      <c r="Y366" s="113">
        <v>0</v>
      </c>
      <c r="Z366" s="113">
        <v>0</v>
      </c>
      <c r="AA366" s="113">
        <v>0</v>
      </c>
      <c r="AB366" s="113">
        <v>0</v>
      </c>
      <c r="AC366" s="113">
        <v>0</v>
      </c>
      <c r="AD366" s="113">
        <v>0</v>
      </c>
      <c r="AE366" s="113">
        <v>0</v>
      </c>
      <c r="AF366" s="113">
        <v>0</v>
      </c>
      <c r="AG366" s="113">
        <v>0</v>
      </c>
      <c r="AH366" s="113">
        <v>0</v>
      </c>
      <c r="AI366" s="113">
        <v>0</v>
      </c>
      <c r="AJ366" s="113">
        <v>0</v>
      </c>
      <c r="AK366" s="113">
        <v>0</v>
      </c>
      <c r="AL366" s="113">
        <v>0</v>
      </c>
      <c r="AM366" s="113">
        <f t="shared" si="5"/>
        <v>0</v>
      </c>
      <c r="AP366" s="70"/>
    </row>
    <row r="367" spans="1:42" ht="33" customHeight="1">
      <c r="A367" s="87">
        <v>1285</v>
      </c>
      <c r="B367" s="88" t="s">
        <v>1002</v>
      </c>
      <c r="C367" s="115" t="s">
        <v>1399</v>
      </c>
      <c r="D367" s="113">
        <v>0</v>
      </c>
      <c r="E367" s="113">
        <v>0</v>
      </c>
      <c r="F367" s="113">
        <v>0</v>
      </c>
      <c r="G367" s="113">
        <v>0</v>
      </c>
      <c r="H367" s="113">
        <v>0</v>
      </c>
      <c r="I367" s="113">
        <v>0</v>
      </c>
      <c r="J367" s="113">
        <v>0</v>
      </c>
      <c r="K367" s="113">
        <v>0</v>
      </c>
      <c r="L367" s="113">
        <v>0</v>
      </c>
      <c r="M367" s="113">
        <v>0</v>
      </c>
      <c r="N367" s="113">
        <v>0</v>
      </c>
      <c r="O367" s="113">
        <v>0</v>
      </c>
      <c r="P367" s="113">
        <v>0</v>
      </c>
      <c r="Q367" s="113">
        <v>0</v>
      </c>
      <c r="R367" s="113">
        <v>0</v>
      </c>
      <c r="S367" s="113">
        <v>0</v>
      </c>
      <c r="T367" s="113">
        <v>0</v>
      </c>
      <c r="U367" s="113">
        <v>0</v>
      </c>
      <c r="V367" s="113">
        <v>0</v>
      </c>
      <c r="W367" s="113">
        <v>0</v>
      </c>
      <c r="X367" s="113">
        <v>0</v>
      </c>
      <c r="Y367" s="113">
        <v>0</v>
      </c>
      <c r="Z367" s="113">
        <v>0</v>
      </c>
      <c r="AA367" s="113">
        <v>0</v>
      </c>
      <c r="AB367" s="113">
        <v>0</v>
      </c>
      <c r="AC367" s="113">
        <v>0</v>
      </c>
      <c r="AD367" s="113">
        <v>0</v>
      </c>
      <c r="AE367" s="113">
        <v>0</v>
      </c>
      <c r="AF367" s="113">
        <v>0</v>
      </c>
      <c r="AG367" s="113">
        <v>0</v>
      </c>
      <c r="AH367" s="113">
        <v>0</v>
      </c>
      <c r="AI367" s="113">
        <v>0</v>
      </c>
      <c r="AJ367" s="113">
        <v>0</v>
      </c>
      <c r="AK367" s="113">
        <v>0</v>
      </c>
      <c r="AL367" s="113">
        <v>0</v>
      </c>
      <c r="AM367" s="113">
        <f t="shared" si="5"/>
        <v>0</v>
      </c>
      <c r="AP367" s="70"/>
    </row>
    <row r="368" spans="1:42" ht="33" customHeight="1">
      <c r="A368" s="87">
        <v>1286</v>
      </c>
      <c r="B368" s="88" t="s">
        <v>1003</v>
      </c>
      <c r="C368" s="115" t="s">
        <v>1399</v>
      </c>
      <c r="D368" s="113">
        <v>0</v>
      </c>
      <c r="E368" s="113">
        <v>0</v>
      </c>
      <c r="F368" s="113">
        <v>0</v>
      </c>
      <c r="G368" s="113">
        <v>0</v>
      </c>
      <c r="H368" s="113">
        <v>0</v>
      </c>
      <c r="I368" s="113">
        <v>0</v>
      </c>
      <c r="J368" s="113">
        <v>0</v>
      </c>
      <c r="K368" s="113">
        <v>0</v>
      </c>
      <c r="L368" s="113">
        <v>0</v>
      </c>
      <c r="M368" s="113">
        <v>0</v>
      </c>
      <c r="N368" s="113">
        <v>0</v>
      </c>
      <c r="O368" s="113">
        <v>0</v>
      </c>
      <c r="P368" s="113">
        <v>0</v>
      </c>
      <c r="Q368" s="113">
        <v>0</v>
      </c>
      <c r="R368" s="113">
        <v>0</v>
      </c>
      <c r="S368" s="113">
        <v>0</v>
      </c>
      <c r="T368" s="113">
        <v>0</v>
      </c>
      <c r="U368" s="113">
        <v>0</v>
      </c>
      <c r="V368" s="113">
        <v>0</v>
      </c>
      <c r="W368" s="113">
        <v>0</v>
      </c>
      <c r="X368" s="113">
        <v>0</v>
      </c>
      <c r="Y368" s="113">
        <v>0</v>
      </c>
      <c r="Z368" s="113">
        <v>0</v>
      </c>
      <c r="AA368" s="113">
        <v>0</v>
      </c>
      <c r="AB368" s="113">
        <v>0</v>
      </c>
      <c r="AC368" s="113">
        <v>0</v>
      </c>
      <c r="AD368" s="113">
        <v>0</v>
      </c>
      <c r="AE368" s="113">
        <v>0</v>
      </c>
      <c r="AF368" s="113">
        <v>0</v>
      </c>
      <c r="AG368" s="113">
        <v>0</v>
      </c>
      <c r="AH368" s="113">
        <v>0</v>
      </c>
      <c r="AI368" s="113">
        <v>0</v>
      </c>
      <c r="AJ368" s="113">
        <v>0</v>
      </c>
      <c r="AK368" s="113">
        <v>0</v>
      </c>
      <c r="AL368" s="113">
        <v>0</v>
      </c>
      <c r="AM368" s="113">
        <f t="shared" si="5"/>
        <v>0</v>
      </c>
      <c r="AP368" s="70"/>
    </row>
    <row r="369" spans="1:42" ht="33" customHeight="1">
      <c r="A369" s="87">
        <v>1287</v>
      </c>
      <c r="B369" s="88" t="s">
        <v>1004</v>
      </c>
      <c r="C369" s="115" t="s">
        <v>1399</v>
      </c>
      <c r="D369" s="113">
        <v>0</v>
      </c>
      <c r="E369" s="113">
        <v>0</v>
      </c>
      <c r="F369" s="113">
        <v>0</v>
      </c>
      <c r="G369" s="113">
        <v>0</v>
      </c>
      <c r="H369" s="113">
        <v>0</v>
      </c>
      <c r="I369" s="113">
        <v>0</v>
      </c>
      <c r="J369" s="113">
        <v>0</v>
      </c>
      <c r="K369" s="113">
        <v>0</v>
      </c>
      <c r="L369" s="113">
        <v>0</v>
      </c>
      <c r="M369" s="113">
        <v>0</v>
      </c>
      <c r="N369" s="113">
        <v>0</v>
      </c>
      <c r="O369" s="113">
        <v>0</v>
      </c>
      <c r="P369" s="113">
        <v>0</v>
      </c>
      <c r="Q369" s="113">
        <v>0</v>
      </c>
      <c r="R369" s="113">
        <v>0</v>
      </c>
      <c r="S369" s="113">
        <v>0</v>
      </c>
      <c r="T369" s="113">
        <v>0</v>
      </c>
      <c r="U369" s="113">
        <v>0</v>
      </c>
      <c r="V369" s="113">
        <v>0</v>
      </c>
      <c r="W369" s="113">
        <v>0</v>
      </c>
      <c r="X369" s="113">
        <v>0</v>
      </c>
      <c r="Y369" s="113">
        <v>0</v>
      </c>
      <c r="Z369" s="113">
        <v>0</v>
      </c>
      <c r="AA369" s="113">
        <v>0</v>
      </c>
      <c r="AB369" s="113">
        <v>0</v>
      </c>
      <c r="AC369" s="113">
        <v>0</v>
      </c>
      <c r="AD369" s="113">
        <v>0</v>
      </c>
      <c r="AE369" s="113">
        <v>0</v>
      </c>
      <c r="AF369" s="113">
        <v>0</v>
      </c>
      <c r="AG369" s="113">
        <v>0</v>
      </c>
      <c r="AH369" s="113">
        <v>0</v>
      </c>
      <c r="AI369" s="113">
        <v>0</v>
      </c>
      <c r="AJ369" s="113">
        <v>0</v>
      </c>
      <c r="AK369" s="113">
        <v>0</v>
      </c>
      <c r="AL369" s="113">
        <v>0</v>
      </c>
      <c r="AM369" s="113">
        <f t="shared" si="5"/>
        <v>0</v>
      </c>
      <c r="AP369" s="70"/>
    </row>
    <row r="370" spans="1:42" ht="33" customHeight="1">
      <c r="A370" s="87">
        <v>1301</v>
      </c>
      <c r="B370" s="88" t="s">
        <v>1005</v>
      </c>
      <c r="C370" s="115" t="s">
        <v>1399</v>
      </c>
      <c r="D370" s="113">
        <v>0</v>
      </c>
      <c r="E370" s="113">
        <v>0</v>
      </c>
      <c r="F370" s="113">
        <v>0</v>
      </c>
      <c r="G370" s="113">
        <v>0</v>
      </c>
      <c r="H370" s="113">
        <v>0</v>
      </c>
      <c r="I370" s="113">
        <v>0</v>
      </c>
      <c r="J370" s="113">
        <v>0</v>
      </c>
      <c r="K370" s="113">
        <v>0</v>
      </c>
      <c r="L370" s="113">
        <v>0</v>
      </c>
      <c r="M370" s="113">
        <v>0</v>
      </c>
      <c r="N370" s="113">
        <v>0</v>
      </c>
      <c r="O370" s="113">
        <v>0</v>
      </c>
      <c r="P370" s="113">
        <v>0</v>
      </c>
      <c r="Q370" s="113">
        <v>0</v>
      </c>
      <c r="R370" s="113">
        <v>0</v>
      </c>
      <c r="S370" s="113">
        <v>0</v>
      </c>
      <c r="T370" s="113">
        <v>0</v>
      </c>
      <c r="U370" s="113">
        <v>0</v>
      </c>
      <c r="V370" s="113">
        <v>0</v>
      </c>
      <c r="W370" s="113">
        <v>0</v>
      </c>
      <c r="X370" s="113">
        <v>0</v>
      </c>
      <c r="Y370" s="113">
        <v>0</v>
      </c>
      <c r="Z370" s="113">
        <v>0</v>
      </c>
      <c r="AA370" s="113">
        <v>0</v>
      </c>
      <c r="AB370" s="113">
        <v>0</v>
      </c>
      <c r="AC370" s="113">
        <v>0</v>
      </c>
      <c r="AD370" s="113">
        <v>0</v>
      </c>
      <c r="AE370" s="113">
        <v>0</v>
      </c>
      <c r="AF370" s="113">
        <v>0</v>
      </c>
      <c r="AG370" s="113">
        <v>0</v>
      </c>
      <c r="AH370" s="113">
        <v>0</v>
      </c>
      <c r="AI370" s="113">
        <v>0</v>
      </c>
      <c r="AJ370" s="113">
        <v>0</v>
      </c>
      <c r="AK370" s="113">
        <v>0</v>
      </c>
      <c r="AL370" s="113">
        <v>0</v>
      </c>
      <c r="AM370" s="113">
        <f t="shared" si="5"/>
        <v>0</v>
      </c>
      <c r="AP370" s="70"/>
    </row>
    <row r="371" spans="1:42" ht="33" customHeight="1">
      <c r="A371" s="87">
        <v>1302</v>
      </c>
      <c r="B371" s="88" t="s">
        <v>1006</v>
      </c>
      <c r="C371" s="115" t="s">
        <v>1399</v>
      </c>
      <c r="D371" s="113">
        <v>0</v>
      </c>
      <c r="E371" s="113">
        <v>0</v>
      </c>
      <c r="F371" s="113">
        <v>0</v>
      </c>
      <c r="G371" s="113">
        <v>0</v>
      </c>
      <c r="H371" s="113">
        <v>0</v>
      </c>
      <c r="I371" s="113">
        <v>0</v>
      </c>
      <c r="J371" s="113">
        <v>0</v>
      </c>
      <c r="K371" s="113">
        <v>0</v>
      </c>
      <c r="L371" s="113">
        <v>0</v>
      </c>
      <c r="M371" s="113">
        <v>0</v>
      </c>
      <c r="N371" s="113">
        <v>0</v>
      </c>
      <c r="O371" s="113">
        <v>0</v>
      </c>
      <c r="P371" s="113">
        <v>0</v>
      </c>
      <c r="Q371" s="113">
        <v>0</v>
      </c>
      <c r="R371" s="113">
        <v>0</v>
      </c>
      <c r="S371" s="113">
        <v>0</v>
      </c>
      <c r="T371" s="113">
        <v>0</v>
      </c>
      <c r="U371" s="113">
        <v>0</v>
      </c>
      <c r="V371" s="113">
        <v>0</v>
      </c>
      <c r="W371" s="113">
        <v>0</v>
      </c>
      <c r="X371" s="113">
        <v>0</v>
      </c>
      <c r="Y371" s="113">
        <v>0</v>
      </c>
      <c r="Z371" s="113">
        <v>0</v>
      </c>
      <c r="AA371" s="113">
        <v>0</v>
      </c>
      <c r="AB371" s="113">
        <v>0</v>
      </c>
      <c r="AC371" s="113">
        <v>0</v>
      </c>
      <c r="AD371" s="113">
        <v>0</v>
      </c>
      <c r="AE371" s="113">
        <v>0</v>
      </c>
      <c r="AF371" s="113">
        <v>0</v>
      </c>
      <c r="AG371" s="113">
        <v>0</v>
      </c>
      <c r="AH371" s="113">
        <v>0</v>
      </c>
      <c r="AI371" s="113">
        <v>0</v>
      </c>
      <c r="AJ371" s="113">
        <v>0</v>
      </c>
      <c r="AK371" s="113">
        <v>0</v>
      </c>
      <c r="AL371" s="113">
        <v>0</v>
      </c>
      <c r="AM371" s="113">
        <f t="shared" si="5"/>
        <v>0</v>
      </c>
      <c r="AP371" s="70"/>
    </row>
    <row r="372" spans="1:42" ht="33" customHeight="1">
      <c r="A372" s="87">
        <v>1303</v>
      </c>
      <c r="B372" s="88" t="s">
        <v>1007</v>
      </c>
      <c r="C372" s="115" t="s">
        <v>1399</v>
      </c>
      <c r="D372" s="113">
        <v>0</v>
      </c>
      <c r="E372" s="113">
        <v>0</v>
      </c>
      <c r="F372" s="113">
        <v>0</v>
      </c>
      <c r="G372" s="113">
        <v>0</v>
      </c>
      <c r="H372" s="113">
        <v>0</v>
      </c>
      <c r="I372" s="113">
        <v>0</v>
      </c>
      <c r="J372" s="113">
        <v>0</v>
      </c>
      <c r="K372" s="113">
        <v>0</v>
      </c>
      <c r="L372" s="113">
        <v>0</v>
      </c>
      <c r="M372" s="113">
        <v>0</v>
      </c>
      <c r="N372" s="113">
        <v>0</v>
      </c>
      <c r="O372" s="113">
        <v>0</v>
      </c>
      <c r="P372" s="113">
        <v>0</v>
      </c>
      <c r="Q372" s="113">
        <v>0</v>
      </c>
      <c r="R372" s="113">
        <v>0</v>
      </c>
      <c r="S372" s="113">
        <v>0</v>
      </c>
      <c r="T372" s="113">
        <v>0</v>
      </c>
      <c r="U372" s="113">
        <v>0</v>
      </c>
      <c r="V372" s="113">
        <v>0</v>
      </c>
      <c r="W372" s="113">
        <v>0</v>
      </c>
      <c r="X372" s="113">
        <v>0</v>
      </c>
      <c r="Y372" s="113">
        <v>0</v>
      </c>
      <c r="Z372" s="113">
        <v>0</v>
      </c>
      <c r="AA372" s="113">
        <v>0</v>
      </c>
      <c r="AB372" s="113">
        <v>0</v>
      </c>
      <c r="AC372" s="113">
        <v>0</v>
      </c>
      <c r="AD372" s="113">
        <v>0</v>
      </c>
      <c r="AE372" s="113">
        <v>0</v>
      </c>
      <c r="AF372" s="113">
        <v>0</v>
      </c>
      <c r="AG372" s="113">
        <v>0</v>
      </c>
      <c r="AH372" s="113">
        <v>0</v>
      </c>
      <c r="AI372" s="113">
        <v>0</v>
      </c>
      <c r="AJ372" s="113">
        <v>0</v>
      </c>
      <c r="AK372" s="113">
        <v>0</v>
      </c>
      <c r="AL372" s="113">
        <v>0</v>
      </c>
      <c r="AM372" s="113">
        <f t="shared" si="5"/>
        <v>0</v>
      </c>
      <c r="AP372" s="70"/>
    </row>
    <row r="373" spans="1:42" ht="33" customHeight="1">
      <c r="A373" s="87">
        <v>1304</v>
      </c>
      <c r="B373" s="88" t="s">
        <v>1008</v>
      </c>
      <c r="C373" s="115" t="s">
        <v>1399</v>
      </c>
      <c r="D373" s="113">
        <v>0</v>
      </c>
      <c r="E373" s="113">
        <v>0</v>
      </c>
      <c r="F373" s="113">
        <v>0</v>
      </c>
      <c r="G373" s="113">
        <v>0</v>
      </c>
      <c r="H373" s="113">
        <v>0</v>
      </c>
      <c r="I373" s="113">
        <v>0</v>
      </c>
      <c r="J373" s="113">
        <v>0</v>
      </c>
      <c r="K373" s="113">
        <v>0</v>
      </c>
      <c r="L373" s="113">
        <v>0</v>
      </c>
      <c r="M373" s="113">
        <v>0</v>
      </c>
      <c r="N373" s="113">
        <v>0</v>
      </c>
      <c r="O373" s="113">
        <v>0</v>
      </c>
      <c r="P373" s="113">
        <v>0</v>
      </c>
      <c r="Q373" s="113">
        <v>0</v>
      </c>
      <c r="R373" s="113">
        <v>0</v>
      </c>
      <c r="S373" s="113">
        <v>0</v>
      </c>
      <c r="T373" s="113">
        <v>0</v>
      </c>
      <c r="U373" s="113">
        <v>0</v>
      </c>
      <c r="V373" s="113">
        <v>0</v>
      </c>
      <c r="W373" s="113">
        <v>0</v>
      </c>
      <c r="X373" s="113">
        <v>0</v>
      </c>
      <c r="Y373" s="113">
        <v>0</v>
      </c>
      <c r="Z373" s="113">
        <v>0</v>
      </c>
      <c r="AA373" s="113">
        <v>0</v>
      </c>
      <c r="AB373" s="113">
        <v>0</v>
      </c>
      <c r="AC373" s="113">
        <v>0</v>
      </c>
      <c r="AD373" s="113">
        <v>0</v>
      </c>
      <c r="AE373" s="113">
        <v>0</v>
      </c>
      <c r="AF373" s="113">
        <v>0</v>
      </c>
      <c r="AG373" s="113">
        <v>0</v>
      </c>
      <c r="AH373" s="113">
        <v>0</v>
      </c>
      <c r="AI373" s="113">
        <v>0</v>
      </c>
      <c r="AJ373" s="113">
        <v>0</v>
      </c>
      <c r="AK373" s="113">
        <v>0</v>
      </c>
      <c r="AL373" s="113">
        <v>0</v>
      </c>
      <c r="AM373" s="113">
        <f t="shared" si="5"/>
        <v>0</v>
      </c>
      <c r="AP373" s="70"/>
    </row>
    <row r="374" spans="1:42" ht="33" customHeight="1">
      <c r="A374" s="87">
        <v>1305</v>
      </c>
      <c r="B374" s="88" t="s">
        <v>1009</v>
      </c>
      <c r="C374" s="115" t="s">
        <v>1399</v>
      </c>
      <c r="D374" s="113">
        <v>0</v>
      </c>
      <c r="E374" s="113">
        <v>0</v>
      </c>
      <c r="F374" s="113">
        <v>0</v>
      </c>
      <c r="G374" s="113">
        <v>0</v>
      </c>
      <c r="H374" s="113">
        <v>0</v>
      </c>
      <c r="I374" s="113">
        <v>0</v>
      </c>
      <c r="J374" s="113">
        <v>0</v>
      </c>
      <c r="K374" s="113">
        <v>0</v>
      </c>
      <c r="L374" s="113">
        <v>0</v>
      </c>
      <c r="M374" s="113">
        <v>0</v>
      </c>
      <c r="N374" s="113">
        <v>0</v>
      </c>
      <c r="O374" s="113">
        <v>0</v>
      </c>
      <c r="P374" s="113">
        <v>0</v>
      </c>
      <c r="Q374" s="113">
        <v>0</v>
      </c>
      <c r="R374" s="113">
        <v>0</v>
      </c>
      <c r="S374" s="113">
        <v>0</v>
      </c>
      <c r="T374" s="113">
        <v>0</v>
      </c>
      <c r="U374" s="113">
        <v>0</v>
      </c>
      <c r="V374" s="113">
        <v>0</v>
      </c>
      <c r="W374" s="113">
        <v>0</v>
      </c>
      <c r="X374" s="113">
        <v>0</v>
      </c>
      <c r="Y374" s="113">
        <v>0</v>
      </c>
      <c r="Z374" s="113">
        <v>0</v>
      </c>
      <c r="AA374" s="113">
        <v>0</v>
      </c>
      <c r="AB374" s="113">
        <v>0</v>
      </c>
      <c r="AC374" s="113">
        <v>0</v>
      </c>
      <c r="AD374" s="113">
        <v>0</v>
      </c>
      <c r="AE374" s="113">
        <v>0</v>
      </c>
      <c r="AF374" s="113">
        <v>0</v>
      </c>
      <c r="AG374" s="113">
        <v>0</v>
      </c>
      <c r="AH374" s="113">
        <v>0</v>
      </c>
      <c r="AI374" s="113">
        <v>0</v>
      </c>
      <c r="AJ374" s="113">
        <v>0</v>
      </c>
      <c r="AK374" s="113">
        <v>0</v>
      </c>
      <c r="AL374" s="113">
        <v>0</v>
      </c>
      <c r="AM374" s="113">
        <f t="shared" si="5"/>
        <v>0</v>
      </c>
      <c r="AP374" s="70"/>
    </row>
    <row r="375" spans="1:42" ht="33" customHeight="1">
      <c r="A375" s="87">
        <v>1306</v>
      </c>
      <c r="B375" s="88" t="s">
        <v>1010</v>
      </c>
      <c r="C375" s="115" t="s">
        <v>1399</v>
      </c>
      <c r="D375" s="113">
        <v>0</v>
      </c>
      <c r="E375" s="113">
        <v>0</v>
      </c>
      <c r="F375" s="113">
        <v>0</v>
      </c>
      <c r="G375" s="113">
        <v>0</v>
      </c>
      <c r="H375" s="113">
        <v>0</v>
      </c>
      <c r="I375" s="113">
        <v>0</v>
      </c>
      <c r="J375" s="113">
        <v>0</v>
      </c>
      <c r="K375" s="113">
        <v>0</v>
      </c>
      <c r="L375" s="113">
        <v>0</v>
      </c>
      <c r="M375" s="113">
        <v>0</v>
      </c>
      <c r="N375" s="113">
        <v>0</v>
      </c>
      <c r="O375" s="113">
        <v>0</v>
      </c>
      <c r="P375" s="113">
        <v>0</v>
      </c>
      <c r="Q375" s="113">
        <v>0</v>
      </c>
      <c r="R375" s="113">
        <v>0</v>
      </c>
      <c r="S375" s="113">
        <v>0</v>
      </c>
      <c r="T375" s="113">
        <v>0</v>
      </c>
      <c r="U375" s="113">
        <v>0</v>
      </c>
      <c r="V375" s="113">
        <v>0</v>
      </c>
      <c r="W375" s="113">
        <v>0</v>
      </c>
      <c r="X375" s="113">
        <v>0</v>
      </c>
      <c r="Y375" s="113">
        <v>0</v>
      </c>
      <c r="Z375" s="113">
        <v>0</v>
      </c>
      <c r="AA375" s="113">
        <v>0</v>
      </c>
      <c r="AB375" s="113">
        <v>0</v>
      </c>
      <c r="AC375" s="113">
        <v>0</v>
      </c>
      <c r="AD375" s="113">
        <v>0</v>
      </c>
      <c r="AE375" s="113">
        <v>0</v>
      </c>
      <c r="AF375" s="113">
        <v>0</v>
      </c>
      <c r="AG375" s="113">
        <v>0</v>
      </c>
      <c r="AH375" s="113">
        <v>0</v>
      </c>
      <c r="AI375" s="113">
        <v>0</v>
      </c>
      <c r="AJ375" s="113">
        <v>0</v>
      </c>
      <c r="AK375" s="113">
        <v>0</v>
      </c>
      <c r="AL375" s="113">
        <v>0</v>
      </c>
      <c r="AM375" s="113">
        <f t="shared" si="5"/>
        <v>0</v>
      </c>
      <c r="AP375" s="70"/>
    </row>
    <row r="376" spans="1:42" ht="33" customHeight="1">
      <c r="A376" s="87">
        <v>1307</v>
      </c>
      <c r="B376" s="88" t="s">
        <v>1011</v>
      </c>
      <c r="C376" s="115" t="s">
        <v>1399</v>
      </c>
      <c r="D376" s="113">
        <v>0</v>
      </c>
      <c r="E376" s="113">
        <v>0</v>
      </c>
      <c r="F376" s="113">
        <v>0</v>
      </c>
      <c r="G376" s="113">
        <v>0</v>
      </c>
      <c r="H376" s="113">
        <v>0</v>
      </c>
      <c r="I376" s="113">
        <v>0</v>
      </c>
      <c r="J376" s="113">
        <v>0</v>
      </c>
      <c r="K376" s="113">
        <v>0</v>
      </c>
      <c r="L376" s="113">
        <v>0</v>
      </c>
      <c r="M376" s="113">
        <v>0</v>
      </c>
      <c r="N376" s="113">
        <v>0</v>
      </c>
      <c r="O376" s="113">
        <v>0</v>
      </c>
      <c r="P376" s="113">
        <v>0</v>
      </c>
      <c r="Q376" s="113">
        <v>0</v>
      </c>
      <c r="R376" s="113">
        <v>0</v>
      </c>
      <c r="S376" s="113">
        <v>0</v>
      </c>
      <c r="T376" s="113">
        <v>0</v>
      </c>
      <c r="U376" s="113">
        <v>0</v>
      </c>
      <c r="V376" s="113">
        <v>0</v>
      </c>
      <c r="W376" s="113">
        <v>0</v>
      </c>
      <c r="X376" s="113">
        <v>0</v>
      </c>
      <c r="Y376" s="113">
        <v>0</v>
      </c>
      <c r="Z376" s="113">
        <v>0</v>
      </c>
      <c r="AA376" s="113">
        <v>0</v>
      </c>
      <c r="AB376" s="113">
        <v>0</v>
      </c>
      <c r="AC376" s="113">
        <v>0</v>
      </c>
      <c r="AD376" s="113">
        <v>0</v>
      </c>
      <c r="AE376" s="113">
        <v>0</v>
      </c>
      <c r="AF376" s="113">
        <v>0</v>
      </c>
      <c r="AG376" s="113">
        <v>0</v>
      </c>
      <c r="AH376" s="113">
        <v>0</v>
      </c>
      <c r="AI376" s="113">
        <v>0</v>
      </c>
      <c r="AJ376" s="113">
        <v>0</v>
      </c>
      <c r="AK376" s="113">
        <v>0</v>
      </c>
      <c r="AL376" s="113">
        <v>0</v>
      </c>
      <c r="AM376" s="113">
        <f t="shared" si="5"/>
        <v>0</v>
      </c>
      <c r="AP376" s="70"/>
    </row>
    <row r="377" spans="1:42" ht="33" customHeight="1">
      <c r="A377" s="87">
        <v>1308</v>
      </c>
      <c r="B377" s="88" t="s">
        <v>1012</v>
      </c>
      <c r="C377" s="115" t="s">
        <v>1399</v>
      </c>
      <c r="D377" s="113">
        <v>0</v>
      </c>
      <c r="E377" s="113">
        <v>0</v>
      </c>
      <c r="F377" s="113">
        <v>0</v>
      </c>
      <c r="G377" s="113">
        <v>0</v>
      </c>
      <c r="H377" s="113">
        <v>0</v>
      </c>
      <c r="I377" s="113">
        <v>0</v>
      </c>
      <c r="J377" s="113">
        <v>0</v>
      </c>
      <c r="K377" s="113">
        <v>0</v>
      </c>
      <c r="L377" s="113">
        <v>0</v>
      </c>
      <c r="M377" s="113">
        <v>0</v>
      </c>
      <c r="N377" s="113">
        <v>0</v>
      </c>
      <c r="O377" s="113">
        <v>0</v>
      </c>
      <c r="P377" s="113">
        <v>0</v>
      </c>
      <c r="Q377" s="113">
        <v>0</v>
      </c>
      <c r="R377" s="113">
        <v>0</v>
      </c>
      <c r="S377" s="113">
        <v>0</v>
      </c>
      <c r="T377" s="113">
        <v>0</v>
      </c>
      <c r="U377" s="113">
        <v>0</v>
      </c>
      <c r="V377" s="113">
        <v>0</v>
      </c>
      <c r="W377" s="113">
        <v>0</v>
      </c>
      <c r="X377" s="113">
        <v>0</v>
      </c>
      <c r="Y377" s="113">
        <v>0</v>
      </c>
      <c r="Z377" s="113">
        <v>0</v>
      </c>
      <c r="AA377" s="113">
        <v>0</v>
      </c>
      <c r="AB377" s="113">
        <v>0</v>
      </c>
      <c r="AC377" s="113">
        <v>0</v>
      </c>
      <c r="AD377" s="113">
        <v>0</v>
      </c>
      <c r="AE377" s="113">
        <v>0</v>
      </c>
      <c r="AF377" s="113">
        <v>0</v>
      </c>
      <c r="AG377" s="113">
        <v>0</v>
      </c>
      <c r="AH377" s="113">
        <v>0</v>
      </c>
      <c r="AI377" s="113">
        <v>0</v>
      </c>
      <c r="AJ377" s="113">
        <v>0</v>
      </c>
      <c r="AK377" s="113">
        <v>0</v>
      </c>
      <c r="AL377" s="113">
        <v>0</v>
      </c>
      <c r="AM377" s="113">
        <f t="shared" si="5"/>
        <v>0</v>
      </c>
      <c r="AP377" s="70"/>
    </row>
    <row r="378" spans="1:42" ht="33" customHeight="1">
      <c r="A378" s="87">
        <v>1309</v>
      </c>
      <c r="B378" s="88" t="s">
        <v>1013</v>
      </c>
      <c r="C378" s="115" t="s">
        <v>1399</v>
      </c>
      <c r="D378" s="113">
        <v>0</v>
      </c>
      <c r="E378" s="113">
        <v>0</v>
      </c>
      <c r="F378" s="113">
        <v>0</v>
      </c>
      <c r="G378" s="113">
        <v>0</v>
      </c>
      <c r="H378" s="113">
        <v>0</v>
      </c>
      <c r="I378" s="113">
        <v>0</v>
      </c>
      <c r="J378" s="113">
        <v>0</v>
      </c>
      <c r="K378" s="113">
        <v>0</v>
      </c>
      <c r="L378" s="113">
        <v>0</v>
      </c>
      <c r="M378" s="113">
        <v>0</v>
      </c>
      <c r="N378" s="113">
        <v>0</v>
      </c>
      <c r="O378" s="113">
        <v>0</v>
      </c>
      <c r="P378" s="113">
        <v>0</v>
      </c>
      <c r="Q378" s="113">
        <v>0</v>
      </c>
      <c r="R378" s="113">
        <v>0</v>
      </c>
      <c r="S378" s="113">
        <v>0</v>
      </c>
      <c r="T378" s="113">
        <v>0</v>
      </c>
      <c r="U378" s="113">
        <v>0</v>
      </c>
      <c r="V378" s="113">
        <v>0</v>
      </c>
      <c r="W378" s="113">
        <v>0</v>
      </c>
      <c r="X378" s="113">
        <v>0</v>
      </c>
      <c r="Y378" s="113">
        <v>0</v>
      </c>
      <c r="Z378" s="113">
        <v>0</v>
      </c>
      <c r="AA378" s="113">
        <v>0</v>
      </c>
      <c r="AB378" s="113">
        <v>0</v>
      </c>
      <c r="AC378" s="113">
        <v>0</v>
      </c>
      <c r="AD378" s="113">
        <v>0</v>
      </c>
      <c r="AE378" s="113">
        <v>0</v>
      </c>
      <c r="AF378" s="113">
        <v>0</v>
      </c>
      <c r="AG378" s="113">
        <v>0</v>
      </c>
      <c r="AH378" s="113">
        <v>0</v>
      </c>
      <c r="AI378" s="113">
        <v>0</v>
      </c>
      <c r="AJ378" s="113">
        <v>0</v>
      </c>
      <c r="AK378" s="113">
        <v>0</v>
      </c>
      <c r="AL378" s="113">
        <v>0</v>
      </c>
      <c r="AM378" s="113">
        <f t="shared" si="5"/>
        <v>0</v>
      </c>
      <c r="AP378" s="70"/>
    </row>
    <row r="379" spans="1:42" ht="33" customHeight="1">
      <c r="A379" s="87">
        <v>1310</v>
      </c>
      <c r="B379" s="88" t="s">
        <v>1014</v>
      </c>
      <c r="C379" s="115" t="s">
        <v>1399</v>
      </c>
      <c r="D379" s="113">
        <v>0</v>
      </c>
      <c r="E379" s="113">
        <v>0</v>
      </c>
      <c r="F379" s="113">
        <v>0</v>
      </c>
      <c r="G379" s="113">
        <v>0</v>
      </c>
      <c r="H379" s="113">
        <v>0</v>
      </c>
      <c r="I379" s="113">
        <v>0</v>
      </c>
      <c r="J379" s="113">
        <v>0</v>
      </c>
      <c r="K379" s="113">
        <v>0</v>
      </c>
      <c r="L379" s="113">
        <v>0</v>
      </c>
      <c r="M379" s="113">
        <v>0</v>
      </c>
      <c r="N379" s="113">
        <v>0</v>
      </c>
      <c r="O379" s="113">
        <v>0</v>
      </c>
      <c r="P379" s="113">
        <v>0</v>
      </c>
      <c r="Q379" s="113">
        <v>0</v>
      </c>
      <c r="R379" s="113">
        <v>0</v>
      </c>
      <c r="S379" s="113">
        <v>0</v>
      </c>
      <c r="T379" s="113">
        <v>0</v>
      </c>
      <c r="U379" s="113">
        <v>0</v>
      </c>
      <c r="V379" s="113">
        <v>0</v>
      </c>
      <c r="W379" s="113">
        <v>0</v>
      </c>
      <c r="X379" s="113">
        <v>0</v>
      </c>
      <c r="Y379" s="113">
        <v>0</v>
      </c>
      <c r="Z379" s="113">
        <v>0</v>
      </c>
      <c r="AA379" s="113">
        <v>0</v>
      </c>
      <c r="AB379" s="113">
        <v>0</v>
      </c>
      <c r="AC379" s="113">
        <v>0</v>
      </c>
      <c r="AD379" s="113">
        <v>0</v>
      </c>
      <c r="AE379" s="113">
        <v>0</v>
      </c>
      <c r="AF379" s="113">
        <v>0</v>
      </c>
      <c r="AG379" s="113">
        <v>0</v>
      </c>
      <c r="AH379" s="113">
        <v>0</v>
      </c>
      <c r="AI379" s="113">
        <v>0</v>
      </c>
      <c r="AJ379" s="113">
        <v>0</v>
      </c>
      <c r="AK379" s="113">
        <v>0</v>
      </c>
      <c r="AL379" s="113">
        <v>0</v>
      </c>
      <c r="AM379" s="113">
        <f t="shared" si="5"/>
        <v>0</v>
      </c>
      <c r="AP379" s="70"/>
    </row>
    <row r="380" spans="1:42" ht="33" customHeight="1">
      <c r="A380" s="87">
        <v>1311</v>
      </c>
      <c r="B380" s="88" t="s">
        <v>1015</v>
      </c>
      <c r="C380" s="115" t="s">
        <v>1399</v>
      </c>
      <c r="D380" s="113">
        <v>0</v>
      </c>
      <c r="E380" s="113">
        <v>0</v>
      </c>
      <c r="F380" s="113">
        <v>0</v>
      </c>
      <c r="G380" s="113">
        <v>0</v>
      </c>
      <c r="H380" s="113">
        <v>0</v>
      </c>
      <c r="I380" s="113">
        <v>0</v>
      </c>
      <c r="J380" s="113">
        <v>0</v>
      </c>
      <c r="K380" s="113">
        <v>0</v>
      </c>
      <c r="L380" s="113">
        <v>0</v>
      </c>
      <c r="M380" s="113">
        <v>0</v>
      </c>
      <c r="N380" s="113">
        <v>0</v>
      </c>
      <c r="O380" s="113">
        <v>0</v>
      </c>
      <c r="P380" s="113">
        <v>0</v>
      </c>
      <c r="Q380" s="113">
        <v>0</v>
      </c>
      <c r="R380" s="113">
        <v>0</v>
      </c>
      <c r="S380" s="113">
        <v>0</v>
      </c>
      <c r="T380" s="113">
        <v>0</v>
      </c>
      <c r="U380" s="113">
        <v>0</v>
      </c>
      <c r="V380" s="113">
        <v>0</v>
      </c>
      <c r="W380" s="113">
        <v>0</v>
      </c>
      <c r="X380" s="113">
        <v>0</v>
      </c>
      <c r="Y380" s="113">
        <v>0</v>
      </c>
      <c r="Z380" s="113">
        <v>0</v>
      </c>
      <c r="AA380" s="113">
        <v>0</v>
      </c>
      <c r="AB380" s="113">
        <v>0</v>
      </c>
      <c r="AC380" s="113">
        <v>0</v>
      </c>
      <c r="AD380" s="113">
        <v>0</v>
      </c>
      <c r="AE380" s="113">
        <v>0</v>
      </c>
      <c r="AF380" s="113">
        <v>0</v>
      </c>
      <c r="AG380" s="113">
        <v>0</v>
      </c>
      <c r="AH380" s="113">
        <v>0</v>
      </c>
      <c r="AI380" s="113">
        <v>0</v>
      </c>
      <c r="AJ380" s="113">
        <v>0</v>
      </c>
      <c r="AK380" s="113">
        <v>0</v>
      </c>
      <c r="AL380" s="113">
        <v>0</v>
      </c>
      <c r="AM380" s="113">
        <f t="shared" si="5"/>
        <v>0</v>
      </c>
      <c r="AP380" s="70"/>
    </row>
    <row r="381" spans="1:42" ht="33" customHeight="1">
      <c r="A381" s="87">
        <v>1312</v>
      </c>
      <c r="B381" s="88" t="s">
        <v>1016</v>
      </c>
      <c r="C381" s="115" t="s">
        <v>1399</v>
      </c>
      <c r="D381" s="113">
        <v>0</v>
      </c>
      <c r="E381" s="113">
        <v>0</v>
      </c>
      <c r="F381" s="113">
        <v>0</v>
      </c>
      <c r="G381" s="113">
        <v>0</v>
      </c>
      <c r="H381" s="113">
        <v>0</v>
      </c>
      <c r="I381" s="113">
        <v>0</v>
      </c>
      <c r="J381" s="113">
        <v>0</v>
      </c>
      <c r="K381" s="113">
        <v>0</v>
      </c>
      <c r="L381" s="113">
        <v>0</v>
      </c>
      <c r="M381" s="113">
        <v>0</v>
      </c>
      <c r="N381" s="113">
        <v>0</v>
      </c>
      <c r="O381" s="113">
        <v>0</v>
      </c>
      <c r="P381" s="113">
        <v>0</v>
      </c>
      <c r="Q381" s="113">
        <v>0</v>
      </c>
      <c r="R381" s="113">
        <v>0</v>
      </c>
      <c r="S381" s="113">
        <v>0</v>
      </c>
      <c r="T381" s="113">
        <v>0</v>
      </c>
      <c r="U381" s="113">
        <v>0</v>
      </c>
      <c r="V381" s="113">
        <v>0</v>
      </c>
      <c r="W381" s="113">
        <v>0</v>
      </c>
      <c r="X381" s="113">
        <v>0</v>
      </c>
      <c r="Y381" s="113">
        <v>0</v>
      </c>
      <c r="Z381" s="113">
        <v>0</v>
      </c>
      <c r="AA381" s="113">
        <v>0</v>
      </c>
      <c r="AB381" s="113">
        <v>0</v>
      </c>
      <c r="AC381" s="113">
        <v>0</v>
      </c>
      <c r="AD381" s="113">
        <v>0</v>
      </c>
      <c r="AE381" s="113">
        <v>0</v>
      </c>
      <c r="AF381" s="113">
        <v>0</v>
      </c>
      <c r="AG381" s="113">
        <v>0</v>
      </c>
      <c r="AH381" s="113">
        <v>0</v>
      </c>
      <c r="AI381" s="113">
        <v>0</v>
      </c>
      <c r="AJ381" s="113">
        <v>0</v>
      </c>
      <c r="AK381" s="113">
        <v>0</v>
      </c>
      <c r="AL381" s="113">
        <v>0</v>
      </c>
      <c r="AM381" s="113">
        <f t="shared" si="5"/>
        <v>0</v>
      </c>
      <c r="AP381" s="70"/>
    </row>
    <row r="382" spans="1:42" ht="33" customHeight="1">
      <c r="A382" s="87">
        <v>1313</v>
      </c>
      <c r="B382" s="88" t="s">
        <v>1017</v>
      </c>
      <c r="C382" s="115" t="s">
        <v>1399</v>
      </c>
      <c r="D382" s="113">
        <v>0</v>
      </c>
      <c r="E382" s="113">
        <v>0</v>
      </c>
      <c r="F382" s="113">
        <v>0</v>
      </c>
      <c r="G382" s="113">
        <v>0</v>
      </c>
      <c r="H382" s="113">
        <v>0</v>
      </c>
      <c r="I382" s="113">
        <v>0</v>
      </c>
      <c r="J382" s="113">
        <v>0</v>
      </c>
      <c r="K382" s="113">
        <v>0</v>
      </c>
      <c r="L382" s="113">
        <v>0</v>
      </c>
      <c r="M382" s="113">
        <v>0</v>
      </c>
      <c r="N382" s="113">
        <v>0</v>
      </c>
      <c r="O382" s="113">
        <v>0</v>
      </c>
      <c r="P382" s="113">
        <v>0</v>
      </c>
      <c r="Q382" s="113">
        <v>0</v>
      </c>
      <c r="R382" s="113">
        <v>0</v>
      </c>
      <c r="S382" s="113">
        <v>0</v>
      </c>
      <c r="T382" s="113">
        <v>0</v>
      </c>
      <c r="U382" s="113">
        <v>0</v>
      </c>
      <c r="V382" s="113">
        <v>0</v>
      </c>
      <c r="W382" s="113">
        <v>0</v>
      </c>
      <c r="X382" s="113">
        <v>0</v>
      </c>
      <c r="Y382" s="113">
        <v>0</v>
      </c>
      <c r="Z382" s="113">
        <v>0</v>
      </c>
      <c r="AA382" s="113">
        <v>0</v>
      </c>
      <c r="AB382" s="113">
        <v>0</v>
      </c>
      <c r="AC382" s="113">
        <v>0</v>
      </c>
      <c r="AD382" s="113">
        <v>0</v>
      </c>
      <c r="AE382" s="113">
        <v>0</v>
      </c>
      <c r="AF382" s="113">
        <v>0</v>
      </c>
      <c r="AG382" s="113">
        <v>0</v>
      </c>
      <c r="AH382" s="113">
        <v>0</v>
      </c>
      <c r="AI382" s="113">
        <v>0</v>
      </c>
      <c r="AJ382" s="113">
        <v>0</v>
      </c>
      <c r="AK382" s="113">
        <v>0</v>
      </c>
      <c r="AL382" s="113">
        <v>0</v>
      </c>
      <c r="AM382" s="113">
        <f t="shared" si="5"/>
        <v>0</v>
      </c>
      <c r="AP382" s="70"/>
    </row>
    <row r="383" spans="1:42" ht="33" customHeight="1">
      <c r="A383" s="87">
        <v>1314</v>
      </c>
      <c r="B383" s="88" t="s">
        <v>1018</v>
      </c>
      <c r="C383" s="115" t="s">
        <v>1399</v>
      </c>
      <c r="D383" s="113">
        <v>0</v>
      </c>
      <c r="E383" s="113">
        <v>0</v>
      </c>
      <c r="F383" s="113">
        <v>0</v>
      </c>
      <c r="G383" s="113">
        <v>0</v>
      </c>
      <c r="H383" s="113">
        <v>0</v>
      </c>
      <c r="I383" s="113">
        <v>0</v>
      </c>
      <c r="J383" s="113">
        <v>0</v>
      </c>
      <c r="K383" s="113">
        <v>0</v>
      </c>
      <c r="L383" s="113">
        <v>0</v>
      </c>
      <c r="M383" s="113">
        <v>0</v>
      </c>
      <c r="N383" s="113">
        <v>0</v>
      </c>
      <c r="O383" s="113">
        <v>0</v>
      </c>
      <c r="P383" s="113">
        <v>0</v>
      </c>
      <c r="Q383" s="113">
        <v>0</v>
      </c>
      <c r="R383" s="113">
        <v>0</v>
      </c>
      <c r="S383" s="113">
        <v>0</v>
      </c>
      <c r="T383" s="113">
        <v>0</v>
      </c>
      <c r="U383" s="113">
        <v>0</v>
      </c>
      <c r="V383" s="113">
        <v>0</v>
      </c>
      <c r="W383" s="113">
        <v>0</v>
      </c>
      <c r="X383" s="113">
        <v>0</v>
      </c>
      <c r="Y383" s="113">
        <v>0</v>
      </c>
      <c r="Z383" s="113">
        <v>0</v>
      </c>
      <c r="AA383" s="113">
        <v>0</v>
      </c>
      <c r="AB383" s="113">
        <v>0</v>
      </c>
      <c r="AC383" s="113">
        <v>0</v>
      </c>
      <c r="AD383" s="113">
        <v>0</v>
      </c>
      <c r="AE383" s="113">
        <v>0</v>
      </c>
      <c r="AF383" s="113">
        <v>0</v>
      </c>
      <c r="AG383" s="113">
        <v>0</v>
      </c>
      <c r="AH383" s="113">
        <v>0</v>
      </c>
      <c r="AI383" s="113">
        <v>0</v>
      </c>
      <c r="AJ383" s="113">
        <v>0</v>
      </c>
      <c r="AK383" s="113">
        <v>0</v>
      </c>
      <c r="AL383" s="113">
        <v>0</v>
      </c>
      <c r="AM383" s="113">
        <f t="shared" si="5"/>
        <v>0</v>
      </c>
      <c r="AP383" s="70"/>
    </row>
    <row r="384" spans="1:42" ht="33" customHeight="1">
      <c r="A384" s="87">
        <v>1315</v>
      </c>
      <c r="B384" s="88" t="s">
        <v>1019</v>
      </c>
      <c r="C384" s="115" t="s">
        <v>1399</v>
      </c>
      <c r="D384" s="113">
        <v>0</v>
      </c>
      <c r="E384" s="113">
        <v>0</v>
      </c>
      <c r="F384" s="113">
        <v>0</v>
      </c>
      <c r="G384" s="113">
        <v>0</v>
      </c>
      <c r="H384" s="113">
        <v>0</v>
      </c>
      <c r="I384" s="113">
        <v>0</v>
      </c>
      <c r="J384" s="113">
        <v>0</v>
      </c>
      <c r="K384" s="113">
        <v>0</v>
      </c>
      <c r="L384" s="113">
        <v>0</v>
      </c>
      <c r="M384" s="113">
        <v>0</v>
      </c>
      <c r="N384" s="113">
        <v>0</v>
      </c>
      <c r="O384" s="113">
        <v>0</v>
      </c>
      <c r="P384" s="113">
        <v>0</v>
      </c>
      <c r="Q384" s="113">
        <v>0</v>
      </c>
      <c r="R384" s="113">
        <v>0</v>
      </c>
      <c r="S384" s="113">
        <v>0</v>
      </c>
      <c r="T384" s="113">
        <v>0</v>
      </c>
      <c r="U384" s="113">
        <v>0</v>
      </c>
      <c r="V384" s="113">
        <v>0</v>
      </c>
      <c r="W384" s="113">
        <v>0</v>
      </c>
      <c r="X384" s="113">
        <v>0</v>
      </c>
      <c r="Y384" s="113">
        <v>0</v>
      </c>
      <c r="Z384" s="113">
        <v>0</v>
      </c>
      <c r="AA384" s="113">
        <v>0</v>
      </c>
      <c r="AB384" s="113">
        <v>0</v>
      </c>
      <c r="AC384" s="113">
        <v>0</v>
      </c>
      <c r="AD384" s="113">
        <v>0</v>
      </c>
      <c r="AE384" s="113">
        <v>0</v>
      </c>
      <c r="AF384" s="113">
        <v>0</v>
      </c>
      <c r="AG384" s="113">
        <v>0</v>
      </c>
      <c r="AH384" s="113">
        <v>0</v>
      </c>
      <c r="AI384" s="113">
        <v>0</v>
      </c>
      <c r="AJ384" s="113">
        <v>0</v>
      </c>
      <c r="AK384" s="113">
        <v>0</v>
      </c>
      <c r="AL384" s="113">
        <v>0</v>
      </c>
      <c r="AM384" s="113">
        <f t="shared" si="5"/>
        <v>0</v>
      </c>
      <c r="AP384" s="70"/>
    </row>
    <row r="385" spans="1:42" ht="33" customHeight="1">
      <c r="A385" s="87">
        <v>1316</v>
      </c>
      <c r="B385" s="88" t="s">
        <v>1020</v>
      </c>
      <c r="C385" s="115" t="s">
        <v>1399</v>
      </c>
      <c r="D385" s="113">
        <v>0</v>
      </c>
      <c r="E385" s="113">
        <v>0</v>
      </c>
      <c r="F385" s="113">
        <v>0</v>
      </c>
      <c r="G385" s="113">
        <v>0</v>
      </c>
      <c r="H385" s="113">
        <v>0</v>
      </c>
      <c r="I385" s="113">
        <v>0</v>
      </c>
      <c r="J385" s="113">
        <v>0</v>
      </c>
      <c r="K385" s="113">
        <v>0</v>
      </c>
      <c r="L385" s="113">
        <v>0</v>
      </c>
      <c r="M385" s="113">
        <v>0</v>
      </c>
      <c r="N385" s="113">
        <v>0</v>
      </c>
      <c r="O385" s="113">
        <v>0</v>
      </c>
      <c r="P385" s="113">
        <v>0</v>
      </c>
      <c r="Q385" s="113">
        <v>0</v>
      </c>
      <c r="R385" s="113">
        <v>0</v>
      </c>
      <c r="S385" s="113">
        <v>0</v>
      </c>
      <c r="T385" s="113">
        <v>0</v>
      </c>
      <c r="U385" s="113">
        <v>0</v>
      </c>
      <c r="V385" s="113">
        <v>0</v>
      </c>
      <c r="W385" s="113">
        <v>0</v>
      </c>
      <c r="X385" s="113">
        <v>0</v>
      </c>
      <c r="Y385" s="113">
        <v>0</v>
      </c>
      <c r="Z385" s="113">
        <v>0</v>
      </c>
      <c r="AA385" s="113">
        <v>0</v>
      </c>
      <c r="AB385" s="113">
        <v>0</v>
      </c>
      <c r="AC385" s="113">
        <v>0</v>
      </c>
      <c r="AD385" s="113">
        <v>0</v>
      </c>
      <c r="AE385" s="113">
        <v>0</v>
      </c>
      <c r="AF385" s="113">
        <v>0</v>
      </c>
      <c r="AG385" s="113">
        <v>0</v>
      </c>
      <c r="AH385" s="113">
        <v>0</v>
      </c>
      <c r="AI385" s="113">
        <v>0</v>
      </c>
      <c r="AJ385" s="113">
        <v>0</v>
      </c>
      <c r="AK385" s="113">
        <v>0</v>
      </c>
      <c r="AL385" s="113">
        <v>0</v>
      </c>
      <c r="AM385" s="113">
        <f t="shared" si="5"/>
        <v>0</v>
      </c>
      <c r="AP385" s="70"/>
    </row>
    <row r="386" spans="1:42" ht="33" customHeight="1">
      <c r="A386" s="87">
        <v>1317</v>
      </c>
      <c r="B386" s="88" t="s">
        <v>1021</v>
      </c>
      <c r="C386" s="115" t="s">
        <v>1399</v>
      </c>
      <c r="D386" s="113">
        <v>0</v>
      </c>
      <c r="E386" s="113">
        <v>0</v>
      </c>
      <c r="F386" s="113">
        <v>0</v>
      </c>
      <c r="G386" s="113">
        <v>0</v>
      </c>
      <c r="H386" s="113">
        <v>0</v>
      </c>
      <c r="I386" s="113">
        <v>0</v>
      </c>
      <c r="J386" s="113">
        <v>0</v>
      </c>
      <c r="K386" s="113">
        <v>0</v>
      </c>
      <c r="L386" s="113">
        <v>0</v>
      </c>
      <c r="M386" s="113">
        <v>0</v>
      </c>
      <c r="N386" s="113">
        <v>0</v>
      </c>
      <c r="O386" s="113">
        <v>0</v>
      </c>
      <c r="P386" s="113">
        <v>0</v>
      </c>
      <c r="Q386" s="113">
        <v>0</v>
      </c>
      <c r="R386" s="113">
        <v>0</v>
      </c>
      <c r="S386" s="113">
        <v>0</v>
      </c>
      <c r="T386" s="113">
        <v>0</v>
      </c>
      <c r="U386" s="113">
        <v>0</v>
      </c>
      <c r="V386" s="113">
        <v>0</v>
      </c>
      <c r="W386" s="113">
        <v>0</v>
      </c>
      <c r="X386" s="113">
        <v>0</v>
      </c>
      <c r="Y386" s="113">
        <v>0</v>
      </c>
      <c r="Z386" s="113">
        <v>0</v>
      </c>
      <c r="AA386" s="113">
        <v>0</v>
      </c>
      <c r="AB386" s="113">
        <v>0</v>
      </c>
      <c r="AC386" s="113">
        <v>0</v>
      </c>
      <c r="AD386" s="113">
        <v>0</v>
      </c>
      <c r="AE386" s="113">
        <v>0</v>
      </c>
      <c r="AF386" s="113">
        <v>0</v>
      </c>
      <c r="AG386" s="113">
        <v>0</v>
      </c>
      <c r="AH386" s="113">
        <v>0</v>
      </c>
      <c r="AI386" s="113">
        <v>0</v>
      </c>
      <c r="AJ386" s="113">
        <v>0</v>
      </c>
      <c r="AK386" s="113">
        <v>0</v>
      </c>
      <c r="AL386" s="113">
        <v>0</v>
      </c>
      <c r="AM386" s="113">
        <f t="shared" si="5"/>
        <v>0</v>
      </c>
      <c r="AP386" s="70"/>
    </row>
    <row r="387" spans="1:42" ht="33" customHeight="1">
      <c r="A387" s="87">
        <v>1318</v>
      </c>
      <c r="B387" s="88" t="s">
        <v>1022</v>
      </c>
      <c r="C387" s="115" t="s">
        <v>1399</v>
      </c>
      <c r="D387" s="113">
        <v>0</v>
      </c>
      <c r="E387" s="113">
        <v>0</v>
      </c>
      <c r="F387" s="113">
        <v>0</v>
      </c>
      <c r="G387" s="113">
        <v>0</v>
      </c>
      <c r="H387" s="113">
        <v>0</v>
      </c>
      <c r="I387" s="113">
        <v>0</v>
      </c>
      <c r="J387" s="113">
        <v>0</v>
      </c>
      <c r="K387" s="113">
        <v>0</v>
      </c>
      <c r="L387" s="113">
        <v>0</v>
      </c>
      <c r="M387" s="113">
        <v>0</v>
      </c>
      <c r="N387" s="113">
        <v>0</v>
      </c>
      <c r="O387" s="113">
        <v>0</v>
      </c>
      <c r="P387" s="113">
        <v>0</v>
      </c>
      <c r="Q387" s="113">
        <v>0</v>
      </c>
      <c r="R387" s="113">
        <v>0</v>
      </c>
      <c r="S387" s="113">
        <v>0</v>
      </c>
      <c r="T387" s="113">
        <v>0</v>
      </c>
      <c r="U387" s="113">
        <v>0</v>
      </c>
      <c r="V387" s="113">
        <v>0</v>
      </c>
      <c r="W387" s="113">
        <v>0</v>
      </c>
      <c r="X387" s="113">
        <v>0</v>
      </c>
      <c r="Y387" s="113">
        <v>0</v>
      </c>
      <c r="Z387" s="113">
        <v>0</v>
      </c>
      <c r="AA387" s="113">
        <v>0</v>
      </c>
      <c r="AB387" s="113">
        <v>0</v>
      </c>
      <c r="AC387" s="113">
        <v>0</v>
      </c>
      <c r="AD387" s="113">
        <v>0</v>
      </c>
      <c r="AE387" s="113">
        <v>0</v>
      </c>
      <c r="AF387" s="113">
        <v>0</v>
      </c>
      <c r="AG387" s="113">
        <v>0</v>
      </c>
      <c r="AH387" s="113">
        <v>0</v>
      </c>
      <c r="AI387" s="113">
        <v>0</v>
      </c>
      <c r="AJ387" s="113">
        <v>0</v>
      </c>
      <c r="AK387" s="113">
        <v>0</v>
      </c>
      <c r="AL387" s="113">
        <v>0</v>
      </c>
      <c r="AM387" s="113">
        <f t="shared" si="5"/>
        <v>0</v>
      </c>
      <c r="AP387" s="70"/>
    </row>
    <row r="388" spans="1:42" ht="33" customHeight="1">
      <c r="A388" s="87">
        <v>1319</v>
      </c>
      <c r="B388" s="88" t="s">
        <v>397</v>
      </c>
      <c r="C388" s="115" t="s">
        <v>1399</v>
      </c>
      <c r="D388" s="113">
        <v>0</v>
      </c>
      <c r="E388" s="113">
        <v>0</v>
      </c>
      <c r="F388" s="113">
        <v>0</v>
      </c>
      <c r="G388" s="113">
        <v>0</v>
      </c>
      <c r="H388" s="113">
        <v>0</v>
      </c>
      <c r="I388" s="113">
        <v>0</v>
      </c>
      <c r="J388" s="113">
        <v>0</v>
      </c>
      <c r="K388" s="113">
        <v>0</v>
      </c>
      <c r="L388" s="113">
        <v>0</v>
      </c>
      <c r="M388" s="113">
        <v>0</v>
      </c>
      <c r="N388" s="113">
        <v>0</v>
      </c>
      <c r="O388" s="113">
        <v>0</v>
      </c>
      <c r="P388" s="113">
        <v>0</v>
      </c>
      <c r="Q388" s="113">
        <v>0</v>
      </c>
      <c r="R388" s="113">
        <v>0</v>
      </c>
      <c r="S388" s="113">
        <v>0</v>
      </c>
      <c r="T388" s="113">
        <v>0</v>
      </c>
      <c r="U388" s="113">
        <v>0</v>
      </c>
      <c r="V388" s="113">
        <v>0</v>
      </c>
      <c r="W388" s="113">
        <v>0</v>
      </c>
      <c r="X388" s="113">
        <v>0</v>
      </c>
      <c r="Y388" s="113">
        <v>0</v>
      </c>
      <c r="Z388" s="113">
        <v>0</v>
      </c>
      <c r="AA388" s="113">
        <v>0</v>
      </c>
      <c r="AB388" s="113">
        <v>0</v>
      </c>
      <c r="AC388" s="113">
        <v>0</v>
      </c>
      <c r="AD388" s="113">
        <v>0</v>
      </c>
      <c r="AE388" s="113">
        <v>0</v>
      </c>
      <c r="AF388" s="113">
        <v>0</v>
      </c>
      <c r="AG388" s="113">
        <v>0</v>
      </c>
      <c r="AH388" s="113">
        <v>0</v>
      </c>
      <c r="AI388" s="113">
        <v>0</v>
      </c>
      <c r="AJ388" s="113">
        <v>0</v>
      </c>
      <c r="AK388" s="113">
        <v>0</v>
      </c>
      <c r="AL388" s="113">
        <v>0</v>
      </c>
      <c r="AM388" s="113">
        <f t="shared" si="5"/>
        <v>0</v>
      </c>
      <c r="AP388" s="70"/>
    </row>
    <row r="389" spans="1:42" ht="33" customHeight="1">
      <c r="A389" s="87">
        <v>1320</v>
      </c>
      <c r="B389" s="88" t="s">
        <v>1023</v>
      </c>
      <c r="C389" s="115" t="s">
        <v>1399</v>
      </c>
      <c r="D389" s="113">
        <v>0</v>
      </c>
      <c r="E389" s="113">
        <v>0</v>
      </c>
      <c r="F389" s="113">
        <v>0</v>
      </c>
      <c r="G389" s="113">
        <v>0</v>
      </c>
      <c r="H389" s="113">
        <v>0</v>
      </c>
      <c r="I389" s="113">
        <v>0</v>
      </c>
      <c r="J389" s="113">
        <v>0</v>
      </c>
      <c r="K389" s="113">
        <v>0</v>
      </c>
      <c r="L389" s="113">
        <v>0</v>
      </c>
      <c r="M389" s="113">
        <v>0</v>
      </c>
      <c r="N389" s="113">
        <v>0</v>
      </c>
      <c r="O389" s="113">
        <v>0</v>
      </c>
      <c r="P389" s="113">
        <v>0</v>
      </c>
      <c r="Q389" s="113">
        <v>0</v>
      </c>
      <c r="R389" s="113">
        <v>0</v>
      </c>
      <c r="S389" s="113">
        <v>0</v>
      </c>
      <c r="T389" s="113">
        <v>0</v>
      </c>
      <c r="U389" s="113">
        <v>0</v>
      </c>
      <c r="V389" s="113">
        <v>0</v>
      </c>
      <c r="W389" s="113">
        <v>0</v>
      </c>
      <c r="X389" s="113">
        <v>0</v>
      </c>
      <c r="Y389" s="113">
        <v>0</v>
      </c>
      <c r="Z389" s="113">
        <v>0</v>
      </c>
      <c r="AA389" s="113">
        <v>0</v>
      </c>
      <c r="AB389" s="113">
        <v>0</v>
      </c>
      <c r="AC389" s="113">
        <v>0</v>
      </c>
      <c r="AD389" s="113">
        <v>0</v>
      </c>
      <c r="AE389" s="113">
        <v>0</v>
      </c>
      <c r="AF389" s="113">
        <v>0</v>
      </c>
      <c r="AG389" s="113">
        <v>0</v>
      </c>
      <c r="AH389" s="113">
        <v>0</v>
      </c>
      <c r="AI389" s="113">
        <v>0</v>
      </c>
      <c r="AJ389" s="113">
        <v>0</v>
      </c>
      <c r="AK389" s="113">
        <v>0</v>
      </c>
      <c r="AL389" s="113">
        <v>0</v>
      </c>
      <c r="AM389" s="113">
        <f t="shared" si="5"/>
        <v>0</v>
      </c>
      <c r="AP389" s="70"/>
    </row>
    <row r="390" spans="1:42" ht="33" customHeight="1">
      <c r="A390" s="87">
        <v>1321</v>
      </c>
      <c r="B390" s="88" t="s">
        <v>1024</v>
      </c>
      <c r="C390" s="115" t="s">
        <v>1399</v>
      </c>
      <c r="D390" s="113">
        <v>0</v>
      </c>
      <c r="E390" s="113">
        <v>0</v>
      </c>
      <c r="F390" s="113">
        <v>0</v>
      </c>
      <c r="G390" s="113">
        <v>0</v>
      </c>
      <c r="H390" s="113">
        <v>0</v>
      </c>
      <c r="I390" s="113">
        <v>0</v>
      </c>
      <c r="J390" s="113">
        <v>0</v>
      </c>
      <c r="K390" s="113">
        <v>0</v>
      </c>
      <c r="L390" s="113">
        <v>0</v>
      </c>
      <c r="M390" s="113">
        <v>0</v>
      </c>
      <c r="N390" s="113">
        <v>0</v>
      </c>
      <c r="O390" s="113">
        <v>0</v>
      </c>
      <c r="P390" s="113">
        <v>0</v>
      </c>
      <c r="Q390" s="113">
        <v>0</v>
      </c>
      <c r="R390" s="113">
        <v>0</v>
      </c>
      <c r="S390" s="113">
        <v>0</v>
      </c>
      <c r="T390" s="113">
        <v>0</v>
      </c>
      <c r="U390" s="113">
        <v>0</v>
      </c>
      <c r="V390" s="113">
        <v>0</v>
      </c>
      <c r="W390" s="113">
        <v>0</v>
      </c>
      <c r="X390" s="113">
        <v>0</v>
      </c>
      <c r="Y390" s="113">
        <v>0</v>
      </c>
      <c r="Z390" s="113">
        <v>0</v>
      </c>
      <c r="AA390" s="113">
        <v>0</v>
      </c>
      <c r="AB390" s="113">
        <v>0</v>
      </c>
      <c r="AC390" s="113">
        <v>0</v>
      </c>
      <c r="AD390" s="113">
        <v>0</v>
      </c>
      <c r="AE390" s="113">
        <v>0</v>
      </c>
      <c r="AF390" s="113">
        <v>0</v>
      </c>
      <c r="AG390" s="113">
        <v>0</v>
      </c>
      <c r="AH390" s="113">
        <v>0</v>
      </c>
      <c r="AI390" s="113">
        <v>0</v>
      </c>
      <c r="AJ390" s="113">
        <v>0</v>
      </c>
      <c r="AK390" s="113">
        <v>0</v>
      </c>
      <c r="AL390" s="113">
        <v>0</v>
      </c>
      <c r="AM390" s="113">
        <f t="shared" si="5"/>
        <v>0</v>
      </c>
      <c r="AP390" s="70"/>
    </row>
    <row r="391" spans="1:42" ht="33" customHeight="1">
      <c r="A391" s="87">
        <v>1322</v>
      </c>
      <c r="B391" s="88" t="s">
        <v>1025</v>
      </c>
      <c r="C391" s="115" t="s">
        <v>1399</v>
      </c>
      <c r="D391" s="113">
        <v>0</v>
      </c>
      <c r="E391" s="113">
        <v>0</v>
      </c>
      <c r="F391" s="113">
        <v>0</v>
      </c>
      <c r="G391" s="113">
        <v>0</v>
      </c>
      <c r="H391" s="113">
        <v>0</v>
      </c>
      <c r="I391" s="113">
        <v>0</v>
      </c>
      <c r="J391" s="113">
        <v>0</v>
      </c>
      <c r="K391" s="113">
        <v>0</v>
      </c>
      <c r="L391" s="113">
        <v>0</v>
      </c>
      <c r="M391" s="113">
        <v>0</v>
      </c>
      <c r="N391" s="113">
        <v>0</v>
      </c>
      <c r="O391" s="113">
        <v>0</v>
      </c>
      <c r="P391" s="113">
        <v>0</v>
      </c>
      <c r="Q391" s="113">
        <v>0</v>
      </c>
      <c r="R391" s="113">
        <v>0</v>
      </c>
      <c r="S391" s="113">
        <v>0</v>
      </c>
      <c r="T391" s="113">
        <v>0</v>
      </c>
      <c r="U391" s="113">
        <v>0</v>
      </c>
      <c r="V391" s="113">
        <v>0</v>
      </c>
      <c r="W391" s="113">
        <v>0</v>
      </c>
      <c r="X391" s="113">
        <v>0</v>
      </c>
      <c r="Y391" s="113">
        <v>0</v>
      </c>
      <c r="Z391" s="113">
        <v>0</v>
      </c>
      <c r="AA391" s="113">
        <v>0</v>
      </c>
      <c r="AB391" s="113">
        <v>0</v>
      </c>
      <c r="AC391" s="113">
        <v>0</v>
      </c>
      <c r="AD391" s="113">
        <v>0</v>
      </c>
      <c r="AE391" s="113">
        <v>0</v>
      </c>
      <c r="AF391" s="113">
        <v>0</v>
      </c>
      <c r="AG391" s="113">
        <v>0</v>
      </c>
      <c r="AH391" s="113">
        <v>0</v>
      </c>
      <c r="AI391" s="113">
        <v>0</v>
      </c>
      <c r="AJ391" s="113">
        <v>0</v>
      </c>
      <c r="AK391" s="113">
        <v>0</v>
      </c>
      <c r="AL391" s="113">
        <v>0</v>
      </c>
      <c r="AM391" s="113">
        <f t="shared" si="5"/>
        <v>0</v>
      </c>
      <c r="AP391" s="70"/>
    </row>
    <row r="392" spans="1:42" ht="33" customHeight="1">
      <c r="A392" s="87">
        <v>1323</v>
      </c>
      <c r="B392" s="88" t="s">
        <v>1026</v>
      </c>
      <c r="C392" s="115" t="s">
        <v>1399</v>
      </c>
      <c r="D392" s="113">
        <v>0</v>
      </c>
      <c r="E392" s="113">
        <v>0</v>
      </c>
      <c r="F392" s="113">
        <v>0</v>
      </c>
      <c r="G392" s="113">
        <v>0</v>
      </c>
      <c r="H392" s="113">
        <v>0</v>
      </c>
      <c r="I392" s="113">
        <v>0</v>
      </c>
      <c r="J392" s="113">
        <v>0</v>
      </c>
      <c r="K392" s="113">
        <v>0</v>
      </c>
      <c r="L392" s="113">
        <v>0</v>
      </c>
      <c r="M392" s="113">
        <v>0</v>
      </c>
      <c r="N392" s="113">
        <v>0</v>
      </c>
      <c r="O392" s="113">
        <v>0</v>
      </c>
      <c r="P392" s="113">
        <v>0</v>
      </c>
      <c r="Q392" s="113">
        <v>0</v>
      </c>
      <c r="R392" s="113">
        <v>0</v>
      </c>
      <c r="S392" s="113">
        <v>0</v>
      </c>
      <c r="T392" s="113">
        <v>0</v>
      </c>
      <c r="U392" s="113">
        <v>0</v>
      </c>
      <c r="V392" s="113">
        <v>0</v>
      </c>
      <c r="W392" s="113">
        <v>0</v>
      </c>
      <c r="X392" s="113">
        <v>0</v>
      </c>
      <c r="Y392" s="113">
        <v>0</v>
      </c>
      <c r="Z392" s="113">
        <v>0</v>
      </c>
      <c r="AA392" s="113">
        <v>0</v>
      </c>
      <c r="AB392" s="113">
        <v>0</v>
      </c>
      <c r="AC392" s="113">
        <v>0</v>
      </c>
      <c r="AD392" s="113">
        <v>0</v>
      </c>
      <c r="AE392" s="113">
        <v>0</v>
      </c>
      <c r="AF392" s="113">
        <v>0</v>
      </c>
      <c r="AG392" s="113">
        <v>0</v>
      </c>
      <c r="AH392" s="113">
        <v>0</v>
      </c>
      <c r="AI392" s="113">
        <v>0</v>
      </c>
      <c r="AJ392" s="113">
        <v>0</v>
      </c>
      <c r="AK392" s="113">
        <v>0</v>
      </c>
      <c r="AL392" s="113">
        <v>0</v>
      </c>
      <c r="AM392" s="113">
        <f t="shared" si="5"/>
        <v>0</v>
      </c>
      <c r="AP392" s="70"/>
    </row>
    <row r="393" spans="1:42" ht="33" customHeight="1">
      <c r="A393" s="87">
        <v>1324</v>
      </c>
      <c r="B393" s="88" t="s">
        <v>1027</v>
      </c>
      <c r="C393" s="115" t="s">
        <v>1399</v>
      </c>
      <c r="D393" s="113">
        <v>0</v>
      </c>
      <c r="E393" s="113">
        <v>0</v>
      </c>
      <c r="F393" s="113">
        <v>0</v>
      </c>
      <c r="G393" s="113">
        <v>0</v>
      </c>
      <c r="H393" s="113">
        <v>0</v>
      </c>
      <c r="I393" s="113">
        <v>0</v>
      </c>
      <c r="J393" s="113">
        <v>0</v>
      </c>
      <c r="K393" s="113">
        <v>0</v>
      </c>
      <c r="L393" s="113">
        <v>0</v>
      </c>
      <c r="M393" s="113">
        <v>0</v>
      </c>
      <c r="N393" s="113">
        <v>0</v>
      </c>
      <c r="O393" s="113">
        <v>0</v>
      </c>
      <c r="P393" s="113">
        <v>0</v>
      </c>
      <c r="Q393" s="113">
        <v>0</v>
      </c>
      <c r="R393" s="113">
        <v>0</v>
      </c>
      <c r="S393" s="113">
        <v>0</v>
      </c>
      <c r="T393" s="113">
        <v>0</v>
      </c>
      <c r="U393" s="113">
        <v>0</v>
      </c>
      <c r="V393" s="113">
        <v>0</v>
      </c>
      <c r="W393" s="113">
        <v>0</v>
      </c>
      <c r="X393" s="113">
        <v>0</v>
      </c>
      <c r="Y393" s="113">
        <v>0</v>
      </c>
      <c r="Z393" s="113">
        <v>0</v>
      </c>
      <c r="AA393" s="113">
        <v>0</v>
      </c>
      <c r="AB393" s="113">
        <v>0</v>
      </c>
      <c r="AC393" s="113">
        <v>0</v>
      </c>
      <c r="AD393" s="113">
        <v>0</v>
      </c>
      <c r="AE393" s="113">
        <v>0</v>
      </c>
      <c r="AF393" s="113">
        <v>0</v>
      </c>
      <c r="AG393" s="113">
        <v>0</v>
      </c>
      <c r="AH393" s="113">
        <v>0</v>
      </c>
      <c r="AI393" s="113">
        <v>0</v>
      </c>
      <c r="AJ393" s="113">
        <v>0</v>
      </c>
      <c r="AK393" s="113">
        <v>0</v>
      </c>
      <c r="AL393" s="113">
        <v>0</v>
      </c>
      <c r="AM393" s="113">
        <f t="shared" si="5"/>
        <v>0</v>
      </c>
      <c r="AP393" s="70"/>
    </row>
    <row r="394" spans="1:42" ht="33" customHeight="1">
      <c r="A394" s="87">
        <v>1325</v>
      </c>
      <c r="B394" s="88" t="s">
        <v>1028</v>
      </c>
      <c r="C394" s="115" t="s">
        <v>1399</v>
      </c>
      <c r="D394" s="113">
        <v>0</v>
      </c>
      <c r="E394" s="113">
        <v>0</v>
      </c>
      <c r="F394" s="113">
        <v>0</v>
      </c>
      <c r="G394" s="113">
        <v>0</v>
      </c>
      <c r="H394" s="113">
        <v>0</v>
      </c>
      <c r="I394" s="113">
        <v>0</v>
      </c>
      <c r="J394" s="113">
        <v>0</v>
      </c>
      <c r="K394" s="113">
        <v>0</v>
      </c>
      <c r="L394" s="113">
        <v>0</v>
      </c>
      <c r="M394" s="113">
        <v>0</v>
      </c>
      <c r="N394" s="113">
        <v>0</v>
      </c>
      <c r="O394" s="113">
        <v>0</v>
      </c>
      <c r="P394" s="113">
        <v>0</v>
      </c>
      <c r="Q394" s="113">
        <v>0</v>
      </c>
      <c r="R394" s="113">
        <v>0</v>
      </c>
      <c r="S394" s="113">
        <v>0</v>
      </c>
      <c r="T394" s="113">
        <v>0</v>
      </c>
      <c r="U394" s="113">
        <v>0</v>
      </c>
      <c r="V394" s="113">
        <v>0</v>
      </c>
      <c r="W394" s="113">
        <v>0</v>
      </c>
      <c r="X394" s="113">
        <v>0</v>
      </c>
      <c r="Y394" s="113">
        <v>0</v>
      </c>
      <c r="Z394" s="113">
        <v>0</v>
      </c>
      <c r="AA394" s="113">
        <v>0</v>
      </c>
      <c r="AB394" s="113">
        <v>0</v>
      </c>
      <c r="AC394" s="113">
        <v>0</v>
      </c>
      <c r="AD394" s="113">
        <v>0</v>
      </c>
      <c r="AE394" s="113">
        <v>0</v>
      </c>
      <c r="AF394" s="113">
        <v>0</v>
      </c>
      <c r="AG394" s="113">
        <v>0</v>
      </c>
      <c r="AH394" s="113">
        <v>0</v>
      </c>
      <c r="AI394" s="113">
        <v>0</v>
      </c>
      <c r="AJ394" s="113">
        <v>0</v>
      </c>
      <c r="AK394" s="113">
        <v>0</v>
      </c>
      <c r="AL394" s="113">
        <v>0</v>
      </c>
      <c r="AM394" s="113">
        <f t="shared" si="5"/>
        <v>0</v>
      </c>
      <c r="AP394" s="70"/>
    </row>
    <row r="395" spans="1:42" ht="33" customHeight="1">
      <c r="A395" s="87">
        <v>1326</v>
      </c>
      <c r="B395" s="88" t="s">
        <v>1029</v>
      </c>
      <c r="C395" s="115" t="s">
        <v>1399</v>
      </c>
      <c r="D395" s="113">
        <v>0</v>
      </c>
      <c r="E395" s="113">
        <v>0</v>
      </c>
      <c r="F395" s="113">
        <v>0</v>
      </c>
      <c r="G395" s="113">
        <v>0</v>
      </c>
      <c r="H395" s="113">
        <v>0</v>
      </c>
      <c r="I395" s="113">
        <v>0</v>
      </c>
      <c r="J395" s="113">
        <v>0</v>
      </c>
      <c r="K395" s="113">
        <v>0</v>
      </c>
      <c r="L395" s="113">
        <v>0</v>
      </c>
      <c r="M395" s="113">
        <v>0</v>
      </c>
      <c r="N395" s="113">
        <v>0</v>
      </c>
      <c r="O395" s="113">
        <v>0</v>
      </c>
      <c r="P395" s="113">
        <v>0</v>
      </c>
      <c r="Q395" s="113">
        <v>0</v>
      </c>
      <c r="R395" s="113">
        <v>0</v>
      </c>
      <c r="S395" s="113">
        <v>0</v>
      </c>
      <c r="T395" s="113">
        <v>0</v>
      </c>
      <c r="U395" s="113">
        <v>0</v>
      </c>
      <c r="V395" s="113">
        <v>0</v>
      </c>
      <c r="W395" s="113">
        <v>0</v>
      </c>
      <c r="X395" s="113">
        <v>0</v>
      </c>
      <c r="Y395" s="113">
        <v>0</v>
      </c>
      <c r="Z395" s="113">
        <v>0</v>
      </c>
      <c r="AA395" s="113">
        <v>0</v>
      </c>
      <c r="AB395" s="113">
        <v>0</v>
      </c>
      <c r="AC395" s="113">
        <v>0</v>
      </c>
      <c r="AD395" s="113">
        <v>0</v>
      </c>
      <c r="AE395" s="113">
        <v>0</v>
      </c>
      <c r="AF395" s="113">
        <v>0</v>
      </c>
      <c r="AG395" s="113">
        <v>0</v>
      </c>
      <c r="AH395" s="113">
        <v>0</v>
      </c>
      <c r="AI395" s="113">
        <v>0</v>
      </c>
      <c r="AJ395" s="113">
        <v>0</v>
      </c>
      <c r="AK395" s="113">
        <v>0</v>
      </c>
      <c r="AL395" s="113">
        <v>0</v>
      </c>
      <c r="AM395" s="113">
        <f t="shared" ref="AM395:AM458" si="6">SUM(D395:AL395)</f>
        <v>0</v>
      </c>
      <c r="AP395" s="70"/>
    </row>
    <row r="396" spans="1:42" ht="33" customHeight="1">
      <c r="A396" s="87">
        <v>1327</v>
      </c>
      <c r="B396" s="88" t="s">
        <v>1030</v>
      </c>
      <c r="C396" s="115" t="s">
        <v>1399</v>
      </c>
      <c r="D396" s="113">
        <v>0</v>
      </c>
      <c r="E396" s="113">
        <v>0</v>
      </c>
      <c r="F396" s="113">
        <v>0</v>
      </c>
      <c r="G396" s="113">
        <v>0</v>
      </c>
      <c r="H396" s="113">
        <v>0</v>
      </c>
      <c r="I396" s="113">
        <v>0</v>
      </c>
      <c r="J396" s="113">
        <v>0</v>
      </c>
      <c r="K396" s="113">
        <v>0</v>
      </c>
      <c r="L396" s="113">
        <v>0</v>
      </c>
      <c r="M396" s="113">
        <v>0</v>
      </c>
      <c r="N396" s="113">
        <v>0</v>
      </c>
      <c r="O396" s="113">
        <v>0</v>
      </c>
      <c r="P396" s="113">
        <v>0</v>
      </c>
      <c r="Q396" s="113">
        <v>0</v>
      </c>
      <c r="R396" s="113">
        <v>0</v>
      </c>
      <c r="S396" s="113">
        <v>0</v>
      </c>
      <c r="T396" s="113">
        <v>0</v>
      </c>
      <c r="U396" s="113">
        <v>0</v>
      </c>
      <c r="V396" s="113">
        <v>0</v>
      </c>
      <c r="W396" s="113">
        <v>0</v>
      </c>
      <c r="X396" s="113">
        <v>0</v>
      </c>
      <c r="Y396" s="113">
        <v>0</v>
      </c>
      <c r="Z396" s="113">
        <v>0</v>
      </c>
      <c r="AA396" s="113">
        <v>0</v>
      </c>
      <c r="AB396" s="113">
        <v>0</v>
      </c>
      <c r="AC396" s="113">
        <v>0</v>
      </c>
      <c r="AD396" s="113">
        <v>0</v>
      </c>
      <c r="AE396" s="113">
        <v>0</v>
      </c>
      <c r="AF396" s="113">
        <v>0</v>
      </c>
      <c r="AG396" s="113">
        <v>0</v>
      </c>
      <c r="AH396" s="113">
        <v>0</v>
      </c>
      <c r="AI396" s="113">
        <v>0</v>
      </c>
      <c r="AJ396" s="113">
        <v>0</v>
      </c>
      <c r="AK396" s="113">
        <v>0</v>
      </c>
      <c r="AL396" s="113">
        <v>0</v>
      </c>
      <c r="AM396" s="113">
        <f t="shared" si="6"/>
        <v>0</v>
      </c>
      <c r="AP396" s="70"/>
    </row>
    <row r="397" spans="1:42" ht="33" customHeight="1">
      <c r="A397" s="87">
        <v>1328</v>
      </c>
      <c r="B397" s="88" t="s">
        <v>1031</v>
      </c>
      <c r="C397" s="115" t="s">
        <v>1399</v>
      </c>
      <c r="D397" s="113">
        <v>0</v>
      </c>
      <c r="E397" s="113">
        <v>0</v>
      </c>
      <c r="F397" s="113">
        <v>0</v>
      </c>
      <c r="G397" s="113">
        <v>0</v>
      </c>
      <c r="H397" s="113">
        <v>0</v>
      </c>
      <c r="I397" s="113">
        <v>0</v>
      </c>
      <c r="J397" s="113">
        <v>0</v>
      </c>
      <c r="K397" s="113">
        <v>0</v>
      </c>
      <c r="L397" s="113">
        <v>0</v>
      </c>
      <c r="M397" s="113">
        <v>0</v>
      </c>
      <c r="N397" s="113">
        <v>0</v>
      </c>
      <c r="O397" s="113">
        <v>0</v>
      </c>
      <c r="P397" s="113">
        <v>0</v>
      </c>
      <c r="Q397" s="113">
        <v>0</v>
      </c>
      <c r="R397" s="113">
        <v>0</v>
      </c>
      <c r="S397" s="113">
        <v>0</v>
      </c>
      <c r="T397" s="113">
        <v>0</v>
      </c>
      <c r="U397" s="113">
        <v>0</v>
      </c>
      <c r="V397" s="113">
        <v>0</v>
      </c>
      <c r="W397" s="113">
        <v>0</v>
      </c>
      <c r="X397" s="113">
        <v>0</v>
      </c>
      <c r="Y397" s="113">
        <v>0</v>
      </c>
      <c r="Z397" s="113">
        <v>0</v>
      </c>
      <c r="AA397" s="113">
        <v>0</v>
      </c>
      <c r="AB397" s="113">
        <v>0</v>
      </c>
      <c r="AC397" s="113">
        <v>0</v>
      </c>
      <c r="AD397" s="113">
        <v>0</v>
      </c>
      <c r="AE397" s="113">
        <v>0</v>
      </c>
      <c r="AF397" s="113">
        <v>0</v>
      </c>
      <c r="AG397" s="113">
        <v>0</v>
      </c>
      <c r="AH397" s="113">
        <v>0</v>
      </c>
      <c r="AI397" s="113">
        <v>0</v>
      </c>
      <c r="AJ397" s="113">
        <v>0</v>
      </c>
      <c r="AK397" s="113">
        <v>0</v>
      </c>
      <c r="AL397" s="113">
        <v>0</v>
      </c>
      <c r="AM397" s="113">
        <f t="shared" si="6"/>
        <v>0</v>
      </c>
      <c r="AP397" s="70"/>
    </row>
    <row r="398" spans="1:42" ht="33" customHeight="1">
      <c r="A398" s="87">
        <v>1329</v>
      </c>
      <c r="B398" s="88" t="s">
        <v>1032</v>
      </c>
      <c r="C398" s="115" t="s">
        <v>1399</v>
      </c>
      <c r="D398" s="113">
        <v>0</v>
      </c>
      <c r="E398" s="113">
        <v>0</v>
      </c>
      <c r="F398" s="113">
        <v>0</v>
      </c>
      <c r="G398" s="113">
        <v>0</v>
      </c>
      <c r="H398" s="113">
        <v>0</v>
      </c>
      <c r="I398" s="113">
        <v>0</v>
      </c>
      <c r="J398" s="113">
        <v>0</v>
      </c>
      <c r="K398" s="113">
        <v>0</v>
      </c>
      <c r="L398" s="113">
        <v>0</v>
      </c>
      <c r="M398" s="113">
        <v>0</v>
      </c>
      <c r="N398" s="113">
        <v>0</v>
      </c>
      <c r="O398" s="113">
        <v>0</v>
      </c>
      <c r="P398" s="113">
        <v>0</v>
      </c>
      <c r="Q398" s="113">
        <v>0</v>
      </c>
      <c r="R398" s="113">
        <v>0</v>
      </c>
      <c r="S398" s="113">
        <v>0</v>
      </c>
      <c r="T398" s="113">
        <v>0</v>
      </c>
      <c r="U398" s="113">
        <v>0</v>
      </c>
      <c r="V398" s="113">
        <v>0</v>
      </c>
      <c r="W398" s="113">
        <v>0</v>
      </c>
      <c r="X398" s="113">
        <v>0</v>
      </c>
      <c r="Y398" s="113">
        <v>0</v>
      </c>
      <c r="Z398" s="113">
        <v>0</v>
      </c>
      <c r="AA398" s="113">
        <v>0</v>
      </c>
      <c r="AB398" s="113">
        <v>0</v>
      </c>
      <c r="AC398" s="113">
        <v>0</v>
      </c>
      <c r="AD398" s="113">
        <v>0</v>
      </c>
      <c r="AE398" s="113">
        <v>0</v>
      </c>
      <c r="AF398" s="113">
        <v>0</v>
      </c>
      <c r="AG398" s="113">
        <v>0</v>
      </c>
      <c r="AH398" s="113">
        <v>0</v>
      </c>
      <c r="AI398" s="113">
        <v>0</v>
      </c>
      <c r="AJ398" s="113">
        <v>0</v>
      </c>
      <c r="AK398" s="113">
        <v>0</v>
      </c>
      <c r="AL398" s="113">
        <v>0</v>
      </c>
      <c r="AM398" s="113">
        <f t="shared" si="6"/>
        <v>0</v>
      </c>
      <c r="AP398" s="70"/>
    </row>
    <row r="399" spans="1:42" ht="33" customHeight="1">
      <c r="A399" s="87">
        <v>1330</v>
      </c>
      <c r="B399" s="88" t="s">
        <v>1033</v>
      </c>
      <c r="C399" s="115" t="s">
        <v>1399</v>
      </c>
      <c r="D399" s="113">
        <v>0</v>
      </c>
      <c r="E399" s="113">
        <v>0</v>
      </c>
      <c r="F399" s="113">
        <v>0</v>
      </c>
      <c r="G399" s="113">
        <v>0</v>
      </c>
      <c r="H399" s="113">
        <v>0</v>
      </c>
      <c r="I399" s="113">
        <v>0</v>
      </c>
      <c r="J399" s="113">
        <v>0</v>
      </c>
      <c r="K399" s="113">
        <v>0</v>
      </c>
      <c r="L399" s="113">
        <v>0</v>
      </c>
      <c r="M399" s="113">
        <v>0</v>
      </c>
      <c r="N399" s="113">
        <v>0</v>
      </c>
      <c r="O399" s="113">
        <v>0</v>
      </c>
      <c r="P399" s="113">
        <v>0</v>
      </c>
      <c r="Q399" s="113">
        <v>0</v>
      </c>
      <c r="R399" s="113">
        <v>0</v>
      </c>
      <c r="S399" s="113">
        <v>0</v>
      </c>
      <c r="T399" s="113">
        <v>0</v>
      </c>
      <c r="U399" s="113">
        <v>0</v>
      </c>
      <c r="V399" s="113">
        <v>0</v>
      </c>
      <c r="W399" s="113">
        <v>0</v>
      </c>
      <c r="X399" s="113">
        <v>0</v>
      </c>
      <c r="Y399" s="113">
        <v>0</v>
      </c>
      <c r="Z399" s="113">
        <v>0</v>
      </c>
      <c r="AA399" s="113">
        <v>0</v>
      </c>
      <c r="AB399" s="113">
        <v>0</v>
      </c>
      <c r="AC399" s="113">
        <v>0</v>
      </c>
      <c r="AD399" s="113">
        <v>0</v>
      </c>
      <c r="AE399" s="113">
        <v>0</v>
      </c>
      <c r="AF399" s="113">
        <v>0</v>
      </c>
      <c r="AG399" s="113">
        <v>0</v>
      </c>
      <c r="AH399" s="113">
        <v>0</v>
      </c>
      <c r="AI399" s="113">
        <v>0</v>
      </c>
      <c r="AJ399" s="113">
        <v>0</v>
      </c>
      <c r="AK399" s="113">
        <v>0</v>
      </c>
      <c r="AL399" s="113">
        <v>0</v>
      </c>
      <c r="AM399" s="113">
        <f t="shared" si="6"/>
        <v>0</v>
      </c>
      <c r="AP399" s="70"/>
    </row>
    <row r="400" spans="1:42" ht="33" customHeight="1">
      <c r="A400" s="87">
        <v>1331</v>
      </c>
      <c r="B400" s="88" t="s">
        <v>1034</v>
      </c>
      <c r="C400" s="115" t="s">
        <v>1399</v>
      </c>
      <c r="D400" s="113">
        <v>0</v>
      </c>
      <c r="E400" s="113">
        <v>0</v>
      </c>
      <c r="F400" s="113">
        <v>0</v>
      </c>
      <c r="G400" s="113">
        <v>0</v>
      </c>
      <c r="H400" s="113">
        <v>0</v>
      </c>
      <c r="I400" s="113">
        <v>0</v>
      </c>
      <c r="J400" s="113">
        <v>0</v>
      </c>
      <c r="K400" s="113">
        <v>0</v>
      </c>
      <c r="L400" s="113">
        <v>0</v>
      </c>
      <c r="M400" s="113">
        <v>0</v>
      </c>
      <c r="N400" s="113">
        <v>0</v>
      </c>
      <c r="O400" s="113">
        <v>0</v>
      </c>
      <c r="P400" s="113">
        <v>0</v>
      </c>
      <c r="Q400" s="113">
        <v>0</v>
      </c>
      <c r="R400" s="113">
        <v>0</v>
      </c>
      <c r="S400" s="113">
        <v>0</v>
      </c>
      <c r="T400" s="113">
        <v>0</v>
      </c>
      <c r="U400" s="113">
        <v>0</v>
      </c>
      <c r="V400" s="113">
        <v>0</v>
      </c>
      <c r="W400" s="113">
        <v>0</v>
      </c>
      <c r="X400" s="113">
        <v>0</v>
      </c>
      <c r="Y400" s="113">
        <v>0</v>
      </c>
      <c r="Z400" s="113">
        <v>0</v>
      </c>
      <c r="AA400" s="113">
        <v>0</v>
      </c>
      <c r="AB400" s="113">
        <v>0</v>
      </c>
      <c r="AC400" s="113">
        <v>0</v>
      </c>
      <c r="AD400" s="113">
        <v>0</v>
      </c>
      <c r="AE400" s="113">
        <v>0</v>
      </c>
      <c r="AF400" s="113">
        <v>0</v>
      </c>
      <c r="AG400" s="113">
        <v>0</v>
      </c>
      <c r="AH400" s="113">
        <v>0</v>
      </c>
      <c r="AI400" s="113">
        <v>0</v>
      </c>
      <c r="AJ400" s="113">
        <v>0</v>
      </c>
      <c r="AK400" s="113">
        <v>0</v>
      </c>
      <c r="AL400" s="113">
        <v>0</v>
      </c>
      <c r="AM400" s="113">
        <f t="shared" si="6"/>
        <v>0</v>
      </c>
      <c r="AP400" s="70"/>
    </row>
    <row r="401" spans="1:42" ht="33" customHeight="1">
      <c r="A401" s="87">
        <v>1332</v>
      </c>
      <c r="B401" s="88" t="s">
        <v>1035</v>
      </c>
      <c r="C401" s="115" t="s">
        <v>1399</v>
      </c>
      <c r="D401" s="113">
        <v>0</v>
      </c>
      <c r="E401" s="113">
        <v>0</v>
      </c>
      <c r="F401" s="113">
        <v>0</v>
      </c>
      <c r="G401" s="113">
        <v>0</v>
      </c>
      <c r="H401" s="113">
        <v>0</v>
      </c>
      <c r="I401" s="113">
        <v>0</v>
      </c>
      <c r="J401" s="113">
        <v>0</v>
      </c>
      <c r="K401" s="113">
        <v>0</v>
      </c>
      <c r="L401" s="113">
        <v>0</v>
      </c>
      <c r="M401" s="113">
        <v>0</v>
      </c>
      <c r="N401" s="113">
        <v>0</v>
      </c>
      <c r="O401" s="113">
        <v>0</v>
      </c>
      <c r="P401" s="113">
        <v>0</v>
      </c>
      <c r="Q401" s="113">
        <v>0</v>
      </c>
      <c r="R401" s="113">
        <v>0</v>
      </c>
      <c r="S401" s="113">
        <v>0</v>
      </c>
      <c r="T401" s="113">
        <v>0</v>
      </c>
      <c r="U401" s="113">
        <v>0</v>
      </c>
      <c r="V401" s="113">
        <v>0</v>
      </c>
      <c r="W401" s="113">
        <v>0</v>
      </c>
      <c r="X401" s="113">
        <v>0</v>
      </c>
      <c r="Y401" s="113">
        <v>0</v>
      </c>
      <c r="Z401" s="113">
        <v>0</v>
      </c>
      <c r="AA401" s="113">
        <v>0</v>
      </c>
      <c r="AB401" s="113">
        <v>0</v>
      </c>
      <c r="AC401" s="113">
        <v>0</v>
      </c>
      <c r="AD401" s="113">
        <v>0</v>
      </c>
      <c r="AE401" s="113">
        <v>0</v>
      </c>
      <c r="AF401" s="113">
        <v>0</v>
      </c>
      <c r="AG401" s="113">
        <v>0</v>
      </c>
      <c r="AH401" s="113">
        <v>0</v>
      </c>
      <c r="AI401" s="113">
        <v>0</v>
      </c>
      <c r="AJ401" s="113">
        <v>0</v>
      </c>
      <c r="AK401" s="113">
        <v>0</v>
      </c>
      <c r="AL401" s="113">
        <v>0</v>
      </c>
      <c r="AM401" s="113">
        <f t="shared" si="6"/>
        <v>0</v>
      </c>
      <c r="AP401" s="70"/>
    </row>
    <row r="402" spans="1:42" ht="33" customHeight="1">
      <c r="A402" s="87">
        <v>1333</v>
      </c>
      <c r="B402" s="88" t="s">
        <v>1036</v>
      </c>
      <c r="C402" s="115" t="s">
        <v>1399</v>
      </c>
      <c r="D402" s="113">
        <v>0</v>
      </c>
      <c r="E402" s="113">
        <v>0</v>
      </c>
      <c r="F402" s="113">
        <v>0</v>
      </c>
      <c r="G402" s="113">
        <v>0</v>
      </c>
      <c r="H402" s="113">
        <v>0</v>
      </c>
      <c r="I402" s="113">
        <v>0</v>
      </c>
      <c r="J402" s="113">
        <v>0</v>
      </c>
      <c r="K402" s="113">
        <v>0</v>
      </c>
      <c r="L402" s="113">
        <v>0</v>
      </c>
      <c r="M402" s="113">
        <v>0</v>
      </c>
      <c r="N402" s="113">
        <v>0</v>
      </c>
      <c r="O402" s="113">
        <v>0</v>
      </c>
      <c r="P402" s="113">
        <v>0</v>
      </c>
      <c r="Q402" s="113">
        <v>0</v>
      </c>
      <c r="R402" s="113">
        <v>0</v>
      </c>
      <c r="S402" s="113">
        <v>0</v>
      </c>
      <c r="T402" s="113">
        <v>0</v>
      </c>
      <c r="U402" s="113">
        <v>0</v>
      </c>
      <c r="V402" s="113">
        <v>0</v>
      </c>
      <c r="W402" s="113">
        <v>0</v>
      </c>
      <c r="X402" s="113">
        <v>0</v>
      </c>
      <c r="Y402" s="113">
        <v>0</v>
      </c>
      <c r="Z402" s="113">
        <v>0</v>
      </c>
      <c r="AA402" s="113">
        <v>0</v>
      </c>
      <c r="AB402" s="113">
        <v>0</v>
      </c>
      <c r="AC402" s="113">
        <v>0</v>
      </c>
      <c r="AD402" s="113">
        <v>0</v>
      </c>
      <c r="AE402" s="113">
        <v>0</v>
      </c>
      <c r="AF402" s="113">
        <v>0</v>
      </c>
      <c r="AG402" s="113">
        <v>0</v>
      </c>
      <c r="AH402" s="113">
        <v>0</v>
      </c>
      <c r="AI402" s="113">
        <v>0</v>
      </c>
      <c r="AJ402" s="113">
        <v>0</v>
      </c>
      <c r="AK402" s="113">
        <v>0</v>
      </c>
      <c r="AL402" s="113">
        <v>0</v>
      </c>
      <c r="AM402" s="113">
        <f t="shared" si="6"/>
        <v>0</v>
      </c>
      <c r="AP402" s="70"/>
    </row>
    <row r="403" spans="1:42" ht="33" customHeight="1">
      <c r="A403" s="87">
        <v>1334</v>
      </c>
      <c r="B403" s="88" t="s">
        <v>1037</v>
      </c>
      <c r="C403" s="115" t="s">
        <v>1399</v>
      </c>
      <c r="D403" s="113">
        <v>0</v>
      </c>
      <c r="E403" s="113">
        <v>0</v>
      </c>
      <c r="F403" s="113">
        <v>0</v>
      </c>
      <c r="G403" s="113">
        <v>0</v>
      </c>
      <c r="H403" s="113">
        <v>0</v>
      </c>
      <c r="I403" s="113">
        <v>0</v>
      </c>
      <c r="J403" s="113">
        <v>0</v>
      </c>
      <c r="K403" s="113">
        <v>0</v>
      </c>
      <c r="L403" s="113">
        <v>0</v>
      </c>
      <c r="M403" s="113">
        <v>0</v>
      </c>
      <c r="N403" s="113">
        <v>0</v>
      </c>
      <c r="O403" s="113">
        <v>0</v>
      </c>
      <c r="P403" s="113">
        <v>0</v>
      </c>
      <c r="Q403" s="113">
        <v>0</v>
      </c>
      <c r="R403" s="113">
        <v>0</v>
      </c>
      <c r="S403" s="113">
        <v>0</v>
      </c>
      <c r="T403" s="113">
        <v>0</v>
      </c>
      <c r="U403" s="113">
        <v>0</v>
      </c>
      <c r="V403" s="113">
        <v>0</v>
      </c>
      <c r="W403" s="113">
        <v>0</v>
      </c>
      <c r="X403" s="113">
        <v>0</v>
      </c>
      <c r="Y403" s="113">
        <v>0</v>
      </c>
      <c r="Z403" s="113">
        <v>0</v>
      </c>
      <c r="AA403" s="113">
        <v>0</v>
      </c>
      <c r="AB403" s="113">
        <v>0</v>
      </c>
      <c r="AC403" s="113">
        <v>0</v>
      </c>
      <c r="AD403" s="113">
        <v>0</v>
      </c>
      <c r="AE403" s="113">
        <v>0</v>
      </c>
      <c r="AF403" s="113">
        <v>0</v>
      </c>
      <c r="AG403" s="113">
        <v>0</v>
      </c>
      <c r="AH403" s="113">
        <v>0</v>
      </c>
      <c r="AI403" s="113">
        <v>0</v>
      </c>
      <c r="AJ403" s="113">
        <v>0</v>
      </c>
      <c r="AK403" s="113">
        <v>0</v>
      </c>
      <c r="AL403" s="113">
        <v>0</v>
      </c>
      <c r="AM403" s="113">
        <f t="shared" si="6"/>
        <v>0</v>
      </c>
      <c r="AP403" s="70"/>
    </row>
    <row r="404" spans="1:42" ht="33" customHeight="1">
      <c r="A404" s="87">
        <v>1335</v>
      </c>
      <c r="B404" s="88" t="s">
        <v>1038</v>
      </c>
      <c r="C404" s="115" t="s">
        <v>1399</v>
      </c>
      <c r="D404" s="113">
        <v>0</v>
      </c>
      <c r="E404" s="113">
        <v>0</v>
      </c>
      <c r="F404" s="113">
        <v>0</v>
      </c>
      <c r="G404" s="113">
        <v>0</v>
      </c>
      <c r="H404" s="113">
        <v>0</v>
      </c>
      <c r="I404" s="113">
        <v>0</v>
      </c>
      <c r="J404" s="113">
        <v>0</v>
      </c>
      <c r="K404" s="113">
        <v>0</v>
      </c>
      <c r="L404" s="113">
        <v>0</v>
      </c>
      <c r="M404" s="113">
        <v>0</v>
      </c>
      <c r="N404" s="113">
        <v>0</v>
      </c>
      <c r="O404" s="113">
        <v>0</v>
      </c>
      <c r="P404" s="113">
        <v>0</v>
      </c>
      <c r="Q404" s="113">
        <v>0</v>
      </c>
      <c r="R404" s="113">
        <v>0</v>
      </c>
      <c r="S404" s="113">
        <v>0</v>
      </c>
      <c r="T404" s="113">
        <v>0</v>
      </c>
      <c r="U404" s="113">
        <v>0</v>
      </c>
      <c r="V404" s="113">
        <v>0</v>
      </c>
      <c r="W404" s="113">
        <v>0</v>
      </c>
      <c r="X404" s="113">
        <v>0</v>
      </c>
      <c r="Y404" s="113">
        <v>0</v>
      </c>
      <c r="Z404" s="113">
        <v>0</v>
      </c>
      <c r="AA404" s="113">
        <v>0</v>
      </c>
      <c r="AB404" s="113">
        <v>0</v>
      </c>
      <c r="AC404" s="113">
        <v>0</v>
      </c>
      <c r="AD404" s="113">
        <v>0</v>
      </c>
      <c r="AE404" s="113">
        <v>0</v>
      </c>
      <c r="AF404" s="113">
        <v>0</v>
      </c>
      <c r="AG404" s="113">
        <v>0</v>
      </c>
      <c r="AH404" s="113">
        <v>0</v>
      </c>
      <c r="AI404" s="113">
        <v>0</v>
      </c>
      <c r="AJ404" s="113">
        <v>0</v>
      </c>
      <c r="AK404" s="113">
        <v>0</v>
      </c>
      <c r="AL404" s="113">
        <v>0</v>
      </c>
      <c r="AM404" s="113">
        <f t="shared" si="6"/>
        <v>0</v>
      </c>
      <c r="AP404" s="70"/>
    </row>
    <row r="405" spans="1:42" ht="33" customHeight="1">
      <c r="A405" s="87">
        <v>1336</v>
      </c>
      <c r="B405" s="88" t="s">
        <v>1039</v>
      </c>
      <c r="C405" s="115" t="s">
        <v>1399</v>
      </c>
      <c r="D405" s="113">
        <v>0</v>
      </c>
      <c r="E405" s="113">
        <v>0</v>
      </c>
      <c r="F405" s="113">
        <v>0</v>
      </c>
      <c r="G405" s="113">
        <v>0</v>
      </c>
      <c r="H405" s="113">
        <v>0</v>
      </c>
      <c r="I405" s="113">
        <v>0</v>
      </c>
      <c r="J405" s="113">
        <v>0</v>
      </c>
      <c r="K405" s="113">
        <v>0</v>
      </c>
      <c r="L405" s="113">
        <v>0</v>
      </c>
      <c r="M405" s="113">
        <v>0</v>
      </c>
      <c r="N405" s="113">
        <v>0</v>
      </c>
      <c r="O405" s="113">
        <v>0</v>
      </c>
      <c r="P405" s="113">
        <v>0</v>
      </c>
      <c r="Q405" s="113">
        <v>0</v>
      </c>
      <c r="R405" s="113">
        <v>0</v>
      </c>
      <c r="S405" s="113">
        <v>0</v>
      </c>
      <c r="T405" s="113">
        <v>0</v>
      </c>
      <c r="U405" s="113">
        <v>0</v>
      </c>
      <c r="V405" s="113">
        <v>0</v>
      </c>
      <c r="W405" s="113">
        <v>0</v>
      </c>
      <c r="X405" s="113">
        <v>0</v>
      </c>
      <c r="Y405" s="113">
        <v>0</v>
      </c>
      <c r="Z405" s="113">
        <v>0</v>
      </c>
      <c r="AA405" s="113">
        <v>0</v>
      </c>
      <c r="AB405" s="113">
        <v>0</v>
      </c>
      <c r="AC405" s="113">
        <v>0</v>
      </c>
      <c r="AD405" s="113">
        <v>0</v>
      </c>
      <c r="AE405" s="113">
        <v>0</v>
      </c>
      <c r="AF405" s="113">
        <v>0</v>
      </c>
      <c r="AG405" s="113">
        <v>0</v>
      </c>
      <c r="AH405" s="113">
        <v>0</v>
      </c>
      <c r="AI405" s="113">
        <v>0</v>
      </c>
      <c r="AJ405" s="113">
        <v>0</v>
      </c>
      <c r="AK405" s="113">
        <v>0</v>
      </c>
      <c r="AL405" s="113">
        <v>0</v>
      </c>
      <c r="AM405" s="113">
        <f t="shared" si="6"/>
        <v>0</v>
      </c>
      <c r="AP405" s="70"/>
    </row>
    <row r="406" spans="1:42" ht="33" customHeight="1">
      <c r="A406" s="87">
        <v>1337</v>
      </c>
      <c r="B406" s="88" t="s">
        <v>1040</v>
      </c>
      <c r="C406" s="115" t="s">
        <v>1399</v>
      </c>
      <c r="D406" s="113">
        <v>0</v>
      </c>
      <c r="E406" s="113">
        <v>0</v>
      </c>
      <c r="F406" s="113">
        <v>0</v>
      </c>
      <c r="G406" s="113">
        <v>0</v>
      </c>
      <c r="H406" s="113">
        <v>0</v>
      </c>
      <c r="I406" s="113">
        <v>0</v>
      </c>
      <c r="J406" s="113">
        <v>0</v>
      </c>
      <c r="K406" s="113">
        <v>0</v>
      </c>
      <c r="L406" s="113">
        <v>0</v>
      </c>
      <c r="M406" s="113">
        <v>0</v>
      </c>
      <c r="N406" s="113">
        <v>0</v>
      </c>
      <c r="O406" s="113">
        <v>0</v>
      </c>
      <c r="P406" s="113">
        <v>0</v>
      </c>
      <c r="Q406" s="113">
        <v>0</v>
      </c>
      <c r="R406" s="113">
        <v>0</v>
      </c>
      <c r="S406" s="113">
        <v>0</v>
      </c>
      <c r="T406" s="113">
        <v>0</v>
      </c>
      <c r="U406" s="113">
        <v>0</v>
      </c>
      <c r="V406" s="113">
        <v>0</v>
      </c>
      <c r="W406" s="113">
        <v>0</v>
      </c>
      <c r="X406" s="113">
        <v>0</v>
      </c>
      <c r="Y406" s="113">
        <v>0</v>
      </c>
      <c r="Z406" s="113">
        <v>0</v>
      </c>
      <c r="AA406" s="113">
        <v>0</v>
      </c>
      <c r="AB406" s="113">
        <v>0</v>
      </c>
      <c r="AC406" s="113">
        <v>0</v>
      </c>
      <c r="AD406" s="113">
        <v>0</v>
      </c>
      <c r="AE406" s="113">
        <v>0</v>
      </c>
      <c r="AF406" s="113">
        <v>0</v>
      </c>
      <c r="AG406" s="113">
        <v>0</v>
      </c>
      <c r="AH406" s="113">
        <v>0</v>
      </c>
      <c r="AI406" s="113">
        <v>0</v>
      </c>
      <c r="AJ406" s="113">
        <v>0</v>
      </c>
      <c r="AK406" s="113">
        <v>0</v>
      </c>
      <c r="AL406" s="113">
        <v>0</v>
      </c>
      <c r="AM406" s="113">
        <f t="shared" si="6"/>
        <v>0</v>
      </c>
      <c r="AP406" s="70"/>
    </row>
    <row r="407" spans="1:42" ht="33" customHeight="1">
      <c r="A407" s="87">
        <v>1338</v>
      </c>
      <c r="B407" s="88" t="s">
        <v>1041</v>
      </c>
      <c r="C407" s="115" t="s">
        <v>1399</v>
      </c>
      <c r="D407" s="113">
        <v>0</v>
      </c>
      <c r="E407" s="113">
        <v>0</v>
      </c>
      <c r="F407" s="113">
        <v>0</v>
      </c>
      <c r="G407" s="113">
        <v>0</v>
      </c>
      <c r="H407" s="113">
        <v>0</v>
      </c>
      <c r="I407" s="113">
        <v>0</v>
      </c>
      <c r="J407" s="113">
        <v>0</v>
      </c>
      <c r="K407" s="113">
        <v>0</v>
      </c>
      <c r="L407" s="113">
        <v>0</v>
      </c>
      <c r="M407" s="113">
        <v>0</v>
      </c>
      <c r="N407" s="113">
        <v>0</v>
      </c>
      <c r="O407" s="113">
        <v>0</v>
      </c>
      <c r="P407" s="113">
        <v>0</v>
      </c>
      <c r="Q407" s="113">
        <v>0</v>
      </c>
      <c r="R407" s="113">
        <v>0</v>
      </c>
      <c r="S407" s="113">
        <v>0</v>
      </c>
      <c r="T407" s="113">
        <v>0</v>
      </c>
      <c r="U407" s="113">
        <v>0</v>
      </c>
      <c r="V407" s="113">
        <v>0</v>
      </c>
      <c r="W407" s="113">
        <v>0</v>
      </c>
      <c r="X407" s="113">
        <v>0</v>
      </c>
      <c r="Y407" s="113">
        <v>0</v>
      </c>
      <c r="Z407" s="113">
        <v>0</v>
      </c>
      <c r="AA407" s="113">
        <v>0</v>
      </c>
      <c r="AB407" s="113">
        <v>0</v>
      </c>
      <c r="AC407" s="113">
        <v>0</v>
      </c>
      <c r="AD407" s="113">
        <v>0</v>
      </c>
      <c r="AE407" s="113">
        <v>0</v>
      </c>
      <c r="AF407" s="113">
        <v>0</v>
      </c>
      <c r="AG407" s="113">
        <v>0</v>
      </c>
      <c r="AH407" s="113">
        <v>0</v>
      </c>
      <c r="AI407" s="113">
        <v>0</v>
      </c>
      <c r="AJ407" s="113">
        <v>0</v>
      </c>
      <c r="AK407" s="113">
        <v>0</v>
      </c>
      <c r="AL407" s="113">
        <v>0</v>
      </c>
      <c r="AM407" s="113">
        <f t="shared" si="6"/>
        <v>0</v>
      </c>
      <c r="AP407" s="70"/>
    </row>
    <row r="408" spans="1:42" ht="33" customHeight="1">
      <c r="A408" s="87">
        <v>1339</v>
      </c>
      <c r="B408" s="88" t="s">
        <v>1042</v>
      </c>
      <c r="C408" s="115" t="s">
        <v>1399</v>
      </c>
      <c r="D408" s="113">
        <v>0</v>
      </c>
      <c r="E408" s="113">
        <v>0</v>
      </c>
      <c r="F408" s="113">
        <v>0</v>
      </c>
      <c r="G408" s="113">
        <v>0</v>
      </c>
      <c r="H408" s="113">
        <v>0</v>
      </c>
      <c r="I408" s="113">
        <v>0</v>
      </c>
      <c r="J408" s="113">
        <v>0</v>
      </c>
      <c r="K408" s="113">
        <v>0</v>
      </c>
      <c r="L408" s="113">
        <v>0</v>
      </c>
      <c r="M408" s="113">
        <v>0</v>
      </c>
      <c r="N408" s="113">
        <v>0</v>
      </c>
      <c r="O408" s="113">
        <v>0</v>
      </c>
      <c r="P408" s="113">
        <v>0</v>
      </c>
      <c r="Q408" s="113">
        <v>0</v>
      </c>
      <c r="R408" s="113">
        <v>0</v>
      </c>
      <c r="S408" s="113">
        <v>0</v>
      </c>
      <c r="T408" s="113">
        <v>0</v>
      </c>
      <c r="U408" s="113">
        <v>0</v>
      </c>
      <c r="V408" s="113">
        <v>0</v>
      </c>
      <c r="W408" s="113">
        <v>0</v>
      </c>
      <c r="X408" s="113">
        <v>0</v>
      </c>
      <c r="Y408" s="113">
        <v>0</v>
      </c>
      <c r="Z408" s="113">
        <v>0</v>
      </c>
      <c r="AA408" s="113">
        <v>0</v>
      </c>
      <c r="AB408" s="113">
        <v>0</v>
      </c>
      <c r="AC408" s="113">
        <v>0</v>
      </c>
      <c r="AD408" s="113">
        <v>0</v>
      </c>
      <c r="AE408" s="113">
        <v>0</v>
      </c>
      <c r="AF408" s="113">
        <v>0</v>
      </c>
      <c r="AG408" s="113">
        <v>0</v>
      </c>
      <c r="AH408" s="113">
        <v>0</v>
      </c>
      <c r="AI408" s="113">
        <v>0</v>
      </c>
      <c r="AJ408" s="113">
        <v>0</v>
      </c>
      <c r="AK408" s="113">
        <v>0</v>
      </c>
      <c r="AL408" s="113">
        <v>0</v>
      </c>
      <c r="AM408" s="113">
        <f t="shared" si="6"/>
        <v>0</v>
      </c>
      <c r="AP408" s="70"/>
    </row>
    <row r="409" spans="1:42" ht="33" customHeight="1">
      <c r="A409" s="87">
        <v>1340</v>
      </c>
      <c r="B409" s="88" t="s">
        <v>1043</v>
      </c>
      <c r="C409" s="115" t="s">
        <v>1399</v>
      </c>
      <c r="D409" s="113">
        <v>0</v>
      </c>
      <c r="E409" s="113">
        <v>0</v>
      </c>
      <c r="F409" s="113">
        <v>0</v>
      </c>
      <c r="G409" s="113">
        <v>0</v>
      </c>
      <c r="H409" s="113">
        <v>0</v>
      </c>
      <c r="I409" s="113">
        <v>0</v>
      </c>
      <c r="J409" s="113">
        <v>0</v>
      </c>
      <c r="K409" s="113">
        <v>0</v>
      </c>
      <c r="L409" s="113">
        <v>0</v>
      </c>
      <c r="M409" s="113">
        <v>0</v>
      </c>
      <c r="N409" s="113">
        <v>0</v>
      </c>
      <c r="O409" s="113">
        <v>0</v>
      </c>
      <c r="P409" s="113">
        <v>0</v>
      </c>
      <c r="Q409" s="113">
        <v>0</v>
      </c>
      <c r="R409" s="113">
        <v>0</v>
      </c>
      <c r="S409" s="113">
        <v>0</v>
      </c>
      <c r="T409" s="113">
        <v>0</v>
      </c>
      <c r="U409" s="113">
        <v>0</v>
      </c>
      <c r="V409" s="113">
        <v>0</v>
      </c>
      <c r="W409" s="113">
        <v>0</v>
      </c>
      <c r="X409" s="113">
        <v>0</v>
      </c>
      <c r="Y409" s="113">
        <v>0</v>
      </c>
      <c r="Z409" s="113">
        <v>0</v>
      </c>
      <c r="AA409" s="113">
        <v>0</v>
      </c>
      <c r="AB409" s="113">
        <v>0</v>
      </c>
      <c r="AC409" s="113">
        <v>0</v>
      </c>
      <c r="AD409" s="113">
        <v>0</v>
      </c>
      <c r="AE409" s="113">
        <v>0</v>
      </c>
      <c r="AF409" s="113">
        <v>0</v>
      </c>
      <c r="AG409" s="113">
        <v>0</v>
      </c>
      <c r="AH409" s="113">
        <v>0</v>
      </c>
      <c r="AI409" s="113">
        <v>0</v>
      </c>
      <c r="AJ409" s="113">
        <v>0</v>
      </c>
      <c r="AK409" s="113">
        <v>0</v>
      </c>
      <c r="AL409" s="113">
        <v>0</v>
      </c>
      <c r="AM409" s="113">
        <f t="shared" si="6"/>
        <v>0</v>
      </c>
      <c r="AP409" s="70"/>
    </row>
    <row r="410" spans="1:42" ht="33" customHeight="1">
      <c r="A410" s="87">
        <v>1341</v>
      </c>
      <c r="B410" s="88" t="s">
        <v>1044</v>
      </c>
      <c r="C410" s="115" t="s">
        <v>1399</v>
      </c>
      <c r="D410" s="113">
        <v>0</v>
      </c>
      <c r="E410" s="113">
        <v>0</v>
      </c>
      <c r="F410" s="113">
        <v>0</v>
      </c>
      <c r="G410" s="113">
        <v>0</v>
      </c>
      <c r="H410" s="113">
        <v>0</v>
      </c>
      <c r="I410" s="113">
        <v>0</v>
      </c>
      <c r="J410" s="113">
        <v>0</v>
      </c>
      <c r="K410" s="113">
        <v>0</v>
      </c>
      <c r="L410" s="113">
        <v>0</v>
      </c>
      <c r="M410" s="113">
        <v>0</v>
      </c>
      <c r="N410" s="113">
        <v>0</v>
      </c>
      <c r="O410" s="113">
        <v>0</v>
      </c>
      <c r="P410" s="113">
        <v>0</v>
      </c>
      <c r="Q410" s="113">
        <v>0</v>
      </c>
      <c r="R410" s="113">
        <v>0</v>
      </c>
      <c r="S410" s="113">
        <v>0</v>
      </c>
      <c r="T410" s="113">
        <v>0</v>
      </c>
      <c r="U410" s="113">
        <v>0</v>
      </c>
      <c r="V410" s="113">
        <v>0</v>
      </c>
      <c r="W410" s="113">
        <v>0</v>
      </c>
      <c r="X410" s="113">
        <v>0</v>
      </c>
      <c r="Y410" s="113">
        <v>0</v>
      </c>
      <c r="Z410" s="113">
        <v>0</v>
      </c>
      <c r="AA410" s="113">
        <v>0</v>
      </c>
      <c r="AB410" s="113">
        <v>0</v>
      </c>
      <c r="AC410" s="113">
        <v>0</v>
      </c>
      <c r="AD410" s="113">
        <v>0</v>
      </c>
      <c r="AE410" s="113">
        <v>0</v>
      </c>
      <c r="AF410" s="113">
        <v>0</v>
      </c>
      <c r="AG410" s="113">
        <v>0</v>
      </c>
      <c r="AH410" s="113">
        <v>0</v>
      </c>
      <c r="AI410" s="113">
        <v>0</v>
      </c>
      <c r="AJ410" s="113">
        <v>0</v>
      </c>
      <c r="AK410" s="113">
        <v>0</v>
      </c>
      <c r="AL410" s="113">
        <v>0</v>
      </c>
      <c r="AM410" s="113">
        <f t="shared" si="6"/>
        <v>0</v>
      </c>
      <c r="AP410" s="70"/>
    </row>
    <row r="411" spans="1:42" ht="33" customHeight="1">
      <c r="A411" s="87">
        <v>1342</v>
      </c>
      <c r="B411" s="88" t="s">
        <v>1045</v>
      </c>
      <c r="C411" s="115" t="s">
        <v>1399</v>
      </c>
      <c r="D411" s="113">
        <v>0</v>
      </c>
      <c r="E411" s="113">
        <v>0</v>
      </c>
      <c r="F411" s="113">
        <v>0</v>
      </c>
      <c r="G411" s="113">
        <v>0</v>
      </c>
      <c r="H411" s="113">
        <v>0</v>
      </c>
      <c r="I411" s="113">
        <v>0</v>
      </c>
      <c r="J411" s="113">
        <v>0</v>
      </c>
      <c r="K411" s="113">
        <v>0</v>
      </c>
      <c r="L411" s="113">
        <v>0</v>
      </c>
      <c r="M411" s="113">
        <v>0</v>
      </c>
      <c r="N411" s="113">
        <v>0</v>
      </c>
      <c r="O411" s="113">
        <v>0</v>
      </c>
      <c r="P411" s="113">
        <v>0</v>
      </c>
      <c r="Q411" s="113">
        <v>0</v>
      </c>
      <c r="R411" s="113">
        <v>0</v>
      </c>
      <c r="S411" s="113">
        <v>0</v>
      </c>
      <c r="T411" s="113">
        <v>0</v>
      </c>
      <c r="U411" s="113">
        <v>0</v>
      </c>
      <c r="V411" s="113">
        <v>0</v>
      </c>
      <c r="W411" s="113">
        <v>0</v>
      </c>
      <c r="X411" s="113">
        <v>0</v>
      </c>
      <c r="Y411" s="113">
        <v>0</v>
      </c>
      <c r="Z411" s="113">
        <v>0</v>
      </c>
      <c r="AA411" s="113">
        <v>0</v>
      </c>
      <c r="AB411" s="113">
        <v>0</v>
      </c>
      <c r="AC411" s="113">
        <v>0</v>
      </c>
      <c r="AD411" s="113">
        <v>0</v>
      </c>
      <c r="AE411" s="113">
        <v>0</v>
      </c>
      <c r="AF411" s="113">
        <v>0</v>
      </c>
      <c r="AG411" s="113">
        <v>0</v>
      </c>
      <c r="AH411" s="113">
        <v>0</v>
      </c>
      <c r="AI411" s="113">
        <v>0</v>
      </c>
      <c r="AJ411" s="113">
        <v>0</v>
      </c>
      <c r="AK411" s="113">
        <v>0</v>
      </c>
      <c r="AL411" s="113">
        <v>0</v>
      </c>
      <c r="AM411" s="113">
        <f t="shared" si="6"/>
        <v>0</v>
      </c>
      <c r="AP411" s="70"/>
    </row>
    <row r="412" spans="1:42" ht="33" customHeight="1">
      <c r="A412" s="87">
        <v>1343</v>
      </c>
      <c r="B412" s="88" t="s">
        <v>1046</v>
      </c>
      <c r="C412" s="115" t="s">
        <v>1399</v>
      </c>
      <c r="D412" s="113">
        <v>0</v>
      </c>
      <c r="E412" s="113">
        <v>0</v>
      </c>
      <c r="F412" s="113">
        <v>0</v>
      </c>
      <c r="G412" s="113">
        <v>0</v>
      </c>
      <c r="H412" s="113">
        <v>0</v>
      </c>
      <c r="I412" s="113">
        <v>0</v>
      </c>
      <c r="J412" s="113">
        <v>0</v>
      </c>
      <c r="K412" s="113">
        <v>0</v>
      </c>
      <c r="L412" s="113">
        <v>0</v>
      </c>
      <c r="M412" s="113">
        <v>0</v>
      </c>
      <c r="N412" s="113">
        <v>0</v>
      </c>
      <c r="O412" s="113">
        <v>0</v>
      </c>
      <c r="P412" s="113">
        <v>0</v>
      </c>
      <c r="Q412" s="113">
        <v>0</v>
      </c>
      <c r="R412" s="113">
        <v>0</v>
      </c>
      <c r="S412" s="113">
        <v>0</v>
      </c>
      <c r="T412" s="113">
        <v>0</v>
      </c>
      <c r="U412" s="113">
        <v>0</v>
      </c>
      <c r="V412" s="113">
        <v>0</v>
      </c>
      <c r="W412" s="113">
        <v>0</v>
      </c>
      <c r="X412" s="113">
        <v>0</v>
      </c>
      <c r="Y412" s="113">
        <v>0</v>
      </c>
      <c r="Z412" s="113">
        <v>0</v>
      </c>
      <c r="AA412" s="113">
        <v>0</v>
      </c>
      <c r="AB412" s="113">
        <v>0</v>
      </c>
      <c r="AC412" s="113">
        <v>0</v>
      </c>
      <c r="AD412" s="113">
        <v>0</v>
      </c>
      <c r="AE412" s="113">
        <v>0</v>
      </c>
      <c r="AF412" s="113">
        <v>0</v>
      </c>
      <c r="AG412" s="113">
        <v>0</v>
      </c>
      <c r="AH412" s="113">
        <v>0</v>
      </c>
      <c r="AI412" s="113">
        <v>0</v>
      </c>
      <c r="AJ412" s="113">
        <v>0</v>
      </c>
      <c r="AK412" s="113">
        <v>0</v>
      </c>
      <c r="AL412" s="113">
        <v>0</v>
      </c>
      <c r="AM412" s="113">
        <f t="shared" si="6"/>
        <v>0</v>
      </c>
      <c r="AP412" s="70"/>
    </row>
    <row r="413" spans="1:42" ht="33" customHeight="1">
      <c r="A413" s="87">
        <v>1344</v>
      </c>
      <c r="B413" s="88" t="s">
        <v>1047</v>
      </c>
      <c r="C413" s="115" t="s">
        <v>1399</v>
      </c>
      <c r="D413" s="113">
        <v>0</v>
      </c>
      <c r="E413" s="113">
        <v>0</v>
      </c>
      <c r="F413" s="113">
        <v>0</v>
      </c>
      <c r="G413" s="113">
        <v>0</v>
      </c>
      <c r="H413" s="113">
        <v>0</v>
      </c>
      <c r="I413" s="113">
        <v>0</v>
      </c>
      <c r="J413" s="113">
        <v>0</v>
      </c>
      <c r="K413" s="113">
        <v>0</v>
      </c>
      <c r="L413" s="113">
        <v>0</v>
      </c>
      <c r="M413" s="113">
        <v>0</v>
      </c>
      <c r="N413" s="113">
        <v>0</v>
      </c>
      <c r="O413" s="113">
        <v>0</v>
      </c>
      <c r="P413" s="113">
        <v>0</v>
      </c>
      <c r="Q413" s="113">
        <v>0</v>
      </c>
      <c r="R413" s="113">
        <v>0</v>
      </c>
      <c r="S413" s="113">
        <v>0</v>
      </c>
      <c r="T413" s="113">
        <v>0</v>
      </c>
      <c r="U413" s="113">
        <v>0</v>
      </c>
      <c r="V413" s="113">
        <v>0</v>
      </c>
      <c r="W413" s="113">
        <v>0</v>
      </c>
      <c r="X413" s="113">
        <v>0</v>
      </c>
      <c r="Y413" s="113">
        <v>0</v>
      </c>
      <c r="Z413" s="113">
        <v>0</v>
      </c>
      <c r="AA413" s="113">
        <v>0</v>
      </c>
      <c r="AB413" s="113">
        <v>0</v>
      </c>
      <c r="AC413" s="113">
        <v>0</v>
      </c>
      <c r="AD413" s="113">
        <v>0</v>
      </c>
      <c r="AE413" s="113">
        <v>0</v>
      </c>
      <c r="AF413" s="113">
        <v>0</v>
      </c>
      <c r="AG413" s="113">
        <v>0</v>
      </c>
      <c r="AH413" s="113">
        <v>0</v>
      </c>
      <c r="AI413" s="113">
        <v>0</v>
      </c>
      <c r="AJ413" s="113">
        <v>0</v>
      </c>
      <c r="AK413" s="113">
        <v>0</v>
      </c>
      <c r="AL413" s="113">
        <v>0</v>
      </c>
      <c r="AM413" s="113">
        <f t="shared" si="6"/>
        <v>0</v>
      </c>
      <c r="AP413" s="70"/>
    </row>
    <row r="414" spans="1:42" ht="33" customHeight="1">
      <c r="A414" s="87">
        <v>1345</v>
      </c>
      <c r="B414" s="88" t="s">
        <v>1048</v>
      </c>
      <c r="C414" s="115" t="s">
        <v>1399</v>
      </c>
      <c r="D414" s="113">
        <v>0</v>
      </c>
      <c r="E414" s="113">
        <v>0</v>
      </c>
      <c r="F414" s="113">
        <v>0</v>
      </c>
      <c r="G414" s="113">
        <v>0</v>
      </c>
      <c r="H414" s="113">
        <v>0</v>
      </c>
      <c r="I414" s="113">
        <v>0</v>
      </c>
      <c r="J414" s="113">
        <v>0</v>
      </c>
      <c r="K414" s="113">
        <v>0</v>
      </c>
      <c r="L414" s="113">
        <v>0</v>
      </c>
      <c r="M414" s="113">
        <v>0</v>
      </c>
      <c r="N414" s="113">
        <v>0</v>
      </c>
      <c r="O414" s="113">
        <v>0</v>
      </c>
      <c r="P414" s="113">
        <v>0</v>
      </c>
      <c r="Q414" s="113">
        <v>0</v>
      </c>
      <c r="R414" s="113">
        <v>0</v>
      </c>
      <c r="S414" s="113">
        <v>0</v>
      </c>
      <c r="T414" s="113">
        <v>0</v>
      </c>
      <c r="U414" s="113">
        <v>0</v>
      </c>
      <c r="V414" s="113">
        <v>0</v>
      </c>
      <c r="W414" s="113">
        <v>0</v>
      </c>
      <c r="X414" s="113">
        <v>0</v>
      </c>
      <c r="Y414" s="113">
        <v>0</v>
      </c>
      <c r="Z414" s="113">
        <v>0</v>
      </c>
      <c r="AA414" s="113">
        <v>0</v>
      </c>
      <c r="AB414" s="113">
        <v>0</v>
      </c>
      <c r="AC414" s="113">
        <v>0</v>
      </c>
      <c r="AD414" s="113">
        <v>0</v>
      </c>
      <c r="AE414" s="113">
        <v>0</v>
      </c>
      <c r="AF414" s="113">
        <v>0</v>
      </c>
      <c r="AG414" s="113">
        <v>0</v>
      </c>
      <c r="AH414" s="113">
        <v>0</v>
      </c>
      <c r="AI414" s="113">
        <v>0</v>
      </c>
      <c r="AJ414" s="113">
        <v>0</v>
      </c>
      <c r="AK414" s="113">
        <v>0</v>
      </c>
      <c r="AL414" s="113">
        <v>0</v>
      </c>
      <c r="AM414" s="113">
        <f t="shared" si="6"/>
        <v>0</v>
      </c>
      <c r="AP414" s="70"/>
    </row>
    <row r="415" spans="1:42" ht="33" customHeight="1">
      <c r="A415" s="87">
        <v>1346</v>
      </c>
      <c r="B415" s="88" t="s">
        <v>1049</v>
      </c>
      <c r="C415" s="115" t="s">
        <v>1399</v>
      </c>
      <c r="D415" s="113">
        <v>0</v>
      </c>
      <c r="E415" s="113">
        <v>0</v>
      </c>
      <c r="F415" s="113">
        <v>0</v>
      </c>
      <c r="G415" s="113">
        <v>0</v>
      </c>
      <c r="H415" s="113">
        <v>0</v>
      </c>
      <c r="I415" s="113">
        <v>0</v>
      </c>
      <c r="J415" s="113">
        <v>0</v>
      </c>
      <c r="K415" s="113">
        <v>0</v>
      </c>
      <c r="L415" s="113">
        <v>0</v>
      </c>
      <c r="M415" s="113">
        <v>0</v>
      </c>
      <c r="N415" s="113">
        <v>0</v>
      </c>
      <c r="O415" s="113">
        <v>0</v>
      </c>
      <c r="P415" s="113">
        <v>0</v>
      </c>
      <c r="Q415" s="113">
        <v>0</v>
      </c>
      <c r="R415" s="113">
        <v>0</v>
      </c>
      <c r="S415" s="113">
        <v>0</v>
      </c>
      <c r="T415" s="113">
        <v>0</v>
      </c>
      <c r="U415" s="113">
        <v>0</v>
      </c>
      <c r="V415" s="113">
        <v>0</v>
      </c>
      <c r="W415" s="113">
        <v>0</v>
      </c>
      <c r="X415" s="113">
        <v>0</v>
      </c>
      <c r="Y415" s="113">
        <v>0</v>
      </c>
      <c r="Z415" s="113">
        <v>0</v>
      </c>
      <c r="AA415" s="113">
        <v>0</v>
      </c>
      <c r="AB415" s="113">
        <v>0</v>
      </c>
      <c r="AC415" s="113">
        <v>0</v>
      </c>
      <c r="AD415" s="113">
        <v>0</v>
      </c>
      <c r="AE415" s="113">
        <v>0</v>
      </c>
      <c r="AF415" s="113">
        <v>0</v>
      </c>
      <c r="AG415" s="113">
        <v>0</v>
      </c>
      <c r="AH415" s="113">
        <v>0</v>
      </c>
      <c r="AI415" s="113">
        <v>0</v>
      </c>
      <c r="AJ415" s="113">
        <v>0</v>
      </c>
      <c r="AK415" s="113">
        <v>0</v>
      </c>
      <c r="AL415" s="113">
        <v>0</v>
      </c>
      <c r="AM415" s="113">
        <f t="shared" si="6"/>
        <v>0</v>
      </c>
      <c r="AP415" s="70"/>
    </row>
    <row r="416" spans="1:42" ht="33" customHeight="1">
      <c r="A416" s="87">
        <v>1347</v>
      </c>
      <c r="B416" s="88" t="s">
        <v>1050</v>
      </c>
      <c r="C416" s="115" t="s">
        <v>1399</v>
      </c>
      <c r="D416" s="113">
        <v>0</v>
      </c>
      <c r="E416" s="113">
        <v>0</v>
      </c>
      <c r="F416" s="113">
        <v>0</v>
      </c>
      <c r="G416" s="113">
        <v>0</v>
      </c>
      <c r="H416" s="113">
        <v>0</v>
      </c>
      <c r="I416" s="113">
        <v>0</v>
      </c>
      <c r="J416" s="113">
        <v>0</v>
      </c>
      <c r="K416" s="113">
        <v>0</v>
      </c>
      <c r="L416" s="113">
        <v>0</v>
      </c>
      <c r="M416" s="113">
        <v>0</v>
      </c>
      <c r="N416" s="113">
        <v>0</v>
      </c>
      <c r="O416" s="113">
        <v>0</v>
      </c>
      <c r="P416" s="113">
        <v>0</v>
      </c>
      <c r="Q416" s="113">
        <v>0</v>
      </c>
      <c r="R416" s="113">
        <v>0</v>
      </c>
      <c r="S416" s="113">
        <v>0</v>
      </c>
      <c r="T416" s="113">
        <v>0</v>
      </c>
      <c r="U416" s="113">
        <v>0</v>
      </c>
      <c r="V416" s="113">
        <v>0</v>
      </c>
      <c r="W416" s="113">
        <v>0</v>
      </c>
      <c r="X416" s="113">
        <v>0</v>
      </c>
      <c r="Y416" s="113">
        <v>0</v>
      </c>
      <c r="Z416" s="113">
        <v>0</v>
      </c>
      <c r="AA416" s="113">
        <v>0</v>
      </c>
      <c r="AB416" s="113">
        <v>0</v>
      </c>
      <c r="AC416" s="113">
        <v>0</v>
      </c>
      <c r="AD416" s="113">
        <v>0</v>
      </c>
      <c r="AE416" s="113">
        <v>0</v>
      </c>
      <c r="AF416" s="113">
        <v>0</v>
      </c>
      <c r="AG416" s="113">
        <v>0</v>
      </c>
      <c r="AH416" s="113">
        <v>0</v>
      </c>
      <c r="AI416" s="113">
        <v>0</v>
      </c>
      <c r="AJ416" s="113">
        <v>0</v>
      </c>
      <c r="AK416" s="113">
        <v>0</v>
      </c>
      <c r="AL416" s="113">
        <v>0</v>
      </c>
      <c r="AM416" s="113">
        <f t="shared" si="6"/>
        <v>0</v>
      </c>
      <c r="AP416" s="70"/>
    </row>
    <row r="417" spans="1:42" ht="33" customHeight="1">
      <c r="A417" s="87">
        <v>1401</v>
      </c>
      <c r="B417" s="88" t="s">
        <v>1051</v>
      </c>
      <c r="C417" s="115" t="s">
        <v>1399</v>
      </c>
      <c r="D417" s="113">
        <v>0</v>
      </c>
      <c r="E417" s="113">
        <v>0</v>
      </c>
      <c r="F417" s="113">
        <v>0</v>
      </c>
      <c r="G417" s="113">
        <v>0</v>
      </c>
      <c r="H417" s="113">
        <v>0</v>
      </c>
      <c r="I417" s="113">
        <v>0</v>
      </c>
      <c r="J417" s="113">
        <v>0</v>
      </c>
      <c r="K417" s="113">
        <v>0</v>
      </c>
      <c r="L417" s="113">
        <v>0</v>
      </c>
      <c r="M417" s="113">
        <v>0</v>
      </c>
      <c r="N417" s="113">
        <v>0</v>
      </c>
      <c r="O417" s="113">
        <v>0</v>
      </c>
      <c r="P417" s="113">
        <v>0</v>
      </c>
      <c r="Q417" s="113">
        <v>0</v>
      </c>
      <c r="R417" s="113">
        <v>0</v>
      </c>
      <c r="S417" s="113">
        <v>0</v>
      </c>
      <c r="T417" s="113">
        <v>0</v>
      </c>
      <c r="U417" s="113">
        <v>0</v>
      </c>
      <c r="V417" s="113">
        <v>0</v>
      </c>
      <c r="W417" s="113">
        <v>0</v>
      </c>
      <c r="X417" s="113">
        <v>0</v>
      </c>
      <c r="Y417" s="113">
        <v>0</v>
      </c>
      <c r="Z417" s="113">
        <v>0</v>
      </c>
      <c r="AA417" s="113">
        <v>0</v>
      </c>
      <c r="AB417" s="113">
        <v>0</v>
      </c>
      <c r="AC417" s="113">
        <v>0</v>
      </c>
      <c r="AD417" s="113">
        <v>0</v>
      </c>
      <c r="AE417" s="113">
        <v>0</v>
      </c>
      <c r="AF417" s="113">
        <v>0</v>
      </c>
      <c r="AG417" s="113">
        <v>0</v>
      </c>
      <c r="AH417" s="113">
        <v>0</v>
      </c>
      <c r="AI417" s="113">
        <v>0</v>
      </c>
      <c r="AJ417" s="113">
        <v>0</v>
      </c>
      <c r="AK417" s="113">
        <v>0</v>
      </c>
      <c r="AL417" s="113">
        <v>0</v>
      </c>
      <c r="AM417" s="113">
        <f t="shared" si="6"/>
        <v>0</v>
      </c>
      <c r="AP417" s="70"/>
    </row>
    <row r="418" spans="1:42" ht="33" customHeight="1">
      <c r="A418" s="87">
        <v>1402</v>
      </c>
      <c r="B418" s="88" t="s">
        <v>1052</v>
      </c>
      <c r="C418" s="115" t="s">
        <v>1399</v>
      </c>
      <c r="D418" s="113">
        <v>0</v>
      </c>
      <c r="E418" s="113">
        <v>0</v>
      </c>
      <c r="F418" s="113">
        <v>0</v>
      </c>
      <c r="G418" s="113">
        <v>0</v>
      </c>
      <c r="H418" s="113">
        <v>0</v>
      </c>
      <c r="I418" s="113">
        <v>0</v>
      </c>
      <c r="J418" s="113">
        <v>0</v>
      </c>
      <c r="K418" s="113">
        <v>0</v>
      </c>
      <c r="L418" s="113">
        <v>0</v>
      </c>
      <c r="M418" s="113">
        <v>0</v>
      </c>
      <c r="N418" s="113">
        <v>0</v>
      </c>
      <c r="O418" s="113">
        <v>0</v>
      </c>
      <c r="P418" s="113">
        <v>0</v>
      </c>
      <c r="Q418" s="113">
        <v>0</v>
      </c>
      <c r="R418" s="113">
        <v>0</v>
      </c>
      <c r="S418" s="113">
        <v>0</v>
      </c>
      <c r="T418" s="113">
        <v>0</v>
      </c>
      <c r="U418" s="113">
        <v>0</v>
      </c>
      <c r="V418" s="113">
        <v>0</v>
      </c>
      <c r="W418" s="113">
        <v>0</v>
      </c>
      <c r="X418" s="113">
        <v>0</v>
      </c>
      <c r="Y418" s="113">
        <v>0</v>
      </c>
      <c r="Z418" s="113">
        <v>0</v>
      </c>
      <c r="AA418" s="113">
        <v>0</v>
      </c>
      <c r="AB418" s="113">
        <v>0</v>
      </c>
      <c r="AC418" s="113">
        <v>0</v>
      </c>
      <c r="AD418" s="113">
        <v>0</v>
      </c>
      <c r="AE418" s="113">
        <v>0</v>
      </c>
      <c r="AF418" s="113">
        <v>0</v>
      </c>
      <c r="AG418" s="113">
        <v>0</v>
      </c>
      <c r="AH418" s="113">
        <v>0</v>
      </c>
      <c r="AI418" s="113">
        <v>0</v>
      </c>
      <c r="AJ418" s="113">
        <v>0</v>
      </c>
      <c r="AK418" s="113">
        <v>0</v>
      </c>
      <c r="AL418" s="113">
        <v>0</v>
      </c>
      <c r="AM418" s="113">
        <f t="shared" si="6"/>
        <v>0</v>
      </c>
      <c r="AP418" s="70"/>
    </row>
    <row r="419" spans="1:42" ht="33" customHeight="1">
      <c r="A419" s="87">
        <v>1403</v>
      </c>
      <c r="B419" s="88" t="s">
        <v>1053</v>
      </c>
      <c r="C419" s="115" t="s">
        <v>1399</v>
      </c>
      <c r="D419" s="113">
        <v>0</v>
      </c>
      <c r="E419" s="113">
        <v>0</v>
      </c>
      <c r="F419" s="113">
        <v>0</v>
      </c>
      <c r="G419" s="113">
        <v>0</v>
      </c>
      <c r="H419" s="113">
        <v>0</v>
      </c>
      <c r="I419" s="113">
        <v>0</v>
      </c>
      <c r="J419" s="113">
        <v>0</v>
      </c>
      <c r="K419" s="113">
        <v>0</v>
      </c>
      <c r="L419" s="113">
        <v>0</v>
      </c>
      <c r="M419" s="113">
        <v>0</v>
      </c>
      <c r="N419" s="113">
        <v>0</v>
      </c>
      <c r="O419" s="113">
        <v>0</v>
      </c>
      <c r="P419" s="113">
        <v>0</v>
      </c>
      <c r="Q419" s="113">
        <v>0</v>
      </c>
      <c r="R419" s="113">
        <v>0</v>
      </c>
      <c r="S419" s="113">
        <v>0</v>
      </c>
      <c r="T419" s="113">
        <v>0</v>
      </c>
      <c r="U419" s="113">
        <v>0</v>
      </c>
      <c r="V419" s="113">
        <v>0</v>
      </c>
      <c r="W419" s="113">
        <v>0</v>
      </c>
      <c r="X419" s="113">
        <v>0</v>
      </c>
      <c r="Y419" s="113">
        <v>0</v>
      </c>
      <c r="Z419" s="113">
        <v>0</v>
      </c>
      <c r="AA419" s="113">
        <v>0</v>
      </c>
      <c r="AB419" s="113">
        <v>0</v>
      </c>
      <c r="AC419" s="113">
        <v>0</v>
      </c>
      <c r="AD419" s="113">
        <v>0</v>
      </c>
      <c r="AE419" s="113">
        <v>0</v>
      </c>
      <c r="AF419" s="113">
        <v>0</v>
      </c>
      <c r="AG419" s="113">
        <v>0</v>
      </c>
      <c r="AH419" s="113">
        <v>0</v>
      </c>
      <c r="AI419" s="113">
        <v>0</v>
      </c>
      <c r="AJ419" s="113">
        <v>0</v>
      </c>
      <c r="AK419" s="113">
        <v>0</v>
      </c>
      <c r="AL419" s="113">
        <v>0</v>
      </c>
      <c r="AM419" s="113">
        <f t="shared" si="6"/>
        <v>0</v>
      </c>
      <c r="AP419" s="70"/>
    </row>
    <row r="420" spans="1:42" ht="33" customHeight="1">
      <c r="A420" s="87">
        <v>1404</v>
      </c>
      <c r="B420" s="88" t="s">
        <v>1054</v>
      </c>
      <c r="C420" s="115" t="s">
        <v>1399</v>
      </c>
      <c r="D420" s="113">
        <v>0</v>
      </c>
      <c r="E420" s="113">
        <v>0</v>
      </c>
      <c r="F420" s="113">
        <v>0</v>
      </c>
      <c r="G420" s="113">
        <v>0</v>
      </c>
      <c r="H420" s="113">
        <v>0</v>
      </c>
      <c r="I420" s="113">
        <v>0</v>
      </c>
      <c r="J420" s="113">
        <v>0</v>
      </c>
      <c r="K420" s="113">
        <v>0</v>
      </c>
      <c r="L420" s="113">
        <v>0</v>
      </c>
      <c r="M420" s="113">
        <v>0</v>
      </c>
      <c r="N420" s="113">
        <v>0</v>
      </c>
      <c r="O420" s="113">
        <v>0</v>
      </c>
      <c r="P420" s="113">
        <v>0</v>
      </c>
      <c r="Q420" s="113">
        <v>0</v>
      </c>
      <c r="R420" s="113">
        <v>0</v>
      </c>
      <c r="S420" s="113">
        <v>0</v>
      </c>
      <c r="T420" s="113">
        <v>0</v>
      </c>
      <c r="U420" s="113">
        <v>0</v>
      </c>
      <c r="V420" s="113">
        <v>0</v>
      </c>
      <c r="W420" s="113">
        <v>0</v>
      </c>
      <c r="X420" s="113">
        <v>0</v>
      </c>
      <c r="Y420" s="113">
        <v>0</v>
      </c>
      <c r="Z420" s="113">
        <v>0</v>
      </c>
      <c r="AA420" s="113">
        <v>0</v>
      </c>
      <c r="AB420" s="113">
        <v>0</v>
      </c>
      <c r="AC420" s="113">
        <v>0</v>
      </c>
      <c r="AD420" s="113">
        <v>0</v>
      </c>
      <c r="AE420" s="113">
        <v>0</v>
      </c>
      <c r="AF420" s="113">
        <v>0</v>
      </c>
      <c r="AG420" s="113">
        <v>0</v>
      </c>
      <c r="AH420" s="113">
        <v>0</v>
      </c>
      <c r="AI420" s="113">
        <v>0</v>
      </c>
      <c r="AJ420" s="113">
        <v>0</v>
      </c>
      <c r="AK420" s="113">
        <v>0</v>
      </c>
      <c r="AL420" s="113">
        <v>0</v>
      </c>
      <c r="AM420" s="113">
        <f t="shared" si="6"/>
        <v>0</v>
      </c>
      <c r="AP420" s="70"/>
    </row>
    <row r="421" spans="1:42" ht="33" customHeight="1">
      <c r="A421" s="87">
        <v>1405</v>
      </c>
      <c r="B421" s="88" t="s">
        <v>1055</v>
      </c>
      <c r="C421" s="115" t="s">
        <v>1399</v>
      </c>
      <c r="D421" s="113">
        <v>0</v>
      </c>
      <c r="E421" s="113">
        <v>0</v>
      </c>
      <c r="F421" s="113">
        <v>0</v>
      </c>
      <c r="G421" s="113">
        <v>0</v>
      </c>
      <c r="H421" s="113">
        <v>0</v>
      </c>
      <c r="I421" s="113">
        <v>0</v>
      </c>
      <c r="J421" s="113">
        <v>0</v>
      </c>
      <c r="K421" s="113">
        <v>0</v>
      </c>
      <c r="L421" s="113">
        <v>0</v>
      </c>
      <c r="M421" s="113">
        <v>0</v>
      </c>
      <c r="N421" s="113">
        <v>0</v>
      </c>
      <c r="O421" s="113">
        <v>0</v>
      </c>
      <c r="P421" s="113">
        <v>0</v>
      </c>
      <c r="Q421" s="113">
        <v>0</v>
      </c>
      <c r="R421" s="113">
        <v>0</v>
      </c>
      <c r="S421" s="113">
        <v>0</v>
      </c>
      <c r="T421" s="113">
        <v>0</v>
      </c>
      <c r="U421" s="113">
        <v>0</v>
      </c>
      <c r="V421" s="113">
        <v>0</v>
      </c>
      <c r="W421" s="113">
        <v>0</v>
      </c>
      <c r="X421" s="113">
        <v>0</v>
      </c>
      <c r="Y421" s="113">
        <v>0</v>
      </c>
      <c r="Z421" s="113">
        <v>0</v>
      </c>
      <c r="AA421" s="113">
        <v>0</v>
      </c>
      <c r="AB421" s="113">
        <v>0</v>
      </c>
      <c r="AC421" s="113">
        <v>0</v>
      </c>
      <c r="AD421" s="113">
        <v>0</v>
      </c>
      <c r="AE421" s="113">
        <v>0</v>
      </c>
      <c r="AF421" s="113">
        <v>0</v>
      </c>
      <c r="AG421" s="113">
        <v>0</v>
      </c>
      <c r="AH421" s="113">
        <v>0</v>
      </c>
      <c r="AI421" s="113">
        <v>0</v>
      </c>
      <c r="AJ421" s="113">
        <v>0</v>
      </c>
      <c r="AK421" s="113">
        <v>0</v>
      </c>
      <c r="AL421" s="113">
        <v>0</v>
      </c>
      <c r="AM421" s="113">
        <f t="shared" si="6"/>
        <v>0</v>
      </c>
      <c r="AP421" s="70"/>
    </row>
    <row r="422" spans="1:42" ht="33" customHeight="1">
      <c r="A422" s="87">
        <v>1406</v>
      </c>
      <c r="B422" s="88" t="s">
        <v>1056</v>
      </c>
      <c r="C422" s="115" t="s">
        <v>1399</v>
      </c>
      <c r="D422" s="113">
        <v>0</v>
      </c>
      <c r="E422" s="113">
        <v>0</v>
      </c>
      <c r="F422" s="113">
        <v>0</v>
      </c>
      <c r="G422" s="113">
        <v>0</v>
      </c>
      <c r="H422" s="113">
        <v>0</v>
      </c>
      <c r="I422" s="113">
        <v>0</v>
      </c>
      <c r="J422" s="113">
        <v>0</v>
      </c>
      <c r="K422" s="113">
        <v>0</v>
      </c>
      <c r="L422" s="113">
        <v>0</v>
      </c>
      <c r="M422" s="113">
        <v>0</v>
      </c>
      <c r="N422" s="113">
        <v>0</v>
      </c>
      <c r="O422" s="113">
        <v>0</v>
      </c>
      <c r="P422" s="113">
        <v>0</v>
      </c>
      <c r="Q422" s="113">
        <v>0</v>
      </c>
      <c r="R422" s="113">
        <v>0</v>
      </c>
      <c r="S422" s="113">
        <v>0</v>
      </c>
      <c r="T422" s="113">
        <v>0</v>
      </c>
      <c r="U422" s="113">
        <v>0</v>
      </c>
      <c r="V422" s="113">
        <v>0</v>
      </c>
      <c r="W422" s="113">
        <v>0</v>
      </c>
      <c r="X422" s="113">
        <v>0</v>
      </c>
      <c r="Y422" s="113">
        <v>0</v>
      </c>
      <c r="Z422" s="113">
        <v>0</v>
      </c>
      <c r="AA422" s="113">
        <v>0</v>
      </c>
      <c r="AB422" s="113">
        <v>0</v>
      </c>
      <c r="AC422" s="113">
        <v>0</v>
      </c>
      <c r="AD422" s="113">
        <v>0</v>
      </c>
      <c r="AE422" s="113">
        <v>0</v>
      </c>
      <c r="AF422" s="113">
        <v>0</v>
      </c>
      <c r="AG422" s="113">
        <v>0</v>
      </c>
      <c r="AH422" s="113">
        <v>0</v>
      </c>
      <c r="AI422" s="113">
        <v>0</v>
      </c>
      <c r="AJ422" s="113">
        <v>0</v>
      </c>
      <c r="AK422" s="113">
        <v>0</v>
      </c>
      <c r="AL422" s="113">
        <v>0</v>
      </c>
      <c r="AM422" s="113">
        <f t="shared" si="6"/>
        <v>0</v>
      </c>
      <c r="AP422" s="70"/>
    </row>
    <row r="423" spans="1:42" ht="33" customHeight="1">
      <c r="A423" s="87">
        <v>1407</v>
      </c>
      <c r="B423" s="88" t="s">
        <v>1057</v>
      </c>
      <c r="C423" s="115" t="s">
        <v>1399</v>
      </c>
      <c r="D423" s="113">
        <v>0</v>
      </c>
      <c r="E423" s="113">
        <v>0</v>
      </c>
      <c r="F423" s="113">
        <v>0</v>
      </c>
      <c r="G423" s="113">
        <v>0</v>
      </c>
      <c r="H423" s="113">
        <v>0</v>
      </c>
      <c r="I423" s="113">
        <v>0</v>
      </c>
      <c r="J423" s="113">
        <v>0</v>
      </c>
      <c r="K423" s="113">
        <v>0</v>
      </c>
      <c r="L423" s="113">
        <v>0</v>
      </c>
      <c r="M423" s="113">
        <v>0</v>
      </c>
      <c r="N423" s="113">
        <v>0</v>
      </c>
      <c r="O423" s="113">
        <v>0</v>
      </c>
      <c r="P423" s="113">
        <v>0</v>
      </c>
      <c r="Q423" s="113">
        <v>0</v>
      </c>
      <c r="R423" s="113">
        <v>0</v>
      </c>
      <c r="S423" s="113">
        <v>0</v>
      </c>
      <c r="T423" s="113">
        <v>0</v>
      </c>
      <c r="U423" s="113">
        <v>0</v>
      </c>
      <c r="V423" s="113">
        <v>0</v>
      </c>
      <c r="W423" s="113">
        <v>0</v>
      </c>
      <c r="X423" s="113">
        <v>0</v>
      </c>
      <c r="Y423" s="113">
        <v>0</v>
      </c>
      <c r="Z423" s="113">
        <v>0</v>
      </c>
      <c r="AA423" s="113">
        <v>0</v>
      </c>
      <c r="AB423" s="113">
        <v>0</v>
      </c>
      <c r="AC423" s="113">
        <v>0</v>
      </c>
      <c r="AD423" s="113">
        <v>0</v>
      </c>
      <c r="AE423" s="113">
        <v>0</v>
      </c>
      <c r="AF423" s="113">
        <v>0</v>
      </c>
      <c r="AG423" s="113">
        <v>0</v>
      </c>
      <c r="AH423" s="113">
        <v>0</v>
      </c>
      <c r="AI423" s="113">
        <v>0</v>
      </c>
      <c r="AJ423" s="113">
        <v>0</v>
      </c>
      <c r="AK423" s="113">
        <v>0</v>
      </c>
      <c r="AL423" s="113">
        <v>0</v>
      </c>
      <c r="AM423" s="113">
        <f t="shared" si="6"/>
        <v>0</v>
      </c>
      <c r="AP423" s="70"/>
    </row>
    <row r="424" spans="1:42" ht="33" customHeight="1">
      <c r="A424" s="87">
        <v>1408</v>
      </c>
      <c r="B424" s="88" t="s">
        <v>1058</v>
      </c>
      <c r="C424" s="115" t="s">
        <v>1399</v>
      </c>
      <c r="D424" s="113">
        <v>0</v>
      </c>
      <c r="E424" s="113">
        <v>0</v>
      </c>
      <c r="F424" s="113">
        <v>0</v>
      </c>
      <c r="G424" s="113">
        <v>0</v>
      </c>
      <c r="H424" s="113">
        <v>0</v>
      </c>
      <c r="I424" s="113">
        <v>0</v>
      </c>
      <c r="J424" s="113">
        <v>0</v>
      </c>
      <c r="K424" s="113">
        <v>0</v>
      </c>
      <c r="L424" s="113">
        <v>0</v>
      </c>
      <c r="M424" s="113">
        <v>0</v>
      </c>
      <c r="N424" s="113">
        <v>0</v>
      </c>
      <c r="O424" s="113">
        <v>0</v>
      </c>
      <c r="P424" s="113">
        <v>0</v>
      </c>
      <c r="Q424" s="113">
        <v>0</v>
      </c>
      <c r="R424" s="113">
        <v>0</v>
      </c>
      <c r="S424" s="113">
        <v>0</v>
      </c>
      <c r="T424" s="113">
        <v>0</v>
      </c>
      <c r="U424" s="113">
        <v>0</v>
      </c>
      <c r="V424" s="113">
        <v>0</v>
      </c>
      <c r="W424" s="113">
        <v>0</v>
      </c>
      <c r="X424" s="113">
        <v>0</v>
      </c>
      <c r="Y424" s="113">
        <v>0</v>
      </c>
      <c r="Z424" s="113">
        <v>0</v>
      </c>
      <c r="AA424" s="113">
        <v>0</v>
      </c>
      <c r="AB424" s="113">
        <v>0</v>
      </c>
      <c r="AC424" s="113">
        <v>0</v>
      </c>
      <c r="AD424" s="113">
        <v>0</v>
      </c>
      <c r="AE424" s="113">
        <v>0</v>
      </c>
      <c r="AF424" s="113">
        <v>0</v>
      </c>
      <c r="AG424" s="113">
        <v>0</v>
      </c>
      <c r="AH424" s="113">
        <v>0</v>
      </c>
      <c r="AI424" s="113">
        <v>0</v>
      </c>
      <c r="AJ424" s="113">
        <v>0</v>
      </c>
      <c r="AK424" s="113">
        <v>0</v>
      </c>
      <c r="AL424" s="113">
        <v>0</v>
      </c>
      <c r="AM424" s="113">
        <f t="shared" si="6"/>
        <v>0</v>
      </c>
      <c r="AP424" s="70"/>
    </row>
    <row r="425" spans="1:42" ht="33" customHeight="1">
      <c r="A425" s="87">
        <v>1409</v>
      </c>
      <c r="B425" s="88" t="s">
        <v>1059</v>
      </c>
      <c r="C425" s="115" t="s">
        <v>1399</v>
      </c>
      <c r="D425" s="113">
        <v>0</v>
      </c>
      <c r="E425" s="113">
        <v>0</v>
      </c>
      <c r="F425" s="113">
        <v>0</v>
      </c>
      <c r="G425" s="113">
        <v>0</v>
      </c>
      <c r="H425" s="113">
        <v>0</v>
      </c>
      <c r="I425" s="113">
        <v>0</v>
      </c>
      <c r="J425" s="113">
        <v>0</v>
      </c>
      <c r="K425" s="113">
        <v>0</v>
      </c>
      <c r="L425" s="113">
        <v>0</v>
      </c>
      <c r="M425" s="113">
        <v>0</v>
      </c>
      <c r="N425" s="113">
        <v>0</v>
      </c>
      <c r="O425" s="113">
        <v>0</v>
      </c>
      <c r="P425" s="113">
        <v>0</v>
      </c>
      <c r="Q425" s="113">
        <v>0</v>
      </c>
      <c r="R425" s="113">
        <v>0</v>
      </c>
      <c r="S425" s="113">
        <v>0</v>
      </c>
      <c r="T425" s="113">
        <v>0</v>
      </c>
      <c r="U425" s="113">
        <v>0</v>
      </c>
      <c r="V425" s="113">
        <v>0</v>
      </c>
      <c r="W425" s="113">
        <v>0</v>
      </c>
      <c r="X425" s="113">
        <v>0</v>
      </c>
      <c r="Y425" s="113">
        <v>0</v>
      </c>
      <c r="Z425" s="113">
        <v>0</v>
      </c>
      <c r="AA425" s="113">
        <v>0</v>
      </c>
      <c r="AB425" s="113">
        <v>0</v>
      </c>
      <c r="AC425" s="113">
        <v>0</v>
      </c>
      <c r="AD425" s="113">
        <v>0</v>
      </c>
      <c r="AE425" s="113">
        <v>0</v>
      </c>
      <c r="AF425" s="113">
        <v>0</v>
      </c>
      <c r="AG425" s="113">
        <v>0</v>
      </c>
      <c r="AH425" s="113">
        <v>0</v>
      </c>
      <c r="AI425" s="113">
        <v>0</v>
      </c>
      <c r="AJ425" s="113">
        <v>0</v>
      </c>
      <c r="AK425" s="113">
        <v>0</v>
      </c>
      <c r="AL425" s="113">
        <v>0</v>
      </c>
      <c r="AM425" s="113">
        <f t="shared" si="6"/>
        <v>0</v>
      </c>
      <c r="AP425" s="70"/>
    </row>
    <row r="426" spans="1:42" ht="33" customHeight="1">
      <c r="A426" s="87">
        <v>1410</v>
      </c>
      <c r="B426" s="88" t="s">
        <v>1060</v>
      </c>
      <c r="C426" s="115" t="s">
        <v>1399</v>
      </c>
      <c r="D426" s="113">
        <v>0</v>
      </c>
      <c r="E426" s="113">
        <v>0</v>
      </c>
      <c r="F426" s="113">
        <v>0</v>
      </c>
      <c r="G426" s="113">
        <v>0</v>
      </c>
      <c r="H426" s="113">
        <v>0</v>
      </c>
      <c r="I426" s="113">
        <v>0</v>
      </c>
      <c r="J426" s="113">
        <v>0</v>
      </c>
      <c r="K426" s="113">
        <v>0</v>
      </c>
      <c r="L426" s="113">
        <v>0</v>
      </c>
      <c r="M426" s="113">
        <v>0</v>
      </c>
      <c r="N426" s="113">
        <v>0</v>
      </c>
      <c r="O426" s="113">
        <v>0</v>
      </c>
      <c r="P426" s="113">
        <v>0</v>
      </c>
      <c r="Q426" s="113">
        <v>0</v>
      </c>
      <c r="R426" s="113">
        <v>0</v>
      </c>
      <c r="S426" s="113">
        <v>0</v>
      </c>
      <c r="T426" s="113">
        <v>0</v>
      </c>
      <c r="U426" s="113">
        <v>0</v>
      </c>
      <c r="V426" s="113">
        <v>0</v>
      </c>
      <c r="W426" s="113">
        <v>0</v>
      </c>
      <c r="X426" s="113">
        <v>0</v>
      </c>
      <c r="Y426" s="113">
        <v>0</v>
      </c>
      <c r="Z426" s="113">
        <v>0</v>
      </c>
      <c r="AA426" s="113">
        <v>0</v>
      </c>
      <c r="AB426" s="113">
        <v>0</v>
      </c>
      <c r="AC426" s="113">
        <v>0</v>
      </c>
      <c r="AD426" s="113">
        <v>0</v>
      </c>
      <c r="AE426" s="113">
        <v>0</v>
      </c>
      <c r="AF426" s="113">
        <v>0</v>
      </c>
      <c r="AG426" s="113">
        <v>0</v>
      </c>
      <c r="AH426" s="113">
        <v>0</v>
      </c>
      <c r="AI426" s="113">
        <v>0</v>
      </c>
      <c r="AJ426" s="113">
        <v>0</v>
      </c>
      <c r="AK426" s="113">
        <v>0</v>
      </c>
      <c r="AL426" s="113">
        <v>0</v>
      </c>
      <c r="AM426" s="113">
        <f t="shared" si="6"/>
        <v>0</v>
      </c>
      <c r="AP426" s="70"/>
    </row>
    <row r="427" spans="1:42" ht="33" customHeight="1">
      <c r="A427" s="87">
        <v>1411</v>
      </c>
      <c r="B427" s="88" t="s">
        <v>1061</v>
      </c>
      <c r="C427" s="115" t="s">
        <v>1399</v>
      </c>
      <c r="D427" s="113">
        <v>0</v>
      </c>
      <c r="E427" s="113">
        <v>0</v>
      </c>
      <c r="F427" s="113">
        <v>0</v>
      </c>
      <c r="G427" s="113">
        <v>0</v>
      </c>
      <c r="H427" s="113">
        <v>0</v>
      </c>
      <c r="I427" s="113">
        <v>0</v>
      </c>
      <c r="J427" s="113">
        <v>0</v>
      </c>
      <c r="K427" s="113">
        <v>0</v>
      </c>
      <c r="L427" s="113">
        <v>0</v>
      </c>
      <c r="M427" s="113">
        <v>0</v>
      </c>
      <c r="N427" s="113">
        <v>0</v>
      </c>
      <c r="O427" s="113">
        <v>0</v>
      </c>
      <c r="P427" s="113">
        <v>0</v>
      </c>
      <c r="Q427" s="113">
        <v>0</v>
      </c>
      <c r="R427" s="113">
        <v>0</v>
      </c>
      <c r="S427" s="113">
        <v>0</v>
      </c>
      <c r="T427" s="113">
        <v>0</v>
      </c>
      <c r="U427" s="113">
        <v>0</v>
      </c>
      <c r="V427" s="113">
        <v>0</v>
      </c>
      <c r="W427" s="113">
        <v>0</v>
      </c>
      <c r="X427" s="113">
        <v>0</v>
      </c>
      <c r="Y427" s="113">
        <v>0</v>
      </c>
      <c r="Z427" s="113">
        <v>0</v>
      </c>
      <c r="AA427" s="113">
        <v>0</v>
      </c>
      <c r="AB427" s="113">
        <v>0</v>
      </c>
      <c r="AC427" s="113">
        <v>0</v>
      </c>
      <c r="AD427" s="113">
        <v>0</v>
      </c>
      <c r="AE427" s="113">
        <v>0</v>
      </c>
      <c r="AF427" s="113">
        <v>0</v>
      </c>
      <c r="AG427" s="113">
        <v>0</v>
      </c>
      <c r="AH427" s="113">
        <v>0</v>
      </c>
      <c r="AI427" s="113">
        <v>0</v>
      </c>
      <c r="AJ427" s="113">
        <v>0</v>
      </c>
      <c r="AK427" s="113">
        <v>0</v>
      </c>
      <c r="AL427" s="113">
        <v>0</v>
      </c>
      <c r="AM427" s="113">
        <f t="shared" si="6"/>
        <v>0</v>
      </c>
      <c r="AP427" s="70"/>
    </row>
    <row r="428" spans="1:42" ht="33" customHeight="1">
      <c r="A428" s="87">
        <v>1412</v>
      </c>
      <c r="B428" s="88" t="s">
        <v>1062</v>
      </c>
      <c r="C428" s="115" t="s">
        <v>1399</v>
      </c>
      <c r="D428" s="113">
        <v>0</v>
      </c>
      <c r="E428" s="113">
        <v>0</v>
      </c>
      <c r="F428" s="113">
        <v>0</v>
      </c>
      <c r="G428" s="113">
        <v>0</v>
      </c>
      <c r="H428" s="113">
        <v>0</v>
      </c>
      <c r="I428" s="113">
        <v>0</v>
      </c>
      <c r="J428" s="113">
        <v>0</v>
      </c>
      <c r="K428" s="113">
        <v>0</v>
      </c>
      <c r="L428" s="113">
        <v>0</v>
      </c>
      <c r="M428" s="113">
        <v>0</v>
      </c>
      <c r="N428" s="113">
        <v>0</v>
      </c>
      <c r="O428" s="113">
        <v>0</v>
      </c>
      <c r="P428" s="113">
        <v>0</v>
      </c>
      <c r="Q428" s="113">
        <v>0</v>
      </c>
      <c r="R428" s="113">
        <v>0</v>
      </c>
      <c r="S428" s="113">
        <v>0</v>
      </c>
      <c r="T428" s="113">
        <v>0</v>
      </c>
      <c r="U428" s="113">
        <v>0</v>
      </c>
      <c r="V428" s="113">
        <v>0</v>
      </c>
      <c r="W428" s="113">
        <v>0</v>
      </c>
      <c r="X428" s="113">
        <v>0</v>
      </c>
      <c r="Y428" s="113">
        <v>0</v>
      </c>
      <c r="Z428" s="113">
        <v>0</v>
      </c>
      <c r="AA428" s="113">
        <v>0</v>
      </c>
      <c r="AB428" s="113">
        <v>0</v>
      </c>
      <c r="AC428" s="113">
        <v>0</v>
      </c>
      <c r="AD428" s="113">
        <v>0</v>
      </c>
      <c r="AE428" s="113">
        <v>0</v>
      </c>
      <c r="AF428" s="113">
        <v>0</v>
      </c>
      <c r="AG428" s="113">
        <v>0</v>
      </c>
      <c r="AH428" s="113">
        <v>0</v>
      </c>
      <c r="AI428" s="113">
        <v>0</v>
      </c>
      <c r="AJ428" s="113">
        <v>0</v>
      </c>
      <c r="AK428" s="113">
        <v>0</v>
      </c>
      <c r="AL428" s="113">
        <v>0</v>
      </c>
      <c r="AM428" s="113">
        <f t="shared" si="6"/>
        <v>0</v>
      </c>
      <c r="AP428" s="70"/>
    </row>
    <row r="429" spans="1:42" ht="33" customHeight="1">
      <c r="A429" s="87">
        <v>1413</v>
      </c>
      <c r="B429" s="88" t="s">
        <v>1034</v>
      </c>
      <c r="C429" s="115" t="s">
        <v>1399</v>
      </c>
      <c r="D429" s="113">
        <v>0</v>
      </c>
      <c r="E429" s="113">
        <v>0</v>
      </c>
      <c r="F429" s="113">
        <v>0</v>
      </c>
      <c r="G429" s="113">
        <v>0</v>
      </c>
      <c r="H429" s="113">
        <v>0</v>
      </c>
      <c r="I429" s="113">
        <v>0</v>
      </c>
      <c r="J429" s="113">
        <v>0</v>
      </c>
      <c r="K429" s="113">
        <v>0</v>
      </c>
      <c r="L429" s="113">
        <v>0</v>
      </c>
      <c r="M429" s="113">
        <v>0</v>
      </c>
      <c r="N429" s="113">
        <v>0</v>
      </c>
      <c r="O429" s="113">
        <v>0</v>
      </c>
      <c r="P429" s="113">
        <v>0</v>
      </c>
      <c r="Q429" s="113">
        <v>0</v>
      </c>
      <c r="R429" s="113">
        <v>0</v>
      </c>
      <c r="S429" s="113">
        <v>0</v>
      </c>
      <c r="T429" s="113">
        <v>0</v>
      </c>
      <c r="U429" s="113">
        <v>0</v>
      </c>
      <c r="V429" s="113">
        <v>0</v>
      </c>
      <c r="W429" s="113">
        <v>0</v>
      </c>
      <c r="X429" s="113">
        <v>0</v>
      </c>
      <c r="Y429" s="113">
        <v>0</v>
      </c>
      <c r="Z429" s="113">
        <v>0</v>
      </c>
      <c r="AA429" s="113">
        <v>0</v>
      </c>
      <c r="AB429" s="113">
        <v>0</v>
      </c>
      <c r="AC429" s="113">
        <v>0</v>
      </c>
      <c r="AD429" s="113">
        <v>0</v>
      </c>
      <c r="AE429" s="113">
        <v>0</v>
      </c>
      <c r="AF429" s="113">
        <v>0</v>
      </c>
      <c r="AG429" s="113">
        <v>0</v>
      </c>
      <c r="AH429" s="113">
        <v>0</v>
      </c>
      <c r="AI429" s="113">
        <v>0</v>
      </c>
      <c r="AJ429" s="113">
        <v>0</v>
      </c>
      <c r="AK429" s="113">
        <v>0</v>
      </c>
      <c r="AL429" s="113">
        <v>0</v>
      </c>
      <c r="AM429" s="113">
        <f t="shared" si="6"/>
        <v>0</v>
      </c>
      <c r="AP429" s="70"/>
    </row>
    <row r="430" spans="1:42" ht="33" customHeight="1">
      <c r="A430" s="87">
        <v>1414</v>
      </c>
      <c r="B430" s="88" t="s">
        <v>1063</v>
      </c>
      <c r="C430" s="115" t="s">
        <v>1399</v>
      </c>
      <c r="D430" s="113">
        <v>0</v>
      </c>
      <c r="E430" s="113">
        <v>0</v>
      </c>
      <c r="F430" s="113">
        <v>0</v>
      </c>
      <c r="G430" s="113">
        <v>0</v>
      </c>
      <c r="H430" s="113">
        <v>0</v>
      </c>
      <c r="I430" s="113">
        <v>0</v>
      </c>
      <c r="J430" s="113">
        <v>0</v>
      </c>
      <c r="K430" s="113">
        <v>0</v>
      </c>
      <c r="L430" s="113">
        <v>0</v>
      </c>
      <c r="M430" s="113">
        <v>0</v>
      </c>
      <c r="N430" s="113">
        <v>0</v>
      </c>
      <c r="O430" s="113">
        <v>0</v>
      </c>
      <c r="P430" s="113">
        <v>0</v>
      </c>
      <c r="Q430" s="113">
        <v>0</v>
      </c>
      <c r="R430" s="113">
        <v>0</v>
      </c>
      <c r="S430" s="113">
        <v>0</v>
      </c>
      <c r="T430" s="113">
        <v>0</v>
      </c>
      <c r="U430" s="113">
        <v>0</v>
      </c>
      <c r="V430" s="113">
        <v>0</v>
      </c>
      <c r="W430" s="113">
        <v>0</v>
      </c>
      <c r="X430" s="113">
        <v>0</v>
      </c>
      <c r="Y430" s="113">
        <v>0</v>
      </c>
      <c r="Z430" s="113">
        <v>0</v>
      </c>
      <c r="AA430" s="113">
        <v>0</v>
      </c>
      <c r="AB430" s="113">
        <v>0</v>
      </c>
      <c r="AC430" s="113">
        <v>0</v>
      </c>
      <c r="AD430" s="113">
        <v>0</v>
      </c>
      <c r="AE430" s="113">
        <v>0</v>
      </c>
      <c r="AF430" s="113">
        <v>0</v>
      </c>
      <c r="AG430" s="113">
        <v>0</v>
      </c>
      <c r="AH430" s="113">
        <v>0</v>
      </c>
      <c r="AI430" s="113">
        <v>0</v>
      </c>
      <c r="AJ430" s="113">
        <v>0</v>
      </c>
      <c r="AK430" s="113">
        <v>0</v>
      </c>
      <c r="AL430" s="113">
        <v>0</v>
      </c>
      <c r="AM430" s="113">
        <f t="shared" si="6"/>
        <v>0</v>
      </c>
      <c r="AP430" s="70"/>
    </row>
    <row r="431" spans="1:42" ht="33" customHeight="1">
      <c r="A431" s="87">
        <v>1415</v>
      </c>
      <c r="B431" s="88" t="s">
        <v>1064</v>
      </c>
      <c r="C431" s="115" t="s">
        <v>1399</v>
      </c>
      <c r="D431" s="113">
        <v>0</v>
      </c>
      <c r="E431" s="113">
        <v>0</v>
      </c>
      <c r="F431" s="113">
        <v>0</v>
      </c>
      <c r="G431" s="113">
        <v>0</v>
      </c>
      <c r="H431" s="113">
        <v>0</v>
      </c>
      <c r="I431" s="113">
        <v>0</v>
      </c>
      <c r="J431" s="113">
        <v>0</v>
      </c>
      <c r="K431" s="113">
        <v>0</v>
      </c>
      <c r="L431" s="113">
        <v>0</v>
      </c>
      <c r="M431" s="113">
        <v>0</v>
      </c>
      <c r="N431" s="113">
        <v>0</v>
      </c>
      <c r="O431" s="113">
        <v>0</v>
      </c>
      <c r="P431" s="113">
        <v>0</v>
      </c>
      <c r="Q431" s="113">
        <v>0</v>
      </c>
      <c r="R431" s="113">
        <v>0</v>
      </c>
      <c r="S431" s="113">
        <v>0</v>
      </c>
      <c r="T431" s="113">
        <v>0</v>
      </c>
      <c r="U431" s="113">
        <v>0</v>
      </c>
      <c r="V431" s="113">
        <v>0</v>
      </c>
      <c r="W431" s="113">
        <v>0</v>
      </c>
      <c r="X431" s="113">
        <v>0</v>
      </c>
      <c r="Y431" s="113">
        <v>0</v>
      </c>
      <c r="Z431" s="113">
        <v>0</v>
      </c>
      <c r="AA431" s="113">
        <v>0</v>
      </c>
      <c r="AB431" s="113">
        <v>0</v>
      </c>
      <c r="AC431" s="113">
        <v>0</v>
      </c>
      <c r="AD431" s="113">
        <v>0</v>
      </c>
      <c r="AE431" s="113">
        <v>0</v>
      </c>
      <c r="AF431" s="113">
        <v>0</v>
      </c>
      <c r="AG431" s="113">
        <v>0</v>
      </c>
      <c r="AH431" s="113">
        <v>0</v>
      </c>
      <c r="AI431" s="113">
        <v>0</v>
      </c>
      <c r="AJ431" s="113">
        <v>0</v>
      </c>
      <c r="AK431" s="113">
        <v>0</v>
      </c>
      <c r="AL431" s="113">
        <v>0</v>
      </c>
      <c r="AM431" s="113">
        <f t="shared" si="6"/>
        <v>0</v>
      </c>
      <c r="AP431" s="70"/>
    </row>
    <row r="432" spans="1:42" ht="33" customHeight="1">
      <c r="A432" s="87">
        <v>1416</v>
      </c>
      <c r="B432" s="88" t="s">
        <v>1065</v>
      </c>
      <c r="C432" s="115" t="s">
        <v>1399</v>
      </c>
      <c r="D432" s="113">
        <v>0</v>
      </c>
      <c r="E432" s="113">
        <v>0</v>
      </c>
      <c r="F432" s="113">
        <v>0</v>
      </c>
      <c r="G432" s="113">
        <v>0</v>
      </c>
      <c r="H432" s="113">
        <v>0</v>
      </c>
      <c r="I432" s="113">
        <v>0</v>
      </c>
      <c r="J432" s="113">
        <v>0</v>
      </c>
      <c r="K432" s="113">
        <v>0</v>
      </c>
      <c r="L432" s="113">
        <v>0</v>
      </c>
      <c r="M432" s="113">
        <v>0</v>
      </c>
      <c r="N432" s="113">
        <v>0</v>
      </c>
      <c r="O432" s="113">
        <v>0</v>
      </c>
      <c r="P432" s="113">
        <v>0</v>
      </c>
      <c r="Q432" s="113">
        <v>0</v>
      </c>
      <c r="R432" s="113">
        <v>0</v>
      </c>
      <c r="S432" s="113">
        <v>0</v>
      </c>
      <c r="T432" s="113">
        <v>0</v>
      </c>
      <c r="U432" s="113">
        <v>0</v>
      </c>
      <c r="V432" s="113">
        <v>0</v>
      </c>
      <c r="W432" s="113">
        <v>0</v>
      </c>
      <c r="X432" s="113">
        <v>0</v>
      </c>
      <c r="Y432" s="113">
        <v>0</v>
      </c>
      <c r="Z432" s="113">
        <v>0</v>
      </c>
      <c r="AA432" s="113">
        <v>0</v>
      </c>
      <c r="AB432" s="113">
        <v>0</v>
      </c>
      <c r="AC432" s="113">
        <v>0</v>
      </c>
      <c r="AD432" s="113">
        <v>0</v>
      </c>
      <c r="AE432" s="113">
        <v>0</v>
      </c>
      <c r="AF432" s="113">
        <v>0</v>
      </c>
      <c r="AG432" s="113">
        <v>0</v>
      </c>
      <c r="AH432" s="113">
        <v>0</v>
      </c>
      <c r="AI432" s="113">
        <v>0</v>
      </c>
      <c r="AJ432" s="113">
        <v>0</v>
      </c>
      <c r="AK432" s="113">
        <v>0</v>
      </c>
      <c r="AL432" s="113">
        <v>0</v>
      </c>
      <c r="AM432" s="113">
        <f t="shared" si="6"/>
        <v>0</v>
      </c>
      <c r="AP432" s="70"/>
    </row>
    <row r="433" spans="1:42" ht="33" customHeight="1">
      <c r="A433" s="87">
        <v>1417</v>
      </c>
      <c r="B433" s="88" t="s">
        <v>1066</v>
      </c>
      <c r="C433" s="115" t="s">
        <v>1399</v>
      </c>
      <c r="D433" s="113">
        <v>0</v>
      </c>
      <c r="E433" s="113">
        <v>0</v>
      </c>
      <c r="F433" s="113">
        <v>0</v>
      </c>
      <c r="G433" s="113">
        <v>0</v>
      </c>
      <c r="H433" s="113">
        <v>0</v>
      </c>
      <c r="I433" s="113">
        <v>0</v>
      </c>
      <c r="J433" s="113">
        <v>0</v>
      </c>
      <c r="K433" s="113">
        <v>0</v>
      </c>
      <c r="L433" s="113">
        <v>0</v>
      </c>
      <c r="M433" s="113">
        <v>0</v>
      </c>
      <c r="N433" s="113">
        <v>0</v>
      </c>
      <c r="O433" s="113">
        <v>0</v>
      </c>
      <c r="P433" s="113">
        <v>0</v>
      </c>
      <c r="Q433" s="113">
        <v>0</v>
      </c>
      <c r="R433" s="113">
        <v>0</v>
      </c>
      <c r="S433" s="113">
        <v>0</v>
      </c>
      <c r="T433" s="113">
        <v>0</v>
      </c>
      <c r="U433" s="113">
        <v>0</v>
      </c>
      <c r="V433" s="113">
        <v>0</v>
      </c>
      <c r="W433" s="113">
        <v>0</v>
      </c>
      <c r="X433" s="113">
        <v>0</v>
      </c>
      <c r="Y433" s="113">
        <v>0</v>
      </c>
      <c r="Z433" s="113">
        <v>0</v>
      </c>
      <c r="AA433" s="113">
        <v>0</v>
      </c>
      <c r="AB433" s="113">
        <v>0</v>
      </c>
      <c r="AC433" s="113">
        <v>0</v>
      </c>
      <c r="AD433" s="113">
        <v>0</v>
      </c>
      <c r="AE433" s="113">
        <v>0</v>
      </c>
      <c r="AF433" s="113">
        <v>0</v>
      </c>
      <c r="AG433" s="113">
        <v>0</v>
      </c>
      <c r="AH433" s="113">
        <v>0</v>
      </c>
      <c r="AI433" s="113">
        <v>0</v>
      </c>
      <c r="AJ433" s="113">
        <v>0</v>
      </c>
      <c r="AK433" s="113">
        <v>0</v>
      </c>
      <c r="AL433" s="113">
        <v>0</v>
      </c>
      <c r="AM433" s="113">
        <f t="shared" si="6"/>
        <v>0</v>
      </c>
      <c r="AP433" s="70"/>
    </row>
    <row r="434" spans="1:42" ht="33" customHeight="1">
      <c r="A434" s="87">
        <v>1418</v>
      </c>
      <c r="B434" s="88" t="s">
        <v>1067</v>
      </c>
      <c r="C434" s="115" t="s">
        <v>1399</v>
      </c>
      <c r="D434" s="113">
        <v>0</v>
      </c>
      <c r="E434" s="113">
        <v>0</v>
      </c>
      <c r="F434" s="113">
        <v>0</v>
      </c>
      <c r="G434" s="113">
        <v>0</v>
      </c>
      <c r="H434" s="113">
        <v>0</v>
      </c>
      <c r="I434" s="113">
        <v>0</v>
      </c>
      <c r="J434" s="113">
        <v>0</v>
      </c>
      <c r="K434" s="113">
        <v>0</v>
      </c>
      <c r="L434" s="113">
        <v>0</v>
      </c>
      <c r="M434" s="113">
        <v>0</v>
      </c>
      <c r="N434" s="113">
        <v>0</v>
      </c>
      <c r="O434" s="113">
        <v>0</v>
      </c>
      <c r="P434" s="113">
        <v>0</v>
      </c>
      <c r="Q434" s="113">
        <v>0</v>
      </c>
      <c r="R434" s="113">
        <v>0</v>
      </c>
      <c r="S434" s="113">
        <v>0</v>
      </c>
      <c r="T434" s="113">
        <v>0</v>
      </c>
      <c r="U434" s="113">
        <v>0</v>
      </c>
      <c r="V434" s="113">
        <v>0</v>
      </c>
      <c r="W434" s="113">
        <v>0</v>
      </c>
      <c r="X434" s="113">
        <v>0</v>
      </c>
      <c r="Y434" s="113">
        <v>0</v>
      </c>
      <c r="Z434" s="113">
        <v>0</v>
      </c>
      <c r="AA434" s="113">
        <v>0</v>
      </c>
      <c r="AB434" s="113">
        <v>0</v>
      </c>
      <c r="AC434" s="113">
        <v>0</v>
      </c>
      <c r="AD434" s="113">
        <v>0</v>
      </c>
      <c r="AE434" s="113">
        <v>0</v>
      </c>
      <c r="AF434" s="113">
        <v>0</v>
      </c>
      <c r="AG434" s="113">
        <v>0</v>
      </c>
      <c r="AH434" s="113">
        <v>0</v>
      </c>
      <c r="AI434" s="113">
        <v>0</v>
      </c>
      <c r="AJ434" s="113">
        <v>0</v>
      </c>
      <c r="AK434" s="113">
        <v>0</v>
      </c>
      <c r="AL434" s="113">
        <v>0</v>
      </c>
      <c r="AM434" s="113">
        <f t="shared" si="6"/>
        <v>0</v>
      </c>
      <c r="AP434" s="70"/>
    </row>
    <row r="435" spans="1:42" ht="33" customHeight="1">
      <c r="A435" s="87">
        <v>1419</v>
      </c>
      <c r="B435" s="88" t="s">
        <v>1068</v>
      </c>
      <c r="C435" s="115" t="s">
        <v>1399</v>
      </c>
      <c r="D435" s="113">
        <v>0</v>
      </c>
      <c r="E435" s="113">
        <v>0</v>
      </c>
      <c r="F435" s="113">
        <v>0</v>
      </c>
      <c r="G435" s="113">
        <v>0</v>
      </c>
      <c r="H435" s="113">
        <v>0</v>
      </c>
      <c r="I435" s="113">
        <v>0</v>
      </c>
      <c r="J435" s="113">
        <v>0</v>
      </c>
      <c r="K435" s="113">
        <v>0</v>
      </c>
      <c r="L435" s="113">
        <v>0</v>
      </c>
      <c r="M435" s="113">
        <v>0</v>
      </c>
      <c r="N435" s="113">
        <v>0</v>
      </c>
      <c r="O435" s="113">
        <v>0</v>
      </c>
      <c r="P435" s="113">
        <v>0</v>
      </c>
      <c r="Q435" s="113">
        <v>0</v>
      </c>
      <c r="R435" s="113">
        <v>0</v>
      </c>
      <c r="S435" s="113">
        <v>0</v>
      </c>
      <c r="T435" s="113">
        <v>0</v>
      </c>
      <c r="U435" s="113">
        <v>0</v>
      </c>
      <c r="V435" s="113">
        <v>0</v>
      </c>
      <c r="W435" s="113">
        <v>0</v>
      </c>
      <c r="X435" s="113">
        <v>0</v>
      </c>
      <c r="Y435" s="113">
        <v>0</v>
      </c>
      <c r="Z435" s="113">
        <v>0</v>
      </c>
      <c r="AA435" s="113">
        <v>0</v>
      </c>
      <c r="AB435" s="113">
        <v>0</v>
      </c>
      <c r="AC435" s="113">
        <v>0</v>
      </c>
      <c r="AD435" s="113">
        <v>0</v>
      </c>
      <c r="AE435" s="113">
        <v>0</v>
      </c>
      <c r="AF435" s="113">
        <v>0</v>
      </c>
      <c r="AG435" s="113">
        <v>0</v>
      </c>
      <c r="AH435" s="113">
        <v>0</v>
      </c>
      <c r="AI435" s="113">
        <v>0</v>
      </c>
      <c r="AJ435" s="113">
        <v>0</v>
      </c>
      <c r="AK435" s="113">
        <v>0</v>
      </c>
      <c r="AL435" s="113">
        <v>0</v>
      </c>
      <c r="AM435" s="113">
        <f t="shared" si="6"/>
        <v>0</v>
      </c>
      <c r="AP435" s="70"/>
    </row>
    <row r="436" spans="1:42" ht="33" customHeight="1">
      <c r="A436" s="87">
        <v>1420</v>
      </c>
      <c r="B436" s="88" t="s">
        <v>1069</v>
      </c>
      <c r="C436" s="115" t="s">
        <v>1399</v>
      </c>
      <c r="D436" s="113">
        <v>0</v>
      </c>
      <c r="E436" s="113">
        <v>0</v>
      </c>
      <c r="F436" s="113">
        <v>0</v>
      </c>
      <c r="G436" s="113">
        <v>0</v>
      </c>
      <c r="H436" s="113">
        <v>0</v>
      </c>
      <c r="I436" s="113">
        <v>0</v>
      </c>
      <c r="J436" s="113">
        <v>0</v>
      </c>
      <c r="K436" s="113">
        <v>0</v>
      </c>
      <c r="L436" s="113">
        <v>0</v>
      </c>
      <c r="M436" s="113">
        <v>0</v>
      </c>
      <c r="N436" s="113">
        <v>0</v>
      </c>
      <c r="O436" s="113">
        <v>0</v>
      </c>
      <c r="P436" s="113">
        <v>0</v>
      </c>
      <c r="Q436" s="113">
        <v>0</v>
      </c>
      <c r="R436" s="113">
        <v>0</v>
      </c>
      <c r="S436" s="113">
        <v>0</v>
      </c>
      <c r="T436" s="113">
        <v>0</v>
      </c>
      <c r="U436" s="113">
        <v>0</v>
      </c>
      <c r="V436" s="113">
        <v>0</v>
      </c>
      <c r="W436" s="113">
        <v>0</v>
      </c>
      <c r="X436" s="113">
        <v>0</v>
      </c>
      <c r="Y436" s="113">
        <v>0</v>
      </c>
      <c r="Z436" s="113">
        <v>0</v>
      </c>
      <c r="AA436" s="113">
        <v>0</v>
      </c>
      <c r="AB436" s="113">
        <v>0</v>
      </c>
      <c r="AC436" s="113">
        <v>0</v>
      </c>
      <c r="AD436" s="113">
        <v>0</v>
      </c>
      <c r="AE436" s="113">
        <v>0</v>
      </c>
      <c r="AF436" s="113">
        <v>0</v>
      </c>
      <c r="AG436" s="113">
        <v>0</v>
      </c>
      <c r="AH436" s="113">
        <v>0</v>
      </c>
      <c r="AI436" s="113">
        <v>0</v>
      </c>
      <c r="AJ436" s="113">
        <v>0</v>
      </c>
      <c r="AK436" s="113">
        <v>0</v>
      </c>
      <c r="AL436" s="113">
        <v>0</v>
      </c>
      <c r="AM436" s="113">
        <f t="shared" si="6"/>
        <v>0</v>
      </c>
      <c r="AP436" s="70"/>
    </row>
    <row r="437" spans="1:42" ht="33" customHeight="1">
      <c r="A437" s="87">
        <v>1421</v>
      </c>
      <c r="B437" s="88" t="s">
        <v>1070</v>
      </c>
      <c r="C437" s="115" t="s">
        <v>1399</v>
      </c>
      <c r="D437" s="113">
        <v>0</v>
      </c>
      <c r="E437" s="113">
        <v>0</v>
      </c>
      <c r="F437" s="113">
        <v>0</v>
      </c>
      <c r="G437" s="113">
        <v>0</v>
      </c>
      <c r="H437" s="113">
        <v>0</v>
      </c>
      <c r="I437" s="113">
        <v>0</v>
      </c>
      <c r="J437" s="113">
        <v>0</v>
      </c>
      <c r="K437" s="113">
        <v>0</v>
      </c>
      <c r="L437" s="113">
        <v>0</v>
      </c>
      <c r="M437" s="113">
        <v>0</v>
      </c>
      <c r="N437" s="113">
        <v>0</v>
      </c>
      <c r="O437" s="113">
        <v>0</v>
      </c>
      <c r="P437" s="113">
        <v>0</v>
      </c>
      <c r="Q437" s="113">
        <v>0</v>
      </c>
      <c r="R437" s="113">
        <v>0</v>
      </c>
      <c r="S437" s="113">
        <v>0</v>
      </c>
      <c r="T437" s="113">
        <v>0</v>
      </c>
      <c r="U437" s="113">
        <v>0</v>
      </c>
      <c r="V437" s="113">
        <v>0</v>
      </c>
      <c r="W437" s="113">
        <v>0</v>
      </c>
      <c r="X437" s="113">
        <v>0</v>
      </c>
      <c r="Y437" s="113">
        <v>0</v>
      </c>
      <c r="Z437" s="113">
        <v>0</v>
      </c>
      <c r="AA437" s="113">
        <v>0</v>
      </c>
      <c r="AB437" s="113">
        <v>0</v>
      </c>
      <c r="AC437" s="113">
        <v>0</v>
      </c>
      <c r="AD437" s="113">
        <v>0</v>
      </c>
      <c r="AE437" s="113">
        <v>0</v>
      </c>
      <c r="AF437" s="113">
        <v>0</v>
      </c>
      <c r="AG437" s="113">
        <v>0</v>
      </c>
      <c r="AH437" s="113">
        <v>0</v>
      </c>
      <c r="AI437" s="113">
        <v>0</v>
      </c>
      <c r="AJ437" s="113">
        <v>0</v>
      </c>
      <c r="AK437" s="113">
        <v>0</v>
      </c>
      <c r="AL437" s="113">
        <v>0</v>
      </c>
      <c r="AM437" s="113">
        <f t="shared" si="6"/>
        <v>0</v>
      </c>
      <c r="AP437" s="70"/>
    </row>
    <row r="438" spans="1:42" ht="33" customHeight="1">
      <c r="A438" s="87">
        <v>1422</v>
      </c>
      <c r="B438" s="88" t="s">
        <v>1071</v>
      </c>
      <c r="C438" s="115" t="s">
        <v>1399</v>
      </c>
      <c r="D438" s="113">
        <v>0</v>
      </c>
      <c r="E438" s="113">
        <v>0</v>
      </c>
      <c r="F438" s="113">
        <v>0</v>
      </c>
      <c r="G438" s="113">
        <v>0</v>
      </c>
      <c r="H438" s="113">
        <v>0</v>
      </c>
      <c r="I438" s="113">
        <v>0</v>
      </c>
      <c r="J438" s="113">
        <v>0</v>
      </c>
      <c r="K438" s="113">
        <v>0</v>
      </c>
      <c r="L438" s="113">
        <v>0</v>
      </c>
      <c r="M438" s="113">
        <v>0</v>
      </c>
      <c r="N438" s="113">
        <v>0</v>
      </c>
      <c r="O438" s="113">
        <v>0</v>
      </c>
      <c r="P438" s="113">
        <v>0</v>
      </c>
      <c r="Q438" s="113">
        <v>0</v>
      </c>
      <c r="R438" s="113">
        <v>0</v>
      </c>
      <c r="S438" s="113">
        <v>0</v>
      </c>
      <c r="T438" s="113">
        <v>0</v>
      </c>
      <c r="U438" s="113">
        <v>0</v>
      </c>
      <c r="V438" s="113">
        <v>0</v>
      </c>
      <c r="W438" s="113">
        <v>0</v>
      </c>
      <c r="X438" s="113">
        <v>0</v>
      </c>
      <c r="Y438" s="113">
        <v>0</v>
      </c>
      <c r="Z438" s="113">
        <v>0</v>
      </c>
      <c r="AA438" s="113">
        <v>0</v>
      </c>
      <c r="AB438" s="113">
        <v>0</v>
      </c>
      <c r="AC438" s="113">
        <v>0</v>
      </c>
      <c r="AD438" s="113">
        <v>0</v>
      </c>
      <c r="AE438" s="113">
        <v>0</v>
      </c>
      <c r="AF438" s="113">
        <v>0</v>
      </c>
      <c r="AG438" s="113">
        <v>0</v>
      </c>
      <c r="AH438" s="113">
        <v>0</v>
      </c>
      <c r="AI438" s="113">
        <v>0</v>
      </c>
      <c r="AJ438" s="113">
        <v>0</v>
      </c>
      <c r="AK438" s="113">
        <v>0</v>
      </c>
      <c r="AL438" s="113">
        <v>0</v>
      </c>
      <c r="AM438" s="113">
        <f t="shared" si="6"/>
        <v>0</v>
      </c>
      <c r="AP438" s="70"/>
    </row>
    <row r="439" spans="1:42" ht="33" customHeight="1">
      <c r="A439" s="87">
        <v>1423</v>
      </c>
      <c r="B439" s="88" t="s">
        <v>1072</v>
      </c>
      <c r="C439" s="115" t="s">
        <v>1399</v>
      </c>
      <c r="D439" s="113">
        <v>0</v>
      </c>
      <c r="E439" s="113">
        <v>0</v>
      </c>
      <c r="F439" s="113">
        <v>0</v>
      </c>
      <c r="G439" s="113">
        <v>0</v>
      </c>
      <c r="H439" s="113">
        <v>0</v>
      </c>
      <c r="I439" s="113">
        <v>0</v>
      </c>
      <c r="J439" s="113">
        <v>0</v>
      </c>
      <c r="K439" s="113">
        <v>0</v>
      </c>
      <c r="L439" s="113">
        <v>0</v>
      </c>
      <c r="M439" s="113">
        <v>0</v>
      </c>
      <c r="N439" s="113">
        <v>0</v>
      </c>
      <c r="O439" s="113">
        <v>0</v>
      </c>
      <c r="P439" s="113">
        <v>0</v>
      </c>
      <c r="Q439" s="113">
        <v>0</v>
      </c>
      <c r="R439" s="113">
        <v>0</v>
      </c>
      <c r="S439" s="113">
        <v>0</v>
      </c>
      <c r="T439" s="113">
        <v>0</v>
      </c>
      <c r="U439" s="113">
        <v>0</v>
      </c>
      <c r="V439" s="113">
        <v>0</v>
      </c>
      <c r="W439" s="113">
        <v>0</v>
      </c>
      <c r="X439" s="113">
        <v>0</v>
      </c>
      <c r="Y439" s="113">
        <v>0</v>
      </c>
      <c r="Z439" s="113">
        <v>0</v>
      </c>
      <c r="AA439" s="113">
        <v>0</v>
      </c>
      <c r="AB439" s="113">
        <v>0</v>
      </c>
      <c r="AC439" s="113">
        <v>0</v>
      </c>
      <c r="AD439" s="113">
        <v>0</v>
      </c>
      <c r="AE439" s="113">
        <v>0</v>
      </c>
      <c r="AF439" s="113">
        <v>0</v>
      </c>
      <c r="AG439" s="113">
        <v>0</v>
      </c>
      <c r="AH439" s="113">
        <v>0</v>
      </c>
      <c r="AI439" s="113">
        <v>0</v>
      </c>
      <c r="AJ439" s="113">
        <v>0</v>
      </c>
      <c r="AK439" s="113">
        <v>0</v>
      </c>
      <c r="AL439" s="113">
        <v>0</v>
      </c>
      <c r="AM439" s="113">
        <f t="shared" si="6"/>
        <v>0</v>
      </c>
      <c r="AP439" s="70"/>
    </row>
    <row r="440" spans="1:42" ht="33" customHeight="1">
      <c r="A440" s="87">
        <v>1424</v>
      </c>
      <c r="B440" s="88" t="s">
        <v>1073</v>
      </c>
      <c r="C440" s="115" t="s">
        <v>1399</v>
      </c>
      <c r="D440" s="113">
        <v>0</v>
      </c>
      <c r="E440" s="113">
        <v>0</v>
      </c>
      <c r="F440" s="113">
        <v>0</v>
      </c>
      <c r="G440" s="113">
        <v>0</v>
      </c>
      <c r="H440" s="113">
        <v>0</v>
      </c>
      <c r="I440" s="113">
        <v>0</v>
      </c>
      <c r="J440" s="113">
        <v>0</v>
      </c>
      <c r="K440" s="113">
        <v>0</v>
      </c>
      <c r="L440" s="113">
        <v>0</v>
      </c>
      <c r="M440" s="113">
        <v>0</v>
      </c>
      <c r="N440" s="113">
        <v>0</v>
      </c>
      <c r="O440" s="113">
        <v>0</v>
      </c>
      <c r="P440" s="113">
        <v>0</v>
      </c>
      <c r="Q440" s="113">
        <v>0</v>
      </c>
      <c r="R440" s="113">
        <v>0</v>
      </c>
      <c r="S440" s="113">
        <v>0</v>
      </c>
      <c r="T440" s="113">
        <v>0</v>
      </c>
      <c r="U440" s="113">
        <v>0</v>
      </c>
      <c r="V440" s="113">
        <v>0</v>
      </c>
      <c r="W440" s="113">
        <v>0</v>
      </c>
      <c r="X440" s="113">
        <v>0</v>
      </c>
      <c r="Y440" s="113">
        <v>0</v>
      </c>
      <c r="Z440" s="113">
        <v>0</v>
      </c>
      <c r="AA440" s="113">
        <v>0</v>
      </c>
      <c r="AB440" s="113">
        <v>0</v>
      </c>
      <c r="AC440" s="113">
        <v>0</v>
      </c>
      <c r="AD440" s="113">
        <v>0</v>
      </c>
      <c r="AE440" s="113">
        <v>0</v>
      </c>
      <c r="AF440" s="113">
        <v>0</v>
      </c>
      <c r="AG440" s="113">
        <v>0</v>
      </c>
      <c r="AH440" s="113">
        <v>0</v>
      </c>
      <c r="AI440" s="113">
        <v>0</v>
      </c>
      <c r="AJ440" s="113">
        <v>0</v>
      </c>
      <c r="AK440" s="113">
        <v>0</v>
      </c>
      <c r="AL440" s="113">
        <v>0</v>
      </c>
      <c r="AM440" s="113">
        <f t="shared" si="6"/>
        <v>0</v>
      </c>
      <c r="AP440" s="70"/>
    </row>
    <row r="441" spans="1:42" ht="33" customHeight="1">
      <c r="A441" s="87">
        <v>1425</v>
      </c>
      <c r="B441" s="88" t="s">
        <v>1074</v>
      </c>
      <c r="C441" s="115" t="s">
        <v>1399</v>
      </c>
      <c r="D441" s="113">
        <v>0</v>
      </c>
      <c r="E441" s="113">
        <v>0</v>
      </c>
      <c r="F441" s="113">
        <v>0</v>
      </c>
      <c r="G441" s="113">
        <v>0</v>
      </c>
      <c r="H441" s="113">
        <v>0</v>
      </c>
      <c r="I441" s="113">
        <v>0</v>
      </c>
      <c r="J441" s="113">
        <v>0</v>
      </c>
      <c r="K441" s="113">
        <v>0</v>
      </c>
      <c r="L441" s="113">
        <v>0</v>
      </c>
      <c r="M441" s="113">
        <v>0</v>
      </c>
      <c r="N441" s="113">
        <v>0</v>
      </c>
      <c r="O441" s="113">
        <v>0</v>
      </c>
      <c r="P441" s="113">
        <v>0</v>
      </c>
      <c r="Q441" s="113">
        <v>0</v>
      </c>
      <c r="R441" s="113">
        <v>0</v>
      </c>
      <c r="S441" s="113">
        <v>0</v>
      </c>
      <c r="T441" s="113">
        <v>0</v>
      </c>
      <c r="U441" s="113">
        <v>0</v>
      </c>
      <c r="V441" s="113">
        <v>0</v>
      </c>
      <c r="W441" s="113">
        <v>0</v>
      </c>
      <c r="X441" s="113">
        <v>0</v>
      </c>
      <c r="Y441" s="113">
        <v>0</v>
      </c>
      <c r="Z441" s="113">
        <v>0</v>
      </c>
      <c r="AA441" s="113">
        <v>0</v>
      </c>
      <c r="AB441" s="113">
        <v>0</v>
      </c>
      <c r="AC441" s="113">
        <v>0</v>
      </c>
      <c r="AD441" s="113">
        <v>0</v>
      </c>
      <c r="AE441" s="113">
        <v>0</v>
      </c>
      <c r="AF441" s="113">
        <v>0</v>
      </c>
      <c r="AG441" s="113">
        <v>0</v>
      </c>
      <c r="AH441" s="113">
        <v>0</v>
      </c>
      <c r="AI441" s="113">
        <v>0</v>
      </c>
      <c r="AJ441" s="113">
        <v>0</v>
      </c>
      <c r="AK441" s="113">
        <v>0</v>
      </c>
      <c r="AL441" s="113">
        <v>0</v>
      </c>
      <c r="AM441" s="113">
        <f t="shared" si="6"/>
        <v>0</v>
      </c>
      <c r="AP441" s="70"/>
    </row>
    <row r="442" spans="1:42" ht="33" customHeight="1">
      <c r="A442" s="87">
        <v>1426</v>
      </c>
      <c r="B442" s="88" t="s">
        <v>1075</v>
      </c>
      <c r="C442" s="115" t="s">
        <v>1399</v>
      </c>
      <c r="D442" s="113">
        <v>0</v>
      </c>
      <c r="E442" s="113">
        <v>0</v>
      </c>
      <c r="F442" s="113">
        <v>0</v>
      </c>
      <c r="G442" s="113">
        <v>0</v>
      </c>
      <c r="H442" s="113">
        <v>0</v>
      </c>
      <c r="I442" s="113">
        <v>0</v>
      </c>
      <c r="J442" s="113">
        <v>0</v>
      </c>
      <c r="K442" s="113">
        <v>0</v>
      </c>
      <c r="L442" s="113">
        <v>0</v>
      </c>
      <c r="M442" s="113">
        <v>0</v>
      </c>
      <c r="N442" s="113">
        <v>0</v>
      </c>
      <c r="O442" s="113">
        <v>0</v>
      </c>
      <c r="P442" s="113">
        <v>0</v>
      </c>
      <c r="Q442" s="113">
        <v>0</v>
      </c>
      <c r="R442" s="113">
        <v>0</v>
      </c>
      <c r="S442" s="113">
        <v>0</v>
      </c>
      <c r="T442" s="113">
        <v>0</v>
      </c>
      <c r="U442" s="113">
        <v>0</v>
      </c>
      <c r="V442" s="113">
        <v>0</v>
      </c>
      <c r="W442" s="113">
        <v>0</v>
      </c>
      <c r="X442" s="113">
        <v>0</v>
      </c>
      <c r="Y442" s="113">
        <v>0</v>
      </c>
      <c r="Z442" s="113">
        <v>0</v>
      </c>
      <c r="AA442" s="113">
        <v>0</v>
      </c>
      <c r="AB442" s="113">
        <v>0</v>
      </c>
      <c r="AC442" s="113">
        <v>0</v>
      </c>
      <c r="AD442" s="113">
        <v>0</v>
      </c>
      <c r="AE442" s="113">
        <v>0</v>
      </c>
      <c r="AF442" s="113">
        <v>0</v>
      </c>
      <c r="AG442" s="113">
        <v>0</v>
      </c>
      <c r="AH442" s="113">
        <v>0</v>
      </c>
      <c r="AI442" s="113">
        <v>0</v>
      </c>
      <c r="AJ442" s="113">
        <v>0</v>
      </c>
      <c r="AK442" s="113">
        <v>0</v>
      </c>
      <c r="AL442" s="113">
        <v>0</v>
      </c>
      <c r="AM442" s="113">
        <f t="shared" si="6"/>
        <v>0</v>
      </c>
      <c r="AP442" s="70"/>
    </row>
    <row r="443" spans="1:42" ht="33" customHeight="1">
      <c r="A443" s="87">
        <v>1427</v>
      </c>
      <c r="B443" s="88" t="s">
        <v>1076</v>
      </c>
      <c r="C443" s="115" t="s">
        <v>1399</v>
      </c>
      <c r="D443" s="113">
        <v>0</v>
      </c>
      <c r="E443" s="113">
        <v>0</v>
      </c>
      <c r="F443" s="113">
        <v>0</v>
      </c>
      <c r="G443" s="113">
        <v>0</v>
      </c>
      <c r="H443" s="113">
        <v>0</v>
      </c>
      <c r="I443" s="113">
        <v>0</v>
      </c>
      <c r="J443" s="113">
        <v>0</v>
      </c>
      <c r="K443" s="113">
        <v>0</v>
      </c>
      <c r="L443" s="113">
        <v>0</v>
      </c>
      <c r="M443" s="113">
        <v>0</v>
      </c>
      <c r="N443" s="113">
        <v>0</v>
      </c>
      <c r="O443" s="113">
        <v>0</v>
      </c>
      <c r="P443" s="113">
        <v>0</v>
      </c>
      <c r="Q443" s="113">
        <v>0</v>
      </c>
      <c r="R443" s="113">
        <v>0</v>
      </c>
      <c r="S443" s="113">
        <v>0</v>
      </c>
      <c r="T443" s="113">
        <v>0</v>
      </c>
      <c r="U443" s="113">
        <v>0</v>
      </c>
      <c r="V443" s="113">
        <v>0</v>
      </c>
      <c r="W443" s="113">
        <v>0</v>
      </c>
      <c r="X443" s="113">
        <v>0</v>
      </c>
      <c r="Y443" s="113">
        <v>0</v>
      </c>
      <c r="Z443" s="113">
        <v>0</v>
      </c>
      <c r="AA443" s="113">
        <v>0</v>
      </c>
      <c r="AB443" s="113">
        <v>0</v>
      </c>
      <c r="AC443" s="113">
        <v>0</v>
      </c>
      <c r="AD443" s="113">
        <v>0</v>
      </c>
      <c r="AE443" s="113">
        <v>0</v>
      </c>
      <c r="AF443" s="113">
        <v>0</v>
      </c>
      <c r="AG443" s="113">
        <v>0</v>
      </c>
      <c r="AH443" s="113">
        <v>0</v>
      </c>
      <c r="AI443" s="113">
        <v>0</v>
      </c>
      <c r="AJ443" s="113">
        <v>0</v>
      </c>
      <c r="AK443" s="113">
        <v>0</v>
      </c>
      <c r="AL443" s="113">
        <v>0</v>
      </c>
      <c r="AM443" s="113">
        <f t="shared" si="6"/>
        <v>0</v>
      </c>
      <c r="AP443" s="70"/>
    </row>
    <row r="444" spans="1:42" ht="33" customHeight="1">
      <c r="A444" s="87">
        <v>1428</v>
      </c>
      <c r="B444" s="88" t="s">
        <v>1077</v>
      </c>
      <c r="C444" s="115" t="s">
        <v>1399</v>
      </c>
      <c r="D444" s="113">
        <v>0</v>
      </c>
      <c r="E444" s="113">
        <v>0</v>
      </c>
      <c r="F444" s="113">
        <v>0</v>
      </c>
      <c r="G444" s="113">
        <v>0</v>
      </c>
      <c r="H444" s="113">
        <v>0</v>
      </c>
      <c r="I444" s="113">
        <v>0</v>
      </c>
      <c r="J444" s="113">
        <v>0</v>
      </c>
      <c r="K444" s="113">
        <v>0</v>
      </c>
      <c r="L444" s="113">
        <v>0</v>
      </c>
      <c r="M444" s="113">
        <v>0</v>
      </c>
      <c r="N444" s="113">
        <v>0</v>
      </c>
      <c r="O444" s="113">
        <v>0</v>
      </c>
      <c r="P444" s="113">
        <v>0</v>
      </c>
      <c r="Q444" s="113">
        <v>0</v>
      </c>
      <c r="R444" s="113">
        <v>0</v>
      </c>
      <c r="S444" s="113">
        <v>0</v>
      </c>
      <c r="T444" s="113">
        <v>0</v>
      </c>
      <c r="U444" s="113">
        <v>0</v>
      </c>
      <c r="V444" s="113">
        <v>0</v>
      </c>
      <c r="W444" s="113">
        <v>0</v>
      </c>
      <c r="X444" s="113">
        <v>0</v>
      </c>
      <c r="Y444" s="113">
        <v>0</v>
      </c>
      <c r="Z444" s="113">
        <v>0</v>
      </c>
      <c r="AA444" s="113">
        <v>0</v>
      </c>
      <c r="AB444" s="113">
        <v>0</v>
      </c>
      <c r="AC444" s="113">
        <v>0</v>
      </c>
      <c r="AD444" s="113">
        <v>0</v>
      </c>
      <c r="AE444" s="113">
        <v>0</v>
      </c>
      <c r="AF444" s="113">
        <v>0</v>
      </c>
      <c r="AG444" s="113">
        <v>0</v>
      </c>
      <c r="AH444" s="113">
        <v>0</v>
      </c>
      <c r="AI444" s="113">
        <v>0</v>
      </c>
      <c r="AJ444" s="113">
        <v>0</v>
      </c>
      <c r="AK444" s="113">
        <v>0</v>
      </c>
      <c r="AL444" s="113">
        <v>0</v>
      </c>
      <c r="AM444" s="113">
        <f t="shared" si="6"/>
        <v>0</v>
      </c>
      <c r="AP444" s="70"/>
    </row>
    <row r="445" spans="1:42" ht="33" customHeight="1">
      <c r="A445" s="87">
        <v>1429</v>
      </c>
      <c r="B445" s="88" t="s">
        <v>1078</v>
      </c>
      <c r="C445" s="115" t="s">
        <v>1399</v>
      </c>
      <c r="D445" s="113">
        <v>0</v>
      </c>
      <c r="E445" s="113">
        <v>0</v>
      </c>
      <c r="F445" s="113">
        <v>0</v>
      </c>
      <c r="G445" s="113">
        <v>0</v>
      </c>
      <c r="H445" s="113">
        <v>0</v>
      </c>
      <c r="I445" s="113">
        <v>0</v>
      </c>
      <c r="J445" s="113">
        <v>0</v>
      </c>
      <c r="K445" s="113">
        <v>0</v>
      </c>
      <c r="L445" s="113">
        <v>0</v>
      </c>
      <c r="M445" s="113">
        <v>0</v>
      </c>
      <c r="N445" s="113">
        <v>0</v>
      </c>
      <c r="O445" s="113">
        <v>0</v>
      </c>
      <c r="P445" s="113">
        <v>0</v>
      </c>
      <c r="Q445" s="113">
        <v>0</v>
      </c>
      <c r="R445" s="113">
        <v>0</v>
      </c>
      <c r="S445" s="113">
        <v>0</v>
      </c>
      <c r="T445" s="113">
        <v>0</v>
      </c>
      <c r="U445" s="113">
        <v>0</v>
      </c>
      <c r="V445" s="113">
        <v>0</v>
      </c>
      <c r="W445" s="113">
        <v>0</v>
      </c>
      <c r="X445" s="113">
        <v>0</v>
      </c>
      <c r="Y445" s="113">
        <v>0</v>
      </c>
      <c r="Z445" s="113">
        <v>0</v>
      </c>
      <c r="AA445" s="113">
        <v>0</v>
      </c>
      <c r="AB445" s="113">
        <v>0</v>
      </c>
      <c r="AC445" s="113">
        <v>0</v>
      </c>
      <c r="AD445" s="113">
        <v>0</v>
      </c>
      <c r="AE445" s="113">
        <v>0</v>
      </c>
      <c r="AF445" s="113">
        <v>0</v>
      </c>
      <c r="AG445" s="113">
        <v>0</v>
      </c>
      <c r="AH445" s="113">
        <v>0</v>
      </c>
      <c r="AI445" s="113">
        <v>0</v>
      </c>
      <c r="AJ445" s="113">
        <v>0</v>
      </c>
      <c r="AK445" s="113">
        <v>0</v>
      </c>
      <c r="AL445" s="113">
        <v>0</v>
      </c>
      <c r="AM445" s="113">
        <f t="shared" si="6"/>
        <v>0</v>
      </c>
      <c r="AP445" s="70"/>
    </row>
    <row r="446" spans="1:42" ht="33" customHeight="1">
      <c r="A446" s="87">
        <v>1430</v>
      </c>
      <c r="B446" s="88" t="s">
        <v>1079</v>
      </c>
      <c r="C446" s="115" t="s">
        <v>1399</v>
      </c>
      <c r="D446" s="113">
        <v>0</v>
      </c>
      <c r="E446" s="113">
        <v>0</v>
      </c>
      <c r="F446" s="113">
        <v>0</v>
      </c>
      <c r="G446" s="113">
        <v>0</v>
      </c>
      <c r="H446" s="113">
        <v>0</v>
      </c>
      <c r="I446" s="113">
        <v>0</v>
      </c>
      <c r="J446" s="113">
        <v>0</v>
      </c>
      <c r="K446" s="113">
        <v>0</v>
      </c>
      <c r="L446" s="113">
        <v>0</v>
      </c>
      <c r="M446" s="113">
        <v>0</v>
      </c>
      <c r="N446" s="113">
        <v>0</v>
      </c>
      <c r="O446" s="113">
        <v>0</v>
      </c>
      <c r="P446" s="113">
        <v>0</v>
      </c>
      <c r="Q446" s="113">
        <v>0</v>
      </c>
      <c r="R446" s="113">
        <v>0</v>
      </c>
      <c r="S446" s="113">
        <v>0</v>
      </c>
      <c r="T446" s="113">
        <v>0</v>
      </c>
      <c r="U446" s="113">
        <v>0</v>
      </c>
      <c r="V446" s="113">
        <v>0</v>
      </c>
      <c r="W446" s="113">
        <v>0</v>
      </c>
      <c r="X446" s="113">
        <v>0</v>
      </c>
      <c r="Y446" s="113">
        <v>0</v>
      </c>
      <c r="Z446" s="113">
        <v>0</v>
      </c>
      <c r="AA446" s="113">
        <v>0</v>
      </c>
      <c r="AB446" s="113">
        <v>0</v>
      </c>
      <c r="AC446" s="113">
        <v>0</v>
      </c>
      <c r="AD446" s="113">
        <v>0</v>
      </c>
      <c r="AE446" s="113">
        <v>0</v>
      </c>
      <c r="AF446" s="113">
        <v>0</v>
      </c>
      <c r="AG446" s="113">
        <v>0</v>
      </c>
      <c r="AH446" s="113">
        <v>0</v>
      </c>
      <c r="AI446" s="113">
        <v>0</v>
      </c>
      <c r="AJ446" s="113">
        <v>0</v>
      </c>
      <c r="AK446" s="113">
        <v>0</v>
      </c>
      <c r="AL446" s="113">
        <v>0</v>
      </c>
      <c r="AM446" s="113">
        <f t="shared" si="6"/>
        <v>0</v>
      </c>
      <c r="AP446" s="70"/>
    </row>
    <row r="447" spans="1:42" ht="33" customHeight="1">
      <c r="A447" s="87">
        <v>1431</v>
      </c>
      <c r="B447" s="88" t="s">
        <v>1080</v>
      </c>
      <c r="C447" s="115" t="s">
        <v>1399</v>
      </c>
      <c r="D447" s="113">
        <v>0</v>
      </c>
      <c r="E447" s="113">
        <v>0</v>
      </c>
      <c r="F447" s="113">
        <v>0</v>
      </c>
      <c r="G447" s="113">
        <v>0</v>
      </c>
      <c r="H447" s="113">
        <v>0</v>
      </c>
      <c r="I447" s="113">
        <v>0</v>
      </c>
      <c r="J447" s="113">
        <v>0</v>
      </c>
      <c r="K447" s="113">
        <v>0</v>
      </c>
      <c r="L447" s="113">
        <v>0</v>
      </c>
      <c r="M447" s="113">
        <v>0</v>
      </c>
      <c r="N447" s="113">
        <v>0</v>
      </c>
      <c r="O447" s="113">
        <v>0</v>
      </c>
      <c r="P447" s="113">
        <v>0</v>
      </c>
      <c r="Q447" s="113">
        <v>0</v>
      </c>
      <c r="R447" s="113">
        <v>0</v>
      </c>
      <c r="S447" s="113">
        <v>0</v>
      </c>
      <c r="T447" s="113">
        <v>0</v>
      </c>
      <c r="U447" s="113">
        <v>0</v>
      </c>
      <c r="V447" s="113">
        <v>0</v>
      </c>
      <c r="W447" s="113">
        <v>0</v>
      </c>
      <c r="X447" s="113">
        <v>0</v>
      </c>
      <c r="Y447" s="113">
        <v>0</v>
      </c>
      <c r="Z447" s="113">
        <v>0</v>
      </c>
      <c r="AA447" s="113">
        <v>0</v>
      </c>
      <c r="AB447" s="113">
        <v>0</v>
      </c>
      <c r="AC447" s="113">
        <v>0</v>
      </c>
      <c r="AD447" s="113">
        <v>0</v>
      </c>
      <c r="AE447" s="113">
        <v>0</v>
      </c>
      <c r="AF447" s="113">
        <v>0</v>
      </c>
      <c r="AG447" s="113">
        <v>0</v>
      </c>
      <c r="AH447" s="113">
        <v>0</v>
      </c>
      <c r="AI447" s="113">
        <v>0</v>
      </c>
      <c r="AJ447" s="113">
        <v>0</v>
      </c>
      <c r="AK447" s="113">
        <v>0</v>
      </c>
      <c r="AL447" s="113">
        <v>0</v>
      </c>
      <c r="AM447" s="113">
        <f t="shared" si="6"/>
        <v>0</v>
      </c>
      <c r="AP447" s="70"/>
    </row>
    <row r="448" spans="1:42" ht="33" customHeight="1">
      <c r="A448" s="87">
        <v>1432</v>
      </c>
      <c r="B448" s="88" t="s">
        <v>1081</v>
      </c>
      <c r="C448" s="115" t="s">
        <v>1399</v>
      </c>
      <c r="D448" s="113">
        <v>0</v>
      </c>
      <c r="E448" s="113">
        <v>0</v>
      </c>
      <c r="F448" s="113">
        <v>0</v>
      </c>
      <c r="G448" s="113">
        <v>0</v>
      </c>
      <c r="H448" s="113">
        <v>0</v>
      </c>
      <c r="I448" s="113">
        <v>0</v>
      </c>
      <c r="J448" s="113">
        <v>0</v>
      </c>
      <c r="K448" s="113">
        <v>0</v>
      </c>
      <c r="L448" s="113">
        <v>0</v>
      </c>
      <c r="M448" s="113">
        <v>0</v>
      </c>
      <c r="N448" s="113">
        <v>0</v>
      </c>
      <c r="O448" s="113">
        <v>0</v>
      </c>
      <c r="P448" s="113">
        <v>0</v>
      </c>
      <c r="Q448" s="113">
        <v>0</v>
      </c>
      <c r="R448" s="113">
        <v>0</v>
      </c>
      <c r="S448" s="113">
        <v>0</v>
      </c>
      <c r="T448" s="113">
        <v>0</v>
      </c>
      <c r="U448" s="113">
        <v>0</v>
      </c>
      <c r="V448" s="113">
        <v>0</v>
      </c>
      <c r="W448" s="113">
        <v>0</v>
      </c>
      <c r="X448" s="113">
        <v>0</v>
      </c>
      <c r="Y448" s="113">
        <v>0</v>
      </c>
      <c r="Z448" s="113">
        <v>0</v>
      </c>
      <c r="AA448" s="113">
        <v>0</v>
      </c>
      <c r="AB448" s="113">
        <v>0</v>
      </c>
      <c r="AC448" s="113">
        <v>0</v>
      </c>
      <c r="AD448" s="113">
        <v>0</v>
      </c>
      <c r="AE448" s="113">
        <v>0</v>
      </c>
      <c r="AF448" s="113">
        <v>0</v>
      </c>
      <c r="AG448" s="113">
        <v>0</v>
      </c>
      <c r="AH448" s="113">
        <v>0</v>
      </c>
      <c r="AI448" s="113">
        <v>0</v>
      </c>
      <c r="AJ448" s="113">
        <v>0</v>
      </c>
      <c r="AK448" s="113">
        <v>0</v>
      </c>
      <c r="AL448" s="113">
        <v>0</v>
      </c>
      <c r="AM448" s="113">
        <f t="shared" si="6"/>
        <v>0</v>
      </c>
      <c r="AP448" s="70"/>
    </row>
    <row r="449" spans="1:42" ht="33" customHeight="1">
      <c r="A449" s="87">
        <v>1433</v>
      </c>
      <c r="B449" s="88" t="s">
        <v>1082</v>
      </c>
      <c r="C449" s="115" t="s">
        <v>1399</v>
      </c>
      <c r="D449" s="113">
        <v>0</v>
      </c>
      <c r="E449" s="113">
        <v>0</v>
      </c>
      <c r="F449" s="113">
        <v>0</v>
      </c>
      <c r="G449" s="113">
        <v>0</v>
      </c>
      <c r="H449" s="113">
        <v>0</v>
      </c>
      <c r="I449" s="113">
        <v>0</v>
      </c>
      <c r="J449" s="113">
        <v>0</v>
      </c>
      <c r="K449" s="113">
        <v>0</v>
      </c>
      <c r="L449" s="113">
        <v>0</v>
      </c>
      <c r="M449" s="113">
        <v>0</v>
      </c>
      <c r="N449" s="113">
        <v>0</v>
      </c>
      <c r="O449" s="113">
        <v>0</v>
      </c>
      <c r="P449" s="113">
        <v>0</v>
      </c>
      <c r="Q449" s="113">
        <v>0</v>
      </c>
      <c r="R449" s="113">
        <v>0</v>
      </c>
      <c r="S449" s="113">
        <v>0</v>
      </c>
      <c r="T449" s="113">
        <v>0</v>
      </c>
      <c r="U449" s="113">
        <v>0</v>
      </c>
      <c r="V449" s="113">
        <v>0</v>
      </c>
      <c r="W449" s="113">
        <v>0</v>
      </c>
      <c r="X449" s="113">
        <v>0</v>
      </c>
      <c r="Y449" s="113">
        <v>0</v>
      </c>
      <c r="Z449" s="113">
        <v>0</v>
      </c>
      <c r="AA449" s="113">
        <v>0</v>
      </c>
      <c r="AB449" s="113">
        <v>0</v>
      </c>
      <c r="AC449" s="113">
        <v>0</v>
      </c>
      <c r="AD449" s="113">
        <v>0</v>
      </c>
      <c r="AE449" s="113">
        <v>0</v>
      </c>
      <c r="AF449" s="113">
        <v>0</v>
      </c>
      <c r="AG449" s="113">
        <v>0</v>
      </c>
      <c r="AH449" s="113">
        <v>0</v>
      </c>
      <c r="AI449" s="113">
        <v>0</v>
      </c>
      <c r="AJ449" s="113">
        <v>0</v>
      </c>
      <c r="AK449" s="113">
        <v>0</v>
      </c>
      <c r="AL449" s="113">
        <v>0</v>
      </c>
      <c r="AM449" s="113">
        <f t="shared" si="6"/>
        <v>0</v>
      </c>
      <c r="AP449" s="70"/>
    </row>
    <row r="450" spans="1:42" ht="33" customHeight="1">
      <c r="A450" s="87">
        <v>1434</v>
      </c>
      <c r="B450" s="88" t="s">
        <v>1083</v>
      </c>
      <c r="C450" s="115" t="s">
        <v>1399</v>
      </c>
      <c r="D450" s="113">
        <v>0</v>
      </c>
      <c r="E450" s="113">
        <v>0</v>
      </c>
      <c r="F450" s="113">
        <v>0</v>
      </c>
      <c r="G450" s="113">
        <v>0</v>
      </c>
      <c r="H450" s="113">
        <v>0</v>
      </c>
      <c r="I450" s="113">
        <v>0</v>
      </c>
      <c r="J450" s="113">
        <v>0</v>
      </c>
      <c r="K450" s="113">
        <v>0</v>
      </c>
      <c r="L450" s="113">
        <v>0</v>
      </c>
      <c r="M450" s="113">
        <v>0</v>
      </c>
      <c r="N450" s="113">
        <v>0</v>
      </c>
      <c r="O450" s="113">
        <v>0</v>
      </c>
      <c r="P450" s="113">
        <v>0</v>
      </c>
      <c r="Q450" s="113">
        <v>0</v>
      </c>
      <c r="R450" s="113">
        <v>0</v>
      </c>
      <c r="S450" s="113">
        <v>0</v>
      </c>
      <c r="T450" s="113">
        <v>0</v>
      </c>
      <c r="U450" s="113">
        <v>0</v>
      </c>
      <c r="V450" s="113">
        <v>0</v>
      </c>
      <c r="W450" s="113">
        <v>0</v>
      </c>
      <c r="X450" s="113">
        <v>0</v>
      </c>
      <c r="Y450" s="113">
        <v>0</v>
      </c>
      <c r="Z450" s="113">
        <v>0</v>
      </c>
      <c r="AA450" s="113">
        <v>0</v>
      </c>
      <c r="AB450" s="113">
        <v>0</v>
      </c>
      <c r="AC450" s="113">
        <v>0</v>
      </c>
      <c r="AD450" s="113">
        <v>0</v>
      </c>
      <c r="AE450" s="113">
        <v>0</v>
      </c>
      <c r="AF450" s="113">
        <v>0</v>
      </c>
      <c r="AG450" s="113">
        <v>0</v>
      </c>
      <c r="AH450" s="113">
        <v>0</v>
      </c>
      <c r="AI450" s="113">
        <v>0</v>
      </c>
      <c r="AJ450" s="113">
        <v>0</v>
      </c>
      <c r="AK450" s="113">
        <v>0</v>
      </c>
      <c r="AL450" s="113">
        <v>0</v>
      </c>
      <c r="AM450" s="113">
        <f t="shared" si="6"/>
        <v>0</v>
      </c>
      <c r="AP450" s="70"/>
    </row>
    <row r="451" spans="1:42" ht="33" customHeight="1">
      <c r="A451" s="87">
        <v>1435</v>
      </c>
      <c r="B451" s="88" t="s">
        <v>1084</v>
      </c>
      <c r="C451" s="115" t="s">
        <v>1399</v>
      </c>
      <c r="D451" s="113">
        <v>0</v>
      </c>
      <c r="E451" s="113">
        <v>0</v>
      </c>
      <c r="F451" s="113">
        <v>0</v>
      </c>
      <c r="G451" s="113">
        <v>0</v>
      </c>
      <c r="H451" s="113">
        <v>0</v>
      </c>
      <c r="I451" s="113">
        <v>0</v>
      </c>
      <c r="J451" s="113">
        <v>0</v>
      </c>
      <c r="K451" s="113">
        <v>0</v>
      </c>
      <c r="L451" s="113">
        <v>0</v>
      </c>
      <c r="M451" s="113">
        <v>0</v>
      </c>
      <c r="N451" s="113">
        <v>0</v>
      </c>
      <c r="O451" s="113">
        <v>0</v>
      </c>
      <c r="P451" s="113">
        <v>0</v>
      </c>
      <c r="Q451" s="113">
        <v>0</v>
      </c>
      <c r="R451" s="113">
        <v>0</v>
      </c>
      <c r="S451" s="113">
        <v>0</v>
      </c>
      <c r="T451" s="113">
        <v>0</v>
      </c>
      <c r="U451" s="113">
        <v>0</v>
      </c>
      <c r="V451" s="113">
        <v>0</v>
      </c>
      <c r="W451" s="113">
        <v>0</v>
      </c>
      <c r="X451" s="113">
        <v>0</v>
      </c>
      <c r="Y451" s="113">
        <v>0</v>
      </c>
      <c r="Z451" s="113">
        <v>0</v>
      </c>
      <c r="AA451" s="113">
        <v>0</v>
      </c>
      <c r="AB451" s="113">
        <v>0</v>
      </c>
      <c r="AC451" s="113">
        <v>0</v>
      </c>
      <c r="AD451" s="113">
        <v>0</v>
      </c>
      <c r="AE451" s="113">
        <v>0</v>
      </c>
      <c r="AF451" s="113">
        <v>0</v>
      </c>
      <c r="AG451" s="113">
        <v>0</v>
      </c>
      <c r="AH451" s="113">
        <v>0</v>
      </c>
      <c r="AI451" s="113">
        <v>0</v>
      </c>
      <c r="AJ451" s="113">
        <v>0</v>
      </c>
      <c r="AK451" s="113">
        <v>0</v>
      </c>
      <c r="AL451" s="113">
        <v>0</v>
      </c>
      <c r="AM451" s="113">
        <f t="shared" si="6"/>
        <v>0</v>
      </c>
      <c r="AP451" s="70"/>
    </row>
    <row r="452" spans="1:42" ht="33" customHeight="1">
      <c r="A452" s="87">
        <v>1501</v>
      </c>
      <c r="B452" s="88" t="s">
        <v>1085</v>
      </c>
      <c r="C452" s="115" t="s">
        <v>1399</v>
      </c>
      <c r="D452" s="113">
        <v>0</v>
      </c>
      <c r="E452" s="113">
        <v>0</v>
      </c>
      <c r="F452" s="113">
        <v>0</v>
      </c>
      <c r="G452" s="113">
        <v>0</v>
      </c>
      <c r="H452" s="113">
        <v>0</v>
      </c>
      <c r="I452" s="113">
        <v>0</v>
      </c>
      <c r="J452" s="113">
        <v>0</v>
      </c>
      <c r="K452" s="113">
        <v>0</v>
      </c>
      <c r="L452" s="113">
        <v>0</v>
      </c>
      <c r="M452" s="113">
        <v>0</v>
      </c>
      <c r="N452" s="113">
        <v>0</v>
      </c>
      <c r="O452" s="113">
        <v>0</v>
      </c>
      <c r="P452" s="113">
        <v>0</v>
      </c>
      <c r="Q452" s="113">
        <v>0</v>
      </c>
      <c r="R452" s="113">
        <v>0</v>
      </c>
      <c r="S452" s="113">
        <v>0</v>
      </c>
      <c r="T452" s="113">
        <v>0</v>
      </c>
      <c r="U452" s="113">
        <v>0</v>
      </c>
      <c r="V452" s="113">
        <v>0</v>
      </c>
      <c r="W452" s="113">
        <v>0</v>
      </c>
      <c r="X452" s="113">
        <v>0</v>
      </c>
      <c r="Y452" s="113">
        <v>0</v>
      </c>
      <c r="Z452" s="113">
        <v>0</v>
      </c>
      <c r="AA452" s="113">
        <v>0</v>
      </c>
      <c r="AB452" s="113">
        <v>0</v>
      </c>
      <c r="AC452" s="113">
        <v>0</v>
      </c>
      <c r="AD452" s="113">
        <v>0</v>
      </c>
      <c r="AE452" s="113">
        <v>0</v>
      </c>
      <c r="AF452" s="113">
        <v>0</v>
      </c>
      <c r="AG452" s="113">
        <v>0</v>
      </c>
      <c r="AH452" s="113">
        <v>0</v>
      </c>
      <c r="AI452" s="113">
        <v>0</v>
      </c>
      <c r="AJ452" s="113">
        <v>0</v>
      </c>
      <c r="AK452" s="113">
        <v>0</v>
      </c>
      <c r="AL452" s="113">
        <v>0</v>
      </c>
      <c r="AM452" s="113">
        <f t="shared" si="6"/>
        <v>0</v>
      </c>
      <c r="AP452" s="70"/>
    </row>
    <row r="453" spans="1:42" ht="33" customHeight="1">
      <c r="A453" s="87">
        <v>1502</v>
      </c>
      <c r="B453" s="88" t="s">
        <v>1086</v>
      </c>
      <c r="C453" s="115" t="s">
        <v>1399</v>
      </c>
      <c r="D453" s="113">
        <v>0</v>
      </c>
      <c r="E453" s="113">
        <v>0</v>
      </c>
      <c r="F453" s="113">
        <v>0</v>
      </c>
      <c r="G453" s="113">
        <v>0</v>
      </c>
      <c r="H453" s="113">
        <v>0</v>
      </c>
      <c r="I453" s="113">
        <v>0</v>
      </c>
      <c r="J453" s="113">
        <v>0</v>
      </c>
      <c r="K453" s="113">
        <v>0</v>
      </c>
      <c r="L453" s="113">
        <v>0</v>
      </c>
      <c r="M453" s="113">
        <v>0</v>
      </c>
      <c r="N453" s="113">
        <v>0</v>
      </c>
      <c r="O453" s="113">
        <v>0</v>
      </c>
      <c r="P453" s="113">
        <v>0</v>
      </c>
      <c r="Q453" s="113">
        <v>0</v>
      </c>
      <c r="R453" s="113">
        <v>0</v>
      </c>
      <c r="S453" s="113">
        <v>0</v>
      </c>
      <c r="T453" s="113">
        <v>0</v>
      </c>
      <c r="U453" s="113">
        <v>0</v>
      </c>
      <c r="V453" s="113">
        <v>0</v>
      </c>
      <c r="W453" s="113">
        <v>0</v>
      </c>
      <c r="X453" s="113">
        <v>0</v>
      </c>
      <c r="Y453" s="113">
        <v>0</v>
      </c>
      <c r="Z453" s="113">
        <v>0</v>
      </c>
      <c r="AA453" s="113">
        <v>0</v>
      </c>
      <c r="AB453" s="113">
        <v>0</v>
      </c>
      <c r="AC453" s="113">
        <v>0</v>
      </c>
      <c r="AD453" s="113">
        <v>0</v>
      </c>
      <c r="AE453" s="113">
        <v>0</v>
      </c>
      <c r="AF453" s="113">
        <v>0</v>
      </c>
      <c r="AG453" s="113">
        <v>0</v>
      </c>
      <c r="AH453" s="113">
        <v>0</v>
      </c>
      <c r="AI453" s="113">
        <v>0</v>
      </c>
      <c r="AJ453" s="113">
        <v>0</v>
      </c>
      <c r="AK453" s="113">
        <v>0</v>
      </c>
      <c r="AL453" s="113">
        <v>0</v>
      </c>
      <c r="AM453" s="113">
        <f t="shared" si="6"/>
        <v>0</v>
      </c>
      <c r="AP453" s="70"/>
    </row>
    <row r="454" spans="1:42" ht="33" customHeight="1">
      <c r="A454" s="87">
        <v>1503</v>
      </c>
      <c r="B454" s="88" t="s">
        <v>1087</v>
      </c>
      <c r="C454" s="115" t="s">
        <v>1399</v>
      </c>
      <c r="D454" s="113">
        <v>0</v>
      </c>
      <c r="E454" s="113">
        <v>0</v>
      </c>
      <c r="F454" s="113">
        <v>0</v>
      </c>
      <c r="G454" s="113">
        <v>0</v>
      </c>
      <c r="H454" s="113">
        <v>0</v>
      </c>
      <c r="I454" s="113">
        <v>0</v>
      </c>
      <c r="J454" s="113">
        <v>0</v>
      </c>
      <c r="K454" s="113">
        <v>0</v>
      </c>
      <c r="L454" s="113">
        <v>0</v>
      </c>
      <c r="M454" s="113">
        <v>0</v>
      </c>
      <c r="N454" s="113">
        <v>0</v>
      </c>
      <c r="O454" s="113">
        <v>0</v>
      </c>
      <c r="P454" s="113">
        <v>0</v>
      </c>
      <c r="Q454" s="113">
        <v>0</v>
      </c>
      <c r="R454" s="113">
        <v>0</v>
      </c>
      <c r="S454" s="113">
        <v>0</v>
      </c>
      <c r="T454" s="113">
        <v>0</v>
      </c>
      <c r="U454" s="113">
        <v>0</v>
      </c>
      <c r="V454" s="113">
        <v>0</v>
      </c>
      <c r="W454" s="113">
        <v>0</v>
      </c>
      <c r="X454" s="113">
        <v>0</v>
      </c>
      <c r="Y454" s="113">
        <v>0</v>
      </c>
      <c r="Z454" s="113">
        <v>0</v>
      </c>
      <c r="AA454" s="113">
        <v>0</v>
      </c>
      <c r="AB454" s="113">
        <v>0</v>
      </c>
      <c r="AC454" s="113">
        <v>0</v>
      </c>
      <c r="AD454" s="113">
        <v>0</v>
      </c>
      <c r="AE454" s="113">
        <v>0</v>
      </c>
      <c r="AF454" s="113">
        <v>0</v>
      </c>
      <c r="AG454" s="113">
        <v>0</v>
      </c>
      <c r="AH454" s="113">
        <v>0</v>
      </c>
      <c r="AI454" s="113">
        <v>0</v>
      </c>
      <c r="AJ454" s="113">
        <v>0</v>
      </c>
      <c r="AK454" s="113">
        <v>0</v>
      </c>
      <c r="AL454" s="113">
        <v>0</v>
      </c>
      <c r="AM454" s="113">
        <f t="shared" si="6"/>
        <v>0</v>
      </c>
      <c r="AP454" s="70"/>
    </row>
    <row r="455" spans="1:42" ht="33" customHeight="1">
      <c r="A455" s="87">
        <v>1504</v>
      </c>
      <c r="B455" s="88" t="s">
        <v>1088</v>
      </c>
      <c r="C455" s="115" t="s">
        <v>1399</v>
      </c>
      <c r="D455" s="113">
        <v>0</v>
      </c>
      <c r="E455" s="113">
        <v>0</v>
      </c>
      <c r="F455" s="113">
        <v>0</v>
      </c>
      <c r="G455" s="113">
        <v>0</v>
      </c>
      <c r="H455" s="113">
        <v>0</v>
      </c>
      <c r="I455" s="113">
        <v>0</v>
      </c>
      <c r="J455" s="113">
        <v>0</v>
      </c>
      <c r="K455" s="113">
        <v>0</v>
      </c>
      <c r="L455" s="113">
        <v>0</v>
      </c>
      <c r="M455" s="113">
        <v>0</v>
      </c>
      <c r="N455" s="113">
        <v>0</v>
      </c>
      <c r="O455" s="113">
        <v>0</v>
      </c>
      <c r="P455" s="113">
        <v>0</v>
      </c>
      <c r="Q455" s="113">
        <v>0</v>
      </c>
      <c r="R455" s="113">
        <v>0</v>
      </c>
      <c r="S455" s="113">
        <v>0</v>
      </c>
      <c r="T455" s="113">
        <v>0</v>
      </c>
      <c r="U455" s="113">
        <v>0</v>
      </c>
      <c r="V455" s="113">
        <v>0</v>
      </c>
      <c r="W455" s="113">
        <v>0</v>
      </c>
      <c r="X455" s="113">
        <v>0</v>
      </c>
      <c r="Y455" s="113">
        <v>0</v>
      </c>
      <c r="Z455" s="113">
        <v>0</v>
      </c>
      <c r="AA455" s="113">
        <v>0</v>
      </c>
      <c r="AB455" s="113">
        <v>0</v>
      </c>
      <c r="AC455" s="113">
        <v>0</v>
      </c>
      <c r="AD455" s="113">
        <v>0</v>
      </c>
      <c r="AE455" s="113">
        <v>0</v>
      </c>
      <c r="AF455" s="113">
        <v>0</v>
      </c>
      <c r="AG455" s="113">
        <v>0</v>
      </c>
      <c r="AH455" s="113">
        <v>0</v>
      </c>
      <c r="AI455" s="113">
        <v>0</v>
      </c>
      <c r="AJ455" s="113">
        <v>0</v>
      </c>
      <c r="AK455" s="113">
        <v>0</v>
      </c>
      <c r="AL455" s="113">
        <v>0</v>
      </c>
      <c r="AM455" s="113">
        <f t="shared" si="6"/>
        <v>0</v>
      </c>
      <c r="AP455" s="70"/>
    </row>
    <row r="456" spans="1:42" ht="33" customHeight="1">
      <c r="A456" s="87">
        <v>1505</v>
      </c>
      <c r="B456" s="88" t="s">
        <v>1089</v>
      </c>
      <c r="C456" s="115" t="s">
        <v>1399</v>
      </c>
      <c r="D456" s="113">
        <v>0</v>
      </c>
      <c r="E456" s="113">
        <v>0</v>
      </c>
      <c r="F456" s="113">
        <v>0</v>
      </c>
      <c r="G456" s="113">
        <v>0</v>
      </c>
      <c r="H456" s="113">
        <v>0</v>
      </c>
      <c r="I456" s="113">
        <v>0</v>
      </c>
      <c r="J456" s="113">
        <v>0</v>
      </c>
      <c r="K456" s="113">
        <v>0</v>
      </c>
      <c r="L456" s="113">
        <v>0</v>
      </c>
      <c r="M456" s="113">
        <v>0</v>
      </c>
      <c r="N456" s="113">
        <v>0</v>
      </c>
      <c r="O456" s="113">
        <v>0</v>
      </c>
      <c r="P456" s="113">
        <v>0</v>
      </c>
      <c r="Q456" s="113">
        <v>0</v>
      </c>
      <c r="R456" s="113">
        <v>0</v>
      </c>
      <c r="S456" s="113">
        <v>0</v>
      </c>
      <c r="T456" s="113">
        <v>0</v>
      </c>
      <c r="U456" s="113">
        <v>0</v>
      </c>
      <c r="V456" s="113">
        <v>0</v>
      </c>
      <c r="W456" s="113">
        <v>0</v>
      </c>
      <c r="X456" s="113">
        <v>0</v>
      </c>
      <c r="Y456" s="113">
        <v>0</v>
      </c>
      <c r="Z456" s="113">
        <v>0</v>
      </c>
      <c r="AA456" s="113">
        <v>0</v>
      </c>
      <c r="AB456" s="113">
        <v>0</v>
      </c>
      <c r="AC456" s="113">
        <v>0</v>
      </c>
      <c r="AD456" s="113">
        <v>0</v>
      </c>
      <c r="AE456" s="113">
        <v>0</v>
      </c>
      <c r="AF456" s="113">
        <v>0</v>
      </c>
      <c r="AG456" s="113">
        <v>0</v>
      </c>
      <c r="AH456" s="113">
        <v>0</v>
      </c>
      <c r="AI456" s="113">
        <v>0</v>
      </c>
      <c r="AJ456" s="113">
        <v>0</v>
      </c>
      <c r="AK456" s="113">
        <v>0</v>
      </c>
      <c r="AL456" s="113">
        <v>0</v>
      </c>
      <c r="AM456" s="113">
        <f t="shared" si="6"/>
        <v>0</v>
      </c>
      <c r="AP456" s="70"/>
    </row>
    <row r="457" spans="1:42" ht="33" customHeight="1">
      <c r="A457" s="87">
        <v>1506</v>
      </c>
      <c r="B457" s="88" t="s">
        <v>1090</v>
      </c>
      <c r="C457" s="115" t="s">
        <v>1399</v>
      </c>
      <c r="D457" s="113">
        <v>0</v>
      </c>
      <c r="E457" s="113">
        <v>0</v>
      </c>
      <c r="F457" s="113">
        <v>0</v>
      </c>
      <c r="G457" s="113">
        <v>0</v>
      </c>
      <c r="H457" s="113">
        <v>0</v>
      </c>
      <c r="I457" s="113">
        <v>0</v>
      </c>
      <c r="J457" s="113">
        <v>0</v>
      </c>
      <c r="K457" s="113">
        <v>0</v>
      </c>
      <c r="L457" s="113">
        <v>0</v>
      </c>
      <c r="M457" s="113">
        <v>0</v>
      </c>
      <c r="N457" s="113">
        <v>0</v>
      </c>
      <c r="O457" s="113">
        <v>0</v>
      </c>
      <c r="P457" s="113">
        <v>0</v>
      </c>
      <c r="Q457" s="113">
        <v>0</v>
      </c>
      <c r="R457" s="113">
        <v>0</v>
      </c>
      <c r="S457" s="113">
        <v>0</v>
      </c>
      <c r="T457" s="113">
        <v>0</v>
      </c>
      <c r="U457" s="113">
        <v>0</v>
      </c>
      <c r="V457" s="113">
        <v>0</v>
      </c>
      <c r="W457" s="113">
        <v>0</v>
      </c>
      <c r="X457" s="113">
        <v>0</v>
      </c>
      <c r="Y457" s="113">
        <v>0</v>
      </c>
      <c r="Z457" s="113">
        <v>0</v>
      </c>
      <c r="AA457" s="113">
        <v>0</v>
      </c>
      <c r="AB457" s="113">
        <v>0</v>
      </c>
      <c r="AC457" s="113">
        <v>0</v>
      </c>
      <c r="AD457" s="113">
        <v>0</v>
      </c>
      <c r="AE457" s="113">
        <v>0</v>
      </c>
      <c r="AF457" s="113">
        <v>0</v>
      </c>
      <c r="AG457" s="113">
        <v>0</v>
      </c>
      <c r="AH457" s="113">
        <v>0</v>
      </c>
      <c r="AI457" s="113">
        <v>0</v>
      </c>
      <c r="AJ457" s="113">
        <v>0</v>
      </c>
      <c r="AK457" s="113">
        <v>0</v>
      </c>
      <c r="AL457" s="113">
        <v>0</v>
      </c>
      <c r="AM457" s="113">
        <f t="shared" si="6"/>
        <v>0</v>
      </c>
      <c r="AP457" s="70"/>
    </row>
    <row r="458" spans="1:42" ht="33" customHeight="1">
      <c r="A458" s="87">
        <v>1507</v>
      </c>
      <c r="B458" s="88" t="s">
        <v>1091</v>
      </c>
      <c r="C458" s="115" t="s">
        <v>1399</v>
      </c>
      <c r="D458" s="113">
        <v>0</v>
      </c>
      <c r="E458" s="113">
        <v>0</v>
      </c>
      <c r="F458" s="113">
        <v>0</v>
      </c>
      <c r="G458" s="113">
        <v>0</v>
      </c>
      <c r="H458" s="113">
        <v>0</v>
      </c>
      <c r="I458" s="113">
        <v>0</v>
      </c>
      <c r="J458" s="113">
        <v>0</v>
      </c>
      <c r="K458" s="113">
        <v>0</v>
      </c>
      <c r="L458" s="113">
        <v>0</v>
      </c>
      <c r="M458" s="113">
        <v>0</v>
      </c>
      <c r="N458" s="113">
        <v>0</v>
      </c>
      <c r="O458" s="113">
        <v>0</v>
      </c>
      <c r="P458" s="113">
        <v>0</v>
      </c>
      <c r="Q458" s="113">
        <v>0</v>
      </c>
      <c r="R458" s="113">
        <v>0</v>
      </c>
      <c r="S458" s="113">
        <v>0</v>
      </c>
      <c r="T458" s="113">
        <v>0</v>
      </c>
      <c r="U458" s="113">
        <v>0</v>
      </c>
      <c r="V458" s="113">
        <v>0</v>
      </c>
      <c r="W458" s="113">
        <v>0</v>
      </c>
      <c r="X458" s="113">
        <v>0</v>
      </c>
      <c r="Y458" s="113">
        <v>0</v>
      </c>
      <c r="Z458" s="113">
        <v>0</v>
      </c>
      <c r="AA458" s="113">
        <v>0</v>
      </c>
      <c r="AB458" s="113">
        <v>0</v>
      </c>
      <c r="AC458" s="113">
        <v>0</v>
      </c>
      <c r="AD458" s="113">
        <v>0</v>
      </c>
      <c r="AE458" s="113">
        <v>0</v>
      </c>
      <c r="AF458" s="113">
        <v>0</v>
      </c>
      <c r="AG458" s="113">
        <v>0</v>
      </c>
      <c r="AH458" s="113">
        <v>0</v>
      </c>
      <c r="AI458" s="113">
        <v>0</v>
      </c>
      <c r="AJ458" s="113">
        <v>0</v>
      </c>
      <c r="AK458" s="113">
        <v>0</v>
      </c>
      <c r="AL458" s="113">
        <v>0</v>
      </c>
      <c r="AM458" s="113">
        <f t="shared" si="6"/>
        <v>0</v>
      </c>
      <c r="AP458" s="70"/>
    </row>
    <row r="459" spans="1:42" ht="33" customHeight="1">
      <c r="A459" s="87">
        <v>1508</v>
      </c>
      <c r="B459" s="88" t="s">
        <v>1092</v>
      </c>
      <c r="C459" s="115" t="s">
        <v>1399</v>
      </c>
      <c r="D459" s="113">
        <v>0</v>
      </c>
      <c r="E459" s="113">
        <v>0</v>
      </c>
      <c r="F459" s="113">
        <v>0</v>
      </c>
      <c r="G459" s="113">
        <v>0</v>
      </c>
      <c r="H459" s="113">
        <v>0</v>
      </c>
      <c r="I459" s="113">
        <v>0</v>
      </c>
      <c r="J459" s="113">
        <v>0</v>
      </c>
      <c r="K459" s="113">
        <v>0</v>
      </c>
      <c r="L459" s="113">
        <v>0</v>
      </c>
      <c r="M459" s="113">
        <v>0</v>
      </c>
      <c r="N459" s="113">
        <v>0</v>
      </c>
      <c r="O459" s="113">
        <v>0</v>
      </c>
      <c r="P459" s="113">
        <v>0</v>
      </c>
      <c r="Q459" s="113">
        <v>0</v>
      </c>
      <c r="R459" s="113">
        <v>0</v>
      </c>
      <c r="S459" s="113">
        <v>0</v>
      </c>
      <c r="T459" s="113">
        <v>0</v>
      </c>
      <c r="U459" s="113">
        <v>0</v>
      </c>
      <c r="V459" s="113">
        <v>0</v>
      </c>
      <c r="W459" s="113">
        <v>0</v>
      </c>
      <c r="X459" s="113">
        <v>0</v>
      </c>
      <c r="Y459" s="113">
        <v>0</v>
      </c>
      <c r="Z459" s="113">
        <v>0</v>
      </c>
      <c r="AA459" s="113">
        <v>0</v>
      </c>
      <c r="AB459" s="113">
        <v>0</v>
      </c>
      <c r="AC459" s="113">
        <v>0</v>
      </c>
      <c r="AD459" s="113">
        <v>0</v>
      </c>
      <c r="AE459" s="113">
        <v>0</v>
      </c>
      <c r="AF459" s="113">
        <v>0</v>
      </c>
      <c r="AG459" s="113">
        <v>0</v>
      </c>
      <c r="AH459" s="113">
        <v>0</v>
      </c>
      <c r="AI459" s="113">
        <v>0</v>
      </c>
      <c r="AJ459" s="113">
        <v>0</v>
      </c>
      <c r="AK459" s="113">
        <v>0</v>
      </c>
      <c r="AL459" s="113">
        <v>0</v>
      </c>
      <c r="AM459" s="113">
        <f t="shared" ref="AM459:AM522" si="7">SUM(D459:AL459)</f>
        <v>0</v>
      </c>
      <c r="AP459" s="70"/>
    </row>
    <row r="460" spans="1:42" ht="33" customHeight="1">
      <c r="A460" s="87">
        <v>1509</v>
      </c>
      <c r="B460" s="88" t="s">
        <v>1093</v>
      </c>
      <c r="C460" s="115" t="s">
        <v>1399</v>
      </c>
      <c r="D460" s="113">
        <v>0</v>
      </c>
      <c r="E460" s="113">
        <v>0</v>
      </c>
      <c r="F460" s="113">
        <v>0</v>
      </c>
      <c r="G460" s="113">
        <v>0</v>
      </c>
      <c r="H460" s="113">
        <v>0</v>
      </c>
      <c r="I460" s="113">
        <v>0</v>
      </c>
      <c r="J460" s="113">
        <v>0</v>
      </c>
      <c r="K460" s="113">
        <v>0</v>
      </c>
      <c r="L460" s="113">
        <v>0</v>
      </c>
      <c r="M460" s="113">
        <v>0</v>
      </c>
      <c r="N460" s="113">
        <v>0</v>
      </c>
      <c r="O460" s="113">
        <v>0</v>
      </c>
      <c r="P460" s="113">
        <v>0</v>
      </c>
      <c r="Q460" s="113">
        <v>0</v>
      </c>
      <c r="R460" s="113">
        <v>0</v>
      </c>
      <c r="S460" s="113">
        <v>0</v>
      </c>
      <c r="T460" s="113">
        <v>0</v>
      </c>
      <c r="U460" s="113">
        <v>0</v>
      </c>
      <c r="V460" s="113">
        <v>0</v>
      </c>
      <c r="W460" s="113">
        <v>0</v>
      </c>
      <c r="X460" s="113">
        <v>0</v>
      </c>
      <c r="Y460" s="113">
        <v>0</v>
      </c>
      <c r="Z460" s="113">
        <v>0</v>
      </c>
      <c r="AA460" s="113">
        <v>0</v>
      </c>
      <c r="AB460" s="113">
        <v>0</v>
      </c>
      <c r="AC460" s="113">
        <v>0</v>
      </c>
      <c r="AD460" s="113">
        <v>0</v>
      </c>
      <c r="AE460" s="113">
        <v>0</v>
      </c>
      <c r="AF460" s="113">
        <v>0</v>
      </c>
      <c r="AG460" s="113">
        <v>0</v>
      </c>
      <c r="AH460" s="113">
        <v>0</v>
      </c>
      <c r="AI460" s="113">
        <v>0</v>
      </c>
      <c r="AJ460" s="113">
        <v>0</v>
      </c>
      <c r="AK460" s="113">
        <v>0</v>
      </c>
      <c r="AL460" s="113">
        <v>0</v>
      </c>
      <c r="AM460" s="113">
        <f t="shared" si="7"/>
        <v>0</v>
      </c>
      <c r="AP460" s="70"/>
    </row>
    <row r="461" spans="1:42" ht="33" customHeight="1">
      <c r="A461" s="87">
        <v>1510</v>
      </c>
      <c r="B461" s="88" t="s">
        <v>1094</v>
      </c>
      <c r="C461" s="115" t="s">
        <v>1399</v>
      </c>
      <c r="D461" s="113">
        <v>0</v>
      </c>
      <c r="E461" s="113">
        <v>0</v>
      </c>
      <c r="F461" s="113">
        <v>0</v>
      </c>
      <c r="G461" s="113">
        <v>0</v>
      </c>
      <c r="H461" s="113">
        <v>0</v>
      </c>
      <c r="I461" s="113">
        <v>0</v>
      </c>
      <c r="J461" s="113">
        <v>0</v>
      </c>
      <c r="K461" s="113">
        <v>0</v>
      </c>
      <c r="L461" s="113">
        <v>0</v>
      </c>
      <c r="M461" s="113">
        <v>0</v>
      </c>
      <c r="N461" s="113">
        <v>0</v>
      </c>
      <c r="O461" s="113">
        <v>0</v>
      </c>
      <c r="P461" s="113">
        <v>0</v>
      </c>
      <c r="Q461" s="113">
        <v>0</v>
      </c>
      <c r="R461" s="113">
        <v>0</v>
      </c>
      <c r="S461" s="113">
        <v>0</v>
      </c>
      <c r="T461" s="113">
        <v>0</v>
      </c>
      <c r="U461" s="113">
        <v>0</v>
      </c>
      <c r="V461" s="113">
        <v>0</v>
      </c>
      <c r="W461" s="113">
        <v>0</v>
      </c>
      <c r="X461" s="113">
        <v>0</v>
      </c>
      <c r="Y461" s="113">
        <v>0</v>
      </c>
      <c r="Z461" s="113">
        <v>0</v>
      </c>
      <c r="AA461" s="113">
        <v>0</v>
      </c>
      <c r="AB461" s="113">
        <v>0</v>
      </c>
      <c r="AC461" s="113">
        <v>0</v>
      </c>
      <c r="AD461" s="113">
        <v>0</v>
      </c>
      <c r="AE461" s="113">
        <v>0</v>
      </c>
      <c r="AF461" s="113">
        <v>0</v>
      </c>
      <c r="AG461" s="113">
        <v>0</v>
      </c>
      <c r="AH461" s="113">
        <v>0</v>
      </c>
      <c r="AI461" s="113">
        <v>0</v>
      </c>
      <c r="AJ461" s="113">
        <v>0</v>
      </c>
      <c r="AK461" s="113">
        <v>0</v>
      </c>
      <c r="AL461" s="113">
        <v>0</v>
      </c>
      <c r="AM461" s="113">
        <f t="shared" si="7"/>
        <v>0</v>
      </c>
      <c r="AP461" s="70"/>
    </row>
    <row r="462" spans="1:42" ht="33" customHeight="1">
      <c r="A462" s="87">
        <v>1511</v>
      </c>
      <c r="B462" s="88" t="s">
        <v>1095</v>
      </c>
      <c r="C462" s="115" t="s">
        <v>1399</v>
      </c>
      <c r="D462" s="113">
        <v>0</v>
      </c>
      <c r="E462" s="113">
        <v>0</v>
      </c>
      <c r="F462" s="113">
        <v>0</v>
      </c>
      <c r="G462" s="113">
        <v>0</v>
      </c>
      <c r="H462" s="113">
        <v>0</v>
      </c>
      <c r="I462" s="113">
        <v>0</v>
      </c>
      <c r="J462" s="113">
        <v>0</v>
      </c>
      <c r="K462" s="113">
        <v>0</v>
      </c>
      <c r="L462" s="113">
        <v>0</v>
      </c>
      <c r="M462" s="113">
        <v>0</v>
      </c>
      <c r="N462" s="113">
        <v>0</v>
      </c>
      <c r="O462" s="113">
        <v>0</v>
      </c>
      <c r="P462" s="113">
        <v>0</v>
      </c>
      <c r="Q462" s="113">
        <v>0</v>
      </c>
      <c r="R462" s="113">
        <v>0</v>
      </c>
      <c r="S462" s="113">
        <v>0</v>
      </c>
      <c r="T462" s="113">
        <v>0</v>
      </c>
      <c r="U462" s="113">
        <v>0</v>
      </c>
      <c r="V462" s="113">
        <v>0</v>
      </c>
      <c r="W462" s="113">
        <v>0</v>
      </c>
      <c r="X462" s="113">
        <v>0</v>
      </c>
      <c r="Y462" s="113">
        <v>0</v>
      </c>
      <c r="Z462" s="113">
        <v>0</v>
      </c>
      <c r="AA462" s="113">
        <v>0</v>
      </c>
      <c r="AB462" s="113">
        <v>0</v>
      </c>
      <c r="AC462" s="113">
        <v>0</v>
      </c>
      <c r="AD462" s="113">
        <v>0</v>
      </c>
      <c r="AE462" s="113">
        <v>0</v>
      </c>
      <c r="AF462" s="113">
        <v>0</v>
      </c>
      <c r="AG462" s="113">
        <v>0</v>
      </c>
      <c r="AH462" s="113">
        <v>0</v>
      </c>
      <c r="AI462" s="113">
        <v>0</v>
      </c>
      <c r="AJ462" s="113">
        <v>0</v>
      </c>
      <c r="AK462" s="113">
        <v>0</v>
      </c>
      <c r="AL462" s="113">
        <v>0</v>
      </c>
      <c r="AM462" s="113">
        <f t="shared" si="7"/>
        <v>0</v>
      </c>
      <c r="AP462" s="70"/>
    </row>
    <row r="463" spans="1:42" ht="33" customHeight="1">
      <c r="A463" s="87">
        <v>1512</v>
      </c>
      <c r="B463" s="88" t="s">
        <v>1096</v>
      </c>
      <c r="C463" s="115" t="s">
        <v>1399</v>
      </c>
      <c r="D463" s="113">
        <v>0</v>
      </c>
      <c r="E463" s="113">
        <v>0</v>
      </c>
      <c r="F463" s="113">
        <v>0</v>
      </c>
      <c r="G463" s="113">
        <v>0</v>
      </c>
      <c r="H463" s="113">
        <v>0</v>
      </c>
      <c r="I463" s="113">
        <v>0</v>
      </c>
      <c r="J463" s="113">
        <v>0</v>
      </c>
      <c r="K463" s="113">
        <v>0</v>
      </c>
      <c r="L463" s="113">
        <v>0</v>
      </c>
      <c r="M463" s="113">
        <v>0</v>
      </c>
      <c r="N463" s="113">
        <v>0</v>
      </c>
      <c r="O463" s="113">
        <v>0</v>
      </c>
      <c r="P463" s="113">
        <v>0</v>
      </c>
      <c r="Q463" s="113">
        <v>0</v>
      </c>
      <c r="R463" s="113">
        <v>0</v>
      </c>
      <c r="S463" s="113">
        <v>0</v>
      </c>
      <c r="T463" s="113">
        <v>0</v>
      </c>
      <c r="U463" s="113">
        <v>0</v>
      </c>
      <c r="V463" s="113">
        <v>0</v>
      </c>
      <c r="W463" s="113">
        <v>0</v>
      </c>
      <c r="X463" s="113">
        <v>0</v>
      </c>
      <c r="Y463" s="113">
        <v>0</v>
      </c>
      <c r="Z463" s="113">
        <v>0</v>
      </c>
      <c r="AA463" s="113">
        <v>0</v>
      </c>
      <c r="AB463" s="113">
        <v>0</v>
      </c>
      <c r="AC463" s="113">
        <v>0</v>
      </c>
      <c r="AD463" s="113">
        <v>0</v>
      </c>
      <c r="AE463" s="113">
        <v>0</v>
      </c>
      <c r="AF463" s="113">
        <v>0</v>
      </c>
      <c r="AG463" s="113">
        <v>0</v>
      </c>
      <c r="AH463" s="113">
        <v>0</v>
      </c>
      <c r="AI463" s="113">
        <v>0</v>
      </c>
      <c r="AJ463" s="113">
        <v>0</v>
      </c>
      <c r="AK463" s="113">
        <v>0</v>
      </c>
      <c r="AL463" s="113">
        <v>0</v>
      </c>
      <c r="AM463" s="113">
        <f t="shared" si="7"/>
        <v>0</v>
      </c>
      <c r="AP463" s="70"/>
    </row>
    <row r="464" spans="1:42" ht="33" customHeight="1">
      <c r="A464" s="87">
        <v>1513</v>
      </c>
      <c r="B464" s="88" t="s">
        <v>1097</v>
      </c>
      <c r="C464" s="115" t="s">
        <v>1399</v>
      </c>
      <c r="D464" s="113">
        <v>0</v>
      </c>
      <c r="E464" s="113">
        <v>0</v>
      </c>
      <c r="F464" s="113">
        <v>0</v>
      </c>
      <c r="G464" s="113">
        <v>0</v>
      </c>
      <c r="H464" s="113">
        <v>0</v>
      </c>
      <c r="I464" s="113">
        <v>0</v>
      </c>
      <c r="J464" s="113">
        <v>0</v>
      </c>
      <c r="K464" s="113">
        <v>0</v>
      </c>
      <c r="L464" s="113">
        <v>0</v>
      </c>
      <c r="M464" s="113">
        <v>0</v>
      </c>
      <c r="N464" s="113">
        <v>0</v>
      </c>
      <c r="O464" s="113">
        <v>0</v>
      </c>
      <c r="P464" s="113">
        <v>0</v>
      </c>
      <c r="Q464" s="113">
        <v>0</v>
      </c>
      <c r="R464" s="113">
        <v>0</v>
      </c>
      <c r="S464" s="113">
        <v>0</v>
      </c>
      <c r="T464" s="113">
        <v>0</v>
      </c>
      <c r="U464" s="113">
        <v>0</v>
      </c>
      <c r="V464" s="113">
        <v>0</v>
      </c>
      <c r="W464" s="113">
        <v>0</v>
      </c>
      <c r="X464" s="113">
        <v>0</v>
      </c>
      <c r="Y464" s="113">
        <v>0</v>
      </c>
      <c r="Z464" s="113">
        <v>0</v>
      </c>
      <c r="AA464" s="113">
        <v>0</v>
      </c>
      <c r="AB464" s="113">
        <v>0</v>
      </c>
      <c r="AC464" s="113">
        <v>0</v>
      </c>
      <c r="AD464" s="113">
        <v>0</v>
      </c>
      <c r="AE464" s="113">
        <v>0</v>
      </c>
      <c r="AF464" s="113">
        <v>0</v>
      </c>
      <c r="AG464" s="113">
        <v>0</v>
      </c>
      <c r="AH464" s="113">
        <v>0</v>
      </c>
      <c r="AI464" s="113">
        <v>0</v>
      </c>
      <c r="AJ464" s="113">
        <v>0</v>
      </c>
      <c r="AK464" s="113">
        <v>0</v>
      </c>
      <c r="AL464" s="113">
        <v>0</v>
      </c>
      <c r="AM464" s="113">
        <f t="shared" si="7"/>
        <v>0</v>
      </c>
      <c r="AP464" s="70"/>
    </row>
    <row r="465" spans="1:42" ht="33" customHeight="1">
      <c r="A465" s="87">
        <v>1514</v>
      </c>
      <c r="B465" s="88" t="s">
        <v>1098</v>
      </c>
      <c r="C465" s="115" t="s">
        <v>1399</v>
      </c>
      <c r="D465" s="113">
        <v>0</v>
      </c>
      <c r="E465" s="113">
        <v>0</v>
      </c>
      <c r="F465" s="113">
        <v>0</v>
      </c>
      <c r="G465" s="113">
        <v>0</v>
      </c>
      <c r="H465" s="113">
        <v>0</v>
      </c>
      <c r="I465" s="113">
        <v>0</v>
      </c>
      <c r="J465" s="113">
        <v>0</v>
      </c>
      <c r="K465" s="113">
        <v>0</v>
      </c>
      <c r="L465" s="113">
        <v>0</v>
      </c>
      <c r="M465" s="113">
        <v>0</v>
      </c>
      <c r="N465" s="113">
        <v>0</v>
      </c>
      <c r="O465" s="113">
        <v>0</v>
      </c>
      <c r="P465" s="113">
        <v>0</v>
      </c>
      <c r="Q465" s="113">
        <v>0</v>
      </c>
      <c r="R465" s="113">
        <v>0</v>
      </c>
      <c r="S465" s="113">
        <v>0</v>
      </c>
      <c r="T465" s="113">
        <v>0</v>
      </c>
      <c r="U465" s="113">
        <v>0</v>
      </c>
      <c r="V465" s="113">
        <v>0</v>
      </c>
      <c r="W465" s="113">
        <v>0</v>
      </c>
      <c r="X465" s="113">
        <v>0</v>
      </c>
      <c r="Y465" s="113">
        <v>0</v>
      </c>
      <c r="Z465" s="113">
        <v>0</v>
      </c>
      <c r="AA465" s="113">
        <v>0</v>
      </c>
      <c r="AB465" s="113">
        <v>0</v>
      </c>
      <c r="AC465" s="113">
        <v>0</v>
      </c>
      <c r="AD465" s="113">
        <v>0</v>
      </c>
      <c r="AE465" s="113">
        <v>0</v>
      </c>
      <c r="AF465" s="113">
        <v>0</v>
      </c>
      <c r="AG465" s="113">
        <v>0</v>
      </c>
      <c r="AH465" s="113">
        <v>0</v>
      </c>
      <c r="AI465" s="113">
        <v>0</v>
      </c>
      <c r="AJ465" s="113">
        <v>0</v>
      </c>
      <c r="AK465" s="113">
        <v>0</v>
      </c>
      <c r="AL465" s="113">
        <v>0</v>
      </c>
      <c r="AM465" s="113">
        <f t="shared" si="7"/>
        <v>0</v>
      </c>
      <c r="AP465" s="70"/>
    </row>
    <row r="466" spans="1:42" ht="33" customHeight="1">
      <c r="A466" s="87">
        <v>1515</v>
      </c>
      <c r="B466" s="88" t="s">
        <v>1099</v>
      </c>
      <c r="C466" s="115" t="s">
        <v>1399</v>
      </c>
      <c r="D466" s="113">
        <v>0</v>
      </c>
      <c r="E466" s="113">
        <v>0</v>
      </c>
      <c r="F466" s="113">
        <v>0</v>
      </c>
      <c r="G466" s="113">
        <v>0</v>
      </c>
      <c r="H466" s="113">
        <v>0</v>
      </c>
      <c r="I466" s="113">
        <v>0</v>
      </c>
      <c r="J466" s="113">
        <v>0</v>
      </c>
      <c r="K466" s="113">
        <v>0</v>
      </c>
      <c r="L466" s="113">
        <v>0</v>
      </c>
      <c r="M466" s="113">
        <v>0</v>
      </c>
      <c r="N466" s="113">
        <v>0</v>
      </c>
      <c r="O466" s="113">
        <v>0</v>
      </c>
      <c r="P466" s="113">
        <v>0</v>
      </c>
      <c r="Q466" s="113">
        <v>0</v>
      </c>
      <c r="R466" s="113">
        <v>0</v>
      </c>
      <c r="S466" s="113">
        <v>0</v>
      </c>
      <c r="T466" s="113">
        <v>0</v>
      </c>
      <c r="U466" s="113">
        <v>0</v>
      </c>
      <c r="V466" s="113">
        <v>0</v>
      </c>
      <c r="W466" s="113">
        <v>0</v>
      </c>
      <c r="X466" s="113">
        <v>0</v>
      </c>
      <c r="Y466" s="113">
        <v>0</v>
      </c>
      <c r="Z466" s="113">
        <v>0</v>
      </c>
      <c r="AA466" s="113">
        <v>0</v>
      </c>
      <c r="AB466" s="113">
        <v>0</v>
      </c>
      <c r="AC466" s="113">
        <v>0</v>
      </c>
      <c r="AD466" s="113">
        <v>0</v>
      </c>
      <c r="AE466" s="113">
        <v>0</v>
      </c>
      <c r="AF466" s="113">
        <v>0</v>
      </c>
      <c r="AG466" s="113">
        <v>0</v>
      </c>
      <c r="AH466" s="113">
        <v>0</v>
      </c>
      <c r="AI466" s="113">
        <v>0</v>
      </c>
      <c r="AJ466" s="113">
        <v>0</v>
      </c>
      <c r="AK466" s="113">
        <v>0</v>
      </c>
      <c r="AL466" s="113">
        <v>0</v>
      </c>
      <c r="AM466" s="113">
        <f t="shared" si="7"/>
        <v>0</v>
      </c>
      <c r="AP466" s="70"/>
    </row>
    <row r="467" spans="1:42" ht="33" customHeight="1">
      <c r="A467" s="87">
        <v>1516</v>
      </c>
      <c r="B467" s="88" t="s">
        <v>1100</v>
      </c>
      <c r="C467" s="115" t="s">
        <v>1399</v>
      </c>
      <c r="D467" s="113">
        <v>0</v>
      </c>
      <c r="E467" s="113">
        <v>0</v>
      </c>
      <c r="F467" s="113">
        <v>0</v>
      </c>
      <c r="G467" s="113">
        <v>0</v>
      </c>
      <c r="H467" s="113">
        <v>0</v>
      </c>
      <c r="I467" s="113">
        <v>0</v>
      </c>
      <c r="J467" s="113">
        <v>0</v>
      </c>
      <c r="K467" s="113">
        <v>0</v>
      </c>
      <c r="L467" s="113">
        <v>0</v>
      </c>
      <c r="M467" s="113">
        <v>0</v>
      </c>
      <c r="N467" s="113">
        <v>0</v>
      </c>
      <c r="O467" s="113">
        <v>0</v>
      </c>
      <c r="P467" s="113">
        <v>0</v>
      </c>
      <c r="Q467" s="113">
        <v>0</v>
      </c>
      <c r="R467" s="113">
        <v>0</v>
      </c>
      <c r="S467" s="113">
        <v>0</v>
      </c>
      <c r="T467" s="113">
        <v>0</v>
      </c>
      <c r="U467" s="113">
        <v>0</v>
      </c>
      <c r="V467" s="113">
        <v>0</v>
      </c>
      <c r="W467" s="113">
        <v>0</v>
      </c>
      <c r="X467" s="113">
        <v>0</v>
      </c>
      <c r="Y467" s="113">
        <v>0</v>
      </c>
      <c r="Z467" s="113">
        <v>0</v>
      </c>
      <c r="AA467" s="113">
        <v>0</v>
      </c>
      <c r="AB467" s="113">
        <v>0</v>
      </c>
      <c r="AC467" s="113">
        <v>0</v>
      </c>
      <c r="AD467" s="113">
        <v>0</v>
      </c>
      <c r="AE467" s="113">
        <v>0</v>
      </c>
      <c r="AF467" s="113">
        <v>0</v>
      </c>
      <c r="AG467" s="113">
        <v>0</v>
      </c>
      <c r="AH467" s="113">
        <v>0</v>
      </c>
      <c r="AI467" s="113">
        <v>0</v>
      </c>
      <c r="AJ467" s="113">
        <v>0</v>
      </c>
      <c r="AK467" s="113">
        <v>0</v>
      </c>
      <c r="AL467" s="113">
        <v>0</v>
      </c>
      <c r="AM467" s="113">
        <f t="shared" si="7"/>
        <v>0</v>
      </c>
      <c r="AP467" s="70"/>
    </row>
    <row r="468" spans="1:42" ht="33" customHeight="1">
      <c r="A468" s="87">
        <v>1517</v>
      </c>
      <c r="B468" s="88" t="s">
        <v>1101</v>
      </c>
      <c r="C468" s="115" t="s">
        <v>1399</v>
      </c>
      <c r="D468" s="113">
        <v>0</v>
      </c>
      <c r="E468" s="113">
        <v>0</v>
      </c>
      <c r="F468" s="113">
        <v>0</v>
      </c>
      <c r="G468" s="113">
        <v>0</v>
      </c>
      <c r="H468" s="113">
        <v>0</v>
      </c>
      <c r="I468" s="113">
        <v>0</v>
      </c>
      <c r="J468" s="113">
        <v>0</v>
      </c>
      <c r="K468" s="113">
        <v>0</v>
      </c>
      <c r="L468" s="113">
        <v>0</v>
      </c>
      <c r="M468" s="113">
        <v>0</v>
      </c>
      <c r="N468" s="113">
        <v>0</v>
      </c>
      <c r="O468" s="113">
        <v>0</v>
      </c>
      <c r="P468" s="113">
        <v>0</v>
      </c>
      <c r="Q468" s="113">
        <v>0</v>
      </c>
      <c r="R468" s="113">
        <v>0</v>
      </c>
      <c r="S468" s="113">
        <v>0</v>
      </c>
      <c r="T468" s="113">
        <v>0</v>
      </c>
      <c r="U468" s="113">
        <v>0</v>
      </c>
      <c r="V468" s="113">
        <v>0</v>
      </c>
      <c r="W468" s="113">
        <v>0</v>
      </c>
      <c r="X468" s="113">
        <v>0</v>
      </c>
      <c r="Y468" s="113">
        <v>0</v>
      </c>
      <c r="Z468" s="113">
        <v>0</v>
      </c>
      <c r="AA468" s="113">
        <v>0</v>
      </c>
      <c r="AB468" s="113">
        <v>0</v>
      </c>
      <c r="AC468" s="113">
        <v>0</v>
      </c>
      <c r="AD468" s="113">
        <v>0</v>
      </c>
      <c r="AE468" s="113">
        <v>0</v>
      </c>
      <c r="AF468" s="113">
        <v>0</v>
      </c>
      <c r="AG468" s="113">
        <v>0</v>
      </c>
      <c r="AH468" s="113">
        <v>0</v>
      </c>
      <c r="AI468" s="113">
        <v>0</v>
      </c>
      <c r="AJ468" s="113">
        <v>0</v>
      </c>
      <c r="AK468" s="113">
        <v>0</v>
      </c>
      <c r="AL468" s="113">
        <v>0</v>
      </c>
      <c r="AM468" s="113">
        <f t="shared" si="7"/>
        <v>0</v>
      </c>
      <c r="AP468" s="70"/>
    </row>
    <row r="469" spans="1:42" ht="33" customHeight="1">
      <c r="A469" s="87">
        <v>1518</v>
      </c>
      <c r="B469" s="88" t="s">
        <v>1102</v>
      </c>
      <c r="C469" s="115" t="s">
        <v>1399</v>
      </c>
      <c r="D469" s="113">
        <v>0</v>
      </c>
      <c r="E469" s="113">
        <v>0</v>
      </c>
      <c r="F469" s="113">
        <v>0</v>
      </c>
      <c r="G469" s="113">
        <v>0</v>
      </c>
      <c r="H469" s="113">
        <v>0</v>
      </c>
      <c r="I469" s="113">
        <v>0</v>
      </c>
      <c r="J469" s="113">
        <v>0</v>
      </c>
      <c r="K469" s="113">
        <v>0</v>
      </c>
      <c r="L469" s="113">
        <v>0</v>
      </c>
      <c r="M469" s="113">
        <v>0</v>
      </c>
      <c r="N469" s="113">
        <v>0</v>
      </c>
      <c r="O469" s="113">
        <v>0</v>
      </c>
      <c r="P469" s="113">
        <v>0</v>
      </c>
      <c r="Q469" s="113">
        <v>0</v>
      </c>
      <c r="R469" s="113">
        <v>0</v>
      </c>
      <c r="S469" s="113">
        <v>0</v>
      </c>
      <c r="T469" s="113">
        <v>0</v>
      </c>
      <c r="U469" s="113">
        <v>0</v>
      </c>
      <c r="V469" s="113">
        <v>0</v>
      </c>
      <c r="W469" s="113">
        <v>0</v>
      </c>
      <c r="X469" s="113">
        <v>0</v>
      </c>
      <c r="Y469" s="113">
        <v>0</v>
      </c>
      <c r="Z469" s="113">
        <v>0</v>
      </c>
      <c r="AA469" s="113">
        <v>0</v>
      </c>
      <c r="AB469" s="113">
        <v>0</v>
      </c>
      <c r="AC469" s="113">
        <v>0</v>
      </c>
      <c r="AD469" s="113">
        <v>0</v>
      </c>
      <c r="AE469" s="113">
        <v>0</v>
      </c>
      <c r="AF469" s="113">
        <v>0</v>
      </c>
      <c r="AG469" s="113">
        <v>0</v>
      </c>
      <c r="AH469" s="113">
        <v>0</v>
      </c>
      <c r="AI469" s="113">
        <v>0</v>
      </c>
      <c r="AJ469" s="113">
        <v>0</v>
      </c>
      <c r="AK469" s="113">
        <v>0</v>
      </c>
      <c r="AL469" s="113">
        <v>0</v>
      </c>
      <c r="AM469" s="113">
        <f t="shared" si="7"/>
        <v>0</v>
      </c>
      <c r="AP469" s="70"/>
    </row>
    <row r="470" spans="1:42" ht="33" customHeight="1">
      <c r="A470" s="87">
        <v>1519</v>
      </c>
      <c r="B470" s="88" t="s">
        <v>1103</v>
      </c>
      <c r="C470" s="115" t="s">
        <v>1399</v>
      </c>
      <c r="D470" s="113">
        <v>0</v>
      </c>
      <c r="E470" s="113">
        <v>0</v>
      </c>
      <c r="F470" s="113">
        <v>0</v>
      </c>
      <c r="G470" s="113">
        <v>0</v>
      </c>
      <c r="H470" s="113">
        <v>0</v>
      </c>
      <c r="I470" s="113">
        <v>0</v>
      </c>
      <c r="J470" s="113">
        <v>0</v>
      </c>
      <c r="K470" s="113">
        <v>0</v>
      </c>
      <c r="L470" s="113">
        <v>0</v>
      </c>
      <c r="M470" s="113">
        <v>0</v>
      </c>
      <c r="N470" s="113">
        <v>0</v>
      </c>
      <c r="O470" s="113">
        <v>0</v>
      </c>
      <c r="P470" s="113">
        <v>0</v>
      </c>
      <c r="Q470" s="113">
        <v>0</v>
      </c>
      <c r="R470" s="113">
        <v>0</v>
      </c>
      <c r="S470" s="113">
        <v>0</v>
      </c>
      <c r="T470" s="113">
        <v>0</v>
      </c>
      <c r="U470" s="113">
        <v>0</v>
      </c>
      <c r="V470" s="113">
        <v>0</v>
      </c>
      <c r="W470" s="113">
        <v>0</v>
      </c>
      <c r="X470" s="113">
        <v>0</v>
      </c>
      <c r="Y470" s="113">
        <v>0</v>
      </c>
      <c r="Z470" s="113">
        <v>0</v>
      </c>
      <c r="AA470" s="113">
        <v>0</v>
      </c>
      <c r="AB470" s="113">
        <v>0</v>
      </c>
      <c r="AC470" s="113">
        <v>0</v>
      </c>
      <c r="AD470" s="113">
        <v>0</v>
      </c>
      <c r="AE470" s="113">
        <v>0</v>
      </c>
      <c r="AF470" s="113">
        <v>0</v>
      </c>
      <c r="AG470" s="113">
        <v>0</v>
      </c>
      <c r="AH470" s="113">
        <v>0</v>
      </c>
      <c r="AI470" s="113">
        <v>0</v>
      </c>
      <c r="AJ470" s="113">
        <v>0</v>
      </c>
      <c r="AK470" s="113">
        <v>0</v>
      </c>
      <c r="AL470" s="113">
        <v>0</v>
      </c>
      <c r="AM470" s="113">
        <f t="shared" si="7"/>
        <v>0</v>
      </c>
      <c r="AP470" s="70"/>
    </row>
    <row r="471" spans="1:42" ht="33" customHeight="1">
      <c r="A471" s="87">
        <v>1520</v>
      </c>
      <c r="B471" s="88" t="s">
        <v>1104</v>
      </c>
      <c r="C471" s="115" t="s">
        <v>1399</v>
      </c>
      <c r="D471" s="113">
        <v>0</v>
      </c>
      <c r="E471" s="113">
        <v>0</v>
      </c>
      <c r="F471" s="113">
        <v>0</v>
      </c>
      <c r="G471" s="113">
        <v>0</v>
      </c>
      <c r="H471" s="113">
        <v>0</v>
      </c>
      <c r="I471" s="113">
        <v>0</v>
      </c>
      <c r="J471" s="113">
        <v>0</v>
      </c>
      <c r="K471" s="113">
        <v>0</v>
      </c>
      <c r="L471" s="113">
        <v>0</v>
      </c>
      <c r="M471" s="113">
        <v>0</v>
      </c>
      <c r="N471" s="113">
        <v>0</v>
      </c>
      <c r="O471" s="113">
        <v>0</v>
      </c>
      <c r="P471" s="113">
        <v>0</v>
      </c>
      <c r="Q471" s="113">
        <v>0</v>
      </c>
      <c r="R471" s="113">
        <v>0</v>
      </c>
      <c r="S471" s="113">
        <v>0</v>
      </c>
      <c r="T471" s="113">
        <v>0</v>
      </c>
      <c r="U471" s="113">
        <v>0</v>
      </c>
      <c r="V471" s="113">
        <v>0</v>
      </c>
      <c r="W471" s="113">
        <v>0</v>
      </c>
      <c r="X471" s="113">
        <v>0</v>
      </c>
      <c r="Y471" s="113">
        <v>0</v>
      </c>
      <c r="Z471" s="113">
        <v>0</v>
      </c>
      <c r="AA471" s="113">
        <v>0</v>
      </c>
      <c r="AB471" s="113">
        <v>0</v>
      </c>
      <c r="AC471" s="113">
        <v>0</v>
      </c>
      <c r="AD471" s="113">
        <v>0</v>
      </c>
      <c r="AE471" s="113">
        <v>0</v>
      </c>
      <c r="AF471" s="113">
        <v>0</v>
      </c>
      <c r="AG471" s="113">
        <v>0</v>
      </c>
      <c r="AH471" s="113">
        <v>0</v>
      </c>
      <c r="AI471" s="113">
        <v>0</v>
      </c>
      <c r="AJ471" s="113">
        <v>0</v>
      </c>
      <c r="AK471" s="113">
        <v>0</v>
      </c>
      <c r="AL471" s="113">
        <v>0</v>
      </c>
      <c r="AM471" s="113">
        <f t="shared" si="7"/>
        <v>0</v>
      </c>
      <c r="AP471" s="70"/>
    </row>
    <row r="472" spans="1:42" ht="33" customHeight="1">
      <c r="A472" s="87">
        <v>1521</v>
      </c>
      <c r="B472" s="88" t="s">
        <v>1105</v>
      </c>
      <c r="C472" s="115" t="s">
        <v>1399</v>
      </c>
      <c r="D472" s="113">
        <v>0</v>
      </c>
      <c r="E472" s="113">
        <v>0</v>
      </c>
      <c r="F472" s="113">
        <v>0</v>
      </c>
      <c r="G472" s="113">
        <v>0</v>
      </c>
      <c r="H472" s="113">
        <v>0</v>
      </c>
      <c r="I472" s="113">
        <v>0</v>
      </c>
      <c r="J472" s="113">
        <v>0</v>
      </c>
      <c r="K472" s="113">
        <v>0</v>
      </c>
      <c r="L472" s="113">
        <v>0</v>
      </c>
      <c r="M472" s="113">
        <v>0</v>
      </c>
      <c r="N472" s="113">
        <v>0</v>
      </c>
      <c r="O472" s="113">
        <v>0</v>
      </c>
      <c r="P472" s="113">
        <v>0</v>
      </c>
      <c r="Q472" s="113">
        <v>0</v>
      </c>
      <c r="R472" s="113">
        <v>0</v>
      </c>
      <c r="S472" s="113">
        <v>0</v>
      </c>
      <c r="T472" s="113">
        <v>0</v>
      </c>
      <c r="U472" s="113">
        <v>0</v>
      </c>
      <c r="V472" s="113">
        <v>0</v>
      </c>
      <c r="W472" s="113">
        <v>0</v>
      </c>
      <c r="X472" s="113">
        <v>0</v>
      </c>
      <c r="Y472" s="113">
        <v>0</v>
      </c>
      <c r="Z472" s="113">
        <v>0</v>
      </c>
      <c r="AA472" s="113">
        <v>0</v>
      </c>
      <c r="AB472" s="113">
        <v>0</v>
      </c>
      <c r="AC472" s="113">
        <v>0</v>
      </c>
      <c r="AD472" s="113">
        <v>0</v>
      </c>
      <c r="AE472" s="113">
        <v>0</v>
      </c>
      <c r="AF472" s="113">
        <v>0</v>
      </c>
      <c r="AG472" s="113">
        <v>0</v>
      </c>
      <c r="AH472" s="113">
        <v>0</v>
      </c>
      <c r="AI472" s="113">
        <v>0</v>
      </c>
      <c r="AJ472" s="113">
        <v>0</v>
      </c>
      <c r="AK472" s="113">
        <v>0</v>
      </c>
      <c r="AL472" s="113">
        <v>0</v>
      </c>
      <c r="AM472" s="113">
        <f t="shared" si="7"/>
        <v>0</v>
      </c>
      <c r="AP472" s="70"/>
    </row>
    <row r="473" spans="1:42" ht="33" customHeight="1">
      <c r="A473" s="87">
        <v>1522</v>
      </c>
      <c r="B473" s="88" t="s">
        <v>1106</v>
      </c>
      <c r="C473" s="115" t="s">
        <v>1399</v>
      </c>
      <c r="D473" s="113">
        <v>0</v>
      </c>
      <c r="E473" s="113">
        <v>0</v>
      </c>
      <c r="F473" s="113">
        <v>0</v>
      </c>
      <c r="G473" s="113">
        <v>0</v>
      </c>
      <c r="H473" s="113">
        <v>0</v>
      </c>
      <c r="I473" s="113">
        <v>0</v>
      </c>
      <c r="J473" s="113">
        <v>0</v>
      </c>
      <c r="K473" s="113">
        <v>0</v>
      </c>
      <c r="L473" s="113">
        <v>0</v>
      </c>
      <c r="M473" s="113">
        <v>0</v>
      </c>
      <c r="N473" s="113">
        <v>0</v>
      </c>
      <c r="O473" s="113">
        <v>0</v>
      </c>
      <c r="P473" s="113">
        <v>0</v>
      </c>
      <c r="Q473" s="113">
        <v>0</v>
      </c>
      <c r="R473" s="113">
        <v>0</v>
      </c>
      <c r="S473" s="113">
        <v>0</v>
      </c>
      <c r="T473" s="113">
        <v>0</v>
      </c>
      <c r="U473" s="113">
        <v>0</v>
      </c>
      <c r="V473" s="113">
        <v>0</v>
      </c>
      <c r="W473" s="113">
        <v>0</v>
      </c>
      <c r="X473" s="113">
        <v>0</v>
      </c>
      <c r="Y473" s="113">
        <v>0</v>
      </c>
      <c r="Z473" s="113">
        <v>0</v>
      </c>
      <c r="AA473" s="113">
        <v>0</v>
      </c>
      <c r="AB473" s="113">
        <v>0</v>
      </c>
      <c r="AC473" s="113">
        <v>0</v>
      </c>
      <c r="AD473" s="113">
        <v>0</v>
      </c>
      <c r="AE473" s="113">
        <v>0</v>
      </c>
      <c r="AF473" s="113">
        <v>0</v>
      </c>
      <c r="AG473" s="113">
        <v>0</v>
      </c>
      <c r="AH473" s="113">
        <v>0</v>
      </c>
      <c r="AI473" s="113">
        <v>0</v>
      </c>
      <c r="AJ473" s="113">
        <v>0</v>
      </c>
      <c r="AK473" s="113">
        <v>0</v>
      </c>
      <c r="AL473" s="113">
        <v>0</v>
      </c>
      <c r="AM473" s="113">
        <f t="shared" si="7"/>
        <v>0</v>
      </c>
      <c r="AP473" s="70"/>
    </row>
    <row r="474" spans="1:42" ht="33" customHeight="1">
      <c r="A474" s="87">
        <v>1523</v>
      </c>
      <c r="B474" s="88" t="s">
        <v>1107</v>
      </c>
      <c r="C474" s="115" t="s">
        <v>1399</v>
      </c>
      <c r="D474" s="113">
        <v>0</v>
      </c>
      <c r="E474" s="113">
        <v>0</v>
      </c>
      <c r="F474" s="113">
        <v>0</v>
      </c>
      <c r="G474" s="113">
        <v>0</v>
      </c>
      <c r="H474" s="113">
        <v>0</v>
      </c>
      <c r="I474" s="113">
        <v>0</v>
      </c>
      <c r="J474" s="113">
        <v>0</v>
      </c>
      <c r="K474" s="113">
        <v>0</v>
      </c>
      <c r="L474" s="113">
        <v>0</v>
      </c>
      <c r="M474" s="113">
        <v>0</v>
      </c>
      <c r="N474" s="113">
        <v>0</v>
      </c>
      <c r="O474" s="113">
        <v>0</v>
      </c>
      <c r="P474" s="113">
        <v>0</v>
      </c>
      <c r="Q474" s="113">
        <v>0</v>
      </c>
      <c r="R474" s="113">
        <v>0</v>
      </c>
      <c r="S474" s="113">
        <v>0</v>
      </c>
      <c r="T474" s="113">
        <v>0</v>
      </c>
      <c r="U474" s="113">
        <v>0</v>
      </c>
      <c r="V474" s="113">
        <v>0</v>
      </c>
      <c r="W474" s="113">
        <v>0</v>
      </c>
      <c r="X474" s="113">
        <v>0</v>
      </c>
      <c r="Y474" s="113">
        <v>0</v>
      </c>
      <c r="Z474" s="113">
        <v>0</v>
      </c>
      <c r="AA474" s="113">
        <v>0</v>
      </c>
      <c r="AB474" s="113">
        <v>0</v>
      </c>
      <c r="AC474" s="113">
        <v>0</v>
      </c>
      <c r="AD474" s="113">
        <v>0</v>
      </c>
      <c r="AE474" s="113">
        <v>0</v>
      </c>
      <c r="AF474" s="113">
        <v>0</v>
      </c>
      <c r="AG474" s="113">
        <v>0</v>
      </c>
      <c r="AH474" s="113">
        <v>0</v>
      </c>
      <c r="AI474" s="113">
        <v>0</v>
      </c>
      <c r="AJ474" s="113">
        <v>0</v>
      </c>
      <c r="AK474" s="113">
        <v>0</v>
      </c>
      <c r="AL474" s="113">
        <v>0</v>
      </c>
      <c r="AM474" s="113">
        <f t="shared" si="7"/>
        <v>0</v>
      </c>
      <c r="AP474" s="70"/>
    </row>
    <row r="475" spans="1:42" ht="33" customHeight="1">
      <c r="A475" s="87">
        <v>1524</v>
      </c>
      <c r="B475" s="88" t="s">
        <v>1108</v>
      </c>
      <c r="C475" s="115" t="s">
        <v>1399</v>
      </c>
      <c r="D475" s="113">
        <v>0</v>
      </c>
      <c r="E475" s="113">
        <v>0</v>
      </c>
      <c r="F475" s="113">
        <v>0</v>
      </c>
      <c r="G475" s="113">
        <v>0</v>
      </c>
      <c r="H475" s="113">
        <v>0</v>
      </c>
      <c r="I475" s="113">
        <v>0</v>
      </c>
      <c r="J475" s="113">
        <v>0</v>
      </c>
      <c r="K475" s="113">
        <v>0</v>
      </c>
      <c r="L475" s="113">
        <v>0</v>
      </c>
      <c r="M475" s="113">
        <v>0</v>
      </c>
      <c r="N475" s="113">
        <v>0</v>
      </c>
      <c r="O475" s="113">
        <v>0</v>
      </c>
      <c r="P475" s="113">
        <v>0</v>
      </c>
      <c r="Q475" s="113">
        <v>0</v>
      </c>
      <c r="R475" s="113">
        <v>0</v>
      </c>
      <c r="S475" s="113">
        <v>0</v>
      </c>
      <c r="T475" s="113">
        <v>0</v>
      </c>
      <c r="U475" s="113">
        <v>0</v>
      </c>
      <c r="V475" s="113">
        <v>0</v>
      </c>
      <c r="W475" s="113">
        <v>0</v>
      </c>
      <c r="X475" s="113">
        <v>0</v>
      </c>
      <c r="Y475" s="113">
        <v>0</v>
      </c>
      <c r="Z475" s="113">
        <v>0</v>
      </c>
      <c r="AA475" s="113">
        <v>0</v>
      </c>
      <c r="AB475" s="113">
        <v>0</v>
      </c>
      <c r="AC475" s="113">
        <v>0</v>
      </c>
      <c r="AD475" s="113">
        <v>0</v>
      </c>
      <c r="AE475" s="113">
        <v>0</v>
      </c>
      <c r="AF475" s="113">
        <v>0</v>
      </c>
      <c r="AG475" s="113">
        <v>0</v>
      </c>
      <c r="AH475" s="113">
        <v>0</v>
      </c>
      <c r="AI475" s="113">
        <v>0</v>
      </c>
      <c r="AJ475" s="113">
        <v>0</v>
      </c>
      <c r="AK475" s="113">
        <v>0</v>
      </c>
      <c r="AL475" s="113">
        <v>0</v>
      </c>
      <c r="AM475" s="113">
        <f t="shared" si="7"/>
        <v>0</v>
      </c>
      <c r="AP475" s="70"/>
    </row>
    <row r="476" spans="1:42" ht="33" customHeight="1">
      <c r="A476" s="87">
        <v>1525</v>
      </c>
      <c r="B476" s="88" t="s">
        <v>1109</v>
      </c>
      <c r="C476" s="115" t="s">
        <v>1399</v>
      </c>
      <c r="D476" s="113">
        <v>0</v>
      </c>
      <c r="E476" s="113">
        <v>0</v>
      </c>
      <c r="F476" s="113">
        <v>0</v>
      </c>
      <c r="G476" s="113">
        <v>0</v>
      </c>
      <c r="H476" s="113">
        <v>0</v>
      </c>
      <c r="I476" s="113">
        <v>0</v>
      </c>
      <c r="J476" s="113">
        <v>0</v>
      </c>
      <c r="K476" s="113">
        <v>0</v>
      </c>
      <c r="L476" s="113">
        <v>0</v>
      </c>
      <c r="M476" s="113">
        <v>0</v>
      </c>
      <c r="N476" s="113">
        <v>0</v>
      </c>
      <c r="O476" s="113">
        <v>0</v>
      </c>
      <c r="P476" s="113">
        <v>0</v>
      </c>
      <c r="Q476" s="113">
        <v>0</v>
      </c>
      <c r="R476" s="113">
        <v>0</v>
      </c>
      <c r="S476" s="113">
        <v>0</v>
      </c>
      <c r="T476" s="113">
        <v>0</v>
      </c>
      <c r="U476" s="113">
        <v>0</v>
      </c>
      <c r="V476" s="113">
        <v>0</v>
      </c>
      <c r="W476" s="113">
        <v>0</v>
      </c>
      <c r="X476" s="113">
        <v>0</v>
      </c>
      <c r="Y476" s="113">
        <v>0</v>
      </c>
      <c r="Z476" s="113">
        <v>0</v>
      </c>
      <c r="AA476" s="113">
        <v>0</v>
      </c>
      <c r="AB476" s="113">
        <v>0</v>
      </c>
      <c r="AC476" s="113">
        <v>0</v>
      </c>
      <c r="AD476" s="113">
        <v>0</v>
      </c>
      <c r="AE476" s="113">
        <v>0</v>
      </c>
      <c r="AF476" s="113">
        <v>0</v>
      </c>
      <c r="AG476" s="113">
        <v>0</v>
      </c>
      <c r="AH476" s="113">
        <v>0</v>
      </c>
      <c r="AI476" s="113">
        <v>0</v>
      </c>
      <c r="AJ476" s="113">
        <v>0</v>
      </c>
      <c r="AK476" s="113">
        <v>0</v>
      </c>
      <c r="AL476" s="113">
        <v>0</v>
      </c>
      <c r="AM476" s="113">
        <f t="shared" si="7"/>
        <v>0</v>
      </c>
      <c r="AP476" s="70"/>
    </row>
    <row r="477" spans="1:42" ht="33" customHeight="1">
      <c r="A477" s="87">
        <v>1526</v>
      </c>
      <c r="B477" s="88" t="s">
        <v>1110</v>
      </c>
      <c r="C477" s="115" t="s">
        <v>1399</v>
      </c>
      <c r="D477" s="113">
        <v>0</v>
      </c>
      <c r="E477" s="113">
        <v>0</v>
      </c>
      <c r="F477" s="113">
        <v>0</v>
      </c>
      <c r="G477" s="113">
        <v>0</v>
      </c>
      <c r="H477" s="113">
        <v>0</v>
      </c>
      <c r="I477" s="113">
        <v>0</v>
      </c>
      <c r="J477" s="113">
        <v>0</v>
      </c>
      <c r="K477" s="113">
        <v>0</v>
      </c>
      <c r="L477" s="113">
        <v>0</v>
      </c>
      <c r="M477" s="113">
        <v>0</v>
      </c>
      <c r="N477" s="113">
        <v>0</v>
      </c>
      <c r="O477" s="113">
        <v>0</v>
      </c>
      <c r="P477" s="113">
        <v>0</v>
      </c>
      <c r="Q477" s="113">
        <v>0</v>
      </c>
      <c r="R477" s="113">
        <v>0</v>
      </c>
      <c r="S477" s="113">
        <v>0</v>
      </c>
      <c r="T477" s="113">
        <v>0</v>
      </c>
      <c r="U477" s="113">
        <v>0</v>
      </c>
      <c r="V477" s="113">
        <v>0</v>
      </c>
      <c r="W477" s="113">
        <v>0</v>
      </c>
      <c r="X477" s="113">
        <v>0</v>
      </c>
      <c r="Y477" s="113">
        <v>0</v>
      </c>
      <c r="Z477" s="113">
        <v>0</v>
      </c>
      <c r="AA477" s="113">
        <v>0</v>
      </c>
      <c r="AB477" s="113">
        <v>0</v>
      </c>
      <c r="AC477" s="113">
        <v>0</v>
      </c>
      <c r="AD477" s="113">
        <v>0</v>
      </c>
      <c r="AE477" s="113">
        <v>0</v>
      </c>
      <c r="AF477" s="113">
        <v>0</v>
      </c>
      <c r="AG477" s="113">
        <v>0</v>
      </c>
      <c r="AH477" s="113">
        <v>0</v>
      </c>
      <c r="AI477" s="113">
        <v>0</v>
      </c>
      <c r="AJ477" s="113">
        <v>0</v>
      </c>
      <c r="AK477" s="113">
        <v>0</v>
      </c>
      <c r="AL477" s="113">
        <v>0</v>
      </c>
      <c r="AM477" s="113">
        <f t="shared" si="7"/>
        <v>0</v>
      </c>
      <c r="AP477" s="70"/>
    </row>
    <row r="478" spans="1:42" ht="33" customHeight="1">
      <c r="A478" s="87">
        <v>1527</v>
      </c>
      <c r="B478" s="88" t="s">
        <v>1111</v>
      </c>
      <c r="C478" s="115" t="s">
        <v>1399</v>
      </c>
      <c r="D478" s="113">
        <v>0</v>
      </c>
      <c r="E478" s="113">
        <v>0</v>
      </c>
      <c r="F478" s="113">
        <v>0</v>
      </c>
      <c r="G478" s="113">
        <v>0</v>
      </c>
      <c r="H478" s="113">
        <v>0</v>
      </c>
      <c r="I478" s="113">
        <v>0</v>
      </c>
      <c r="J478" s="113">
        <v>0</v>
      </c>
      <c r="K478" s="113">
        <v>0</v>
      </c>
      <c r="L478" s="113">
        <v>0</v>
      </c>
      <c r="M478" s="113">
        <v>0</v>
      </c>
      <c r="N478" s="113">
        <v>0</v>
      </c>
      <c r="O478" s="113">
        <v>0</v>
      </c>
      <c r="P478" s="113">
        <v>0</v>
      </c>
      <c r="Q478" s="113">
        <v>0</v>
      </c>
      <c r="R478" s="113">
        <v>0</v>
      </c>
      <c r="S478" s="113">
        <v>0</v>
      </c>
      <c r="T478" s="113">
        <v>0</v>
      </c>
      <c r="U478" s="113">
        <v>0</v>
      </c>
      <c r="V478" s="113">
        <v>0</v>
      </c>
      <c r="W478" s="113">
        <v>0</v>
      </c>
      <c r="X478" s="113">
        <v>0</v>
      </c>
      <c r="Y478" s="113">
        <v>0</v>
      </c>
      <c r="Z478" s="113">
        <v>0</v>
      </c>
      <c r="AA478" s="113">
        <v>0</v>
      </c>
      <c r="AB478" s="113">
        <v>0</v>
      </c>
      <c r="AC478" s="113">
        <v>0</v>
      </c>
      <c r="AD478" s="113">
        <v>0</v>
      </c>
      <c r="AE478" s="113">
        <v>0</v>
      </c>
      <c r="AF478" s="113">
        <v>0</v>
      </c>
      <c r="AG478" s="113">
        <v>0</v>
      </c>
      <c r="AH478" s="113">
        <v>0</v>
      </c>
      <c r="AI478" s="113">
        <v>0</v>
      </c>
      <c r="AJ478" s="113">
        <v>0</v>
      </c>
      <c r="AK478" s="113">
        <v>0</v>
      </c>
      <c r="AL478" s="113">
        <v>0</v>
      </c>
      <c r="AM478" s="113">
        <f t="shared" si="7"/>
        <v>0</v>
      </c>
      <c r="AP478" s="70"/>
    </row>
    <row r="479" spans="1:42" ht="33" customHeight="1">
      <c r="A479" s="87">
        <v>1528</v>
      </c>
      <c r="B479" s="88" t="s">
        <v>1112</v>
      </c>
      <c r="C479" s="115" t="s">
        <v>1399</v>
      </c>
      <c r="D479" s="113">
        <v>0</v>
      </c>
      <c r="E479" s="113">
        <v>0</v>
      </c>
      <c r="F479" s="113">
        <v>0</v>
      </c>
      <c r="G479" s="113">
        <v>0</v>
      </c>
      <c r="H479" s="113">
        <v>0</v>
      </c>
      <c r="I479" s="113">
        <v>0</v>
      </c>
      <c r="J479" s="113">
        <v>0</v>
      </c>
      <c r="K479" s="113">
        <v>0</v>
      </c>
      <c r="L479" s="113">
        <v>0</v>
      </c>
      <c r="M479" s="113">
        <v>0</v>
      </c>
      <c r="N479" s="113">
        <v>0</v>
      </c>
      <c r="O479" s="113">
        <v>0</v>
      </c>
      <c r="P479" s="113">
        <v>0</v>
      </c>
      <c r="Q479" s="113">
        <v>0</v>
      </c>
      <c r="R479" s="113">
        <v>0</v>
      </c>
      <c r="S479" s="113">
        <v>0</v>
      </c>
      <c r="T479" s="113">
        <v>0</v>
      </c>
      <c r="U479" s="113">
        <v>0</v>
      </c>
      <c r="V479" s="113">
        <v>0</v>
      </c>
      <c r="W479" s="113">
        <v>0</v>
      </c>
      <c r="X479" s="113">
        <v>0</v>
      </c>
      <c r="Y479" s="113">
        <v>0</v>
      </c>
      <c r="Z479" s="113">
        <v>0</v>
      </c>
      <c r="AA479" s="113">
        <v>0</v>
      </c>
      <c r="AB479" s="113">
        <v>0</v>
      </c>
      <c r="AC479" s="113">
        <v>0</v>
      </c>
      <c r="AD479" s="113">
        <v>0</v>
      </c>
      <c r="AE479" s="113">
        <v>0</v>
      </c>
      <c r="AF479" s="113">
        <v>0</v>
      </c>
      <c r="AG479" s="113">
        <v>0</v>
      </c>
      <c r="AH479" s="113">
        <v>0</v>
      </c>
      <c r="AI479" s="113">
        <v>0</v>
      </c>
      <c r="AJ479" s="113">
        <v>0</v>
      </c>
      <c r="AK479" s="113">
        <v>0</v>
      </c>
      <c r="AL479" s="113">
        <v>0</v>
      </c>
      <c r="AM479" s="113">
        <f t="shared" si="7"/>
        <v>0</v>
      </c>
      <c r="AP479" s="70"/>
    </row>
    <row r="480" spans="1:42" ht="33" customHeight="1">
      <c r="A480" s="87">
        <v>1529</v>
      </c>
      <c r="B480" s="88" t="s">
        <v>1113</v>
      </c>
      <c r="C480" s="115" t="s">
        <v>1399</v>
      </c>
      <c r="D480" s="113">
        <v>0</v>
      </c>
      <c r="E480" s="113">
        <v>0</v>
      </c>
      <c r="F480" s="113">
        <v>0</v>
      </c>
      <c r="G480" s="113">
        <v>0</v>
      </c>
      <c r="H480" s="113">
        <v>0</v>
      </c>
      <c r="I480" s="113">
        <v>0</v>
      </c>
      <c r="J480" s="113">
        <v>0</v>
      </c>
      <c r="K480" s="113">
        <v>0</v>
      </c>
      <c r="L480" s="113">
        <v>0</v>
      </c>
      <c r="M480" s="113">
        <v>0</v>
      </c>
      <c r="N480" s="113">
        <v>0</v>
      </c>
      <c r="O480" s="113">
        <v>0</v>
      </c>
      <c r="P480" s="113">
        <v>0</v>
      </c>
      <c r="Q480" s="113">
        <v>0</v>
      </c>
      <c r="R480" s="113">
        <v>0</v>
      </c>
      <c r="S480" s="113">
        <v>0</v>
      </c>
      <c r="T480" s="113">
        <v>0</v>
      </c>
      <c r="U480" s="113">
        <v>0</v>
      </c>
      <c r="V480" s="113">
        <v>0</v>
      </c>
      <c r="W480" s="113">
        <v>0</v>
      </c>
      <c r="X480" s="113">
        <v>0</v>
      </c>
      <c r="Y480" s="113">
        <v>0</v>
      </c>
      <c r="Z480" s="113">
        <v>0</v>
      </c>
      <c r="AA480" s="113">
        <v>0</v>
      </c>
      <c r="AB480" s="113">
        <v>0</v>
      </c>
      <c r="AC480" s="113">
        <v>0</v>
      </c>
      <c r="AD480" s="113">
        <v>0</v>
      </c>
      <c r="AE480" s="113">
        <v>0</v>
      </c>
      <c r="AF480" s="113">
        <v>0</v>
      </c>
      <c r="AG480" s="113">
        <v>0</v>
      </c>
      <c r="AH480" s="113">
        <v>0</v>
      </c>
      <c r="AI480" s="113">
        <v>0</v>
      </c>
      <c r="AJ480" s="113">
        <v>0</v>
      </c>
      <c r="AK480" s="113">
        <v>0</v>
      </c>
      <c r="AL480" s="113">
        <v>0</v>
      </c>
      <c r="AM480" s="113">
        <f t="shared" si="7"/>
        <v>0</v>
      </c>
      <c r="AP480" s="70"/>
    </row>
    <row r="481" spans="1:42" ht="33" customHeight="1">
      <c r="A481" s="87">
        <v>1530</v>
      </c>
      <c r="B481" s="88" t="s">
        <v>1114</v>
      </c>
      <c r="C481" s="115" t="s">
        <v>1399</v>
      </c>
      <c r="D481" s="113">
        <v>0</v>
      </c>
      <c r="E481" s="113">
        <v>0</v>
      </c>
      <c r="F481" s="113">
        <v>0</v>
      </c>
      <c r="G481" s="113">
        <v>0</v>
      </c>
      <c r="H481" s="113">
        <v>0</v>
      </c>
      <c r="I481" s="113">
        <v>0</v>
      </c>
      <c r="J481" s="113">
        <v>0</v>
      </c>
      <c r="K481" s="113">
        <v>0</v>
      </c>
      <c r="L481" s="113">
        <v>0</v>
      </c>
      <c r="M481" s="113">
        <v>0</v>
      </c>
      <c r="N481" s="113">
        <v>0</v>
      </c>
      <c r="O481" s="113">
        <v>0</v>
      </c>
      <c r="P481" s="113">
        <v>0</v>
      </c>
      <c r="Q481" s="113">
        <v>0</v>
      </c>
      <c r="R481" s="113">
        <v>0</v>
      </c>
      <c r="S481" s="113">
        <v>0</v>
      </c>
      <c r="T481" s="113">
        <v>0</v>
      </c>
      <c r="U481" s="113">
        <v>0</v>
      </c>
      <c r="V481" s="113">
        <v>0</v>
      </c>
      <c r="W481" s="113">
        <v>0</v>
      </c>
      <c r="X481" s="113">
        <v>0</v>
      </c>
      <c r="Y481" s="113">
        <v>0</v>
      </c>
      <c r="Z481" s="113">
        <v>0</v>
      </c>
      <c r="AA481" s="113">
        <v>0</v>
      </c>
      <c r="AB481" s="113">
        <v>0</v>
      </c>
      <c r="AC481" s="113">
        <v>0</v>
      </c>
      <c r="AD481" s="113">
        <v>0</v>
      </c>
      <c r="AE481" s="113">
        <v>0</v>
      </c>
      <c r="AF481" s="113">
        <v>0</v>
      </c>
      <c r="AG481" s="113">
        <v>0</v>
      </c>
      <c r="AH481" s="113">
        <v>0</v>
      </c>
      <c r="AI481" s="113">
        <v>0</v>
      </c>
      <c r="AJ481" s="113">
        <v>0</v>
      </c>
      <c r="AK481" s="113">
        <v>0</v>
      </c>
      <c r="AL481" s="113">
        <v>0</v>
      </c>
      <c r="AM481" s="113">
        <f t="shared" si="7"/>
        <v>0</v>
      </c>
      <c r="AP481" s="70"/>
    </row>
    <row r="482" spans="1:42" ht="33" customHeight="1">
      <c r="A482" s="87">
        <v>1531</v>
      </c>
      <c r="B482" s="88" t="s">
        <v>1115</v>
      </c>
      <c r="C482" s="115" t="s">
        <v>1399</v>
      </c>
      <c r="D482" s="113">
        <v>0</v>
      </c>
      <c r="E482" s="113">
        <v>0</v>
      </c>
      <c r="F482" s="113">
        <v>0</v>
      </c>
      <c r="G482" s="113">
        <v>0</v>
      </c>
      <c r="H482" s="113">
        <v>0</v>
      </c>
      <c r="I482" s="113">
        <v>0</v>
      </c>
      <c r="J482" s="113">
        <v>0</v>
      </c>
      <c r="K482" s="113">
        <v>0</v>
      </c>
      <c r="L482" s="113">
        <v>0</v>
      </c>
      <c r="M482" s="113">
        <v>0</v>
      </c>
      <c r="N482" s="113">
        <v>0</v>
      </c>
      <c r="O482" s="113">
        <v>0</v>
      </c>
      <c r="P482" s="113">
        <v>0</v>
      </c>
      <c r="Q482" s="113">
        <v>0</v>
      </c>
      <c r="R482" s="113">
        <v>0</v>
      </c>
      <c r="S482" s="113">
        <v>0</v>
      </c>
      <c r="T482" s="113">
        <v>0</v>
      </c>
      <c r="U482" s="113">
        <v>0</v>
      </c>
      <c r="V482" s="113">
        <v>0</v>
      </c>
      <c r="W482" s="113">
        <v>0</v>
      </c>
      <c r="X482" s="113">
        <v>0</v>
      </c>
      <c r="Y482" s="113">
        <v>0</v>
      </c>
      <c r="Z482" s="113">
        <v>0</v>
      </c>
      <c r="AA482" s="113">
        <v>0</v>
      </c>
      <c r="AB482" s="113">
        <v>0</v>
      </c>
      <c r="AC482" s="113">
        <v>0</v>
      </c>
      <c r="AD482" s="113">
        <v>0</v>
      </c>
      <c r="AE482" s="113">
        <v>0</v>
      </c>
      <c r="AF482" s="113">
        <v>0</v>
      </c>
      <c r="AG482" s="113">
        <v>0</v>
      </c>
      <c r="AH482" s="113">
        <v>0</v>
      </c>
      <c r="AI482" s="113">
        <v>0</v>
      </c>
      <c r="AJ482" s="113">
        <v>0</v>
      </c>
      <c r="AK482" s="113">
        <v>0</v>
      </c>
      <c r="AL482" s="113">
        <v>0</v>
      </c>
      <c r="AM482" s="113">
        <f t="shared" si="7"/>
        <v>0</v>
      </c>
      <c r="AP482" s="70"/>
    </row>
    <row r="483" spans="1:42" ht="33" customHeight="1">
      <c r="A483" s="87">
        <v>1532</v>
      </c>
      <c r="B483" s="88" t="s">
        <v>1116</v>
      </c>
      <c r="C483" s="115" t="s">
        <v>1399</v>
      </c>
      <c r="D483" s="113">
        <v>0</v>
      </c>
      <c r="E483" s="113">
        <v>0</v>
      </c>
      <c r="F483" s="113">
        <v>0</v>
      </c>
      <c r="G483" s="113">
        <v>0</v>
      </c>
      <c r="H483" s="113">
        <v>0</v>
      </c>
      <c r="I483" s="113">
        <v>0</v>
      </c>
      <c r="J483" s="113">
        <v>0</v>
      </c>
      <c r="K483" s="113">
        <v>0</v>
      </c>
      <c r="L483" s="113">
        <v>0</v>
      </c>
      <c r="M483" s="113">
        <v>0</v>
      </c>
      <c r="N483" s="113">
        <v>0</v>
      </c>
      <c r="O483" s="113">
        <v>0</v>
      </c>
      <c r="P483" s="113">
        <v>0</v>
      </c>
      <c r="Q483" s="113">
        <v>0</v>
      </c>
      <c r="R483" s="113">
        <v>0</v>
      </c>
      <c r="S483" s="113">
        <v>0</v>
      </c>
      <c r="T483" s="113">
        <v>0</v>
      </c>
      <c r="U483" s="113">
        <v>0</v>
      </c>
      <c r="V483" s="113">
        <v>0</v>
      </c>
      <c r="W483" s="113">
        <v>0</v>
      </c>
      <c r="X483" s="113">
        <v>0</v>
      </c>
      <c r="Y483" s="113">
        <v>0</v>
      </c>
      <c r="Z483" s="113">
        <v>0</v>
      </c>
      <c r="AA483" s="113">
        <v>0</v>
      </c>
      <c r="AB483" s="113">
        <v>0</v>
      </c>
      <c r="AC483" s="113">
        <v>0</v>
      </c>
      <c r="AD483" s="113">
        <v>0</v>
      </c>
      <c r="AE483" s="113">
        <v>0</v>
      </c>
      <c r="AF483" s="113">
        <v>0</v>
      </c>
      <c r="AG483" s="113">
        <v>0</v>
      </c>
      <c r="AH483" s="113">
        <v>0</v>
      </c>
      <c r="AI483" s="113">
        <v>0</v>
      </c>
      <c r="AJ483" s="113">
        <v>0</v>
      </c>
      <c r="AK483" s="113">
        <v>0</v>
      </c>
      <c r="AL483" s="113">
        <v>0</v>
      </c>
      <c r="AM483" s="113">
        <f t="shared" si="7"/>
        <v>0</v>
      </c>
      <c r="AP483" s="70"/>
    </row>
    <row r="484" spans="1:42" ht="33" customHeight="1">
      <c r="A484" s="87">
        <v>1533</v>
      </c>
      <c r="B484" s="88" t="s">
        <v>1117</v>
      </c>
      <c r="C484" s="115" t="s">
        <v>1399</v>
      </c>
      <c r="D484" s="113">
        <v>0</v>
      </c>
      <c r="E484" s="113">
        <v>0</v>
      </c>
      <c r="F484" s="113">
        <v>0</v>
      </c>
      <c r="G484" s="113">
        <v>0</v>
      </c>
      <c r="H484" s="113">
        <v>0</v>
      </c>
      <c r="I484" s="113">
        <v>0</v>
      </c>
      <c r="J484" s="113">
        <v>0</v>
      </c>
      <c r="K484" s="113">
        <v>0</v>
      </c>
      <c r="L484" s="113">
        <v>0</v>
      </c>
      <c r="M484" s="113">
        <v>0</v>
      </c>
      <c r="N484" s="113">
        <v>0</v>
      </c>
      <c r="O484" s="113">
        <v>0</v>
      </c>
      <c r="P484" s="113">
        <v>0</v>
      </c>
      <c r="Q484" s="113">
        <v>0</v>
      </c>
      <c r="R484" s="113">
        <v>0</v>
      </c>
      <c r="S484" s="113">
        <v>0</v>
      </c>
      <c r="T484" s="113">
        <v>0</v>
      </c>
      <c r="U484" s="113">
        <v>0</v>
      </c>
      <c r="V484" s="113">
        <v>0</v>
      </c>
      <c r="W484" s="113">
        <v>0</v>
      </c>
      <c r="X484" s="113">
        <v>0</v>
      </c>
      <c r="Y484" s="113">
        <v>0</v>
      </c>
      <c r="Z484" s="113">
        <v>0</v>
      </c>
      <c r="AA484" s="113">
        <v>0</v>
      </c>
      <c r="AB484" s="113">
        <v>0</v>
      </c>
      <c r="AC484" s="113">
        <v>0</v>
      </c>
      <c r="AD484" s="113">
        <v>0</v>
      </c>
      <c r="AE484" s="113">
        <v>0</v>
      </c>
      <c r="AF484" s="113">
        <v>0</v>
      </c>
      <c r="AG484" s="113">
        <v>0</v>
      </c>
      <c r="AH484" s="113">
        <v>0</v>
      </c>
      <c r="AI484" s="113">
        <v>0</v>
      </c>
      <c r="AJ484" s="113">
        <v>0</v>
      </c>
      <c r="AK484" s="113">
        <v>0</v>
      </c>
      <c r="AL484" s="113">
        <v>0</v>
      </c>
      <c r="AM484" s="113">
        <f t="shared" si="7"/>
        <v>0</v>
      </c>
      <c r="AP484" s="70"/>
    </row>
    <row r="485" spans="1:42" ht="33" customHeight="1">
      <c r="A485" s="87">
        <v>1534</v>
      </c>
      <c r="B485" s="88" t="s">
        <v>1118</v>
      </c>
      <c r="C485" s="115" t="s">
        <v>1399</v>
      </c>
      <c r="D485" s="113">
        <v>0</v>
      </c>
      <c r="E485" s="113">
        <v>0</v>
      </c>
      <c r="F485" s="113">
        <v>0</v>
      </c>
      <c r="G485" s="113">
        <v>0</v>
      </c>
      <c r="H485" s="113">
        <v>0</v>
      </c>
      <c r="I485" s="113">
        <v>0</v>
      </c>
      <c r="J485" s="113">
        <v>0</v>
      </c>
      <c r="K485" s="113">
        <v>0</v>
      </c>
      <c r="L485" s="113">
        <v>0</v>
      </c>
      <c r="M485" s="113">
        <v>0</v>
      </c>
      <c r="N485" s="113">
        <v>0</v>
      </c>
      <c r="O485" s="113">
        <v>0</v>
      </c>
      <c r="P485" s="113">
        <v>0</v>
      </c>
      <c r="Q485" s="113">
        <v>0</v>
      </c>
      <c r="R485" s="113">
        <v>0</v>
      </c>
      <c r="S485" s="113">
        <v>0</v>
      </c>
      <c r="T485" s="113">
        <v>0</v>
      </c>
      <c r="U485" s="113">
        <v>0</v>
      </c>
      <c r="V485" s="113">
        <v>0</v>
      </c>
      <c r="W485" s="113">
        <v>0</v>
      </c>
      <c r="X485" s="113">
        <v>0</v>
      </c>
      <c r="Y485" s="113">
        <v>0</v>
      </c>
      <c r="Z485" s="113">
        <v>0</v>
      </c>
      <c r="AA485" s="113">
        <v>0</v>
      </c>
      <c r="AB485" s="113">
        <v>0</v>
      </c>
      <c r="AC485" s="113">
        <v>0</v>
      </c>
      <c r="AD485" s="113">
        <v>0</v>
      </c>
      <c r="AE485" s="113">
        <v>0</v>
      </c>
      <c r="AF485" s="113">
        <v>0</v>
      </c>
      <c r="AG485" s="113">
        <v>0</v>
      </c>
      <c r="AH485" s="113">
        <v>0</v>
      </c>
      <c r="AI485" s="113">
        <v>0</v>
      </c>
      <c r="AJ485" s="113">
        <v>0</v>
      </c>
      <c r="AK485" s="113">
        <v>0</v>
      </c>
      <c r="AL485" s="113">
        <v>0</v>
      </c>
      <c r="AM485" s="113">
        <f t="shared" si="7"/>
        <v>0</v>
      </c>
      <c r="AP485" s="70"/>
    </row>
    <row r="486" spans="1:42" ht="33" customHeight="1">
      <c r="A486" s="87">
        <v>1535</v>
      </c>
      <c r="B486" s="88" t="s">
        <v>1119</v>
      </c>
      <c r="C486" s="115" t="s">
        <v>1399</v>
      </c>
      <c r="D486" s="113">
        <v>0</v>
      </c>
      <c r="E486" s="113">
        <v>0</v>
      </c>
      <c r="F486" s="113">
        <v>0</v>
      </c>
      <c r="G486" s="113">
        <v>0</v>
      </c>
      <c r="H486" s="113">
        <v>0</v>
      </c>
      <c r="I486" s="113">
        <v>0</v>
      </c>
      <c r="J486" s="113">
        <v>0</v>
      </c>
      <c r="K486" s="113">
        <v>0</v>
      </c>
      <c r="L486" s="113">
        <v>0</v>
      </c>
      <c r="M486" s="113">
        <v>0</v>
      </c>
      <c r="N486" s="113">
        <v>0</v>
      </c>
      <c r="O486" s="113">
        <v>0</v>
      </c>
      <c r="P486" s="113">
        <v>0</v>
      </c>
      <c r="Q486" s="113">
        <v>0</v>
      </c>
      <c r="R486" s="113">
        <v>0</v>
      </c>
      <c r="S486" s="113">
        <v>0</v>
      </c>
      <c r="T486" s="113">
        <v>0</v>
      </c>
      <c r="U486" s="113">
        <v>0</v>
      </c>
      <c r="V486" s="113">
        <v>0</v>
      </c>
      <c r="W486" s="113">
        <v>0</v>
      </c>
      <c r="X486" s="113">
        <v>0</v>
      </c>
      <c r="Y486" s="113">
        <v>0</v>
      </c>
      <c r="Z486" s="113">
        <v>0</v>
      </c>
      <c r="AA486" s="113">
        <v>0</v>
      </c>
      <c r="AB486" s="113">
        <v>0</v>
      </c>
      <c r="AC486" s="113">
        <v>0</v>
      </c>
      <c r="AD486" s="113">
        <v>0</v>
      </c>
      <c r="AE486" s="113">
        <v>0</v>
      </c>
      <c r="AF486" s="113">
        <v>0</v>
      </c>
      <c r="AG486" s="113">
        <v>0</v>
      </c>
      <c r="AH486" s="113">
        <v>0</v>
      </c>
      <c r="AI486" s="113">
        <v>0</v>
      </c>
      <c r="AJ486" s="113">
        <v>0</v>
      </c>
      <c r="AK486" s="113">
        <v>0</v>
      </c>
      <c r="AL486" s="113">
        <v>0</v>
      </c>
      <c r="AM486" s="113">
        <f t="shared" si="7"/>
        <v>0</v>
      </c>
      <c r="AP486" s="70"/>
    </row>
    <row r="487" spans="1:42" ht="33" customHeight="1">
      <c r="A487" s="87">
        <v>1536</v>
      </c>
      <c r="B487" s="88" t="s">
        <v>1120</v>
      </c>
      <c r="C487" s="115" t="s">
        <v>1399</v>
      </c>
      <c r="D487" s="113">
        <v>0</v>
      </c>
      <c r="E487" s="113">
        <v>0</v>
      </c>
      <c r="F487" s="113">
        <v>0</v>
      </c>
      <c r="G487" s="113">
        <v>0</v>
      </c>
      <c r="H487" s="113">
        <v>0</v>
      </c>
      <c r="I487" s="113">
        <v>0</v>
      </c>
      <c r="J487" s="113">
        <v>0</v>
      </c>
      <c r="K487" s="113">
        <v>0</v>
      </c>
      <c r="L487" s="113">
        <v>0</v>
      </c>
      <c r="M487" s="113">
        <v>0</v>
      </c>
      <c r="N487" s="113">
        <v>0</v>
      </c>
      <c r="O487" s="113">
        <v>0</v>
      </c>
      <c r="P487" s="113">
        <v>0</v>
      </c>
      <c r="Q487" s="113">
        <v>0</v>
      </c>
      <c r="R487" s="113">
        <v>0</v>
      </c>
      <c r="S487" s="113">
        <v>0</v>
      </c>
      <c r="T487" s="113">
        <v>0</v>
      </c>
      <c r="U487" s="113">
        <v>0</v>
      </c>
      <c r="V487" s="113">
        <v>0</v>
      </c>
      <c r="W487" s="113">
        <v>0</v>
      </c>
      <c r="X487" s="113">
        <v>0</v>
      </c>
      <c r="Y487" s="113">
        <v>0</v>
      </c>
      <c r="Z487" s="113">
        <v>0</v>
      </c>
      <c r="AA487" s="113">
        <v>0</v>
      </c>
      <c r="AB487" s="113">
        <v>0</v>
      </c>
      <c r="AC487" s="113">
        <v>0</v>
      </c>
      <c r="AD487" s="113">
        <v>0</v>
      </c>
      <c r="AE487" s="113">
        <v>0</v>
      </c>
      <c r="AF487" s="113">
        <v>0</v>
      </c>
      <c r="AG487" s="113">
        <v>0</v>
      </c>
      <c r="AH487" s="113">
        <v>0</v>
      </c>
      <c r="AI487" s="113">
        <v>0</v>
      </c>
      <c r="AJ487" s="113">
        <v>0</v>
      </c>
      <c r="AK487" s="113">
        <v>0</v>
      </c>
      <c r="AL487" s="113">
        <v>0</v>
      </c>
      <c r="AM487" s="113">
        <f t="shared" si="7"/>
        <v>0</v>
      </c>
      <c r="AP487" s="70"/>
    </row>
    <row r="488" spans="1:42" ht="33" customHeight="1">
      <c r="A488" s="87">
        <v>1537</v>
      </c>
      <c r="B488" s="88" t="s">
        <v>1121</v>
      </c>
      <c r="C488" s="115" t="s">
        <v>1399</v>
      </c>
      <c r="D488" s="113">
        <v>0</v>
      </c>
      <c r="E488" s="113">
        <v>0</v>
      </c>
      <c r="F488" s="113">
        <v>0</v>
      </c>
      <c r="G488" s="113">
        <v>0</v>
      </c>
      <c r="H488" s="113">
        <v>0</v>
      </c>
      <c r="I488" s="113">
        <v>0</v>
      </c>
      <c r="J488" s="113">
        <v>0</v>
      </c>
      <c r="K488" s="113">
        <v>0</v>
      </c>
      <c r="L488" s="113">
        <v>0</v>
      </c>
      <c r="M488" s="113">
        <v>0</v>
      </c>
      <c r="N488" s="113">
        <v>0</v>
      </c>
      <c r="O488" s="113">
        <v>0</v>
      </c>
      <c r="P488" s="113">
        <v>0</v>
      </c>
      <c r="Q488" s="113">
        <v>0</v>
      </c>
      <c r="R488" s="113">
        <v>0</v>
      </c>
      <c r="S488" s="113">
        <v>0</v>
      </c>
      <c r="T488" s="113">
        <v>0</v>
      </c>
      <c r="U488" s="113">
        <v>0</v>
      </c>
      <c r="V488" s="113">
        <v>0</v>
      </c>
      <c r="W488" s="113">
        <v>0</v>
      </c>
      <c r="X488" s="113">
        <v>0</v>
      </c>
      <c r="Y488" s="113">
        <v>0</v>
      </c>
      <c r="Z488" s="113">
        <v>0</v>
      </c>
      <c r="AA488" s="113">
        <v>0</v>
      </c>
      <c r="AB488" s="113">
        <v>0</v>
      </c>
      <c r="AC488" s="113">
        <v>0</v>
      </c>
      <c r="AD488" s="113">
        <v>0</v>
      </c>
      <c r="AE488" s="113">
        <v>0</v>
      </c>
      <c r="AF488" s="113">
        <v>0</v>
      </c>
      <c r="AG488" s="113">
        <v>0</v>
      </c>
      <c r="AH488" s="113">
        <v>0</v>
      </c>
      <c r="AI488" s="113">
        <v>0</v>
      </c>
      <c r="AJ488" s="113">
        <v>0</v>
      </c>
      <c r="AK488" s="113">
        <v>0</v>
      </c>
      <c r="AL488" s="113">
        <v>0</v>
      </c>
      <c r="AM488" s="113">
        <f t="shared" si="7"/>
        <v>0</v>
      </c>
      <c r="AP488" s="70"/>
    </row>
    <row r="489" spans="1:42" ht="33" customHeight="1">
      <c r="A489" s="87">
        <v>1538</v>
      </c>
      <c r="B489" s="88" t="s">
        <v>1122</v>
      </c>
      <c r="C489" s="115" t="s">
        <v>1399</v>
      </c>
      <c r="D489" s="113">
        <v>0</v>
      </c>
      <c r="E489" s="113">
        <v>0</v>
      </c>
      <c r="F489" s="113">
        <v>0</v>
      </c>
      <c r="G489" s="113">
        <v>0</v>
      </c>
      <c r="H489" s="113">
        <v>0</v>
      </c>
      <c r="I489" s="113">
        <v>0</v>
      </c>
      <c r="J489" s="113">
        <v>0</v>
      </c>
      <c r="K489" s="113">
        <v>0</v>
      </c>
      <c r="L489" s="113">
        <v>0</v>
      </c>
      <c r="M489" s="113">
        <v>0</v>
      </c>
      <c r="N489" s="113">
        <v>0</v>
      </c>
      <c r="O489" s="113">
        <v>0</v>
      </c>
      <c r="P489" s="113">
        <v>0</v>
      </c>
      <c r="Q489" s="113">
        <v>0</v>
      </c>
      <c r="R489" s="113">
        <v>0</v>
      </c>
      <c r="S489" s="113">
        <v>0</v>
      </c>
      <c r="T489" s="113">
        <v>0</v>
      </c>
      <c r="U489" s="113">
        <v>0</v>
      </c>
      <c r="V489" s="113">
        <v>0</v>
      </c>
      <c r="W489" s="113">
        <v>0</v>
      </c>
      <c r="X489" s="113">
        <v>0</v>
      </c>
      <c r="Y489" s="113">
        <v>0</v>
      </c>
      <c r="Z489" s="113">
        <v>0</v>
      </c>
      <c r="AA489" s="113">
        <v>0</v>
      </c>
      <c r="AB489" s="113">
        <v>0</v>
      </c>
      <c r="AC489" s="113">
        <v>0</v>
      </c>
      <c r="AD489" s="113">
        <v>0</v>
      </c>
      <c r="AE489" s="113">
        <v>0</v>
      </c>
      <c r="AF489" s="113">
        <v>0</v>
      </c>
      <c r="AG489" s="113">
        <v>0</v>
      </c>
      <c r="AH489" s="113">
        <v>0</v>
      </c>
      <c r="AI489" s="113">
        <v>0</v>
      </c>
      <c r="AJ489" s="113">
        <v>0</v>
      </c>
      <c r="AK489" s="113">
        <v>0</v>
      </c>
      <c r="AL489" s="113">
        <v>0</v>
      </c>
      <c r="AM489" s="113">
        <f t="shared" si="7"/>
        <v>0</v>
      </c>
      <c r="AP489" s="70"/>
    </row>
    <row r="490" spans="1:42" ht="33" customHeight="1">
      <c r="A490" s="87">
        <v>1539</v>
      </c>
      <c r="B490" s="88" t="s">
        <v>1123</v>
      </c>
      <c r="C490" s="115" t="s">
        <v>1399</v>
      </c>
      <c r="D490" s="113">
        <v>0</v>
      </c>
      <c r="E490" s="113">
        <v>0</v>
      </c>
      <c r="F490" s="113">
        <v>0</v>
      </c>
      <c r="G490" s="113">
        <v>0</v>
      </c>
      <c r="H490" s="113">
        <v>0</v>
      </c>
      <c r="I490" s="113">
        <v>0</v>
      </c>
      <c r="J490" s="113">
        <v>0</v>
      </c>
      <c r="K490" s="113">
        <v>0</v>
      </c>
      <c r="L490" s="113">
        <v>0</v>
      </c>
      <c r="M490" s="113">
        <v>0</v>
      </c>
      <c r="N490" s="113">
        <v>0</v>
      </c>
      <c r="O490" s="113">
        <v>0</v>
      </c>
      <c r="P490" s="113">
        <v>0</v>
      </c>
      <c r="Q490" s="113">
        <v>0</v>
      </c>
      <c r="R490" s="113">
        <v>0</v>
      </c>
      <c r="S490" s="113">
        <v>0</v>
      </c>
      <c r="T490" s="113">
        <v>0</v>
      </c>
      <c r="U490" s="113">
        <v>0</v>
      </c>
      <c r="V490" s="113">
        <v>0</v>
      </c>
      <c r="W490" s="113">
        <v>0</v>
      </c>
      <c r="X490" s="113">
        <v>0</v>
      </c>
      <c r="Y490" s="113">
        <v>0</v>
      </c>
      <c r="Z490" s="113">
        <v>0</v>
      </c>
      <c r="AA490" s="113">
        <v>0</v>
      </c>
      <c r="AB490" s="113">
        <v>0</v>
      </c>
      <c r="AC490" s="113">
        <v>0</v>
      </c>
      <c r="AD490" s="113">
        <v>0</v>
      </c>
      <c r="AE490" s="113">
        <v>0</v>
      </c>
      <c r="AF490" s="113">
        <v>0</v>
      </c>
      <c r="AG490" s="113">
        <v>0</v>
      </c>
      <c r="AH490" s="113">
        <v>0</v>
      </c>
      <c r="AI490" s="113">
        <v>0</v>
      </c>
      <c r="AJ490" s="113">
        <v>0</v>
      </c>
      <c r="AK490" s="113">
        <v>0</v>
      </c>
      <c r="AL490" s="113">
        <v>0</v>
      </c>
      <c r="AM490" s="113">
        <f t="shared" si="7"/>
        <v>0</v>
      </c>
      <c r="AP490" s="70"/>
    </row>
    <row r="491" spans="1:42" ht="33" customHeight="1">
      <c r="A491" s="87">
        <v>1540</v>
      </c>
      <c r="B491" s="88" t="s">
        <v>1124</v>
      </c>
      <c r="C491" s="115" t="s">
        <v>1399</v>
      </c>
      <c r="D491" s="113">
        <v>0</v>
      </c>
      <c r="E491" s="113">
        <v>0</v>
      </c>
      <c r="F491" s="113">
        <v>0</v>
      </c>
      <c r="G491" s="113">
        <v>0</v>
      </c>
      <c r="H491" s="113">
        <v>0</v>
      </c>
      <c r="I491" s="113">
        <v>0</v>
      </c>
      <c r="J491" s="113">
        <v>0</v>
      </c>
      <c r="K491" s="113">
        <v>0</v>
      </c>
      <c r="L491" s="113">
        <v>0</v>
      </c>
      <c r="M491" s="113">
        <v>0</v>
      </c>
      <c r="N491" s="113">
        <v>0</v>
      </c>
      <c r="O491" s="113">
        <v>0</v>
      </c>
      <c r="P491" s="113">
        <v>0</v>
      </c>
      <c r="Q491" s="113">
        <v>0</v>
      </c>
      <c r="R491" s="113">
        <v>0</v>
      </c>
      <c r="S491" s="113">
        <v>0</v>
      </c>
      <c r="T491" s="113">
        <v>0</v>
      </c>
      <c r="U491" s="113">
        <v>0</v>
      </c>
      <c r="V491" s="113">
        <v>0</v>
      </c>
      <c r="W491" s="113">
        <v>0</v>
      </c>
      <c r="X491" s="113">
        <v>0</v>
      </c>
      <c r="Y491" s="113">
        <v>0</v>
      </c>
      <c r="Z491" s="113">
        <v>0</v>
      </c>
      <c r="AA491" s="113">
        <v>0</v>
      </c>
      <c r="AB491" s="113">
        <v>0</v>
      </c>
      <c r="AC491" s="113">
        <v>0</v>
      </c>
      <c r="AD491" s="113">
        <v>0</v>
      </c>
      <c r="AE491" s="113">
        <v>0</v>
      </c>
      <c r="AF491" s="113">
        <v>0</v>
      </c>
      <c r="AG491" s="113">
        <v>0</v>
      </c>
      <c r="AH491" s="113">
        <v>0</v>
      </c>
      <c r="AI491" s="113">
        <v>0</v>
      </c>
      <c r="AJ491" s="113">
        <v>0</v>
      </c>
      <c r="AK491" s="113">
        <v>0</v>
      </c>
      <c r="AL491" s="113">
        <v>0</v>
      </c>
      <c r="AM491" s="113">
        <f t="shared" si="7"/>
        <v>0</v>
      </c>
      <c r="AP491" s="70"/>
    </row>
    <row r="492" spans="1:42" ht="33" customHeight="1">
      <c r="A492" s="87">
        <v>1601</v>
      </c>
      <c r="B492" s="88" t="s">
        <v>1125</v>
      </c>
      <c r="C492" s="115" t="s">
        <v>1399</v>
      </c>
      <c r="D492" s="113">
        <v>0</v>
      </c>
      <c r="E492" s="113">
        <v>0</v>
      </c>
      <c r="F492" s="113">
        <v>0</v>
      </c>
      <c r="G492" s="113">
        <v>0</v>
      </c>
      <c r="H492" s="113">
        <v>0</v>
      </c>
      <c r="I492" s="113">
        <v>0</v>
      </c>
      <c r="J492" s="113">
        <v>0</v>
      </c>
      <c r="K492" s="113">
        <v>0</v>
      </c>
      <c r="L492" s="113">
        <v>0</v>
      </c>
      <c r="M492" s="113">
        <v>0</v>
      </c>
      <c r="N492" s="113">
        <v>0</v>
      </c>
      <c r="O492" s="113">
        <v>0</v>
      </c>
      <c r="P492" s="113">
        <v>0</v>
      </c>
      <c r="Q492" s="113">
        <v>0</v>
      </c>
      <c r="R492" s="113">
        <v>0</v>
      </c>
      <c r="S492" s="113">
        <v>0</v>
      </c>
      <c r="T492" s="113">
        <v>0</v>
      </c>
      <c r="U492" s="113">
        <v>0</v>
      </c>
      <c r="V492" s="113">
        <v>0</v>
      </c>
      <c r="W492" s="113">
        <v>0</v>
      </c>
      <c r="X492" s="113">
        <v>0</v>
      </c>
      <c r="Y492" s="113">
        <v>0</v>
      </c>
      <c r="Z492" s="113">
        <v>0</v>
      </c>
      <c r="AA492" s="113">
        <v>0</v>
      </c>
      <c r="AB492" s="113">
        <v>0</v>
      </c>
      <c r="AC492" s="113">
        <v>0</v>
      </c>
      <c r="AD492" s="113">
        <v>0</v>
      </c>
      <c r="AE492" s="113">
        <v>0</v>
      </c>
      <c r="AF492" s="113">
        <v>0</v>
      </c>
      <c r="AG492" s="113">
        <v>0</v>
      </c>
      <c r="AH492" s="113">
        <v>0</v>
      </c>
      <c r="AI492" s="113">
        <v>0</v>
      </c>
      <c r="AJ492" s="113">
        <v>0</v>
      </c>
      <c r="AK492" s="113">
        <v>0</v>
      </c>
      <c r="AL492" s="113">
        <v>0</v>
      </c>
      <c r="AM492" s="113">
        <f t="shared" si="7"/>
        <v>0</v>
      </c>
      <c r="AP492" s="70"/>
    </row>
    <row r="493" spans="1:42" ht="33" customHeight="1">
      <c r="A493" s="87">
        <v>1602</v>
      </c>
      <c r="B493" s="88" t="s">
        <v>1126</v>
      </c>
      <c r="C493" s="115" t="s">
        <v>1399</v>
      </c>
      <c r="D493" s="113">
        <v>0</v>
      </c>
      <c r="E493" s="113">
        <v>0</v>
      </c>
      <c r="F493" s="113">
        <v>0</v>
      </c>
      <c r="G493" s="113">
        <v>0</v>
      </c>
      <c r="H493" s="113">
        <v>0</v>
      </c>
      <c r="I493" s="113">
        <v>0</v>
      </c>
      <c r="J493" s="113">
        <v>0</v>
      </c>
      <c r="K493" s="113">
        <v>0</v>
      </c>
      <c r="L493" s="113">
        <v>0</v>
      </c>
      <c r="M493" s="113">
        <v>0</v>
      </c>
      <c r="N493" s="113">
        <v>0</v>
      </c>
      <c r="O493" s="113">
        <v>0</v>
      </c>
      <c r="P493" s="113">
        <v>0</v>
      </c>
      <c r="Q493" s="113">
        <v>0</v>
      </c>
      <c r="R493" s="113">
        <v>0</v>
      </c>
      <c r="S493" s="113">
        <v>0</v>
      </c>
      <c r="T493" s="113">
        <v>0</v>
      </c>
      <c r="U493" s="113">
        <v>0</v>
      </c>
      <c r="V493" s="113">
        <v>0</v>
      </c>
      <c r="W493" s="113">
        <v>0</v>
      </c>
      <c r="X493" s="113">
        <v>0</v>
      </c>
      <c r="Y493" s="113">
        <v>0</v>
      </c>
      <c r="Z493" s="113">
        <v>0</v>
      </c>
      <c r="AA493" s="113">
        <v>0</v>
      </c>
      <c r="AB493" s="113">
        <v>0</v>
      </c>
      <c r="AC493" s="113">
        <v>0</v>
      </c>
      <c r="AD493" s="113">
        <v>0</v>
      </c>
      <c r="AE493" s="113">
        <v>0</v>
      </c>
      <c r="AF493" s="113">
        <v>0</v>
      </c>
      <c r="AG493" s="113">
        <v>0</v>
      </c>
      <c r="AH493" s="113">
        <v>0</v>
      </c>
      <c r="AI493" s="113">
        <v>0</v>
      </c>
      <c r="AJ493" s="113">
        <v>0</v>
      </c>
      <c r="AK493" s="113">
        <v>0</v>
      </c>
      <c r="AL493" s="113">
        <v>0</v>
      </c>
      <c r="AM493" s="113">
        <f t="shared" si="7"/>
        <v>0</v>
      </c>
      <c r="AP493" s="70"/>
    </row>
    <row r="494" spans="1:42" ht="33" customHeight="1">
      <c r="A494" s="87">
        <v>1603</v>
      </c>
      <c r="B494" s="88" t="s">
        <v>1127</v>
      </c>
      <c r="C494" s="115" t="s">
        <v>1399</v>
      </c>
      <c r="D494" s="113">
        <v>0</v>
      </c>
      <c r="E494" s="113">
        <v>0</v>
      </c>
      <c r="F494" s="113">
        <v>0</v>
      </c>
      <c r="G494" s="113">
        <v>0</v>
      </c>
      <c r="H494" s="113">
        <v>0</v>
      </c>
      <c r="I494" s="113">
        <v>0</v>
      </c>
      <c r="J494" s="113">
        <v>0</v>
      </c>
      <c r="K494" s="113">
        <v>0</v>
      </c>
      <c r="L494" s="113">
        <v>0</v>
      </c>
      <c r="M494" s="113">
        <v>0</v>
      </c>
      <c r="N494" s="113">
        <v>0</v>
      </c>
      <c r="O494" s="113">
        <v>0</v>
      </c>
      <c r="P494" s="113">
        <v>0</v>
      </c>
      <c r="Q494" s="113">
        <v>0</v>
      </c>
      <c r="R494" s="113">
        <v>0</v>
      </c>
      <c r="S494" s="113">
        <v>0</v>
      </c>
      <c r="T494" s="113">
        <v>0</v>
      </c>
      <c r="U494" s="113">
        <v>0</v>
      </c>
      <c r="V494" s="113">
        <v>0</v>
      </c>
      <c r="W494" s="113">
        <v>0</v>
      </c>
      <c r="X494" s="113">
        <v>0</v>
      </c>
      <c r="Y494" s="113">
        <v>0</v>
      </c>
      <c r="Z494" s="113">
        <v>0</v>
      </c>
      <c r="AA494" s="113">
        <v>0</v>
      </c>
      <c r="AB494" s="113">
        <v>0</v>
      </c>
      <c r="AC494" s="113">
        <v>0</v>
      </c>
      <c r="AD494" s="113">
        <v>0</v>
      </c>
      <c r="AE494" s="113">
        <v>0</v>
      </c>
      <c r="AF494" s="113">
        <v>0</v>
      </c>
      <c r="AG494" s="113">
        <v>0</v>
      </c>
      <c r="AH494" s="113">
        <v>0</v>
      </c>
      <c r="AI494" s="113">
        <v>0</v>
      </c>
      <c r="AJ494" s="113">
        <v>0</v>
      </c>
      <c r="AK494" s="113">
        <v>0</v>
      </c>
      <c r="AL494" s="113">
        <v>0</v>
      </c>
      <c r="AM494" s="113">
        <f t="shared" si="7"/>
        <v>0</v>
      </c>
      <c r="AP494" s="70"/>
    </row>
    <row r="495" spans="1:42" ht="33" customHeight="1">
      <c r="A495" s="87">
        <v>1604</v>
      </c>
      <c r="B495" s="88" t="s">
        <v>1128</v>
      </c>
      <c r="C495" s="115" t="s">
        <v>1399</v>
      </c>
      <c r="D495" s="113">
        <v>0</v>
      </c>
      <c r="E495" s="113">
        <v>0</v>
      </c>
      <c r="F495" s="113">
        <v>0</v>
      </c>
      <c r="G495" s="113">
        <v>0</v>
      </c>
      <c r="H495" s="113">
        <v>0</v>
      </c>
      <c r="I495" s="113">
        <v>0</v>
      </c>
      <c r="J495" s="113">
        <v>0</v>
      </c>
      <c r="K495" s="113">
        <v>0</v>
      </c>
      <c r="L495" s="113">
        <v>0</v>
      </c>
      <c r="M495" s="113">
        <v>0</v>
      </c>
      <c r="N495" s="113">
        <v>0</v>
      </c>
      <c r="O495" s="113">
        <v>0</v>
      </c>
      <c r="P495" s="113">
        <v>0</v>
      </c>
      <c r="Q495" s="113">
        <v>0</v>
      </c>
      <c r="R495" s="113">
        <v>0</v>
      </c>
      <c r="S495" s="113">
        <v>0</v>
      </c>
      <c r="T495" s="113">
        <v>0</v>
      </c>
      <c r="U495" s="113">
        <v>0</v>
      </c>
      <c r="V495" s="113">
        <v>0</v>
      </c>
      <c r="W495" s="113">
        <v>0</v>
      </c>
      <c r="X495" s="113">
        <v>0</v>
      </c>
      <c r="Y495" s="113">
        <v>0</v>
      </c>
      <c r="Z495" s="113">
        <v>0</v>
      </c>
      <c r="AA495" s="113">
        <v>0</v>
      </c>
      <c r="AB495" s="113">
        <v>0</v>
      </c>
      <c r="AC495" s="113">
        <v>0</v>
      </c>
      <c r="AD495" s="113">
        <v>0</v>
      </c>
      <c r="AE495" s="113">
        <v>0</v>
      </c>
      <c r="AF495" s="113">
        <v>0</v>
      </c>
      <c r="AG495" s="113">
        <v>0</v>
      </c>
      <c r="AH495" s="113">
        <v>0</v>
      </c>
      <c r="AI495" s="113">
        <v>0</v>
      </c>
      <c r="AJ495" s="113">
        <v>0</v>
      </c>
      <c r="AK495" s="113">
        <v>0</v>
      </c>
      <c r="AL495" s="113">
        <v>0</v>
      </c>
      <c r="AM495" s="113">
        <f t="shared" si="7"/>
        <v>0</v>
      </c>
      <c r="AP495" s="70"/>
    </row>
    <row r="496" spans="1:42" ht="33" customHeight="1">
      <c r="A496" s="87">
        <v>1605</v>
      </c>
      <c r="B496" s="88" t="s">
        <v>1129</v>
      </c>
      <c r="C496" s="115" t="s">
        <v>1399</v>
      </c>
      <c r="D496" s="113">
        <v>0</v>
      </c>
      <c r="E496" s="113">
        <v>0</v>
      </c>
      <c r="F496" s="113">
        <v>0</v>
      </c>
      <c r="G496" s="113">
        <v>0</v>
      </c>
      <c r="H496" s="113">
        <v>0</v>
      </c>
      <c r="I496" s="113">
        <v>0</v>
      </c>
      <c r="J496" s="113">
        <v>0</v>
      </c>
      <c r="K496" s="113">
        <v>0</v>
      </c>
      <c r="L496" s="113">
        <v>0</v>
      </c>
      <c r="M496" s="113">
        <v>0</v>
      </c>
      <c r="N496" s="113">
        <v>0</v>
      </c>
      <c r="O496" s="113">
        <v>0</v>
      </c>
      <c r="P496" s="113">
        <v>0</v>
      </c>
      <c r="Q496" s="113">
        <v>0</v>
      </c>
      <c r="R496" s="113">
        <v>0</v>
      </c>
      <c r="S496" s="113">
        <v>0</v>
      </c>
      <c r="T496" s="113">
        <v>0</v>
      </c>
      <c r="U496" s="113">
        <v>0</v>
      </c>
      <c r="V496" s="113">
        <v>0</v>
      </c>
      <c r="W496" s="113">
        <v>0</v>
      </c>
      <c r="X496" s="113">
        <v>0</v>
      </c>
      <c r="Y496" s="113">
        <v>0</v>
      </c>
      <c r="Z496" s="113">
        <v>0</v>
      </c>
      <c r="AA496" s="113">
        <v>0</v>
      </c>
      <c r="AB496" s="113">
        <v>0</v>
      </c>
      <c r="AC496" s="113">
        <v>0</v>
      </c>
      <c r="AD496" s="113">
        <v>0</v>
      </c>
      <c r="AE496" s="113">
        <v>0</v>
      </c>
      <c r="AF496" s="113">
        <v>0</v>
      </c>
      <c r="AG496" s="113">
        <v>0</v>
      </c>
      <c r="AH496" s="113">
        <v>0</v>
      </c>
      <c r="AI496" s="113">
        <v>0</v>
      </c>
      <c r="AJ496" s="113">
        <v>0</v>
      </c>
      <c r="AK496" s="113">
        <v>0</v>
      </c>
      <c r="AL496" s="113">
        <v>0</v>
      </c>
      <c r="AM496" s="113">
        <f t="shared" si="7"/>
        <v>0</v>
      </c>
      <c r="AP496" s="70"/>
    </row>
    <row r="497" spans="1:42" ht="33" customHeight="1">
      <c r="A497" s="87">
        <v>1606</v>
      </c>
      <c r="B497" s="88" t="s">
        <v>1130</v>
      </c>
      <c r="C497" s="115" t="s">
        <v>1399</v>
      </c>
      <c r="D497" s="113">
        <v>0</v>
      </c>
      <c r="E497" s="113">
        <v>0</v>
      </c>
      <c r="F497" s="113">
        <v>0</v>
      </c>
      <c r="G497" s="113">
        <v>0</v>
      </c>
      <c r="H497" s="113">
        <v>0</v>
      </c>
      <c r="I497" s="113">
        <v>0</v>
      </c>
      <c r="J497" s="113">
        <v>0</v>
      </c>
      <c r="K497" s="113">
        <v>0</v>
      </c>
      <c r="L497" s="113">
        <v>0</v>
      </c>
      <c r="M497" s="113">
        <v>0</v>
      </c>
      <c r="N497" s="113">
        <v>0</v>
      </c>
      <c r="O497" s="113">
        <v>0</v>
      </c>
      <c r="P497" s="113">
        <v>0</v>
      </c>
      <c r="Q497" s="113">
        <v>0</v>
      </c>
      <c r="R497" s="113">
        <v>0</v>
      </c>
      <c r="S497" s="113">
        <v>0</v>
      </c>
      <c r="T497" s="113">
        <v>0</v>
      </c>
      <c r="U497" s="113">
        <v>0</v>
      </c>
      <c r="V497" s="113">
        <v>0</v>
      </c>
      <c r="W497" s="113">
        <v>0</v>
      </c>
      <c r="X497" s="113">
        <v>0</v>
      </c>
      <c r="Y497" s="113">
        <v>0</v>
      </c>
      <c r="Z497" s="113">
        <v>0</v>
      </c>
      <c r="AA497" s="113">
        <v>0</v>
      </c>
      <c r="AB497" s="113">
        <v>0</v>
      </c>
      <c r="AC497" s="113">
        <v>0</v>
      </c>
      <c r="AD497" s="113">
        <v>0</v>
      </c>
      <c r="AE497" s="113">
        <v>0</v>
      </c>
      <c r="AF497" s="113">
        <v>0</v>
      </c>
      <c r="AG497" s="113">
        <v>0</v>
      </c>
      <c r="AH497" s="113">
        <v>0</v>
      </c>
      <c r="AI497" s="113">
        <v>0</v>
      </c>
      <c r="AJ497" s="113">
        <v>0</v>
      </c>
      <c r="AK497" s="113">
        <v>0</v>
      </c>
      <c r="AL497" s="113">
        <v>0</v>
      </c>
      <c r="AM497" s="113">
        <f t="shared" si="7"/>
        <v>0</v>
      </c>
      <c r="AP497" s="70"/>
    </row>
    <row r="498" spans="1:42" ht="33" customHeight="1">
      <c r="A498" s="87">
        <v>1607</v>
      </c>
      <c r="B498" s="88" t="s">
        <v>1131</v>
      </c>
      <c r="C498" s="115" t="s">
        <v>1399</v>
      </c>
      <c r="D498" s="113">
        <v>0</v>
      </c>
      <c r="E498" s="113">
        <v>0</v>
      </c>
      <c r="F498" s="113">
        <v>0</v>
      </c>
      <c r="G498" s="113">
        <v>0</v>
      </c>
      <c r="H498" s="113">
        <v>0</v>
      </c>
      <c r="I498" s="113">
        <v>0</v>
      </c>
      <c r="J498" s="113">
        <v>0</v>
      </c>
      <c r="K498" s="113">
        <v>0</v>
      </c>
      <c r="L498" s="113">
        <v>0</v>
      </c>
      <c r="M498" s="113">
        <v>0</v>
      </c>
      <c r="N498" s="113">
        <v>0</v>
      </c>
      <c r="O498" s="113">
        <v>0</v>
      </c>
      <c r="P498" s="113">
        <v>0</v>
      </c>
      <c r="Q498" s="113">
        <v>0</v>
      </c>
      <c r="R498" s="113">
        <v>0</v>
      </c>
      <c r="S498" s="113">
        <v>0</v>
      </c>
      <c r="T498" s="113">
        <v>0</v>
      </c>
      <c r="U498" s="113">
        <v>0</v>
      </c>
      <c r="V498" s="113">
        <v>0</v>
      </c>
      <c r="W498" s="113">
        <v>0</v>
      </c>
      <c r="X498" s="113">
        <v>0</v>
      </c>
      <c r="Y498" s="113">
        <v>0</v>
      </c>
      <c r="Z498" s="113">
        <v>0</v>
      </c>
      <c r="AA498" s="113">
        <v>0</v>
      </c>
      <c r="AB498" s="113">
        <v>0</v>
      </c>
      <c r="AC498" s="113">
        <v>0</v>
      </c>
      <c r="AD498" s="113">
        <v>0</v>
      </c>
      <c r="AE498" s="113">
        <v>0</v>
      </c>
      <c r="AF498" s="113">
        <v>0</v>
      </c>
      <c r="AG498" s="113">
        <v>0</v>
      </c>
      <c r="AH498" s="113">
        <v>0</v>
      </c>
      <c r="AI498" s="113">
        <v>0</v>
      </c>
      <c r="AJ498" s="113">
        <v>0</v>
      </c>
      <c r="AK498" s="113">
        <v>0</v>
      </c>
      <c r="AL498" s="113">
        <v>0</v>
      </c>
      <c r="AM498" s="113">
        <f t="shared" si="7"/>
        <v>0</v>
      </c>
      <c r="AP498" s="70"/>
    </row>
    <row r="499" spans="1:42" ht="33" customHeight="1">
      <c r="A499" s="87">
        <v>1608</v>
      </c>
      <c r="B499" s="88" t="s">
        <v>1132</v>
      </c>
      <c r="C499" s="115" t="s">
        <v>1399</v>
      </c>
      <c r="D499" s="113">
        <v>0</v>
      </c>
      <c r="E499" s="113">
        <v>0</v>
      </c>
      <c r="F499" s="113">
        <v>0</v>
      </c>
      <c r="G499" s="113">
        <v>0</v>
      </c>
      <c r="H499" s="113">
        <v>0</v>
      </c>
      <c r="I499" s="113">
        <v>0</v>
      </c>
      <c r="J499" s="113">
        <v>0</v>
      </c>
      <c r="K499" s="113">
        <v>0</v>
      </c>
      <c r="L499" s="113">
        <v>0</v>
      </c>
      <c r="M499" s="113">
        <v>0</v>
      </c>
      <c r="N499" s="113">
        <v>0</v>
      </c>
      <c r="O499" s="113">
        <v>0</v>
      </c>
      <c r="P499" s="113">
        <v>0</v>
      </c>
      <c r="Q499" s="113">
        <v>0</v>
      </c>
      <c r="R499" s="113">
        <v>0</v>
      </c>
      <c r="S499" s="113">
        <v>0</v>
      </c>
      <c r="T499" s="113">
        <v>0</v>
      </c>
      <c r="U499" s="113">
        <v>0</v>
      </c>
      <c r="V499" s="113">
        <v>0</v>
      </c>
      <c r="W499" s="113">
        <v>0</v>
      </c>
      <c r="X499" s="113">
        <v>0</v>
      </c>
      <c r="Y499" s="113">
        <v>0</v>
      </c>
      <c r="Z499" s="113">
        <v>0</v>
      </c>
      <c r="AA499" s="113">
        <v>0</v>
      </c>
      <c r="AB499" s="113">
        <v>0</v>
      </c>
      <c r="AC499" s="113">
        <v>0</v>
      </c>
      <c r="AD499" s="113">
        <v>0</v>
      </c>
      <c r="AE499" s="113">
        <v>0</v>
      </c>
      <c r="AF499" s="113">
        <v>0</v>
      </c>
      <c r="AG499" s="113">
        <v>0</v>
      </c>
      <c r="AH499" s="113">
        <v>0</v>
      </c>
      <c r="AI499" s="113">
        <v>0</v>
      </c>
      <c r="AJ499" s="113">
        <v>0</v>
      </c>
      <c r="AK499" s="113">
        <v>0</v>
      </c>
      <c r="AL499" s="113">
        <v>0</v>
      </c>
      <c r="AM499" s="113">
        <f t="shared" si="7"/>
        <v>0</v>
      </c>
      <c r="AP499" s="70"/>
    </row>
    <row r="500" spans="1:42" ht="33" customHeight="1">
      <c r="A500" s="87">
        <v>1609</v>
      </c>
      <c r="B500" s="88" t="s">
        <v>1133</v>
      </c>
      <c r="C500" s="115" t="s">
        <v>1399</v>
      </c>
      <c r="D500" s="113">
        <v>0</v>
      </c>
      <c r="E500" s="113">
        <v>0</v>
      </c>
      <c r="F500" s="113">
        <v>0</v>
      </c>
      <c r="G500" s="113">
        <v>0</v>
      </c>
      <c r="H500" s="113">
        <v>0</v>
      </c>
      <c r="I500" s="113">
        <v>0</v>
      </c>
      <c r="J500" s="113">
        <v>0</v>
      </c>
      <c r="K500" s="113">
        <v>0</v>
      </c>
      <c r="L500" s="113">
        <v>0</v>
      </c>
      <c r="M500" s="113">
        <v>0</v>
      </c>
      <c r="N500" s="113">
        <v>0</v>
      </c>
      <c r="O500" s="113">
        <v>0</v>
      </c>
      <c r="P500" s="113">
        <v>0</v>
      </c>
      <c r="Q500" s="113">
        <v>0</v>
      </c>
      <c r="R500" s="113">
        <v>0</v>
      </c>
      <c r="S500" s="113">
        <v>0</v>
      </c>
      <c r="T500" s="113">
        <v>0</v>
      </c>
      <c r="U500" s="113">
        <v>0</v>
      </c>
      <c r="V500" s="113">
        <v>0</v>
      </c>
      <c r="W500" s="113">
        <v>0</v>
      </c>
      <c r="X500" s="113">
        <v>0</v>
      </c>
      <c r="Y500" s="113">
        <v>0</v>
      </c>
      <c r="Z500" s="113">
        <v>0</v>
      </c>
      <c r="AA500" s="113">
        <v>0</v>
      </c>
      <c r="AB500" s="113">
        <v>0</v>
      </c>
      <c r="AC500" s="113">
        <v>0</v>
      </c>
      <c r="AD500" s="113">
        <v>0</v>
      </c>
      <c r="AE500" s="113">
        <v>0</v>
      </c>
      <c r="AF500" s="113">
        <v>0</v>
      </c>
      <c r="AG500" s="113">
        <v>0</v>
      </c>
      <c r="AH500" s="113">
        <v>0</v>
      </c>
      <c r="AI500" s="113">
        <v>0</v>
      </c>
      <c r="AJ500" s="113">
        <v>0</v>
      </c>
      <c r="AK500" s="113">
        <v>0</v>
      </c>
      <c r="AL500" s="113">
        <v>0</v>
      </c>
      <c r="AM500" s="113">
        <f t="shared" si="7"/>
        <v>0</v>
      </c>
      <c r="AP500" s="70"/>
    </row>
    <row r="501" spans="1:42" ht="33" customHeight="1">
      <c r="A501" s="87">
        <v>1610</v>
      </c>
      <c r="B501" s="88" t="s">
        <v>1134</v>
      </c>
      <c r="C501" s="115" t="s">
        <v>1399</v>
      </c>
      <c r="D501" s="113">
        <v>0</v>
      </c>
      <c r="E501" s="113">
        <v>0</v>
      </c>
      <c r="F501" s="113">
        <v>0</v>
      </c>
      <c r="G501" s="113">
        <v>0</v>
      </c>
      <c r="H501" s="113">
        <v>0</v>
      </c>
      <c r="I501" s="113">
        <v>0</v>
      </c>
      <c r="J501" s="113">
        <v>0</v>
      </c>
      <c r="K501" s="113">
        <v>0</v>
      </c>
      <c r="L501" s="113">
        <v>0</v>
      </c>
      <c r="M501" s="113">
        <v>0</v>
      </c>
      <c r="N501" s="113">
        <v>0</v>
      </c>
      <c r="O501" s="113">
        <v>0</v>
      </c>
      <c r="P501" s="113">
        <v>0</v>
      </c>
      <c r="Q501" s="113">
        <v>0</v>
      </c>
      <c r="R501" s="113">
        <v>0</v>
      </c>
      <c r="S501" s="113">
        <v>0</v>
      </c>
      <c r="T501" s="113">
        <v>0</v>
      </c>
      <c r="U501" s="113">
        <v>0</v>
      </c>
      <c r="V501" s="113">
        <v>0</v>
      </c>
      <c r="W501" s="113">
        <v>0</v>
      </c>
      <c r="X501" s="113">
        <v>0</v>
      </c>
      <c r="Y501" s="113">
        <v>0</v>
      </c>
      <c r="Z501" s="113">
        <v>0</v>
      </c>
      <c r="AA501" s="113">
        <v>0</v>
      </c>
      <c r="AB501" s="113">
        <v>0</v>
      </c>
      <c r="AC501" s="113">
        <v>0</v>
      </c>
      <c r="AD501" s="113">
        <v>0</v>
      </c>
      <c r="AE501" s="113">
        <v>0</v>
      </c>
      <c r="AF501" s="113">
        <v>0</v>
      </c>
      <c r="AG501" s="113">
        <v>0</v>
      </c>
      <c r="AH501" s="113">
        <v>0</v>
      </c>
      <c r="AI501" s="113">
        <v>0</v>
      </c>
      <c r="AJ501" s="113">
        <v>0</v>
      </c>
      <c r="AK501" s="113">
        <v>0</v>
      </c>
      <c r="AL501" s="113">
        <v>0</v>
      </c>
      <c r="AM501" s="113">
        <f t="shared" si="7"/>
        <v>0</v>
      </c>
      <c r="AP501" s="70"/>
    </row>
    <row r="502" spans="1:42" ht="33" customHeight="1">
      <c r="A502" s="87">
        <v>1611</v>
      </c>
      <c r="B502" s="88" t="s">
        <v>1135</v>
      </c>
      <c r="C502" s="115" t="s">
        <v>1399</v>
      </c>
      <c r="D502" s="113">
        <v>0</v>
      </c>
      <c r="E502" s="113">
        <v>0</v>
      </c>
      <c r="F502" s="113">
        <v>0</v>
      </c>
      <c r="G502" s="113">
        <v>0</v>
      </c>
      <c r="H502" s="113">
        <v>0</v>
      </c>
      <c r="I502" s="113">
        <v>0</v>
      </c>
      <c r="J502" s="113">
        <v>0</v>
      </c>
      <c r="K502" s="113">
        <v>0</v>
      </c>
      <c r="L502" s="113">
        <v>0</v>
      </c>
      <c r="M502" s="113">
        <v>0</v>
      </c>
      <c r="N502" s="113">
        <v>0</v>
      </c>
      <c r="O502" s="113">
        <v>0</v>
      </c>
      <c r="P502" s="113">
        <v>0</v>
      </c>
      <c r="Q502" s="113">
        <v>0</v>
      </c>
      <c r="R502" s="113">
        <v>0</v>
      </c>
      <c r="S502" s="113">
        <v>0</v>
      </c>
      <c r="T502" s="113">
        <v>0</v>
      </c>
      <c r="U502" s="113">
        <v>0</v>
      </c>
      <c r="V502" s="113">
        <v>0</v>
      </c>
      <c r="W502" s="113">
        <v>0</v>
      </c>
      <c r="X502" s="113">
        <v>0</v>
      </c>
      <c r="Y502" s="113">
        <v>0</v>
      </c>
      <c r="Z502" s="113">
        <v>0</v>
      </c>
      <c r="AA502" s="113">
        <v>0</v>
      </c>
      <c r="AB502" s="113">
        <v>0</v>
      </c>
      <c r="AC502" s="113">
        <v>0</v>
      </c>
      <c r="AD502" s="113">
        <v>0</v>
      </c>
      <c r="AE502" s="113">
        <v>0</v>
      </c>
      <c r="AF502" s="113">
        <v>0</v>
      </c>
      <c r="AG502" s="113">
        <v>0</v>
      </c>
      <c r="AH502" s="113">
        <v>0</v>
      </c>
      <c r="AI502" s="113">
        <v>0</v>
      </c>
      <c r="AJ502" s="113">
        <v>0</v>
      </c>
      <c r="AK502" s="113">
        <v>0</v>
      </c>
      <c r="AL502" s="113">
        <v>0</v>
      </c>
      <c r="AM502" s="113">
        <f t="shared" si="7"/>
        <v>0</v>
      </c>
      <c r="AP502" s="70"/>
    </row>
    <row r="503" spans="1:42" ht="33" customHeight="1">
      <c r="A503" s="87">
        <v>1701</v>
      </c>
      <c r="B503" s="88" t="s">
        <v>1136</v>
      </c>
      <c r="C503" s="115" t="s">
        <v>1399</v>
      </c>
      <c r="D503" s="113">
        <v>0</v>
      </c>
      <c r="E503" s="113">
        <v>0</v>
      </c>
      <c r="F503" s="113">
        <v>0</v>
      </c>
      <c r="G503" s="113">
        <v>0</v>
      </c>
      <c r="H503" s="113">
        <v>0</v>
      </c>
      <c r="I503" s="113">
        <v>0</v>
      </c>
      <c r="J503" s="113">
        <v>0</v>
      </c>
      <c r="K503" s="113">
        <v>0</v>
      </c>
      <c r="L503" s="113">
        <v>0</v>
      </c>
      <c r="M503" s="113">
        <v>0</v>
      </c>
      <c r="N503" s="113">
        <v>0</v>
      </c>
      <c r="O503" s="113">
        <v>0</v>
      </c>
      <c r="P503" s="113">
        <v>0</v>
      </c>
      <c r="Q503" s="113">
        <v>0</v>
      </c>
      <c r="R503" s="113">
        <v>0</v>
      </c>
      <c r="S503" s="113">
        <v>0</v>
      </c>
      <c r="T503" s="113">
        <v>0</v>
      </c>
      <c r="U503" s="113">
        <v>0</v>
      </c>
      <c r="V503" s="113">
        <v>0</v>
      </c>
      <c r="W503" s="113">
        <v>0</v>
      </c>
      <c r="X503" s="113">
        <v>0</v>
      </c>
      <c r="Y503" s="113">
        <v>0</v>
      </c>
      <c r="Z503" s="113">
        <v>0</v>
      </c>
      <c r="AA503" s="113">
        <v>0</v>
      </c>
      <c r="AB503" s="113">
        <v>0</v>
      </c>
      <c r="AC503" s="113">
        <v>0</v>
      </c>
      <c r="AD503" s="113">
        <v>0</v>
      </c>
      <c r="AE503" s="113">
        <v>0</v>
      </c>
      <c r="AF503" s="113">
        <v>0</v>
      </c>
      <c r="AG503" s="113">
        <v>0</v>
      </c>
      <c r="AH503" s="113">
        <v>0</v>
      </c>
      <c r="AI503" s="113">
        <v>0</v>
      </c>
      <c r="AJ503" s="113">
        <v>0</v>
      </c>
      <c r="AK503" s="113">
        <v>0</v>
      </c>
      <c r="AL503" s="113">
        <v>0</v>
      </c>
      <c r="AM503" s="113">
        <f t="shared" si="7"/>
        <v>0</v>
      </c>
      <c r="AP503" s="70"/>
    </row>
    <row r="504" spans="1:42" ht="33" customHeight="1">
      <c r="A504" s="87">
        <v>1702</v>
      </c>
      <c r="B504" s="88" t="s">
        <v>1137</v>
      </c>
      <c r="C504" s="115" t="s">
        <v>1399</v>
      </c>
      <c r="D504" s="113">
        <v>0</v>
      </c>
      <c r="E504" s="113">
        <v>0</v>
      </c>
      <c r="F504" s="113">
        <v>0</v>
      </c>
      <c r="G504" s="113">
        <v>0</v>
      </c>
      <c r="H504" s="113">
        <v>0</v>
      </c>
      <c r="I504" s="113">
        <v>0</v>
      </c>
      <c r="J504" s="113">
        <v>0</v>
      </c>
      <c r="K504" s="113">
        <v>0</v>
      </c>
      <c r="L504" s="113">
        <v>0</v>
      </c>
      <c r="M504" s="113">
        <v>0</v>
      </c>
      <c r="N504" s="113">
        <v>0</v>
      </c>
      <c r="O504" s="113">
        <v>0</v>
      </c>
      <c r="P504" s="113">
        <v>0</v>
      </c>
      <c r="Q504" s="113">
        <v>0</v>
      </c>
      <c r="R504" s="113">
        <v>0</v>
      </c>
      <c r="S504" s="113">
        <v>0</v>
      </c>
      <c r="T504" s="113">
        <v>0</v>
      </c>
      <c r="U504" s="113">
        <v>0</v>
      </c>
      <c r="V504" s="113">
        <v>0</v>
      </c>
      <c r="W504" s="113">
        <v>0</v>
      </c>
      <c r="X504" s="113">
        <v>0</v>
      </c>
      <c r="Y504" s="113">
        <v>0</v>
      </c>
      <c r="Z504" s="113">
        <v>0</v>
      </c>
      <c r="AA504" s="113">
        <v>0</v>
      </c>
      <c r="AB504" s="113">
        <v>0</v>
      </c>
      <c r="AC504" s="113">
        <v>0</v>
      </c>
      <c r="AD504" s="113">
        <v>0</v>
      </c>
      <c r="AE504" s="113">
        <v>0</v>
      </c>
      <c r="AF504" s="113">
        <v>0</v>
      </c>
      <c r="AG504" s="113">
        <v>0</v>
      </c>
      <c r="AH504" s="113">
        <v>0</v>
      </c>
      <c r="AI504" s="113">
        <v>0</v>
      </c>
      <c r="AJ504" s="113">
        <v>0</v>
      </c>
      <c r="AK504" s="113">
        <v>0</v>
      </c>
      <c r="AL504" s="113">
        <v>0</v>
      </c>
      <c r="AM504" s="113">
        <f t="shared" si="7"/>
        <v>0</v>
      </c>
      <c r="AP504" s="70"/>
    </row>
    <row r="505" spans="1:42" ht="33" customHeight="1">
      <c r="A505" s="87">
        <v>1703</v>
      </c>
      <c r="B505" s="88" t="s">
        <v>1138</v>
      </c>
      <c r="C505" s="115" t="s">
        <v>1399</v>
      </c>
      <c r="D505" s="113">
        <v>0</v>
      </c>
      <c r="E505" s="113">
        <v>0</v>
      </c>
      <c r="F505" s="113">
        <v>0</v>
      </c>
      <c r="G505" s="113">
        <v>0</v>
      </c>
      <c r="H505" s="113">
        <v>0</v>
      </c>
      <c r="I505" s="113">
        <v>0</v>
      </c>
      <c r="J505" s="113">
        <v>0</v>
      </c>
      <c r="K505" s="113">
        <v>0</v>
      </c>
      <c r="L505" s="113">
        <v>0</v>
      </c>
      <c r="M505" s="113">
        <v>0</v>
      </c>
      <c r="N505" s="113">
        <v>0</v>
      </c>
      <c r="O505" s="113">
        <v>0</v>
      </c>
      <c r="P505" s="113">
        <v>0</v>
      </c>
      <c r="Q505" s="113">
        <v>0</v>
      </c>
      <c r="R505" s="113">
        <v>0</v>
      </c>
      <c r="S505" s="113">
        <v>0</v>
      </c>
      <c r="T505" s="113">
        <v>0</v>
      </c>
      <c r="U505" s="113">
        <v>0</v>
      </c>
      <c r="V505" s="113">
        <v>0</v>
      </c>
      <c r="W505" s="113">
        <v>0</v>
      </c>
      <c r="X505" s="113">
        <v>0</v>
      </c>
      <c r="Y505" s="113">
        <v>0</v>
      </c>
      <c r="Z505" s="113">
        <v>0</v>
      </c>
      <c r="AA505" s="113">
        <v>0</v>
      </c>
      <c r="AB505" s="113">
        <v>0</v>
      </c>
      <c r="AC505" s="113">
        <v>0</v>
      </c>
      <c r="AD505" s="113">
        <v>0</v>
      </c>
      <c r="AE505" s="113">
        <v>0</v>
      </c>
      <c r="AF505" s="113">
        <v>0</v>
      </c>
      <c r="AG505" s="113">
        <v>0</v>
      </c>
      <c r="AH505" s="113">
        <v>0</v>
      </c>
      <c r="AI505" s="113">
        <v>0</v>
      </c>
      <c r="AJ505" s="113">
        <v>0</v>
      </c>
      <c r="AK505" s="113">
        <v>0</v>
      </c>
      <c r="AL505" s="113">
        <v>0</v>
      </c>
      <c r="AM505" s="113">
        <f t="shared" si="7"/>
        <v>0</v>
      </c>
      <c r="AP505" s="70"/>
    </row>
    <row r="506" spans="1:42" ht="33" customHeight="1">
      <c r="A506" s="87">
        <v>1704</v>
      </c>
      <c r="B506" s="88" t="s">
        <v>1139</v>
      </c>
      <c r="C506" s="115" t="s">
        <v>1399</v>
      </c>
      <c r="D506" s="113">
        <v>0</v>
      </c>
      <c r="E506" s="113">
        <v>0</v>
      </c>
      <c r="F506" s="113">
        <v>0</v>
      </c>
      <c r="G506" s="113">
        <v>0</v>
      </c>
      <c r="H506" s="113">
        <v>0</v>
      </c>
      <c r="I506" s="113">
        <v>0</v>
      </c>
      <c r="J506" s="113">
        <v>0</v>
      </c>
      <c r="K506" s="113">
        <v>0</v>
      </c>
      <c r="L506" s="113">
        <v>0</v>
      </c>
      <c r="M506" s="113">
        <v>0</v>
      </c>
      <c r="N506" s="113">
        <v>0</v>
      </c>
      <c r="O506" s="113">
        <v>0</v>
      </c>
      <c r="P506" s="113">
        <v>0</v>
      </c>
      <c r="Q506" s="113">
        <v>0</v>
      </c>
      <c r="R506" s="113">
        <v>0</v>
      </c>
      <c r="S506" s="113">
        <v>0</v>
      </c>
      <c r="T506" s="113">
        <v>0</v>
      </c>
      <c r="U506" s="113">
        <v>0</v>
      </c>
      <c r="V506" s="113">
        <v>0</v>
      </c>
      <c r="W506" s="113">
        <v>0</v>
      </c>
      <c r="X506" s="113">
        <v>0</v>
      </c>
      <c r="Y506" s="113">
        <v>0</v>
      </c>
      <c r="Z506" s="113">
        <v>0</v>
      </c>
      <c r="AA506" s="113">
        <v>0</v>
      </c>
      <c r="AB506" s="113">
        <v>0</v>
      </c>
      <c r="AC506" s="113">
        <v>0</v>
      </c>
      <c r="AD506" s="113">
        <v>0</v>
      </c>
      <c r="AE506" s="113">
        <v>0</v>
      </c>
      <c r="AF506" s="113">
        <v>0</v>
      </c>
      <c r="AG506" s="113">
        <v>0</v>
      </c>
      <c r="AH506" s="113">
        <v>0</v>
      </c>
      <c r="AI506" s="113">
        <v>0</v>
      </c>
      <c r="AJ506" s="113">
        <v>0</v>
      </c>
      <c r="AK506" s="113">
        <v>0</v>
      </c>
      <c r="AL506" s="113">
        <v>0</v>
      </c>
      <c r="AM506" s="113">
        <f t="shared" si="7"/>
        <v>0</v>
      </c>
      <c r="AP506" s="70"/>
    </row>
    <row r="507" spans="1:42" ht="33" customHeight="1">
      <c r="A507" s="87">
        <v>1705</v>
      </c>
      <c r="B507" s="88" t="s">
        <v>1140</v>
      </c>
      <c r="C507" s="115" t="s">
        <v>1399</v>
      </c>
      <c r="D507" s="113">
        <v>0</v>
      </c>
      <c r="E507" s="113">
        <v>0</v>
      </c>
      <c r="F507" s="113">
        <v>0</v>
      </c>
      <c r="G507" s="113">
        <v>0</v>
      </c>
      <c r="H507" s="113">
        <v>0</v>
      </c>
      <c r="I507" s="113">
        <v>0</v>
      </c>
      <c r="J507" s="113">
        <v>0</v>
      </c>
      <c r="K507" s="113">
        <v>0</v>
      </c>
      <c r="L507" s="113">
        <v>0</v>
      </c>
      <c r="M507" s="113">
        <v>0</v>
      </c>
      <c r="N507" s="113">
        <v>0</v>
      </c>
      <c r="O507" s="113">
        <v>0</v>
      </c>
      <c r="P507" s="113">
        <v>0</v>
      </c>
      <c r="Q507" s="113">
        <v>0</v>
      </c>
      <c r="R507" s="113">
        <v>0</v>
      </c>
      <c r="S507" s="113">
        <v>0</v>
      </c>
      <c r="T507" s="113">
        <v>0</v>
      </c>
      <c r="U507" s="113">
        <v>0</v>
      </c>
      <c r="V507" s="113">
        <v>0</v>
      </c>
      <c r="W507" s="113">
        <v>0</v>
      </c>
      <c r="X507" s="113">
        <v>0</v>
      </c>
      <c r="Y507" s="113">
        <v>0</v>
      </c>
      <c r="Z507" s="113">
        <v>0</v>
      </c>
      <c r="AA507" s="113">
        <v>0</v>
      </c>
      <c r="AB507" s="113">
        <v>0</v>
      </c>
      <c r="AC507" s="113">
        <v>0</v>
      </c>
      <c r="AD507" s="113">
        <v>0</v>
      </c>
      <c r="AE507" s="113">
        <v>0</v>
      </c>
      <c r="AF507" s="113">
        <v>0</v>
      </c>
      <c r="AG507" s="113">
        <v>0</v>
      </c>
      <c r="AH507" s="113">
        <v>0</v>
      </c>
      <c r="AI507" s="113">
        <v>0</v>
      </c>
      <c r="AJ507" s="113">
        <v>0</v>
      </c>
      <c r="AK507" s="113">
        <v>0</v>
      </c>
      <c r="AL507" s="113">
        <v>0</v>
      </c>
      <c r="AM507" s="113">
        <f t="shared" si="7"/>
        <v>0</v>
      </c>
      <c r="AP507" s="70"/>
    </row>
    <row r="508" spans="1:42" ht="33" customHeight="1">
      <c r="A508" s="87">
        <v>1706</v>
      </c>
      <c r="B508" s="88" t="s">
        <v>1141</v>
      </c>
      <c r="C508" s="115" t="s">
        <v>1399</v>
      </c>
      <c r="D508" s="113">
        <v>0</v>
      </c>
      <c r="E508" s="113">
        <v>0</v>
      </c>
      <c r="F508" s="113">
        <v>0</v>
      </c>
      <c r="G508" s="113">
        <v>0</v>
      </c>
      <c r="H508" s="113">
        <v>0</v>
      </c>
      <c r="I508" s="113">
        <v>0</v>
      </c>
      <c r="J508" s="113">
        <v>0</v>
      </c>
      <c r="K508" s="113">
        <v>0</v>
      </c>
      <c r="L508" s="113">
        <v>0</v>
      </c>
      <c r="M508" s="113">
        <v>0</v>
      </c>
      <c r="N508" s="113">
        <v>0</v>
      </c>
      <c r="O508" s="113">
        <v>0</v>
      </c>
      <c r="P508" s="113">
        <v>0</v>
      </c>
      <c r="Q508" s="113">
        <v>0</v>
      </c>
      <c r="R508" s="113">
        <v>0</v>
      </c>
      <c r="S508" s="113">
        <v>0</v>
      </c>
      <c r="T508" s="113">
        <v>0</v>
      </c>
      <c r="U508" s="113">
        <v>0</v>
      </c>
      <c r="V508" s="113">
        <v>0</v>
      </c>
      <c r="W508" s="113">
        <v>0</v>
      </c>
      <c r="X508" s="113">
        <v>0</v>
      </c>
      <c r="Y508" s="113">
        <v>0</v>
      </c>
      <c r="Z508" s="113">
        <v>0</v>
      </c>
      <c r="AA508" s="113">
        <v>0</v>
      </c>
      <c r="AB508" s="113">
        <v>0</v>
      </c>
      <c r="AC508" s="113">
        <v>0</v>
      </c>
      <c r="AD508" s="113">
        <v>0</v>
      </c>
      <c r="AE508" s="113">
        <v>0</v>
      </c>
      <c r="AF508" s="113">
        <v>0</v>
      </c>
      <c r="AG508" s="113">
        <v>0</v>
      </c>
      <c r="AH508" s="113">
        <v>0</v>
      </c>
      <c r="AI508" s="113">
        <v>0</v>
      </c>
      <c r="AJ508" s="113">
        <v>0</v>
      </c>
      <c r="AK508" s="113">
        <v>0</v>
      </c>
      <c r="AL508" s="113">
        <v>0</v>
      </c>
      <c r="AM508" s="113">
        <f t="shared" si="7"/>
        <v>0</v>
      </c>
      <c r="AP508" s="70"/>
    </row>
    <row r="509" spans="1:42" ht="33" customHeight="1">
      <c r="A509" s="87">
        <v>1707</v>
      </c>
      <c r="B509" s="88" t="s">
        <v>1142</v>
      </c>
      <c r="C509" s="115" t="s">
        <v>1399</v>
      </c>
      <c r="D509" s="113">
        <v>0</v>
      </c>
      <c r="E509" s="113">
        <v>0</v>
      </c>
      <c r="F509" s="113">
        <v>0</v>
      </c>
      <c r="G509" s="113">
        <v>0</v>
      </c>
      <c r="H509" s="113">
        <v>0</v>
      </c>
      <c r="I509" s="113">
        <v>0</v>
      </c>
      <c r="J509" s="113">
        <v>0</v>
      </c>
      <c r="K509" s="113">
        <v>0</v>
      </c>
      <c r="L509" s="113">
        <v>0</v>
      </c>
      <c r="M509" s="113">
        <v>0</v>
      </c>
      <c r="N509" s="113">
        <v>0</v>
      </c>
      <c r="O509" s="113">
        <v>0</v>
      </c>
      <c r="P509" s="113">
        <v>0</v>
      </c>
      <c r="Q509" s="113">
        <v>0</v>
      </c>
      <c r="R509" s="113">
        <v>0</v>
      </c>
      <c r="S509" s="113">
        <v>0</v>
      </c>
      <c r="T509" s="113">
        <v>0</v>
      </c>
      <c r="U509" s="113">
        <v>0</v>
      </c>
      <c r="V509" s="113">
        <v>0</v>
      </c>
      <c r="W509" s="113">
        <v>0</v>
      </c>
      <c r="X509" s="113">
        <v>0</v>
      </c>
      <c r="Y509" s="113">
        <v>0</v>
      </c>
      <c r="Z509" s="113">
        <v>0</v>
      </c>
      <c r="AA509" s="113">
        <v>0</v>
      </c>
      <c r="AB509" s="113">
        <v>0</v>
      </c>
      <c r="AC509" s="113">
        <v>0</v>
      </c>
      <c r="AD509" s="113">
        <v>0</v>
      </c>
      <c r="AE509" s="113">
        <v>0</v>
      </c>
      <c r="AF509" s="113">
        <v>0</v>
      </c>
      <c r="AG509" s="113">
        <v>0</v>
      </c>
      <c r="AH509" s="113">
        <v>0</v>
      </c>
      <c r="AI509" s="113">
        <v>0</v>
      </c>
      <c r="AJ509" s="113">
        <v>0</v>
      </c>
      <c r="AK509" s="113">
        <v>0</v>
      </c>
      <c r="AL509" s="113">
        <v>0</v>
      </c>
      <c r="AM509" s="113">
        <f t="shared" si="7"/>
        <v>0</v>
      </c>
      <c r="AP509" s="70"/>
    </row>
    <row r="510" spans="1:42" ht="33" customHeight="1">
      <c r="A510" s="87">
        <v>1708</v>
      </c>
      <c r="B510" s="88" t="s">
        <v>1143</v>
      </c>
      <c r="C510" s="115" t="s">
        <v>1399</v>
      </c>
      <c r="D510" s="113">
        <v>0</v>
      </c>
      <c r="E510" s="113">
        <v>0</v>
      </c>
      <c r="F510" s="113">
        <v>0</v>
      </c>
      <c r="G510" s="113">
        <v>0</v>
      </c>
      <c r="H510" s="113">
        <v>0</v>
      </c>
      <c r="I510" s="113">
        <v>0</v>
      </c>
      <c r="J510" s="113">
        <v>0</v>
      </c>
      <c r="K510" s="113">
        <v>0</v>
      </c>
      <c r="L510" s="113">
        <v>0</v>
      </c>
      <c r="M510" s="113">
        <v>0</v>
      </c>
      <c r="N510" s="113">
        <v>0</v>
      </c>
      <c r="O510" s="113">
        <v>0</v>
      </c>
      <c r="P510" s="113">
        <v>0</v>
      </c>
      <c r="Q510" s="113">
        <v>0</v>
      </c>
      <c r="R510" s="113">
        <v>0</v>
      </c>
      <c r="S510" s="113">
        <v>0</v>
      </c>
      <c r="T510" s="113">
        <v>0</v>
      </c>
      <c r="U510" s="113">
        <v>0</v>
      </c>
      <c r="V510" s="113">
        <v>0</v>
      </c>
      <c r="W510" s="113">
        <v>0</v>
      </c>
      <c r="X510" s="113">
        <v>0</v>
      </c>
      <c r="Y510" s="113">
        <v>0</v>
      </c>
      <c r="Z510" s="113">
        <v>0</v>
      </c>
      <c r="AA510" s="113">
        <v>0</v>
      </c>
      <c r="AB510" s="113">
        <v>0</v>
      </c>
      <c r="AC510" s="113">
        <v>0</v>
      </c>
      <c r="AD510" s="113">
        <v>0</v>
      </c>
      <c r="AE510" s="113">
        <v>0</v>
      </c>
      <c r="AF510" s="113">
        <v>0</v>
      </c>
      <c r="AG510" s="113">
        <v>0</v>
      </c>
      <c r="AH510" s="113">
        <v>0</v>
      </c>
      <c r="AI510" s="113">
        <v>0</v>
      </c>
      <c r="AJ510" s="113">
        <v>0</v>
      </c>
      <c r="AK510" s="113">
        <v>0</v>
      </c>
      <c r="AL510" s="113">
        <v>0</v>
      </c>
      <c r="AM510" s="113">
        <f t="shared" si="7"/>
        <v>0</v>
      </c>
      <c r="AP510" s="70"/>
    </row>
    <row r="511" spans="1:42" ht="33" customHeight="1">
      <c r="A511" s="87">
        <v>1709</v>
      </c>
      <c r="B511" s="88" t="s">
        <v>1144</v>
      </c>
      <c r="C511" s="115" t="s">
        <v>1399</v>
      </c>
      <c r="D511" s="113">
        <v>0</v>
      </c>
      <c r="E511" s="113">
        <v>0</v>
      </c>
      <c r="F511" s="113">
        <v>0</v>
      </c>
      <c r="G511" s="113">
        <v>0</v>
      </c>
      <c r="H511" s="113">
        <v>0</v>
      </c>
      <c r="I511" s="113">
        <v>0</v>
      </c>
      <c r="J511" s="113">
        <v>0</v>
      </c>
      <c r="K511" s="113">
        <v>0</v>
      </c>
      <c r="L511" s="113">
        <v>0</v>
      </c>
      <c r="M511" s="113">
        <v>0</v>
      </c>
      <c r="N511" s="113">
        <v>0</v>
      </c>
      <c r="O511" s="113">
        <v>0</v>
      </c>
      <c r="P511" s="113">
        <v>0</v>
      </c>
      <c r="Q511" s="113">
        <v>0</v>
      </c>
      <c r="R511" s="113">
        <v>0</v>
      </c>
      <c r="S511" s="113">
        <v>0</v>
      </c>
      <c r="T511" s="113">
        <v>0</v>
      </c>
      <c r="U511" s="113">
        <v>0</v>
      </c>
      <c r="V511" s="113">
        <v>0</v>
      </c>
      <c r="W511" s="113">
        <v>0</v>
      </c>
      <c r="X511" s="113">
        <v>0</v>
      </c>
      <c r="Y511" s="113">
        <v>0</v>
      </c>
      <c r="Z511" s="113">
        <v>0</v>
      </c>
      <c r="AA511" s="113">
        <v>0</v>
      </c>
      <c r="AB511" s="113">
        <v>0</v>
      </c>
      <c r="AC511" s="113">
        <v>0</v>
      </c>
      <c r="AD511" s="113">
        <v>0</v>
      </c>
      <c r="AE511" s="113">
        <v>0</v>
      </c>
      <c r="AF511" s="113">
        <v>0</v>
      </c>
      <c r="AG511" s="113">
        <v>0</v>
      </c>
      <c r="AH511" s="113">
        <v>0</v>
      </c>
      <c r="AI511" s="113">
        <v>0</v>
      </c>
      <c r="AJ511" s="113">
        <v>0</v>
      </c>
      <c r="AK511" s="113">
        <v>0</v>
      </c>
      <c r="AL511" s="113">
        <v>0</v>
      </c>
      <c r="AM511" s="113">
        <f t="shared" si="7"/>
        <v>0</v>
      </c>
      <c r="AP511" s="70"/>
    </row>
    <row r="512" spans="1:42" ht="33" customHeight="1">
      <c r="A512" s="87">
        <v>1710</v>
      </c>
      <c r="B512" s="88" t="s">
        <v>1145</v>
      </c>
      <c r="C512" s="115" t="s">
        <v>1399</v>
      </c>
      <c r="D512" s="113">
        <v>0</v>
      </c>
      <c r="E512" s="113">
        <v>0</v>
      </c>
      <c r="F512" s="113">
        <v>0</v>
      </c>
      <c r="G512" s="113">
        <v>0</v>
      </c>
      <c r="H512" s="113">
        <v>0</v>
      </c>
      <c r="I512" s="113">
        <v>0</v>
      </c>
      <c r="J512" s="113">
        <v>0</v>
      </c>
      <c r="K512" s="113">
        <v>0</v>
      </c>
      <c r="L512" s="113">
        <v>0</v>
      </c>
      <c r="M512" s="113">
        <v>0</v>
      </c>
      <c r="N512" s="113">
        <v>0</v>
      </c>
      <c r="O512" s="113">
        <v>0</v>
      </c>
      <c r="P512" s="113">
        <v>0</v>
      </c>
      <c r="Q512" s="113">
        <v>0</v>
      </c>
      <c r="R512" s="113">
        <v>0</v>
      </c>
      <c r="S512" s="113">
        <v>0</v>
      </c>
      <c r="T512" s="113">
        <v>0</v>
      </c>
      <c r="U512" s="113">
        <v>0</v>
      </c>
      <c r="V512" s="113">
        <v>0</v>
      </c>
      <c r="W512" s="113">
        <v>0</v>
      </c>
      <c r="X512" s="113">
        <v>0</v>
      </c>
      <c r="Y512" s="113">
        <v>0</v>
      </c>
      <c r="Z512" s="113">
        <v>0</v>
      </c>
      <c r="AA512" s="113">
        <v>0</v>
      </c>
      <c r="AB512" s="113">
        <v>0</v>
      </c>
      <c r="AC512" s="113">
        <v>0</v>
      </c>
      <c r="AD512" s="113">
        <v>0</v>
      </c>
      <c r="AE512" s="113">
        <v>0</v>
      </c>
      <c r="AF512" s="113">
        <v>0</v>
      </c>
      <c r="AG512" s="113">
        <v>0</v>
      </c>
      <c r="AH512" s="113">
        <v>0</v>
      </c>
      <c r="AI512" s="113">
        <v>0</v>
      </c>
      <c r="AJ512" s="113">
        <v>0</v>
      </c>
      <c r="AK512" s="113">
        <v>0</v>
      </c>
      <c r="AL512" s="113">
        <v>0</v>
      </c>
      <c r="AM512" s="113">
        <f t="shared" si="7"/>
        <v>0</v>
      </c>
      <c r="AP512" s="70"/>
    </row>
    <row r="513" spans="1:42" ht="33" customHeight="1">
      <c r="A513" s="87">
        <v>1711</v>
      </c>
      <c r="B513" s="88" t="s">
        <v>1146</v>
      </c>
      <c r="C513" s="115" t="s">
        <v>1399</v>
      </c>
      <c r="D513" s="113">
        <v>0</v>
      </c>
      <c r="E513" s="113">
        <v>0</v>
      </c>
      <c r="F513" s="113">
        <v>0</v>
      </c>
      <c r="G513" s="113">
        <v>0</v>
      </c>
      <c r="H513" s="113">
        <v>0</v>
      </c>
      <c r="I513" s="113">
        <v>0</v>
      </c>
      <c r="J513" s="113">
        <v>0</v>
      </c>
      <c r="K513" s="113">
        <v>0</v>
      </c>
      <c r="L513" s="113">
        <v>0</v>
      </c>
      <c r="M513" s="113">
        <v>0</v>
      </c>
      <c r="N513" s="113">
        <v>0</v>
      </c>
      <c r="O513" s="113">
        <v>0</v>
      </c>
      <c r="P513" s="113">
        <v>0</v>
      </c>
      <c r="Q513" s="113">
        <v>0</v>
      </c>
      <c r="R513" s="113">
        <v>0</v>
      </c>
      <c r="S513" s="113">
        <v>0</v>
      </c>
      <c r="T513" s="113">
        <v>0</v>
      </c>
      <c r="U513" s="113">
        <v>0</v>
      </c>
      <c r="V513" s="113">
        <v>0</v>
      </c>
      <c r="W513" s="113">
        <v>0</v>
      </c>
      <c r="X513" s="113">
        <v>0</v>
      </c>
      <c r="Y513" s="113">
        <v>0</v>
      </c>
      <c r="Z513" s="113">
        <v>0</v>
      </c>
      <c r="AA513" s="113">
        <v>0</v>
      </c>
      <c r="AB513" s="113">
        <v>0</v>
      </c>
      <c r="AC513" s="113">
        <v>0</v>
      </c>
      <c r="AD513" s="113">
        <v>0</v>
      </c>
      <c r="AE513" s="113">
        <v>0</v>
      </c>
      <c r="AF513" s="113">
        <v>0</v>
      </c>
      <c r="AG513" s="113">
        <v>0</v>
      </c>
      <c r="AH513" s="113">
        <v>0</v>
      </c>
      <c r="AI513" s="113">
        <v>0</v>
      </c>
      <c r="AJ513" s="113">
        <v>0</v>
      </c>
      <c r="AK513" s="113">
        <v>0</v>
      </c>
      <c r="AL513" s="113">
        <v>0</v>
      </c>
      <c r="AM513" s="113">
        <f t="shared" si="7"/>
        <v>0</v>
      </c>
      <c r="AP513" s="70"/>
    </row>
    <row r="514" spans="1:42" ht="33" customHeight="1">
      <c r="A514" s="87">
        <v>1712</v>
      </c>
      <c r="B514" s="88" t="s">
        <v>1147</v>
      </c>
      <c r="C514" s="115" t="s">
        <v>1399</v>
      </c>
      <c r="D514" s="113">
        <v>0</v>
      </c>
      <c r="E514" s="113">
        <v>0</v>
      </c>
      <c r="F514" s="113">
        <v>0</v>
      </c>
      <c r="G514" s="113">
        <v>0</v>
      </c>
      <c r="H514" s="113">
        <v>0</v>
      </c>
      <c r="I514" s="113">
        <v>0</v>
      </c>
      <c r="J514" s="113">
        <v>0</v>
      </c>
      <c r="K514" s="113">
        <v>0</v>
      </c>
      <c r="L514" s="113">
        <v>0</v>
      </c>
      <c r="M514" s="113">
        <v>0</v>
      </c>
      <c r="N514" s="113">
        <v>0</v>
      </c>
      <c r="O514" s="113">
        <v>0</v>
      </c>
      <c r="P514" s="113">
        <v>0</v>
      </c>
      <c r="Q514" s="113">
        <v>0</v>
      </c>
      <c r="R514" s="113">
        <v>0</v>
      </c>
      <c r="S514" s="113">
        <v>0</v>
      </c>
      <c r="T514" s="113">
        <v>0</v>
      </c>
      <c r="U514" s="113">
        <v>0</v>
      </c>
      <c r="V514" s="113">
        <v>0</v>
      </c>
      <c r="W514" s="113">
        <v>0</v>
      </c>
      <c r="X514" s="113">
        <v>0</v>
      </c>
      <c r="Y514" s="113">
        <v>0</v>
      </c>
      <c r="Z514" s="113">
        <v>0</v>
      </c>
      <c r="AA514" s="113">
        <v>0</v>
      </c>
      <c r="AB514" s="113">
        <v>0</v>
      </c>
      <c r="AC514" s="113">
        <v>0</v>
      </c>
      <c r="AD514" s="113">
        <v>0</v>
      </c>
      <c r="AE514" s="113">
        <v>0</v>
      </c>
      <c r="AF514" s="113">
        <v>0</v>
      </c>
      <c r="AG514" s="113">
        <v>0</v>
      </c>
      <c r="AH514" s="113">
        <v>0</v>
      </c>
      <c r="AI514" s="113">
        <v>0</v>
      </c>
      <c r="AJ514" s="113">
        <v>0</v>
      </c>
      <c r="AK514" s="113">
        <v>0</v>
      </c>
      <c r="AL514" s="113">
        <v>0</v>
      </c>
      <c r="AM514" s="113">
        <f t="shared" si="7"/>
        <v>0</v>
      </c>
      <c r="AP514" s="70"/>
    </row>
    <row r="515" spans="1:42" ht="33" customHeight="1">
      <c r="A515" s="87">
        <v>1713</v>
      </c>
      <c r="B515" s="88" t="s">
        <v>1148</v>
      </c>
      <c r="C515" s="115" t="s">
        <v>1399</v>
      </c>
      <c r="D515" s="113">
        <v>0</v>
      </c>
      <c r="E515" s="113">
        <v>0</v>
      </c>
      <c r="F515" s="113">
        <v>0</v>
      </c>
      <c r="G515" s="113">
        <v>0</v>
      </c>
      <c r="H515" s="113">
        <v>0</v>
      </c>
      <c r="I515" s="113">
        <v>0</v>
      </c>
      <c r="J515" s="113">
        <v>0</v>
      </c>
      <c r="K515" s="113">
        <v>0</v>
      </c>
      <c r="L515" s="113">
        <v>0</v>
      </c>
      <c r="M515" s="113">
        <v>0</v>
      </c>
      <c r="N515" s="113">
        <v>0</v>
      </c>
      <c r="O515" s="113">
        <v>0</v>
      </c>
      <c r="P515" s="113">
        <v>0</v>
      </c>
      <c r="Q515" s="113">
        <v>0</v>
      </c>
      <c r="R515" s="113">
        <v>0</v>
      </c>
      <c r="S515" s="113">
        <v>0</v>
      </c>
      <c r="T515" s="113">
        <v>0</v>
      </c>
      <c r="U515" s="113">
        <v>0</v>
      </c>
      <c r="V515" s="113">
        <v>0</v>
      </c>
      <c r="W515" s="113">
        <v>0</v>
      </c>
      <c r="X515" s="113">
        <v>0</v>
      </c>
      <c r="Y515" s="113">
        <v>0</v>
      </c>
      <c r="Z515" s="113">
        <v>0</v>
      </c>
      <c r="AA515" s="113">
        <v>0</v>
      </c>
      <c r="AB515" s="113">
        <v>0</v>
      </c>
      <c r="AC515" s="113">
        <v>0</v>
      </c>
      <c r="AD515" s="113">
        <v>0</v>
      </c>
      <c r="AE515" s="113">
        <v>0</v>
      </c>
      <c r="AF515" s="113">
        <v>0</v>
      </c>
      <c r="AG515" s="113">
        <v>0</v>
      </c>
      <c r="AH515" s="113">
        <v>0</v>
      </c>
      <c r="AI515" s="113">
        <v>0</v>
      </c>
      <c r="AJ515" s="113">
        <v>0</v>
      </c>
      <c r="AK515" s="113">
        <v>0</v>
      </c>
      <c r="AL515" s="113">
        <v>0</v>
      </c>
      <c r="AM515" s="113">
        <f t="shared" si="7"/>
        <v>0</v>
      </c>
      <c r="AP515" s="70"/>
    </row>
    <row r="516" spans="1:42" ht="33" customHeight="1">
      <c r="A516" s="87">
        <v>1714</v>
      </c>
      <c r="B516" s="88" t="s">
        <v>1149</v>
      </c>
      <c r="C516" s="115" t="s">
        <v>1399</v>
      </c>
      <c r="D516" s="113">
        <v>0</v>
      </c>
      <c r="E516" s="113">
        <v>0</v>
      </c>
      <c r="F516" s="113">
        <v>0</v>
      </c>
      <c r="G516" s="113">
        <v>0</v>
      </c>
      <c r="H516" s="113">
        <v>0</v>
      </c>
      <c r="I516" s="113">
        <v>0</v>
      </c>
      <c r="J516" s="113">
        <v>0</v>
      </c>
      <c r="K516" s="113">
        <v>0</v>
      </c>
      <c r="L516" s="113">
        <v>0</v>
      </c>
      <c r="M516" s="113">
        <v>0</v>
      </c>
      <c r="N516" s="113">
        <v>0</v>
      </c>
      <c r="O516" s="113">
        <v>0</v>
      </c>
      <c r="P516" s="113">
        <v>0</v>
      </c>
      <c r="Q516" s="113">
        <v>0</v>
      </c>
      <c r="R516" s="113">
        <v>0</v>
      </c>
      <c r="S516" s="113">
        <v>0</v>
      </c>
      <c r="T516" s="113">
        <v>0</v>
      </c>
      <c r="U516" s="113">
        <v>0</v>
      </c>
      <c r="V516" s="113">
        <v>0</v>
      </c>
      <c r="W516" s="113">
        <v>0</v>
      </c>
      <c r="X516" s="113">
        <v>0</v>
      </c>
      <c r="Y516" s="113">
        <v>0</v>
      </c>
      <c r="Z516" s="113">
        <v>0</v>
      </c>
      <c r="AA516" s="113">
        <v>0</v>
      </c>
      <c r="AB516" s="113">
        <v>0</v>
      </c>
      <c r="AC516" s="113">
        <v>0</v>
      </c>
      <c r="AD516" s="113">
        <v>0</v>
      </c>
      <c r="AE516" s="113">
        <v>0</v>
      </c>
      <c r="AF516" s="113">
        <v>0</v>
      </c>
      <c r="AG516" s="113">
        <v>0</v>
      </c>
      <c r="AH516" s="113">
        <v>0</v>
      </c>
      <c r="AI516" s="113">
        <v>0</v>
      </c>
      <c r="AJ516" s="113">
        <v>0</v>
      </c>
      <c r="AK516" s="113">
        <v>0</v>
      </c>
      <c r="AL516" s="113">
        <v>0</v>
      </c>
      <c r="AM516" s="113">
        <f t="shared" si="7"/>
        <v>0</v>
      </c>
      <c r="AP516" s="70"/>
    </row>
    <row r="517" spans="1:42" ht="33" customHeight="1">
      <c r="A517" s="87">
        <v>1715</v>
      </c>
      <c r="B517" s="88" t="s">
        <v>1150</v>
      </c>
      <c r="C517" s="115" t="s">
        <v>1399</v>
      </c>
      <c r="D517" s="113">
        <v>0</v>
      </c>
      <c r="E517" s="113">
        <v>0</v>
      </c>
      <c r="F517" s="113">
        <v>0</v>
      </c>
      <c r="G517" s="113">
        <v>0</v>
      </c>
      <c r="H517" s="113">
        <v>0</v>
      </c>
      <c r="I517" s="113">
        <v>0</v>
      </c>
      <c r="J517" s="113">
        <v>0</v>
      </c>
      <c r="K517" s="113">
        <v>0</v>
      </c>
      <c r="L517" s="113">
        <v>0</v>
      </c>
      <c r="M517" s="113">
        <v>0</v>
      </c>
      <c r="N517" s="113">
        <v>0</v>
      </c>
      <c r="O517" s="113">
        <v>0</v>
      </c>
      <c r="P517" s="113">
        <v>0</v>
      </c>
      <c r="Q517" s="113">
        <v>0</v>
      </c>
      <c r="R517" s="113">
        <v>0</v>
      </c>
      <c r="S517" s="113">
        <v>0</v>
      </c>
      <c r="T517" s="113">
        <v>0</v>
      </c>
      <c r="U517" s="113">
        <v>0</v>
      </c>
      <c r="V517" s="113">
        <v>0</v>
      </c>
      <c r="W517" s="113">
        <v>0</v>
      </c>
      <c r="X517" s="113">
        <v>0</v>
      </c>
      <c r="Y517" s="113">
        <v>0</v>
      </c>
      <c r="Z517" s="113">
        <v>0</v>
      </c>
      <c r="AA517" s="113">
        <v>0</v>
      </c>
      <c r="AB517" s="113">
        <v>0</v>
      </c>
      <c r="AC517" s="113">
        <v>0</v>
      </c>
      <c r="AD517" s="113">
        <v>0</v>
      </c>
      <c r="AE517" s="113">
        <v>0</v>
      </c>
      <c r="AF517" s="113">
        <v>0</v>
      </c>
      <c r="AG517" s="113">
        <v>0</v>
      </c>
      <c r="AH517" s="113">
        <v>0</v>
      </c>
      <c r="AI517" s="113">
        <v>0</v>
      </c>
      <c r="AJ517" s="113">
        <v>0</v>
      </c>
      <c r="AK517" s="113">
        <v>0</v>
      </c>
      <c r="AL517" s="113">
        <v>0</v>
      </c>
      <c r="AM517" s="113">
        <f t="shared" si="7"/>
        <v>0</v>
      </c>
      <c r="AP517" s="70"/>
    </row>
    <row r="518" spans="1:42" ht="33" customHeight="1">
      <c r="A518" s="87">
        <v>1716</v>
      </c>
      <c r="B518" s="88" t="s">
        <v>1151</v>
      </c>
      <c r="C518" s="115" t="s">
        <v>1399</v>
      </c>
      <c r="D518" s="113">
        <v>0</v>
      </c>
      <c r="E518" s="113">
        <v>0</v>
      </c>
      <c r="F518" s="113">
        <v>0</v>
      </c>
      <c r="G518" s="113">
        <v>0</v>
      </c>
      <c r="H518" s="113">
        <v>0</v>
      </c>
      <c r="I518" s="113">
        <v>0</v>
      </c>
      <c r="J518" s="113">
        <v>0</v>
      </c>
      <c r="K518" s="113">
        <v>0</v>
      </c>
      <c r="L518" s="113">
        <v>0</v>
      </c>
      <c r="M518" s="113">
        <v>0</v>
      </c>
      <c r="N518" s="113">
        <v>0</v>
      </c>
      <c r="O518" s="113">
        <v>0</v>
      </c>
      <c r="P518" s="113">
        <v>0</v>
      </c>
      <c r="Q518" s="113">
        <v>0</v>
      </c>
      <c r="R518" s="113">
        <v>0</v>
      </c>
      <c r="S518" s="113">
        <v>0</v>
      </c>
      <c r="T518" s="113">
        <v>0</v>
      </c>
      <c r="U518" s="113">
        <v>0</v>
      </c>
      <c r="V518" s="113">
        <v>0</v>
      </c>
      <c r="W518" s="113">
        <v>0</v>
      </c>
      <c r="X518" s="113">
        <v>0</v>
      </c>
      <c r="Y518" s="113">
        <v>0</v>
      </c>
      <c r="Z518" s="113">
        <v>0</v>
      </c>
      <c r="AA518" s="113">
        <v>0</v>
      </c>
      <c r="AB518" s="113">
        <v>0</v>
      </c>
      <c r="AC518" s="113">
        <v>0</v>
      </c>
      <c r="AD518" s="113">
        <v>0</v>
      </c>
      <c r="AE518" s="113">
        <v>0</v>
      </c>
      <c r="AF518" s="113">
        <v>0</v>
      </c>
      <c r="AG518" s="113">
        <v>0</v>
      </c>
      <c r="AH518" s="113">
        <v>0</v>
      </c>
      <c r="AI518" s="113">
        <v>0</v>
      </c>
      <c r="AJ518" s="113">
        <v>0</v>
      </c>
      <c r="AK518" s="113">
        <v>0</v>
      </c>
      <c r="AL518" s="113">
        <v>0</v>
      </c>
      <c r="AM518" s="113">
        <f t="shared" si="7"/>
        <v>0</v>
      </c>
      <c r="AP518" s="70"/>
    </row>
    <row r="519" spans="1:42" ht="33" customHeight="1">
      <c r="A519" s="87">
        <v>1717</v>
      </c>
      <c r="B519" s="88" t="s">
        <v>1152</v>
      </c>
      <c r="C519" s="115" t="s">
        <v>1399</v>
      </c>
      <c r="D519" s="113">
        <v>0</v>
      </c>
      <c r="E519" s="113">
        <v>0</v>
      </c>
      <c r="F519" s="113">
        <v>0</v>
      </c>
      <c r="G519" s="113">
        <v>0</v>
      </c>
      <c r="H519" s="113">
        <v>0</v>
      </c>
      <c r="I519" s="113">
        <v>0</v>
      </c>
      <c r="J519" s="113">
        <v>0</v>
      </c>
      <c r="K519" s="113">
        <v>0</v>
      </c>
      <c r="L519" s="113">
        <v>0</v>
      </c>
      <c r="M519" s="113">
        <v>0</v>
      </c>
      <c r="N519" s="113">
        <v>0</v>
      </c>
      <c r="O519" s="113">
        <v>0</v>
      </c>
      <c r="P519" s="113">
        <v>0</v>
      </c>
      <c r="Q519" s="113">
        <v>0</v>
      </c>
      <c r="R519" s="113">
        <v>0</v>
      </c>
      <c r="S519" s="113">
        <v>0</v>
      </c>
      <c r="T519" s="113">
        <v>0</v>
      </c>
      <c r="U519" s="113">
        <v>0</v>
      </c>
      <c r="V519" s="113">
        <v>0</v>
      </c>
      <c r="W519" s="113">
        <v>0</v>
      </c>
      <c r="X519" s="113">
        <v>0</v>
      </c>
      <c r="Y519" s="113">
        <v>0</v>
      </c>
      <c r="Z519" s="113">
        <v>0</v>
      </c>
      <c r="AA519" s="113">
        <v>0</v>
      </c>
      <c r="AB519" s="113">
        <v>0</v>
      </c>
      <c r="AC519" s="113">
        <v>0</v>
      </c>
      <c r="AD519" s="113">
        <v>0</v>
      </c>
      <c r="AE519" s="113">
        <v>0</v>
      </c>
      <c r="AF519" s="113">
        <v>0</v>
      </c>
      <c r="AG519" s="113">
        <v>0</v>
      </c>
      <c r="AH519" s="113">
        <v>0</v>
      </c>
      <c r="AI519" s="113">
        <v>0</v>
      </c>
      <c r="AJ519" s="113">
        <v>0</v>
      </c>
      <c r="AK519" s="113">
        <v>0</v>
      </c>
      <c r="AL519" s="113">
        <v>0</v>
      </c>
      <c r="AM519" s="113">
        <f t="shared" si="7"/>
        <v>0</v>
      </c>
      <c r="AP519" s="70"/>
    </row>
    <row r="520" spans="1:42" ht="33" customHeight="1">
      <c r="A520" s="87">
        <v>1718</v>
      </c>
      <c r="B520" s="88" t="s">
        <v>1153</v>
      </c>
      <c r="C520" s="115" t="s">
        <v>1399</v>
      </c>
      <c r="D520" s="113">
        <v>0</v>
      </c>
      <c r="E520" s="113">
        <v>0</v>
      </c>
      <c r="F520" s="113">
        <v>0</v>
      </c>
      <c r="G520" s="113">
        <v>0</v>
      </c>
      <c r="H520" s="113">
        <v>0</v>
      </c>
      <c r="I520" s="113">
        <v>0</v>
      </c>
      <c r="J520" s="113">
        <v>0</v>
      </c>
      <c r="K520" s="113">
        <v>0</v>
      </c>
      <c r="L520" s="113">
        <v>0</v>
      </c>
      <c r="M520" s="113">
        <v>0</v>
      </c>
      <c r="N520" s="113">
        <v>0</v>
      </c>
      <c r="O520" s="113">
        <v>0</v>
      </c>
      <c r="P520" s="113">
        <v>0</v>
      </c>
      <c r="Q520" s="113">
        <v>0</v>
      </c>
      <c r="R520" s="113">
        <v>0</v>
      </c>
      <c r="S520" s="113">
        <v>0</v>
      </c>
      <c r="T520" s="113">
        <v>0</v>
      </c>
      <c r="U520" s="113">
        <v>0</v>
      </c>
      <c r="V520" s="113">
        <v>0</v>
      </c>
      <c r="W520" s="113">
        <v>0</v>
      </c>
      <c r="X520" s="113">
        <v>0</v>
      </c>
      <c r="Y520" s="113">
        <v>0</v>
      </c>
      <c r="Z520" s="113">
        <v>0</v>
      </c>
      <c r="AA520" s="113">
        <v>0</v>
      </c>
      <c r="AB520" s="113">
        <v>0</v>
      </c>
      <c r="AC520" s="113">
        <v>0</v>
      </c>
      <c r="AD520" s="113">
        <v>0</v>
      </c>
      <c r="AE520" s="113">
        <v>0</v>
      </c>
      <c r="AF520" s="113">
        <v>0</v>
      </c>
      <c r="AG520" s="113">
        <v>0</v>
      </c>
      <c r="AH520" s="113">
        <v>0</v>
      </c>
      <c r="AI520" s="113">
        <v>0</v>
      </c>
      <c r="AJ520" s="113">
        <v>0</v>
      </c>
      <c r="AK520" s="113">
        <v>0</v>
      </c>
      <c r="AL520" s="113">
        <v>0</v>
      </c>
      <c r="AM520" s="113">
        <f t="shared" si="7"/>
        <v>0</v>
      </c>
      <c r="AP520" s="70"/>
    </row>
    <row r="521" spans="1:42" ht="33" customHeight="1">
      <c r="A521" s="87">
        <v>1719</v>
      </c>
      <c r="B521" s="88" t="s">
        <v>1154</v>
      </c>
      <c r="C521" s="115" t="s">
        <v>1399</v>
      </c>
      <c r="D521" s="113">
        <v>0</v>
      </c>
      <c r="E521" s="113">
        <v>0</v>
      </c>
      <c r="F521" s="113">
        <v>0</v>
      </c>
      <c r="G521" s="113">
        <v>0</v>
      </c>
      <c r="H521" s="113">
        <v>0</v>
      </c>
      <c r="I521" s="113">
        <v>0</v>
      </c>
      <c r="J521" s="113">
        <v>0</v>
      </c>
      <c r="K521" s="113">
        <v>0</v>
      </c>
      <c r="L521" s="113">
        <v>0</v>
      </c>
      <c r="M521" s="113">
        <v>0</v>
      </c>
      <c r="N521" s="113">
        <v>0</v>
      </c>
      <c r="O521" s="113">
        <v>0</v>
      </c>
      <c r="P521" s="113">
        <v>0</v>
      </c>
      <c r="Q521" s="113">
        <v>0</v>
      </c>
      <c r="R521" s="113">
        <v>0</v>
      </c>
      <c r="S521" s="113">
        <v>0</v>
      </c>
      <c r="T521" s="113">
        <v>0</v>
      </c>
      <c r="U521" s="113">
        <v>0</v>
      </c>
      <c r="V521" s="113">
        <v>0</v>
      </c>
      <c r="W521" s="113">
        <v>0</v>
      </c>
      <c r="X521" s="113">
        <v>0</v>
      </c>
      <c r="Y521" s="113">
        <v>0</v>
      </c>
      <c r="Z521" s="113">
        <v>0</v>
      </c>
      <c r="AA521" s="113">
        <v>0</v>
      </c>
      <c r="AB521" s="113">
        <v>0</v>
      </c>
      <c r="AC521" s="113">
        <v>0</v>
      </c>
      <c r="AD521" s="113">
        <v>0</v>
      </c>
      <c r="AE521" s="113">
        <v>0</v>
      </c>
      <c r="AF521" s="113">
        <v>0</v>
      </c>
      <c r="AG521" s="113">
        <v>0</v>
      </c>
      <c r="AH521" s="113">
        <v>0</v>
      </c>
      <c r="AI521" s="113">
        <v>0</v>
      </c>
      <c r="AJ521" s="113">
        <v>0</v>
      </c>
      <c r="AK521" s="113">
        <v>0</v>
      </c>
      <c r="AL521" s="113">
        <v>0</v>
      </c>
      <c r="AM521" s="113">
        <f t="shared" si="7"/>
        <v>0</v>
      </c>
      <c r="AP521" s="70"/>
    </row>
    <row r="522" spans="1:42" ht="33" customHeight="1">
      <c r="A522" s="87">
        <v>1720</v>
      </c>
      <c r="B522" s="88" t="s">
        <v>1155</v>
      </c>
      <c r="C522" s="115" t="s">
        <v>1399</v>
      </c>
      <c r="D522" s="113">
        <v>0</v>
      </c>
      <c r="E522" s="113">
        <v>0</v>
      </c>
      <c r="F522" s="113">
        <v>0</v>
      </c>
      <c r="G522" s="113">
        <v>0</v>
      </c>
      <c r="H522" s="113">
        <v>0</v>
      </c>
      <c r="I522" s="113">
        <v>0</v>
      </c>
      <c r="J522" s="113">
        <v>0</v>
      </c>
      <c r="K522" s="113">
        <v>0</v>
      </c>
      <c r="L522" s="113">
        <v>0</v>
      </c>
      <c r="M522" s="113">
        <v>0</v>
      </c>
      <c r="N522" s="113">
        <v>0</v>
      </c>
      <c r="O522" s="113">
        <v>0</v>
      </c>
      <c r="P522" s="113">
        <v>0</v>
      </c>
      <c r="Q522" s="113">
        <v>0</v>
      </c>
      <c r="R522" s="113">
        <v>0</v>
      </c>
      <c r="S522" s="113">
        <v>0</v>
      </c>
      <c r="T522" s="113">
        <v>0</v>
      </c>
      <c r="U522" s="113">
        <v>0</v>
      </c>
      <c r="V522" s="113">
        <v>0</v>
      </c>
      <c r="W522" s="113">
        <v>0</v>
      </c>
      <c r="X522" s="113">
        <v>0</v>
      </c>
      <c r="Y522" s="113">
        <v>0</v>
      </c>
      <c r="Z522" s="113">
        <v>0</v>
      </c>
      <c r="AA522" s="113">
        <v>0</v>
      </c>
      <c r="AB522" s="113">
        <v>0</v>
      </c>
      <c r="AC522" s="113">
        <v>0</v>
      </c>
      <c r="AD522" s="113">
        <v>0</v>
      </c>
      <c r="AE522" s="113">
        <v>0</v>
      </c>
      <c r="AF522" s="113">
        <v>0</v>
      </c>
      <c r="AG522" s="113">
        <v>0</v>
      </c>
      <c r="AH522" s="113">
        <v>0</v>
      </c>
      <c r="AI522" s="113">
        <v>0</v>
      </c>
      <c r="AJ522" s="113">
        <v>0</v>
      </c>
      <c r="AK522" s="113">
        <v>0</v>
      </c>
      <c r="AL522" s="113">
        <v>0</v>
      </c>
      <c r="AM522" s="113">
        <f t="shared" si="7"/>
        <v>0</v>
      </c>
      <c r="AP522" s="70"/>
    </row>
    <row r="523" spans="1:42" ht="33" customHeight="1">
      <c r="A523" s="87">
        <v>1721</v>
      </c>
      <c r="B523" s="88" t="s">
        <v>1156</v>
      </c>
      <c r="C523" s="115" t="s">
        <v>1399</v>
      </c>
      <c r="D523" s="113">
        <v>0</v>
      </c>
      <c r="E523" s="113">
        <v>0</v>
      </c>
      <c r="F523" s="113">
        <v>0</v>
      </c>
      <c r="G523" s="113">
        <v>0</v>
      </c>
      <c r="H523" s="113">
        <v>0</v>
      </c>
      <c r="I523" s="113">
        <v>0</v>
      </c>
      <c r="J523" s="113">
        <v>0</v>
      </c>
      <c r="K523" s="113">
        <v>0</v>
      </c>
      <c r="L523" s="113">
        <v>0</v>
      </c>
      <c r="M523" s="113">
        <v>0</v>
      </c>
      <c r="N523" s="113">
        <v>0</v>
      </c>
      <c r="O523" s="113">
        <v>0</v>
      </c>
      <c r="P523" s="113">
        <v>0</v>
      </c>
      <c r="Q523" s="113">
        <v>0</v>
      </c>
      <c r="R523" s="113">
        <v>0</v>
      </c>
      <c r="S523" s="113">
        <v>0</v>
      </c>
      <c r="T523" s="113">
        <v>0</v>
      </c>
      <c r="U523" s="113">
        <v>0</v>
      </c>
      <c r="V523" s="113">
        <v>0</v>
      </c>
      <c r="W523" s="113">
        <v>0</v>
      </c>
      <c r="X523" s="113">
        <v>0</v>
      </c>
      <c r="Y523" s="113">
        <v>0</v>
      </c>
      <c r="Z523" s="113">
        <v>0</v>
      </c>
      <c r="AA523" s="113">
        <v>0</v>
      </c>
      <c r="AB523" s="113">
        <v>0</v>
      </c>
      <c r="AC523" s="113">
        <v>0</v>
      </c>
      <c r="AD523" s="113">
        <v>0</v>
      </c>
      <c r="AE523" s="113">
        <v>0</v>
      </c>
      <c r="AF523" s="113">
        <v>0</v>
      </c>
      <c r="AG523" s="113">
        <v>0</v>
      </c>
      <c r="AH523" s="113">
        <v>0</v>
      </c>
      <c r="AI523" s="113">
        <v>0</v>
      </c>
      <c r="AJ523" s="113">
        <v>0</v>
      </c>
      <c r="AK523" s="113">
        <v>0</v>
      </c>
      <c r="AL523" s="113">
        <v>0</v>
      </c>
      <c r="AM523" s="113">
        <f t="shared" ref="AM523:AM586" si="8">SUM(D523:AL523)</f>
        <v>0</v>
      </c>
      <c r="AP523" s="70"/>
    </row>
    <row r="524" spans="1:42" ht="33" customHeight="1">
      <c r="A524" s="87">
        <v>1722</v>
      </c>
      <c r="B524" s="88" t="s">
        <v>1157</v>
      </c>
      <c r="C524" s="115" t="s">
        <v>1399</v>
      </c>
      <c r="D524" s="113">
        <v>0</v>
      </c>
      <c r="E524" s="113">
        <v>0</v>
      </c>
      <c r="F524" s="113">
        <v>0</v>
      </c>
      <c r="G524" s="113">
        <v>0</v>
      </c>
      <c r="H524" s="113">
        <v>0</v>
      </c>
      <c r="I524" s="113">
        <v>0</v>
      </c>
      <c r="J524" s="113">
        <v>0</v>
      </c>
      <c r="K524" s="113">
        <v>0</v>
      </c>
      <c r="L524" s="113">
        <v>0</v>
      </c>
      <c r="M524" s="113">
        <v>0</v>
      </c>
      <c r="N524" s="113">
        <v>0</v>
      </c>
      <c r="O524" s="113">
        <v>0</v>
      </c>
      <c r="P524" s="113">
        <v>0</v>
      </c>
      <c r="Q524" s="113">
        <v>0</v>
      </c>
      <c r="R524" s="113">
        <v>0</v>
      </c>
      <c r="S524" s="113">
        <v>0</v>
      </c>
      <c r="T524" s="113">
        <v>0</v>
      </c>
      <c r="U524" s="113">
        <v>0</v>
      </c>
      <c r="V524" s="113">
        <v>0</v>
      </c>
      <c r="W524" s="113">
        <v>0</v>
      </c>
      <c r="X524" s="113">
        <v>0</v>
      </c>
      <c r="Y524" s="113">
        <v>0</v>
      </c>
      <c r="Z524" s="113">
        <v>0</v>
      </c>
      <c r="AA524" s="113">
        <v>0</v>
      </c>
      <c r="AB524" s="113">
        <v>0</v>
      </c>
      <c r="AC524" s="113">
        <v>0</v>
      </c>
      <c r="AD524" s="113">
        <v>0</v>
      </c>
      <c r="AE524" s="113">
        <v>0</v>
      </c>
      <c r="AF524" s="113">
        <v>0</v>
      </c>
      <c r="AG524" s="113">
        <v>0</v>
      </c>
      <c r="AH524" s="113">
        <v>0</v>
      </c>
      <c r="AI524" s="113">
        <v>0</v>
      </c>
      <c r="AJ524" s="113">
        <v>0</v>
      </c>
      <c r="AK524" s="113">
        <v>0</v>
      </c>
      <c r="AL524" s="113">
        <v>0</v>
      </c>
      <c r="AM524" s="113">
        <f t="shared" si="8"/>
        <v>0</v>
      </c>
      <c r="AP524" s="70"/>
    </row>
    <row r="525" spans="1:42" ht="33" customHeight="1">
      <c r="A525" s="87">
        <v>1723</v>
      </c>
      <c r="B525" s="88" t="s">
        <v>1158</v>
      </c>
      <c r="C525" s="115" t="s">
        <v>1399</v>
      </c>
      <c r="D525" s="113">
        <v>0</v>
      </c>
      <c r="E525" s="113">
        <v>0</v>
      </c>
      <c r="F525" s="113">
        <v>0</v>
      </c>
      <c r="G525" s="113">
        <v>0</v>
      </c>
      <c r="H525" s="113">
        <v>0</v>
      </c>
      <c r="I525" s="113">
        <v>0</v>
      </c>
      <c r="J525" s="113">
        <v>0</v>
      </c>
      <c r="K525" s="113">
        <v>0</v>
      </c>
      <c r="L525" s="113">
        <v>0</v>
      </c>
      <c r="M525" s="113">
        <v>0</v>
      </c>
      <c r="N525" s="113">
        <v>0</v>
      </c>
      <c r="O525" s="113">
        <v>0</v>
      </c>
      <c r="P525" s="113">
        <v>0</v>
      </c>
      <c r="Q525" s="113">
        <v>0</v>
      </c>
      <c r="R525" s="113">
        <v>0</v>
      </c>
      <c r="S525" s="113">
        <v>0</v>
      </c>
      <c r="T525" s="113">
        <v>0</v>
      </c>
      <c r="U525" s="113">
        <v>0</v>
      </c>
      <c r="V525" s="113">
        <v>0</v>
      </c>
      <c r="W525" s="113">
        <v>0</v>
      </c>
      <c r="X525" s="113">
        <v>0</v>
      </c>
      <c r="Y525" s="113">
        <v>0</v>
      </c>
      <c r="Z525" s="113">
        <v>0</v>
      </c>
      <c r="AA525" s="113">
        <v>0</v>
      </c>
      <c r="AB525" s="113">
        <v>0</v>
      </c>
      <c r="AC525" s="113">
        <v>0</v>
      </c>
      <c r="AD525" s="113">
        <v>0</v>
      </c>
      <c r="AE525" s="113">
        <v>0</v>
      </c>
      <c r="AF525" s="113">
        <v>0</v>
      </c>
      <c r="AG525" s="113">
        <v>0</v>
      </c>
      <c r="AH525" s="113">
        <v>0</v>
      </c>
      <c r="AI525" s="113">
        <v>0</v>
      </c>
      <c r="AJ525" s="113">
        <v>0</v>
      </c>
      <c r="AK525" s="113">
        <v>0</v>
      </c>
      <c r="AL525" s="113">
        <v>0</v>
      </c>
      <c r="AM525" s="113">
        <f t="shared" si="8"/>
        <v>0</v>
      </c>
      <c r="AP525" s="70"/>
    </row>
    <row r="526" spans="1:42" ht="33" customHeight="1">
      <c r="A526" s="87">
        <v>1724</v>
      </c>
      <c r="B526" s="88" t="s">
        <v>1159</v>
      </c>
      <c r="C526" s="115" t="s">
        <v>1399</v>
      </c>
      <c r="D526" s="113">
        <v>0</v>
      </c>
      <c r="E526" s="113">
        <v>0</v>
      </c>
      <c r="F526" s="113">
        <v>0</v>
      </c>
      <c r="G526" s="113">
        <v>0</v>
      </c>
      <c r="H526" s="113">
        <v>0</v>
      </c>
      <c r="I526" s="113">
        <v>0</v>
      </c>
      <c r="J526" s="113">
        <v>0</v>
      </c>
      <c r="K526" s="113">
        <v>0</v>
      </c>
      <c r="L526" s="113">
        <v>0</v>
      </c>
      <c r="M526" s="113">
        <v>0</v>
      </c>
      <c r="N526" s="113">
        <v>0</v>
      </c>
      <c r="O526" s="113">
        <v>0</v>
      </c>
      <c r="P526" s="113">
        <v>0</v>
      </c>
      <c r="Q526" s="113">
        <v>0</v>
      </c>
      <c r="R526" s="113">
        <v>0</v>
      </c>
      <c r="S526" s="113">
        <v>0</v>
      </c>
      <c r="T526" s="113">
        <v>0</v>
      </c>
      <c r="U526" s="113">
        <v>0</v>
      </c>
      <c r="V526" s="113">
        <v>0</v>
      </c>
      <c r="W526" s="113">
        <v>0</v>
      </c>
      <c r="X526" s="113">
        <v>0</v>
      </c>
      <c r="Y526" s="113">
        <v>0</v>
      </c>
      <c r="Z526" s="113">
        <v>0</v>
      </c>
      <c r="AA526" s="113">
        <v>0</v>
      </c>
      <c r="AB526" s="113">
        <v>0</v>
      </c>
      <c r="AC526" s="113">
        <v>0</v>
      </c>
      <c r="AD526" s="113">
        <v>0</v>
      </c>
      <c r="AE526" s="113">
        <v>0</v>
      </c>
      <c r="AF526" s="113">
        <v>0</v>
      </c>
      <c r="AG526" s="113">
        <v>0</v>
      </c>
      <c r="AH526" s="113">
        <v>0</v>
      </c>
      <c r="AI526" s="113">
        <v>0</v>
      </c>
      <c r="AJ526" s="113">
        <v>0</v>
      </c>
      <c r="AK526" s="113">
        <v>0</v>
      </c>
      <c r="AL526" s="113">
        <v>0</v>
      </c>
      <c r="AM526" s="113">
        <f t="shared" si="8"/>
        <v>0</v>
      </c>
      <c r="AP526" s="70"/>
    </row>
    <row r="527" spans="1:42" ht="33" customHeight="1">
      <c r="A527" s="87">
        <v>1725</v>
      </c>
      <c r="B527" s="88" t="s">
        <v>1160</v>
      </c>
      <c r="C527" s="115" t="s">
        <v>1399</v>
      </c>
      <c r="D527" s="113">
        <v>0</v>
      </c>
      <c r="E527" s="113">
        <v>0</v>
      </c>
      <c r="F527" s="113">
        <v>0</v>
      </c>
      <c r="G527" s="113">
        <v>0</v>
      </c>
      <c r="H527" s="113">
        <v>0</v>
      </c>
      <c r="I527" s="113">
        <v>0</v>
      </c>
      <c r="J527" s="113">
        <v>0</v>
      </c>
      <c r="K527" s="113">
        <v>0</v>
      </c>
      <c r="L527" s="113">
        <v>0</v>
      </c>
      <c r="M527" s="113">
        <v>0</v>
      </c>
      <c r="N527" s="113">
        <v>0</v>
      </c>
      <c r="O527" s="113">
        <v>0</v>
      </c>
      <c r="P527" s="113">
        <v>0</v>
      </c>
      <c r="Q527" s="113">
        <v>0</v>
      </c>
      <c r="R527" s="113">
        <v>0</v>
      </c>
      <c r="S527" s="113">
        <v>0</v>
      </c>
      <c r="T527" s="113">
        <v>0</v>
      </c>
      <c r="U527" s="113">
        <v>0</v>
      </c>
      <c r="V527" s="113">
        <v>0</v>
      </c>
      <c r="W527" s="113">
        <v>0</v>
      </c>
      <c r="X527" s="113">
        <v>0</v>
      </c>
      <c r="Y527" s="113">
        <v>0</v>
      </c>
      <c r="Z527" s="113">
        <v>0</v>
      </c>
      <c r="AA527" s="113">
        <v>0</v>
      </c>
      <c r="AB527" s="113">
        <v>0</v>
      </c>
      <c r="AC527" s="113">
        <v>0</v>
      </c>
      <c r="AD527" s="113">
        <v>0</v>
      </c>
      <c r="AE527" s="113">
        <v>0</v>
      </c>
      <c r="AF527" s="113">
        <v>0</v>
      </c>
      <c r="AG527" s="113">
        <v>0</v>
      </c>
      <c r="AH527" s="113">
        <v>0</v>
      </c>
      <c r="AI527" s="113">
        <v>0</v>
      </c>
      <c r="AJ527" s="113">
        <v>0</v>
      </c>
      <c r="AK527" s="113">
        <v>0</v>
      </c>
      <c r="AL527" s="113">
        <v>0</v>
      </c>
      <c r="AM527" s="113">
        <f t="shared" si="8"/>
        <v>0</v>
      </c>
      <c r="AP527" s="70"/>
    </row>
    <row r="528" spans="1:42" ht="33" customHeight="1">
      <c r="A528" s="87">
        <v>1726</v>
      </c>
      <c r="B528" s="88" t="s">
        <v>1161</v>
      </c>
      <c r="C528" s="115" t="s">
        <v>1399</v>
      </c>
      <c r="D528" s="113">
        <v>0</v>
      </c>
      <c r="E528" s="113">
        <v>0</v>
      </c>
      <c r="F528" s="113">
        <v>0</v>
      </c>
      <c r="G528" s="113">
        <v>0</v>
      </c>
      <c r="H528" s="113">
        <v>0</v>
      </c>
      <c r="I528" s="113">
        <v>0</v>
      </c>
      <c r="J528" s="113">
        <v>0</v>
      </c>
      <c r="K528" s="113">
        <v>0</v>
      </c>
      <c r="L528" s="113">
        <v>0</v>
      </c>
      <c r="M528" s="113">
        <v>0</v>
      </c>
      <c r="N528" s="113">
        <v>0</v>
      </c>
      <c r="O528" s="113">
        <v>0</v>
      </c>
      <c r="P528" s="113">
        <v>0</v>
      </c>
      <c r="Q528" s="113">
        <v>0</v>
      </c>
      <c r="R528" s="113">
        <v>0</v>
      </c>
      <c r="S528" s="113">
        <v>0</v>
      </c>
      <c r="T528" s="113">
        <v>0</v>
      </c>
      <c r="U528" s="113">
        <v>0</v>
      </c>
      <c r="V528" s="113">
        <v>0</v>
      </c>
      <c r="W528" s="113">
        <v>0</v>
      </c>
      <c r="X528" s="113">
        <v>0</v>
      </c>
      <c r="Y528" s="113">
        <v>0</v>
      </c>
      <c r="Z528" s="113">
        <v>0</v>
      </c>
      <c r="AA528" s="113">
        <v>0</v>
      </c>
      <c r="AB528" s="113">
        <v>0</v>
      </c>
      <c r="AC528" s="113">
        <v>0</v>
      </c>
      <c r="AD528" s="113">
        <v>0</v>
      </c>
      <c r="AE528" s="113">
        <v>0</v>
      </c>
      <c r="AF528" s="113">
        <v>0</v>
      </c>
      <c r="AG528" s="113">
        <v>0</v>
      </c>
      <c r="AH528" s="113">
        <v>0</v>
      </c>
      <c r="AI528" s="113">
        <v>0</v>
      </c>
      <c r="AJ528" s="113">
        <v>0</v>
      </c>
      <c r="AK528" s="113">
        <v>0</v>
      </c>
      <c r="AL528" s="113">
        <v>0</v>
      </c>
      <c r="AM528" s="113">
        <f t="shared" si="8"/>
        <v>0</v>
      </c>
      <c r="AP528" s="70"/>
    </row>
    <row r="529" spans="1:42" ht="33" customHeight="1">
      <c r="A529" s="87">
        <v>1727</v>
      </c>
      <c r="B529" s="88" t="s">
        <v>1162</v>
      </c>
      <c r="C529" s="115" t="s">
        <v>1399</v>
      </c>
      <c r="D529" s="113">
        <v>0</v>
      </c>
      <c r="E529" s="113">
        <v>0</v>
      </c>
      <c r="F529" s="113">
        <v>0</v>
      </c>
      <c r="G529" s="113">
        <v>0</v>
      </c>
      <c r="H529" s="113">
        <v>0</v>
      </c>
      <c r="I529" s="113">
        <v>0</v>
      </c>
      <c r="J529" s="113">
        <v>0</v>
      </c>
      <c r="K529" s="113">
        <v>0</v>
      </c>
      <c r="L529" s="113">
        <v>0</v>
      </c>
      <c r="M529" s="113">
        <v>0</v>
      </c>
      <c r="N529" s="113">
        <v>0</v>
      </c>
      <c r="O529" s="113">
        <v>0</v>
      </c>
      <c r="P529" s="113">
        <v>0</v>
      </c>
      <c r="Q529" s="113">
        <v>0</v>
      </c>
      <c r="R529" s="113">
        <v>0</v>
      </c>
      <c r="S529" s="113">
        <v>0</v>
      </c>
      <c r="T529" s="113">
        <v>0</v>
      </c>
      <c r="U529" s="113">
        <v>0</v>
      </c>
      <c r="V529" s="113">
        <v>0</v>
      </c>
      <c r="W529" s="113">
        <v>0</v>
      </c>
      <c r="X529" s="113">
        <v>0</v>
      </c>
      <c r="Y529" s="113">
        <v>0</v>
      </c>
      <c r="Z529" s="113">
        <v>0</v>
      </c>
      <c r="AA529" s="113">
        <v>0</v>
      </c>
      <c r="AB529" s="113">
        <v>0</v>
      </c>
      <c r="AC529" s="113">
        <v>0</v>
      </c>
      <c r="AD529" s="113">
        <v>0</v>
      </c>
      <c r="AE529" s="113">
        <v>0</v>
      </c>
      <c r="AF529" s="113">
        <v>0</v>
      </c>
      <c r="AG529" s="113">
        <v>0</v>
      </c>
      <c r="AH529" s="113">
        <v>0</v>
      </c>
      <c r="AI529" s="113">
        <v>0</v>
      </c>
      <c r="AJ529" s="113">
        <v>0</v>
      </c>
      <c r="AK529" s="113">
        <v>0</v>
      </c>
      <c r="AL529" s="113">
        <v>0</v>
      </c>
      <c r="AM529" s="113">
        <f t="shared" si="8"/>
        <v>0</v>
      </c>
      <c r="AP529" s="70"/>
    </row>
    <row r="530" spans="1:42" ht="33" customHeight="1">
      <c r="A530" s="87">
        <v>1728</v>
      </c>
      <c r="B530" s="88" t="s">
        <v>1163</v>
      </c>
      <c r="C530" s="115" t="s">
        <v>1399</v>
      </c>
      <c r="D530" s="113">
        <v>0</v>
      </c>
      <c r="E530" s="113">
        <v>0</v>
      </c>
      <c r="F530" s="113">
        <v>0</v>
      </c>
      <c r="G530" s="113">
        <v>0</v>
      </c>
      <c r="H530" s="113">
        <v>0</v>
      </c>
      <c r="I530" s="113">
        <v>0</v>
      </c>
      <c r="J530" s="113">
        <v>0</v>
      </c>
      <c r="K530" s="113">
        <v>0</v>
      </c>
      <c r="L530" s="113">
        <v>0</v>
      </c>
      <c r="M530" s="113">
        <v>0</v>
      </c>
      <c r="N530" s="113">
        <v>0</v>
      </c>
      <c r="O530" s="113">
        <v>0</v>
      </c>
      <c r="P530" s="113">
        <v>0</v>
      </c>
      <c r="Q530" s="113">
        <v>0</v>
      </c>
      <c r="R530" s="113">
        <v>0</v>
      </c>
      <c r="S530" s="113">
        <v>0</v>
      </c>
      <c r="T530" s="113">
        <v>0</v>
      </c>
      <c r="U530" s="113">
        <v>0</v>
      </c>
      <c r="V530" s="113">
        <v>0</v>
      </c>
      <c r="W530" s="113">
        <v>0</v>
      </c>
      <c r="X530" s="113">
        <v>0</v>
      </c>
      <c r="Y530" s="113">
        <v>0</v>
      </c>
      <c r="Z530" s="113">
        <v>0</v>
      </c>
      <c r="AA530" s="113">
        <v>0</v>
      </c>
      <c r="AB530" s="113">
        <v>0</v>
      </c>
      <c r="AC530" s="113">
        <v>0</v>
      </c>
      <c r="AD530" s="113">
        <v>0</v>
      </c>
      <c r="AE530" s="113">
        <v>0</v>
      </c>
      <c r="AF530" s="113">
        <v>0</v>
      </c>
      <c r="AG530" s="113">
        <v>0</v>
      </c>
      <c r="AH530" s="113">
        <v>0</v>
      </c>
      <c r="AI530" s="113">
        <v>0</v>
      </c>
      <c r="AJ530" s="113">
        <v>0</v>
      </c>
      <c r="AK530" s="113">
        <v>0</v>
      </c>
      <c r="AL530" s="113">
        <v>0</v>
      </c>
      <c r="AM530" s="113">
        <f t="shared" si="8"/>
        <v>0</v>
      </c>
      <c r="AP530" s="70"/>
    </row>
    <row r="531" spans="1:42" ht="33" customHeight="1">
      <c r="A531" s="87">
        <v>1729</v>
      </c>
      <c r="B531" s="88" t="s">
        <v>1164</v>
      </c>
      <c r="C531" s="115" t="s">
        <v>1399</v>
      </c>
      <c r="D531" s="113">
        <v>0</v>
      </c>
      <c r="E531" s="113">
        <v>0</v>
      </c>
      <c r="F531" s="113">
        <v>0</v>
      </c>
      <c r="G531" s="113">
        <v>0</v>
      </c>
      <c r="H531" s="113">
        <v>0</v>
      </c>
      <c r="I531" s="113">
        <v>0</v>
      </c>
      <c r="J531" s="113">
        <v>0</v>
      </c>
      <c r="K531" s="113">
        <v>0</v>
      </c>
      <c r="L531" s="113">
        <v>0</v>
      </c>
      <c r="M531" s="113">
        <v>0</v>
      </c>
      <c r="N531" s="113">
        <v>0</v>
      </c>
      <c r="O531" s="113">
        <v>0</v>
      </c>
      <c r="P531" s="113">
        <v>0</v>
      </c>
      <c r="Q531" s="113">
        <v>0</v>
      </c>
      <c r="R531" s="113">
        <v>0</v>
      </c>
      <c r="S531" s="113">
        <v>0</v>
      </c>
      <c r="T531" s="113">
        <v>0</v>
      </c>
      <c r="U531" s="113">
        <v>0</v>
      </c>
      <c r="V531" s="113">
        <v>0</v>
      </c>
      <c r="W531" s="113">
        <v>0</v>
      </c>
      <c r="X531" s="113">
        <v>0</v>
      </c>
      <c r="Y531" s="113">
        <v>0</v>
      </c>
      <c r="Z531" s="113">
        <v>0</v>
      </c>
      <c r="AA531" s="113">
        <v>0</v>
      </c>
      <c r="AB531" s="113">
        <v>0</v>
      </c>
      <c r="AC531" s="113">
        <v>0</v>
      </c>
      <c r="AD531" s="113">
        <v>0</v>
      </c>
      <c r="AE531" s="113">
        <v>0</v>
      </c>
      <c r="AF531" s="113">
        <v>0</v>
      </c>
      <c r="AG531" s="113">
        <v>0</v>
      </c>
      <c r="AH531" s="113">
        <v>0</v>
      </c>
      <c r="AI531" s="113">
        <v>0</v>
      </c>
      <c r="AJ531" s="113">
        <v>0</v>
      </c>
      <c r="AK531" s="113">
        <v>0</v>
      </c>
      <c r="AL531" s="113">
        <v>0</v>
      </c>
      <c r="AM531" s="113">
        <f t="shared" si="8"/>
        <v>0</v>
      </c>
      <c r="AP531" s="70"/>
    </row>
    <row r="532" spans="1:42" ht="33" customHeight="1">
      <c r="A532" s="87">
        <v>1730</v>
      </c>
      <c r="B532" s="88" t="s">
        <v>1165</v>
      </c>
      <c r="C532" s="115" t="s">
        <v>1399</v>
      </c>
      <c r="D532" s="113">
        <v>0</v>
      </c>
      <c r="E532" s="113">
        <v>0</v>
      </c>
      <c r="F532" s="113">
        <v>0</v>
      </c>
      <c r="G532" s="113">
        <v>0</v>
      </c>
      <c r="H532" s="113">
        <v>0</v>
      </c>
      <c r="I532" s="113">
        <v>0</v>
      </c>
      <c r="J532" s="113">
        <v>0</v>
      </c>
      <c r="K532" s="113">
        <v>0</v>
      </c>
      <c r="L532" s="113">
        <v>0</v>
      </c>
      <c r="M532" s="113">
        <v>0</v>
      </c>
      <c r="N532" s="113">
        <v>0</v>
      </c>
      <c r="O532" s="113">
        <v>0</v>
      </c>
      <c r="P532" s="113">
        <v>0</v>
      </c>
      <c r="Q532" s="113">
        <v>0</v>
      </c>
      <c r="R532" s="113">
        <v>0</v>
      </c>
      <c r="S532" s="113">
        <v>0</v>
      </c>
      <c r="T532" s="113">
        <v>0</v>
      </c>
      <c r="U532" s="113">
        <v>0</v>
      </c>
      <c r="V532" s="113">
        <v>0</v>
      </c>
      <c r="W532" s="113">
        <v>0</v>
      </c>
      <c r="X532" s="113">
        <v>0</v>
      </c>
      <c r="Y532" s="113">
        <v>0</v>
      </c>
      <c r="Z532" s="113">
        <v>0</v>
      </c>
      <c r="AA532" s="113">
        <v>0</v>
      </c>
      <c r="AB532" s="113">
        <v>0</v>
      </c>
      <c r="AC532" s="113">
        <v>0</v>
      </c>
      <c r="AD532" s="113">
        <v>0</v>
      </c>
      <c r="AE532" s="113">
        <v>0</v>
      </c>
      <c r="AF532" s="113">
        <v>0</v>
      </c>
      <c r="AG532" s="113">
        <v>0</v>
      </c>
      <c r="AH532" s="113">
        <v>0</v>
      </c>
      <c r="AI532" s="113">
        <v>0</v>
      </c>
      <c r="AJ532" s="113">
        <v>0</v>
      </c>
      <c r="AK532" s="113">
        <v>0</v>
      </c>
      <c r="AL532" s="113">
        <v>0</v>
      </c>
      <c r="AM532" s="113">
        <f t="shared" si="8"/>
        <v>0</v>
      </c>
      <c r="AP532" s="70"/>
    </row>
    <row r="533" spans="1:42" ht="33" customHeight="1">
      <c r="A533" s="87">
        <v>1731</v>
      </c>
      <c r="B533" s="88" t="s">
        <v>1166</v>
      </c>
      <c r="C533" s="115" t="s">
        <v>1399</v>
      </c>
      <c r="D533" s="113">
        <v>0</v>
      </c>
      <c r="E533" s="113">
        <v>0</v>
      </c>
      <c r="F533" s="113">
        <v>0</v>
      </c>
      <c r="G533" s="113">
        <v>0</v>
      </c>
      <c r="H533" s="113">
        <v>0</v>
      </c>
      <c r="I533" s="113">
        <v>0</v>
      </c>
      <c r="J533" s="113">
        <v>0</v>
      </c>
      <c r="K533" s="113">
        <v>0</v>
      </c>
      <c r="L533" s="113">
        <v>0</v>
      </c>
      <c r="M533" s="113">
        <v>0</v>
      </c>
      <c r="N533" s="113">
        <v>0</v>
      </c>
      <c r="O533" s="113">
        <v>0</v>
      </c>
      <c r="P533" s="113">
        <v>0</v>
      </c>
      <c r="Q533" s="113">
        <v>0</v>
      </c>
      <c r="R533" s="113">
        <v>0</v>
      </c>
      <c r="S533" s="113">
        <v>0</v>
      </c>
      <c r="T533" s="113">
        <v>0</v>
      </c>
      <c r="U533" s="113">
        <v>0</v>
      </c>
      <c r="V533" s="113">
        <v>0</v>
      </c>
      <c r="W533" s="113">
        <v>0</v>
      </c>
      <c r="X533" s="113">
        <v>0</v>
      </c>
      <c r="Y533" s="113">
        <v>0</v>
      </c>
      <c r="Z533" s="113">
        <v>0</v>
      </c>
      <c r="AA533" s="113">
        <v>0</v>
      </c>
      <c r="AB533" s="113">
        <v>0</v>
      </c>
      <c r="AC533" s="113">
        <v>0</v>
      </c>
      <c r="AD533" s="113">
        <v>0</v>
      </c>
      <c r="AE533" s="113">
        <v>0</v>
      </c>
      <c r="AF533" s="113">
        <v>0</v>
      </c>
      <c r="AG533" s="113">
        <v>0</v>
      </c>
      <c r="AH533" s="113">
        <v>0</v>
      </c>
      <c r="AI533" s="113">
        <v>0</v>
      </c>
      <c r="AJ533" s="113">
        <v>0</v>
      </c>
      <c r="AK533" s="113">
        <v>0</v>
      </c>
      <c r="AL533" s="113">
        <v>0</v>
      </c>
      <c r="AM533" s="113">
        <f t="shared" si="8"/>
        <v>0</v>
      </c>
      <c r="AP533" s="70"/>
    </row>
    <row r="534" spans="1:42" ht="33" customHeight="1">
      <c r="A534" s="87">
        <v>1732</v>
      </c>
      <c r="B534" s="88" t="s">
        <v>1167</v>
      </c>
      <c r="C534" s="115" t="s">
        <v>1399</v>
      </c>
      <c r="D534" s="113">
        <v>0</v>
      </c>
      <c r="E534" s="113">
        <v>0</v>
      </c>
      <c r="F534" s="113">
        <v>0</v>
      </c>
      <c r="G534" s="113">
        <v>0</v>
      </c>
      <c r="H534" s="113">
        <v>0</v>
      </c>
      <c r="I534" s="113">
        <v>0</v>
      </c>
      <c r="J534" s="113">
        <v>0</v>
      </c>
      <c r="K534" s="113">
        <v>0</v>
      </c>
      <c r="L534" s="113">
        <v>0</v>
      </c>
      <c r="M534" s="113">
        <v>0</v>
      </c>
      <c r="N534" s="113">
        <v>0</v>
      </c>
      <c r="O534" s="113">
        <v>0</v>
      </c>
      <c r="P534" s="113">
        <v>0</v>
      </c>
      <c r="Q534" s="113">
        <v>0</v>
      </c>
      <c r="R534" s="113">
        <v>0</v>
      </c>
      <c r="S534" s="113">
        <v>0</v>
      </c>
      <c r="T534" s="113">
        <v>0</v>
      </c>
      <c r="U534" s="113">
        <v>0</v>
      </c>
      <c r="V534" s="113">
        <v>0</v>
      </c>
      <c r="W534" s="113">
        <v>0</v>
      </c>
      <c r="X534" s="113">
        <v>0</v>
      </c>
      <c r="Y534" s="113">
        <v>0</v>
      </c>
      <c r="Z534" s="113">
        <v>0</v>
      </c>
      <c r="AA534" s="113">
        <v>0</v>
      </c>
      <c r="AB534" s="113">
        <v>0</v>
      </c>
      <c r="AC534" s="113">
        <v>0</v>
      </c>
      <c r="AD534" s="113">
        <v>0</v>
      </c>
      <c r="AE534" s="113">
        <v>0</v>
      </c>
      <c r="AF534" s="113">
        <v>0</v>
      </c>
      <c r="AG534" s="113">
        <v>0</v>
      </c>
      <c r="AH534" s="113">
        <v>0</v>
      </c>
      <c r="AI534" s="113">
        <v>0</v>
      </c>
      <c r="AJ534" s="113">
        <v>0</v>
      </c>
      <c r="AK534" s="113">
        <v>0</v>
      </c>
      <c r="AL534" s="113">
        <v>0</v>
      </c>
      <c r="AM534" s="113">
        <f t="shared" si="8"/>
        <v>0</v>
      </c>
      <c r="AP534" s="70"/>
    </row>
    <row r="535" spans="1:42" ht="33" customHeight="1">
      <c r="A535" s="87">
        <v>1733</v>
      </c>
      <c r="B535" s="88" t="s">
        <v>1168</v>
      </c>
      <c r="C535" s="115" t="s">
        <v>1399</v>
      </c>
      <c r="D535" s="113">
        <v>0</v>
      </c>
      <c r="E535" s="113">
        <v>0</v>
      </c>
      <c r="F535" s="113">
        <v>0</v>
      </c>
      <c r="G535" s="113">
        <v>0</v>
      </c>
      <c r="H535" s="113">
        <v>0</v>
      </c>
      <c r="I535" s="113">
        <v>0</v>
      </c>
      <c r="J535" s="113">
        <v>0</v>
      </c>
      <c r="K535" s="113">
        <v>0</v>
      </c>
      <c r="L535" s="113">
        <v>0</v>
      </c>
      <c r="M535" s="113">
        <v>0</v>
      </c>
      <c r="N535" s="113">
        <v>0</v>
      </c>
      <c r="O535" s="113">
        <v>0</v>
      </c>
      <c r="P535" s="113">
        <v>0</v>
      </c>
      <c r="Q535" s="113">
        <v>0</v>
      </c>
      <c r="R535" s="113">
        <v>0</v>
      </c>
      <c r="S535" s="113">
        <v>0</v>
      </c>
      <c r="T535" s="113">
        <v>0</v>
      </c>
      <c r="U535" s="113">
        <v>0</v>
      </c>
      <c r="V535" s="113">
        <v>0</v>
      </c>
      <c r="W535" s="113">
        <v>0</v>
      </c>
      <c r="X535" s="113">
        <v>0</v>
      </c>
      <c r="Y535" s="113">
        <v>0</v>
      </c>
      <c r="Z535" s="113">
        <v>0</v>
      </c>
      <c r="AA535" s="113">
        <v>0</v>
      </c>
      <c r="AB535" s="113">
        <v>0</v>
      </c>
      <c r="AC535" s="113">
        <v>0</v>
      </c>
      <c r="AD535" s="113">
        <v>0</v>
      </c>
      <c r="AE535" s="113">
        <v>0</v>
      </c>
      <c r="AF535" s="113">
        <v>0</v>
      </c>
      <c r="AG535" s="113">
        <v>0</v>
      </c>
      <c r="AH535" s="113">
        <v>0</v>
      </c>
      <c r="AI535" s="113">
        <v>0</v>
      </c>
      <c r="AJ535" s="113">
        <v>0</v>
      </c>
      <c r="AK535" s="113">
        <v>0</v>
      </c>
      <c r="AL535" s="113">
        <v>0</v>
      </c>
      <c r="AM535" s="113">
        <f t="shared" si="8"/>
        <v>0</v>
      </c>
      <c r="AP535" s="70"/>
    </row>
    <row r="536" spans="1:42" ht="33" customHeight="1">
      <c r="A536" s="87">
        <v>1734</v>
      </c>
      <c r="B536" s="88" t="s">
        <v>1169</v>
      </c>
      <c r="C536" s="115" t="s">
        <v>1399</v>
      </c>
      <c r="D536" s="113">
        <v>0</v>
      </c>
      <c r="E536" s="113">
        <v>0</v>
      </c>
      <c r="F536" s="113">
        <v>0</v>
      </c>
      <c r="G536" s="113">
        <v>0</v>
      </c>
      <c r="H536" s="113">
        <v>0</v>
      </c>
      <c r="I536" s="113">
        <v>0</v>
      </c>
      <c r="J536" s="113">
        <v>0</v>
      </c>
      <c r="K536" s="113">
        <v>0</v>
      </c>
      <c r="L536" s="113">
        <v>0</v>
      </c>
      <c r="M536" s="113">
        <v>0</v>
      </c>
      <c r="N536" s="113">
        <v>0</v>
      </c>
      <c r="O536" s="113">
        <v>0</v>
      </c>
      <c r="P536" s="113">
        <v>0</v>
      </c>
      <c r="Q536" s="113">
        <v>0</v>
      </c>
      <c r="R536" s="113">
        <v>0</v>
      </c>
      <c r="S536" s="113">
        <v>0</v>
      </c>
      <c r="T536" s="113">
        <v>0</v>
      </c>
      <c r="U536" s="113">
        <v>0</v>
      </c>
      <c r="V536" s="113">
        <v>0</v>
      </c>
      <c r="W536" s="113">
        <v>0</v>
      </c>
      <c r="X536" s="113">
        <v>0</v>
      </c>
      <c r="Y536" s="113">
        <v>0</v>
      </c>
      <c r="Z536" s="113">
        <v>0</v>
      </c>
      <c r="AA536" s="113">
        <v>0</v>
      </c>
      <c r="AB536" s="113">
        <v>0</v>
      </c>
      <c r="AC536" s="113">
        <v>0</v>
      </c>
      <c r="AD536" s="113">
        <v>0</v>
      </c>
      <c r="AE536" s="113">
        <v>0</v>
      </c>
      <c r="AF536" s="113">
        <v>0</v>
      </c>
      <c r="AG536" s="113">
        <v>0</v>
      </c>
      <c r="AH536" s="113">
        <v>0</v>
      </c>
      <c r="AI536" s="113">
        <v>0</v>
      </c>
      <c r="AJ536" s="113">
        <v>0</v>
      </c>
      <c r="AK536" s="113">
        <v>0</v>
      </c>
      <c r="AL536" s="113">
        <v>0</v>
      </c>
      <c r="AM536" s="113">
        <f t="shared" si="8"/>
        <v>0</v>
      </c>
      <c r="AP536" s="70"/>
    </row>
    <row r="537" spans="1:42" ht="33" customHeight="1">
      <c r="A537" s="87">
        <v>1735</v>
      </c>
      <c r="B537" s="88" t="s">
        <v>1170</v>
      </c>
      <c r="C537" s="115" t="s">
        <v>1399</v>
      </c>
      <c r="D537" s="113">
        <v>0</v>
      </c>
      <c r="E537" s="113">
        <v>0</v>
      </c>
      <c r="F537" s="113">
        <v>0</v>
      </c>
      <c r="G537" s="113">
        <v>0</v>
      </c>
      <c r="H537" s="113">
        <v>0</v>
      </c>
      <c r="I537" s="113">
        <v>0</v>
      </c>
      <c r="J537" s="113">
        <v>0</v>
      </c>
      <c r="K537" s="113">
        <v>0</v>
      </c>
      <c r="L537" s="113">
        <v>0</v>
      </c>
      <c r="M537" s="113">
        <v>0</v>
      </c>
      <c r="N537" s="113">
        <v>0</v>
      </c>
      <c r="O537" s="113">
        <v>0</v>
      </c>
      <c r="P537" s="113">
        <v>0</v>
      </c>
      <c r="Q537" s="113">
        <v>0</v>
      </c>
      <c r="R537" s="113">
        <v>0</v>
      </c>
      <c r="S537" s="113">
        <v>0</v>
      </c>
      <c r="T537" s="113">
        <v>0</v>
      </c>
      <c r="U537" s="113">
        <v>0</v>
      </c>
      <c r="V537" s="113">
        <v>0</v>
      </c>
      <c r="W537" s="113">
        <v>0</v>
      </c>
      <c r="X537" s="113">
        <v>0</v>
      </c>
      <c r="Y537" s="113">
        <v>0</v>
      </c>
      <c r="Z537" s="113">
        <v>0</v>
      </c>
      <c r="AA537" s="113">
        <v>0</v>
      </c>
      <c r="AB537" s="113">
        <v>0</v>
      </c>
      <c r="AC537" s="113">
        <v>0</v>
      </c>
      <c r="AD537" s="113">
        <v>0</v>
      </c>
      <c r="AE537" s="113">
        <v>0</v>
      </c>
      <c r="AF537" s="113">
        <v>0</v>
      </c>
      <c r="AG537" s="113">
        <v>0</v>
      </c>
      <c r="AH537" s="113">
        <v>0</v>
      </c>
      <c r="AI537" s="113">
        <v>0</v>
      </c>
      <c r="AJ537" s="113">
        <v>0</v>
      </c>
      <c r="AK537" s="113">
        <v>0</v>
      </c>
      <c r="AL537" s="113">
        <v>0</v>
      </c>
      <c r="AM537" s="113">
        <f t="shared" si="8"/>
        <v>0</v>
      </c>
      <c r="AP537" s="70"/>
    </row>
    <row r="538" spans="1:42" ht="33" customHeight="1">
      <c r="A538" s="87">
        <v>1736</v>
      </c>
      <c r="B538" s="88" t="s">
        <v>1171</v>
      </c>
      <c r="C538" s="115" t="s">
        <v>1399</v>
      </c>
      <c r="D538" s="113">
        <v>0</v>
      </c>
      <c r="E538" s="113">
        <v>0</v>
      </c>
      <c r="F538" s="113">
        <v>0</v>
      </c>
      <c r="G538" s="113">
        <v>0</v>
      </c>
      <c r="H538" s="113">
        <v>0</v>
      </c>
      <c r="I538" s="113">
        <v>0</v>
      </c>
      <c r="J538" s="113">
        <v>0</v>
      </c>
      <c r="K538" s="113">
        <v>0</v>
      </c>
      <c r="L538" s="113">
        <v>0</v>
      </c>
      <c r="M538" s="113">
        <v>0</v>
      </c>
      <c r="N538" s="113">
        <v>0</v>
      </c>
      <c r="O538" s="113">
        <v>0</v>
      </c>
      <c r="P538" s="113">
        <v>0</v>
      </c>
      <c r="Q538" s="113">
        <v>0</v>
      </c>
      <c r="R538" s="113">
        <v>0</v>
      </c>
      <c r="S538" s="113">
        <v>0</v>
      </c>
      <c r="T538" s="113">
        <v>0</v>
      </c>
      <c r="U538" s="113">
        <v>0</v>
      </c>
      <c r="V538" s="113">
        <v>0</v>
      </c>
      <c r="W538" s="113">
        <v>0</v>
      </c>
      <c r="X538" s="113">
        <v>0</v>
      </c>
      <c r="Y538" s="113">
        <v>0</v>
      </c>
      <c r="Z538" s="113">
        <v>0</v>
      </c>
      <c r="AA538" s="113">
        <v>0</v>
      </c>
      <c r="AB538" s="113">
        <v>0</v>
      </c>
      <c r="AC538" s="113">
        <v>0</v>
      </c>
      <c r="AD538" s="113">
        <v>0</v>
      </c>
      <c r="AE538" s="113">
        <v>0</v>
      </c>
      <c r="AF538" s="113">
        <v>0</v>
      </c>
      <c r="AG538" s="113">
        <v>0</v>
      </c>
      <c r="AH538" s="113">
        <v>0</v>
      </c>
      <c r="AI538" s="113">
        <v>0</v>
      </c>
      <c r="AJ538" s="113">
        <v>0</v>
      </c>
      <c r="AK538" s="113">
        <v>0</v>
      </c>
      <c r="AL538" s="113">
        <v>0</v>
      </c>
      <c r="AM538" s="113">
        <f t="shared" si="8"/>
        <v>0</v>
      </c>
      <c r="AP538" s="70"/>
    </row>
    <row r="539" spans="1:42" ht="33" customHeight="1">
      <c r="A539" s="87">
        <v>1737</v>
      </c>
      <c r="B539" s="88" t="s">
        <v>1172</v>
      </c>
      <c r="C539" s="115" t="s">
        <v>1399</v>
      </c>
      <c r="D539" s="113">
        <v>0</v>
      </c>
      <c r="E539" s="113">
        <v>0</v>
      </c>
      <c r="F539" s="113">
        <v>0</v>
      </c>
      <c r="G539" s="113">
        <v>0</v>
      </c>
      <c r="H539" s="113">
        <v>0</v>
      </c>
      <c r="I539" s="113">
        <v>0</v>
      </c>
      <c r="J539" s="113">
        <v>0</v>
      </c>
      <c r="K539" s="113">
        <v>0</v>
      </c>
      <c r="L539" s="113">
        <v>0</v>
      </c>
      <c r="M539" s="113">
        <v>0</v>
      </c>
      <c r="N539" s="113">
        <v>0</v>
      </c>
      <c r="O539" s="113">
        <v>0</v>
      </c>
      <c r="P539" s="113">
        <v>0</v>
      </c>
      <c r="Q539" s="113">
        <v>0</v>
      </c>
      <c r="R539" s="113">
        <v>0</v>
      </c>
      <c r="S539" s="113">
        <v>0</v>
      </c>
      <c r="T539" s="113">
        <v>0</v>
      </c>
      <c r="U539" s="113">
        <v>0</v>
      </c>
      <c r="V539" s="113">
        <v>0</v>
      </c>
      <c r="W539" s="113">
        <v>0</v>
      </c>
      <c r="X539" s="113">
        <v>0</v>
      </c>
      <c r="Y539" s="113">
        <v>0</v>
      </c>
      <c r="Z539" s="113">
        <v>0</v>
      </c>
      <c r="AA539" s="113">
        <v>0</v>
      </c>
      <c r="AB539" s="113">
        <v>0</v>
      </c>
      <c r="AC539" s="113">
        <v>0</v>
      </c>
      <c r="AD539" s="113">
        <v>0</v>
      </c>
      <c r="AE539" s="113">
        <v>0</v>
      </c>
      <c r="AF539" s="113">
        <v>0</v>
      </c>
      <c r="AG539" s="113">
        <v>0</v>
      </c>
      <c r="AH539" s="113">
        <v>0</v>
      </c>
      <c r="AI539" s="113">
        <v>0</v>
      </c>
      <c r="AJ539" s="113">
        <v>0</v>
      </c>
      <c r="AK539" s="113">
        <v>0</v>
      </c>
      <c r="AL539" s="113">
        <v>0</v>
      </c>
      <c r="AM539" s="113">
        <f t="shared" si="8"/>
        <v>0</v>
      </c>
      <c r="AP539" s="70"/>
    </row>
    <row r="540" spans="1:42" ht="33" customHeight="1">
      <c r="A540" s="87">
        <v>1738</v>
      </c>
      <c r="B540" s="88" t="s">
        <v>1173</v>
      </c>
      <c r="C540" s="115" t="s">
        <v>1399</v>
      </c>
      <c r="D540" s="113">
        <v>0</v>
      </c>
      <c r="E540" s="113">
        <v>0</v>
      </c>
      <c r="F540" s="113">
        <v>0</v>
      </c>
      <c r="G540" s="113">
        <v>0</v>
      </c>
      <c r="H540" s="113">
        <v>0</v>
      </c>
      <c r="I540" s="113">
        <v>0</v>
      </c>
      <c r="J540" s="113">
        <v>0</v>
      </c>
      <c r="K540" s="113">
        <v>0</v>
      </c>
      <c r="L540" s="113">
        <v>0</v>
      </c>
      <c r="M540" s="113">
        <v>0</v>
      </c>
      <c r="N540" s="113">
        <v>0</v>
      </c>
      <c r="O540" s="113">
        <v>0</v>
      </c>
      <c r="P540" s="113">
        <v>0</v>
      </c>
      <c r="Q540" s="113">
        <v>0</v>
      </c>
      <c r="R540" s="113">
        <v>0</v>
      </c>
      <c r="S540" s="113">
        <v>0</v>
      </c>
      <c r="T540" s="113">
        <v>0</v>
      </c>
      <c r="U540" s="113">
        <v>0</v>
      </c>
      <c r="V540" s="113">
        <v>0</v>
      </c>
      <c r="W540" s="113">
        <v>0</v>
      </c>
      <c r="X540" s="113">
        <v>0</v>
      </c>
      <c r="Y540" s="113">
        <v>0</v>
      </c>
      <c r="Z540" s="113">
        <v>0</v>
      </c>
      <c r="AA540" s="113">
        <v>0</v>
      </c>
      <c r="AB540" s="113">
        <v>0</v>
      </c>
      <c r="AC540" s="113">
        <v>0</v>
      </c>
      <c r="AD540" s="113">
        <v>0</v>
      </c>
      <c r="AE540" s="113">
        <v>0</v>
      </c>
      <c r="AF540" s="113">
        <v>0</v>
      </c>
      <c r="AG540" s="113">
        <v>0</v>
      </c>
      <c r="AH540" s="113">
        <v>0</v>
      </c>
      <c r="AI540" s="113">
        <v>0</v>
      </c>
      <c r="AJ540" s="113">
        <v>0</v>
      </c>
      <c r="AK540" s="113">
        <v>0</v>
      </c>
      <c r="AL540" s="113">
        <v>0</v>
      </c>
      <c r="AM540" s="113">
        <f t="shared" si="8"/>
        <v>0</v>
      </c>
      <c r="AP540" s="70"/>
    </row>
    <row r="541" spans="1:42" ht="33" customHeight="1">
      <c r="A541" s="87">
        <v>1739</v>
      </c>
      <c r="B541" s="88" t="s">
        <v>1174</v>
      </c>
      <c r="C541" s="115" t="s">
        <v>1399</v>
      </c>
      <c r="D541" s="113">
        <v>0</v>
      </c>
      <c r="E541" s="113">
        <v>0</v>
      </c>
      <c r="F541" s="113">
        <v>0</v>
      </c>
      <c r="G541" s="113">
        <v>0</v>
      </c>
      <c r="H541" s="113">
        <v>0</v>
      </c>
      <c r="I541" s="113">
        <v>0</v>
      </c>
      <c r="J541" s="113">
        <v>0</v>
      </c>
      <c r="K541" s="113">
        <v>0</v>
      </c>
      <c r="L541" s="113">
        <v>0</v>
      </c>
      <c r="M541" s="113">
        <v>0</v>
      </c>
      <c r="N541" s="113">
        <v>0</v>
      </c>
      <c r="O541" s="113">
        <v>0</v>
      </c>
      <c r="P541" s="113">
        <v>0</v>
      </c>
      <c r="Q541" s="113">
        <v>0</v>
      </c>
      <c r="R541" s="113">
        <v>0</v>
      </c>
      <c r="S541" s="113">
        <v>0</v>
      </c>
      <c r="T541" s="113">
        <v>0</v>
      </c>
      <c r="U541" s="113">
        <v>0</v>
      </c>
      <c r="V541" s="113">
        <v>0</v>
      </c>
      <c r="W541" s="113">
        <v>0</v>
      </c>
      <c r="X541" s="113">
        <v>0</v>
      </c>
      <c r="Y541" s="113">
        <v>0</v>
      </c>
      <c r="Z541" s="113">
        <v>0</v>
      </c>
      <c r="AA541" s="113">
        <v>0</v>
      </c>
      <c r="AB541" s="113">
        <v>0</v>
      </c>
      <c r="AC541" s="113">
        <v>0</v>
      </c>
      <c r="AD541" s="113">
        <v>0</v>
      </c>
      <c r="AE541" s="113">
        <v>0</v>
      </c>
      <c r="AF541" s="113">
        <v>0</v>
      </c>
      <c r="AG541" s="113">
        <v>0</v>
      </c>
      <c r="AH541" s="113">
        <v>0</v>
      </c>
      <c r="AI541" s="113">
        <v>0</v>
      </c>
      <c r="AJ541" s="113">
        <v>0</v>
      </c>
      <c r="AK541" s="113">
        <v>0</v>
      </c>
      <c r="AL541" s="113">
        <v>0</v>
      </c>
      <c r="AM541" s="113">
        <f t="shared" si="8"/>
        <v>0</v>
      </c>
      <c r="AP541" s="70"/>
    </row>
    <row r="542" spans="1:42" ht="33" customHeight="1">
      <c r="A542" s="87">
        <v>1740</v>
      </c>
      <c r="B542" s="88" t="s">
        <v>1175</v>
      </c>
      <c r="C542" s="115" t="s">
        <v>1399</v>
      </c>
      <c r="D542" s="113">
        <v>0</v>
      </c>
      <c r="E542" s="113">
        <v>0</v>
      </c>
      <c r="F542" s="113">
        <v>0</v>
      </c>
      <c r="G542" s="113">
        <v>0</v>
      </c>
      <c r="H542" s="113">
        <v>0</v>
      </c>
      <c r="I542" s="113">
        <v>0</v>
      </c>
      <c r="J542" s="113">
        <v>0</v>
      </c>
      <c r="K542" s="113">
        <v>0</v>
      </c>
      <c r="L542" s="113">
        <v>0</v>
      </c>
      <c r="M542" s="113">
        <v>0</v>
      </c>
      <c r="N542" s="113">
        <v>0</v>
      </c>
      <c r="O542" s="113">
        <v>0</v>
      </c>
      <c r="P542" s="113">
        <v>0</v>
      </c>
      <c r="Q542" s="113">
        <v>0</v>
      </c>
      <c r="R542" s="113">
        <v>0</v>
      </c>
      <c r="S542" s="113">
        <v>0</v>
      </c>
      <c r="T542" s="113">
        <v>0</v>
      </c>
      <c r="U542" s="113">
        <v>0</v>
      </c>
      <c r="V542" s="113">
        <v>0</v>
      </c>
      <c r="W542" s="113">
        <v>0</v>
      </c>
      <c r="X542" s="113">
        <v>0</v>
      </c>
      <c r="Y542" s="113">
        <v>0</v>
      </c>
      <c r="Z542" s="113">
        <v>0</v>
      </c>
      <c r="AA542" s="113">
        <v>0</v>
      </c>
      <c r="AB542" s="113">
        <v>0</v>
      </c>
      <c r="AC542" s="113">
        <v>0</v>
      </c>
      <c r="AD542" s="113">
        <v>0</v>
      </c>
      <c r="AE542" s="113">
        <v>0</v>
      </c>
      <c r="AF542" s="113">
        <v>0</v>
      </c>
      <c r="AG542" s="113">
        <v>0</v>
      </c>
      <c r="AH542" s="113">
        <v>0</v>
      </c>
      <c r="AI542" s="113">
        <v>0</v>
      </c>
      <c r="AJ542" s="113">
        <v>0</v>
      </c>
      <c r="AK542" s="113">
        <v>0</v>
      </c>
      <c r="AL542" s="113">
        <v>0</v>
      </c>
      <c r="AM542" s="113">
        <f t="shared" si="8"/>
        <v>0</v>
      </c>
      <c r="AP542" s="70"/>
    </row>
    <row r="543" spans="1:42" ht="33" customHeight="1">
      <c r="A543" s="87">
        <v>1741</v>
      </c>
      <c r="B543" s="88" t="s">
        <v>1176</v>
      </c>
      <c r="C543" s="115" t="s">
        <v>1399</v>
      </c>
      <c r="D543" s="113">
        <v>0</v>
      </c>
      <c r="E543" s="113">
        <v>0</v>
      </c>
      <c r="F543" s="113">
        <v>0</v>
      </c>
      <c r="G543" s="113">
        <v>0</v>
      </c>
      <c r="H543" s="113">
        <v>0</v>
      </c>
      <c r="I543" s="113">
        <v>0</v>
      </c>
      <c r="J543" s="113">
        <v>0</v>
      </c>
      <c r="K543" s="113">
        <v>0</v>
      </c>
      <c r="L543" s="113">
        <v>0</v>
      </c>
      <c r="M543" s="113">
        <v>0</v>
      </c>
      <c r="N543" s="113">
        <v>0</v>
      </c>
      <c r="O543" s="113">
        <v>0</v>
      </c>
      <c r="P543" s="113">
        <v>0</v>
      </c>
      <c r="Q543" s="113">
        <v>0</v>
      </c>
      <c r="R543" s="113">
        <v>0</v>
      </c>
      <c r="S543" s="113">
        <v>0</v>
      </c>
      <c r="T543" s="113">
        <v>0</v>
      </c>
      <c r="U543" s="113">
        <v>0</v>
      </c>
      <c r="V543" s="113">
        <v>0</v>
      </c>
      <c r="W543" s="113">
        <v>0</v>
      </c>
      <c r="X543" s="113">
        <v>0</v>
      </c>
      <c r="Y543" s="113">
        <v>0</v>
      </c>
      <c r="Z543" s="113">
        <v>0</v>
      </c>
      <c r="AA543" s="113">
        <v>0</v>
      </c>
      <c r="AB543" s="113">
        <v>0</v>
      </c>
      <c r="AC543" s="113">
        <v>0</v>
      </c>
      <c r="AD543" s="113">
        <v>0</v>
      </c>
      <c r="AE543" s="113">
        <v>0</v>
      </c>
      <c r="AF543" s="113">
        <v>0</v>
      </c>
      <c r="AG543" s="113">
        <v>0</v>
      </c>
      <c r="AH543" s="113">
        <v>0</v>
      </c>
      <c r="AI543" s="113">
        <v>0</v>
      </c>
      <c r="AJ543" s="113">
        <v>0</v>
      </c>
      <c r="AK543" s="113">
        <v>0</v>
      </c>
      <c r="AL543" s="113">
        <v>0</v>
      </c>
      <c r="AM543" s="113">
        <f t="shared" si="8"/>
        <v>0</v>
      </c>
      <c r="AP543" s="70"/>
    </row>
    <row r="544" spans="1:42" ht="33" customHeight="1">
      <c r="A544" s="87">
        <v>1742</v>
      </c>
      <c r="B544" s="88" t="s">
        <v>1177</v>
      </c>
      <c r="C544" s="115" t="s">
        <v>1399</v>
      </c>
      <c r="D544" s="113">
        <v>0</v>
      </c>
      <c r="E544" s="113">
        <v>0</v>
      </c>
      <c r="F544" s="113">
        <v>0</v>
      </c>
      <c r="G544" s="113">
        <v>0</v>
      </c>
      <c r="H544" s="113">
        <v>0</v>
      </c>
      <c r="I544" s="113">
        <v>0</v>
      </c>
      <c r="J544" s="113">
        <v>0</v>
      </c>
      <c r="K544" s="113">
        <v>0</v>
      </c>
      <c r="L544" s="113">
        <v>0</v>
      </c>
      <c r="M544" s="113">
        <v>0</v>
      </c>
      <c r="N544" s="113">
        <v>0</v>
      </c>
      <c r="O544" s="113">
        <v>0</v>
      </c>
      <c r="P544" s="113">
        <v>0</v>
      </c>
      <c r="Q544" s="113">
        <v>0</v>
      </c>
      <c r="R544" s="113">
        <v>0</v>
      </c>
      <c r="S544" s="113">
        <v>0</v>
      </c>
      <c r="T544" s="113">
        <v>0</v>
      </c>
      <c r="U544" s="113">
        <v>0</v>
      </c>
      <c r="V544" s="113">
        <v>0</v>
      </c>
      <c r="W544" s="113">
        <v>0</v>
      </c>
      <c r="X544" s="113">
        <v>0</v>
      </c>
      <c r="Y544" s="113">
        <v>0</v>
      </c>
      <c r="Z544" s="113">
        <v>0</v>
      </c>
      <c r="AA544" s="113">
        <v>0</v>
      </c>
      <c r="AB544" s="113">
        <v>0</v>
      </c>
      <c r="AC544" s="113">
        <v>0</v>
      </c>
      <c r="AD544" s="113">
        <v>0</v>
      </c>
      <c r="AE544" s="113">
        <v>0</v>
      </c>
      <c r="AF544" s="113">
        <v>0</v>
      </c>
      <c r="AG544" s="113">
        <v>0</v>
      </c>
      <c r="AH544" s="113">
        <v>0</v>
      </c>
      <c r="AI544" s="113">
        <v>0</v>
      </c>
      <c r="AJ544" s="113">
        <v>0</v>
      </c>
      <c r="AK544" s="113">
        <v>0</v>
      </c>
      <c r="AL544" s="113">
        <v>0</v>
      </c>
      <c r="AM544" s="113">
        <f t="shared" si="8"/>
        <v>0</v>
      </c>
      <c r="AP544" s="70"/>
    </row>
    <row r="545" spans="1:42" ht="33" customHeight="1">
      <c r="A545" s="87">
        <v>1743</v>
      </c>
      <c r="B545" s="88" t="s">
        <v>1178</v>
      </c>
      <c r="C545" s="115" t="s">
        <v>1399</v>
      </c>
      <c r="D545" s="113">
        <v>0</v>
      </c>
      <c r="E545" s="113">
        <v>0</v>
      </c>
      <c r="F545" s="113">
        <v>0</v>
      </c>
      <c r="G545" s="113">
        <v>0</v>
      </c>
      <c r="H545" s="113">
        <v>0</v>
      </c>
      <c r="I545" s="113">
        <v>0</v>
      </c>
      <c r="J545" s="113">
        <v>0</v>
      </c>
      <c r="K545" s="113">
        <v>0</v>
      </c>
      <c r="L545" s="113">
        <v>0</v>
      </c>
      <c r="M545" s="113">
        <v>0</v>
      </c>
      <c r="N545" s="113">
        <v>0</v>
      </c>
      <c r="O545" s="113">
        <v>0</v>
      </c>
      <c r="P545" s="113">
        <v>0</v>
      </c>
      <c r="Q545" s="113">
        <v>0</v>
      </c>
      <c r="R545" s="113">
        <v>0</v>
      </c>
      <c r="S545" s="113">
        <v>0</v>
      </c>
      <c r="T545" s="113">
        <v>0</v>
      </c>
      <c r="U545" s="113">
        <v>0</v>
      </c>
      <c r="V545" s="113">
        <v>0</v>
      </c>
      <c r="W545" s="113">
        <v>0</v>
      </c>
      <c r="X545" s="113">
        <v>0</v>
      </c>
      <c r="Y545" s="113">
        <v>0</v>
      </c>
      <c r="Z545" s="113">
        <v>0</v>
      </c>
      <c r="AA545" s="113">
        <v>0</v>
      </c>
      <c r="AB545" s="113">
        <v>0</v>
      </c>
      <c r="AC545" s="113">
        <v>0</v>
      </c>
      <c r="AD545" s="113">
        <v>0</v>
      </c>
      <c r="AE545" s="113">
        <v>0</v>
      </c>
      <c r="AF545" s="113">
        <v>0</v>
      </c>
      <c r="AG545" s="113">
        <v>0</v>
      </c>
      <c r="AH545" s="113">
        <v>0</v>
      </c>
      <c r="AI545" s="113">
        <v>0</v>
      </c>
      <c r="AJ545" s="113">
        <v>0</v>
      </c>
      <c r="AK545" s="113">
        <v>0</v>
      </c>
      <c r="AL545" s="113">
        <v>0</v>
      </c>
      <c r="AM545" s="113">
        <f t="shared" si="8"/>
        <v>0</v>
      </c>
      <c r="AP545" s="70"/>
    </row>
    <row r="546" spans="1:42" ht="33" customHeight="1">
      <c r="A546" s="87">
        <v>1744</v>
      </c>
      <c r="B546" s="88" t="s">
        <v>1179</v>
      </c>
      <c r="C546" s="115" t="s">
        <v>1399</v>
      </c>
      <c r="D546" s="113">
        <v>0</v>
      </c>
      <c r="E546" s="113">
        <v>0</v>
      </c>
      <c r="F546" s="113">
        <v>0</v>
      </c>
      <c r="G546" s="113">
        <v>0</v>
      </c>
      <c r="H546" s="113">
        <v>0</v>
      </c>
      <c r="I546" s="113">
        <v>0</v>
      </c>
      <c r="J546" s="113">
        <v>0</v>
      </c>
      <c r="K546" s="113">
        <v>0</v>
      </c>
      <c r="L546" s="113">
        <v>0</v>
      </c>
      <c r="M546" s="113">
        <v>0</v>
      </c>
      <c r="N546" s="113">
        <v>0</v>
      </c>
      <c r="O546" s="113">
        <v>0</v>
      </c>
      <c r="P546" s="113">
        <v>0</v>
      </c>
      <c r="Q546" s="113">
        <v>0</v>
      </c>
      <c r="R546" s="113">
        <v>0</v>
      </c>
      <c r="S546" s="113">
        <v>0</v>
      </c>
      <c r="T546" s="113">
        <v>0</v>
      </c>
      <c r="U546" s="113">
        <v>0</v>
      </c>
      <c r="V546" s="113">
        <v>0</v>
      </c>
      <c r="W546" s="113">
        <v>0</v>
      </c>
      <c r="X546" s="113">
        <v>0</v>
      </c>
      <c r="Y546" s="113">
        <v>0</v>
      </c>
      <c r="Z546" s="113">
        <v>0</v>
      </c>
      <c r="AA546" s="113">
        <v>0</v>
      </c>
      <c r="AB546" s="113">
        <v>0</v>
      </c>
      <c r="AC546" s="113">
        <v>0</v>
      </c>
      <c r="AD546" s="113">
        <v>0</v>
      </c>
      <c r="AE546" s="113">
        <v>0</v>
      </c>
      <c r="AF546" s="113">
        <v>0</v>
      </c>
      <c r="AG546" s="113">
        <v>0</v>
      </c>
      <c r="AH546" s="113">
        <v>0</v>
      </c>
      <c r="AI546" s="113">
        <v>0</v>
      </c>
      <c r="AJ546" s="113">
        <v>0</v>
      </c>
      <c r="AK546" s="113">
        <v>0</v>
      </c>
      <c r="AL546" s="113">
        <v>0</v>
      </c>
      <c r="AM546" s="113">
        <f t="shared" si="8"/>
        <v>0</v>
      </c>
      <c r="AP546" s="70"/>
    </row>
    <row r="547" spans="1:42" ht="33" customHeight="1">
      <c r="A547" s="87">
        <v>1745</v>
      </c>
      <c r="B547" s="88" t="s">
        <v>1180</v>
      </c>
      <c r="C547" s="115" t="s">
        <v>1399</v>
      </c>
      <c r="D547" s="113">
        <v>0</v>
      </c>
      <c r="E547" s="113">
        <v>0</v>
      </c>
      <c r="F547" s="113">
        <v>0</v>
      </c>
      <c r="G547" s="113">
        <v>0</v>
      </c>
      <c r="H547" s="113">
        <v>0</v>
      </c>
      <c r="I547" s="113">
        <v>0</v>
      </c>
      <c r="J547" s="113">
        <v>0</v>
      </c>
      <c r="K547" s="113">
        <v>0</v>
      </c>
      <c r="L547" s="113">
        <v>0</v>
      </c>
      <c r="M547" s="113">
        <v>0</v>
      </c>
      <c r="N547" s="113">
        <v>0</v>
      </c>
      <c r="O547" s="113">
        <v>0</v>
      </c>
      <c r="P547" s="113">
        <v>0</v>
      </c>
      <c r="Q547" s="113">
        <v>0</v>
      </c>
      <c r="R547" s="113">
        <v>0</v>
      </c>
      <c r="S547" s="113">
        <v>0</v>
      </c>
      <c r="T547" s="113">
        <v>0</v>
      </c>
      <c r="U547" s="113">
        <v>0</v>
      </c>
      <c r="V547" s="113">
        <v>0</v>
      </c>
      <c r="W547" s="113">
        <v>0</v>
      </c>
      <c r="X547" s="113">
        <v>0</v>
      </c>
      <c r="Y547" s="113">
        <v>0</v>
      </c>
      <c r="Z547" s="113">
        <v>0</v>
      </c>
      <c r="AA547" s="113">
        <v>0</v>
      </c>
      <c r="AB547" s="113">
        <v>0</v>
      </c>
      <c r="AC547" s="113">
        <v>0</v>
      </c>
      <c r="AD547" s="113">
        <v>0</v>
      </c>
      <c r="AE547" s="113">
        <v>0</v>
      </c>
      <c r="AF547" s="113">
        <v>0</v>
      </c>
      <c r="AG547" s="113">
        <v>0</v>
      </c>
      <c r="AH547" s="113">
        <v>0</v>
      </c>
      <c r="AI547" s="113">
        <v>0</v>
      </c>
      <c r="AJ547" s="113">
        <v>0</v>
      </c>
      <c r="AK547" s="113">
        <v>0</v>
      </c>
      <c r="AL547" s="113">
        <v>0</v>
      </c>
      <c r="AM547" s="113">
        <f t="shared" si="8"/>
        <v>0</v>
      </c>
      <c r="AP547" s="70"/>
    </row>
    <row r="548" spans="1:42" ht="33" customHeight="1">
      <c r="A548" s="87">
        <v>1746</v>
      </c>
      <c r="B548" s="88" t="s">
        <v>1181</v>
      </c>
      <c r="C548" s="115" t="s">
        <v>1399</v>
      </c>
      <c r="D548" s="113">
        <v>0</v>
      </c>
      <c r="E548" s="113">
        <v>0</v>
      </c>
      <c r="F548" s="113">
        <v>0</v>
      </c>
      <c r="G548" s="113">
        <v>0</v>
      </c>
      <c r="H548" s="113">
        <v>0</v>
      </c>
      <c r="I548" s="113">
        <v>0</v>
      </c>
      <c r="J548" s="113">
        <v>0</v>
      </c>
      <c r="K548" s="113">
        <v>0</v>
      </c>
      <c r="L548" s="113">
        <v>0</v>
      </c>
      <c r="M548" s="113">
        <v>0</v>
      </c>
      <c r="N548" s="113">
        <v>0</v>
      </c>
      <c r="O548" s="113">
        <v>0</v>
      </c>
      <c r="P548" s="113">
        <v>0</v>
      </c>
      <c r="Q548" s="113">
        <v>0</v>
      </c>
      <c r="R548" s="113">
        <v>0</v>
      </c>
      <c r="S548" s="113">
        <v>0</v>
      </c>
      <c r="T548" s="113">
        <v>0</v>
      </c>
      <c r="U548" s="113">
        <v>0</v>
      </c>
      <c r="V548" s="113">
        <v>0</v>
      </c>
      <c r="W548" s="113">
        <v>0</v>
      </c>
      <c r="X548" s="113">
        <v>0</v>
      </c>
      <c r="Y548" s="113">
        <v>0</v>
      </c>
      <c r="Z548" s="113">
        <v>0</v>
      </c>
      <c r="AA548" s="113">
        <v>0</v>
      </c>
      <c r="AB548" s="113">
        <v>0</v>
      </c>
      <c r="AC548" s="113">
        <v>0</v>
      </c>
      <c r="AD548" s="113">
        <v>0</v>
      </c>
      <c r="AE548" s="113">
        <v>0</v>
      </c>
      <c r="AF548" s="113">
        <v>0</v>
      </c>
      <c r="AG548" s="113">
        <v>0</v>
      </c>
      <c r="AH548" s="113">
        <v>0</v>
      </c>
      <c r="AI548" s="113">
        <v>0</v>
      </c>
      <c r="AJ548" s="113">
        <v>0</v>
      </c>
      <c r="AK548" s="113">
        <v>0</v>
      </c>
      <c r="AL548" s="113">
        <v>0</v>
      </c>
      <c r="AM548" s="113">
        <f t="shared" si="8"/>
        <v>0</v>
      </c>
      <c r="AP548" s="70"/>
    </row>
    <row r="549" spans="1:42" ht="33" customHeight="1">
      <c r="A549" s="87">
        <v>1747</v>
      </c>
      <c r="B549" s="88" t="s">
        <v>1134</v>
      </c>
      <c r="C549" s="115" t="s">
        <v>1399</v>
      </c>
      <c r="D549" s="113">
        <v>0</v>
      </c>
      <c r="E549" s="113">
        <v>0</v>
      </c>
      <c r="F549" s="113">
        <v>0</v>
      </c>
      <c r="G549" s="113">
        <v>0</v>
      </c>
      <c r="H549" s="113">
        <v>0</v>
      </c>
      <c r="I549" s="113">
        <v>0</v>
      </c>
      <c r="J549" s="113">
        <v>0</v>
      </c>
      <c r="K549" s="113">
        <v>0</v>
      </c>
      <c r="L549" s="113">
        <v>0</v>
      </c>
      <c r="M549" s="113">
        <v>0</v>
      </c>
      <c r="N549" s="113">
        <v>0</v>
      </c>
      <c r="O549" s="113">
        <v>0</v>
      </c>
      <c r="P549" s="113">
        <v>0</v>
      </c>
      <c r="Q549" s="113">
        <v>0</v>
      </c>
      <c r="R549" s="113">
        <v>0</v>
      </c>
      <c r="S549" s="113">
        <v>0</v>
      </c>
      <c r="T549" s="113">
        <v>0</v>
      </c>
      <c r="U549" s="113">
        <v>0</v>
      </c>
      <c r="V549" s="113">
        <v>0</v>
      </c>
      <c r="W549" s="113">
        <v>0</v>
      </c>
      <c r="X549" s="113">
        <v>0</v>
      </c>
      <c r="Y549" s="113">
        <v>0</v>
      </c>
      <c r="Z549" s="113">
        <v>0</v>
      </c>
      <c r="AA549" s="113">
        <v>0</v>
      </c>
      <c r="AB549" s="113">
        <v>0</v>
      </c>
      <c r="AC549" s="113">
        <v>0</v>
      </c>
      <c r="AD549" s="113">
        <v>0</v>
      </c>
      <c r="AE549" s="113">
        <v>0</v>
      </c>
      <c r="AF549" s="113">
        <v>0</v>
      </c>
      <c r="AG549" s="113">
        <v>0</v>
      </c>
      <c r="AH549" s="113">
        <v>0</v>
      </c>
      <c r="AI549" s="113">
        <v>0</v>
      </c>
      <c r="AJ549" s="113">
        <v>0</v>
      </c>
      <c r="AK549" s="113">
        <v>0</v>
      </c>
      <c r="AL549" s="113">
        <v>0</v>
      </c>
      <c r="AM549" s="113">
        <f t="shared" si="8"/>
        <v>0</v>
      </c>
      <c r="AP549" s="70"/>
    </row>
    <row r="550" spans="1:42" ht="33" customHeight="1">
      <c r="A550" s="87">
        <v>1748</v>
      </c>
      <c r="B550" s="88" t="s">
        <v>1182</v>
      </c>
      <c r="C550" s="115" t="s">
        <v>1399</v>
      </c>
      <c r="D550" s="113">
        <v>0</v>
      </c>
      <c r="E550" s="113">
        <v>0</v>
      </c>
      <c r="F550" s="113">
        <v>0</v>
      </c>
      <c r="G550" s="113">
        <v>0</v>
      </c>
      <c r="H550" s="113">
        <v>0</v>
      </c>
      <c r="I550" s="113">
        <v>0</v>
      </c>
      <c r="J550" s="113">
        <v>0</v>
      </c>
      <c r="K550" s="113">
        <v>0</v>
      </c>
      <c r="L550" s="113">
        <v>0</v>
      </c>
      <c r="M550" s="113">
        <v>0</v>
      </c>
      <c r="N550" s="113">
        <v>0</v>
      </c>
      <c r="O550" s="113">
        <v>0</v>
      </c>
      <c r="P550" s="113">
        <v>0</v>
      </c>
      <c r="Q550" s="113">
        <v>0</v>
      </c>
      <c r="R550" s="113">
        <v>0</v>
      </c>
      <c r="S550" s="113">
        <v>0</v>
      </c>
      <c r="T550" s="113">
        <v>0</v>
      </c>
      <c r="U550" s="113">
        <v>0</v>
      </c>
      <c r="V550" s="113">
        <v>0</v>
      </c>
      <c r="W550" s="113">
        <v>0</v>
      </c>
      <c r="X550" s="113">
        <v>0</v>
      </c>
      <c r="Y550" s="113">
        <v>0</v>
      </c>
      <c r="Z550" s="113">
        <v>0</v>
      </c>
      <c r="AA550" s="113">
        <v>0</v>
      </c>
      <c r="AB550" s="113">
        <v>0</v>
      </c>
      <c r="AC550" s="113">
        <v>0</v>
      </c>
      <c r="AD550" s="113">
        <v>0</v>
      </c>
      <c r="AE550" s="113">
        <v>0</v>
      </c>
      <c r="AF550" s="113">
        <v>0</v>
      </c>
      <c r="AG550" s="113">
        <v>0</v>
      </c>
      <c r="AH550" s="113">
        <v>0</v>
      </c>
      <c r="AI550" s="113">
        <v>0</v>
      </c>
      <c r="AJ550" s="113">
        <v>0</v>
      </c>
      <c r="AK550" s="113">
        <v>0</v>
      </c>
      <c r="AL550" s="113">
        <v>0</v>
      </c>
      <c r="AM550" s="113">
        <f t="shared" si="8"/>
        <v>0</v>
      </c>
      <c r="AP550" s="70"/>
    </row>
    <row r="551" spans="1:42" ht="33" customHeight="1">
      <c r="A551" s="87">
        <v>1749</v>
      </c>
      <c r="B551" s="88" t="s">
        <v>1183</v>
      </c>
      <c r="C551" s="115" t="s">
        <v>1399</v>
      </c>
      <c r="D551" s="113">
        <v>0</v>
      </c>
      <c r="E551" s="113">
        <v>0</v>
      </c>
      <c r="F551" s="113">
        <v>0</v>
      </c>
      <c r="G551" s="113">
        <v>0</v>
      </c>
      <c r="H551" s="113">
        <v>0</v>
      </c>
      <c r="I551" s="113">
        <v>0</v>
      </c>
      <c r="J551" s="113">
        <v>0</v>
      </c>
      <c r="K551" s="113">
        <v>0</v>
      </c>
      <c r="L551" s="113">
        <v>0</v>
      </c>
      <c r="M551" s="113">
        <v>0</v>
      </c>
      <c r="N551" s="113">
        <v>0</v>
      </c>
      <c r="O551" s="113">
        <v>0</v>
      </c>
      <c r="P551" s="113">
        <v>0</v>
      </c>
      <c r="Q551" s="113">
        <v>0</v>
      </c>
      <c r="R551" s="113">
        <v>0</v>
      </c>
      <c r="S551" s="113">
        <v>0</v>
      </c>
      <c r="T551" s="113">
        <v>0</v>
      </c>
      <c r="U551" s="113">
        <v>0</v>
      </c>
      <c r="V551" s="113">
        <v>0</v>
      </c>
      <c r="W551" s="113">
        <v>0</v>
      </c>
      <c r="X551" s="113">
        <v>0</v>
      </c>
      <c r="Y551" s="113">
        <v>0</v>
      </c>
      <c r="Z551" s="113">
        <v>0</v>
      </c>
      <c r="AA551" s="113">
        <v>0</v>
      </c>
      <c r="AB551" s="113">
        <v>0</v>
      </c>
      <c r="AC551" s="113">
        <v>0</v>
      </c>
      <c r="AD551" s="113">
        <v>0</v>
      </c>
      <c r="AE551" s="113">
        <v>0</v>
      </c>
      <c r="AF551" s="113">
        <v>0</v>
      </c>
      <c r="AG551" s="113">
        <v>0</v>
      </c>
      <c r="AH551" s="113">
        <v>0</v>
      </c>
      <c r="AI551" s="113">
        <v>0</v>
      </c>
      <c r="AJ551" s="113">
        <v>0</v>
      </c>
      <c r="AK551" s="113">
        <v>0</v>
      </c>
      <c r="AL551" s="113">
        <v>0</v>
      </c>
      <c r="AM551" s="113">
        <f t="shared" si="8"/>
        <v>0</v>
      </c>
      <c r="AP551" s="70"/>
    </row>
    <row r="552" spans="1:42" ht="33" customHeight="1">
      <c r="A552" s="87">
        <v>1750</v>
      </c>
      <c r="B552" s="88" t="s">
        <v>1184</v>
      </c>
      <c r="C552" s="115" t="s">
        <v>1399</v>
      </c>
      <c r="D552" s="113">
        <v>0</v>
      </c>
      <c r="E552" s="113">
        <v>0</v>
      </c>
      <c r="F552" s="113">
        <v>0</v>
      </c>
      <c r="G552" s="113">
        <v>0</v>
      </c>
      <c r="H552" s="113">
        <v>0</v>
      </c>
      <c r="I552" s="113">
        <v>0</v>
      </c>
      <c r="J552" s="113">
        <v>0</v>
      </c>
      <c r="K552" s="113">
        <v>0</v>
      </c>
      <c r="L552" s="113">
        <v>0</v>
      </c>
      <c r="M552" s="113">
        <v>0</v>
      </c>
      <c r="N552" s="113">
        <v>0</v>
      </c>
      <c r="O552" s="113">
        <v>0</v>
      </c>
      <c r="P552" s="113">
        <v>0</v>
      </c>
      <c r="Q552" s="113">
        <v>0</v>
      </c>
      <c r="R552" s="113">
        <v>0</v>
      </c>
      <c r="S552" s="113">
        <v>0</v>
      </c>
      <c r="T552" s="113">
        <v>0</v>
      </c>
      <c r="U552" s="113">
        <v>0</v>
      </c>
      <c r="V552" s="113">
        <v>0</v>
      </c>
      <c r="W552" s="113">
        <v>0</v>
      </c>
      <c r="X552" s="113">
        <v>0</v>
      </c>
      <c r="Y552" s="113">
        <v>0</v>
      </c>
      <c r="Z552" s="113">
        <v>0</v>
      </c>
      <c r="AA552" s="113">
        <v>0</v>
      </c>
      <c r="AB552" s="113">
        <v>0</v>
      </c>
      <c r="AC552" s="113">
        <v>0</v>
      </c>
      <c r="AD552" s="113">
        <v>0</v>
      </c>
      <c r="AE552" s="113">
        <v>0</v>
      </c>
      <c r="AF552" s="113">
        <v>0</v>
      </c>
      <c r="AG552" s="113">
        <v>0</v>
      </c>
      <c r="AH552" s="113">
        <v>0</v>
      </c>
      <c r="AI552" s="113">
        <v>0</v>
      </c>
      <c r="AJ552" s="113">
        <v>0</v>
      </c>
      <c r="AK552" s="113">
        <v>0</v>
      </c>
      <c r="AL552" s="113">
        <v>0</v>
      </c>
      <c r="AM552" s="113">
        <f t="shared" si="8"/>
        <v>0</v>
      </c>
      <c r="AP552" s="70"/>
    </row>
    <row r="553" spans="1:42" ht="33" customHeight="1">
      <c r="A553" s="87">
        <v>1751</v>
      </c>
      <c r="B553" s="88" t="s">
        <v>1185</v>
      </c>
      <c r="C553" s="115" t="s">
        <v>1399</v>
      </c>
      <c r="D553" s="113">
        <v>0</v>
      </c>
      <c r="E553" s="113">
        <v>0</v>
      </c>
      <c r="F553" s="113">
        <v>0</v>
      </c>
      <c r="G553" s="113">
        <v>0</v>
      </c>
      <c r="H553" s="113">
        <v>0</v>
      </c>
      <c r="I553" s="113">
        <v>0</v>
      </c>
      <c r="J553" s="113">
        <v>0</v>
      </c>
      <c r="K553" s="113">
        <v>0</v>
      </c>
      <c r="L553" s="113">
        <v>0</v>
      </c>
      <c r="M553" s="113">
        <v>0</v>
      </c>
      <c r="N553" s="113">
        <v>0</v>
      </c>
      <c r="O553" s="113">
        <v>0</v>
      </c>
      <c r="P553" s="113">
        <v>0</v>
      </c>
      <c r="Q553" s="113">
        <v>0</v>
      </c>
      <c r="R553" s="113">
        <v>0</v>
      </c>
      <c r="S553" s="113">
        <v>0</v>
      </c>
      <c r="T553" s="113">
        <v>0</v>
      </c>
      <c r="U553" s="113">
        <v>0</v>
      </c>
      <c r="V553" s="113">
        <v>0</v>
      </c>
      <c r="W553" s="113">
        <v>0</v>
      </c>
      <c r="X553" s="113">
        <v>0</v>
      </c>
      <c r="Y553" s="113">
        <v>0</v>
      </c>
      <c r="Z553" s="113">
        <v>0</v>
      </c>
      <c r="AA553" s="113">
        <v>0</v>
      </c>
      <c r="AB553" s="113">
        <v>0</v>
      </c>
      <c r="AC553" s="113">
        <v>0</v>
      </c>
      <c r="AD553" s="113">
        <v>0</v>
      </c>
      <c r="AE553" s="113">
        <v>0</v>
      </c>
      <c r="AF553" s="113">
        <v>0</v>
      </c>
      <c r="AG553" s="113">
        <v>0</v>
      </c>
      <c r="AH553" s="113">
        <v>0</v>
      </c>
      <c r="AI553" s="113">
        <v>0</v>
      </c>
      <c r="AJ553" s="113">
        <v>0</v>
      </c>
      <c r="AK553" s="113">
        <v>0</v>
      </c>
      <c r="AL553" s="113">
        <v>0</v>
      </c>
      <c r="AM553" s="113">
        <f t="shared" si="8"/>
        <v>0</v>
      </c>
      <c r="AP553" s="70"/>
    </row>
    <row r="554" spans="1:42" ht="33" customHeight="1">
      <c r="A554" s="87">
        <v>1752</v>
      </c>
      <c r="B554" s="88" t="s">
        <v>1186</v>
      </c>
      <c r="C554" s="115" t="s">
        <v>1399</v>
      </c>
      <c r="D554" s="113">
        <v>0</v>
      </c>
      <c r="E554" s="113">
        <v>0</v>
      </c>
      <c r="F554" s="113">
        <v>0</v>
      </c>
      <c r="G554" s="113">
        <v>0</v>
      </c>
      <c r="H554" s="113">
        <v>0</v>
      </c>
      <c r="I554" s="113">
        <v>0</v>
      </c>
      <c r="J554" s="113">
        <v>0</v>
      </c>
      <c r="K554" s="113">
        <v>0</v>
      </c>
      <c r="L554" s="113">
        <v>0</v>
      </c>
      <c r="M554" s="113">
        <v>0</v>
      </c>
      <c r="N554" s="113">
        <v>0</v>
      </c>
      <c r="O554" s="113">
        <v>0</v>
      </c>
      <c r="P554" s="113">
        <v>0</v>
      </c>
      <c r="Q554" s="113">
        <v>0</v>
      </c>
      <c r="R554" s="113">
        <v>0</v>
      </c>
      <c r="S554" s="113">
        <v>0</v>
      </c>
      <c r="T554" s="113">
        <v>0</v>
      </c>
      <c r="U554" s="113">
        <v>0</v>
      </c>
      <c r="V554" s="113">
        <v>0</v>
      </c>
      <c r="W554" s="113">
        <v>0</v>
      </c>
      <c r="X554" s="113">
        <v>0</v>
      </c>
      <c r="Y554" s="113">
        <v>0</v>
      </c>
      <c r="Z554" s="113">
        <v>0</v>
      </c>
      <c r="AA554" s="113">
        <v>0</v>
      </c>
      <c r="AB554" s="113">
        <v>0</v>
      </c>
      <c r="AC554" s="113">
        <v>0</v>
      </c>
      <c r="AD554" s="113">
        <v>0</v>
      </c>
      <c r="AE554" s="113">
        <v>0</v>
      </c>
      <c r="AF554" s="113">
        <v>0</v>
      </c>
      <c r="AG554" s="113">
        <v>0</v>
      </c>
      <c r="AH554" s="113">
        <v>0</v>
      </c>
      <c r="AI554" s="113">
        <v>0</v>
      </c>
      <c r="AJ554" s="113">
        <v>0</v>
      </c>
      <c r="AK554" s="113">
        <v>0</v>
      </c>
      <c r="AL554" s="113">
        <v>0</v>
      </c>
      <c r="AM554" s="113">
        <f t="shared" si="8"/>
        <v>0</v>
      </c>
      <c r="AP554" s="70"/>
    </row>
    <row r="555" spans="1:42" ht="33" customHeight="1">
      <c r="A555" s="87">
        <v>1753</v>
      </c>
      <c r="B555" s="88" t="s">
        <v>1187</v>
      </c>
      <c r="C555" s="115" t="s">
        <v>1399</v>
      </c>
      <c r="D555" s="113">
        <v>0</v>
      </c>
      <c r="E555" s="113">
        <v>0</v>
      </c>
      <c r="F555" s="113">
        <v>0</v>
      </c>
      <c r="G555" s="113">
        <v>0</v>
      </c>
      <c r="H555" s="113">
        <v>0</v>
      </c>
      <c r="I555" s="113">
        <v>0</v>
      </c>
      <c r="J555" s="113">
        <v>0</v>
      </c>
      <c r="K555" s="113">
        <v>0</v>
      </c>
      <c r="L555" s="113">
        <v>0</v>
      </c>
      <c r="M555" s="113">
        <v>0</v>
      </c>
      <c r="N555" s="113">
        <v>0</v>
      </c>
      <c r="O555" s="113">
        <v>0</v>
      </c>
      <c r="P555" s="113">
        <v>0</v>
      </c>
      <c r="Q555" s="113">
        <v>0</v>
      </c>
      <c r="R555" s="113">
        <v>0</v>
      </c>
      <c r="S555" s="113">
        <v>0</v>
      </c>
      <c r="T555" s="113">
        <v>0</v>
      </c>
      <c r="U555" s="113">
        <v>0</v>
      </c>
      <c r="V555" s="113">
        <v>0</v>
      </c>
      <c r="W555" s="113">
        <v>0</v>
      </c>
      <c r="X555" s="113">
        <v>0</v>
      </c>
      <c r="Y555" s="113">
        <v>0</v>
      </c>
      <c r="Z555" s="113">
        <v>0</v>
      </c>
      <c r="AA555" s="113">
        <v>0</v>
      </c>
      <c r="AB555" s="113">
        <v>0</v>
      </c>
      <c r="AC555" s="113">
        <v>0</v>
      </c>
      <c r="AD555" s="113">
        <v>0</v>
      </c>
      <c r="AE555" s="113">
        <v>0</v>
      </c>
      <c r="AF555" s="113">
        <v>0</v>
      </c>
      <c r="AG555" s="113">
        <v>0</v>
      </c>
      <c r="AH555" s="113">
        <v>0</v>
      </c>
      <c r="AI555" s="113">
        <v>0</v>
      </c>
      <c r="AJ555" s="113">
        <v>0</v>
      </c>
      <c r="AK555" s="113">
        <v>0</v>
      </c>
      <c r="AL555" s="113">
        <v>0</v>
      </c>
      <c r="AM555" s="113">
        <f t="shared" si="8"/>
        <v>0</v>
      </c>
      <c r="AP555" s="70"/>
    </row>
    <row r="556" spans="1:42" ht="33" customHeight="1">
      <c r="A556" s="87">
        <v>1754</v>
      </c>
      <c r="B556" s="88" t="s">
        <v>1188</v>
      </c>
      <c r="C556" s="115" t="s">
        <v>1399</v>
      </c>
      <c r="D556" s="113">
        <v>0</v>
      </c>
      <c r="E556" s="113">
        <v>0</v>
      </c>
      <c r="F556" s="113">
        <v>0</v>
      </c>
      <c r="G556" s="113">
        <v>0</v>
      </c>
      <c r="H556" s="113">
        <v>0</v>
      </c>
      <c r="I556" s="113">
        <v>0</v>
      </c>
      <c r="J556" s="113">
        <v>0</v>
      </c>
      <c r="K556" s="113">
        <v>0</v>
      </c>
      <c r="L556" s="113">
        <v>0</v>
      </c>
      <c r="M556" s="113">
        <v>0</v>
      </c>
      <c r="N556" s="113">
        <v>0</v>
      </c>
      <c r="O556" s="113">
        <v>0</v>
      </c>
      <c r="P556" s="113">
        <v>0</v>
      </c>
      <c r="Q556" s="113">
        <v>0</v>
      </c>
      <c r="R556" s="113">
        <v>0</v>
      </c>
      <c r="S556" s="113">
        <v>0</v>
      </c>
      <c r="T556" s="113">
        <v>0</v>
      </c>
      <c r="U556" s="113">
        <v>0</v>
      </c>
      <c r="V556" s="113">
        <v>0</v>
      </c>
      <c r="W556" s="113">
        <v>0</v>
      </c>
      <c r="X556" s="113">
        <v>0</v>
      </c>
      <c r="Y556" s="113">
        <v>0</v>
      </c>
      <c r="Z556" s="113">
        <v>0</v>
      </c>
      <c r="AA556" s="113">
        <v>0</v>
      </c>
      <c r="AB556" s="113">
        <v>0</v>
      </c>
      <c r="AC556" s="113">
        <v>0</v>
      </c>
      <c r="AD556" s="113">
        <v>0</v>
      </c>
      <c r="AE556" s="113">
        <v>0</v>
      </c>
      <c r="AF556" s="113">
        <v>0</v>
      </c>
      <c r="AG556" s="113">
        <v>0</v>
      </c>
      <c r="AH556" s="113">
        <v>0</v>
      </c>
      <c r="AI556" s="113">
        <v>0</v>
      </c>
      <c r="AJ556" s="113">
        <v>0</v>
      </c>
      <c r="AK556" s="113">
        <v>0</v>
      </c>
      <c r="AL556" s="113">
        <v>0</v>
      </c>
      <c r="AM556" s="113">
        <f t="shared" si="8"/>
        <v>0</v>
      </c>
      <c r="AP556" s="70"/>
    </row>
    <row r="557" spans="1:42" ht="33" customHeight="1">
      <c r="A557" s="87">
        <v>1755</v>
      </c>
      <c r="B557" s="88" t="s">
        <v>1189</v>
      </c>
      <c r="C557" s="115" t="s">
        <v>1399</v>
      </c>
      <c r="D557" s="113">
        <v>0</v>
      </c>
      <c r="E557" s="113">
        <v>0</v>
      </c>
      <c r="F557" s="113">
        <v>0</v>
      </c>
      <c r="G557" s="113">
        <v>0</v>
      </c>
      <c r="H557" s="113">
        <v>0</v>
      </c>
      <c r="I557" s="113">
        <v>0</v>
      </c>
      <c r="J557" s="113">
        <v>0</v>
      </c>
      <c r="K557" s="113">
        <v>0</v>
      </c>
      <c r="L557" s="113">
        <v>0</v>
      </c>
      <c r="M557" s="113">
        <v>0</v>
      </c>
      <c r="N557" s="113">
        <v>0</v>
      </c>
      <c r="O557" s="113">
        <v>0</v>
      </c>
      <c r="P557" s="113">
        <v>0</v>
      </c>
      <c r="Q557" s="113">
        <v>0</v>
      </c>
      <c r="R557" s="113">
        <v>0</v>
      </c>
      <c r="S557" s="113">
        <v>0</v>
      </c>
      <c r="T557" s="113">
        <v>0</v>
      </c>
      <c r="U557" s="113">
        <v>0</v>
      </c>
      <c r="V557" s="113">
        <v>0</v>
      </c>
      <c r="W557" s="113">
        <v>0</v>
      </c>
      <c r="X557" s="113">
        <v>0</v>
      </c>
      <c r="Y557" s="113">
        <v>0</v>
      </c>
      <c r="Z557" s="113">
        <v>0</v>
      </c>
      <c r="AA557" s="113">
        <v>0</v>
      </c>
      <c r="AB557" s="113">
        <v>0</v>
      </c>
      <c r="AC557" s="113">
        <v>0</v>
      </c>
      <c r="AD557" s="113">
        <v>0</v>
      </c>
      <c r="AE557" s="113">
        <v>0</v>
      </c>
      <c r="AF557" s="113">
        <v>0</v>
      </c>
      <c r="AG557" s="113">
        <v>0</v>
      </c>
      <c r="AH557" s="113">
        <v>0</v>
      </c>
      <c r="AI557" s="113">
        <v>0</v>
      </c>
      <c r="AJ557" s="113">
        <v>0</v>
      </c>
      <c r="AK557" s="113">
        <v>0</v>
      </c>
      <c r="AL557" s="113">
        <v>0</v>
      </c>
      <c r="AM557" s="113">
        <f t="shared" si="8"/>
        <v>0</v>
      </c>
      <c r="AP557" s="70"/>
    </row>
    <row r="558" spans="1:42" ht="33" customHeight="1">
      <c r="A558" s="87">
        <v>1756</v>
      </c>
      <c r="B558" s="88" t="s">
        <v>1190</v>
      </c>
      <c r="C558" s="115" t="s">
        <v>1399</v>
      </c>
      <c r="D558" s="113">
        <v>0</v>
      </c>
      <c r="E558" s="113">
        <v>0</v>
      </c>
      <c r="F558" s="113">
        <v>0</v>
      </c>
      <c r="G558" s="113">
        <v>0</v>
      </c>
      <c r="H558" s="113">
        <v>0</v>
      </c>
      <c r="I558" s="113">
        <v>0</v>
      </c>
      <c r="J558" s="113">
        <v>0</v>
      </c>
      <c r="K558" s="113">
        <v>0</v>
      </c>
      <c r="L558" s="113">
        <v>0</v>
      </c>
      <c r="M558" s="113">
        <v>0</v>
      </c>
      <c r="N558" s="113">
        <v>0</v>
      </c>
      <c r="O558" s="113">
        <v>0</v>
      </c>
      <c r="P558" s="113">
        <v>0</v>
      </c>
      <c r="Q558" s="113">
        <v>0</v>
      </c>
      <c r="R558" s="113">
        <v>0</v>
      </c>
      <c r="S558" s="113">
        <v>0</v>
      </c>
      <c r="T558" s="113">
        <v>0</v>
      </c>
      <c r="U558" s="113">
        <v>0</v>
      </c>
      <c r="V558" s="113">
        <v>0</v>
      </c>
      <c r="W558" s="113">
        <v>0</v>
      </c>
      <c r="X558" s="113">
        <v>0</v>
      </c>
      <c r="Y558" s="113">
        <v>0</v>
      </c>
      <c r="Z558" s="113">
        <v>0</v>
      </c>
      <c r="AA558" s="113">
        <v>0</v>
      </c>
      <c r="AB558" s="113">
        <v>0</v>
      </c>
      <c r="AC558" s="113">
        <v>0</v>
      </c>
      <c r="AD558" s="113">
        <v>0</v>
      </c>
      <c r="AE558" s="113">
        <v>0</v>
      </c>
      <c r="AF558" s="113">
        <v>0</v>
      </c>
      <c r="AG558" s="113">
        <v>0</v>
      </c>
      <c r="AH558" s="113">
        <v>0</v>
      </c>
      <c r="AI558" s="113">
        <v>0</v>
      </c>
      <c r="AJ558" s="113">
        <v>0</v>
      </c>
      <c r="AK558" s="113">
        <v>0</v>
      </c>
      <c r="AL558" s="113">
        <v>0</v>
      </c>
      <c r="AM558" s="113">
        <f t="shared" si="8"/>
        <v>0</v>
      </c>
      <c r="AP558" s="70"/>
    </row>
    <row r="559" spans="1:42" ht="33" customHeight="1">
      <c r="A559" s="87">
        <v>1801</v>
      </c>
      <c r="B559" s="88" t="s">
        <v>1191</v>
      </c>
      <c r="C559" s="115" t="s">
        <v>1399</v>
      </c>
      <c r="D559" s="113">
        <v>0</v>
      </c>
      <c r="E559" s="113">
        <v>0</v>
      </c>
      <c r="F559" s="113">
        <v>0</v>
      </c>
      <c r="G559" s="113">
        <v>0</v>
      </c>
      <c r="H559" s="113">
        <v>0</v>
      </c>
      <c r="I559" s="113">
        <v>0</v>
      </c>
      <c r="J559" s="113">
        <v>0</v>
      </c>
      <c r="K559" s="113">
        <v>0</v>
      </c>
      <c r="L559" s="113">
        <v>0</v>
      </c>
      <c r="M559" s="113">
        <v>0</v>
      </c>
      <c r="N559" s="113">
        <v>0</v>
      </c>
      <c r="O559" s="113">
        <v>0</v>
      </c>
      <c r="P559" s="113">
        <v>0</v>
      </c>
      <c r="Q559" s="113">
        <v>0</v>
      </c>
      <c r="R559" s="113">
        <v>0</v>
      </c>
      <c r="S559" s="113">
        <v>0</v>
      </c>
      <c r="T559" s="113">
        <v>0</v>
      </c>
      <c r="U559" s="113">
        <v>0</v>
      </c>
      <c r="V559" s="113">
        <v>0</v>
      </c>
      <c r="W559" s="113">
        <v>0</v>
      </c>
      <c r="X559" s="113">
        <v>0</v>
      </c>
      <c r="Y559" s="113">
        <v>0</v>
      </c>
      <c r="Z559" s="113">
        <v>0</v>
      </c>
      <c r="AA559" s="113">
        <v>0</v>
      </c>
      <c r="AB559" s="113">
        <v>0</v>
      </c>
      <c r="AC559" s="113">
        <v>0</v>
      </c>
      <c r="AD559" s="113">
        <v>0</v>
      </c>
      <c r="AE559" s="113">
        <v>0</v>
      </c>
      <c r="AF559" s="113">
        <v>0</v>
      </c>
      <c r="AG559" s="113">
        <v>0</v>
      </c>
      <c r="AH559" s="113">
        <v>0</v>
      </c>
      <c r="AI559" s="113">
        <v>0</v>
      </c>
      <c r="AJ559" s="113">
        <v>0</v>
      </c>
      <c r="AK559" s="113">
        <v>0</v>
      </c>
      <c r="AL559" s="113">
        <v>0</v>
      </c>
      <c r="AM559" s="113">
        <f t="shared" si="8"/>
        <v>0</v>
      </c>
      <c r="AP559" s="70"/>
    </row>
    <row r="560" spans="1:42" ht="33" customHeight="1">
      <c r="A560" s="87">
        <v>1802</v>
      </c>
      <c r="B560" s="88" t="s">
        <v>1173</v>
      </c>
      <c r="C560" s="115" t="s">
        <v>1399</v>
      </c>
      <c r="D560" s="113">
        <v>0</v>
      </c>
      <c r="E560" s="113">
        <v>0</v>
      </c>
      <c r="F560" s="113">
        <v>0</v>
      </c>
      <c r="G560" s="113">
        <v>0</v>
      </c>
      <c r="H560" s="113">
        <v>0</v>
      </c>
      <c r="I560" s="113">
        <v>0</v>
      </c>
      <c r="J560" s="113">
        <v>0</v>
      </c>
      <c r="K560" s="113">
        <v>0</v>
      </c>
      <c r="L560" s="113">
        <v>0</v>
      </c>
      <c r="M560" s="113">
        <v>0</v>
      </c>
      <c r="N560" s="113">
        <v>0</v>
      </c>
      <c r="O560" s="113">
        <v>0</v>
      </c>
      <c r="P560" s="113">
        <v>0</v>
      </c>
      <c r="Q560" s="113">
        <v>0</v>
      </c>
      <c r="R560" s="113">
        <v>0</v>
      </c>
      <c r="S560" s="113">
        <v>0</v>
      </c>
      <c r="T560" s="113">
        <v>0</v>
      </c>
      <c r="U560" s="113">
        <v>0</v>
      </c>
      <c r="V560" s="113">
        <v>0</v>
      </c>
      <c r="W560" s="113">
        <v>0</v>
      </c>
      <c r="X560" s="113">
        <v>0</v>
      </c>
      <c r="Y560" s="113">
        <v>0</v>
      </c>
      <c r="Z560" s="113">
        <v>0</v>
      </c>
      <c r="AA560" s="113">
        <v>0</v>
      </c>
      <c r="AB560" s="113">
        <v>0</v>
      </c>
      <c r="AC560" s="113">
        <v>0</v>
      </c>
      <c r="AD560" s="113">
        <v>0</v>
      </c>
      <c r="AE560" s="113">
        <v>0</v>
      </c>
      <c r="AF560" s="113">
        <v>0</v>
      </c>
      <c r="AG560" s="113">
        <v>0</v>
      </c>
      <c r="AH560" s="113">
        <v>0</v>
      </c>
      <c r="AI560" s="113">
        <v>0</v>
      </c>
      <c r="AJ560" s="113">
        <v>0</v>
      </c>
      <c r="AK560" s="113">
        <v>0</v>
      </c>
      <c r="AL560" s="113">
        <v>0</v>
      </c>
      <c r="AM560" s="113">
        <f t="shared" si="8"/>
        <v>0</v>
      </c>
      <c r="AP560" s="70"/>
    </row>
    <row r="561" spans="1:42" ht="33" customHeight="1">
      <c r="A561" s="87">
        <v>1803</v>
      </c>
      <c r="B561" s="88" t="s">
        <v>1192</v>
      </c>
      <c r="C561" s="115" t="s">
        <v>1399</v>
      </c>
      <c r="D561" s="113">
        <v>0</v>
      </c>
      <c r="E561" s="113">
        <v>0</v>
      </c>
      <c r="F561" s="113">
        <v>0</v>
      </c>
      <c r="G561" s="113">
        <v>0</v>
      </c>
      <c r="H561" s="113">
        <v>0</v>
      </c>
      <c r="I561" s="113">
        <v>0</v>
      </c>
      <c r="J561" s="113">
        <v>0</v>
      </c>
      <c r="K561" s="113">
        <v>0</v>
      </c>
      <c r="L561" s="113">
        <v>0</v>
      </c>
      <c r="M561" s="113">
        <v>0</v>
      </c>
      <c r="N561" s="113">
        <v>0</v>
      </c>
      <c r="O561" s="113">
        <v>0</v>
      </c>
      <c r="P561" s="113">
        <v>0</v>
      </c>
      <c r="Q561" s="113">
        <v>0</v>
      </c>
      <c r="R561" s="113">
        <v>0</v>
      </c>
      <c r="S561" s="113">
        <v>0</v>
      </c>
      <c r="T561" s="113">
        <v>0</v>
      </c>
      <c r="U561" s="113">
        <v>0</v>
      </c>
      <c r="V561" s="113">
        <v>0</v>
      </c>
      <c r="W561" s="113">
        <v>0</v>
      </c>
      <c r="X561" s="113">
        <v>0</v>
      </c>
      <c r="Y561" s="113">
        <v>0</v>
      </c>
      <c r="Z561" s="113">
        <v>0</v>
      </c>
      <c r="AA561" s="113">
        <v>0</v>
      </c>
      <c r="AB561" s="113">
        <v>0</v>
      </c>
      <c r="AC561" s="113">
        <v>0</v>
      </c>
      <c r="AD561" s="113">
        <v>0</v>
      </c>
      <c r="AE561" s="113">
        <v>0</v>
      </c>
      <c r="AF561" s="113">
        <v>0</v>
      </c>
      <c r="AG561" s="113">
        <v>0</v>
      </c>
      <c r="AH561" s="113">
        <v>0</v>
      </c>
      <c r="AI561" s="113">
        <v>0</v>
      </c>
      <c r="AJ561" s="113">
        <v>0</v>
      </c>
      <c r="AK561" s="113">
        <v>0</v>
      </c>
      <c r="AL561" s="113">
        <v>0</v>
      </c>
      <c r="AM561" s="113">
        <f t="shared" si="8"/>
        <v>0</v>
      </c>
      <c r="AP561" s="70"/>
    </row>
    <row r="562" spans="1:42" ht="33" customHeight="1">
      <c r="A562" s="87">
        <v>1805</v>
      </c>
      <c r="B562" s="88" t="s">
        <v>1193</v>
      </c>
      <c r="C562" s="115" t="s">
        <v>1399</v>
      </c>
      <c r="D562" s="113">
        <v>0</v>
      </c>
      <c r="E562" s="113">
        <v>0</v>
      </c>
      <c r="F562" s="113">
        <v>0</v>
      </c>
      <c r="G562" s="113">
        <v>0</v>
      </c>
      <c r="H562" s="113">
        <v>0</v>
      </c>
      <c r="I562" s="113">
        <v>0</v>
      </c>
      <c r="J562" s="113">
        <v>0</v>
      </c>
      <c r="K562" s="113">
        <v>0</v>
      </c>
      <c r="L562" s="113">
        <v>0</v>
      </c>
      <c r="M562" s="113">
        <v>0</v>
      </c>
      <c r="N562" s="113">
        <v>0</v>
      </c>
      <c r="O562" s="113">
        <v>0</v>
      </c>
      <c r="P562" s="113">
        <v>0</v>
      </c>
      <c r="Q562" s="113">
        <v>0</v>
      </c>
      <c r="R562" s="113">
        <v>0</v>
      </c>
      <c r="S562" s="113">
        <v>0</v>
      </c>
      <c r="T562" s="113">
        <v>0</v>
      </c>
      <c r="U562" s="113">
        <v>0</v>
      </c>
      <c r="V562" s="113">
        <v>0</v>
      </c>
      <c r="W562" s="113">
        <v>0</v>
      </c>
      <c r="X562" s="113">
        <v>0</v>
      </c>
      <c r="Y562" s="113">
        <v>0</v>
      </c>
      <c r="Z562" s="113">
        <v>0</v>
      </c>
      <c r="AA562" s="113">
        <v>0</v>
      </c>
      <c r="AB562" s="113">
        <v>0</v>
      </c>
      <c r="AC562" s="113">
        <v>0</v>
      </c>
      <c r="AD562" s="113">
        <v>0</v>
      </c>
      <c r="AE562" s="113">
        <v>0</v>
      </c>
      <c r="AF562" s="113">
        <v>0</v>
      </c>
      <c r="AG562" s="113">
        <v>0</v>
      </c>
      <c r="AH562" s="113">
        <v>0</v>
      </c>
      <c r="AI562" s="113">
        <v>0</v>
      </c>
      <c r="AJ562" s="113">
        <v>0</v>
      </c>
      <c r="AK562" s="113">
        <v>0</v>
      </c>
      <c r="AL562" s="113">
        <v>0</v>
      </c>
      <c r="AM562" s="113">
        <f t="shared" si="8"/>
        <v>0</v>
      </c>
      <c r="AP562" s="70"/>
    </row>
    <row r="563" spans="1:42" ht="33" customHeight="1">
      <c r="A563" s="87">
        <v>1806</v>
      </c>
      <c r="B563" s="88" t="s">
        <v>1194</v>
      </c>
      <c r="C563" s="115" t="s">
        <v>1399</v>
      </c>
      <c r="D563" s="113">
        <v>0</v>
      </c>
      <c r="E563" s="113">
        <v>0</v>
      </c>
      <c r="F563" s="113">
        <v>0</v>
      </c>
      <c r="G563" s="113">
        <v>0</v>
      </c>
      <c r="H563" s="113">
        <v>0</v>
      </c>
      <c r="I563" s="113">
        <v>0</v>
      </c>
      <c r="J563" s="113">
        <v>0</v>
      </c>
      <c r="K563" s="113">
        <v>0</v>
      </c>
      <c r="L563" s="113">
        <v>0</v>
      </c>
      <c r="M563" s="113">
        <v>0</v>
      </c>
      <c r="N563" s="113">
        <v>0</v>
      </c>
      <c r="O563" s="113">
        <v>0</v>
      </c>
      <c r="P563" s="113">
        <v>0</v>
      </c>
      <c r="Q563" s="113">
        <v>0</v>
      </c>
      <c r="R563" s="113">
        <v>0</v>
      </c>
      <c r="S563" s="113">
        <v>0</v>
      </c>
      <c r="T563" s="113">
        <v>0</v>
      </c>
      <c r="U563" s="113">
        <v>0</v>
      </c>
      <c r="V563" s="113">
        <v>0</v>
      </c>
      <c r="W563" s="113">
        <v>0</v>
      </c>
      <c r="X563" s="113">
        <v>0</v>
      </c>
      <c r="Y563" s="113">
        <v>0</v>
      </c>
      <c r="Z563" s="113">
        <v>0</v>
      </c>
      <c r="AA563" s="113">
        <v>0</v>
      </c>
      <c r="AB563" s="113">
        <v>0</v>
      </c>
      <c r="AC563" s="113">
        <v>0</v>
      </c>
      <c r="AD563" s="113">
        <v>0</v>
      </c>
      <c r="AE563" s="113">
        <v>0</v>
      </c>
      <c r="AF563" s="113">
        <v>0</v>
      </c>
      <c r="AG563" s="113">
        <v>0</v>
      </c>
      <c r="AH563" s="113">
        <v>0</v>
      </c>
      <c r="AI563" s="113">
        <v>0</v>
      </c>
      <c r="AJ563" s="113">
        <v>0</v>
      </c>
      <c r="AK563" s="113">
        <v>0</v>
      </c>
      <c r="AL563" s="113">
        <v>0</v>
      </c>
      <c r="AM563" s="113">
        <f t="shared" si="8"/>
        <v>0</v>
      </c>
      <c r="AP563" s="70"/>
    </row>
    <row r="564" spans="1:42" ht="33" customHeight="1">
      <c r="A564" s="87">
        <v>1807</v>
      </c>
      <c r="B564" s="88" t="s">
        <v>1195</v>
      </c>
      <c r="C564" s="115" t="s">
        <v>1399</v>
      </c>
      <c r="D564" s="113">
        <v>0</v>
      </c>
      <c r="E564" s="113">
        <v>0</v>
      </c>
      <c r="F564" s="113">
        <v>0</v>
      </c>
      <c r="G564" s="113">
        <v>0</v>
      </c>
      <c r="H564" s="113">
        <v>0</v>
      </c>
      <c r="I564" s="113">
        <v>0</v>
      </c>
      <c r="J564" s="113">
        <v>0</v>
      </c>
      <c r="K564" s="113">
        <v>0</v>
      </c>
      <c r="L564" s="113">
        <v>0</v>
      </c>
      <c r="M564" s="113">
        <v>0</v>
      </c>
      <c r="N564" s="113">
        <v>0</v>
      </c>
      <c r="O564" s="113">
        <v>0</v>
      </c>
      <c r="P564" s="113">
        <v>0</v>
      </c>
      <c r="Q564" s="113">
        <v>0</v>
      </c>
      <c r="R564" s="113">
        <v>0</v>
      </c>
      <c r="S564" s="113">
        <v>0</v>
      </c>
      <c r="T564" s="113">
        <v>0</v>
      </c>
      <c r="U564" s="113">
        <v>0</v>
      </c>
      <c r="V564" s="113">
        <v>0</v>
      </c>
      <c r="W564" s="113">
        <v>0</v>
      </c>
      <c r="X564" s="113">
        <v>0</v>
      </c>
      <c r="Y564" s="113">
        <v>0</v>
      </c>
      <c r="Z564" s="113">
        <v>0</v>
      </c>
      <c r="AA564" s="113">
        <v>0</v>
      </c>
      <c r="AB564" s="113">
        <v>0</v>
      </c>
      <c r="AC564" s="113">
        <v>0</v>
      </c>
      <c r="AD564" s="113">
        <v>0</v>
      </c>
      <c r="AE564" s="113">
        <v>0</v>
      </c>
      <c r="AF564" s="113">
        <v>0</v>
      </c>
      <c r="AG564" s="113">
        <v>0</v>
      </c>
      <c r="AH564" s="113">
        <v>0</v>
      </c>
      <c r="AI564" s="113">
        <v>0</v>
      </c>
      <c r="AJ564" s="113">
        <v>0</v>
      </c>
      <c r="AK564" s="113">
        <v>0</v>
      </c>
      <c r="AL564" s="113">
        <v>0</v>
      </c>
      <c r="AM564" s="113">
        <f t="shared" si="8"/>
        <v>0</v>
      </c>
      <c r="AP564" s="70"/>
    </row>
    <row r="565" spans="1:42" ht="33" customHeight="1">
      <c r="A565" s="87">
        <v>1808</v>
      </c>
      <c r="B565" s="88" t="s">
        <v>1196</v>
      </c>
      <c r="C565" s="115" t="s">
        <v>1399</v>
      </c>
      <c r="D565" s="113">
        <v>0</v>
      </c>
      <c r="E565" s="113">
        <v>0</v>
      </c>
      <c r="F565" s="113">
        <v>0</v>
      </c>
      <c r="G565" s="113">
        <v>0</v>
      </c>
      <c r="H565" s="113">
        <v>0</v>
      </c>
      <c r="I565" s="113">
        <v>0</v>
      </c>
      <c r="J565" s="113">
        <v>0</v>
      </c>
      <c r="K565" s="113">
        <v>0</v>
      </c>
      <c r="L565" s="113">
        <v>0</v>
      </c>
      <c r="M565" s="113">
        <v>0</v>
      </c>
      <c r="N565" s="113">
        <v>0</v>
      </c>
      <c r="O565" s="113">
        <v>0</v>
      </c>
      <c r="P565" s="113">
        <v>0</v>
      </c>
      <c r="Q565" s="113">
        <v>0</v>
      </c>
      <c r="R565" s="113">
        <v>0</v>
      </c>
      <c r="S565" s="113">
        <v>0</v>
      </c>
      <c r="T565" s="113">
        <v>0</v>
      </c>
      <c r="U565" s="113">
        <v>0</v>
      </c>
      <c r="V565" s="113">
        <v>0</v>
      </c>
      <c r="W565" s="113">
        <v>0</v>
      </c>
      <c r="X565" s="113">
        <v>0</v>
      </c>
      <c r="Y565" s="113">
        <v>0</v>
      </c>
      <c r="Z565" s="113">
        <v>0</v>
      </c>
      <c r="AA565" s="113">
        <v>0</v>
      </c>
      <c r="AB565" s="113">
        <v>0</v>
      </c>
      <c r="AC565" s="113">
        <v>0</v>
      </c>
      <c r="AD565" s="113">
        <v>0</v>
      </c>
      <c r="AE565" s="113">
        <v>0</v>
      </c>
      <c r="AF565" s="113">
        <v>0</v>
      </c>
      <c r="AG565" s="113">
        <v>0</v>
      </c>
      <c r="AH565" s="113">
        <v>0</v>
      </c>
      <c r="AI565" s="113">
        <v>0</v>
      </c>
      <c r="AJ565" s="113">
        <v>0</v>
      </c>
      <c r="AK565" s="113">
        <v>0</v>
      </c>
      <c r="AL565" s="113">
        <v>0</v>
      </c>
      <c r="AM565" s="113">
        <f t="shared" si="8"/>
        <v>0</v>
      </c>
      <c r="AP565" s="70"/>
    </row>
    <row r="566" spans="1:42" ht="33" customHeight="1">
      <c r="A566" s="87">
        <v>1809</v>
      </c>
      <c r="B566" s="88" t="s">
        <v>1197</v>
      </c>
      <c r="C566" s="115" t="s">
        <v>1399</v>
      </c>
      <c r="D566" s="113">
        <v>0</v>
      </c>
      <c r="E566" s="113">
        <v>0</v>
      </c>
      <c r="F566" s="113">
        <v>0</v>
      </c>
      <c r="G566" s="113">
        <v>0</v>
      </c>
      <c r="H566" s="113">
        <v>0</v>
      </c>
      <c r="I566" s="113">
        <v>0</v>
      </c>
      <c r="J566" s="113">
        <v>0</v>
      </c>
      <c r="K566" s="113">
        <v>0</v>
      </c>
      <c r="L566" s="113">
        <v>0</v>
      </c>
      <c r="M566" s="113">
        <v>0</v>
      </c>
      <c r="N566" s="113">
        <v>0</v>
      </c>
      <c r="O566" s="113">
        <v>0</v>
      </c>
      <c r="P566" s="113">
        <v>0</v>
      </c>
      <c r="Q566" s="113">
        <v>0</v>
      </c>
      <c r="R566" s="113">
        <v>0</v>
      </c>
      <c r="S566" s="113">
        <v>0</v>
      </c>
      <c r="T566" s="113">
        <v>0</v>
      </c>
      <c r="U566" s="113">
        <v>0</v>
      </c>
      <c r="V566" s="113">
        <v>0</v>
      </c>
      <c r="W566" s="113">
        <v>0</v>
      </c>
      <c r="X566" s="113">
        <v>0</v>
      </c>
      <c r="Y566" s="113">
        <v>0</v>
      </c>
      <c r="Z566" s="113">
        <v>0</v>
      </c>
      <c r="AA566" s="113">
        <v>0</v>
      </c>
      <c r="AB566" s="113">
        <v>0</v>
      </c>
      <c r="AC566" s="113">
        <v>0</v>
      </c>
      <c r="AD566" s="113">
        <v>0</v>
      </c>
      <c r="AE566" s="113">
        <v>0</v>
      </c>
      <c r="AF566" s="113">
        <v>0</v>
      </c>
      <c r="AG566" s="113">
        <v>0</v>
      </c>
      <c r="AH566" s="113">
        <v>0</v>
      </c>
      <c r="AI566" s="113">
        <v>0</v>
      </c>
      <c r="AJ566" s="113">
        <v>0</v>
      </c>
      <c r="AK566" s="113">
        <v>0</v>
      </c>
      <c r="AL566" s="113">
        <v>0</v>
      </c>
      <c r="AM566" s="113">
        <f t="shared" si="8"/>
        <v>0</v>
      </c>
      <c r="AP566" s="70"/>
    </row>
    <row r="567" spans="1:42" ht="33" customHeight="1">
      <c r="A567" s="87">
        <v>1810</v>
      </c>
      <c r="B567" s="88" t="s">
        <v>1198</v>
      </c>
      <c r="C567" s="115" t="s">
        <v>1399</v>
      </c>
      <c r="D567" s="113">
        <v>0</v>
      </c>
      <c r="E567" s="113">
        <v>0</v>
      </c>
      <c r="F567" s="113">
        <v>0</v>
      </c>
      <c r="G567" s="113">
        <v>0</v>
      </c>
      <c r="H567" s="113">
        <v>0</v>
      </c>
      <c r="I567" s="113">
        <v>0</v>
      </c>
      <c r="J567" s="113">
        <v>0</v>
      </c>
      <c r="K567" s="113">
        <v>0</v>
      </c>
      <c r="L567" s="113">
        <v>0</v>
      </c>
      <c r="M567" s="113">
        <v>0</v>
      </c>
      <c r="N567" s="113">
        <v>0</v>
      </c>
      <c r="O567" s="113">
        <v>0</v>
      </c>
      <c r="P567" s="113">
        <v>0</v>
      </c>
      <c r="Q567" s="113">
        <v>0</v>
      </c>
      <c r="R567" s="113">
        <v>0</v>
      </c>
      <c r="S567" s="113">
        <v>0</v>
      </c>
      <c r="T567" s="113">
        <v>0</v>
      </c>
      <c r="U567" s="113">
        <v>0</v>
      </c>
      <c r="V567" s="113">
        <v>0</v>
      </c>
      <c r="W567" s="113">
        <v>0</v>
      </c>
      <c r="X567" s="113">
        <v>0</v>
      </c>
      <c r="Y567" s="113">
        <v>0</v>
      </c>
      <c r="Z567" s="113">
        <v>0</v>
      </c>
      <c r="AA567" s="113">
        <v>0</v>
      </c>
      <c r="AB567" s="113">
        <v>0</v>
      </c>
      <c r="AC567" s="113">
        <v>0</v>
      </c>
      <c r="AD567" s="113">
        <v>0</v>
      </c>
      <c r="AE567" s="113">
        <v>0</v>
      </c>
      <c r="AF567" s="113">
        <v>0</v>
      </c>
      <c r="AG567" s="113">
        <v>0</v>
      </c>
      <c r="AH567" s="113">
        <v>0</v>
      </c>
      <c r="AI567" s="113">
        <v>0</v>
      </c>
      <c r="AJ567" s="113">
        <v>0</v>
      </c>
      <c r="AK567" s="113">
        <v>0</v>
      </c>
      <c r="AL567" s="113">
        <v>0</v>
      </c>
      <c r="AM567" s="113">
        <f t="shared" si="8"/>
        <v>0</v>
      </c>
      <c r="AP567" s="70"/>
    </row>
    <row r="568" spans="1:42" ht="33" customHeight="1">
      <c r="A568" s="87">
        <v>1811</v>
      </c>
      <c r="B568" s="88" t="s">
        <v>1199</v>
      </c>
      <c r="C568" s="115" t="s">
        <v>1399</v>
      </c>
      <c r="D568" s="113">
        <v>0</v>
      </c>
      <c r="E568" s="113">
        <v>0</v>
      </c>
      <c r="F568" s="113">
        <v>0</v>
      </c>
      <c r="G568" s="113">
        <v>0</v>
      </c>
      <c r="H568" s="113">
        <v>0</v>
      </c>
      <c r="I568" s="113">
        <v>0</v>
      </c>
      <c r="J568" s="113">
        <v>0</v>
      </c>
      <c r="K568" s="113">
        <v>0</v>
      </c>
      <c r="L568" s="113">
        <v>0</v>
      </c>
      <c r="M568" s="113">
        <v>0</v>
      </c>
      <c r="N568" s="113">
        <v>0</v>
      </c>
      <c r="O568" s="113">
        <v>0</v>
      </c>
      <c r="P568" s="113">
        <v>0</v>
      </c>
      <c r="Q568" s="113">
        <v>0</v>
      </c>
      <c r="R568" s="113">
        <v>0</v>
      </c>
      <c r="S568" s="113">
        <v>0</v>
      </c>
      <c r="T568" s="113">
        <v>0</v>
      </c>
      <c r="U568" s="113">
        <v>0</v>
      </c>
      <c r="V568" s="113">
        <v>0</v>
      </c>
      <c r="W568" s="113">
        <v>0</v>
      </c>
      <c r="X568" s="113">
        <v>0</v>
      </c>
      <c r="Y568" s="113">
        <v>0</v>
      </c>
      <c r="Z568" s="113">
        <v>0</v>
      </c>
      <c r="AA568" s="113">
        <v>0</v>
      </c>
      <c r="AB568" s="113">
        <v>0</v>
      </c>
      <c r="AC568" s="113">
        <v>0</v>
      </c>
      <c r="AD568" s="113">
        <v>0</v>
      </c>
      <c r="AE568" s="113">
        <v>0</v>
      </c>
      <c r="AF568" s="113">
        <v>0</v>
      </c>
      <c r="AG568" s="113">
        <v>0</v>
      </c>
      <c r="AH568" s="113">
        <v>0</v>
      </c>
      <c r="AI568" s="113">
        <v>0</v>
      </c>
      <c r="AJ568" s="113">
        <v>0</v>
      </c>
      <c r="AK568" s="113">
        <v>0</v>
      </c>
      <c r="AL568" s="113">
        <v>0</v>
      </c>
      <c r="AM568" s="113">
        <f t="shared" si="8"/>
        <v>0</v>
      </c>
      <c r="AP568" s="70"/>
    </row>
    <row r="569" spans="1:42" ht="33" customHeight="1">
      <c r="A569" s="87">
        <v>1812</v>
      </c>
      <c r="B569" s="88" t="s">
        <v>1200</v>
      </c>
      <c r="C569" s="115" t="s">
        <v>1399</v>
      </c>
      <c r="D569" s="113">
        <v>0</v>
      </c>
      <c r="E569" s="113">
        <v>0</v>
      </c>
      <c r="F569" s="113">
        <v>0</v>
      </c>
      <c r="G569" s="113">
        <v>0</v>
      </c>
      <c r="H569" s="113">
        <v>0</v>
      </c>
      <c r="I569" s="113">
        <v>0</v>
      </c>
      <c r="J569" s="113">
        <v>0</v>
      </c>
      <c r="K569" s="113">
        <v>0</v>
      </c>
      <c r="L569" s="113">
        <v>0</v>
      </c>
      <c r="M569" s="113">
        <v>0</v>
      </c>
      <c r="N569" s="113">
        <v>0</v>
      </c>
      <c r="O569" s="113">
        <v>0</v>
      </c>
      <c r="P569" s="113">
        <v>0</v>
      </c>
      <c r="Q569" s="113">
        <v>0</v>
      </c>
      <c r="R569" s="113">
        <v>0</v>
      </c>
      <c r="S569" s="113">
        <v>0</v>
      </c>
      <c r="T569" s="113">
        <v>0</v>
      </c>
      <c r="U569" s="113">
        <v>0</v>
      </c>
      <c r="V569" s="113">
        <v>0</v>
      </c>
      <c r="W569" s="113">
        <v>0</v>
      </c>
      <c r="X569" s="113">
        <v>0</v>
      </c>
      <c r="Y569" s="113">
        <v>0</v>
      </c>
      <c r="Z569" s="113">
        <v>0</v>
      </c>
      <c r="AA569" s="113">
        <v>0</v>
      </c>
      <c r="AB569" s="113">
        <v>0</v>
      </c>
      <c r="AC569" s="113">
        <v>0</v>
      </c>
      <c r="AD569" s="113">
        <v>0</v>
      </c>
      <c r="AE569" s="113">
        <v>0</v>
      </c>
      <c r="AF569" s="113">
        <v>0</v>
      </c>
      <c r="AG569" s="113">
        <v>0</v>
      </c>
      <c r="AH569" s="113">
        <v>0</v>
      </c>
      <c r="AI569" s="113">
        <v>0</v>
      </c>
      <c r="AJ569" s="113">
        <v>0</v>
      </c>
      <c r="AK569" s="113">
        <v>0</v>
      </c>
      <c r="AL569" s="113">
        <v>0</v>
      </c>
      <c r="AM569" s="113">
        <f t="shared" si="8"/>
        <v>0</v>
      </c>
      <c r="AP569" s="70"/>
    </row>
    <row r="570" spans="1:42" ht="33" customHeight="1">
      <c r="A570" s="87">
        <v>1813</v>
      </c>
      <c r="B570" s="88" t="s">
        <v>1201</v>
      </c>
      <c r="C570" s="115" t="s">
        <v>1399</v>
      </c>
      <c r="D570" s="113">
        <v>0</v>
      </c>
      <c r="E570" s="113">
        <v>0</v>
      </c>
      <c r="F570" s="113">
        <v>0</v>
      </c>
      <c r="G570" s="113">
        <v>0</v>
      </c>
      <c r="H570" s="113">
        <v>0</v>
      </c>
      <c r="I570" s="113">
        <v>0</v>
      </c>
      <c r="J570" s="113">
        <v>0</v>
      </c>
      <c r="K570" s="113">
        <v>0</v>
      </c>
      <c r="L570" s="113">
        <v>0</v>
      </c>
      <c r="M570" s="113">
        <v>0</v>
      </c>
      <c r="N570" s="113">
        <v>0</v>
      </c>
      <c r="O570" s="113">
        <v>0</v>
      </c>
      <c r="P570" s="113">
        <v>0</v>
      </c>
      <c r="Q570" s="113">
        <v>0</v>
      </c>
      <c r="R570" s="113">
        <v>0</v>
      </c>
      <c r="S570" s="113">
        <v>0</v>
      </c>
      <c r="T570" s="113">
        <v>0</v>
      </c>
      <c r="U570" s="113">
        <v>0</v>
      </c>
      <c r="V570" s="113">
        <v>0</v>
      </c>
      <c r="W570" s="113">
        <v>0</v>
      </c>
      <c r="X570" s="113">
        <v>0</v>
      </c>
      <c r="Y570" s="113">
        <v>0</v>
      </c>
      <c r="Z570" s="113">
        <v>0</v>
      </c>
      <c r="AA570" s="113">
        <v>0</v>
      </c>
      <c r="AB570" s="113">
        <v>0</v>
      </c>
      <c r="AC570" s="113">
        <v>0</v>
      </c>
      <c r="AD570" s="113">
        <v>0</v>
      </c>
      <c r="AE570" s="113">
        <v>0</v>
      </c>
      <c r="AF570" s="113">
        <v>0</v>
      </c>
      <c r="AG570" s="113">
        <v>0</v>
      </c>
      <c r="AH570" s="113">
        <v>0</v>
      </c>
      <c r="AI570" s="113">
        <v>0</v>
      </c>
      <c r="AJ570" s="113">
        <v>0</v>
      </c>
      <c r="AK570" s="113">
        <v>0</v>
      </c>
      <c r="AL570" s="113">
        <v>0</v>
      </c>
      <c r="AM570" s="113">
        <f t="shared" si="8"/>
        <v>0</v>
      </c>
      <c r="AP570" s="70"/>
    </row>
    <row r="571" spans="1:42" ht="33" customHeight="1">
      <c r="A571" s="87">
        <v>1814</v>
      </c>
      <c r="B571" s="88" t="s">
        <v>1202</v>
      </c>
      <c r="C571" s="115" t="s">
        <v>1399</v>
      </c>
      <c r="D571" s="113">
        <v>0</v>
      </c>
      <c r="E571" s="113">
        <v>0</v>
      </c>
      <c r="F571" s="113">
        <v>0</v>
      </c>
      <c r="G571" s="113">
        <v>0</v>
      </c>
      <c r="H571" s="113">
        <v>0</v>
      </c>
      <c r="I571" s="113">
        <v>0</v>
      </c>
      <c r="J571" s="113">
        <v>0</v>
      </c>
      <c r="K571" s="113">
        <v>0</v>
      </c>
      <c r="L571" s="113">
        <v>0</v>
      </c>
      <c r="M571" s="113">
        <v>0</v>
      </c>
      <c r="N571" s="113">
        <v>0</v>
      </c>
      <c r="O571" s="113">
        <v>0</v>
      </c>
      <c r="P571" s="113">
        <v>0</v>
      </c>
      <c r="Q571" s="113">
        <v>0</v>
      </c>
      <c r="R571" s="113">
        <v>0</v>
      </c>
      <c r="S571" s="113">
        <v>0</v>
      </c>
      <c r="T571" s="113">
        <v>0</v>
      </c>
      <c r="U571" s="113">
        <v>0</v>
      </c>
      <c r="V571" s="113">
        <v>0</v>
      </c>
      <c r="W571" s="113">
        <v>0</v>
      </c>
      <c r="X571" s="113">
        <v>0</v>
      </c>
      <c r="Y571" s="113">
        <v>0</v>
      </c>
      <c r="Z571" s="113">
        <v>0</v>
      </c>
      <c r="AA571" s="113">
        <v>0</v>
      </c>
      <c r="AB571" s="113">
        <v>0</v>
      </c>
      <c r="AC571" s="113">
        <v>0</v>
      </c>
      <c r="AD571" s="113">
        <v>0</v>
      </c>
      <c r="AE571" s="113">
        <v>0</v>
      </c>
      <c r="AF571" s="113">
        <v>0</v>
      </c>
      <c r="AG571" s="113">
        <v>0</v>
      </c>
      <c r="AH571" s="113">
        <v>0</v>
      </c>
      <c r="AI571" s="113">
        <v>0</v>
      </c>
      <c r="AJ571" s="113">
        <v>0</v>
      </c>
      <c r="AK571" s="113">
        <v>0</v>
      </c>
      <c r="AL571" s="113">
        <v>0</v>
      </c>
      <c r="AM571" s="113">
        <f t="shared" si="8"/>
        <v>0</v>
      </c>
      <c r="AP571" s="70"/>
    </row>
    <row r="572" spans="1:42" ht="33" customHeight="1">
      <c r="A572" s="87">
        <v>1815</v>
      </c>
      <c r="B572" s="88" t="s">
        <v>1184</v>
      </c>
      <c r="C572" s="115" t="s">
        <v>1399</v>
      </c>
      <c r="D572" s="113">
        <v>0</v>
      </c>
      <c r="E572" s="113">
        <v>0</v>
      </c>
      <c r="F572" s="113">
        <v>0</v>
      </c>
      <c r="G572" s="113">
        <v>0</v>
      </c>
      <c r="H572" s="113">
        <v>0</v>
      </c>
      <c r="I572" s="113">
        <v>0</v>
      </c>
      <c r="J572" s="113">
        <v>0</v>
      </c>
      <c r="K572" s="113">
        <v>0</v>
      </c>
      <c r="L572" s="113">
        <v>0</v>
      </c>
      <c r="M572" s="113">
        <v>0</v>
      </c>
      <c r="N572" s="113">
        <v>0</v>
      </c>
      <c r="O572" s="113">
        <v>0</v>
      </c>
      <c r="P572" s="113">
        <v>0</v>
      </c>
      <c r="Q572" s="113">
        <v>0</v>
      </c>
      <c r="R572" s="113">
        <v>0</v>
      </c>
      <c r="S572" s="113">
        <v>0</v>
      </c>
      <c r="T572" s="113">
        <v>0</v>
      </c>
      <c r="U572" s="113">
        <v>0</v>
      </c>
      <c r="V572" s="113">
        <v>0</v>
      </c>
      <c r="W572" s="113">
        <v>0</v>
      </c>
      <c r="X572" s="113">
        <v>0</v>
      </c>
      <c r="Y572" s="113">
        <v>0</v>
      </c>
      <c r="Z572" s="113">
        <v>0</v>
      </c>
      <c r="AA572" s="113">
        <v>0</v>
      </c>
      <c r="AB572" s="113">
        <v>0</v>
      </c>
      <c r="AC572" s="113">
        <v>0</v>
      </c>
      <c r="AD572" s="113">
        <v>0</v>
      </c>
      <c r="AE572" s="113">
        <v>0</v>
      </c>
      <c r="AF572" s="113">
        <v>0</v>
      </c>
      <c r="AG572" s="113">
        <v>0</v>
      </c>
      <c r="AH572" s="113">
        <v>0</v>
      </c>
      <c r="AI572" s="113">
        <v>0</v>
      </c>
      <c r="AJ572" s="113">
        <v>0</v>
      </c>
      <c r="AK572" s="113">
        <v>0</v>
      </c>
      <c r="AL572" s="113">
        <v>0</v>
      </c>
      <c r="AM572" s="113">
        <f t="shared" si="8"/>
        <v>0</v>
      </c>
      <c r="AP572" s="70"/>
    </row>
    <row r="573" spans="1:42" ht="33" customHeight="1">
      <c r="A573" s="87">
        <v>1816</v>
      </c>
      <c r="B573" s="88" t="s">
        <v>1203</v>
      </c>
      <c r="C573" s="115" t="s">
        <v>1399</v>
      </c>
      <c r="D573" s="113">
        <v>0</v>
      </c>
      <c r="E573" s="113">
        <v>0</v>
      </c>
      <c r="F573" s="113">
        <v>0</v>
      </c>
      <c r="G573" s="113">
        <v>0</v>
      </c>
      <c r="H573" s="113">
        <v>0</v>
      </c>
      <c r="I573" s="113">
        <v>0</v>
      </c>
      <c r="J573" s="113">
        <v>0</v>
      </c>
      <c r="K573" s="113">
        <v>0</v>
      </c>
      <c r="L573" s="113">
        <v>0</v>
      </c>
      <c r="M573" s="113">
        <v>0</v>
      </c>
      <c r="N573" s="113">
        <v>0</v>
      </c>
      <c r="O573" s="113">
        <v>0</v>
      </c>
      <c r="P573" s="113">
        <v>0</v>
      </c>
      <c r="Q573" s="113">
        <v>0</v>
      </c>
      <c r="R573" s="113">
        <v>0</v>
      </c>
      <c r="S573" s="113">
        <v>0</v>
      </c>
      <c r="T573" s="113">
        <v>0</v>
      </c>
      <c r="U573" s="113">
        <v>0</v>
      </c>
      <c r="V573" s="113">
        <v>0</v>
      </c>
      <c r="W573" s="113">
        <v>0</v>
      </c>
      <c r="X573" s="113">
        <v>0</v>
      </c>
      <c r="Y573" s="113">
        <v>0</v>
      </c>
      <c r="Z573" s="113">
        <v>0</v>
      </c>
      <c r="AA573" s="113">
        <v>0</v>
      </c>
      <c r="AB573" s="113">
        <v>0</v>
      </c>
      <c r="AC573" s="113">
        <v>0</v>
      </c>
      <c r="AD573" s="113">
        <v>0</v>
      </c>
      <c r="AE573" s="113">
        <v>0</v>
      </c>
      <c r="AF573" s="113">
        <v>0</v>
      </c>
      <c r="AG573" s="113">
        <v>0</v>
      </c>
      <c r="AH573" s="113">
        <v>0</v>
      </c>
      <c r="AI573" s="113">
        <v>0</v>
      </c>
      <c r="AJ573" s="113">
        <v>0</v>
      </c>
      <c r="AK573" s="113">
        <v>0</v>
      </c>
      <c r="AL573" s="113">
        <v>0</v>
      </c>
      <c r="AM573" s="113">
        <f t="shared" si="8"/>
        <v>0</v>
      </c>
      <c r="AP573" s="70"/>
    </row>
    <row r="574" spans="1:42" ht="33" customHeight="1">
      <c r="A574" s="87">
        <v>1817</v>
      </c>
      <c r="B574" s="88" t="s">
        <v>1204</v>
      </c>
      <c r="C574" s="115" t="s">
        <v>1399</v>
      </c>
      <c r="D574" s="113">
        <v>0</v>
      </c>
      <c r="E574" s="113">
        <v>0</v>
      </c>
      <c r="F574" s="113">
        <v>0</v>
      </c>
      <c r="G574" s="113">
        <v>0</v>
      </c>
      <c r="H574" s="113">
        <v>0</v>
      </c>
      <c r="I574" s="113">
        <v>0</v>
      </c>
      <c r="J574" s="113">
        <v>0</v>
      </c>
      <c r="K574" s="113">
        <v>0</v>
      </c>
      <c r="L574" s="113">
        <v>0</v>
      </c>
      <c r="M574" s="113">
        <v>0</v>
      </c>
      <c r="N574" s="113">
        <v>0</v>
      </c>
      <c r="O574" s="113">
        <v>0</v>
      </c>
      <c r="P574" s="113">
        <v>0</v>
      </c>
      <c r="Q574" s="113">
        <v>0</v>
      </c>
      <c r="R574" s="113">
        <v>0</v>
      </c>
      <c r="S574" s="113">
        <v>0</v>
      </c>
      <c r="T574" s="113">
        <v>0</v>
      </c>
      <c r="U574" s="113">
        <v>0</v>
      </c>
      <c r="V574" s="113">
        <v>0</v>
      </c>
      <c r="W574" s="113">
        <v>0</v>
      </c>
      <c r="X574" s="113">
        <v>0</v>
      </c>
      <c r="Y574" s="113">
        <v>0</v>
      </c>
      <c r="Z574" s="113">
        <v>0</v>
      </c>
      <c r="AA574" s="113">
        <v>0</v>
      </c>
      <c r="AB574" s="113">
        <v>0</v>
      </c>
      <c r="AC574" s="113">
        <v>0</v>
      </c>
      <c r="AD574" s="113">
        <v>0</v>
      </c>
      <c r="AE574" s="113">
        <v>0</v>
      </c>
      <c r="AF574" s="113">
        <v>0</v>
      </c>
      <c r="AG574" s="113">
        <v>0</v>
      </c>
      <c r="AH574" s="113">
        <v>0</v>
      </c>
      <c r="AI574" s="113">
        <v>0</v>
      </c>
      <c r="AJ574" s="113">
        <v>0</v>
      </c>
      <c r="AK574" s="113">
        <v>0</v>
      </c>
      <c r="AL574" s="113">
        <v>0</v>
      </c>
      <c r="AM574" s="113">
        <f t="shared" si="8"/>
        <v>0</v>
      </c>
      <c r="AP574" s="70"/>
    </row>
    <row r="575" spans="1:42" ht="33" customHeight="1">
      <c r="A575" s="87">
        <v>1818</v>
      </c>
      <c r="B575" s="88" t="s">
        <v>1205</v>
      </c>
      <c r="C575" s="115" t="s">
        <v>1399</v>
      </c>
      <c r="D575" s="113">
        <v>0</v>
      </c>
      <c r="E575" s="113">
        <v>0</v>
      </c>
      <c r="F575" s="113">
        <v>0</v>
      </c>
      <c r="G575" s="113">
        <v>0</v>
      </c>
      <c r="H575" s="113">
        <v>0</v>
      </c>
      <c r="I575" s="113">
        <v>0</v>
      </c>
      <c r="J575" s="113">
        <v>0</v>
      </c>
      <c r="K575" s="113">
        <v>0</v>
      </c>
      <c r="L575" s="113">
        <v>0</v>
      </c>
      <c r="M575" s="113">
        <v>0</v>
      </c>
      <c r="N575" s="113">
        <v>0</v>
      </c>
      <c r="O575" s="113">
        <v>0</v>
      </c>
      <c r="P575" s="113">
        <v>0</v>
      </c>
      <c r="Q575" s="113">
        <v>0</v>
      </c>
      <c r="R575" s="113">
        <v>0</v>
      </c>
      <c r="S575" s="113">
        <v>0</v>
      </c>
      <c r="T575" s="113">
        <v>0</v>
      </c>
      <c r="U575" s="113">
        <v>0</v>
      </c>
      <c r="V575" s="113">
        <v>0</v>
      </c>
      <c r="W575" s="113">
        <v>0</v>
      </c>
      <c r="X575" s="113">
        <v>0</v>
      </c>
      <c r="Y575" s="113">
        <v>0</v>
      </c>
      <c r="Z575" s="113">
        <v>0</v>
      </c>
      <c r="AA575" s="113">
        <v>0</v>
      </c>
      <c r="AB575" s="113">
        <v>0</v>
      </c>
      <c r="AC575" s="113">
        <v>0</v>
      </c>
      <c r="AD575" s="113">
        <v>0</v>
      </c>
      <c r="AE575" s="113">
        <v>0</v>
      </c>
      <c r="AF575" s="113">
        <v>0</v>
      </c>
      <c r="AG575" s="113">
        <v>0</v>
      </c>
      <c r="AH575" s="113">
        <v>0</v>
      </c>
      <c r="AI575" s="113">
        <v>0</v>
      </c>
      <c r="AJ575" s="113">
        <v>0</v>
      </c>
      <c r="AK575" s="113">
        <v>0</v>
      </c>
      <c r="AL575" s="113">
        <v>0</v>
      </c>
      <c r="AM575" s="113">
        <f t="shared" si="8"/>
        <v>0</v>
      </c>
      <c r="AP575" s="70"/>
    </row>
    <row r="576" spans="1:42" ht="33" customHeight="1">
      <c r="A576" s="87">
        <v>1819</v>
      </c>
      <c r="B576" s="88" t="s">
        <v>1206</v>
      </c>
      <c r="C576" s="115" t="s">
        <v>1399</v>
      </c>
      <c r="D576" s="113">
        <v>0</v>
      </c>
      <c r="E576" s="113">
        <v>0</v>
      </c>
      <c r="F576" s="113">
        <v>0</v>
      </c>
      <c r="G576" s="113">
        <v>0</v>
      </c>
      <c r="H576" s="113">
        <v>0</v>
      </c>
      <c r="I576" s="113">
        <v>0</v>
      </c>
      <c r="J576" s="113">
        <v>0</v>
      </c>
      <c r="K576" s="113">
        <v>0</v>
      </c>
      <c r="L576" s="113">
        <v>0</v>
      </c>
      <c r="M576" s="113">
        <v>0</v>
      </c>
      <c r="N576" s="113">
        <v>0</v>
      </c>
      <c r="O576" s="113">
        <v>0</v>
      </c>
      <c r="P576" s="113">
        <v>0</v>
      </c>
      <c r="Q576" s="113">
        <v>0</v>
      </c>
      <c r="R576" s="113">
        <v>0</v>
      </c>
      <c r="S576" s="113">
        <v>0</v>
      </c>
      <c r="T576" s="113">
        <v>0</v>
      </c>
      <c r="U576" s="113">
        <v>0</v>
      </c>
      <c r="V576" s="113">
        <v>0</v>
      </c>
      <c r="W576" s="113">
        <v>0</v>
      </c>
      <c r="X576" s="113">
        <v>0</v>
      </c>
      <c r="Y576" s="113">
        <v>0</v>
      </c>
      <c r="Z576" s="113">
        <v>0</v>
      </c>
      <c r="AA576" s="113">
        <v>0</v>
      </c>
      <c r="AB576" s="113">
        <v>0</v>
      </c>
      <c r="AC576" s="113">
        <v>0</v>
      </c>
      <c r="AD576" s="113">
        <v>0</v>
      </c>
      <c r="AE576" s="113">
        <v>0</v>
      </c>
      <c r="AF576" s="113">
        <v>0</v>
      </c>
      <c r="AG576" s="113">
        <v>0</v>
      </c>
      <c r="AH576" s="113">
        <v>0</v>
      </c>
      <c r="AI576" s="113">
        <v>0</v>
      </c>
      <c r="AJ576" s="113">
        <v>0</v>
      </c>
      <c r="AK576" s="113">
        <v>0</v>
      </c>
      <c r="AL576" s="113">
        <v>0</v>
      </c>
      <c r="AM576" s="113">
        <f t="shared" si="8"/>
        <v>0</v>
      </c>
      <c r="AP576" s="70"/>
    </row>
    <row r="577" spans="1:42" ht="33" customHeight="1">
      <c r="A577" s="87">
        <v>1820</v>
      </c>
      <c r="B577" s="88" t="s">
        <v>1207</v>
      </c>
      <c r="C577" s="115" t="s">
        <v>1399</v>
      </c>
      <c r="D577" s="113">
        <v>0</v>
      </c>
      <c r="E577" s="113">
        <v>0</v>
      </c>
      <c r="F577" s="113">
        <v>0</v>
      </c>
      <c r="G577" s="113">
        <v>0</v>
      </c>
      <c r="H577" s="113">
        <v>0</v>
      </c>
      <c r="I577" s="113">
        <v>0</v>
      </c>
      <c r="J577" s="113">
        <v>0</v>
      </c>
      <c r="K577" s="113">
        <v>0</v>
      </c>
      <c r="L577" s="113">
        <v>0</v>
      </c>
      <c r="M577" s="113">
        <v>0</v>
      </c>
      <c r="N577" s="113">
        <v>0</v>
      </c>
      <c r="O577" s="113">
        <v>0</v>
      </c>
      <c r="P577" s="113">
        <v>0</v>
      </c>
      <c r="Q577" s="113">
        <v>0</v>
      </c>
      <c r="R577" s="113">
        <v>0</v>
      </c>
      <c r="S577" s="113">
        <v>0</v>
      </c>
      <c r="T577" s="113">
        <v>0</v>
      </c>
      <c r="U577" s="113">
        <v>0</v>
      </c>
      <c r="V577" s="113">
        <v>0</v>
      </c>
      <c r="W577" s="113">
        <v>0</v>
      </c>
      <c r="X577" s="113">
        <v>0</v>
      </c>
      <c r="Y577" s="113">
        <v>0</v>
      </c>
      <c r="Z577" s="113">
        <v>0</v>
      </c>
      <c r="AA577" s="113">
        <v>0</v>
      </c>
      <c r="AB577" s="113">
        <v>0</v>
      </c>
      <c r="AC577" s="113">
        <v>0</v>
      </c>
      <c r="AD577" s="113">
        <v>0</v>
      </c>
      <c r="AE577" s="113">
        <v>0</v>
      </c>
      <c r="AF577" s="113">
        <v>0</v>
      </c>
      <c r="AG577" s="113">
        <v>0</v>
      </c>
      <c r="AH577" s="113">
        <v>0</v>
      </c>
      <c r="AI577" s="113">
        <v>0</v>
      </c>
      <c r="AJ577" s="113">
        <v>0</v>
      </c>
      <c r="AK577" s="113">
        <v>0</v>
      </c>
      <c r="AL577" s="113">
        <v>0</v>
      </c>
      <c r="AM577" s="113">
        <f t="shared" si="8"/>
        <v>0</v>
      </c>
      <c r="AP577" s="70"/>
    </row>
    <row r="578" spans="1:42" ht="33" customHeight="1">
      <c r="A578" s="87">
        <v>1901</v>
      </c>
      <c r="B578" s="88" t="s">
        <v>1208</v>
      </c>
      <c r="C578" s="115" t="s">
        <v>1399</v>
      </c>
      <c r="D578" s="113">
        <v>0</v>
      </c>
      <c r="E578" s="113">
        <v>0</v>
      </c>
      <c r="F578" s="113">
        <v>0</v>
      </c>
      <c r="G578" s="113">
        <v>0</v>
      </c>
      <c r="H578" s="113">
        <v>0</v>
      </c>
      <c r="I578" s="113">
        <v>0</v>
      </c>
      <c r="J578" s="113">
        <v>0</v>
      </c>
      <c r="K578" s="113">
        <v>0</v>
      </c>
      <c r="L578" s="113">
        <v>0</v>
      </c>
      <c r="M578" s="113">
        <v>0</v>
      </c>
      <c r="N578" s="113">
        <v>0</v>
      </c>
      <c r="O578" s="113">
        <v>0</v>
      </c>
      <c r="P578" s="113">
        <v>0</v>
      </c>
      <c r="Q578" s="113">
        <v>0</v>
      </c>
      <c r="R578" s="113">
        <v>0</v>
      </c>
      <c r="S578" s="113">
        <v>0</v>
      </c>
      <c r="T578" s="113">
        <v>0</v>
      </c>
      <c r="U578" s="113">
        <v>0</v>
      </c>
      <c r="V578" s="113">
        <v>0</v>
      </c>
      <c r="W578" s="113">
        <v>0</v>
      </c>
      <c r="X578" s="113">
        <v>0</v>
      </c>
      <c r="Y578" s="113">
        <v>0</v>
      </c>
      <c r="Z578" s="113">
        <v>0</v>
      </c>
      <c r="AA578" s="113">
        <v>0</v>
      </c>
      <c r="AB578" s="113">
        <v>0</v>
      </c>
      <c r="AC578" s="113">
        <v>0</v>
      </c>
      <c r="AD578" s="113">
        <v>0</v>
      </c>
      <c r="AE578" s="113">
        <v>0</v>
      </c>
      <c r="AF578" s="113">
        <v>0</v>
      </c>
      <c r="AG578" s="113">
        <v>0</v>
      </c>
      <c r="AH578" s="113">
        <v>0</v>
      </c>
      <c r="AI578" s="113">
        <v>0</v>
      </c>
      <c r="AJ578" s="113">
        <v>0</v>
      </c>
      <c r="AK578" s="113">
        <v>0</v>
      </c>
      <c r="AL578" s="113">
        <v>0</v>
      </c>
      <c r="AM578" s="113">
        <f t="shared" si="8"/>
        <v>0</v>
      </c>
      <c r="AP578" s="70"/>
    </row>
    <row r="579" spans="1:42" ht="33" customHeight="1">
      <c r="A579" s="87">
        <v>1902</v>
      </c>
      <c r="B579" s="88" t="s">
        <v>1209</v>
      </c>
      <c r="C579" s="115" t="s">
        <v>1399</v>
      </c>
      <c r="D579" s="113">
        <v>0</v>
      </c>
      <c r="E579" s="113">
        <v>0</v>
      </c>
      <c r="F579" s="113">
        <v>0</v>
      </c>
      <c r="G579" s="113">
        <v>0</v>
      </c>
      <c r="H579" s="113">
        <v>0</v>
      </c>
      <c r="I579" s="113">
        <v>0</v>
      </c>
      <c r="J579" s="113">
        <v>0</v>
      </c>
      <c r="K579" s="113">
        <v>0</v>
      </c>
      <c r="L579" s="113">
        <v>0</v>
      </c>
      <c r="M579" s="113">
        <v>0</v>
      </c>
      <c r="N579" s="113">
        <v>0</v>
      </c>
      <c r="O579" s="113">
        <v>0</v>
      </c>
      <c r="P579" s="113">
        <v>0</v>
      </c>
      <c r="Q579" s="113">
        <v>0</v>
      </c>
      <c r="R579" s="113">
        <v>0</v>
      </c>
      <c r="S579" s="113">
        <v>0</v>
      </c>
      <c r="T579" s="113">
        <v>0</v>
      </c>
      <c r="U579" s="113">
        <v>0</v>
      </c>
      <c r="V579" s="113">
        <v>0</v>
      </c>
      <c r="W579" s="113">
        <v>0</v>
      </c>
      <c r="X579" s="113">
        <v>0</v>
      </c>
      <c r="Y579" s="113">
        <v>0</v>
      </c>
      <c r="Z579" s="113">
        <v>0</v>
      </c>
      <c r="AA579" s="113">
        <v>0</v>
      </c>
      <c r="AB579" s="113">
        <v>0</v>
      </c>
      <c r="AC579" s="113">
        <v>0</v>
      </c>
      <c r="AD579" s="113">
        <v>0</v>
      </c>
      <c r="AE579" s="113">
        <v>0</v>
      </c>
      <c r="AF579" s="113">
        <v>0</v>
      </c>
      <c r="AG579" s="113">
        <v>0</v>
      </c>
      <c r="AH579" s="113">
        <v>0</v>
      </c>
      <c r="AI579" s="113">
        <v>0</v>
      </c>
      <c r="AJ579" s="113">
        <v>0</v>
      </c>
      <c r="AK579" s="113">
        <v>0</v>
      </c>
      <c r="AL579" s="113">
        <v>0</v>
      </c>
      <c r="AM579" s="113">
        <f t="shared" si="8"/>
        <v>0</v>
      </c>
      <c r="AP579" s="70"/>
    </row>
    <row r="580" spans="1:42" ht="33" customHeight="1">
      <c r="A580" s="87">
        <v>1903</v>
      </c>
      <c r="B580" s="88" t="s">
        <v>1210</v>
      </c>
      <c r="C580" s="115" t="s">
        <v>1399</v>
      </c>
      <c r="D580" s="113">
        <v>0</v>
      </c>
      <c r="E580" s="113">
        <v>0</v>
      </c>
      <c r="F580" s="113">
        <v>0</v>
      </c>
      <c r="G580" s="113">
        <v>0</v>
      </c>
      <c r="H580" s="113">
        <v>0</v>
      </c>
      <c r="I580" s="113">
        <v>0</v>
      </c>
      <c r="J580" s="113">
        <v>0</v>
      </c>
      <c r="K580" s="113">
        <v>0</v>
      </c>
      <c r="L580" s="113">
        <v>0</v>
      </c>
      <c r="M580" s="113">
        <v>0</v>
      </c>
      <c r="N580" s="113">
        <v>0</v>
      </c>
      <c r="O580" s="113">
        <v>0</v>
      </c>
      <c r="P580" s="113">
        <v>0</v>
      </c>
      <c r="Q580" s="113">
        <v>0</v>
      </c>
      <c r="R580" s="113">
        <v>0</v>
      </c>
      <c r="S580" s="113">
        <v>0</v>
      </c>
      <c r="T580" s="113">
        <v>0</v>
      </c>
      <c r="U580" s="113">
        <v>0</v>
      </c>
      <c r="V580" s="113">
        <v>0</v>
      </c>
      <c r="W580" s="113">
        <v>0</v>
      </c>
      <c r="X580" s="113">
        <v>0</v>
      </c>
      <c r="Y580" s="113">
        <v>0</v>
      </c>
      <c r="Z580" s="113">
        <v>0</v>
      </c>
      <c r="AA580" s="113">
        <v>0</v>
      </c>
      <c r="AB580" s="113">
        <v>0</v>
      </c>
      <c r="AC580" s="113">
        <v>0</v>
      </c>
      <c r="AD580" s="113">
        <v>0</v>
      </c>
      <c r="AE580" s="113">
        <v>0</v>
      </c>
      <c r="AF580" s="113">
        <v>0</v>
      </c>
      <c r="AG580" s="113">
        <v>0</v>
      </c>
      <c r="AH580" s="113">
        <v>0</v>
      </c>
      <c r="AI580" s="113">
        <v>0</v>
      </c>
      <c r="AJ580" s="113">
        <v>0</v>
      </c>
      <c r="AK580" s="113">
        <v>0</v>
      </c>
      <c r="AL580" s="113">
        <v>0</v>
      </c>
      <c r="AM580" s="113">
        <f t="shared" si="8"/>
        <v>0</v>
      </c>
      <c r="AP580" s="70"/>
    </row>
    <row r="581" spans="1:42" ht="33" customHeight="1">
      <c r="A581" s="87">
        <v>1904</v>
      </c>
      <c r="B581" s="88" t="s">
        <v>1211</v>
      </c>
      <c r="C581" s="115" t="s">
        <v>1399</v>
      </c>
      <c r="D581" s="113">
        <v>0</v>
      </c>
      <c r="E581" s="113">
        <v>0</v>
      </c>
      <c r="F581" s="113">
        <v>0</v>
      </c>
      <c r="G581" s="113">
        <v>0</v>
      </c>
      <c r="H581" s="113">
        <v>0</v>
      </c>
      <c r="I581" s="113">
        <v>0</v>
      </c>
      <c r="J581" s="113">
        <v>0</v>
      </c>
      <c r="K581" s="113">
        <v>0</v>
      </c>
      <c r="L581" s="113">
        <v>0</v>
      </c>
      <c r="M581" s="113">
        <v>0</v>
      </c>
      <c r="N581" s="113">
        <v>0</v>
      </c>
      <c r="O581" s="113">
        <v>0</v>
      </c>
      <c r="P581" s="113">
        <v>0</v>
      </c>
      <c r="Q581" s="113">
        <v>0</v>
      </c>
      <c r="R581" s="113">
        <v>0</v>
      </c>
      <c r="S581" s="113">
        <v>0</v>
      </c>
      <c r="T581" s="113">
        <v>0</v>
      </c>
      <c r="U581" s="113">
        <v>0</v>
      </c>
      <c r="V581" s="113">
        <v>0</v>
      </c>
      <c r="W581" s="113">
        <v>0</v>
      </c>
      <c r="X581" s="113">
        <v>0</v>
      </c>
      <c r="Y581" s="113">
        <v>0</v>
      </c>
      <c r="Z581" s="113">
        <v>0</v>
      </c>
      <c r="AA581" s="113">
        <v>0</v>
      </c>
      <c r="AB581" s="113">
        <v>0</v>
      </c>
      <c r="AC581" s="113">
        <v>0</v>
      </c>
      <c r="AD581" s="113">
        <v>0</v>
      </c>
      <c r="AE581" s="113">
        <v>0</v>
      </c>
      <c r="AF581" s="113">
        <v>0</v>
      </c>
      <c r="AG581" s="113">
        <v>0</v>
      </c>
      <c r="AH581" s="113">
        <v>0</v>
      </c>
      <c r="AI581" s="113">
        <v>0</v>
      </c>
      <c r="AJ581" s="113">
        <v>0</v>
      </c>
      <c r="AK581" s="113">
        <v>0</v>
      </c>
      <c r="AL581" s="113">
        <v>0</v>
      </c>
      <c r="AM581" s="113">
        <f t="shared" si="8"/>
        <v>0</v>
      </c>
      <c r="AP581" s="70"/>
    </row>
    <row r="582" spans="1:42" ht="33" customHeight="1">
      <c r="A582" s="87">
        <v>1905</v>
      </c>
      <c r="B582" s="88" t="s">
        <v>1212</v>
      </c>
      <c r="C582" s="115" t="s">
        <v>1399</v>
      </c>
      <c r="D582" s="113">
        <v>0</v>
      </c>
      <c r="E582" s="113">
        <v>0</v>
      </c>
      <c r="F582" s="113">
        <v>0</v>
      </c>
      <c r="G582" s="113">
        <v>0</v>
      </c>
      <c r="H582" s="113">
        <v>0</v>
      </c>
      <c r="I582" s="113">
        <v>0</v>
      </c>
      <c r="J582" s="113">
        <v>0</v>
      </c>
      <c r="K582" s="113">
        <v>0</v>
      </c>
      <c r="L582" s="113">
        <v>0</v>
      </c>
      <c r="M582" s="113">
        <v>0</v>
      </c>
      <c r="N582" s="113">
        <v>0</v>
      </c>
      <c r="O582" s="113">
        <v>0</v>
      </c>
      <c r="P582" s="113">
        <v>0</v>
      </c>
      <c r="Q582" s="113">
        <v>0</v>
      </c>
      <c r="R582" s="113">
        <v>0</v>
      </c>
      <c r="S582" s="113">
        <v>0</v>
      </c>
      <c r="T582" s="113">
        <v>0</v>
      </c>
      <c r="U582" s="113">
        <v>0</v>
      </c>
      <c r="V582" s="113">
        <v>0</v>
      </c>
      <c r="W582" s="113">
        <v>0</v>
      </c>
      <c r="X582" s="113">
        <v>0</v>
      </c>
      <c r="Y582" s="113">
        <v>0</v>
      </c>
      <c r="Z582" s="113">
        <v>0</v>
      </c>
      <c r="AA582" s="113">
        <v>0</v>
      </c>
      <c r="AB582" s="113">
        <v>0</v>
      </c>
      <c r="AC582" s="113">
        <v>0</v>
      </c>
      <c r="AD582" s="113">
        <v>0</v>
      </c>
      <c r="AE582" s="113">
        <v>0</v>
      </c>
      <c r="AF582" s="113">
        <v>0</v>
      </c>
      <c r="AG582" s="113">
        <v>0</v>
      </c>
      <c r="AH582" s="113">
        <v>0</v>
      </c>
      <c r="AI582" s="113">
        <v>0</v>
      </c>
      <c r="AJ582" s="113">
        <v>0</v>
      </c>
      <c r="AK582" s="113">
        <v>0</v>
      </c>
      <c r="AL582" s="113">
        <v>0</v>
      </c>
      <c r="AM582" s="113">
        <f t="shared" si="8"/>
        <v>0</v>
      </c>
      <c r="AP582" s="70"/>
    </row>
    <row r="583" spans="1:42" ht="33" customHeight="1">
      <c r="A583" s="87">
        <v>1906</v>
      </c>
      <c r="B583" s="88" t="s">
        <v>1188</v>
      </c>
      <c r="C583" s="115" t="s">
        <v>1399</v>
      </c>
      <c r="D583" s="113">
        <v>0</v>
      </c>
      <c r="E583" s="113">
        <v>0</v>
      </c>
      <c r="F583" s="113">
        <v>0</v>
      </c>
      <c r="G583" s="113">
        <v>0</v>
      </c>
      <c r="H583" s="113">
        <v>0</v>
      </c>
      <c r="I583" s="113">
        <v>0</v>
      </c>
      <c r="J583" s="113">
        <v>0</v>
      </c>
      <c r="K583" s="113">
        <v>0</v>
      </c>
      <c r="L583" s="113">
        <v>0</v>
      </c>
      <c r="M583" s="113">
        <v>0</v>
      </c>
      <c r="N583" s="113">
        <v>0</v>
      </c>
      <c r="O583" s="113">
        <v>0</v>
      </c>
      <c r="P583" s="113">
        <v>0</v>
      </c>
      <c r="Q583" s="113">
        <v>0</v>
      </c>
      <c r="R583" s="113">
        <v>0</v>
      </c>
      <c r="S583" s="113">
        <v>0</v>
      </c>
      <c r="T583" s="113">
        <v>0</v>
      </c>
      <c r="U583" s="113">
        <v>0</v>
      </c>
      <c r="V583" s="113">
        <v>0</v>
      </c>
      <c r="W583" s="113">
        <v>0</v>
      </c>
      <c r="X583" s="113">
        <v>0</v>
      </c>
      <c r="Y583" s="113">
        <v>0</v>
      </c>
      <c r="Z583" s="113">
        <v>0</v>
      </c>
      <c r="AA583" s="113">
        <v>0</v>
      </c>
      <c r="AB583" s="113">
        <v>0</v>
      </c>
      <c r="AC583" s="113">
        <v>0</v>
      </c>
      <c r="AD583" s="113">
        <v>0</v>
      </c>
      <c r="AE583" s="113">
        <v>0</v>
      </c>
      <c r="AF583" s="113">
        <v>0</v>
      </c>
      <c r="AG583" s="113">
        <v>0</v>
      </c>
      <c r="AH583" s="113">
        <v>0</v>
      </c>
      <c r="AI583" s="113">
        <v>0</v>
      </c>
      <c r="AJ583" s="113">
        <v>0</v>
      </c>
      <c r="AK583" s="113">
        <v>0</v>
      </c>
      <c r="AL583" s="113">
        <v>0</v>
      </c>
      <c r="AM583" s="113">
        <f t="shared" si="8"/>
        <v>0</v>
      </c>
      <c r="AP583" s="70"/>
    </row>
    <row r="584" spans="1:42" ht="33" customHeight="1">
      <c r="A584" s="87">
        <v>1907</v>
      </c>
      <c r="B584" s="88" t="s">
        <v>1213</v>
      </c>
      <c r="C584" s="115" t="s">
        <v>1399</v>
      </c>
      <c r="D584" s="113">
        <v>0</v>
      </c>
      <c r="E584" s="113">
        <v>0</v>
      </c>
      <c r="F584" s="113">
        <v>0</v>
      </c>
      <c r="G584" s="113">
        <v>0</v>
      </c>
      <c r="H584" s="113">
        <v>0</v>
      </c>
      <c r="I584" s="113">
        <v>0</v>
      </c>
      <c r="J584" s="113">
        <v>0</v>
      </c>
      <c r="K584" s="113">
        <v>0</v>
      </c>
      <c r="L584" s="113">
        <v>0</v>
      </c>
      <c r="M584" s="113">
        <v>0</v>
      </c>
      <c r="N584" s="113">
        <v>0</v>
      </c>
      <c r="O584" s="113">
        <v>0</v>
      </c>
      <c r="P584" s="113">
        <v>0</v>
      </c>
      <c r="Q584" s="113">
        <v>0</v>
      </c>
      <c r="R584" s="113">
        <v>0</v>
      </c>
      <c r="S584" s="113">
        <v>0</v>
      </c>
      <c r="T584" s="113">
        <v>0</v>
      </c>
      <c r="U584" s="113">
        <v>0</v>
      </c>
      <c r="V584" s="113">
        <v>0</v>
      </c>
      <c r="W584" s="113">
        <v>0</v>
      </c>
      <c r="X584" s="113">
        <v>0</v>
      </c>
      <c r="Y584" s="113">
        <v>0</v>
      </c>
      <c r="Z584" s="113">
        <v>0</v>
      </c>
      <c r="AA584" s="113">
        <v>0</v>
      </c>
      <c r="AB584" s="113">
        <v>0</v>
      </c>
      <c r="AC584" s="113">
        <v>0</v>
      </c>
      <c r="AD584" s="113">
        <v>0</v>
      </c>
      <c r="AE584" s="113">
        <v>0</v>
      </c>
      <c r="AF584" s="113">
        <v>0</v>
      </c>
      <c r="AG584" s="113">
        <v>0</v>
      </c>
      <c r="AH584" s="113">
        <v>0</v>
      </c>
      <c r="AI584" s="113">
        <v>0</v>
      </c>
      <c r="AJ584" s="113">
        <v>0</v>
      </c>
      <c r="AK584" s="113">
        <v>0</v>
      </c>
      <c r="AL584" s="113">
        <v>0</v>
      </c>
      <c r="AM584" s="113">
        <f t="shared" si="8"/>
        <v>0</v>
      </c>
      <c r="AP584" s="70"/>
    </row>
    <row r="585" spans="1:42" ht="33" customHeight="1">
      <c r="A585" s="87">
        <v>1908</v>
      </c>
      <c r="B585" s="88" t="s">
        <v>1214</v>
      </c>
      <c r="C585" s="115" t="s">
        <v>1399</v>
      </c>
      <c r="D585" s="113">
        <v>0</v>
      </c>
      <c r="E585" s="113">
        <v>0</v>
      </c>
      <c r="F585" s="113">
        <v>0</v>
      </c>
      <c r="G585" s="113">
        <v>0</v>
      </c>
      <c r="H585" s="113">
        <v>0</v>
      </c>
      <c r="I585" s="113">
        <v>0</v>
      </c>
      <c r="J585" s="113">
        <v>0</v>
      </c>
      <c r="K585" s="113">
        <v>0</v>
      </c>
      <c r="L585" s="113">
        <v>0</v>
      </c>
      <c r="M585" s="113">
        <v>0</v>
      </c>
      <c r="N585" s="113">
        <v>0</v>
      </c>
      <c r="O585" s="113">
        <v>0</v>
      </c>
      <c r="P585" s="113">
        <v>0</v>
      </c>
      <c r="Q585" s="113">
        <v>0</v>
      </c>
      <c r="R585" s="113">
        <v>0</v>
      </c>
      <c r="S585" s="113">
        <v>0</v>
      </c>
      <c r="T585" s="113">
        <v>0</v>
      </c>
      <c r="U585" s="113">
        <v>0</v>
      </c>
      <c r="V585" s="113">
        <v>0</v>
      </c>
      <c r="W585" s="113">
        <v>0</v>
      </c>
      <c r="X585" s="113">
        <v>0</v>
      </c>
      <c r="Y585" s="113">
        <v>0</v>
      </c>
      <c r="Z585" s="113">
        <v>0</v>
      </c>
      <c r="AA585" s="113">
        <v>0</v>
      </c>
      <c r="AB585" s="113">
        <v>0</v>
      </c>
      <c r="AC585" s="113">
        <v>0</v>
      </c>
      <c r="AD585" s="113">
        <v>0</v>
      </c>
      <c r="AE585" s="113">
        <v>0</v>
      </c>
      <c r="AF585" s="113">
        <v>0</v>
      </c>
      <c r="AG585" s="113">
        <v>0</v>
      </c>
      <c r="AH585" s="113">
        <v>0</v>
      </c>
      <c r="AI585" s="113">
        <v>0</v>
      </c>
      <c r="AJ585" s="113">
        <v>0</v>
      </c>
      <c r="AK585" s="113">
        <v>0</v>
      </c>
      <c r="AL585" s="113">
        <v>0</v>
      </c>
      <c r="AM585" s="113">
        <f t="shared" si="8"/>
        <v>0</v>
      </c>
      <c r="AP585" s="70"/>
    </row>
    <row r="586" spans="1:42" ht="33" customHeight="1">
      <c r="A586" s="87">
        <v>1909</v>
      </c>
      <c r="B586" s="88" t="s">
        <v>1133</v>
      </c>
      <c r="C586" s="115" t="s">
        <v>1399</v>
      </c>
      <c r="D586" s="113">
        <v>0</v>
      </c>
      <c r="E586" s="113">
        <v>0</v>
      </c>
      <c r="F586" s="113">
        <v>0</v>
      </c>
      <c r="G586" s="113">
        <v>0</v>
      </c>
      <c r="H586" s="113">
        <v>0</v>
      </c>
      <c r="I586" s="113">
        <v>0</v>
      </c>
      <c r="J586" s="113">
        <v>0</v>
      </c>
      <c r="K586" s="113">
        <v>0</v>
      </c>
      <c r="L586" s="113">
        <v>0</v>
      </c>
      <c r="M586" s="113">
        <v>0</v>
      </c>
      <c r="N586" s="113">
        <v>0</v>
      </c>
      <c r="O586" s="113">
        <v>0</v>
      </c>
      <c r="P586" s="113">
        <v>0</v>
      </c>
      <c r="Q586" s="113">
        <v>0</v>
      </c>
      <c r="R586" s="113">
        <v>0</v>
      </c>
      <c r="S586" s="113">
        <v>0</v>
      </c>
      <c r="T586" s="113">
        <v>0</v>
      </c>
      <c r="U586" s="113">
        <v>0</v>
      </c>
      <c r="V586" s="113">
        <v>0</v>
      </c>
      <c r="W586" s="113">
        <v>0</v>
      </c>
      <c r="X586" s="113">
        <v>0</v>
      </c>
      <c r="Y586" s="113">
        <v>0</v>
      </c>
      <c r="Z586" s="113">
        <v>0</v>
      </c>
      <c r="AA586" s="113">
        <v>0</v>
      </c>
      <c r="AB586" s="113">
        <v>0</v>
      </c>
      <c r="AC586" s="113">
        <v>0</v>
      </c>
      <c r="AD586" s="113">
        <v>0</v>
      </c>
      <c r="AE586" s="113">
        <v>0</v>
      </c>
      <c r="AF586" s="113">
        <v>0</v>
      </c>
      <c r="AG586" s="113">
        <v>0</v>
      </c>
      <c r="AH586" s="113">
        <v>0</v>
      </c>
      <c r="AI586" s="113">
        <v>0</v>
      </c>
      <c r="AJ586" s="113">
        <v>0</v>
      </c>
      <c r="AK586" s="113">
        <v>0</v>
      </c>
      <c r="AL586" s="113">
        <v>0</v>
      </c>
      <c r="AM586" s="113">
        <f t="shared" si="8"/>
        <v>0</v>
      </c>
      <c r="AP586" s="70"/>
    </row>
    <row r="587" spans="1:42" ht="33" customHeight="1">
      <c r="A587" s="87">
        <v>1910</v>
      </c>
      <c r="B587" s="88" t="s">
        <v>1215</v>
      </c>
      <c r="C587" s="115" t="s">
        <v>1399</v>
      </c>
      <c r="D587" s="113">
        <v>0</v>
      </c>
      <c r="E587" s="113">
        <v>0</v>
      </c>
      <c r="F587" s="113">
        <v>0</v>
      </c>
      <c r="G587" s="113">
        <v>0</v>
      </c>
      <c r="H587" s="113">
        <v>0</v>
      </c>
      <c r="I587" s="113">
        <v>0</v>
      </c>
      <c r="J587" s="113">
        <v>0</v>
      </c>
      <c r="K587" s="113">
        <v>0</v>
      </c>
      <c r="L587" s="113">
        <v>0</v>
      </c>
      <c r="M587" s="113">
        <v>0</v>
      </c>
      <c r="N587" s="113">
        <v>0</v>
      </c>
      <c r="O587" s="113">
        <v>0</v>
      </c>
      <c r="P587" s="113">
        <v>0</v>
      </c>
      <c r="Q587" s="113">
        <v>0</v>
      </c>
      <c r="R587" s="113">
        <v>0</v>
      </c>
      <c r="S587" s="113">
        <v>0</v>
      </c>
      <c r="T587" s="113">
        <v>0</v>
      </c>
      <c r="U587" s="113">
        <v>0</v>
      </c>
      <c r="V587" s="113">
        <v>0</v>
      </c>
      <c r="W587" s="113">
        <v>0</v>
      </c>
      <c r="X587" s="113">
        <v>0</v>
      </c>
      <c r="Y587" s="113">
        <v>0</v>
      </c>
      <c r="Z587" s="113">
        <v>0</v>
      </c>
      <c r="AA587" s="113">
        <v>0</v>
      </c>
      <c r="AB587" s="113">
        <v>0</v>
      </c>
      <c r="AC587" s="113">
        <v>0</v>
      </c>
      <c r="AD587" s="113">
        <v>0</v>
      </c>
      <c r="AE587" s="113">
        <v>0</v>
      </c>
      <c r="AF587" s="113">
        <v>0</v>
      </c>
      <c r="AG587" s="113">
        <v>0</v>
      </c>
      <c r="AH587" s="113">
        <v>0</v>
      </c>
      <c r="AI587" s="113">
        <v>0</v>
      </c>
      <c r="AJ587" s="113">
        <v>0</v>
      </c>
      <c r="AK587" s="113">
        <v>0</v>
      </c>
      <c r="AL587" s="113">
        <v>0</v>
      </c>
      <c r="AM587" s="113">
        <f t="shared" ref="AM587:AM616" si="9">SUM(D587:AL587)</f>
        <v>0</v>
      </c>
      <c r="AP587" s="70"/>
    </row>
    <row r="588" spans="1:42" ht="33" customHeight="1">
      <c r="A588" s="87">
        <v>1911</v>
      </c>
      <c r="B588" s="88" t="s">
        <v>1216</v>
      </c>
      <c r="C588" s="115" t="s">
        <v>1399</v>
      </c>
      <c r="D588" s="113">
        <v>0</v>
      </c>
      <c r="E588" s="113">
        <v>0</v>
      </c>
      <c r="F588" s="113">
        <v>0</v>
      </c>
      <c r="G588" s="113">
        <v>0</v>
      </c>
      <c r="H588" s="113">
        <v>0</v>
      </c>
      <c r="I588" s="113">
        <v>0</v>
      </c>
      <c r="J588" s="113">
        <v>0</v>
      </c>
      <c r="K588" s="113">
        <v>0</v>
      </c>
      <c r="L588" s="113">
        <v>0</v>
      </c>
      <c r="M588" s="113">
        <v>0</v>
      </c>
      <c r="N588" s="113">
        <v>0</v>
      </c>
      <c r="O588" s="113">
        <v>0</v>
      </c>
      <c r="P588" s="113">
        <v>0</v>
      </c>
      <c r="Q588" s="113">
        <v>0</v>
      </c>
      <c r="R588" s="113">
        <v>0</v>
      </c>
      <c r="S588" s="113">
        <v>0</v>
      </c>
      <c r="T588" s="113">
        <v>0</v>
      </c>
      <c r="U588" s="113">
        <v>0</v>
      </c>
      <c r="V588" s="113">
        <v>0</v>
      </c>
      <c r="W588" s="113">
        <v>0</v>
      </c>
      <c r="X588" s="113">
        <v>0</v>
      </c>
      <c r="Y588" s="113">
        <v>0</v>
      </c>
      <c r="Z588" s="113">
        <v>0</v>
      </c>
      <c r="AA588" s="113">
        <v>0</v>
      </c>
      <c r="AB588" s="113">
        <v>0</v>
      </c>
      <c r="AC588" s="113">
        <v>0</v>
      </c>
      <c r="AD588" s="113">
        <v>0</v>
      </c>
      <c r="AE588" s="113">
        <v>0</v>
      </c>
      <c r="AF588" s="113">
        <v>0</v>
      </c>
      <c r="AG588" s="113">
        <v>0</v>
      </c>
      <c r="AH588" s="113">
        <v>0</v>
      </c>
      <c r="AI588" s="113">
        <v>0</v>
      </c>
      <c r="AJ588" s="113">
        <v>0</v>
      </c>
      <c r="AK588" s="113">
        <v>0</v>
      </c>
      <c r="AL588" s="113">
        <v>0</v>
      </c>
      <c r="AM588" s="113">
        <f t="shared" si="9"/>
        <v>0</v>
      </c>
      <c r="AP588" s="70"/>
    </row>
    <row r="589" spans="1:42" ht="33" customHeight="1">
      <c r="A589" s="87">
        <v>1912</v>
      </c>
      <c r="B589" s="88" t="s">
        <v>1217</v>
      </c>
      <c r="C589" s="115" t="s">
        <v>1399</v>
      </c>
      <c r="D589" s="113">
        <v>0</v>
      </c>
      <c r="E589" s="113">
        <v>0</v>
      </c>
      <c r="F589" s="113">
        <v>0</v>
      </c>
      <c r="G589" s="113">
        <v>0</v>
      </c>
      <c r="H589" s="113">
        <v>0</v>
      </c>
      <c r="I589" s="113">
        <v>0</v>
      </c>
      <c r="J589" s="113">
        <v>0</v>
      </c>
      <c r="K589" s="113">
        <v>0</v>
      </c>
      <c r="L589" s="113">
        <v>0</v>
      </c>
      <c r="M589" s="113">
        <v>0</v>
      </c>
      <c r="N589" s="113">
        <v>0</v>
      </c>
      <c r="O589" s="113">
        <v>0</v>
      </c>
      <c r="P589" s="113">
        <v>0</v>
      </c>
      <c r="Q589" s="113">
        <v>0</v>
      </c>
      <c r="R589" s="113">
        <v>0</v>
      </c>
      <c r="S589" s="113">
        <v>0</v>
      </c>
      <c r="T589" s="113">
        <v>0</v>
      </c>
      <c r="U589" s="113">
        <v>0</v>
      </c>
      <c r="V589" s="113">
        <v>0</v>
      </c>
      <c r="W589" s="113">
        <v>0</v>
      </c>
      <c r="X589" s="113">
        <v>0</v>
      </c>
      <c r="Y589" s="113">
        <v>0</v>
      </c>
      <c r="Z589" s="113">
        <v>0</v>
      </c>
      <c r="AA589" s="113">
        <v>0</v>
      </c>
      <c r="AB589" s="113">
        <v>0</v>
      </c>
      <c r="AC589" s="113">
        <v>0</v>
      </c>
      <c r="AD589" s="113">
        <v>0</v>
      </c>
      <c r="AE589" s="113">
        <v>0</v>
      </c>
      <c r="AF589" s="113">
        <v>0</v>
      </c>
      <c r="AG589" s="113">
        <v>0</v>
      </c>
      <c r="AH589" s="113">
        <v>0</v>
      </c>
      <c r="AI589" s="113">
        <v>0</v>
      </c>
      <c r="AJ589" s="113">
        <v>0</v>
      </c>
      <c r="AK589" s="113">
        <v>0</v>
      </c>
      <c r="AL589" s="113">
        <v>0</v>
      </c>
      <c r="AM589" s="113">
        <f t="shared" si="9"/>
        <v>0</v>
      </c>
      <c r="AP589" s="70"/>
    </row>
    <row r="590" spans="1:42" ht="33" customHeight="1">
      <c r="A590" s="87">
        <v>1913</v>
      </c>
      <c r="B590" s="88" t="s">
        <v>1218</v>
      </c>
      <c r="C590" s="115" t="s">
        <v>1399</v>
      </c>
      <c r="D590" s="113">
        <v>0</v>
      </c>
      <c r="E590" s="113">
        <v>0</v>
      </c>
      <c r="F590" s="113">
        <v>0</v>
      </c>
      <c r="G590" s="113">
        <v>0</v>
      </c>
      <c r="H590" s="113">
        <v>0</v>
      </c>
      <c r="I590" s="113">
        <v>0</v>
      </c>
      <c r="J590" s="113">
        <v>0</v>
      </c>
      <c r="K590" s="113">
        <v>0</v>
      </c>
      <c r="L590" s="113">
        <v>0</v>
      </c>
      <c r="M590" s="113">
        <v>0</v>
      </c>
      <c r="N590" s="113">
        <v>0</v>
      </c>
      <c r="O590" s="113">
        <v>0</v>
      </c>
      <c r="P590" s="113">
        <v>0</v>
      </c>
      <c r="Q590" s="113">
        <v>0</v>
      </c>
      <c r="R590" s="113">
        <v>0</v>
      </c>
      <c r="S590" s="113">
        <v>0</v>
      </c>
      <c r="T590" s="113">
        <v>0</v>
      </c>
      <c r="U590" s="113">
        <v>0</v>
      </c>
      <c r="V590" s="113">
        <v>0</v>
      </c>
      <c r="W590" s="113">
        <v>0</v>
      </c>
      <c r="X590" s="113">
        <v>0</v>
      </c>
      <c r="Y590" s="113">
        <v>0</v>
      </c>
      <c r="Z590" s="113">
        <v>0</v>
      </c>
      <c r="AA590" s="113">
        <v>0</v>
      </c>
      <c r="AB590" s="113">
        <v>0</v>
      </c>
      <c r="AC590" s="113">
        <v>0</v>
      </c>
      <c r="AD590" s="113">
        <v>0</v>
      </c>
      <c r="AE590" s="113">
        <v>0</v>
      </c>
      <c r="AF590" s="113">
        <v>0</v>
      </c>
      <c r="AG590" s="113">
        <v>0</v>
      </c>
      <c r="AH590" s="113">
        <v>0</v>
      </c>
      <c r="AI590" s="113">
        <v>0</v>
      </c>
      <c r="AJ590" s="113">
        <v>0</v>
      </c>
      <c r="AK590" s="113">
        <v>0</v>
      </c>
      <c r="AL590" s="113">
        <v>0</v>
      </c>
      <c r="AM590" s="113">
        <f t="shared" si="9"/>
        <v>0</v>
      </c>
      <c r="AP590" s="70"/>
    </row>
    <row r="591" spans="1:42" ht="33" customHeight="1">
      <c r="A591" s="87">
        <v>1914</v>
      </c>
      <c r="B591" s="88" t="s">
        <v>1219</v>
      </c>
      <c r="C591" s="115" t="s">
        <v>1399</v>
      </c>
      <c r="D591" s="113">
        <v>0</v>
      </c>
      <c r="E591" s="113">
        <v>0</v>
      </c>
      <c r="F591" s="113">
        <v>0</v>
      </c>
      <c r="G591" s="113">
        <v>0</v>
      </c>
      <c r="H591" s="113">
        <v>0</v>
      </c>
      <c r="I591" s="113">
        <v>0</v>
      </c>
      <c r="J591" s="113">
        <v>0</v>
      </c>
      <c r="K591" s="113">
        <v>0</v>
      </c>
      <c r="L591" s="113">
        <v>0</v>
      </c>
      <c r="M591" s="113">
        <v>0</v>
      </c>
      <c r="N591" s="113">
        <v>0</v>
      </c>
      <c r="O591" s="113">
        <v>0</v>
      </c>
      <c r="P591" s="113">
        <v>0</v>
      </c>
      <c r="Q591" s="113">
        <v>0</v>
      </c>
      <c r="R591" s="113">
        <v>0</v>
      </c>
      <c r="S591" s="113">
        <v>0</v>
      </c>
      <c r="T591" s="113">
        <v>0</v>
      </c>
      <c r="U591" s="113">
        <v>0</v>
      </c>
      <c r="V591" s="113">
        <v>0</v>
      </c>
      <c r="W591" s="113">
        <v>0</v>
      </c>
      <c r="X591" s="113">
        <v>0</v>
      </c>
      <c r="Y591" s="113">
        <v>0</v>
      </c>
      <c r="Z591" s="113">
        <v>0</v>
      </c>
      <c r="AA591" s="113">
        <v>0</v>
      </c>
      <c r="AB591" s="113">
        <v>0</v>
      </c>
      <c r="AC591" s="113">
        <v>0</v>
      </c>
      <c r="AD591" s="113">
        <v>0</v>
      </c>
      <c r="AE591" s="113">
        <v>0</v>
      </c>
      <c r="AF591" s="113">
        <v>0</v>
      </c>
      <c r="AG591" s="113">
        <v>0</v>
      </c>
      <c r="AH591" s="113">
        <v>0</v>
      </c>
      <c r="AI591" s="113">
        <v>0</v>
      </c>
      <c r="AJ591" s="113">
        <v>0</v>
      </c>
      <c r="AK591" s="113">
        <v>0</v>
      </c>
      <c r="AL591" s="113">
        <v>0</v>
      </c>
      <c r="AM591" s="113">
        <f t="shared" si="9"/>
        <v>0</v>
      </c>
      <c r="AP591" s="70"/>
    </row>
    <row r="592" spans="1:42" ht="33" customHeight="1">
      <c r="A592" s="87">
        <v>1915</v>
      </c>
      <c r="B592" s="88" t="s">
        <v>1220</v>
      </c>
      <c r="C592" s="115" t="s">
        <v>1399</v>
      </c>
      <c r="D592" s="113">
        <v>0</v>
      </c>
      <c r="E592" s="113">
        <v>0</v>
      </c>
      <c r="F592" s="113">
        <v>0</v>
      </c>
      <c r="G592" s="113">
        <v>0</v>
      </c>
      <c r="H592" s="113">
        <v>0</v>
      </c>
      <c r="I592" s="113">
        <v>0</v>
      </c>
      <c r="J592" s="113">
        <v>0</v>
      </c>
      <c r="K592" s="113">
        <v>0</v>
      </c>
      <c r="L592" s="113">
        <v>0</v>
      </c>
      <c r="M592" s="113">
        <v>0</v>
      </c>
      <c r="N592" s="113">
        <v>0</v>
      </c>
      <c r="O592" s="113">
        <v>0</v>
      </c>
      <c r="P592" s="113">
        <v>0</v>
      </c>
      <c r="Q592" s="113">
        <v>0</v>
      </c>
      <c r="R592" s="113">
        <v>0</v>
      </c>
      <c r="S592" s="113">
        <v>0</v>
      </c>
      <c r="T592" s="113">
        <v>0</v>
      </c>
      <c r="U592" s="113">
        <v>0</v>
      </c>
      <c r="V592" s="113">
        <v>0</v>
      </c>
      <c r="W592" s="113">
        <v>0</v>
      </c>
      <c r="X592" s="113">
        <v>0</v>
      </c>
      <c r="Y592" s="113">
        <v>0</v>
      </c>
      <c r="Z592" s="113">
        <v>0</v>
      </c>
      <c r="AA592" s="113">
        <v>0</v>
      </c>
      <c r="AB592" s="113">
        <v>0</v>
      </c>
      <c r="AC592" s="113">
        <v>0</v>
      </c>
      <c r="AD592" s="113">
        <v>0</v>
      </c>
      <c r="AE592" s="113">
        <v>0</v>
      </c>
      <c r="AF592" s="113">
        <v>0</v>
      </c>
      <c r="AG592" s="113">
        <v>0</v>
      </c>
      <c r="AH592" s="113">
        <v>0</v>
      </c>
      <c r="AI592" s="113">
        <v>0</v>
      </c>
      <c r="AJ592" s="113">
        <v>0</v>
      </c>
      <c r="AK592" s="113">
        <v>0</v>
      </c>
      <c r="AL592" s="113">
        <v>0</v>
      </c>
      <c r="AM592" s="113">
        <f t="shared" si="9"/>
        <v>0</v>
      </c>
      <c r="AP592" s="70"/>
    </row>
    <row r="593" spans="1:42" ht="33" customHeight="1">
      <c r="A593" s="87">
        <v>2301</v>
      </c>
      <c r="B593" s="88" t="s">
        <v>1221</v>
      </c>
      <c r="C593" s="115" t="s">
        <v>1399</v>
      </c>
      <c r="D593" s="113">
        <v>0</v>
      </c>
      <c r="E593" s="113">
        <v>0</v>
      </c>
      <c r="F593" s="113">
        <v>0</v>
      </c>
      <c r="G593" s="113">
        <v>0</v>
      </c>
      <c r="H593" s="113">
        <v>0</v>
      </c>
      <c r="I593" s="113">
        <v>0</v>
      </c>
      <c r="J593" s="113">
        <v>0</v>
      </c>
      <c r="K593" s="113">
        <v>0</v>
      </c>
      <c r="L593" s="113">
        <v>0</v>
      </c>
      <c r="M593" s="113">
        <v>0</v>
      </c>
      <c r="N593" s="113">
        <v>0</v>
      </c>
      <c r="O593" s="113">
        <v>0</v>
      </c>
      <c r="P593" s="113">
        <v>0</v>
      </c>
      <c r="Q593" s="113">
        <v>0</v>
      </c>
      <c r="R593" s="113">
        <v>0</v>
      </c>
      <c r="S593" s="113">
        <v>0</v>
      </c>
      <c r="T593" s="113">
        <v>0</v>
      </c>
      <c r="U593" s="113">
        <v>0</v>
      </c>
      <c r="V593" s="113">
        <v>0</v>
      </c>
      <c r="W593" s="113">
        <v>0</v>
      </c>
      <c r="X593" s="113">
        <v>0</v>
      </c>
      <c r="Y593" s="113">
        <v>0</v>
      </c>
      <c r="Z593" s="113">
        <v>0</v>
      </c>
      <c r="AA593" s="113">
        <v>0</v>
      </c>
      <c r="AB593" s="113">
        <v>0</v>
      </c>
      <c r="AC593" s="113">
        <v>0</v>
      </c>
      <c r="AD593" s="113">
        <v>0</v>
      </c>
      <c r="AE593" s="113">
        <v>0</v>
      </c>
      <c r="AF593" s="113">
        <v>0</v>
      </c>
      <c r="AG593" s="113">
        <v>0</v>
      </c>
      <c r="AH593" s="113">
        <v>0</v>
      </c>
      <c r="AI593" s="113">
        <v>0</v>
      </c>
      <c r="AJ593" s="113">
        <v>0</v>
      </c>
      <c r="AK593" s="113">
        <v>0</v>
      </c>
      <c r="AL593" s="113">
        <v>0</v>
      </c>
      <c r="AM593" s="113">
        <f t="shared" si="9"/>
        <v>0</v>
      </c>
      <c r="AP593" s="70"/>
    </row>
    <row r="594" spans="1:42" ht="33" customHeight="1">
      <c r="A594" s="87">
        <v>2302</v>
      </c>
      <c r="B594" s="88" t="s">
        <v>1222</v>
      </c>
      <c r="C594" s="115" t="s">
        <v>1399</v>
      </c>
      <c r="D594" s="113">
        <v>0</v>
      </c>
      <c r="E594" s="113">
        <v>0</v>
      </c>
      <c r="F594" s="113">
        <v>0</v>
      </c>
      <c r="G594" s="113">
        <v>0</v>
      </c>
      <c r="H594" s="113">
        <v>0</v>
      </c>
      <c r="I594" s="113">
        <v>0</v>
      </c>
      <c r="J594" s="113">
        <v>0</v>
      </c>
      <c r="K594" s="113">
        <v>0</v>
      </c>
      <c r="L594" s="113">
        <v>0</v>
      </c>
      <c r="M594" s="113">
        <v>0</v>
      </c>
      <c r="N594" s="113">
        <v>0</v>
      </c>
      <c r="O594" s="113">
        <v>0</v>
      </c>
      <c r="P594" s="113">
        <v>0</v>
      </c>
      <c r="Q594" s="113">
        <v>0</v>
      </c>
      <c r="R594" s="113">
        <v>0</v>
      </c>
      <c r="S594" s="113">
        <v>0</v>
      </c>
      <c r="T594" s="113">
        <v>0</v>
      </c>
      <c r="U594" s="113">
        <v>0</v>
      </c>
      <c r="V594" s="113">
        <v>0</v>
      </c>
      <c r="W594" s="113">
        <v>0</v>
      </c>
      <c r="X594" s="113">
        <v>0</v>
      </c>
      <c r="Y594" s="113">
        <v>0</v>
      </c>
      <c r="Z594" s="113">
        <v>0</v>
      </c>
      <c r="AA594" s="113">
        <v>0</v>
      </c>
      <c r="AB594" s="113">
        <v>0</v>
      </c>
      <c r="AC594" s="113">
        <v>0</v>
      </c>
      <c r="AD594" s="113">
        <v>0</v>
      </c>
      <c r="AE594" s="113">
        <v>0</v>
      </c>
      <c r="AF594" s="113">
        <v>0</v>
      </c>
      <c r="AG594" s="113">
        <v>0</v>
      </c>
      <c r="AH594" s="113">
        <v>0</v>
      </c>
      <c r="AI594" s="113">
        <v>0</v>
      </c>
      <c r="AJ594" s="113">
        <v>0</v>
      </c>
      <c r="AK594" s="113">
        <v>0</v>
      </c>
      <c r="AL594" s="113">
        <v>0</v>
      </c>
      <c r="AM594" s="113">
        <f t="shared" si="9"/>
        <v>0</v>
      </c>
      <c r="AP594" s="70"/>
    </row>
    <row r="595" spans="1:42" ht="33" customHeight="1">
      <c r="A595" s="87">
        <v>2303</v>
      </c>
      <c r="B595" s="88" t="s">
        <v>1223</v>
      </c>
      <c r="C595" s="115" t="s">
        <v>1399</v>
      </c>
      <c r="D595" s="113">
        <v>0</v>
      </c>
      <c r="E595" s="113">
        <v>0</v>
      </c>
      <c r="F595" s="113">
        <v>0</v>
      </c>
      <c r="G595" s="113">
        <v>0</v>
      </c>
      <c r="H595" s="113">
        <v>0</v>
      </c>
      <c r="I595" s="113">
        <v>0</v>
      </c>
      <c r="J595" s="113">
        <v>0</v>
      </c>
      <c r="K595" s="113">
        <v>0</v>
      </c>
      <c r="L595" s="113">
        <v>0</v>
      </c>
      <c r="M595" s="113">
        <v>0</v>
      </c>
      <c r="N595" s="113">
        <v>0</v>
      </c>
      <c r="O595" s="113">
        <v>0</v>
      </c>
      <c r="P595" s="113">
        <v>0</v>
      </c>
      <c r="Q595" s="113">
        <v>0</v>
      </c>
      <c r="R595" s="113">
        <v>0</v>
      </c>
      <c r="S595" s="113">
        <v>0</v>
      </c>
      <c r="T595" s="113">
        <v>0</v>
      </c>
      <c r="U595" s="113">
        <v>0</v>
      </c>
      <c r="V595" s="113">
        <v>0</v>
      </c>
      <c r="W595" s="113">
        <v>0</v>
      </c>
      <c r="X595" s="113">
        <v>0</v>
      </c>
      <c r="Y595" s="113">
        <v>0</v>
      </c>
      <c r="Z595" s="113">
        <v>0</v>
      </c>
      <c r="AA595" s="113">
        <v>0</v>
      </c>
      <c r="AB595" s="113">
        <v>0</v>
      </c>
      <c r="AC595" s="113">
        <v>0</v>
      </c>
      <c r="AD595" s="113">
        <v>0</v>
      </c>
      <c r="AE595" s="113">
        <v>0</v>
      </c>
      <c r="AF595" s="113">
        <v>0</v>
      </c>
      <c r="AG595" s="113">
        <v>0</v>
      </c>
      <c r="AH595" s="113">
        <v>0</v>
      </c>
      <c r="AI595" s="113">
        <v>0</v>
      </c>
      <c r="AJ595" s="113">
        <v>0</v>
      </c>
      <c r="AK595" s="113">
        <v>0</v>
      </c>
      <c r="AL595" s="113">
        <v>0</v>
      </c>
      <c r="AM595" s="113">
        <f t="shared" si="9"/>
        <v>0</v>
      </c>
      <c r="AP595" s="70"/>
    </row>
    <row r="596" spans="1:42" ht="33" customHeight="1">
      <c r="A596" s="87">
        <v>2311</v>
      </c>
      <c r="B596" s="88" t="s">
        <v>1224</v>
      </c>
      <c r="C596" s="115" t="s">
        <v>1298</v>
      </c>
      <c r="D596" s="113">
        <v>0</v>
      </c>
      <c r="E596" s="113">
        <v>0</v>
      </c>
      <c r="F596" s="113">
        <v>0</v>
      </c>
      <c r="G596" s="113">
        <v>0</v>
      </c>
      <c r="H596" s="113">
        <v>0</v>
      </c>
      <c r="I596" s="113">
        <v>0</v>
      </c>
      <c r="J596" s="113">
        <v>0</v>
      </c>
      <c r="K596" s="113">
        <v>0</v>
      </c>
      <c r="L596" s="113">
        <v>0</v>
      </c>
      <c r="M596" s="113">
        <v>0</v>
      </c>
      <c r="N596" s="113">
        <v>0</v>
      </c>
      <c r="O596" s="113">
        <v>0</v>
      </c>
      <c r="P596" s="113">
        <v>0</v>
      </c>
      <c r="Q596" s="113">
        <v>0</v>
      </c>
      <c r="R596" s="113">
        <v>0</v>
      </c>
      <c r="S596" s="113">
        <v>0</v>
      </c>
      <c r="T596" s="113">
        <v>0</v>
      </c>
      <c r="U596" s="113">
        <v>0</v>
      </c>
      <c r="V596" s="113">
        <v>0</v>
      </c>
      <c r="W596" s="113">
        <v>0</v>
      </c>
      <c r="X596" s="113">
        <v>0</v>
      </c>
      <c r="Y596" s="113">
        <v>0</v>
      </c>
      <c r="Z596" s="113">
        <v>0</v>
      </c>
      <c r="AA596" s="113">
        <v>0</v>
      </c>
      <c r="AB596" s="113">
        <v>0</v>
      </c>
      <c r="AC596" s="113">
        <v>0</v>
      </c>
      <c r="AD596" s="113">
        <v>0</v>
      </c>
      <c r="AE596" s="113">
        <v>0</v>
      </c>
      <c r="AF596" s="113">
        <v>0</v>
      </c>
      <c r="AG596" s="113">
        <v>0</v>
      </c>
      <c r="AH596" s="113">
        <v>0</v>
      </c>
      <c r="AI596" s="113">
        <v>0</v>
      </c>
      <c r="AJ596" s="113">
        <v>0</v>
      </c>
      <c r="AK596" s="113">
        <v>0</v>
      </c>
      <c r="AL596" s="113">
        <v>0</v>
      </c>
      <c r="AM596" s="113">
        <f t="shared" si="9"/>
        <v>0</v>
      </c>
      <c r="AP596" s="70"/>
    </row>
    <row r="597" spans="1:42" ht="33" customHeight="1">
      <c r="A597" s="87">
        <v>2312</v>
      </c>
      <c r="B597" s="88" t="s">
        <v>1225</v>
      </c>
      <c r="C597" s="115" t="s">
        <v>1298</v>
      </c>
      <c r="D597" s="113">
        <v>0</v>
      </c>
      <c r="E597" s="113">
        <v>0</v>
      </c>
      <c r="F597" s="113">
        <v>0</v>
      </c>
      <c r="G597" s="113">
        <v>0</v>
      </c>
      <c r="H597" s="113">
        <v>0</v>
      </c>
      <c r="I597" s="113">
        <v>0</v>
      </c>
      <c r="J597" s="113">
        <v>0</v>
      </c>
      <c r="K597" s="113">
        <v>0</v>
      </c>
      <c r="L597" s="113">
        <v>0</v>
      </c>
      <c r="M597" s="113">
        <v>0</v>
      </c>
      <c r="N597" s="113">
        <v>0</v>
      </c>
      <c r="O597" s="113">
        <v>0</v>
      </c>
      <c r="P597" s="113">
        <v>0</v>
      </c>
      <c r="Q597" s="113">
        <v>0</v>
      </c>
      <c r="R597" s="113">
        <v>0</v>
      </c>
      <c r="S597" s="113">
        <v>0</v>
      </c>
      <c r="T597" s="113">
        <v>0</v>
      </c>
      <c r="U597" s="113">
        <v>0</v>
      </c>
      <c r="V597" s="113">
        <v>0</v>
      </c>
      <c r="W597" s="113">
        <v>0</v>
      </c>
      <c r="X597" s="113">
        <v>0</v>
      </c>
      <c r="Y597" s="113">
        <v>0</v>
      </c>
      <c r="Z597" s="113">
        <v>0</v>
      </c>
      <c r="AA597" s="113">
        <v>0</v>
      </c>
      <c r="AB597" s="113">
        <v>0</v>
      </c>
      <c r="AC597" s="113">
        <v>0</v>
      </c>
      <c r="AD597" s="113">
        <v>0</v>
      </c>
      <c r="AE597" s="113">
        <v>0</v>
      </c>
      <c r="AF597" s="113">
        <v>0</v>
      </c>
      <c r="AG597" s="113">
        <v>0</v>
      </c>
      <c r="AH597" s="113">
        <v>0</v>
      </c>
      <c r="AI597" s="113">
        <v>0</v>
      </c>
      <c r="AJ597" s="113">
        <v>0</v>
      </c>
      <c r="AK597" s="113">
        <v>0</v>
      </c>
      <c r="AL597" s="113">
        <v>0</v>
      </c>
      <c r="AM597" s="113">
        <f t="shared" si="9"/>
        <v>0</v>
      </c>
      <c r="AP597" s="70"/>
    </row>
    <row r="598" spans="1:42" ht="33" customHeight="1">
      <c r="A598" s="87">
        <v>2313</v>
      </c>
      <c r="B598" s="88" t="s">
        <v>1226</v>
      </c>
      <c r="C598" s="115" t="s">
        <v>1298</v>
      </c>
      <c r="D598" s="113">
        <v>0</v>
      </c>
      <c r="E598" s="113">
        <v>0</v>
      </c>
      <c r="F598" s="113">
        <v>0</v>
      </c>
      <c r="G598" s="113">
        <v>0</v>
      </c>
      <c r="H598" s="113">
        <v>0</v>
      </c>
      <c r="I598" s="113">
        <v>0</v>
      </c>
      <c r="J598" s="113">
        <v>0</v>
      </c>
      <c r="K598" s="113">
        <v>0</v>
      </c>
      <c r="L598" s="113">
        <v>0</v>
      </c>
      <c r="M598" s="113">
        <v>0</v>
      </c>
      <c r="N598" s="113">
        <v>0</v>
      </c>
      <c r="O598" s="113">
        <v>0</v>
      </c>
      <c r="P598" s="113">
        <v>0</v>
      </c>
      <c r="Q598" s="113">
        <v>0</v>
      </c>
      <c r="R598" s="113">
        <v>0</v>
      </c>
      <c r="S598" s="113">
        <v>0</v>
      </c>
      <c r="T598" s="113">
        <v>0</v>
      </c>
      <c r="U598" s="113">
        <v>0</v>
      </c>
      <c r="V598" s="113">
        <v>0</v>
      </c>
      <c r="W598" s="113">
        <v>0</v>
      </c>
      <c r="X598" s="113">
        <v>0</v>
      </c>
      <c r="Y598" s="113">
        <v>0</v>
      </c>
      <c r="Z598" s="113">
        <v>0</v>
      </c>
      <c r="AA598" s="113">
        <v>0</v>
      </c>
      <c r="AB598" s="113">
        <v>0</v>
      </c>
      <c r="AC598" s="113">
        <v>0</v>
      </c>
      <c r="AD598" s="113">
        <v>0</v>
      </c>
      <c r="AE598" s="113">
        <v>0</v>
      </c>
      <c r="AF598" s="113">
        <v>0</v>
      </c>
      <c r="AG598" s="113">
        <v>0</v>
      </c>
      <c r="AH598" s="113">
        <v>0</v>
      </c>
      <c r="AI598" s="113">
        <v>0</v>
      </c>
      <c r="AJ598" s="113">
        <v>0</v>
      </c>
      <c r="AK598" s="113">
        <v>0</v>
      </c>
      <c r="AL598" s="113">
        <v>0</v>
      </c>
      <c r="AM598" s="113">
        <f t="shared" si="9"/>
        <v>0</v>
      </c>
      <c r="AP598" s="70"/>
    </row>
    <row r="599" spans="1:42" ht="33" customHeight="1">
      <c r="A599" s="87">
        <v>2314</v>
      </c>
      <c r="B599" s="88" t="s">
        <v>1227</v>
      </c>
      <c r="C599" s="115" t="s">
        <v>1298</v>
      </c>
      <c r="D599" s="113">
        <v>0</v>
      </c>
      <c r="E599" s="113">
        <v>0</v>
      </c>
      <c r="F599" s="113">
        <v>0</v>
      </c>
      <c r="G599" s="113">
        <v>0</v>
      </c>
      <c r="H599" s="113">
        <v>0</v>
      </c>
      <c r="I599" s="113">
        <v>0</v>
      </c>
      <c r="J599" s="113">
        <v>0</v>
      </c>
      <c r="K599" s="113">
        <v>0</v>
      </c>
      <c r="L599" s="113">
        <v>0</v>
      </c>
      <c r="M599" s="113">
        <v>0</v>
      </c>
      <c r="N599" s="113">
        <v>0</v>
      </c>
      <c r="O599" s="113">
        <v>0</v>
      </c>
      <c r="P599" s="113">
        <v>0</v>
      </c>
      <c r="Q599" s="113">
        <v>0</v>
      </c>
      <c r="R599" s="113">
        <v>0</v>
      </c>
      <c r="S599" s="113">
        <v>0</v>
      </c>
      <c r="T599" s="113">
        <v>0</v>
      </c>
      <c r="U599" s="113">
        <v>0</v>
      </c>
      <c r="V599" s="113">
        <v>0</v>
      </c>
      <c r="W599" s="113">
        <v>0</v>
      </c>
      <c r="X599" s="113">
        <v>0</v>
      </c>
      <c r="Y599" s="113">
        <v>0</v>
      </c>
      <c r="Z599" s="113">
        <v>0</v>
      </c>
      <c r="AA599" s="113">
        <v>0</v>
      </c>
      <c r="AB599" s="113">
        <v>0</v>
      </c>
      <c r="AC599" s="113">
        <v>0</v>
      </c>
      <c r="AD599" s="113">
        <v>0</v>
      </c>
      <c r="AE599" s="113">
        <v>0</v>
      </c>
      <c r="AF599" s="113">
        <v>0</v>
      </c>
      <c r="AG599" s="113">
        <v>0</v>
      </c>
      <c r="AH599" s="113">
        <v>0</v>
      </c>
      <c r="AI599" s="113">
        <v>0</v>
      </c>
      <c r="AJ599" s="113">
        <v>0</v>
      </c>
      <c r="AK599" s="113">
        <v>0</v>
      </c>
      <c r="AL599" s="113">
        <v>0</v>
      </c>
      <c r="AM599" s="113">
        <f t="shared" si="9"/>
        <v>0</v>
      </c>
      <c r="AP599" s="70"/>
    </row>
    <row r="600" spans="1:42" ht="33" customHeight="1">
      <c r="A600" s="87">
        <v>2315</v>
      </c>
      <c r="B600" s="88" t="s">
        <v>1228</v>
      </c>
      <c r="C600" s="115" t="s">
        <v>1298</v>
      </c>
      <c r="D600" s="113">
        <v>0</v>
      </c>
      <c r="E600" s="113">
        <v>0</v>
      </c>
      <c r="F600" s="113">
        <v>0</v>
      </c>
      <c r="G600" s="113">
        <v>0</v>
      </c>
      <c r="H600" s="113">
        <v>0</v>
      </c>
      <c r="I600" s="113">
        <v>0</v>
      </c>
      <c r="J600" s="113">
        <v>0</v>
      </c>
      <c r="K600" s="113">
        <v>0</v>
      </c>
      <c r="L600" s="113">
        <v>0</v>
      </c>
      <c r="M600" s="113">
        <v>0</v>
      </c>
      <c r="N600" s="113">
        <v>0</v>
      </c>
      <c r="O600" s="113">
        <v>0</v>
      </c>
      <c r="P600" s="113">
        <v>0</v>
      </c>
      <c r="Q600" s="113">
        <v>0</v>
      </c>
      <c r="R600" s="113">
        <v>0</v>
      </c>
      <c r="S600" s="113">
        <v>0</v>
      </c>
      <c r="T600" s="113">
        <v>0</v>
      </c>
      <c r="U600" s="113">
        <v>0</v>
      </c>
      <c r="V600" s="113">
        <v>0</v>
      </c>
      <c r="W600" s="113">
        <v>0</v>
      </c>
      <c r="X600" s="113">
        <v>0</v>
      </c>
      <c r="Y600" s="113">
        <v>0</v>
      </c>
      <c r="Z600" s="113">
        <v>0</v>
      </c>
      <c r="AA600" s="113">
        <v>0</v>
      </c>
      <c r="AB600" s="113">
        <v>0</v>
      </c>
      <c r="AC600" s="113">
        <v>0</v>
      </c>
      <c r="AD600" s="113">
        <v>0</v>
      </c>
      <c r="AE600" s="113">
        <v>0</v>
      </c>
      <c r="AF600" s="113">
        <v>0</v>
      </c>
      <c r="AG600" s="113">
        <v>0</v>
      </c>
      <c r="AH600" s="113">
        <v>0</v>
      </c>
      <c r="AI600" s="113">
        <v>0</v>
      </c>
      <c r="AJ600" s="113">
        <v>0</v>
      </c>
      <c r="AK600" s="113">
        <v>0</v>
      </c>
      <c r="AL600" s="113">
        <v>0</v>
      </c>
      <c r="AM600" s="113">
        <f t="shared" si="9"/>
        <v>0</v>
      </c>
      <c r="AP600" s="70"/>
    </row>
    <row r="601" spans="1:42" ht="33" customHeight="1">
      <c r="A601" s="87">
        <v>2316</v>
      </c>
      <c r="B601" s="88" t="s">
        <v>1229</v>
      </c>
      <c r="C601" s="115" t="s">
        <v>1298</v>
      </c>
      <c r="D601" s="113">
        <v>0</v>
      </c>
      <c r="E601" s="113">
        <v>0</v>
      </c>
      <c r="F601" s="113">
        <v>0</v>
      </c>
      <c r="G601" s="113">
        <v>0</v>
      </c>
      <c r="H601" s="113">
        <v>0</v>
      </c>
      <c r="I601" s="113">
        <v>0</v>
      </c>
      <c r="J601" s="113">
        <v>0</v>
      </c>
      <c r="K601" s="113">
        <v>0</v>
      </c>
      <c r="L601" s="113">
        <v>0</v>
      </c>
      <c r="M601" s="113">
        <v>0</v>
      </c>
      <c r="N601" s="113">
        <v>0</v>
      </c>
      <c r="O601" s="113">
        <v>0</v>
      </c>
      <c r="P601" s="113">
        <v>0</v>
      </c>
      <c r="Q601" s="113">
        <v>0</v>
      </c>
      <c r="R601" s="113">
        <v>0</v>
      </c>
      <c r="S601" s="113">
        <v>0</v>
      </c>
      <c r="T601" s="113">
        <v>0</v>
      </c>
      <c r="U601" s="113">
        <v>0</v>
      </c>
      <c r="V601" s="113">
        <v>0</v>
      </c>
      <c r="W601" s="113">
        <v>0</v>
      </c>
      <c r="X601" s="113">
        <v>0</v>
      </c>
      <c r="Y601" s="113">
        <v>0</v>
      </c>
      <c r="Z601" s="113">
        <v>0</v>
      </c>
      <c r="AA601" s="113">
        <v>0</v>
      </c>
      <c r="AB601" s="113">
        <v>0</v>
      </c>
      <c r="AC601" s="113">
        <v>0</v>
      </c>
      <c r="AD601" s="113">
        <v>0</v>
      </c>
      <c r="AE601" s="113">
        <v>0</v>
      </c>
      <c r="AF601" s="113">
        <v>0</v>
      </c>
      <c r="AG601" s="113">
        <v>0</v>
      </c>
      <c r="AH601" s="113">
        <v>0</v>
      </c>
      <c r="AI601" s="113">
        <v>0</v>
      </c>
      <c r="AJ601" s="113">
        <v>0</v>
      </c>
      <c r="AK601" s="113">
        <v>0</v>
      </c>
      <c r="AL601" s="113">
        <v>0</v>
      </c>
      <c r="AM601" s="113">
        <f t="shared" si="9"/>
        <v>0</v>
      </c>
      <c r="AP601" s="70"/>
    </row>
    <row r="602" spans="1:42" ht="33" customHeight="1">
      <c r="A602" s="87">
        <v>2317</v>
      </c>
      <c r="B602" s="88" t="s">
        <v>1230</v>
      </c>
      <c r="C602" s="115" t="s">
        <v>1298</v>
      </c>
      <c r="D602" s="113">
        <v>0</v>
      </c>
      <c r="E602" s="113">
        <v>0</v>
      </c>
      <c r="F602" s="113">
        <v>0</v>
      </c>
      <c r="G602" s="113">
        <v>0</v>
      </c>
      <c r="H602" s="113">
        <v>0</v>
      </c>
      <c r="I602" s="113">
        <v>0</v>
      </c>
      <c r="J602" s="113">
        <v>0</v>
      </c>
      <c r="K602" s="113">
        <v>0</v>
      </c>
      <c r="L602" s="113">
        <v>0</v>
      </c>
      <c r="M602" s="113">
        <v>0</v>
      </c>
      <c r="N602" s="113">
        <v>0</v>
      </c>
      <c r="O602" s="113">
        <v>0</v>
      </c>
      <c r="P602" s="113">
        <v>0</v>
      </c>
      <c r="Q602" s="113">
        <v>0</v>
      </c>
      <c r="R602" s="113">
        <v>0</v>
      </c>
      <c r="S602" s="113">
        <v>0</v>
      </c>
      <c r="T602" s="113">
        <v>0</v>
      </c>
      <c r="U602" s="113">
        <v>0</v>
      </c>
      <c r="V602" s="113">
        <v>0</v>
      </c>
      <c r="W602" s="113">
        <v>0</v>
      </c>
      <c r="X602" s="113">
        <v>0</v>
      </c>
      <c r="Y602" s="113">
        <v>0</v>
      </c>
      <c r="Z602" s="113">
        <v>0</v>
      </c>
      <c r="AA602" s="113">
        <v>0</v>
      </c>
      <c r="AB602" s="113">
        <v>0</v>
      </c>
      <c r="AC602" s="113">
        <v>0</v>
      </c>
      <c r="AD602" s="113">
        <v>0</v>
      </c>
      <c r="AE602" s="113">
        <v>0</v>
      </c>
      <c r="AF602" s="113">
        <v>0</v>
      </c>
      <c r="AG602" s="113">
        <v>0</v>
      </c>
      <c r="AH602" s="113">
        <v>0</v>
      </c>
      <c r="AI602" s="113">
        <v>0</v>
      </c>
      <c r="AJ602" s="113">
        <v>0</v>
      </c>
      <c r="AK602" s="113">
        <v>0</v>
      </c>
      <c r="AL602" s="113">
        <v>0</v>
      </c>
      <c r="AM602" s="113">
        <f t="shared" si="9"/>
        <v>0</v>
      </c>
      <c r="AP602" s="70"/>
    </row>
    <row r="603" spans="1:42" ht="33" customHeight="1">
      <c r="A603" s="87">
        <v>2318</v>
      </c>
      <c r="B603" s="88" t="s">
        <v>1231</v>
      </c>
      <c r="C603" s="115" t="s">
        <v>1298</v>
      </c>
      <c r="D603" s="113">
        <v>0</v>
      </c>
      <c r="E603" s="113">
        <v>0</v>
      </c>
      <c r="F603" s="113">
        <v>0</v>
      </c>
      <c r="G603" s="113">
        <v>0</v>
      </c>
      <c r="H603" s="113">
        <v>0</v>
      </c>
      <c r="I603" s="113">
        <v>0</v>
      </c>
      <c r="J603" s="113">
        <v>0</v>
      </c>
      <c r="K603" s="113">
        <v>0</v>
      </c>
      <c r="L603" s="113">
        <v>0</v>
      </c>
      <c r="M603" s="113">
        <v>0</v>
      </c>
      <c r="N603" s="113">
        <v>0</v>
      </c>
      <c r="O603" s="113">
        <v>0</v>
      </c>
      <c r="P603" s="113">
        <v>0</v>
      </c>
      <c r="Q603" s="113">
        <v>0</v>
      </c>
      <c r="R603" s="113">
        <v>0</v>
      </c>
      <c r="S603" s="113">
        <v>0</v>
      </c>
      <c r="T603" s="113">
        <v>0</v>
      </c>
      <c r="U603" s="113">
        <v>0</v>
      </c>
      <c r="V603" s="113">
        <v>0</v>
      </c>
      <c r="W603" s="113">
        <v>0</v>
      </c>
      <c r="X603" s="113">
        <v>0</v>
      </c>
      <c r="Y603" s="113">
        <v>0</v>
      </c>
      <c r="Z603" s="113">
        <v>0</v>
      </c>
      <c r="AA603" s="113">
        <v>0</v>
      </c>
      <c r="AB603" s="113">
        <v>0</v>
      </c>
      <c r="AC603" s="113">
        <v>0</v>
      </c>
      <c r="AD603" s="113">
        <v>0</v>
      </c>
      <c r="AE603" s="113">
        <v>0</v>
      </c>
      <c r="AF603" s="113">
        <v>0</v>
      </c>
      <c r="AG603" s="113">
        <v>0</v>
      </c>
      <c r="AH603" s="113">
        <v>0</v>
      </c>
      <c r="AI603" s="113">
        <v>0</v>
      </c>
      <c r="AJ603" s="113">
        <v>0</v>
      </c>
      <c r="AK603" s="113">
        <v>0</v>
      </c>
      <c r="AL603" s="113">
        <v>0</v>
      </c>
      <c r="AM603" s="113">
        <f t="shared" si="9"/>
        <v>0</v>
      </c>
      <c r="AP603" s="70"/>
    </row>
    <row r="604" spans="1:42" ht="33" customHeight="1">
      <c r="A604" s="87">
        <v>2319</v>
      </c>
      <c r="B604" s="88" t="s">
        <v>1232</v>
      </c>
      <c r="C604" s="115" t="s">
        <v>1298</v>
      </c>
      <c r="D604" s="113">
        <v>0</v>
      </c>
      <c r="E604" s="113">
        <v>0</v>
      </c>
      <c r="F604" s="113">
        <v>0</v>
      </c>
      <c r="G604" s="113">
        <v>0</v>
      </c>
      <c r="H604" s="113">
        <v>0</v>
      </c>
      <c r="I604" s="113">
        <v>0</v>
      </c>
      <c r="J604" s="113">
        <v>0</v>
      </c>
      <c r="K604" s="113">
        <v>0</v>
      </c>
      <c r="L604" s="113">
        <v>0</v>
      </c>
      <c r="M604" s="113">
        <v>0</v>
      </c>
      <c r="N604" s="113">
        <v>0</v>
      </c>
      <c r="O604" s="113">
        <v>0</v>
      </c>
      <c r="P604" s="113">
        <v>0</v>
      </c>
      <c r="Q604" s="113">
        <v>0</v>
      </c>
      <c r="R604" s="113">
        <v>0</v>
      </c>
      <c r="S604" s="113">
        <v>0</v>
      </c>
      <c r="T604" s="113">
        <v>0</v>
      </c>
      <c r="U604" s="113">
        <v>0</v>
      </c>
      <c r="V604" s="113">
        <v>0</v>
      </c>
      <c r="W604" s="113">
        <v>0</v>
      </c>
      <c r="X604" s="113">
        <v>0</v>
      </c>
      <c r="Y604" s="113">
        <v>0</v>
      </c>
      <c r="Z604" s="113">
        <v>0</v>
      </c>
      <c r="AA604" s="113">
        <v>0</v>
      </c>
      <c r="AB604" s="113">
        <v>0</v>
      </c>
      <c r="AC604" s="113">
        <v>0</v>
      </c>
      <c r="AD604" s="113">
        <v>0</v>
      </c>
      <c r="AE604" s="113">
        <v>0</v>
      </c>
      <c r="AF604" s="113">
        <v>0</v>
      </c>
      <c r="AG604" s="113">
        <v>0</v>
      </c>
      <c r="AH604" s="113">
        <v>0</v>
      </c>
      <c r="AI604" s="113">
        <v>0</v>
      </c>
      <c r="AJ604" s="113">
        <v>0</v>
      </c>
      <c r="AK604" s="113">
        <v>0</v>
      </c>
      <c r="AL604" s="113">
        <v>0</v>
      </c>
      <c r="AM604" s="113">
        <f t="shared" si="9"/>
        <v>0</v>
      </c>
      <c r="AP604" s="70"/>
    </row>
    <row r="605" spans="1:42" ht="33" customHeight="1">
      <c r="A605" s="87">
        <v>2320</v>
      </c>
      <c r="B605" s="88" t="s">
        <v>1233</v>
      </c>
      <c r="C605" s="115" t="s">
        <v>1298</v>
      </c>
      <c r="D605" s="113">
        <v>0</v>
      </c>
      <c r="E605" s="113">
        <v>0</v>
      </c>
      <c r="F605" s="113">
        <v>0</v>
      </c>
      <c r="G605" s="113">
        <v>0</v>
      </c>
      <c r="H605" s="113">
        <v>0</v>
      </c>
      <c r="I605" s="113">
        <v>0</v>
      </c>
      <c r="J605" s="113">
        <v>0</v>
      </c>
      <c r="K605" s="113">
        <v>0</v>
      </c>
      <c r="L605" s="113">
        <v>0</v>
      </c>
      <c r="M605" s="113">
        <v>0</v>
      </c>
      <c r="N605" s="113">
        <v>0</v>
      </c>
      <c r="O605" s="113">
        <v>0</v>
      </c>
      <c r="P605" s="113">
        <v>0</v>
      </c>
      <c r="Q605" s="113">
        <v>0</v>
      </c>
      <c r="R605" s="113">
        <v>0</v>
      </c>
      <c r="S605" s="113">
        <v>0</v>
      </c>
      <c r="T605" s="113">
        <v>0</v>
      </c>
      <c r="U605" s="113">
        <v>0</v>
      </c>
      <c r="V605" s="113">
        <v>0</v>
      </c>
      <c r="W605" s="113">
        <v>0</v>
      </c>
      <c r="X605" s="113">
        <v>0</v>
      </c>
      <c r="Y605" s="113">
        <v>0</v>
      </c>
      <c r="Z605" s="113">
        <v>0</v>
      </c>
      <c r="AA605" s="113">
        <v>0</v>
      </c>
      <c r="AB605" s="113">
        <v>0</v>
      </c>
      <c r="AC605" s="113">
        <v>0</v>
      </c>
      <c r="AD605" s="113">
        <v>0</v>
      </c>
      <c r="AE605" s="113">
        <v>0</v>
      </c>
      <c r="AF605" s="113">
        <v>0</v>
      </c>
      <c r="AG605" s="113">
        <v>0</v>
      </c>
      <c r="AH605" s="113">
        <v>0</v>
      </c>
      <c r="AI605" s="113">
        <v>0</v>
      </c>
      <c r="AJ605" s="113">
        <v>0</v>
      </c>
      <c r="AK605" s="113">
        <v>0</v>
      </c>
      <c r="AL605" s="113">
        <v>0</v>
      </c>
      <c r="AM605" s="113">
        <f t="shared" si="9"/>
        <v>0</v>
      </c>
      <c r="AP605" s="70"/>
    </row>
    <row r="606" spans="1:42" ht="33" customHeight="1">
      <c r="A606" s="87">
        <v>2321</v>
      </c>
      <c r="B606" s="88" t="s">
        <v>609</v>
      </c>
      <c r="C606" s="115" t="s">
        <v>1298</v>
      </c>
      <c r="D606" s="113">
        <v>0</v>
      </c>
      <c r="E606" s="113">
        <v>0</v>
      </c>
      <c r="F606" s="113">
        <v>0</v>
      </c>
      <c r="G606" s="113">
        <v>0</v>
      </c>
      <c r="H606" s="113">
        <v>0</v>
      </c>
      <c r="I606" s="113">
        <v>0</v>
      </c>
      <c r="J606" s="113">
        <v>0</v>
      </c>
      <c r="K606" s="113">
        <v>0</v>
      </c>
      <c r="L606" s="113">
        <v>0</v>
      </c>
      <c r="M606" s="113">
        <v>0</v>
      </c>
      <c r="N606" s="113">
        <v>0</v>
      </c>
      <c r="O606" s="113">
        <v>0</v>
      </c>
      <c r="P606" s="113">
        <v>0</v>
      </c>
      <c r="Q606" s="113">
        <v>0</v>
      </c>
      <c r="R606" s="113">
        <v>0</v>
      </c>
      <c r="S606" s="113">
        <v>0</v>
      </c>
      <c r="T606" s="113">
        <v>0</v>
      </c>
      <c r="U606" s="113">
        <v>0</v>
      </c>
      <c r="V606" s="113">
        <v>0</v>
      </c>
      <c r="W606" s="113">
        <v>0</v>
      </c>
      <c r="X606" s="113">
        <v>0</v>
      </c>
      <c r="Y606" s="113">
        <v>0</v>
      </c>
      <c r="Z606" s="113">
        <v>0</v>
      </c>
      <c r="AA606" s="113">
        <v>0</v>
      </c>
      <c r="AB606" s="113">
        <v>0</v>
      </c>
      <c r="AC606" s="113">
        <v>0</v>
      </c>
      <c r="AD606" s="113">
        <v>0</v>
      </c>
      <c r="AE606" s="113">
        <v>0</v>
      </c>
      <c r="AF606" s="113">
        <v>0</v>
      </c>
      <c r="AG606" s="113">
        <v>0</v>
      </c>
      <c r="AH606" s="113">
        <v>0</v>
      </c>
      <c r="AI606" s="113">
        <v>0</v>
      </c>
      <c r="AJ606" s="113">
        <v>0</v>
      </c>
      <c r="AK606" s="113">
        <v>0</v>
      </c>
      <c r="AL606" s="113">
        <v>0</v>
      </c>
      <c r="AM606" s="113">
        <f t="shared" si="9"/>
        <v>0</v>
      </c>
      <c r="AP606" s="70"/>
    </row>
    <row r="607" spans="1:42" ht="33" customHeight="1">
      <c r="A607" s="87">
        <v>2322</v>
      </c>
      <c r="B607" s="88" t="s">
        <v>610</v>
      </c>
      <c r="C607" s="115" t="s">
        <v>1298</v>
      </c>
      <c r="D607" s="113">
        <v>0</v>
      </c>
      <c r="E607" s="113">
        <v>0</v>
      </c>
      <c r="F607" s="113">
        <v>0</v>
      </c>
      <c r="G607" s="113">
        <v>0</v>
      </c>
      <c r="H607" s="113">
        <v>0</v>
      </c>
      <c r="I607" s="113">
        <v>0</v>
      </c>
      <c r="J607" s="113">
        <v>0</v>
      </c>
      <c r="K607" s="113">
        <v>0</v>
      </c>
      <c r="L607" s="113">
        <v>0</v>
      </c>
      <c r="M607" s="113">
        <v>0</v>
      </c>
      <c r="N607" s="113">
        <v>0</v>
      </c>
      <c r="O607" s="113">
        <v>0</v>
      </c>
      <c r="P607" s="113">
        <v>0</v>
      </c>
      <c r="Q607" s="113">
        <v>0</v>
      </c>
      <c r="R607" s="113">
        <v>0</v>
      </c>
      <c r="S607" s="113">
        <v>0</v>
      </c>
      <c r="T607" s="113">
        <v>0</v>
      </c>
      <c r="U607" s="113">
        <v>0</v>
      </c>
      <c r="V607" s="113">
        <v>0</v>
      </c>
      <c r="W607" s="113">
        <v>0</v>
      </c>
      <c r="X607" s="113">
        <v>0</v>
      </c>
      <c r="Y607" s="113">
        <v>0</v>
      </c>
      <c r="Z607" s="113">
        <v>0</v>
      </c>
      <c r="AA607" s="113">
        <v>0</v>
      </c>
      <c r="AB607" s="113">
        <v>0</v>
      </c>
      <c r="AC607" s="113">
        <v>0</v>
      </c>
      <c r="AD607" s="113">
        <v>0</v>
      </c>
      <c r="AE607" s="113">
        <v>0</v>
      </c>
      <c r="AF607" s="113">
        <v>0</v>
      </c>
      <c r="AG607" s="113">
        <v>0</v>
      </c>
      <c r="AH607" s="113">
        <v>0</v>
      </c>
      <c r="AI607" s="113">
        <v>0</v>
      </c>
      <c r="AJ607" s="113">
        <v>0</v>
      </c>
      <c r="AK607" s="113">
        <v>0</v>
      </c>
      <c r="AL607" s="113">
        <v>0</v>
      </c>
      <c r="AM607" s="113">
        <f t="shared" si="9"/>
        <v>0</v>
      </c>
      <c r="AP607" s="70"/>
    </row>
    <row r="608" spans="1:42" ht="33" customHeight="1">
      <c r="A608" s="87">
        <v>2323</v>
      </c>
      <c r="B608" s="88" t="s">
        <v>611</v>
      </c>
      <c r="C608" s="115" t="s">
        <v>1298</v>
      </c>
      <c r="D608" s="113">
        <v>0</v>
      </c>
      <c r="E608" s="113">
        <v>0</v>
      </c>
      <c r="F608" s="113">
        <v>0</v>
      </c>
      <c r="G608" s="113">
        <v>0</v>
      </c>
      <c r="H608" s="113">
        <v>0</v>
      </c>
      <c r="I608" s="113">
        <v>0</v>
      </c>
      <c r="J608" s="113">
        <v>0</v>
      </c>
      <c r="K608" s="113">
        <v>0</v>
      </c>
      <c r="L608" s="113">
        <v>0</v>
      </c>
      <c r="M608" s="113">
        <v>0</v>
      </c>
      <c r="N608" s="113">
        <v>0</v>
      </c>
      <c r="O608" s="113">
        <v>0</v>
      </c>
      <c r="P608" s="113">
        <v>0</v>
      </c>
      <c r="Q608" s="113">
        <v>0</v>
      </c>
      <c r="R608" s="113">
        <v>0</v>
      </c>
      <c r="S608" s="113">
        <v>0</v>
      </c>
      <c r="T608" s="113">
        <v>0</v>
      </c>
      <c r="U608" s="113">
        <v>0</v>
      </c>
      <c r="V608" s="113">
        <v>0</v>
      </c>
      <c r="W608" s="113">
        <v>0</v>
      </c>
      <c r="X608" s="113">
        <v>0</v>
      </c>
      <c r="Y608" s="113">
        <v>0</v>
      </c>
      <c r="Z608" s="113">
        <v>0</v>
      </c>
      <c r="AA608" s="113">
        <v>0</v>
      </c>
      <c r="AB608" s="113">
        <v>0</v>
      </c>
      <c r="AC608" s="113">
        <v>0</v>
      </c>
      <c r="AD608" s="113">
        <v>0</v>
      </c>
      <c r="AE608" s="113">
        <v>0</v>
      </c>
      <c r="AF608" s="113">
        <v>0</v>
      </c>
      <c r="AG608" s="113">
        <v>0</v>
      </c>
      <c r="AH608" s="113">
        <v>0</v>
      </c>
      <c r="AI608" s="113">
        <v>0</v>
      </c>
      <c r="AJ608" s="113">
        <v>0</v>
      </c>
      <c r="AK608" s="113">
        <v>0</v>
      </c>
      <c r="AL608" s="113">
        <v>0</v>
      </c>
      <c r="AM608" s="113">
        <f t="shared" si="9"/>
        <v>0</v>
      </c>
      <c r="AP608" s="70"/>
    </row>
    <row r="609" spans="1:42" ht="33" customHeight="1">
      <c r="A609" s="87">
        <v>2324</v>
      </c>
      <c r="B609" s="88" t="s">
        <v>612</v>
      </c>
      <c r="C609" s="115" t="s">
        <v>1298</v>
      </c>
      <c r="D609" s="113">
        <v>0</v>
      </c>
      <c r="E609" s="113">
        <v>0</v>
      </c>
      <c r="F609" s="113">
        <v>0</v>
      </c>
      <c r="G609" s="113">
        <v>0</v>
      </c>
      <c r="H609" s="113">
        <v>0</v>
      </c>
      <c r="I609" s="113">
        <v>0</v>
      </c>
      <c r="J609" s="113">
        <v>0</v>
      </c>
      <c r="K609" s="113">
        <v>0</v>
      </c>
      <c r="L609" s="113">
        <v>0</v>
      </c>
      <c r="M609" s="113">
        <v>0</v>
      </c>
      <c r="N609" s="113">
        <v>0</v>
      </c>
      <c r="O609" s="113">
        <v>0</v>
      </c>
      <c r="P609" s="113">
        <v>0</v>
      </c>
      <c r="Q609" s="113">
        <v>0</v>
      </c>
      <c r="R609" s="113">
        <v>0</v>
      </c>
      <c r="S609" s="113">
        <v>0</v>
      </c>
      <c r="T609" s="113">
        <v>0</v>
      </c>
      <c r="U609" s="113">
        <v>0</v>
      </c>
      <c r="V609" s="113">
        <v>0</v>
      </c>
      <c r="W609" s="113">
        <v>0</v>
      </c>
      <c r="X609" s="113">
        <v>0</v>
      </c>
      <c r="Y609" s="113">
        <v>0</v>
      </c>
      <c r="Z609" s="113">
        <v>0</v>
      </c>
      <c r="AA609" s="113">
        <v>0</v>
      </c>
      <c r="AB609" s="113">
        <v>0</v>
      </c>
      <c r="AC609" s="113">
        <v>0</v>
      </c>
      <c r="AD609" s="113">
        <v>0</v>
      </c>
      <c r="AE609" s="113">
        <v>0</v>
      </c>
      <c r="AF609" s="113">
        <v>0</v>
      </c>
      <c r="AG609" s="113">
        <v>0</v>
      </c>
      <c r="AH609" s="113">
        <v>0</v>
      </c>
      <c r="AI609" s="113">
        <v>0</v>
      </c>
      <c r="AJ609" s="113">
        <v>0</v>
      </c>
      <c r="AK609" s="113">
        <v>0</v>
      </c>
      <c r="AL609" s="113">
        <v>0</v>
      </c>
      <c r="AM609" s="113">
        <f t="shared" si="9"/>
        <v>0</v>
      </c>
      <c r="AP609" s="70"/>
    </row>
    <row r="610" spans="1:42" ht="33" customHeight="1">
      <c r="A610" s="87">
        <v>2325</v>
      </c>
      <c r="B610" s="88" t="s">
        <v>613</v>
      </c>
      <c r="C610" s="115" t="s">
        <v>1298</v>
      </c>
      <c r="D610" s="113">
        <v>0</v>
      </c>
      <c r="E610" s="113">
        <v>0</v>
      </c>
      <c r="F610" s="113">
        <v>0</v>
      </c>
      <c r="G610" s="113">
        <v>0</v>
      </c>
      <c r="H610" s="113">
        <v>0</v>
      </c>
      <c r="I610" s="113">
        <v>0</v>
      </c>
      <c r="J610" s="113">
        <v>0</v>
      </c>
      <c r="K610" s="113">
        <v>0</v>
      </c>
      <c r="L610" s="113">
        <v>0</v>
      </c>
      <c r="M610" s="113">
        <v>0</v>
      </c>
      <c r="N610" s="113">
        <v>0</v>
      </c>
      <c r="O610" s="113">
        <v>0</v>
      </c>
      <c r="P610" s="113">
        <v>0</v>
      </c>
      <c r="Q610" s="113">
        <v>0</v>
      </c>
      <c r="R610" s="113">
        <v>0</v>
      </c>
      <c r="S610" s="113">
        <v>0</v>
      </c>
      <c r="T610" s="113">
        <v>0</v>
      </c>
      <c r="U610" s="113">
        <v>0</v>
      </c>
      <c r="V610" s="113">
        <v>0</v>
      </c>
      <c r="W610" s="113">
        <v>0</v>
      </c>
      <c r="X610" s="113">
        <v>0</v>
      </c>
      <c r="Y610" s="113">
        <v>0</v>
      </c>
      <c r="Z610" s="113">
        <v>0</v>
      </c>
      <c r="AA610" s="113">
        <v>0</v>
      </c>
      <c r="AB610" s="113">
        <v>0</v>
      </c>
      <c r="AC610" s="113">
        <v>0</v>
      </c>
      <c r="AD610" s="113">
        <v>0</v>
      </c>
      <c r="AE610" s="113">
        <v>0</v>
      </c>
      <c r="AF610" s="113">
        <v>0</v>
      </c>
      <c r="AG610" s="113">
        <v>0</v>
      </c>
      <c r="AH610" s="113">
        <v>0</v>
      </c>
      <c r="AI610" s="113">
        <v>0</v>
      </c>
      <c r="AJ610" s="113">
        <v>0</v>
      </c>
      <c r="AK610" s="113">
        <v>0</v>
      </c>
      <c r="AL610" s="113">
        <v>0</v>
      </c>
      <c r="AM610" s="113">
        <f t="shared" si="9"/>
        <v>0</v>
      </c>
      <c r="AP610" s="70"/>
    </row>
    <row r="611" spans="1:42" ht="33" customHeight="1">
      <c r="A611" s="87">
        <v>2326</v>
      </c>
      <c r="B611" s="88" t="s">
        <v>614</v>
      </c>
      <c r="C611" s="115" t="s">
        <v>1298</v>
      </c>
      <c r="D611" s="113">
        <v>0</v>
      </c>
      <c r="E611" s="113">
        <v>0</v>
      </c>
      <c r="F611" s="113">
        <v>0</v>
      </c>
      <c r="G611" s="113">
        <v>0</v>
      </c>
      <c r="H611" s="113">
        <v>0</v>
      </c>
      <c r="I611" s="113">
        <v>0</v>
      </c>
      <c r="J611" s="113">
        <v>0</v>
      </c>
      <c r="K611" s="113">
        <v>0</v>
      </c>
      <c r="L611" s="113">
        <v>0</v>
      </c>
      <c r="M611" s="113">
        <v>0</v>
      </c>
      <c r="N611" s="113">
        <v>0</v>
      </c>
      <c r="O611" s="113">
        <v>0</v>
      </c>
      <c r="P611" s="113">
        <v>0</v>
      </c>
      <c r="Q611" s="113">
        <v>0</v>
      </c>
      <c r="R611" s="113">
        <v>0</v>
      </c>
      <c r="S611" s="113">
        <v>0</v>
      </c>
      <c r="T611" s="113">
        <v>0</v>
      </c>
      <c r="U611" s="113">
        <v>0</v>
      </c>
      <c r="V611" s="113">
        <v>0</v>
      </c>
      <c r="W611" s="113">
        <v>0</v>
      </c>
      <c r="X611" s="113">
        <v>0</v>
      </c>
      <c r="Y611" s="113">
        <v>0</v>
      </c>
      <c r="Z611" s="113">
        <v>0</v>
      </c>
      <c r="AA611" s="113">
        <v>0</v>
      </c>
      <c r="AB611" s="113">
        <v>0</v>
      </c>
      <c r="AC611" s="113">
        <v>0</v>
      </c>
      <c r="AD611" s="113">
        <v>0</v>
      </c>
      <c r="AE611" s="113">
        <v>0</v>
      </c>
      <c r="AF611" s="113">
        <v>0</v>
      </c>
      <c r="AG611" s="113">
        <v>0</v>
      </c>
      <c r="AH611" s="113">
        <v>0</v>
      </c>
      <c r="AI611" s="113">
        <v>0</v>
      </c>
      <c r="AJ611" s="113">
        <v>0</v>
      </c>
      <c r="AK611" s="113">
        <v>0</v>
      </c>
      <c r="AL611" s="113">
        <v>0</v>
      </c>
      <c r="AM611" s="113">
        <f t="shared" si="9"/>
        <v>0</v>
      </c>
      <c r="AP611" s="70"/>
    </row>
    <row r="612" spans="1:42" ht="33" customHeight="1">
      <c r="A612" s="87">
        <v>2327</v>
      </c>
      <c r="B612" s="88" t="s">
        <v>615</v>
      </c>
      <c r="C612" s="115" t="s">
        <v>1298</v>
      </c>
      <c r="D612" s="113">
        <v>0</v>
      </c>
      <c r="E612" s="113">
        <v>0</v>
      </c>
      <c r="F612" s="113">
        <v>0</v>
      </c>
      <c r="G612" s="113">
        <v>0</v>
      </c>
      <c r="H612" s="113">
        <v>0</v>
      </c>
      <c r="I612" s="113">
        <v>0</v>
      </c>
      <c r="J612" s="113">
        <v>0</v>
      </c>
      <c r="K612" s="113">
        <v>0</v>
      </c>
      <c r="L612" s="113">
        <v>0</v>
      </c>
      <c r="M612" s="113">
        <v>0</v>
      </c>
      <c r="N612" s="113">
        <v>0</v>
      </c>
      <c r="O612" s="113">
        <v>0</v>
      </c>
      <c r="P612" s="113">
        <v>0</v>
      </c>
      <c r="Q612" s="113">
        <v>0</v>
      </c>
      <c r="R612" s="113">
        <v>0</v>
      </c>
      <c r="S612" s="113">
        <v>0</v>
      </c>
      <c r="T612" s="113">
        <v>0</v>
      </c>
      <c r="U612" s="113">
        <v>0</v>
      </c>
      <c r="V612" s="113">
        <v>0</v>
      </c>
      <c r="W612" s="113">
        <v>0</v>
      </c>
      <c r="X612" s="113">
        <v>0</v>
      </c>
      <c r="Y612" s="113">
        <v>0</v>
      </c>
      <c r="Z612" s="113">
        <v>0</v>
      </c>
      <c r="AA612" s="113">
        <v>0</v>
      </c>
      <c r="AB612" s="113">
        <v>0</v>
      </c>
      <c r="AC612" s="113">
        <v>0</v>
      </c>
      <c r="AD612" s="113">
        <v>0</v>
      </c>
      <c r="AE612" s="113">
        <v>0</v>
      </c>
      <c r="AF612" s="113">
        <v>0</v>
      </c>
      <c r="AG612" s="113">
        <v>0</v>
      </c>
      <c r="AH612" s="113">
        <v>0</v>
      </c>
      <c r="AI612" s="113">
        <v>0</v>
      </c>
      <c r="AJ612" s="113">
        <v>0</v>
      </c>
      <c r="AK612" s="113">
        <v>0</v>
      </c>
      <c r="AL612" s="113">
        <v>0</v>
      </c>
      <c r="AM612" s="113">
        <f t="shared" si="9"/>
        <v>0</v>
      </c>
      <c r="AP612" s="70"/>
    </row>
    <row r="613" spans="1:42" ht="33" customHeight="1">
      <c r="A613" s="87">
        <v>2328</v>
      </c>
      <c r="B613" s="88" t="s">
        <v>1276</v>
      </c>
      <c r="C613" s="115" t="s">
        <v>1298</v>
      </c>
      <c r="D613" s="113">
        <v>0</v>
      </c>
      <c r="E613" s="113">
        <v>0</v>
      </c>
      <c r="F613" s="113">
        <v>0</v>
      </c>
      <c r="G613" s="113">
        <v>0</v>
      </c>
      <c r="H613" s="113">
        <v>0</v>
      </c>
      <c r="I613" s="113">
        <v>0</v>
      </c>
      <c r="J613" s="113">
        <v>0</v>
      </c>
      <c r="K613" s="113">
        <v>0</v>
      </c>
      <c r="L613" s="113">
        <v>0</v>
      </c>
      <c r="M613" s="113">
        <v>0</v>
      </c>
      <c r="N613" s="113">
        <v>0</v>
      </c>
      <c r="O613" s="113">
        <v>0</v>
      </c>
      <c r="P613" s="113">
        <v>0</v>
      </c>
      <c r="Q613" s="113">
        <v>0</v>
      </c>
      <c r="R613" s="113">
        <v>0</v>
      </c>
      <c r="S613" s="113">
        <v>0</v>
      </c>
      <c r="T613" s="113">
        <v>0</v>
      </c>
      <c r="U613" s="113">
        <v>0</v>
      </c>
      <c r="V613" s="113">
        <v>0</v>
      </c>
      <c r="W613" s="113">
        <v>0</v>
      </c>
      <c r="X613" s="113">
        <v>0</v>
      </c>
      <c r="Y613" s="113">
        <v>0</v>
      </c>
      <c r="Z613" s="113">
        <v>0</v>
      </c>
      <c r="AA613" s="113">
        <v>0</v>
      </c>
      <c r="AB613" s="113">
        <v>0</v>
      </c>
      <c r="AC613" s="113">
        <v>0</v>
      </c>
      <c r="AD613" s="113">
        <v>0</v>
      </c>
      <c r="AE613" s="113">
        <v>0</v>
      </c>
      <c r="AF613" s="113">
        <v>0</v>
      </c>
      <c r="AG613" s="113">
        <v>0</v>
      </c>
      <c r="AH613" s="113">
        <v>0</v>
      </c>
      <c r="AI613" s="113">
        <v>0</v>
      </c>
      <c r="AJ613" s="113">
        <v>0</v>
      </c>
      <c r="AK613" s="113">
        <v>0</v>
      </c>
      <c r="AL613" s="113">
        <v>0</v>
      </c>
      <c r="AM613" s="113">
        <f t="shared" si="9"/>
        <v>0</v>
      </c>
      <c r="AP613" s="70"/>
    </row>
    <row r="614" spans="1:42" ht="33" customHeight="1">
      <c r="A614" s="87" t="s">
        <v>626</v>
      </c>
      <c r="B614" s="88" t="s">
        <v>1234</v>
      </c>
      <c r="C614" s="89" t="s">
        <v>1400</v>
      </c>
      <c r="D614" s="113">
        <v>0</v>
      </c>
      <c r="E614" s="113">
        <v>0</v>
      </c>
      <c r="F614" s="113">
        <v>0</v>
      </c>
      <c r="G614" s="113">
        <v>1956497.09</v>
      </c>
      <c r="H614" s="113">
        <v>0</v>
      </c>
      <c r="I614" s="113">
        <v>0</v>
      </c>
      <c r="J614" s="113">
        <v>14765.309999999998</v>
      </c>
      <c r="K614" s="113">
        <v>0</v>
      </c>
      <c r="L614" s="113">
        <v>0</v>
      </c>
      <c r="M614" s="113">
        <v>0</v>
      </c>
      <c r="N614" s="113">
        <v>0</v>
      </c>
      <c r="O614" s="113">
        <v>0</v>
      </c>
      <c r="P614" s="113">
        <v>0</v>
      </c>
      <c r="Q614" s="113">
        <v>0</v>
      </c>
      <c r="R614" s="113">
        <v>0</v>
      </c>
      <c r="S614" s="113">
        <v>0</v>
      </c>
      <c r="T614" s="113">
        <v>0</v>
      </c>
      <c r="U614" s="113">
        <v>0</v>
      </c>
      <c r="V614" s="113">
        <v>0</v>
      </c>
      <c r="W614" s="113">
        <v>0</v>
      </c>
      <c r="X614" s="113">
        <v>0</v>
      </c>
      <c r="Y614" s="113">
        <v>0</v>
      </c>
      <c r="Z614" s="113">
        <v>0</v>
      </c>
      <c r="AA614" s="113">
        <v>0</v>
      </c>
      <c r="AB614" s="113">
        <v>0</v>
      </c>
      <c r="AC614" s="113">
        <v>0</v>
      </c>
      <c r="AD614" s="113">
        <v>0</v>
      </c>
      <c r="AE614" s="113">
        <v>0</v>
      </c>
      <c r="AF614" s="113">
        <v>0</v>
      </c>
      <c r="AG614" s="113">
        <v>0</v>
      </c>
      <c r="AH614" s="113">
        <v>0</v>
      </c>
      <c r="AI614" s="113">
        <v>0</v>
      </c>
      <c r="AJ614" s="113">
        <v>0</v>
      </c>
      <c r="AK614" s="113">
        <v>0</v>
      </c>
      <c r="AL614" s="113">
        <v>0</v>
      </c>
      <c r="AM614" s="113">
        <f t="shared" si="9"/>
        <v>1971262.4000000001</v>
      </c>
      <c r="AP614" s="70"/>
    </row>
    <row r="615" spans="1:42" ht="33" customHeight="1">
      <c r="A615" s="87" t="s">
        <v>1299</v>
      </c>
      <c r="B615" s="88" t="s">
        <v>1300</v>
      </c>
      <c r="C615" s="115" t="s">
        <v>1298</v>
      </c>
      <c r="D615" s="113">
        <v>0</v>
      </c>
      <c r="E615" s="113">
        <v>0</v>
      </c>
      <c r="F615" s="113">
        <v>0</v>
      </c>
      <c r="G615" s="113">
        <v>0</v>
      </c>
      <c r="H615" s="113">
        <v>0</v>
      </c>
      <c r="I615" s="113">
        <v>0</v>
      </c>
      <c r="J615" s="113">
        <v>0</v>
      </c>
      <c r="K615" s="113">
        <v>0</v>
      </c>
      <c r="L615" s="113">
        <v>0</v>
      </c>
      <c r="M615" s="113">
        <v>0</v>
      </c>
      <c r="N615" s="113">
        <v>0</v>
      </c>
      <c r="O615" s="113">
        <v>0</v>
      </c>
      <c r="P615" s="113">
        <v>0</v>
      </c>
      <c r="Q615" s="113">
        <v>0</v>
      </c>
      <c r="R615" s="113">
        <v>0</v>
      </c>
      <c r="S615" s="113">
        <v>0</v>
      </c>
      <c r="T615" s="113">
        <v>0</v>
      </c>
      <c r="U615" s="113">
        <v>0</v>
      </c>
      <c r="V615" s="113">
        <v>0</v>
      </c>
      <c r="W615" s="113">
        <v>0</v>
      </c>
      <c r="X615" s="113">
        <v>0</v>
      </c>
      <c r="Y615" s="113">
        <v>0</v>
      </c>
      <c r="Z615" s="113">
        <v>0</v>
      </c>
      <c r="AA615" s="113">
        <v>0</v>
      </c>
      <c r="AB615" s="113">
        <v>0</v>
      </c>
      <c r="AC615" s="113">
        <v>0</v>
      </c>
      <c r="AD615" s="113">
        <v>0</v>
      </c>
      <c r="AE615" s="113">
        <v>0</v>
      </c>
      <c r="AF615" s="113">
        <v>0</v>
      </c>
      <c r="AG615" s="113">
        <v>0</v>
      </c>
      <c r="AH615" s="113">
        <v>0</v>
      </c>
      <c r="AI615" s="113">
        <v>0</v>
      </c>
      <c r="AJ615" s="113">
        <v>0</v>
      </c>
      <c r="AK615" s="113">
        <v>0</v>
      </c>
      <c r="AL615" s="113">
        <v>0</v>
      </c>
      <c r="AM615" s="113">
        <f t="shared" si="9"/>
        <v>0</v>
      </c>
      <c r="AP615" s="70"/>
    </row>
    <row r="616" spans="1:42" ht="24.75" customHeight="1">
      <c r="A616" s="87" t="s">
        <v>630</v>
      </c>
      <c r="B616" s="90" t="s">
        <v>1236</v>
      </c>
      <c r="C616" s="115" t="s">
        <v>1298</v>
      </c>
      <c r="D616" s="114">
        <v>0</v>
      </c>
      <c r="E616" s="114">
        <v>0</v>
      </c>
      <c r="F616" s="114">
        <v>0</v>
      </c>
      <c r="G616" s="114">
        <v>0</v>
      </c>
      <c r="H616" s="114">
        <v>0</v>
      </c>
      <c r="I616" s="114">
        <v>0</v>
      </c>
      <c r="J616" s="114">
        <v>0</v>
      </c>
      <c r="K616" s="114">
        <v>0</v>
      </c>
      <c r="L616" s="114">
        <v>0</v>
      </c>
      <c r="M616" s="114">
        <v>0</v>
      </c>
      <c r="N616" s="114">
        <v>0</v>
      </c>
      <c r="O616" s="114">
        <v>0</v>
      </c>
      <c r="P616" s="114">
        <v>0</v>
      </c>
      <c r="Q616" s="114">
        <v>0</v>
      </c>
      <c r="R616" s="114">
        <v>0</v>
      </c>
      <c r="S616" s="114">
        <v>0</v>
      </c>
      <c r="T616" s="114">
        <v>0</v>
      </c>
      <c r="U616" s="114">
        <v>0</v>
      </c>
      <c r="V616" s="114">
        <v>0</v>
      </c>
      <c r="W616" s="114">
        <v>0</v>
      </c>
      <c r="X616" s="114">
        <v>0</v>
      </c>
      <c r="Y616" s="113">
        <v>0</v>
      </c>
      <c r="Z616" s="113">
        <v>0</v>
      </c>
      <c r="AA616" s="113">
        <v>0</v>
      </c>
      <c r="AB616" s="113">
        <v>0</v>
      </c>
      <c r="AC616" s="113">
        <v>0</v>
      </c>
      <c r="AD616" s="113">
        <v>0</v>
      </c>
      <c r="AE616" s="113">
        <v>0</v>
      </c>
      <c r="AF616" s="113">
        <v>0</v>
      </c>
      <c r="AG616" s="113">
        <v>0</v>
      </c>
      <c r="AH616" s="113">
        <v>0</v>
      </c>
      <c r="AI616" s="113">
        <v>0</v>
      </c>
      <c r="AJ616" s="113">
        <v>0</v>
      </c>
      <c r="AK616" s="113">
        <v>0</v>
      </c>
      <c r="AL616" s="113">
        <v>0</v>
      </c>
      <c r="AM616" s="113">
        <f t="shared" si="9"/>
        <v>0</v>
      </c>
      <c r="AP616" s="18"/>
    </row>
    <row r="617" spans="1:42" s="247" customFormat="1" ht="12.75" customHeight="1">
      <c r="A617" s="242"/>
      <c r="B617" s="243"/>
      <c r="C617" s="244"/>
      <c r="D617" s="245"/>
      <c r="E617" s="245"/>
      <c r="F617" s="245"/>
      <c r="G617" s="245"/>
      <c r="H617" s="245"/>
      <c r="I617" s="245"/>
      <c r="J617" s="245"/>
      <c r="K617" s="245"/>
      <c r="L617" s="245"/>
      <c r="M617" s="245"/>
      <c r="N617" s="245"/>
      <c r="O617" s="245"/>
      <c r="P617" s="245"/>
      <c r="Q617" s="245"/>
      <c r="R617" s="245"/>
      <c r="S617" s="245"/>
      <c r="T617" s="245"/>
      <c r="U617" s="245"/>
      <c r="V617" s="245"/>
      <c r="W617" s="245"/>
      <c r="X617" s="245"/>
      <c r="Y617" s="245"/>
      <c r="Z617" s="245"/>
      <c r="AA617" s="245"/>
      <c r="AB617" s="245"/>
      <c r="AC617" s="245"/>
      <c r="AD617" s="245"/>
      <c r="AE617" s="245"/>
      <c r="AF617" s="245"/>
      <c r="AG617" s="245"/>
      <c r="AH617" s="245"/>
      <c r="AI617" s="245"/>
      <c r="AJ617" s="245"/>
      <c r="AK617" s="245"/>
      <c r="AL617" s="245"/>
      <c r="AM617" s="246"/>
      <c r="AO617" s="248"/>
      <c r="AP617" s="249"/>
    </row>
    <row r="618" spans="1:42" ht="18.95" customHeight="1" thickBot="1">
      <c r="A618" s="59"/>
      <c r="B618" s="183" t="s">
        <v>636</v>
      </c>
      <c r="C618" s="183"/>
      <c r="D618" s="182">
        <f>+SUBTOTAL(9,D11:D616)</f>
        <v>69779393.199999988</v>
      </c>
      <c r="E618" s="182">
        <f t="shared" ref="E618:AL618" si="10">+SUBTOTAL(9,E11:E616)</f>
        <v>77160655.309999987</v>
      </c>
      <c r="F618" s="182">
        <f t="shared" si="10"/>
        <v>1100819347.8699999</v>
      </c>
      <c r="G618" s="182">
        <f t="shared" si="10"/>
        <v>108875484.95000003</v>
      </c>
      <c r="H618" s="182">
        <f t="shared" si="10"/>
        <v>29698.34</v>
      </c>
      <c r="I618" s="182">
        <f t="shared" si="10"/>
        <v>790974.74000000011</v>
      </c>
      <c r="J618" s="182">
        <f t="shared" si="10"/>
        <v>1922097211.9000003</v>
      </c>
      <c r="K618" s="182">
        <f t="shared" si="10"/>
        <v>0</v>
      </c>
      <c r="L618" s="182">
        <f t="shared" si="10"/>
        <v>3545496.5799999996</v>
      </c>
      <c r="M618" s="182">
        <f t="shared" si="10"/>
        <v>20059681.610000003</v>
      </c>
      <c r="N618" s="182">
        <f t="shared" si="10"/>
        <v>0</v>
      </c>
      <c r="O618" s="182">
        <f t="shared" si="10"/>
        <v>62176617.75</v>
      </c>
      <c r="P618" s="182">
        <f t="shared" si="10"/>
        <v>396004.6</v>
      </c>
      <c r="Q618" s="182">
        <f t="shared" si="10"/>
        <v>1009355339.9300015</v>
      </c>
      <c r="R618" s="182">
        <f t="shared" si="10"/>
        <v>132315757.47999999</v>
      </c>
      <c r="S618" s="182">
        <f t="shared" si="10"/>
        <v>207300</v>
      </c>
      <c r="T618" s="182">
        <f t="shared" si="10"/>
        <v>0</v>
      </c>
      <c r="U618" s="182">
        <f t="shared" si="10"/>
        <v>0</v>
      </c>
      <c r="V618" s="182">
        <f t="shared" si="10"/>
        <v>0</v>
      </c>
      <c r="W618" s="182">
        <f t="shared" si="10"/>
        <v>23963840.740000002</v>
      </c>
      <c r="X618" s="182">
        <f t="shared" si="10"/>
        <v>23963840.740000002</v>
      </c>
      <c r="Y618" s="182">
        <f t="shared" si="10"/>
        <v>81053.45</v>
      </c>
      <c r="Z618" s="182">
        <f t="shared" si="10"/>
        <v>0</v>
      </c>
      <c r="AA618" s="182">
        <f t="shared" si="10"/>
        <v>1250.25</v>
      </c>
      <c r="AB618" s="182">
        <f t="shared" si="10"/>
        <v>951860642.22000003</v>
      </c>
      <c r="AC618" s="182">
        <f t="shared" si="10"/>
        <v>50.01</v>
      </c>
      <c r="AD618" s="182">
        <f t="shared" si="10"/>
        <v>0</v>
      </c>
      <c r="AE618" s="182">
        <f t="shared" si="10"/>
        <v>1238169.1499999999</v>
      </c>
      <c r="AF618" s="182">
        <f t="shared" si="10"/>
        <v>3102.29</v>
      </c>
      <c r="AG618" s="182">
        <f t="shared" si="10"/>
        <v>2813469.3</v>
      </c>
      <c r="AH618" s="182">
        <f t="shared" si="10"/>
        <v>101340485.13999999</v>
      </c>
      <c r="AI618" s="182">
        <f t="shared" si="10"/>
        <v>0</v>
      </c>
      <c r="AJ618" s="182">
        <f t="shared" si="10"/>
        <v>0.94000000000000061</v>
      </c>
      <c r="AK618" s="182">
        <f t="shared" si="10"/>
        <v>0</v>
      </c>
      <c r="AL618" s="182">
        <f t="shared" si="10"/>
        <v>0</v>
      </c>
      <c r="AM618" s="182">
        <f>+SUBTOTAL(9,AM11:AM615)</f>
        <v>5612874868.4900036</v>
      </c>
      <c r="AP618" s="251"/>
    </row>
    <row r="619" spans="1:42" ht="15.75" thickTop="1">
      <c r="A619" s="23"/>
      <c r="B619" s="24"/>
      <c r="C619" s="25"/>
      <c r="D619" s="91"/>
      <c r="E619" s="91"/>
      <c r="F619" s="91"/>
      <c r="G619" s="91"/>
      <c r="H619" s="91"/>
      <c r="I619" s="91"/>
      <c r="J619" s="91"/>
      <c r="K619" s="91"/>
      <c r="L619" s="91"/>
      <c r="M619" s="91"/>
      <c r="N619" s="91"/>
      <c r="O619" s="91"/>
      <c r="P619" s="91"/>
      <c r="Q619" s="91"/>
      <c r="R619" s="91"/>
      <c r="S619" s="91"/>
      <c r="T619" s="91"/>
      <c r="U619" s="91"/>
      <c r="V619" s="91"/>
      <c r="W619" s="91"/>
      <c r="X619" s="91"/>
      <c r="Y619" s="91"/>
      <c r="Z619" s="91"/>
      <c r="AA619" s="91"/>
      <c r="AB619" s="91"/>
      <c r="AC619" s="91"/>
      <c r="AD619" s="91"/>
      <c r="AE619" s="91"/>
      <c r="AF619" s="91"/>
      <c r="AG619" s="91"/>
      <c r="AH619" s="91"/>
      <c r="AI619" s="91"/>
      <c r="AJ619" s="91"/>
      <c r="AK619" s="91"/>
      <c r="AL619" s="91"/>
      <c r="AM619" s="92"/>
    </row>
    <row r="620" spans="1:42">
      <c r="AP620" s="251"/>
    </row>
    <row r="621" spans="1:42">
      <c r="AM621" s="238"/>
    </row>
    <row r="622" spans="1:42" s="19" customFormat="1" hidden="1">
      <c r="D622" s="95"/>
      <c r="E622" s="95"/>
      <c r="F622" s="95"/>
      <c r="G622" s="95"/>
      <c r="H622" s="95"/>
      <c r="I622" s="95"/>
      <c r="J622" s="95"/>
      <c r="K622" s="95"/>
      <c r="L622" s="95"/>
      <c r="M622" s="95"/>
      <c r="N622" s="95"/>
      <c r="O622" s="95"/>
      <c r="P622" s="95"/>
      <c r="Q622" s="95"/>
      <c r="R622" s="95"/>
      <c r="S622" s="95"/>
      <c r="T622" s="95"/>
      <c r="U622" s="95"/>
      <c r="V622" s="95"/>
      <c r="W622" s="95"/>
      <c r="X622" s="95"/>
      <c r="Y622" s="95"/>
      <c r="Z622" s="95"/>
      <c r="AA622" s="95"/>
      <c r="AB622" s="95"/>
      <c r="AC622" s="95"/>
      <c r="AD622" s="95"/>
      <c r="AE622" s="95"/>
      <c r="AF622" s="95"/>
      <c r="AG622" s="95"/>
      <c r="AH622" s="95"/>
      <c r="AI622" s="95"/>
      <c r="AJ622" s="95"/>
      <c r="AK622" s="95"/>
      <c r="AL622" s="95"/>
      <c r="AM622" s="95"/>
      <c r="AO622" s="95"/>
    </row>
    <row r="623" spans="1:42" hidden="1"/>
    <row r="624" spans="1:42" hidden="1"/>
    <row r="625" spans="3:39" hidden="1"/>
    <row r="626" spans="3:39" hidden="1"/>
    <row r="627" spans="3:39" ht="15.75" hidden="1" thickBot="1">
      <c r="C627" s="21"/>
      <c r="D627" s="97"/>
      <c r="E627" s="97"/>
      <c r="F627" s="97"/>
      <c r="G627" s="97"/>
      <c r="H627" s="97"/>
      <c r="I627" s="97"/>
      <c r="J627" s="97"/>
      <c r="K627" s="97"/>
      <c r="L627" s="97"/>
      <c r="M627" s="97"/>
      <c r="N627" s="97"/>
      <c r="O627" s="97"/>
      <c r="P627" s="97"/>
      <c r="Q627" s="97"/>
      <c r="R627" s="97"/>
      <c r="S627" s="97"/>
      <c r="T627" s="97"/>
      <c r="U627" s="97"/>
      <c r="V627" s="97"/>
      <c r="W627" s="97"/>
      <c r="X627" s="97"/>
      <c r="Y627" s="97"/>
      <c r="Z627" s="97"/>
      <c r="AA627" s="97"/>
      <c r="AB627" s="97"/>
      <c r="AC627" s="97"/>
      <c r="AD627" s="97"/>
      <c r="AE627" s="97"/>
      <c r="AF627" s="97"/>
      <c r="AG627" s="97"/>
      <c r="AH627" s="97"/>
      <c r="AI627" s="97"/>
      <c r="AJ627" s="97"/>
      <c r="AK627" s="97"/>
      <c r="AL627" s="97"/>
      <c r="AM627" s="95"/>
    </row>
    <row r="628" spans="3:39" hidden="1">
      <c r="AM628" s="95"/>
    </row>
    <row r="629" spans="3:39">
      <c r="AM629" s="239"/>
    </row>
    <row r="630" spans="3:39">
      <c r="AM630" s="239"/>
    </row>
    <row r="631" spans="3:39">
      <c r="AM631" s="239"/>
    </row>
    <row r="632" spans="3:39">
      <c r="AM632" s="239"/>
    </row>
  </sheetData>
  <sheetProtection formatCells="0" formatColumns="0" formatRows="0" sort="0" autoFilter="0" pivotTables="0"/>
  <autoFilter ref="A10:AM616"/>
  <mergeCells count="6">
    <mergeCell ref="A4:AM4"/>
    <mergeCell ref="W9:AL9"/>
    <mergeCell ref="D9:V9"/>
    <mergeCell ref="A7:AM7"/>
    <mergeCell ref="A6:AM6"/>
    <mergeCell ref="A5:AM5"/>
  </mergeCells>
  <printOptions horizontalCentered="1"/>
  <pageMargins left="0.23" right="0.44" top="0.47244094488188981" bottom="0.23622047244094491" header="0.31496062992125984" footer="0.23622047244094491"/>
  <pageSetup scale="33"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C50"/>
  <sheetViews>
    <sheetView view="pageBreakPreview" zoomScale="115" zoomScaleNormal="100" zoomScaleSheetLayoutView="115" workbookViewId="0">
      <selection activeCell="B13" sqref="B13"/>
    </sheetView>
  </sheetViews>
  <sheetFormatPr baseColWidth="10" defaultRowHeight="15"/>
  <cols>
    <col min="1" max="1" width="3.28515625" customWidth="1"/>
    <col min="2" max="2" width="109.7109375" customWidth="1"/>
    <col min="3" max="3" width="2.85546875" customWidth="1"/>
  </cols>
  <sheetData>
    <row r="1" spans="1:3">
      <c r="A1" s="99"/>
      <c r="B1" s="100" t="s">
        <v>645</v>
      </c>
      <c r="C1" s="99"/>
    </row>
    <row r="2" spans="1:3" ht="5.25" customHeight="1">
      <c r="A2" s="99"/>
      <c r="B2" s="101"/>
      <c r="C2" s="99"/>
    </row>
    <row r="3" spans="1:3" ht="78.75">
      <c r="A3" s="99"/>
      <c r="B3" s="102" t="s">
        <v>1324</v>
      </c>
      <c r="C3" s="99"/>
    </row>
    <row r="4" spans="1:3" ht="56.25">
      <c r="A4" s="99"/>
      <c r="B4" s="102" t="s">
        <v>1285</v>
      </c>
      <c r="C4" s="99"/>
    </row>
    <row r="5" spans="1:3" ht="22.5">
      <c r="A5" s="99"/>
      <c r="B5" s="102" t="s">
        <v>1286</v>
      </c>
      <c r="C5" s="99"/>
    </row>
    <row r="6" spans="1:3" ht="15.75" thickBot="1">
      <c r="A6" s="99"/>
      <c r="B6" s="102" t="s">
        <v>1303</v>
      </c>
      <c r="C6" s="99"/>
    </row>
    <row r="7" spans="1:3">
      <c r="A7" s="99"/>
      <c r="B7" s="103" t="s">
        <v>650</v>
      </c>
      <c r="C7" s="99"/>
    </row>
    <row r="8" spans="1:3">
      <c r="A8" s="99"/>
      <c r="B8" s="104" t="s">
        <v>651</v>
      </c>
      <c r="C8" s="99"/>
    </row>
    <row r="9" spans="1:3" ht="23.25" thickBot="1">
      <c r="A9" s="99"/>
      <c r="B9" s="105" t="s">
        <v>1287</v>
      </c>
      <c r="C9" s="99"/>
    </row>
    <row r="10" spans="1:3">
      <c r="A10" s="99"/>
      <c r="B10" s="106" t="s">
        <v>653</v>
      </c>
      <c r="C10" s="99"/>
    </row>
    <row r="11" spans="1:3">
      <c r="A11" s="99"/>
      <c r="B11" s="104" t="s">
        <v>654</v>
      </c>
      <c r="C11" s="99"/>
    </row>
    <row r="12" spans="1:3" ht="57" thickBot="1">
      <c r="A12" s="99"/>
      <c r="B12" s="104" t="s">
        <v>655</v>
      </c>
      <c r="C12" s="99"/>
    </row>
    <row r="13" spans="1:3" ht="68.25" thickBot="1">
      <c r="A13" s="99"/>
      <c r="B13" s="107" t="s">
        <v>1288</v>
      </c>
      <c r="C13" s="99"/>
    </row>
    <row r="14" spans="1:3" ht="34.5" hidden="1" thickBot="1">
      <c r="A14" s="99"/>
      <c r="B14" s="108" t="s">
        <v>1308</v>
      </c>
      <c r="C14" s="99"/>
    </row>
    <row r="15" spans="1:3" ht="45.75" hidden="1" thickBot="1">
      <c r="A15" s="99"/>
      <c r="B15" s="109" t="s">
        <v>1304</v>
      </c>
      <c r="C15" s="99"/>
    </row>
    <row r="16" spans="1:3" hidden="1">
      <c r="A16" s="99"/>
      <c r="B16" s="103" t="s">
        <v>656</v>
      </c>
      <c r="C16" s="99"/>
    </row>
    <row r="17" spans="1:3" hidden="1">
      <c r="A17" s="99"/>
      <c r="B17" s="104" t="s">
        <v>657</v>
      </c>
      <c r="C17" s="99"/>
    </row>
    <row r="18" spans="1:3" ht="15.75" hidden="1" thickBot="1">
      <c r="A18" s="99"/>
      <c r="B18" s="105" t="s">
        <v>658</v>
      </c>
      <c r="C18" s="99"/>
    </row>
    <row r="19" spans="1:3">
      <c r="A19" s="99"/>
      <c r="B19" s="106" t="s">
        <v>659</v>
      </c>
      <c r="C19" s="99"/>
    </row>
    <row r="20" spans="1:3">
      <c r="A20" s="99"/>
      <c r="B20" s="104" t="s">
        <v>1289</v>
      </c>
      <c r="C20" s="99"/>
    </row>
    <row r="21" spans="1:3" ht="15.75" thickBot="1">
      <c r="A21" s="99"/>
      <c r="B21" s="105" t="s">
        <v>661</v>
      </c>
      <c r="C21" s="99"/>
    </row>
    <row r="22" spans="1:3">
      <c r="A22" s="99"/>
      <c r="B22" s="106" t="s">
        <v>662</v>
      </c>
      <c r="C22" s="99"/>
    </row>
    <row r="23" spans="1:3">
      <c r="A23" s="99"/>
      <c r="B23" s="104" t="s">
        <v>1290</v>
      </c>
      <c r="C23" s="99"/>
    </row>
    <row r="24" spans="1:3" ht="23.25" thickBot="1">
      <c r="A24" s="99"/>
      <c r="B24" s="105" t="s">
        <v>664</v>
      </c>
      <c r="C24" s="99"/>
    </row>
    <row r="25" spans="1:3">
      <c r="A25" s="99"/>
      <c r="B25" s="106" t="s">
        <v>1291</v>
      </c>
      <c r="C25" s="99"/>
    </row>
    <row r="26" spans="1:3">
      <c r="A26" s="99"/>
      <c r="B26" s="104" t="s">
        <v>666</v>
      </c>
      <c r="C26" s="99"/>
    </row>
    <row r="27" spans="1:3" ht="15.75" thickBot="1">
      <c r="A27" s="99"/>
      <c r="B27" s="105" t="s">
        <v>667</v>
      </c>
      <c r="C27" s="99"/>
    </row>
    <row r="28" spans="1:3">
      <c r="A28" s="99"/>
      <c r="B28" s="106" t="s">
        <v>668</v>
      </c>
      <c r="C28" s="99"/>
    </row>
    <row r="29" spans="1:3">
      <c r="A29" s="99"/>
      <c r="B29" s="104" t="s">
        <v>669</v>
      </c>
      <c r="C29" s="99"/>
    </row>
    <row r="30" spans="1:3" ht="15.75" thickBot="1">
      <c r="A30" s="99"/>
      <c r="B30" s="105" t="s">
        <v>670</v>
      </c>
      <c r="C30" s="99"/>
    </row>
    <row r="31" spans="1:3">
      <c r="A31" s="99"/>
      <c r="B31" s="106" t="s">
        <v>671</v>
      </c>
      <c r="C31" s="99"/>
    </row>
    <row r="32" spans="1:3">
      <c r="A32" s="99"/>
      <c r="B32" s="104" t="s">
        <v>672</v>
      </c>
      <c r="C32" s="99"/>
    </row>
    <row r="33" spans="1:3" ht="15.75" thickBot="1">
      <c r="A33" s="99"/>
      <c r="B33" s="105" t="s">
        <v>673</v>
      </c>
      <c r="C33" s="99"/>
    </row>
    <row r="34" spans="1:3">
      <c r="A34" s="99"/>
      <c r="B34" s="106" t="s">
        <v>1292</v>
      </c>
      <c r="C34" s="99"/>
    </row>
    <row r="35" spans="1:3">
      <c r="A35" s="99"/>
      <c r="B35" s="104" t="s">
        <v>675</v>
      </c>
      <c r="C35" s="99"/>
    </row>
    <row r="36" spans="1:3" ht="15.75" thickBot="1">
      <c r="A36" s="99"/>
      <c r="B36" s="105" t="s">
        <v>673</v>
      </c>
      <c r="C36" s="99"/>
    </row>
    <row r="37" spans="1:3">
      <c r="A37" s="99"/>
      <c r="B37" s="106" t="s">
        <v>1305</v>
      </c>
      <c r="C37" s="99"/>
    </row>
    <row r="38" spans="1:3" ht="22.5">
      <c r="A38" s="99"/>
      <c r="B38" s="104" t="s">
        <v>1293</v>
      </c>
      <c r="C38" s="99"/>
    </row>
    <row r="39" spans="1:3" ht="23.25" thickBot="1">
      <c r="A39" s="99"/>
      <c r="B39" s="105" t="s">
        <v>678</v>
      </c>
      <c r="C39" s="99"/>
    </row>
    <row r="40" spans="1:3">
      <c r="A40" s="99"/>
      <c r="B40" s="106" t="s">
        <v>679</v>
      </c>
      <c r="C40" s="99"/>
    </row>
    <row r="41" spans="1:3">
      <c r="A41" s="99"/>
      <c r="B41" s="104" t="s">
        <v>680</v>
      </c>
      <c r="C41" s="99"/>
    </row>
    <row r="42" spans="1:3">
      <c r="A42" s="99"/>
      <c r="B42" s="104" t="s">
        <v>681</v>
      </c>
      <c r="C42" s="99"/>
    </row>
    <row r="43" spans="1:3" ht="23.25" thickBot="1">
      <c r="A43" s="99"/>
      <c r="B43" s="105" t="s">
        <v>1306</v>
      </c>
      <c r="C43" s="99"/>
    </row>
    <row r="44" spans="1:3">
      <c r="A44" s="99"/>
      <c r="B44" s="106" t="s">
        <v>683</v>
      </c>
      <c r="C44" s="99"/>
    </row>
    <row r="45" spans="1:3">
      <c r="A45" s="99"/>
      <c r="B45" s="104" t="s">
        <v>684</v>
      </c>
      <c r="C45" s="99"/>
    </row>
    <row r="46" spans="1:3">
      <c r="A46" s="99"/>
      <c r="B46" s="104" t="s">
        <v>1294</v>
      </c>
      <c r="C46" s="99"/>
    </row>
    <row r="47" spans="1:3">
      <c r="A47" s="99"/>
      <c r="B47" s="104" t="s">
        <v>1295</v>
      </c>
      <c r="C47" s="99"/>
    </row>
    <row r="48" spans="1:3" ht="23.25" thickBot="1">
      <c r="A48" s="99"/>
      <c r="B48" s="105" t="s">
        <v>1296</v>
      </c>
      <c r="C48" s="99"/>
    </row>
    <row r="49" spans="1:3" ht="22.5">
      <c r="A49" s="99"/>
      <c r="B49" s="110" t="s">
        <v>688</v>
      </c>
      <c r="C49" s="99"/>
    </row>
    <row r="50" spans="1:3">
      <c r="A50" s="99"/>
      <c r="B50" s="99"/>
      <c r="C50" s="99"/>
    </row>
  </sheetData>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P8206"/>
  <sheetViews>
    <sheetView view="pageBreakPreview" zoomScaleNormal="100" zoomScaleSheetLayoutView="100" workbookViewId="0">
      <pane ySplit="9" topLeftCell="A10" activePane="bottomLeft" state="frozen"/>
      <selection activeCell="G12" sqref="G12:K12"/>
      <selection pane="bottomLeft" activeCell="A6" sqref="A6"/>
    </sheetView>
  </sheetViews>
  <sheetFormatPr baseColWidth="10" defaultRowHeight="12.75"/>
  <cols>
    <col min="1" max="1" width="7.140625" style="122" customWidth="1"/>
    <col min="2" max="2" width="4.140625" style="122" customWidth="1"/>
    <col min="3" max="3" width="15.5703125" style="185" customWidth="1"/>
    <col min="4" max="4" width="12.28515625" style="122" bestFit="1" customWidth="1"/>
    <col min="5" max="5" width="14" style="122" customWidth="1"/>
    <col min="6" max="6" width="12.140625" style="122" customWidth="1"/>
    <col min="7" max="7" width="9.42578125" style="122" customWidth="1"/>
    <col min="8" max="8" width="12.42578125" style="122" customWidth="1"/>
    <col min="9" max="9" width="50.28515625" style="129" customWidth="1"/>
    <col min="10" max="13" width="7.28515625" style="122" customWidth="1"/>
    <col min="14" max="15" width="16.85546875" style="194" customWidth="1"/>
    <col min="16" max="16" width="13.85546875" style="122" customWidth="1"/>
    <col min="17" max="16384" width="11.42578125" style="118"/>
  </cols>
  <sheetData>
    <row r="1" spans="1:16">
      <c r="A1" s="202" t="s">
        <v>37</v>
      </c>
      <c r="B1" s="202"/>
      <c r="C1" s="202"/>
      <c r="D1" s="202"/>
      <c r="E1" s="202"/>
      <c r="F1" s="202"/>
      <c r="G1" s="202"/>
      <c r="H1" s="202"/>
      <c r="I1" s="202"/>
      <c r="J1" s="202"/>
      <c r="K1" s="130"/>
      <c r="L1" s="130"/>
      <c r="M1" s="130"/>
      <c r="N1" s="197"/>
      <c r="O1" s="197"/>
      <c r="P1" s="130"/>
    </row>
    <row r="2" spans="1:16" ht="15.75">
      <c r="A2" s="202" t="s">
        <v>3031</v>
      </c>
      <c r="B2" s="202"/>
      <c r="C2" s="202"/>
      <c r="D2" s="202"/>
      <c r="E2" s="202"/>
      <c r="F2" s="202"/>
      <c r="G2" s="202"/>
      <c r="H2" s="202"/>
      <c r="I2" s="202"/>
      <c r="J2" s="202"/>
      <c r="K2" s="130"/>
      <c r="L2" s="130"/>
      <c r="M2" s="130"/>
      <c r="N2" s="197"/>
      <c r="O2" s="197"/>
      <c r="P2" s="130"/>
    </row>
    <row r="3" spans="1:16">
      <c r="A3" s="202" t="s">
        <v>39</v>
      </c>
      <c r="B3" s="202"/>
      <c r="C3" s="202"/>
      <c r="D3" s="202"/>
      <c r="E3" s="202"/>
      <c r="F3" s="202"/>
      <c r="G3" s="202"/>
      <c r="H3" s="202"/>
      <c r="I3" s="202"/>
      <c r="J3" s="202"/>
      <c r="K3" s="130"/>
      <c r="L3" s="130"/>
      <c r="M3" s="130"/>
      <c r="N3" s="197"/>
      <c r="O3" s="197"/>
      <c r="P3" s="130"/>
    </row>
    <row r="4" spans="1:16">
      <c r="A4" s="202" t="s">
        <v>15936</v>
      </c>
      <c r="B4" s="202"/>
      <c r="C4" s="202"/>
      <c r="D4" s="202"/>
      <c r="E4" s="202"/>
      <c r="F4" s="202"/>
      <c r="G4" s="202"/>
      <c r="H4" s="202"/>
      <c r="I4" s="202"/>
      <c r="J4" s="202"/>
      <c r="K4" s="130"/>
      <c r="L4" s="130"/>
      <c r="M4" s="130"/>
      <c r="N4" s="197"/>
      <c r="O4" s="197"/>
      <c r="P4" s="130"/>
    </row>
    <row r="5" spans="1:16">
      <c r="A5" s="121" t="s">
        <v>15939</v>
      </c>
      <c r="B5" s="116"/>
      <c r="C5" s="116"/>
      <c r="D5" s="116"/>
      <c r="E5" s="132"/>
      <c r="F5" s="116"/>
      <c r="G5" s="116"/>
      <c r="H5" s="116"/>
      <c r="I5" s="126"/>
      <c r="J5" s="117"/>
      <c r="K5" s="130"/>
      <c r="L5" s="130"/>
      <c r="M5" s="130"/>
      <c r="N5" s="197"/>
      <c r="O5" s="197"/>
      <c r="P5" s="130"/>
    </row>
    <row r="6" spans="1:16">
      <c r="A6" s="121"/>
      <c r="B6" s="116"/>
      <c r="C6" s="116"/>
      <c r="D6" s="116"/>
      <c r="E6" s="132"/>
      <c r="F6" s="116"/>
      <c r="G6" s="116"/>
      <c r="H6" s="116"/>
      <c r="I6" s="126"/>
      <c r="J6" s="117"/>
      <c r="K6" s="130"/>
      <c r="L6" s="130"/>
      <c r="M6" s="130"/>
      <c r="N6" s="197"/>
      <c r="O6" s="197"/>
      <c r="P6" s="130"/>
    </row>
    <row r="7" spans="1:16">
      <c r="A7" s="123"/>
      <c r="B7" s="123"/>
      <c r="C7" s="184"/>
      <c r="D7" s="123"/>
      <c r="E7" s="123"/>
      <c r="F7" s="123"/>
      <c r="G7" s="123"/>
      <c r="H7" s="123"/>
      <c r="I7" s="127"/>
      <c r="J7" s="338" t="s">
        <v>1345</v>
      </c>
      <c r="K7" s="339"/>
      <c r="L7" s="338" t="s">
        <v>1344</v>
      </c>
      <c r="M7" s="339"/>
      <c r="N7" s="340"/>
      <c r="O7" s="340"/>
      <c r="P7" s="123"/>
    </row>
    <row r="8" spans="1:16" ht="12.75" customHeight="1">
      <c r="A8" s="341" t="s">
        <v>1346</v>
      </c>
      <c r="B8" s="341" t="s">
        <v>1347</v>
      </c>
      <c r="C8" s="337" t="s">
        <v>1358</v>
      </c>
      <c r="D8" s="337" t="s">
        <v>1341</v>
      </c>
      <c r="E8" s="337" t="s">
        <v>1339</v>
      </c>
      <c r="F8" s="337" t="s">
        <v>1340</v>
      </c>
      <c r="G8" s="337" t="s">
        <v>1342</v>
      </c>
      <c r="H8" s="341" t="s">
        <v>1366</v>
      </c>
      <c r="I8" s="337" t="s">
        <v>1343</v>
      </c>
      <c r="J8" s="341" t="s">
        <v>1349</v>
      </c>
      <c r="K8" s="341" t="s">
        <v>1350</v>
      </c>
      <c r="L8" s="341" t="s">
        <v>1348</v>
      </c>
      <c r="M8" s="341" t="s">
        <v>1351</v>
      </c>
      <c r="N8" s="336" t="s">
        <v>1352</v>
      </c>
      <c r="O8" s="337" t="s">
        <v>1353</v>
      </c>
      <c r="P8" s="337" t="s">
        <v>1361</v>
      </c>
    </row>
    <row r="9" spans="1:16">
      <c r="A9" s="341"/>
      <c r="B9" s="341"/>
      <c r="C9" s="337"/>
      <c r="D9" s="337"/>
      <c r="E9" s="337"/>
      <c r="F9" s="337"/>
      <c r="G9" s="337"/>
      <c r="H9" s="341"/>
      <c r="I9" s="337"/>
      <c r="J9" s="341"/>
      <c r="K9" s="341"/>
      <c r="L9" s="341"/>
      <c r="M9" s="341"/>
      <c r="N9" s="336"/>
      <c r="O9" s="337"/>
      <c r="P9" s="337"/>
    </row>
    <row r="10" spans="1:16" ht="51">
      <c r="A10" s="257">
        <v>340</v>
      </c>
      <c r="B10" s="124"/>
      <c r="C10" s="125" t="s">
        <v>814</v>
      </c>
      <c r="D10" s="119">
        <v>43102</v>
      </c>
      <c r="E10" s="120" t="s">
        <v>1416</v>
      </c>
      <c r="F10" s="120" t="s">
        <v>6</v>
      </c>
      <c r="G10" s="120">
        <v>632267</v>
      </c>
      <c r="H10" s="124"/>
      <c r="I10" s="128" t="s">
        <v>2293</v>
      </c>
      <c r="J10" s="124"/>
      <c r="K10" s="124"/>
      <c r="L10" s="124"/>
      <c r="M10" s="124"/>
      <c r="N10" s="207">
        <v>0</v>
      </c>
      <c r="O10" s="207">
        <v>78676.59</v>
      </c>
      <c r="P10" s="124" t="s">
        <v>1314</v>
      </c>
    </row>
    <row r="11" spans="1:16" ht="51">
      <c r="A11" s="257">
        <v>340</v>
      </c>
      <c r="B11" s="124"/>
      <c r="C11" s="125" t="s">
        <v>814</v>
      </c>
      <c r="D11" s="119">
        <v>43102</v>
      </c>
      <c r="E11" s="120" t="s">
        <v>1417</v>
      </c>
      <c r="F11" s="120" t="s">
        <v>6</v>
      </c>
      <c r="G11" s="120">
        <v>632269</v>
      </c>
      <c r="H11" s="124"/>
      <c r="I11" s="128" t="s">
        <v>2294</v>
      </c>
      <c r="J11" s="124"/>
      <c r="K11" s="124"/>
      <c r="L11" s="124"/>
      <c r="M11" s="124"/>
      <c r="N11" s="208">
        <v>0</v>
      </c>
      <c r="O11" s="208">
        <v>79070.69</v>
      </c>
      <c r="P11" s="124" t="s">
        <v>1314</v>
      </c>
    </row>
    <row r="12" spans="1:16" ht="63.75">
      <c r="A12" s="257">
        <v>291</v>
      </c>
      <c r="B12" s="124"/>
      <c r="C12" s="125" t="s">
        <v>794</v>
      </c>
      <c r="D12" s="119">
        <v>43102</v>
      </c>
      <c r="E12" s="120" t="s">
        <v>1418</v>
      </c>
      <c r="F12" s="120" t="s">
        <v>6</v>
      </c>
      <c r="G12" s="120">
        <v>910065</v>
      </c>
      <c r="H12" s="124"/>
      <c r="I12" s="128" t="s">
        <v>2295</v>
      </c>
      <c r="J12" s="124"/>
      <c r="K12" s="124"/>
      <c r="L12" s="124"/>
      <c r="M12" s="124"/>
      <c r="N12" s="208">
        <v>0</v>
      </c>
      <c r="O12" s="208">
        <v>3794033.87</v>
      </c>
      <c r="P12" s="124" t="s">
        <v>1314</v>
      </c>
    </row>
    <row r="13" spans="1:16" ht="76.5">
      <c r="A13" s="257">
        <v>41</v>
      </c>
      <c r="B13" s="124"/>
      <c r="C13" s="125" t="s">
        <v>697</v>
      </c>
      <c r="D13" s="119">
        <v>43102</v>
      </c>
      <c r="E13" s="120" t="s">
        <v>1419</v>
      </c>
      <c r="F13" s="120" t="s">
        <v>1315</v>
      </c>
      <c r="G13" s="120">
        <v>16202380</v>
      </c>
      <c r="H13" s="124"/>
      <c r="I13" s="128" t="s">
        <v>2296</v>
      </c>
      <c r="J13" s="124"/>
      <c r="K13" s="124"/>
      <c r="L13" s="124"/>
      <c r="M13" s="124"/>
      <c r="N13" s="208">
        <v>260</v>
      </c>
      <c r="O13" s="208">
        <v>0</v>
      </c>
      <c r="P13" s="124" t="s">
        <v>1314</v>
      </c>
    </row>
    <row r="14" spans="1:16" ht="51">
      <c r="A14" s="257" t="s">
        <v>619</v>
      </c>
      <c r="B14" s="124"/>
      <c r="C14" s="125" t="s">
        <v>713</v>
      </c>
      <c r="D14" s="119">
        <v>43102</v>
      </c>
      <c r="E14" s="120" t="s">
        <v>1927</v>
      </c>
      <c r="F14" s="120" t="s">
        <v>3</v>
      </c>
      <c r="G14" s="120">
        <v>1583838</v>
      </c>
      <c r="H14" s="124"/>
      <c r="I14" s="128" t="s">
        <v>2694</v>
      </c>
      <c r="J14" s="124"/>
      <c r="K14" s="124"/>
      <c r="L14" s="124"/>
      <c r="M14" s="124"/>
      <c r="N14" s="208">
        <v>0</v>
      </c>
      <c r="O14" s="208">
        <v>94.48</v>
      </c>
      <c r="P14" s="124" t="s">
        <v>1314</v>
      </c>
    </row>
    <row r="15" spans="1:16" ht="51">
      <c r="A15" s="257">
        <v>20</v>
      </c>
      <c r="B15" s="124"/>
      <c r="C15" s="125" t="s">
        <v>693</v>
      </c>
      <c r="D15" s="119">
        <v>43102</v>
      </c>
      <c r="E15" s="120" t="s">
        <v>1928</v>
      </c>
      <c r="F15" s="120" t="s">
        <v>3</v>
      </c>
      <c r="G15" s="120">
        <v>1583863</v>
      </c>
      <c r="H15" s="124"/>
      <c r="I15" s="128" t="s">
        <v>2695</v>
      </c>
      <c r="J15" s="124"/>
      <c r="K15" s="124"/>
      <c r="L15" s="124"/>
      <c r="M15" s="124"/>
      <c r="N15" s="208">
        <v>0</v>
      </c>
      <c r="O15" s="208">
        <v>10718.88</v>
      </c>
      <c r="P15" s="124" t="s">
        <v>1314</v>
      </c>
    </row>
    <row r="16" spans="1:16" ht="51">
      <c r="A16" s="257" t="s">
        <v>619</v>
      </c>
      <c r="B16" s="124"/>
      <c r="C16" s="125" t="s">
        <v>713</v>
      </c>
      <c r="D16" s="119">
        <v>43102</v>
      </c>
      <c r="E16" s="120" t="s">
        <v>1929</v>
      </c>
      <c r="F16" s="120" t="s">
        <v>3</v>
      </c>
      <c r="G16" s="120">
        <v>1583771</v>
      </c>
      <c r="H16" s="124"/>
      <c r="I16" s="128" t="s">
        <v>2696</v>
      </c>
      <c r="J16" s="124"/>
      <c r="K16" s="124"/>
      <c r="L16" s="124"/>
      <c r="M16" s="124"/>
      <c r="N16" s="208">
        <v>0</v>
      </c>
      <c r="O16" s="208">
        <v>262.39999999999998</v>
      </c>
      <c r="P16" s="124" t="s">
        <v>1314</v>
      </c>
    </row>
    <row r="17" spans="1:16" ht="51">
      <c r="A17" s="257" t="s">
        <v>619</v>
      </c>
      <c r="B17" s="124"/>
      <c r="C17" s="125" t="s">
        <v>713</v>
      </c>
      <c r="D17" s="119">
        <v>43102</v>
      </c>
      <c r="E17" s="120" t="s">
        <v>1930</v>
      </c>
      <c r="F17" s="120" t="s">
        <v>3</v>
      </c>
      <c r="G17" s="120">
        <v>1583781</v>
      </c>
      <c r="H17" s="124"/>
      <c r="I17" s="128" t="s">
        <v>2697</v>
      </c>
      <c r="J17" s="124"/>
      <c r="K17" s="124"/>
      <c r="L17" s="124"/>
      <c r="M17" s="124"/>
      <c r="N17" s="208">
        <v>0</v>
      </c>
      <c r="O17" s="208">
        <v>1153</v>
      </c>
      <c r="P17" s="124" t="s">
        <v>1314</v>
      </c>
    </row>
    <row r="18" spans="1:16" ht="51">
      <c r="A18" s="257" t="s">
        <v>619</v>
      </c>
      <c r="B18" s="124"/>
      <c r="C18" s="125" t="s">
        <v>713</v>
      </c>
      <c r="D18" s="119">
        <v>43102</v>
      </c>
      <c r="E18" s="120" t="s">
        <v>1931</v>
      </c>
      <c r="F18" s="120" t="s">
        <v>3</v>
      </c>
      <c r="G18" s="120">
        <v>1583784</v>
      </c>
      <c r="H18" s="124"/>
      <c r="I18" s="128" t="s">
        <v>2698</v>
      </c>
      <c r="J18" s="124"/>
      <c r="K18" s="124"/>
      <c r="L18" s="124"/>
      <c r="M18" s="124"/>
      <c r="N18" s="208">
        <v>0</v>
      </c>
      <c r="O18" s="208">
        <v>1153</v>
      </c>
      <c r="P18" s="124" t="s">
        <v>1314</v>
      </c>
    </row>
    <row r="19" spans="1:16" ht="51">
      <c r="A19" s="257" t="s">
        <v>619</v>
      </c>
      <c r="B19" s="124"/>
      <c r="C19" s="125" t="s">
        <v>713</v>
      </c>
      <c r="D19" s="119">
        <v>43102</v>
      </c>
      <c r="E19" s="120" t="s">
        <v>1932</v>
      </c>
      <c r="F19" s="120" t="s">
        <v>3</v>
      </c>
      <c r="G19" s="120">
        <v>1583805</v>
      </c>
      <c r="H19" s="124"/>
      <c r="I19" s="128" t="s">
        <v>1407</v>
      </c>
      <c r="J19" s="124"/>
      <c r="K19" s="124"/>
      <c r="L19" s="124"/>
      <c r="M19" s="124"/>
      <c r="N19" s="208">
        <v>0</v>
      </c>
      <c r="O19" s="208">
        <v>400</v>
      </c>
      <c r="P19" s="124" t="s">
        <v>1314</v>
      </c>
    </row>
    <row r="20" spans="1:16" ht="51">
      <c r="A20" s="257" t="s">
        <v>619</v>
      </c>
      <c r="B20" s="124"/>
      <c r="C20" s="125" t="s">
        <v>713</v>
      </c>
      <c r="D20" s="119">
        <v>43102</v>
      </c>
      <c r="E20" s="120" t="s">
        <v>1933</v>
      </c>
      <c r="F20" s="120" t="s">
        <v>3</v>
      </c>
      <c r="G20" s="120">
        <v>1583830</v>
      </c>
      <c r="H20" s="124"/>
      <c r="I20" s="128" t="s">
        <v>1408</v>
      </c>
      <c r="J20" s="124"/>
      <c r="K20" s="124"/>
      <c r="L20" s="124"/>
      <c r="M20" s="124"/>
      <c r="N20" s="208">
        <v>0</v>
      </c>
      <c r="O20" s="208">
        <v>695</v>
      </c>
      <c r="P20" s="124" t="s">
        <v>1314</v>
      </c>
    </row>
    <row r="21" spans="1:16" ht="51">
      <c r="A21" s="257">
        <v>20</v>
      </c>
      <c r="B21" s="124"/>
      <c r="C21" s="125" t="s">
        <v>693</v>
      </c>
      <c r="D21" s="119">
        <v>43102</v>
      </c>
      <c r="E21" s="120" t="s">
        <v>1934</v>
      </c>
      <c r="F21" s="120" t="s">
        <v>3</v>
      </c>
      <c r="G21" s="120">
        <v>1583851</v>
      </c>
      <c r="H21" s="124"/>
      <c r="I21" s="128" t="s">
        <v>2699</v>
      </c>
      <c r="J21" s="124"/>
      <c r="K21" s="124"/>
      <c r="L21" s="124"/>
      <c r="M21" s="124"/>
      <c r="N21" s="208">
        <v>0</v>
      </c>
      <c r="O21" s="208">
        <v>221.76</v>
      </c>
      <c r="P21" s="124" t="s">
        <v>1314</v>
      </c>
    </row>
    <row r="22" spans="1:16" ht="51">
      <c r="A22" s="257">
        <v>20</v>
      </c>
      <c r="B22" s="124"/>
      <c r="C22" s="125" t="s">
        <v>693</v>
      </c>
      <c r="D22" s="119">
        <v>43102</v>
      </c>
      <c r="E22" s="120" t="s">
        <v>1935</v>
      </c>
      <c r="F22" s="120" t="s">
        <v>3</v>
      </c>
      <c r="G22" s="120">
        <v>1583854</v>
      </c>
      <c r="H22" s="124"/>
      <c r="I22" s="128" t="s">
        <v>2700</v>
      </c>
      <c r="J22" s="124"/>
      <c r="K22" s="124"/>
      <c r="L22" s="124"/>
      <c r="M22" s="124"/>
      <c r="N22" s="208">
        <v>0</v>
      </c>
      <c r="O22" s="208">
        <v>179.52</v>
      </c>
      <c r="P22" s="124" t="s">
        <v>1314</v>
      </c>
    </row>
    <row r="23" spans="1:16" ht="51">
      <c r="A23" s="257" t="s">
        <v>619</v>
      </c>
      <c r="B23" s="124"/>
      <c r="C23" s="125" t="s">
        <v>713</v>
      </c>
      <c r="D23" s="119">
        <v>43102</v>
      </c>
      <c r="E23" s="120" t="s">
        <v>1936</v>
      </c>
      <c r="F23" s="120" t="s">
        <v>3</v>
      </c>
      <c r="G23" s="120">
        <v>1583897</v>
      </c>
      <c r="H23" s="124"/>
      <c r="I23" s="128" t="s">
        <v>2701</v>
      </c>
      <c r="J23" s="124"/>
      <c r="K23" s="124"/>
      <c r="L23" s="124"/>
      <c r="M23" s="124"/>
      <c r="N23" s="208">
        <v>0</v>
      </c>
      <c r="O23" s="208">
        <v>59.39</v>
      </c>
      <c r="P23" s="124" t="s">
        <v>1314</v>
      </c>
    </row>
    <row r="24" spans="1:16" ht="51">
      <c r="A24" s="257" t="s">
        <v>619</v>
      </c>
      <c r="B24" s="124"/>
      <c r="C24" s="125" t="s">
        <v>713</v>
      </c>
      <c r="D24" s="119">
        <v>43102</v>
      </c>
      <c r="E24" s="120" t="s">
        <v>1937</v>
      </c>
      <c r="F24" s="120" t="s">
        <v>3</v>
      </c>
      <c r="G24" s="120">
        <v>1583938</v>
      </c>
      <c r="H24" s="124"/>
      <c r="I24" s="128" t="s">
        <v>1371</v>
      </c>
      <c r="J24" s="124"/>
      <c r="K24" s="124"/>
      <c r="L24" s="124"/>
      <c r="M24" s="124"/>
      <c r="N24" s="208">
        <v>0</v>
      </c>
      <c r="O24" s="208">
        <v>1000</v>
      </c>
      <c r="P24" s="124" t="s">
        <v>1314</v>
      </c>
    </row>
    <row r="25" spans="1:16" ht="51">
      <c r="A25" s="257" t="s">
        <v>619</v>
      </c>
      <c r="B25" s="124"/>
      <c r="C25" s="125" t="s">
        <v>713</v>
      </c>
      <c r="D25" s="119">
        <v>43102</v>
      </c>
      <c r="E25" s="120" t="s">
        <v>1938</v>
      </c>
      <c r="F25" s="120" t="s">
        <v>3</v>
      </c>
      <c r="G25" s="120">
        <v>1583947</v>
      </c>
      <c r="H25" s="124"/>
      <c r="I25" s="128" t="s">
        <v>2702</v>
      </c>
      <c r="J25" s="124"/>
      <c r="K25" s="124"/>
      <c r="L25" s="124"/>
      <c r="M25" s="124"/>
      <c r="N25" s="208">
        <v>0</v>
      </c>
      <c r="O25" s="208">
        <v>1305</v>
      </c>
      <c r="P25" s="124" t="s">
        <v>1314</v>
      </c>
    </row>
    <row r="26" spans="1:16" ht="38.25">
      <c r="A26" s="257">
        <v>20</v>
      </c>
      <c r="B26" s="124"/>
      <c r="C26" s="125" t="s">
        <v>693</v>
      </c>
      <c r="D26" s="119">
        <v>43102</v>
      </c>
      <c r="E26" s="120" t="s">
        <v>1939</v>
      </c>
      <c r="F26" s="120" t="s">
        <v>3</v>
      </c>
      <c r="G26" s="120">
        <v>1583953</v>
      </c>
      <c r="H26" s="124"/>
      <c r="I26" s="128" t="s">
        <v>2703</v>
      </c>
      <c r="J26" s="124"/>
      <c r="K26" s="124"/>
      <c r="L26" s="124"/>
      <c r="M26" s="124"/>
      <c r="N26" s="208">
        <v>0</v>
      </c>
      <c r="O26" s="208">
        <v>37</v>
      </c>
      <c r="P26" s="124" t="s">
        <v>1314</v>
      </c>
    </row>
    <row r="27" spans="1:16" ht="38.25">
      <c r="A27" s="257">
        <v>20</v>
      </c>
      <c r="B27" s="124"/>
      <c r="C27" s="125" t="s">
        <v>693</v>
      </c>
      <c r="D27" s="119">
        <v>43102</v>
      </c>
      <c r="E27" s="120" t="s">
        <v>1940</v>
      </c>
      <c r="F27" s="120" t="s">
        <v>3</v>
      </c>
      <c r="G27" s="120">
        <v>1583955</v>
      </c>
      <c r="H27" s="124"/>
      <c r="I27" s="128" t="s">
        <v>2703</v>
      </c>
      <c r="J27" s="124"/>
      <c r="K27" s="124"/>
      <c r="L27" s="124"/>
      <c r="M27" s="124"/>
      <c r="N27" s="208">
        <v>0</v>
      </c>
      <c r="O27" s="208">
        <v>14</v>
      </c>
      <c r="P27" s="124" t="s">
        <v>1314</v>
      </c>
    </row>
    <row r="28" spans="1:16" ht="51">
      <c r="A28" s="257" t="s">
        <v>619</v>
      </c>
      <c r="B28" s="124"/>
      <c r="C28" s="125" t="s">
        <v>713</v>
      </c>
      <c r="D28" s="119">
        <v>43102</v>
      </c>
      <c r="E28" s="120" t="s">
        <v>1941</v>
      </c>
      <c r="F28" s="120" t="s">
        <v>3</v>
      </c>
      <c r="G28" s="120">
        <v>1583957</v>
      </c>
      <c r="H28" s="124"/>
      <c r="I28" s="128" t="s">
        <v>2704</v>
      </c>
      <c r="J28" s="124"/>
      <c r="K28" s="124"/>
      <c r="L28" s="124"/>
      <c r="M28" s="124"/>
      <c r="N28" s="208">
        <v>0</v>
      </c>
      <c r="O28" s="208">
        <v>1080.46</v>
      </c>
      <c r="P28" s="124" t="s">
        <v>1314</v>
      </c>
    </row>
    <row r="29" spans="1:16" ht="51">
      <c r="A29" s="257">
        <v>48</v>
      </c>
      <c r="B29" s="124"/>
      <c r="C29" s="125" t="s">
        <v>700</v>
      </c>
      <c r="D29" s="119">
        <v>43102</v>
      </c>
      <c r="E29" s="120" t="s">
        <v>1942</v>
      </c>
      <c r="F29" s="120" t="s">
        <v>3</v>
      </c>
      <c r="G29" s="120">
        <v>1583991</v>
      </c>
      <c r="H29" s="124"/>
      <c r="I29" s="128" t="s">
        <v>2705</v>
      </c>
      <c r="J29" s="124"/>
      <c r="K29" s="124"/>
      <c r="L29" s="124"/>
      <c r="M29" s="124"/>
      <c r="N29" s="208">
        <v>0</v>
      </c>
      <c r="O29" s="208">
        <v>202.5</v>
      </c>
      <c r="P29" s="124" t="s">
        <v>1314</v>
      </c>
    </row>
    <row r="30" spans="1:16" ht="51">
      <c r="A30" s="257" t="s">
        <v>619</v>
      </c>
      <c r="B30" s="124"/>
      <c r="C30" s="125" t="s">
        <v>713</v>
      </c>
      <c r="D30" s="119">
        <v>43102</v>
      </c>
      <c r="E30" s="120" t="s">
        <v>1943</v>
      </c>
      <c r="F30" s="120" t="s">
        <v>3</v>
      </c>
      <c r="G30" s="120">
        <v>1583992</v>
      </c>
      <c r="H30" s="124"/>
      <c r="I30" s="128" t="s">
        <v>2706</v>
      </c>
      <c r="J30" s="124"/>
      <c r="K30" s="124"/>
      <c r="L30" s="124"/>
      <c r="M30" s="124"/>
      <c r="N30" s="208">
        <v>0</v>
      </c>
      <c r="O30" s="208">
        <v>242.8</v>
      </c>
      <c r="P30" s="124" t="s">
        <v>1314</v>
      </c>
    </row>
    <row r="31" spans="1:16" ht="51">
      <c r="A31" s="257" t="s">
        <v>619</v>
      </c>
      <c r="B31" s="124"/>
      <c r="C31" s="125" t="s">
        <v>713</v>
      </c>
      <c r="D31" s="119">
        <v>43102</v>
      </c>
      <c r="E31" s="120" t="s">
        <v>1944</v>
      </c>
      <c r="F31" s="120" t="s">
        <v>3</v>
      </c>
      <c r="G31" s="120">
        <v>1584015</v>
      </c>
      <c r="H31" s="124"/>
      <c r="I31" s="128" t="s">
        <v>2707</v>
      </c>
      <c r="J31" s="124"/>
      <c r="K31" s="124"/>
      <c r="L31" s="124"/>
      <c r="M31" s="124"/>
      <c r="N31" s="208">
        <v>0</v>
      </c>
      <c r="O31" s="208">
        <v>38.659999999999997</v>
      </c>
      <c r="P31" s="124" t="s">
        <v>1314</v>
      </c>
    </row>
    <row r="32" spans="1:16" ht="51">
      <c r="A32" s="257">
        <v>47</v>
      </c>
      <c r="B32" s="124"/>
      <c r="C32" s="125" t="s">
        <v>699</v>
      </c>
      <c r="D32" s="119">
        <v>43102</v>
      </c>
      <c r="E32" s="120" t="s">
        <v>1945</v>
      </c>
      <c r="F32" s="120" t="s">
        <v>3</v>
      </c>
      <c r="G32" s="120">
        <v>1584045</v>
      </c>
      <c r="H32" s="124"/>
      <c r="I32" s="128" t="s">
        <v>2708</v>
      </c>
      <c r="J32" s="124"/>
      <c r="K32" s="124"/>
      <c r="L32" s="124"/>
      <c r="M32" s="124"/>
      <c r="N32" s="208">
        <v>0</v>
      </c>
      <c r="O32" s="208">
        <v>6985.55</v>
      </c>
      <c r="P32" s="124" t="s">
        <v>1314</v>
      </c>
    </row>
    <row r="33" spans="1:16" ht="51">
      <c r="A33" s="257" t="s">
        <v>622</v>
      </c>
      <c r="B33" s="124"/>
      <c r="C33" s="125" t="s">
        <v>715</v>
      </c>
      <c r="D33" s="119">
        <v>43103</v>
      </c>
      <c r="E33" s="120" t="s">
        <v>1420</v>
      </c>
      <c r="F33" s="120" t="s">
        <v>6</v>
      </c>
      <c r="G33" s="120">
        <v>926353</v>
      </c>
      <c r="H33" s="124"/>
      <c r="I33" s="128" t="s">
        <v>1374</v>
      </c>
      <c r="J33" s="124"/>
      <c r="K33" s="124"/>
      <c r="L33" s="124"/>
      <c r="M33" s="124"/>
      <c r="N33" s="208">
        <v>0</v>
      </c>
      <c r="O33" s="208">
        <v>727.31</v>
      </c>
      <c r="P33" s="124" t="s">
        <v>1314</v>
      </c>
    </row>
    <row r="34" spans="1:16" ht="76.5">
      <c r="A34" s="257">
        <v>132</v>
      </c>
      <c r="B34" s="124"/>
      <c r="C34" s="125" t="s">
        <v>728</v>
      </c>
      <c r="D34" s="119">
        <v>43103</v>
      </c>
      <c r="E34" s="120" t="s">
        <v>1421</v>
      </c>
      <c r="F34" s="120" t="s">
        <v>11</v>
      </c>
      <c r="G34" s="120">
        <v>910136</v>
      </c>
      <c r="H34" s="124"/>
      <c r="I34" s="128" t="s">
        <v>2298</v>
      </c>
      <c r="J34" s="124"/>
      <c r="K34" s="124"/>
      <c r="L34" s="124"/>
      <c r="M34" s="124"/>
      <c r="N34" s="208">
        <v>595.1</v>
      </c>
      <c r="O34" s="208">
        <v>0</v>
      </c>
      <c r="P34" s="124" t="s">
        <v>1314</v>
      </c>
    </row>
    <row r="35" spans="1:16" ht="63.75">
      <c r="A35" s="257">
        <v>25</v>
      </c>
      <c r="B35" s="124"/>
      <c r="C35" s="125" t="s">
        <v>694</v>
      </c>
      <c r="D35" s="119">
        <v>43103</v>
      </c>
      <c r="E35" s="120" t="s">
        <v>1946</v>
      </c>
      <c r="F35" s="120" t="s">
        <v>3</v>
      </c>
      <c r="G35" s="120">
        <v>1584220</v>
      </c>
      <c r="H35" s="124"/>
      <c r="I35" s="128" t="s">
        <v>2709</v>
      </c>
      <c r="J35" s="124"/>
      <c r="K35" s="124"/>
      <c r="L35" s="124"/>
      <c r="M35" s="124"/>
      <c r="N35" s="208">
        <v>0</v>
      </c>
      <c r="O35" s="208">
        <v>95270.29</v>
      </c>
      <c r="P35" s="124" t="s">
        <v>1314</v>
      </c>
    </row>
    <row r="36" spans="1:16" ht="63.75">
      <c r="A36" s="257">
        <v>25</v>
      </c>
      <c r="B36" s="124"/>
      <c r="C36" s="125" t="s">
        <v>694</v>
      </c>
      <c r="D36" s="119">
        <v>43103</v>
      </c>
      <c r="E36" s="120" t="s">
        <v>1947</v>
      </c>
      <c r="F36" s="120" t="s">
        <v>3</v>
      </c>
      <c r="G36" s="120">
        <v>1584250</v>
      </c>
      <c r="H36" s="124"/>
      <c r="I36" s="128" t="s">
        <v>2710</v>
      </c>
      <c r="J36" s="124"/>
      <c r="K36" s="124"/>
      <c r="L36" s="124"/>
      <c r="M36" s="124"/>
      <c r="N36" s="208">
        <v>0</v>
      </c>
      <c r="O36" s="208">
        <v>1624.8</v>
      </c>
      <c r="P36" s="124" t="s">
        <v>1314</v>
      </c>
    </row>
    <row r="37" spans="1:16" ht="63.75">
      <c r="A37" s="257">
        <v>25</v>
      </c>
      <c r="B37" s="124"/>
      <c r="C37" s="125" t="s">
        <v>694</v>
      </c>
      <c r="D37" s="119">
        <v>43103</v>
      </c>
      <c r="E37" s="120" t="s">
        <v>1948</v>
      </c>
      <c r="F37" s="120" t="s">
        <v>3</v>
      </c>
      <c r="G37" s="120">
        <v>1584251</v>
      </c>
      <c r="H37" s="124"/>
      <c r="I37" s="128" t="s">
        <v>2711</v>
      </c>
      <c r="J37" s="124"/>
      <c r="K37" s="124"/>
      <c r="L37" s="124"/>
      <c r="M37" s="124"/>
      <c r="N37" s="208">
        <v>0</v>
      </c>
      <c r="O37" s="208">
        <v>617.1</v>
      </c>
      <c r="P37" s="124" t="s">
        <v>1314</v>
      </c>
    </row>
    <row r="38" spans="1:16" ht="51">
      <c r="A38" s="257">
        <v>163</v>
      </c>
      <c r="B38" s="124"/>
      <c r="C38" s="125" t="s">
        <v>748</v>
      </c>
      <c r="D38" s="119">
        <v>43103</v>
      </c>
      <c r="E38" s="120" t="s">
        <v>1949</v>
      </c>
      <c r="F38" s="120" t="s">
        <v>3</v>
      </c>
      <c r="G38" s="120">
        <v>1584292</v>
      </c>
      <c r="H38" s="124"/>
      <c r="I38" s="128" t="s">
        <v>2712</v>
      </c>
      <c r="J38" s="124"/>
      <c r="K38" s="124"/>
      <c r="L38" s="124"/>
      <c r="M38" s="124"/>
      <c r="N38" s="208">
        <v>0</v>
      </c>
      <c r="O38" s="208">
        <v>120</v>
      </c>
      <c r="P38" s="124" t="s">
        <v>1314</v>
      </c>
    </row>
    <row r="39" spans="1:16" ht="51">
      <c r="A39" s="257" t="s">
        <v>619</v>
      </c>
      <c r="B39" s="124"/>
      <c r="C39" s="125" t="s">
        <v>713</v>
      </c>
      <c r="D39" s="119">
        <v>43103</v>
      </c>
      <c r="E39" s="120" t="s">
        <v>1950</v>
      </c>
      <c r="F39" s="120" t="s">
        <v>3</v>
      </c>
      <c r="G39" s="120">
        <v>1584229</v>
      </c>
      <c r="H39" s="124"/>
      <c r="I39" s="128" t="s">
        <v>1370</v>
      </c>
      <c r="J39" s="124"/>
      <c r="K39" s="124"/>
      <c r="L39" s="124"/>
      <c r="M39" s="124"/>
      <c r="N39" s="208">
        <v>0</v>
      </c>
      <c r="O39" s="208">
        <v>545</v>
      </c>
      <c r="P39" s="124" t="s">
        <v>1314</v>
      </c>
    </row>
    <row r="40" spans="1:16" ht="51">
      <c r="A40" s="257" t="s">
        <v>619</v>
      </c>
      <c r="B40" s="124"/>
      <c r="C40" s="125" t="s">
        <v>713</v>
      </c>
      <c r="D40" s="119">
        <v>43103</v>
      </c>
      <c r="E40" s="120" t="s">
        <v>1951</v>
      </c>
      <c r="F40" s="120" t="s">
        <v>3</v>
      </c>
      <c r="G40" s="120">
        <v>1584230</v>
      </c>
      <c r="H40" s="124"/>
      <c r="I40" s="128" t="s">
        <v>1372</v>
      </c>
      <c r="J40" s="124"/>
      <c r="K40" s="124"/>
      <c r="L40" s="124"/>
      <c r="M40" s="124"/>
      <c r="N40" s="208">
        <v>0</v>
      </c>
      <c r="O40" s="208">
        <v>711.18</v>
      </c>
      <c r="P40" s="124" t="s">
        <v>1314</v>
      </c>
    </row>
    <row r="41" spans="1:16" ht="51">
      <c r="A41" s="257" t="s">
        <v>619</v>
      </c>
      <c r="B41" s="124"/>
      <c r="C41" s="125" t="s">
        <v>713</v>
      </c>
      <c r="D41" s="119">
        <v>43103</v>
      </c>
      <c r="E41" s="120" t="s">
        <v>1952</v>
      </c>
      <c r="F41" s="120" t="s">
        <v>3</v>
      </c>
      <c r="G41" s="120">
        <v>1584231</v>
      </c>
      <c r="H41" s="124"/>
      <c r="I41" s="128" t="s">
        <v>2713</v>
      </c>
      <c r="J41" s="124"/>
      <c r="K41" s="124"/>
      <c r="L41" s="124"/>
      <c r="M41" s="124"/>
      <c r="N41" s="208">
        <v>0</v>
      </c>
      <c r="O41" s="208">
        <v>8.1999999999999993</v>
      </c>
      <c r="P41" s="124" t="s">
        <v>1314</v>
      </c>
    </row>
    <row r="42" spans="1:16" ht="38.25">
      <c r="A42" s="257">
        <v>35</v>
      </c>
      <c r="B42" s="124"/>
      <c r="C42" s="125" t="s">
        <v>696</v>
      </c>
      <c r="D42" s="119">
        <v>43103</v>
      </c>
      <c r="E42" s="120" t="s">
        <v>1953</v>
      </c>
      <c r="F42" s="120" t="s">
        <v>3</v>
      </c>
      <c r="G42" s="120">
        <v>1584343</v>
      </c>
      <c r="H42" s="124"/>
      <c r="I42" s="128" t="s">
        <v>2714</v>
      </c>
      <c r="J42" s="124"/>
      <c r="K42" s="124"/>
      <c r="L42" s="124"/>
      <c r="M42" s="124"/>
      <c r="N42" s="208">
        <v>0</v>
      </c>
      <c r="O42" s="208">
        <v>700</v>
      </c>
      <c r="P42" s="124" t="s">
        <v>1314</v>
      </c>
    </row>
    <row r="43" spans="1:16" ht="38.25">
      <c r="A43" s="257">
        <v>86</v>
      </c>
      <c r="B43" s="124"/>
      <c r="C43" s="125" t="s">
        <v>710</v>
      </c>
      <c r="D43" s="119">
        <v>43103</v>
      </c>
      <c r="E43" s="120" t="s">
        <v>1954</v>
      </c>
      <c r="F43" s="120" t="s">
        <v>3</v>
      </c>
      <c r="G43" s="120">
        <v>1584408</v>
      </c>
      <c r="H43" s="124"/>
      <c r="I43" s="128" t="s">
        <v>2715</v>
      </c>
      <c r="J43" s="124"/>
      <c r="K43" s="124"/>
      <c r="L43" s="124"/>
      <c r="M43" s="124"/>
      <c r="N43" s="207">
        <v>0</v>
      </c>
      <c r="O43" s="207">
        <v>0.53</v>
      </c>
      <c r="P43" s="124" t="s">
        <v>1314</v>
      </c>
    </row>
    <row r="44" spans="1:16" ht="51">
      <c r="A44" s="257" t="s">
        <v>619</v>
      </c>
      <c r="B44" s="124"/>
      <c r="C44" s="125" t="s">
        <v>713</v>
      </c>
      <c r="D44" s="119">
        <v>43103</v>
      </c>
      <c r="E44" s="120" t="s">
        <v>1955</v>
      </c>
      <c r="F44" s="120" t="s">
        <v>3</v>
      </c>
      <c r="G44" s="120">
        <v>1584422</v>
      </c>
      <c r="H44" s="124"/>
      <c r="I44" s="128" t="s">
        <v>2716</v>
      </c>
      <c r="J44" s="124"/>
      <c r="K44" s="124"/>
      <c r="L44" s="124"/>
      <c r="M44" s="124"/>
      <c r="N44" s="207">
        <v>0</v>
      </c>
      <c r="O44" s="207">
        <v>650</v>
      </c>
      <c r="P44" s="124" t="s">
        <v>1314</v>
      </c>
    </row>
    <row r="45" spans="1:16" ht="63.75">
      <c r="A45" s="257">
        <v>310</v>
      </c>
      <c r="B45" s="124"/>
      <c r="C45" s="125" t="s">
        <v>807</v>
      </c>
      <c r="D45" s="119">
        <v>43103</v>
      </c>
      <c r="E45" s="120" t="s">
        <v>1956</v>
      </c>
      <c r="F45" s="120" t="s">
        <v>3</v>
      </c>
      <c r="G45" s="120">
        <v>1584468</v>
      </c>
      <c r="H45" s="124"/>
      <c r="I45" s="128" t="s">
        <v>2717</v>
      </c>
      <c r="J45" s="124"/>
      <c r="K45" s="124"/>
      <c r="L45" s="124"/>
      <c r="M45" s="124"/>
      <c r="N45" s="207">
        <v>0</v>
      </c>
      <c r="O45" s="207">
        <v>16</v>
      </c>
      <c r="P45" s="124" t="s">
        <v>1314</v>
      </c>
    </row>
    <row r="46" spans="1:16" ht="51">
      <c r="A46" s="257" t="s">
        <v>619</v>
      </c>
      <c r="B46" s="124"/>
      <c r="C46" s="125" t="s">
        <v>713</v>
      </c>
      <c r="D46" s="119">
        <v>43103</v>
      </c>
      <c r="E46" s="120" t="s">
        <v>1957</v>
      </c>
      <c r="F46" s="120" t="s">
        <v>3</v>
      </c>
      <c r="G46" s="120">
        <v>1584476</v>
      </c>
      <c r="H46" s="124"/>
      <c r="I46" s="128" t="s">
        <v>2718</v>
      </c>
      <c r="J46" s="124"/>
      <c r="K46" s="124"/>
      <c r="L46" s="124"/>
      <c r="M46" s="124"/>
      <c r="N46" s="207">
        <v>0</v>
      </c>
      <c r="O46" s="207">
        <v>585</v>
      </c>
      <c r="P46" s="124" t="s">
        <v>1314</v>
      </c>
    </row>
    <row r="47" spans="1:16" ht="51">
      <c r="A47" s="257" t="s">
        <v>619</v>
      </c>
      <c r="B47" s="124"/>
      <c r="C47" s="125" t="s">
        <v>713</v>
      </c>
      <c r="D47" s="119">
        <v>43103</v>
      </c>
      <c r="E47" s="120" t="s">
        <v>1958</v>
      </c>
      <c r="F47" s="120" t="s">
        <v>3</v>
      </c>
      <c r="G47" s="120">
        <v>1584478</v>
      </c>
      <c r="H47" s="124"/>
      <c r="I47" s="128" t="s">
        <v>2719</v>
      </c>
      <c r="J47" s="124"/>
      <c r="K47" s="124"/>
      <c r="L47" s="124"/>
      <c r="M47" s="124"/>
      <c r="N47" s="207">
        <v>0</v>
      </c>
      <c r="O47" s="207">
        <v>224</v>
      </c>
      <c r="P47" s="124" t="s">
        <v>1314</v>
      </c>
    </row>
    <row r="48" spans="1:16" ht="51">
      <c r="A48" s="257" t="s">
        <v>619</v>
      </c>
      <c r="B48" s="124"/>
      <c r="C48" s="125" t="s">
        <v>713</v>
      </c>
      <c r="D48" s="119">
        <v>43103</v>
      </c>
      <c r="E48" s="120" t="s">
        <v>1959</v>
      </c>
      <c r="F48" s="120" t="s">
        <v>3</v>
      </c>
      <c r="G48" s="120">
        <v>1584481</v>
      </c>
      <c r="H48" s="124"/>
      <c r="I48" s="128" t="s">
        <v>2720</v>
      </c>
      <c r="J48" s="124"/>
      <c r="K48" s="124"/>
      <c r="L48" s="124"/>
      <c r="M48" s="124"/>
      <c r="N48" s="207">
        <v>0</v>
      </c>
      <c r="O48" s="207">
        <v>220</v>
      </c>
      <c r="P48" s="124" t="s">
        <v>1314</v>
      </c>
    </row>
    <row r="49" spans="1:16" ht="51">
      <c r="A49" s="257">
        <v>513</v>
      </c>
      <c r="B49" s="124"/>
      <c r="C49" s="125" t="s">
        <v>201</v>
      </c>
      <c r="D49" s="119">
        <v>43104</v>
      </c>
      <c r="E49" s="120" t="s">
        <v>1422</v>
      </c>
      <c r="F49" s="120" t="s">
        <v>15</v>
      </c>
      <c r="G49" s="120">
        <v>634129</v>
      </c>
      <c r="H49" s="124"/>
      <c r="I49" s="128" t="s">
        <v>2299</v>
      </c>
      <c r="J49" s="124"/>
      <c r="K49" s="124"/>
      <c r="L49" s="124"/>
      <c r="M49" s="124"/>
      <c r="N49" s="207">
        <v>50</v>
      </c>
      <c r="O49" s="207">
        <v>0</v>
      </c>
      <c r="P49" s="124" t="s">
        <v>1314</v>
      </c>
    </row>
    <row r="50" spans="1:16" ht="51">
      <c r="A50" s="257">
        <v>513</v>
      </c>
      <c r="B50" s="124"/>
      <c r="C50" s="125" t="s">
        <v>201</v>
      </c>
      <c r="D50" s="119">
        <v>43104</v>
      </c>
      <c r="E50" s="120" t="s">
        <v>1423</v>
      </c>
      <c r="F50" s="120" t="s">
        <v>15</v>
      </c>
      <c r="G50" s="120">
        <v>634131</v>
      </c>
      <c r="H50" s="124"/>
      <c r="I50" s="128" t="s">
        <v>2299</v>
      </c>
      <c r="J50" s="124"/>
      <c r="K50" s="124"/>
      <c r="L50" s="124"/>
      <c r="M50" s="124"/>
      <c r="N50" s="207">
        <v>50</v>
      </c>
      <c r="O50" s="207">
        <v>0</v>
      </c>
      <c r="P50" s="124" t="s">
        <v>1314</v>
      </c>
    </row>
    <row r="51" spans="1:16" ht="63.75">
      <c r="A51" s="257" t="s">
        <v>619</v>
      </c>
      <c r="B51" s="124"/>
      <c r="C51" s="125" t="s">
        <v>713</v>
      </c>
      <c r="D51" s="119">
        <v>43104</v>
      </c>
      <c r="E51" s="120" t="s">
        <v>1960</v>
      </c>
      <c r="F51" s="120" t="s">
        <v>3</v>
      </c>
      <c r="G51" s="120">
        <v>1584804</v>
      </c>
      <c r="H51" s="124"/>
      <c r="I51" s="128" t="s">
        <v>2721</v>
      </c>
      <c r="J51" s="124"/>
      <c r="K51" s="124"/>
      <c r="L51" s="124"/>
      <c r="M51" s="124"/>
      <c r="N51" s="207">
        <v>0</v>
      </c>
      <c r="O51" s="207">
        <v>15136.74</v>
      </c>
      <c r="P51" s="124" t="s">
        <v>1314</v>
      </c>
    </row>
    <row r="52" spans="1:16" ht="63.75">
      <c r="A52" s="257">
        <v>291</v>
      </c>
      <c r="B52" s="124"/>
      <c r="C52" s="125" t="s">
        <v>794</v>
      </c>
      <c r="D52" s="119">
        <v>43104</v>
      </c>
      <c r="E52" s="120" t="s">
        <v>1961</v>
      </c>
      <c r="F52" s="120" t="s">
        <v>3</v>
      </c>
      <c r="G52" s="120">
        <v>1584807</v>
      </c>
      <c r="H52" s="124"/>
      <c r="I52" s="128" t="s">
        <v>2722</v>
      </c>
      <c r="J52" s="124"/>
      <c r="K52" s="124"/>
      <c r="L52" s="124"/>
      <c r="M52" s="124"/>
      <c r="N52" s="207">
        <v>0</v>
      </c>
      <c r="O52" s="207">
        <v>540</v>
      </c>
      <c r="P52" s="124" t="s">
        <v>1314</v>
      </c>
    </row>
    <row r="53" spans="1:16" ht="63.75">
      <c r="A53" s="257">
        <v>291</v>
      </c>
      <c r="B53" s="124"/>
      <c r="C53" s="125" t="s">
        <v>794</v>
      </c>
      <c r="D53" s="119">
        <v>43104</v>
      </c>
      <c r="E53" s="120" t="s">
        <v>1962</v>
      </c>
      <c r="F53" s="120" t="s">
        <v>3</v>
      </c>
      <c r="G53" s="120">
        <v>1584809</v>
      </c>
      <c r="H53" s="124"/>
      <c r="I53" s="128" t="s">
        <v>2723</v>
      </c>
      <c r="J53" s="124"/>
      <c r="K53" s="124"/>
      <c r="L53" s="124"/>
      <c r="M53" s="124"/>
      <c r="N53" s="207">
        <v>0</v>
      </c>
      <c r="O53" s="207">
        <v>87</v>
      </c>
      <c r="P53" s="124" t="s">
        <v>1314</v>
      </c>
    </row>
    <row r="54" spans="1:16" ht="63.75">
      <c r="A54" s="257">
        <v>291</v>
      </c>
      <c r="B54" s="124"/>
      <c r="C54" s="125" t="s">
        <v>794</v>
      </c>
      <c r="D54" s="119">
        <v>43104</v>
      </c>
      <c r="E54" s="120" t="s">
        <v>1963</v>
      </c>
      <c r="F54" s="120" t="s">
        <v>3</v>
      </c>
      <c r="G54" s="120">
        <v>1584810</v>
      </c>
      <c r="H54" s="124"/>
      <c r="I54" s="128" t="s">
        <v>2724</v>
      </c>
      <c r="J54" s="124"/>
      <c r="K54" s="124"/>
      <c r="L54" s="124"/>
      <c r="M54" s="124"/>
      <c r="N54" s="207">
        <v>0</v>
      </c>
      <c r="O54" s="207">
        <v>569.5</v>
      </c>
      <c r="P54" s="124" t="s">
        <v>1314</v>
      </c>
    </row>
    <row r="55" spans="1:16" ht="63.75">
      <c r="A55" s="257">
        <v>291</v>
      </c>
      <c r="B55" s="124"/>
      <c r="C55" s="125" t="s">
        <v>794</v>
      </c>
      <c r="D55" s="119">
        <v>43104</v>
      </c>
      <c r="E55" s="120" t="s">
        <v>1964</v>
      </c>
      <c r="F55" s="120" t="s">
        <v>3</v>
      </c>
      <c r="G55" s="120">
        <v>1584813</v>
      </c>
      <c r="H55" s="124"/>
      <c r="I55" s="128" t="s">
        <v>2725</v>
      </c>
      <c r="J55" s="124"/>
      <c r="K55" s="124"/>
      <c r="L55" s="124"/>
      <c r="M55" s="124"/>
      <c r="N55" s="207">
        <v>0</v>
      </c>
      <c r="O55" s="207">
        <v>60</v>
      </c>
      <c r="P55" s="124" t="s">
        <v>1314</v>
      </c>
    </row>
    <row r="56" spans="1:16" ht="63.75">
      <c r="A56" s="257">
        <v>291</v>
      </c>
      <c r="B56" s="124"/>
      <c r="C56" s="125" t="s">
        <v>794</v>
      </c>
      <c r="D56" s="119">
        <v>43104</v>
      </c>
      <c r="E56" s="120" t="s">
        <v>1965</v>
      </c>
      <c r="F56" s="120" t="s">
        <v>3</v>
      </c>
      <c r="G56" s="120">
        <v>1584815</v>
      </c>
      <c r="H56" s="124"/>
      <c r="I56" s="128" t="s">
        <v>2726</v>
      </c>
      <c r="J56" s="124"/>
      <c r="K56" s="124"/>
      <c r="L56" s="124"/>
      <c r="M56" s="124"/>
      <c r="N56" s="207">
        <v>0</v>
      </c>
      <c r="O56" s="207">
        <v>3626</v>
      </c>
      <c r="P56" s="124" t="s">
        <v>1314</v>
      </c>
    </row>
    <row r="57" spans="1:16" ht="63.75">
      <c r="A57" s="257">
        <v>291</v>
      </c>
      <c r="B57" s="124"/>
      <c r="C57" s="125" t="s">
        <v>794</v>
      </c>
      <c r="D57" s="119">
        <v>43104</v>
      </c>
      <c r="E57" s="120" t="s">
        <v>1966</v>
      </c>
      <c r="F57" s="120" t="s">
        <v>3</v>
      </c>
      <c r="G57" s="120">
        <v>1584819</v>
      </c>
      <c r="H57" s="124"/>
      <c r="I57" s="128" t="s">
        <v>2727</v>
      </c>
      <c r="J57" s="124"/>
      <c r="K57" s="124"/>
      <c r="L57" s="124"/>
      <c r="M57" s="124"/>
      <c r="N57" s="207">
        <v>0</v>
      </c>
      <c r="O57" s="207">
        <v>1469.6</v>
      </c>
      <c r="P57" s="124" t="s">
        <v>1314</v>
      </c>
    </row>
    <row r="58" spans="1:16" ht="51">
      <c r="A58" s="257">
        <v>291</v>
      </c>
      <c r="B58" s="124"/>
      <c r="C58" s="125" t="s">
        <v>794</v>
      </c>
      <c r="D58" s="119">
        <v>43104</v>
      </c>
      <c r="E58" s="120" t="s">
        <v>1967</v>
      </c>
      <c r="F58" s="120" t="s">
        <v>3</v>
      </c>
      <c r="G58" s="120">
        <v>1584820</v>
      </c>
      <c r="H58" s="124"/>
      <c r="I58" s="128" t="s">
        <v>2728</v>
      </c>
      <c r="J58" s="124"/>
      <c r="K58" s="124"/>
      <c r="L58" s="124"/>
      <c r="M58" s="124"/>
      <c r="N58" s="207">
        <v>0</v>
      </c>
      <c r="O58" s="207">
        <v>710</v>
      </c>
      <c r="P58" s="124" t="s">
        <v>1314</v>
      </c>
    </row>
    <row r="59" spans="1:16" ht="63.75">
      <c r="A59" s="257">
        <v>291</v>
      </c>
      <c r="B59" s="124"/>
      <c r="C59" s="125" t="s">
        <v>794</v>
      </c>
      <c r="D59" s="119">
        <v>43104</v>
      </c>
      <c r="E59" s="120" t="s">
        <v>1968</v>
      </c>
      <c r="F59" s="120" t="s">
        <v>3</v>
      </c>
      <c r="G59" s="120">
        <v>1584822</v>
      </c>
      <c r="H59" s="124"/>
      <c r="I59" s="128" t="s">
        <v>2729</v>
      </c>
      <c r="J59" s="124"/>
      <c r="K59" s="124"/>
      <c r="L59" s="124"/>
      <c r="M59" s="124"/>
      <c r="N59" s="207">
        <v>0</v>
      </c>
      <c r="O59" s="207">
        <v>11737</v>
      </c>
      <c r="P59" s="124" t="s">
        <v>1314</v>
      </c>
    </row>
    <row r="60" spans="1:16" ht="51">
      <c r="A60" s="257" t="s">
        <v>619</v>
      </c>
      <c r="B60" s="124"/>
      <c r="C60" s="125" t="s">
        <v>713</v>
      </c>
      <c r="D60" s="119">
        <v>43104</v>
      </c>
      <c r="E60" s="120" t="s">
        <v>1969</v>
      </c>
      <c r="F60" s="120" t="s">
        <v>3</v>
      </c>
      <c r="G60" s="120">
        <v>1584681</v>
      </c>
      <c r="H60" s="124"/>
      <c r="I60" s="128" t="s">
        <v>2730</v>
      </c>
      <c r="J60" s="124"/>
      <c r="K60" s="124"/>
      <c r="L60" s="124"/>
      <c r="M60" s="124"/>
      <c r="N60" s="207">
        <v>0</v>
      </c>
      <c r="O60" s="207">
        <v>225.45</v>
      </c>
      <c r="P60" s="124" t="s">
        <v>1314</v>
      </c>
    </row>
    <row r="61" spans="1:16" ht="63.75">
      <c r="A61" s="257">
        <v>47</v>
      </c>
      <c r="B61" s="124"/>
      <c r="C61" s="125" t="s">
        <v>699</v>
      </c>
      <c r="D61" s="119">
        <v>43104</v>
      </c>
      <c r="E61" s="120" t="s">
        <v>1970</v>
      </c>
      <c r="F61" s="120" t="s">
        <v>3</v>
      </c>
      <c r="G61" s="120">
        <v>1584716</v>
      </c>
      <c r="H61" s="124"/>
      <c r="I61" s="128" t="s">
        <v>2731</v>
      </c>
      <c r="J61" s="124"/>
      <c r="K61" s="124"/>
      <c r="L61" s="124"/>
      <c r="M61" s="124"/>
      <c r="N61" s="207">
        <v>0</v>
      </c>
      <c r="O61" s="207">
        <v>225</v>
      </c>
      <c r="P61" s="124" t="s">
        <v>1314</v>
      </c>
    </row>
    <row r="62" spans="1:16" ht="51">
      <c r="A62" s="257" t="s">
        <v>619</v>
      </c>
      <c r="B62" s="124"/>
      <c r="C62" s="125" t="s">
        <v>713</v>
      </c>
      <c r="D62" s="119">
        <v>43104</v>
      </c>
      <c r="E62" s="120" t="s">
        <v>1971</v>
      </c>
      <c r="F62" s="120" t="s">
        <v>3</v>
      </c>
      <c r="G62" s="120">
        <v>1584718</v>
      </c>
      <c r="H62" s="124"/>
      <c r="I62" s="128" t="s">
        <v>1386</v>
      </c>
      <c r="J62" s="124"/>
      <c r="K62" s="124"/>
      <c r="L62" s="124"/>
      <c r="M62" s="124"/>
      <c r="N62" s="207">
        <v>0</v>
      </c>
      <c r="O62" s="207">
        <v>800</v>
      </c>
      <c r="P62" s="124" t="s">
        <v>1314</v>
      </c>
    </row>
    <row r="63" spans="1:16" ht="51">
      <c r="A63" s="257" t="s">
        <v>620</v>
      </c>
      <c r="B63" s="124"/>
      <c r="C63" s="125" t="s">
        <v>714</v>
      </c>
      <c r="D63" s="119">
        <v>43104</v>
      </c>
      <c r="E63" s="120" t="s">
        <v>1972</v>
      </c>
      <c r="F63" s="120" t="s">
        <v>3</v>
      </c>
      <c r="G63" s="120">
        <v>1584720</v>
      </c>
      <c r="H63" s="124"/>
      <c r="I63" s="128" t="s">
        <v>2732</v>
      </c>
      <c r="J63" s="124"/>
      <c r="K63" s="124"/>
      <c r="L63" s="124"/>
      <c r="M63" s="124"/>
      <c r="N63" s="207">
        <v>0</v>
      </c>
      <c r="O63" s="207">
        <v>50</v>
      </c>
      <c r="P63" s="124" t="s">
        <v>1314</v>
      </c>
    </row>
    <row r="64" spans="1:16" ht="51">
      <c r="A64" s="257" t="s">
        <v>619</v>
      </c>
      <c r="B64" s="124"/>
      <c r="C64" s="125" t="s">
        <v>713</v>
      </c>
      <c r="D64" s="119">
        <v>43104</v>
      </c>
      <c r="E64" s="120" t="s">
        <v>1973</v>
      </c>
      <c r="F64" s="120" t="s">
        <v>3</v>
      </c>
      <c r="G64" s="120">
        <v>1584722</v>
      </c>
      <c r="H64" s="124"/>
      <c r="I64" s="128" t="s">
        <v>2733</v>
      </c>
      <c r="J64" s="124"/>
      <c r="K64" s="124"/>
      <c r="L64" s="124"/>
      <c r="M64" s="124"/>
      <c r="N64" s="207">
        <v>0</v>
      </c>
      <c r="O64" s="207">
        <v>299.95</v>
      </c>
      <c r="P64" s="124" t="s">
        <v>1314</v>
      </c>
    </row>
    <row r="65" spans="1:16" ht="51">
      <c r="A65" s="257" t="s">
        <v>619</v>
      </c>
      <c r="B65" s="124"/>
      <c r="C65" s="125" t="s">
        <v>713</v>
      </c>
      <c r="D65" s="119">
        <v>43104</v>
      </c>
      <c r="E65" s="120" t="s">
        <v>1974</v>
      </c>
      <c r="F65" s="120" t="s">
        <v>3</v>
      </c>
      <c r="G65" s="120">
        <v>1584740</v>
      </c>
      <c r="H65" s="124"/>
      <c r="I65" s="128" t="s">
        <v>2734</v>
      </c>
      <c r="J65" s="124"/>
      <c r="K65" s="124"/>
      <c r="L65" s="124"/>
      <c r="M65" s="124"/>
      <c r="N65" s="207">
        <v>0</v>
      </c>
      <c r="O65" s="207">
        <v>483.9</v>
      </c>
      <c r="P65" s="124" t="s">
        <v>1314</v>
      </c>
    </row>
    <row r="66" spans="1:16" ht="51">
      <c r="A66" s="257" t="s">
        <v>619</v>
      </c>
      <c r="B66" s="124"/>
      <c r="C66" s="125" t="s">
        <v>713</v>
      </c>
      <c r="D66" s="119">
        <v>43104</v>
      </c>
      <c r="E66" s="120" t="s">
        <v>1975</v>
      </c>
      <c r="F66" s="120" t="s">
        <v>3</v>
      </c>
      <c r="G66" s="120">
        <v>1584767</v>
      </c>
      <c r="H66" s="124"/>
      <c r="I66" s="128" t="s">
        <v>2735</v>
      </c>
      <c r="J66" s="124"/>
      <c r="K66" s="124"/>
      <c r="L66" s="124"/>
      <c r="M66" s="124"/>
      <c r="N66" s="207">
        <v>0</v>
      </c>
      <c r="O66" s="207">
        <v>542</v>
      </c>
      <c r="P66" s="124" t="s">
        <v>1314</v>
      </c>
    </row>
    <row r="67" spans="1:16" ht="38.25">
      <c r="A67" s="257">
        <v>35</v>
      </c>
      <c r="B67" s="124"/>
      <c r="C67" s="125" t="s">
        <v>696</v>
      </c>
      <c r="D67" s="119">
        <v>43104</v>
      </c>
      <c r="E67" s="120" t="s">
        <v>1976</v>
      </c>
      <c r="F67" s="120" t="s">
        <v>3</v>
      </c>
      <c r="G67" s="120">
        <v>1584768</v>
      </c>
      <c r="H67" s="124"/>
      <c r="I67" s="128" t="s">
        <v>1378</v>
      </c>
      <c r="J67" s="124"/>
      <c r="K67" s="124"/>
      <c r="L67" s="124"/>
      <c r="M67" s="124"/>
      <c r="N67" s="207">
        <v>0</v>
      </c>
      <c r="O67" s="207">
        <v>1278</v>
      </c>
      <c r="P67" s="124" t="s">
        <v>1314</v>
      </c>
    </row>
    <row r="68" spans="1:16" ht="51">
      <c r="A68" s="257" t="s">
        <v>619</v>
      </c>
      <c r="B68" s="124"/>
      <c r="C68" s="125" t="s">
        <v>713</v>
      </c>
      <c r="D68" s="119">
        <v>43104</v>
      </c>
      <c r="E68" s="120" t="s">
        <v>1977</v>
      </c>
      <c r="F68" s="120" t="s">
        <v>3</v>
      </c>
      <c r="G68" s="120">
        <v>1584769</v>
      </c>
      <c r="H68" s="124"/>
      <c r="I68" s="128" t="s">
        <v>2736</v>
      </c>
      <c r="J68" s="124"/>
      <c r="K68" s="124"/>
      <c r="L68" s="124"/>
      <c r="M68" s="124"/>
      <c r="N68" s="207">
        <v>0</v>
      </c>
      <c r="O68" s="207">
        <v>12</v>
      </c>
      <c r="P68" s="124" t="s">
        <v>1314</v>
      </c>
    </row>
    <row r="69" spans="1:16" ht="51">
      <c r="A69" s="257" t="s">
        <v>619</v>
      </c>
      <c r="B69" s="124"/>
      <c r="C69" s="125" t="s">
        <v>713</v>
      </c>
      <c r="D69" s="119">
        <v>43104</v>
      </c>
      <c r="E69" s="120" t="s">
        <v>1978</v>
      </c>
      <c r="F69" s="120" t="s">
        <v>3</v>
      </c>
      <c r="G69" s="120">
        <v>1584818</v>
      </c>
      <c r="H69" s="124"/>
      <c r="I69" s="128" t="s">
        <v>2737</v>
      </c>
      <c r="J69" s="124"/>
      <c r="K69" s="124"/>
      <c r="L69" s="124"/>
      <c r="M69" s="124"/>
      <c r="N69" s="207">
        <v>0</v>
      </c>
      <c r="O69" s="207">
        <v>924</v>
      </c>
      <c r="P69" s="124" t="s">
        <v>1314</v>
      </c>
    </row>
    <row r="70" spans="1:16" ht="38.25">
      <c r="A70" s="257">
        <v>20</v>
      </c>
      <c r="B70" s="124"/>
      <c r="C70" s="125" t="s">
        <v>693</v>
      </c>
      <c r="D70" s="119">
        <v>43104</v>
      </c>
      <c r="E70" s="120" t="s">
        <v>1979</v>
      </c>
      <c r="F70" s="120" t="s">
        <v>3</v>
      </c>
      <c r="G70" s="120">
        <v>1584831</v>
      </c>
      <c r="H70" s="124"/>
      <c r="I70" s="128" t="s">
        <v>2738</v>
      </c>
      <c r="J70" s="124"/>
      <c r="K70" s="124"/>
      <c r="L70" s="124"/>
      <c r="M70" s="124"/>
      <c r="N70" s="207">
        <v>0</v>
      </c>
      <c r="O70" s="207">
        <v>411.34</v>
      </c>
      <c r="P70" s="124" t="s">
        <v>1314</v>
      </c>
    </row>
    <row r="71" spans="1:16" ht="38.25">
      <c r="A71" s="257">
        <v>20</v>
      </c>
      <c r="B71" s="124"/>
      <c r="C71" s="125" t="s">
        <v>693</v>
      </c>
      <c r="D71" s="119">
        <v>43104</v>
      </c>
      <c r="E71" s="120" t="s">
        <v>1980</v>
      </c>
      <c r="F71" s="120" t="s">
        <v>3</v>
      </c>
      <c r="G71" s="120">
        <v>1584832</v>
      </c>
      <c r="H71" s="124"/>
      <c r="I71" s="128" t="s">
        <v>2738</v>
      </c>
      <c r="J71" s="124"/>
      <c r="K71" s="124"/>
      <c r="L71" s="124"/>
      <c r="M71" s="124"/>
      <c r="N71" s="207">
        <v>0</v>
      </c>
      <c r="O71" s="207">
        <v>553</v>
      </c>
      <c r="P71" s="124" t="s">
        <v>1314</v>
      </c>
    </row>
    <row r="72" spans="1:16" ht="51">
      <c r="A72" s="257" t="s">
        <v>619</v>
      </c>
      <c r="B72" s="124"/>
      <c r="C72" s="125" t="s">
        <v>713</v>
      </c>
      <c r="D72" s="119">
        <v>43104</v>
      </c>
      <c r="E72" s="120" t="s">
        <v>1981</v>
      </c>
      <c r="F72" s="120" t="s">
        <v>3</v>
      </c>
      <c r="G72" s="120">
        <v>1584860</v>
      </c>
      <c r="H72" s="124"/>
      <c r="I72" s="128" t="s">
        <v>1382</v>
      </c>
      <c r="J72" s="124"/>
      <c r="K72" s="124"/>
      <c r="L72" s="124"/>
      <c r="M72" s="124"/>
      <c r="N72" s="207">
        <v>0</v>
      </c>
      <c r="O72" s="207">
        <v>4748.6000000000004</v>
      </c>
      <c r="P72" s="124" t="s">
        <v>1314</v>
      </c>
    </row>
    <row r="73" spans="1:16" ht="51">
      <c r="A73" s="257">
        <v>30</v>
      </c>
      <c r="B73" s="124"/>
      <c r="C73" s="125" t="s">
        <v>695</v>
      </c>
      <c r="D73" s="119">
        <v>43104</v>
      </c>
      <c r="E73" s="120" t="s">
        <v>1982</v>
      </c>
      <c r="F73" s="120" t="s">
        <v>3</v>
      </c>
      <c r="G73" s="120">
        <v>1584873</v>
      </c>
      <c r="H73" s="124"/>
      <c r="I73" s="128" t="s">
        <v>2739</v>
      </c>
      <c r="J73" s="124"/>
      <c r="K73" s="124"/>
      <c r="L73" s="124"/>
      <c r="M73" s="124"/>
      <c r="N73" s="207">
        <v>0</v>
      </c>
      <c r="O73" s="207">
        <v>403.5</v>
      </c>
      <c r="P73" s="124" t="s">
        <v>1314</v>
      </c>
    </row>
    <row r="74" spans="1:16" ht="51">
      <c r="A74" s="257">
        <v>203</v>
      </c>
      <c r="B74" s="124"/>
      <c r="C74" s="125" t="s">
        <v>757</v>
      </c>
      <c r="D74" s="119">
        <v>43104</v>
      </c>
      <c r="E74" s="120" t="s">
        <v>1983</v>
      </c>
      <c r="F74" s="120" t="s">
        <v>3</v>
      </c>
      <c r="G74" s="120">
        <v>1584879</v>
      </c>
      <c r="H74" s="124"/>
      <c r="I74" s="128" t="s">
        <v>2740</v>
      </c>
      <c r="J74" s="124"/>
      <c r="K74" s="124"/>
      <c r="L74" s="124"/>
      <c r="M74" s="124"/>
      <c r="N74" s="207">
        <v>0</v>
      </c>
      <c r="O74" s="207">
        <v>371</v>
      </c>
      <c r="P74" s="124" t="s">
        <v>1314</v>
      </c>
    </row>
    <row r="75" spans="1:16" ht="51">
      <c r="A75" s="257">
        <v>86</v>
      </c>
      <c r="B75" s="124"/>
      <c r="C75" s="125" t="s">
        <v>710</v>
      </c>
      <c r="D75" s="119">
        <v>43104</v>
      </c>
      <c r="E75" s="120" t="s">
        <v>1984</v>
      </c>
      <c r="F75" s="120" t="s">
        <v>3</v>
      </c>
      <c r="G75" s="120">
        <v>1584880</v>
      </c>
      <c r="H75" s="124"/>
      <c r="I75" s="128" t="s">
        <v>2741</v>
      </c>
      <c r="J75" s="124"/>
      <c r="K75" s="124"/>
      <c r="L75" s="124"/>
      <c r="M75" s="124"/>
      <c r="N75" s="207">
        <v>0</v>
      </c>
      <c r="O75" s="207">
        <v>893</v>
      </c>
      <c r="P75" s="124" t="s">
        <v>1314</v>
      </c>
    </row>
    <row r="76" spans="1:16" ht="38.25">
      <c r="A76" s="257">
        <v>46</v>
      </c>
      <c r="B76" s="124"/>
      <c r="C76" s="125" t="s">
        <v>698</v>
      </c>
      <c r="D76" s="119">
        <v>43104</v>
      </c>
      <c r="E76" s="120" t="s">
        <v>1985</v>
      </c>
      <c r="F76" s="120" t="s">
        <v>3</v>
      </c>
      <c r="G76" s="120">
        <v>1584886</v>
      </c>
      <c r="H76" s="124"/>
      <c r="I76" s="128" t="s">
        <v>2742</v>
      </c>
      <c r="J76" s="124"/>
      <c r="K76" s="124"/>
      <c r="L76" s="124"/>
      <c r="M76" s="124"/>
      <c r="N76" s="207">
        <v>0</v>
      </c>
      <c r="O76" s="207">
        <v>5778</v>
      </c>
      <c r="P76" s="124" t="s">
        <v>1314</v>
      </c>
    </row>
    <row r="77" spans="1:16" ht="38.25">
      <c r="A77" s="257">
        <v>16</v>
      </c>
      <c r="B77" s="124"/>
      <c r="C77" s="125" t="s">
        <v>692</v>
      </c>
      <c r="D77" s="119">
        <v>43104</v>
      </c>
      <c r="E77" s="120" t="s">
        <v>1986</v>
      </c>
      <c r="F77" s="120" t="s">
        <v>3</v>
      </c>
      <c r="G77" s="120">
        <v>1584888</v>
      </c>
      <c r="H77" s="124"/>
      <c r="I77" s="128" t="s">
        <v>2743</v>
      </c>
      <c r="J77" s="124"/>
      <c r="K77" s="124"/>
      <c r="L77" s="124"/>
      <c r="M77" s="124"/>
      <c r="N77" s="207">
        <v>0</v>
      </c>
      <c r="O77" s="207">
        <v>12</v>
      </c>
      <c r="P77" s="124" t="s">
        <v>1314</v>
      </c>
    </row>
    <row r="78" spans="1:16" ht="51">
      <c r="A78" s="257">
        <v>340</v>
      </c>
      <c r="B78" s="124"/>
      <c r="C78" s="125" t="s">
        <v>814</v>
      </c>
      <c r="D78" s="119">
        <v>43105</v>
      </c>
      <c r="E78" s="120" t="s">
        <v>1424</v>
      </c>
      <c r="F78" s="120" t="s">
        <v>6</v>
      </c>
      <c r="G78" s="120">
        <v>634896</v>
      </c>
      <c r="H78" s="124"/>
      <c r="I78" s="128" t="s">
        <v>2300</v>
      </c>
      <c r="J78" s="124"/>
      <c r="K78" s="124"/>
      <c r="L78" s="124"/>
      <c r="M78" s="124"/>
      <c r="N78" s="207">
        <v>0</v>
      </c>
      <c r="O78" s="207">
        <v>4342.38</v>
      </c>
      <c r="P78" s="124" t="s">
        <v>1314</v>
      </c>
    </row>
    <row r="79" spans="1:16" ht="51">
      <c r="A79" s="257" t="s">
        <v>619</v>
      </c>
      <c r="B79" s="124"/>
      <c r="C79" s="125" t="s">
        <v>713</v>
      </c>
      <c r="D79" s="119">
        <v>43105</v>
      </c>
      <c r="E79" s="120" t="s">
        <v>1425</v>
      </c>
      <c r="F79" s="120" t="s">
        <v>6</v>
      </c>
      <c r="G79" s="120">
        <v>927443</v>
      </c>
      <c r="H79" s="124"/>
      <c r="I79" s="128" t="s">
        <v>2301</v>
      </c>
      <c r="J79" s="124"/>
      <c r="K79" s="124"/>
      <c r="L79" s="124"/>
      <c r="M79" s="124"/>
      <c r="N79" s="207">
        <v>0</v>
      </c>
      <c r="O79" s="207">
        <v>824.98</v>
      </c>
      <c r="P79" s="124" t="s">
        <v>1314</v>
      </c>
    </row>
    <row r="80" spans="1:16" ht="51">
      <c r="A80" s="257">
        <v>15</v>
      </c>
      <c r="B80" s="124"/>
      <c r="C80" s="125" t="s">
        <v>691</v>
      </c>
      <c r="D80" s="119">
        <v>43105</v>
      </c>
      <c r="E80" s="120" t="s">
        <v>1987</v>
      </c>
      <c r="F80" s="120" t="s">
        <v>3</v>
      </c>
      <c r="G80" s="120">
        <v>1585193</v>
      </c>
      <c r="H80" s="124"/>
      <c r="I80" s="128" t="s">
        <v>2744</v>
      </c>
      <c r="J80" s="124"/>
      <c r="K80" s="124"/>
      <c r="L80" s="124"/>
      <c r="M80" s="124"/>
      <c r="N80" s="207">
        <v>0</v>
      </c>
      <c r="O80" s="207">
        <v>5389</v>
      </c>
      <c r="P80" s="124" t="s">
        <v>1314</v>
      </c>
    </row>
    <row r="81" spans="1:16" ht="51">
      <c r="A81" s="257">
        <v>86</v>
      </c>
      <c r="B81" s="124"/>
      <c r="C81" s="125" t="s">
        <v>710</v>
      </c>
      <c r="D81" s="119">
        <v>43105</v>
      </c>
      <c r="E81" s="120" t="s">
        <v>1988</v>
      </c>
      <c r="F81" s="120" t="s">
        <v>3</v>
      </c>
      <c r="G81" s="120">
        <v>1585202</v>
      </c>
      <c r="H81" s="124"/>
      <c r="I81" s="128" t="s">
        <v>2745</v>
      </c>
      <c r="J81" s="124"/>
      <c r="K81" s="124"/>
      <c r="L81" s="124"/>
      <c r="M81" s="124"/>
      <c r="N81" s="207">
        <v>0</v>
      </c>
      <c r="O81" s="207">
        <v>9000</v>
      </c>
      <c r="P81" s="124" t="s">
        <v>1314</v>
      </c>
    </row>
    <row r="82" spans="1:16" ht="51">
      <c r="A82" s="257">
        <v>86</v>
      </c>
      <c r="B82" s="124"/>
      <c r="C82" s="125" t="s">
        <v>710</v>
      </c>
      <c r="D82" s="119">
        <v>43105</v>
      </c>
      <c r="E82" s="120" t="s">
        <v>1989</v>
      </c>
      <c r="F82" s="120" t="s">
        <v>3</v>
      </c>
      <c r="G82" s="120">
        <v>1585204</v>
      </c>
      <c r="H82" s="124"/>
      <c r="I82" s="128" t="s">
        <v>2746</v>
      </c>
      <c r="J82" s="124"/>
      <c r="K82" s="124"/>
      <c r="L82" s="124"/>
      <c r="M82" s="124"/>
      <c r="N82" s="207">
        <v>0</v>
      </c>
      <c r="O82" s="207">
        <v>2176.63</v>
      </c>
      <c r="P82" s="124" t="s">
        <v>1314</v>
      </c>
    </row>
    <row r="83" spans="1:16" ht="51">
      <c r="A83" s="257">
        <v>86</v>
      </c>
      <c r="B83" s="124"/>
      <c r="C83" s="125" t="s">
        <v>710</v>
      </c>
      <c r="D83" s="119">
        <v>43105</v>
      </c>
      <c r="E83" s="120" t="s">
        <v>1990</v>
      </c>
      <c r="F83" s="120" t="s">
        <v>3</v>
      </c>
      <c r="G83" s="120">
        <v>1585206</v>
      </c>
      <c r="H83" s="124"/>
      <c r="I83" s="128" t="s">
        <v>2747</v>
      </c>
      <c r="J83" s="124"/>
      <c r="K83" s="124"/>
      <c r="L83" s="124"/>
      <c r="M83" s="124"/>
      <c r="N83" s="207">
        <v>0</v>
      </c>
      <c r="O83" s="207">
        <v>4264.47</v>
      </c>
      <c r="P83" s="124" t="s">
        <v>1314</v>
      </c>
    </row>
    <row r="84" spans="1:16" ht="51">
      <c r="A84" s="257">
        <v>86</v>
      </c>
      <c r="B84" s="124"/>
      <c r="C84" s="125" t="s">
        <v>710</v>
      </c>
      <c r="D84" s="119">
        <v>43105</v>
      </c>
      <c r="E84" s="120" t="s">
        <v>1991</v>
      </c>
      <c r="F84" s="120" t="s">
        <v>3</v>
      </c>
      <c r="G84" s="120">
        <v>1585207</v>
      </c>
      <c r="H84" s="124"/>
      <c r="I84" s="128" t="s">
        <v>2748</v>
      </c>
      <c r="J84" s="124"/>
      <c r="K84" s="124"/>
      <c r="L84" s="124"/>
      <c r="M84" s="124"/>
      <c r="N84" s="207">
        <v>0</v>
      </c>
      <c r="O84" s="207">
        <v>1390.82</v>
      </c>
      <c r="P84" s="124" t="s">
        <v>1314</v>
      </c>
    </row>
    <row r="85" spans="1:16" ht="51">
      <c r="A85" s="257">
        <v>86</v>
      </c>
      <c r="B85" s="124"/>
      <c r="C85" s="125" t="s">
        <v>710</v>
      </c>
      <c r="D85" s="119">
        <v>43105</v>
      </c>
      <c r="E85" s="120" t="s">
        <v>1992</v>
      </c>
      <c r="F85" s="120" t="s">
        <v>3</v>
      </c>
      <c r="G85" s="120">
        <v>1585209</v>
      </c>
      <c r="H85" s="124"/>
      <c r="I85" s="128" t="s">
        <v>2749</v>
      </c>
      <c r="J85" s="124"/>
      <c r="K85" s="124"/>
      <c r="L85" s="124"/>
      <c r="M85" s="124"/>
      <c r="N85" s="207">
        <v>0</v>
      </c>
      <c r="O85" s="207">
        <v>109090.8</v>
      </c>
      <c r="P85" s="124" t="s">
        <v>1314</v>
      </c>
    </row>
    <row r="86" spans="1:16" ht="51">
      <c r="A86" s="257">
        <v>86</v>
      </c>
      <c r="B86" s="124"/>
      <c r="C86" s="125" t="s">
        <v>710</v>
      </c>
      <c r="D86" s="119">
        <v>43105</v>
      </c>
      <c r="E86" s="120" t="s">
        <v>1993</v>
      </c>
      <c r="F86" s="120" t="s">
        <v>3</v>
      </c>
      <c r="G86" s="120">
        <v>1585211</v>
      </c>
      <c r="H86" s="124"/>
      <c r="I86" s="128" t="s">
        <v>2750</v>
      </c>
      <c r="J86" s="124"/>
      <c r="K86" s="124"/>
      <c r="L86" s="124"/>
      <c r="M86" s="124"/>
      <c r="N86" s="207">
        <v>0</v>
      </c>
      <c r="O86" s="207">
        <v>781.89</v>
      </c>
      <c r="P86" s="124" t="s">
        <v>1314</v>
      </c>
    </row>
    <row r="87" spans="1:16" ht="51">
      <c r="A87" s="257">
        <v>86</v>
      </c>
      <c r="B87" s="124"/>
      <c r="C87" s="125" t="s">
        <v>710</v>
      </c>
      <c r="D87" s="119">
        <v>43105</v>
      </c>
      <c r="E87" s="120" t="s">
        <v>1994</v>
      </c>
      <c r="F87" s="120" t="s">
        <v>3</v>
      </c>
      <c r="G87" s="120">
        <v>1585212</v>
      </c>
      <c r="H87" s="124"/>
      <c r="I87" s="128" t="s">
        <v>2751</v>
      </c>
      <c r="J87" s="124"/>
      <c r="K87" s="124"/>
      <c r="L87" s="124"/>
      <c r="M87" s="124"/>
      <c r="N87" s="207">
        <v>0</v>
      </c>
      <c r="O87" s="207">
        <v>2983.26</v>
      </c>
      <c r="P87" s="124" t="s">
        <v>1314</v>
      </c>
    </row>
    <row r="88" spans="1:16" ht="51">
      <c r="A88" s="257">
        <v>86</v>
      </c>
      <c r="B88" s="124"/>
      <c r="C88" s="125" t="s">
        <v>710</v>
      </c>
      <c r="D88" s="119">
        <v>43105</v>
      </c>
      <c r="E88" s="120" t="s">
        <v>1995</v>
      </c>
      <c r="F88" s="120" t="s">
        <v>3</v>
      </c>
      <c r="G88" s="120">
        <v>1585214</v>
      </c>
      <c r="H88" s="124"/>
      <c r="I88" s="128" t="s">
        <v>2752</v>
      </c>
      <c r="J88" s="124"/>
      <c r="K88" s="124"/>
      <c r="L88" s="124"/>
      <c r="M88" s="124"/>
      <c r="N88" s="207">
        <v>0</v>
      </c>
      <c r="O88" s="207">
        <v>22.66</v>
      </c>
      <c r="P88" s="124" t="s">
        <v>1314</v>
      </c>
    </row>
    <row r="89" spans="1:16" ht="51">
      <c r="A89" s="257">
        <v>86</v>
      </c>
      <c r="B89" s="124"/>
      <c r="C89" s="125" t="s">
        <v>710</v>
      </c>
      <c r="D89" s="119">
        <v>43105</v>
      </c>
      <c r="E89" s="120" t="s">
        <v>1996</v>
      </c>
      <c r="F89" s="120" t="s">
        <v>3</v>
      </c>
      <c r="G89" s="120">
        <v>1585216</v>
      </c>
      <c r="H89" s="124"/>
      <c r="I89" s="128" t="s">
        <v>2753</v>
      </c>
      <c r="J89" s="124"/>
      <c r="K89" s="124"/>
      <c r="L89" s="124"/>
      <c r="M89" s="124"/>
      <c r="N89" s="207">
        <v>0</v>
      </c>
      <c r="O89" s="207">
        <v>2.7</v>
      </c>
      <c r="P89" s="124" t="s">
        <v>1314</v>
      </c>
    </row>
    <row r="90" spans="1:16" ht="51">
      <c r="A90" s="257">
        <v>86</v>
      </c>
      <c r="B90" s="124"/>
      <c r="C90" s="125" t="s">
        <v>710</v>
      </c>
      <c r="D90" s="119">
        <v>43105</v>
      </c>
      <c r="E90" s="120" t="s">
        <v>1997</v>
      </c>
      <c r="F90" s="120" t="s">
        <v>3</v>
      </c>
      <c r="G90" s="120">
        <v>1585218</v>
      </c>
      <c r="H90" s="124"/>
      <c r="I90" s="128" t="s">
        <v>2754</v>
      </c>
      <c r="J90" s="124"/>
      <c r="K90" s="124"/>
      <c r="L90" s="124"/>
      <c r="M90" s="124"/>
      <c r="N90" s="207">
        <v>0</v>
      </c>
      <c r="O90" s="207">
        <v>1890</v>
      </c>
      <c r="P90" s="124" t="s">
        <v>1314</v>
      </c>
    </row>
    <row r="91" spans="1:16" ht="51">
      <c r="A91" s="257">
        <v>86</v>
      </c>
      <c r="B91" s="124"/>
      <c r="C91" s="125" t="s">
        <v>710</v>
      </c>
      <c r="D91" s="119">
        <v>43105</v>
      </c>
      <c r="E91" s="120" t="s">
        <v>1998</v>
      </c>
      <c r="F91" s="120" t="s">
        <v>3</v>
      </c>
      <c r="G91" s="120">
        <v>1585219</v>
      </c>
      <c r="H91" s="124"/>
      <c r="I91" s="128" t="s">
        <v>2755</v>
      </c>
      <c r="J91" s="124"/>
      <c r="K91" s="124"/>
      <c r="L91" s="124"/>
      <c r="M91" s="124"/>
      <c r="N91" s="207">
        <v>0</v>
      </c>
      <c r="O91" s="207">
        <v>2502</v>
      </c>
      <c r="P91" s="124" t="s">
        <v>1314</v>
      </c>
    </row>
    <row r="92" spans="1:16" ht="51">
      <c r="A92" s="257" t="s">
        <v>619</v>
      </c>
      <c r="B92" s="124"/>
      <c r="C92" s="125" t="s">
        <v>713</v>
      </c>
      <c r="D92" s="119">
        <v>43105</v>
      </c>
      <c r="E92" s="120" t="s">
        <v>1999</v>
      </c>
      <c r="F92" s="120" t="s">
        <v>3</v>
      </c>
      <c r="G92" s="120">
        <v>1585102</v>
      </c>
      <c r="H92" s="124"/>
      <c r="I92" s="128" t="s">
        <v>2756</v>
      </c>
      <c r="J92" s="124"/>
      <c r="K92" s="124"/>
      <c r="L92" s="124"/>
      <c r="M92" s="124"/>
      <c r="N92" s="207">
        <v>0</v>
      </c>
      <c r="O92" s="207">
        <v>1692.23</v>
      </c>
      <c r="P92" s="124" t="s">
        <v>1314</v>
      </c>
    </row>
    <row r="93" spans="1:16" ht="38.25">
      <c r="A93" s="257">
        <v>35</v>
      </c>
      <c r="B93" s="124"/>
      <c r="C93" s="125" t="s">
        <v>696</v>
      </c>
      <c r="D93" s="119">
        <v>43105</v>
      </c>
      <c r="E93" s="120" t="s">
        <v>2000</v>
      </c>
      <c r="F93" s="120" t="s">
        <v>3</v>
      </c>
      <c r="G93" s="120">
        <v>1585110</v>
      </c>
      <c r="H93" s="124"/>
      <c r="I93" s="128" t="s">
        <v>1379</v>
      </c>
      <c r="J93" s="124"/>
      <c r="K93" s="124"/>
      <c r="L93" s="124"/>
      <c r="M93" s="124"/>
      <c r="N93" s="207">
        <v>0</v>
      </c>
      <c r="O93" s="207">
        <v>460</v>
      </c>
      <c r="P93" s="124" t="s">
        <v>1314</v>
      </c>
    </row>
    <row r="94" spans="1:16" ht="51">
      <c r="A94" s="257" t="s">
        <v>619</v>
      </c>
      <c r="B94" s="124"/>
      <c r="C94" s="125" t="s">
        <v>713</v>
      </c>
      <c r="D94" s="119">
        <v>43105</v>
      </c>
      <c r="E94" s="120" t="s">
        <v>2001</v>
      </c>
      <c r="F94" s="120" t="s">
        <v>3</v>
      </c>
      <c r="G94" s="120">
        <v>1585141</v>
      </c>
      <c r="H94" s="124"/>
      <c r="I94" s="128" t="s">
        <v>2757</v>
      </c>
      <c r="J94" s="124"/>
      <c r="K94" s="124"/>
      <c r="L94" s="124"/>
      <c r="M94" s="124"/>
      <c r="N94" s="207">
        <v>0</v>
      </c>
      <c r="O94" s="207">
        <v>24842.45</v>
      </c>
      <c r="P94" s="124" t="s">
        <v>1314</v>
      </c>
    </row>
    <row r="95" spans="1:16" ht="51">
      <c r="A95" s="257" t="s">
        <v>619</v>
      </c>
      <c r="B95" s="124"/>
      <c r="C95" s="125" t="s">
        <v>713</v>
      </c>
      <c r="D95" s="119">
        <v>43105</v>
      </c>
      <c r="E95" s="120" t="s">
        <v>2002</v>
      </c>
      <c r="F95" s="120" t="s">
        <v>3</v>
      </c>
      <c r="G95" s="120">
        <v>1585148</v>
      </c>
      <c r="H95" s="124"/>
      <c r="I95" s="128" t="s">
        <v>2758</v>
      </c>
      <c r="J95" s="124"/>
      <c r="K95" s="124"/>
      <c r="L95" s="124"/>
      <c r="M95" s="124"/>
      <c r="N95" s="207">
        <v>0</v>
      </c>
      <c r="O95" s="207">
        <v>1506</v>
      </c>
      <c r="P95" s="124" t="s">
        <v>1314</v>
      </c>
    </row>
    <row r="96" spans="1:16" ht="51">
      <c r="A96" s="257" t="s">
        <v>619</v>
      </c>
      <c r="B96" s="124"/>
      <c r="C96" s="125" t="s">
        <v>713</v>
      </c>
      <c r="D96" s="119">
        <v>43105</v>
      </c>
      <c r="E96" s="120" t="s">
        <v>2003</v>
      </c>
      <c r="F96" s="120" t="s">
        <v>3</v>
      </c>
      <c r="G96" s="120">
        <v>1585161</v>
      </c>
      <c r="H96" s="124"/>
      <c r="I96" s="128" t="s">
        <v>1389</v>
      </c>
      <c r="J96" s="124"/>
      <c r="K96" s="124"/>
      <c r="L96" s="124"/>
      <c r="M96" s="124"/>
      <c r="N96" s="207">
        <v>0</v>
      </c>
      <c r="O96" s="207">
        <v>390</v>
      </c>
      <c r="P96" s="124" t="s">
        <v>1314</v>
      </c>
    </row>
    <row r="97" spans="1:16" ht="51">
      <c r="A97" s="257" t="s">
        <v>619</v>
      </c>
      <c r="B97" s="124"/>
      <c r="C97" s="125" t="s">
        <v>713</v>
      </c>
      <c r="D97" s="119">
        <v>43105</v>
      </c>
      <c r="E97" s="120" t="s">
        <v>2004</v>
      </c>
      <c r="F97" s="120" t="s">
        <v>3</v>
      </c>
      <c r="G97" s="120">
        <v>1585165</v>
      </c>
      <c r="H97" s="124"/>
      <c r="I97" s="128" t="s">
        <v>1389</v>
      </c>
      <c r="J97" s="124"/>
      <c r="K97" s="124"/>
      <c r="L97" s="124"/>
      <c r="M97" s="124"/>
      <c r="N97" s="207">
        <v>0</v>
      </c>
      <c r="O97" s="207">
        <v>390</v>
      </c>
      <c r="P97" s="124" t="s">
        <v>1314</v>
      </c>
    </row>
    <row r="98" spans="1:16" ht="51">
      <c r="A98" s="257" t="s">
        <v>619</v>
      </c>
      <c r="B98" s="124"/>
      <c r="C98" s="125" t="s">
        <v>713</v>
      </c>
      <c r="D98" s="119">
        <v>43105</v>
      </c>
      <c r="E98" s="120" t="s">
        <v>2005</v>
      </c>
      <c r="F98" s="120" t="s">
        <v>3</v>
      </c>
      <c r="G98" s="120">
        <v>1585168</v>
      </c>
      <c r="H98" s="124"/>
      <c r="I98" s="128" t="s">
        <v>1381</v>
      </c>
      <c r="J98" s="124"/>
      <c r="K98" s="124"/>
      <c r="L98" s="124"/>
      <c r="M98" s="124"/>
      <c r="N98" s="207">
        <v>0</v>
      </c>
      <c r="O98" s="207">
        <v>1277</v>
      </c>
      <c r="P98" s="124" t="s">
        <v>1314</v>
      </c>
    </row>
    <row r="99" spans="1:16" ht="51">
      <c r="A99" s="257" t="s">
        <v>619</v>
      </c>
      <c r="B99" s="124"/>
      <c r="C99" s="125" t="s">
        <v>713</v>
      </c>
      <c r="D99" s="119">
        <v>43105</v>
      </c>
      <c r="E99" s="120" t="s">
        <v>2006</v>
      </c>
      <c r="F99" s="120" t="s">
        <v>3</v>
      </c>
      <c r="G99" s="120">
        <v>1585239</v>
      </c>
      <c r="H99" s="124"/>
      <c r="I99" s="128" t="s">
        <v>1396</v>
      </c>
      <c r="J99" s="124"/>
      <c r="K99" s="124"/>
      <c r="L99" s="124"/>
      <c r="M99" s="124"/>
      <c r="N99" s="207">
        <v>0</v>
      </c>
      <c r="O99" s="207">
        <v>150</v>
      </c>
      <c r="P99" s="124" t="s">
        <v>1314</v>
      </c>
    </row>
    <row r="100" spans="1:16" ht="51">
      <c r="A100" s="257" t="s">
        <v>619</v>
      </c>
      <c r="B100" s="124"/>
      <c r="C100" s="125" t="s">
        <v>713</v>
      </c>
      <c r="D100" s="119">
        <v>43105</v>
      </c>
      <c r="E100" s="120" t="s">
        <v>2007</v>
      </c>
      <c r="F100" s="120" t="s">
        <v>3</v>
      </c>
      <c r="G100" s="120">
        <v>1585255</v>
      </c>
      <c r="H100" s="124"/>
      <c r="I100" s="128" t="s">
        <v>2759</v>
      </c>
      <c r="J100" s="124"/>
      <c r="K100" s="124"/>
      <c r="L100" s="124"/>
      <c r="M100" s="124"/>
      <c r="N100" s="207">
        <v>0</v>
      </c>
      <c r="O100" s="207">
        <v>352.74</v>
      </c>
      <c r="P100" s="124" t="s">
        <v>1314</v>
      </c>
    </row>
    <row r="101" spans="1:16" ht="38.25">
      <c r="A101" s="257">
        <v>20</v>
      </c>
      <c r="B101" s="124"/>
      <c r="C101" s="125" t="s">
        <v>693</v>
      </c>
      <c r="D101" s="119">
        <v>43105</v>
      </c>
      <c r="E101" s="120" t="s">
        <v>2008</v>
      </c>
      <c r="F101" s="120" t="s">
        <v>3</v>
      </c>
      <c r="G101" s="120">
        <v>1585288</v>
      </c>
      <c r="H101" s="124"/>
      <c r="I101" s="128" t="s">
        <v>2760</v>
      </c>
      <c r="J101" s="124"/>
      <c r="K101" s="124"/>
      <c r="L101" s="124"/>
      <c r="M101" s="124"/>
      <c r="N101" s="207">
        <v>0</v>
      </c>
      <c r="O101" s="207">
        <v>1038.8</v>
      </c>
      <c r="P101" s="124" t="s">
        <v>1314</v>
      </c>
    </row>
    <row r="102" spans="1:16" ht="63.75">
      <c r="A102" s="257" t="s">
        <v>619</v>
      </c>
      <c r="B102" s="124"/>
      <c r="C102" s="125" t="s">
        <v>713</v>
      </c>
      <c r="D102" s="119">
        <v>43105</v>
      </c>
      <c r="E102" s="120" t="s">
        <v>2009</v>
      </c>
      <c r="F102" s="120" t="s">
        <v>3</v>
      </c>
      <c r="G102" s="120">
        <v>1585298</v>
      </c>
      <c r="H102" s="124"/>
      <c r="I102" s="128" t="s">
        <v>2761</v>
      </c>
      <c r="J102" s="124"/>
      <c r="K102" s="124"/>
      <c r="L102" s="124"/>
      <c r="M102" s="124"/>
      <c r="N102" s="207">
        <v>0</v>
      </c>
      <c r="O102" s="207">
        <v>7245.42</v>
      </c>
      <c r="P102" s="124" t="s">
        <v>1314</v>
      </c>
    </row>
    <row r="103" spans="1:16" ht="51">
      <c r="A103" s="257" t="s">
        <v>619</v>
      </c>
      <c r="B103" s="124"/>
      <c r="C103" s="125" t="s">
        <v>713</v>
      </c>
      <c r="D103" s="119">
        <v>43105</v>
      </c>
      <c r="E103" s="120" t="s">
        <v>2010</v>
      </c>
      <c r="F103" s="120" t="s">
        <v>3</v>
      </c>
      <c r="G103" s="120">
        <v>1585304</v>
      </c>
      <c r="H103" s="124"/>
      <c r="I103" s="128" t="s">
        <v>1377</v>
      </c>
      <c r="J103" s="124"/>
      <c r="K103" s="124"/>
      <c r="L103" s="124"/>
      <c r="M103" s="124"/>
      <c r="N103" s="207">
        <v>0</v>
      </c>
      <c r="O103" s="207">
        <v>3400</v>
      </c>
      <c r="P103" s="124" t="s">
        <v>1314</v>
      </c>
    </row>
    <row r="104" spans="1:16" ht="38.25">
      <c r="A104" s="257">
        <v>16</v>
      </c>
      <c r="B104" s="124"/>
      <c r="C104" s="125" t="s">
        <v>692</v>
      </c>
      <c r="D104" s="119">
        <v>43105</v>
      </c>
      <c r="E104" s="120" t="s">
        <v>2011</v>
      </c>
      <c r="F104" s="120" t="s">
        <v>3</v>
      </c>
      <c r="G104" s="120">
        <v>1585305</v>
      </c>
      <c r="H104" s="124"/>
      <c r="I104" s="128" t="s">
        <v>2762</v>
      </c>
      <c r="J104" s="124"/>
      <c r="K104" s="124"/>
      <c r="L104" s="124"/>
      <c r="M104" s="124"/>
      <c r="N104" s="207">
        <v>0</v>
      </c>
      <c r="O104" s="207">
        <v>1893.4</v>
      </c>
      <c r="P104" s="124" t="s">
        <v>1314</v>
      </c>
    </row>
    <row r="105" spans="1:16" ht="51">
      <c r="A105" s="257" t="s">
        <v>619</v>
      </c>
      <c r="B105" s="124"/>
      <c r="C105" s="125" t="s">
        <v>713</v>
      </c>
      <c r="D105" s="119">
        <v>43105</v>
      </c>
      <c r="E105" s="120" t="s">
        <v>2012</v>
      </c>
      <c r="F105" s="120" t="s">
        <v>3</v>
      </c>
      <c r="G105" s="120">
        <v>1585306</v>
      </c>
      <c r="H105" s="124"/>
      <c r="I105" s="128" t="s">
        <v>1373</v>
      </c>
      <c r="J105" s="124"/>
      <c r="K105" s="124"/>
      <c r="L105" s="124"/>
      <c r="M105" s="124"/>
      <c r="N105" s="207">
        <v>0</v>
      </c>
      <c r="O105" s="207">
        <v>1713</v>
      </c>
      <c r="P105" s="124" t="s">
        <v>1314</v>
      </c>
    </row>
    <row r="106" spans="1:16" ht="38.25">
      <c r="A106" s="257">
        <v>15</v>
      </c>
      <c r="B106" s="124"/>
      <c r="C106" s="125" t="s">
        <v>691</v>
      </c>
      <c r="D106" s="119">
        <v>43105</v>
      </c>
      <c r="E106" s="120" t="s">
        <v>2013</v>
      </c>
      <c r="F106" s="120" t="s">
        <v>3</v>
      </c>
      <c r="G106" s="120">
        <v>1585376</v>
      </c>
      <c r="H106" s="124"/>
      <c r="I106" s="128" t="s">
        <v>2763</v>
      </c>
      <c r="J106" s="124"/>
      <c r="K106" s="124"/>
      <c r="L106" s="124"/>
      <c r="M106" s="124"/>
      <c r="N106" s="207">
        <v>0</v>
      </c>
      <c r="O106" s="207">
        <v>11</v>
      </c>
      <c r="P106" s="124" t="s">
        <v>1314</v>
      </c>
    </row>
    <row r="107" spans="1:16" ht="51">
      <c r="A107" s="257" t="s">
        <v>619</v>
      </c>
      <c r="B107" s="124"/>
      <c r="C107" s="125" t="s">
        <v>713</v>
      </c>
      <c r="D107" s="119">
        <v>43105</v>
      </c>
      <c r="E107" s="120" t="s">
        <v>2014</v>
      </c>
      <c r="F107" s="120" t="s">
        <v>3</v>
      </c>
      <c r="G107" s="120">
        <v>1585384</v>
      </c>
      <c r="H107" s="124"/>
      <c r="I107" s="128" t="s">
        <v>2764</v>
      </c>
      <c r="J107" s="124"/>
      <c r="K107" s="124"/>
      <c r="L107" s="124"/>
      <c r="M107" s="124"/>
      <c r="N107" s="207">
        <v>0</v>
      </c>
      <c r="O107" s="207">
        <v>1176.83</v>
      </c>
      <c r="P107" s="124" t="s">
        <v>1314</v>
      </c>
    </row>
    <row r="108" spans="1:16" ht="63.75">
      <c r="A108" s="257">
        <v>48</v>
      </c>
      <c r="B108" s="124"/>
      <c r="C108" s="125" t="s">
        <v>700</v>
      </c>
      <c r="D108" s="119">
        <v>43105</v>
      </c>
      <c r="E108" s="120" t="s">
        <v>2015</v>
      </c>
      <c r="F108" s="120" t="s">
        <v>3</v>
      </c>
      <c r="G108" s="120">
        <v>1585386</v>
      </c>
      <c r="H108" s="124"/>
      <c r="I108" s="128" t="s">
        <v>2765</v>
      </c>
      <c r="J108" s="124"/>
      <c r="K108" s="124"/>
      <c r="L108" s="124"/>
      <c r="M108" s="124"/>
      <c r="N108" s="207">
        <v>0</v>
      </c>
      <c r="O108" s="207">
        <v>20861.849999999999</v>
      </c>
      <c r="P108" s="124" t="s">
        <v>1314</v>
      </c>
    </row>
    <row r="109" spans="1:16" ht="51">
      <c r="A109" s="257" t="s">
        <v>619</v>
      </c>
      <c r="B109" s="124"/>
      <c r="C109" s="125" t="s">
        <v>713</v>
      </c>
      <c r="D109" s="119">
        <v>43105</v>
      </c>
      <c r="E109" s="120" t="s">
        <v>2016</v>
      </c>
      <c r="F109" s="120" t="s">
        <v>3</v>
      </c>
      <c r="G109" s="120">
        <v>1585407</v>
      </c>
      <c r="H109" s="124"/>
      <c r="I109" s="128" t="s">
        <v>2766</v>
      </c>
      <c r="J109" s="124"/>
      <c r="K109" s="124"/>
      <c r="L109" s="124"/>
      <c r="M109" s="124"/>
      <c r="N109" s="207">
        <v>0</v>
      </c>
      <c r="O109" s="207">
        <v>800</v>
      </c>
      <c r="P109" s="124" t="s">
        <v>1314</v>
      </c>
    </row>
    <row r="110" spans="1:16" ht="51">
      <c r="A110" s="257" t="s">
        <v>619</v>
      </c>
      <c r="B110" s="124"/>
      <c r="C110" s="125" t="s">
        <v>713</v>
      </c>
      <c r="D110" s="119">
        <v>43105</v>
      </c>
      <c r="E110" s="120" t="s">
        <v>2017</v>
      </c>
      <c r="F110" s="120" t="s">
        <v>3</v>
      </c>
      <c r="G110" s="120">
        <v>1585440</v>
      </c>
      <c r="H110" s="124"/>
      <c r="I110" s="128" t="s">
        <v>2767</v>
      </c>
      <c r="J110" s="124"/>
      <c r="K110" s="124"/>
      <c r="L110" s="124"/>
      <c r="M110" s="124"/>
      <c r="N110" s="207">
        <v>0</v>
      </c>
      <c r="O110" s="207">
        <v>8186</v>
      </c>
      <c r="P110" s="124" t="s">
        <v>1314</v>
      </c>
    </row>
    <row r="111" spans="1:16" ht="51">
      <c r="A111" s="257" t="s">
        <v>619</v>
      </c>
      <c r="B111" s="124"/>
      <c r="C111" s="125" t="s">
        <v>713</v>
      </c>
      <c r="D111" s="119">
        <v>43105</v>
      </c>
      <c r="E111" s="120" t="s">
        <v>2018</v>
      </c>
      <c r="F111" s="120" t="s">
        <v>3</v>
      </c>
      <c r="G111" s="120">
        <v>1585482</v>
      </c>
      <c r="H111" s="124"/>
      <c r="I111" s="128" t="s">
        <v>2768</v>
      </c>
      <c r="J111" s="124"/>
      <c r="K111" s="124"/>
      <c r="L111" s="124"/>
      <c r="M111" s="124"/>
      <c r="N111" s="207">
        <v>0</v>
      </c>
      <c r="O111" s="207">
        <v>468</v>
      </c>
      <c r="P111" s="124" t="s">
        <v>1314</v>
      </c>
    </row>
    <row r="112" spans="1:16" ht="51">
      <c r="A112" s="257">
        <v>234</v>
      </c>
      <c r="B112" s="124"/>
      <c r="C112" s="125" t="s">
        <v>124</v>
      </c>
      <c r="D112" s="119">
        <v>43108</v>
      </c>
      <c r="E112" s="120" t="s">
        <v>1426</v>
      </c>
      <c r="F112" s="120" t="s">
        <v>6</v>
      </c>
      <c r="G112" s="120">
        <v>928110</v>
      </c>
      <c r="H112" s="124"/>
      <c r="I112" s="128" t="s">
        <v>2302</v>
      </c>
      <c r="J112" s="124"/>
      <c r="K112" s="124"/>
      <c r="L112" s="124"/>
      <c r="M112" s="124"/>
      <c r="N112" s="207">
        <v>0</v>
      </c>
      <c r="O112" s="207">
        <v>3909</v>
      </c>
      <c r="P112" s="124" t="s">
        <v>1314</v>
      </c>
    </row>
    <row r="113" spans="1:16" ht="51">
      <c r="A113" s="257" t="s">
        <v>619</v>
      </c>
      <c r="B113" s="124"/>
      <c r="C113" s="125" t="s">
        <v>713</v>
      </c>
      <c r="D113" s="119">
        <v>43108</v>
      </c>
      <c r="E113" s="120" t="s">
        <v>1427</v>
      </c>
      <c r="F113" s="120" t="s">
        <v>6</v>
      </c>
      <c r="G113" s="120">
        <v>928111</v>
      </c>
      <c r="H113" s="124"/>
      <c r="I113" s="128" t="s">
        <v>2303</v>
      </c>
      <c r="J113" s="124"/>
      <c r="K113" s="124"/>
      <c r="L113" s="124"/>
      <c r="M113" s="124"/>
      <c r="N113" s="207">
        <v>0</v>
      </c>
      <c r="O113" s="207">
        <v>7940.34</v>
      </c>
      <c r="P113" s="124" t="s">
        <v>1314</v>
      </c>
    </row>
    <row r="114" spans="1:16" ht="89.25">
      <c r="A114" s="257" t="s">
        <v>619</v>
      </c>
      <c r="B114" s="124"/>
      <c r="C114" s="125" t="s">
        <v>713</v>
      </c>
      <c r="D114" s="119">
        <v>43108</v>
      </c>
      <c r="E114" s="120" t="s">
        <v>1428</v>
      </c>
      <c r="F114" s="120" t="s">
        <v>6</v>
      </c>
      <c r="G114" s="120">
        <v>910343</v>
      </c>
      <c r="H114" s="124"/>
      <c r="I114" s="128" t="s">
        <v>2304</v>
      </c>
      <c r="J114" s="124"/>
      <c r="K114" s="124"/>
      <c r="L114" s="124"/>
      <c r="M114" s="124"/>
      <c r="N114" s="207">
        <v>0</v>
      </c>
      <c r="O114" s="207">
        <v>8799.15</v>
      </c>
      <c r="P114" s="124" t="s">
        <v>1314</v>
      </c>
    </row>
    <row r="115" spans="1:16" ht="51">
      <c r="A115" s="257">
        <v>513</v>
      </c>
      <c r="B115" s="124"/>
      <c r="C115" s="125" t="s">
        <v>201</v>
      </c>
      <c r="D115" s="119">
        <v>43108</v>
      </c>
      <c r="E115" s="120" t="s">
        <v>1429</v>
      </c>
      <c r="F115" s="120" t="s">
        <v>15</v>
      </c>
      <c r="G115" s="120">
        <v>636786</v>
      </c>
      <c r="H115" s="124"/>
      <c r="I115" s="128" t="s">
        <v>2305</v>
      </c>
      <c r="J115" s="124"/>
      <c r="K115" s="124"/>
      <c r="L115" s="124"/>
      <c r="M115" s="124"/>
      <c r="N115" s="207">
        <v>50</v>
      </c>
      <c r="O115" s="207">
        <v>0</v>
      </c>
      <c r="P115" s="124" t="s">
        <v>1314</v>
      </c>
    </row>
    <row r="116" spans="1:16" ht="51">
      <c r="A116" s="257" t="s">
        <v>619</v>
      </c>
      <c r="B116" s="124"/>
      <c r="C116" s="125" t="s">
        <v>713</v>
      </c>
      <c r="D116" s="119">
        <v>43108</v>
      </c>
      <c r="E116" s="120" t="s">
        <v>2019</v>
      </c>
      <c r="F116" s="120" t="s">
        <v>3</v>
      </c>
      <c r="G116" s="120">
        <v>1585688</v>
      </c>
      <c r="H116" s="124"/>
      <c r="I116" s="128" t="s">
        <v>2769</v>
      </c>
      <c r="J116" s="124"/>
      <c r="K116" s="124"/>
      <c r="L116" s="124"/>
      <c r="M116" s="124"/>
      <c r="N116" s="207">
        <v>0</v>
      </c>
      <c r="O116" s="207">
        <v>1008</v>
      </c>
      <c r="P116" s="124" t="s">
        <v>1314</v>
      </c>
    </row>
    <row r="117" spans="1:16" ht="51">
      <c r="A117" s="257" t="s">
        <v>619</v>
      </c>
      <c r="B117" s="124"/>
      <c r="C117" s="125" t="s">
        <v>713</v>
      </c>
      <c r="D117" s="119">
        <v>43108</v>
      </c>
      <c r="E117" s="120" t="s">
        <v>2020</v>
      </c>
      <c r="F117" s="120" t="s">
        <v>3</v>
      </c>
      <c r="G117" s="120">
        <v>1585662</v>
      </c>
      <c r="H117" s="124"/>
      <c r="I117" s="128" t="s">
        <v>2770</v>
      </c>
      <c r="J117" s="124"/>
      <c r="K117" s="124"/>
      <c r="L117" s="124"/>
      <c r="M117" s="124"/>
      <c r="N117" s="207">
        <v>0</v>
      </c>
      <c r="O117" s="207">
        <v>2000</v>
      </c>
      <c r="P117" s="124" t="s">
        <v>1314</v>
      </c>
    </row>
    <row r="118" spans="1:16" ht="51">
      <c r="A118" s="257" t="s">
        <v>619</v>
      </c>
      <c r="B118" s="124"/>
      <c r="C118" s="125" t="s">
        <v>713</v>
      </c>
      <c r="D118" s="119">
        <v>43108</v>
      </c>
      <c r="E118" s="120" t="s">
        <v>2021</v>
      </c>
      <c r="F118" s="120" t="s">
        <v>3</v>
      </c>
      <c r="G118" s="120">
        <v>1585672</v>
      </c>
      <c r="H118" s="124"/>
      <c r="I118" s="128" t="s">
        <v>1369</v>
      </c>
      <c r="J118" s="124"/>
      <c r="K118" s="124"/>
      <c r="L118" s="124"/>
      <c r="M118" s="124"/>
      <c r="N118" s="207">
        <v>0</v>
      </c>
      <c r="O118" s="207">
        <v>1016</v>
      </c>
      <c r="P118" s="124" t="s">
        <v>1314</v>
      </c>
    </row>
    <row r="119" spans="1:16" ht="51">
      <c r="A119" s="257" t="s">
        <v>619</v>
      </c>
      <c r="B119" s="124"/>
      <c r="C119" s="125" t="s">
        <v>713</v>
      </c>
      <c r="D119" s="119">
        <v>43108</v>
      </c>
      <c r="E119" s="120" t="s">
        <v>2022</v>
      </c>
      <c r="F119" s="120" t="s">
        <v>3</v>
      </c>
      <c r="G119" s="120">
        <v>1585689</v>
      </c>
      <c r="H119" s="124"/>
      <c r="I119" s="128" t="s">
        <v>1410</v>
      </c>
      <c r="J119" s="124"/>
      <c r="K119" s="124"/>
      <c r="L119" s="124"/>
      <c r="M119" s="124"/>
      <c r="N119" s="207">
        <v>0</v>
      </c>
      <c r="O119" s="207">
        <v>515.35</v>
      </c>
      <c r="P119" s="124" t="s">
        <v>1314</v>
      </c>
    </row>
    <row r="120" spans="1:16" ht="38.25">
      <c r="A120" s="257">
        <v>15</v>
      </c>
      <c r="B120" s="124"/>
      <c r="C120" s="125" t="s">
        <v>691</v>
      </c>
      <c r="D120" s="119">
        <v>43108</v>
      </c>
      <c r="E120" s="120" t="s">
        <v>2023</v>
      </c>
      <c r="F120" s="120" t="s">
        <v>3</v>
      </c>
      <c r="G120" s="120">
        <v>1585690</v>
      </c>
      <c r="H120" s="124"/>
      <c r="I120" s="128" t="s">
        <v>2771</v>
      </c>
      <c r="J120" s="124"/>
      <c r="K120" s="124"/>
      <c r="L120" s="124"/>
      <c r="M120" s="124"/>
      <c r="N120" s="207">
        <v>0</v>
      </c>
      <c r="O120" s="207">
        <v>0.6</v>
      </c>
      <c r="P120" s="124" t="s">
        <v>1314</v>
      </c>
    </row>
    <row r="121" spans="1:16" ht="38.25">
      <c r="A121" s="257">
        <v>15</v>
      </c>
      <c r="B121" s="124"/>
      <c r="C121" s="125" t="s">
        <v>691</v>
      </c>
      <c r="D121" s="119">
        <v>43108</v>
      </c>
      <c r="E121" s="120" t="s">
        <v>2024</v>
      </c>
      <c r="F121" s="120" t="s">
        <v>3</v>
      </c>
      <c r="G121" s="120">
        <v>1585692</v>
      </c>
      <c r="H121" s="124"/>
      <c r="I121" s="128" t="s">
        <v>2772</v>
      </c>
      <c r="J121" s="124"/>
      <c r="K121" s="124"/>
      <c r="L121" s="124"/>
      <c r="M121" s="124"/>
      <c r="N121" s="207">
        <v>0</v>
      </c>
      <c r="O121" s="207">
        <v>0.43</v>
      </c>
      <c r="P121" s="124" t="s">
        <v>1314</v>
      </c>
    </row>
    <row r="122" spans="1:16" ht="51">
      <c r="A122" s="257" t="s">
        <v>619</v>
      </c>
      <c r="B122" s="124"/>
      <c r="C122" s="125" t="s">
        <v>713</v>
      </c>
      <c r="D122" s="119">
        <v>43108</v>
      </c>
      <c r="E122" s="120" t="s">
        <v>2025</v>
      </c>
      <c r="F122" s="120" t="s">
        <v>3</v>
      </c>
      <c r="G122" s="120">
        <v>1585696</v>
      </c>
      <c r="H122" s="124"/>
      <c r="I122" s="128" t="s">
        <v>2773</v>
      </c>
      <c r="J122" s="124"/>
      <c r="K122" s="124"/>
      <c r="L122" s="124"/>
      <c r="M122" s="124"/>
      <c r="N122" s="207">
        <v>0</v>
      </c>
      <c r="O122" s="207">
        <v>746.37</v>
      </c>
      <c r="P122" s="124" t="s">
        <v>1314</v>
      </c>
    </row>
    <row r="123" spans="1:16" ht="51">
      <c r="A123" s="257" t="s">
        <v>619</v>
      </c>
      <c r="B123" s="124"/>
      <c r="C123" s="125" t="s">
        <v>713</v>
      </c>
      <c r="D123" s="119">
        <v>43108</v>
      </c>
      <c r="E123" s="120" t="s">
        <v>2026</v>
      </c>
      <c r="F123" s="120" t="s">
        <v>3</v>
      </c>
      <c r="G123" s="120">
        <v>1585700</v>
      </c>
      <c r="H123" s="124"/>
      <c r="I123" s="128" t="s">
        <v>2774</v>
      </c>
      <c r="J123" s="124"/>
      <c r="K123" s="124"/>
      <c r="L123" s="124"/>
      <c r="M123" s="124"/>
      <c r="N123" s="207">
        <v>0</v>
      </c>
      <c r="O123" s="207">
        <v>72</v>
      </c>
      <c r="P123" s="124" t="s">
        <v>1314</v>
      </c>
    </row>
    <row r="124" spans="1:16" ht="51">
      <c r="A124" s="257" t="s">
        <v>619</v>
      </c>
      <c r="B124" s="124"/>
      <c r="C124" s="125" t="s">
        <v>713</v>
      </c>
      <c r="D124" s="119">
        <v>43108</v>
      </c>
      <c r="E124" s="120" t="s">
        <v>2027</v>
      </c>
      <c r="F124" s="120" t="s">
        <v>3</v>
      </c>
      <c r="G124" s="120">
        <v>1585701</v>
      </c>
      <c r="H124" s="124"/>
      <c r="I124" s="128" t="s">
        <v>2775</v>
      </c>
      <c r="J124" s="124"/>
      <c r="K124" s="124"/>
      <c r="L124" s="124"/>
      <c r="M124" s="124"/>
      <c r="N124" s="207">
        <v>0</v>
      </c>
      <c r="O124" s="207">
        <v>49</v>
      </c>
      <c r="P124" s="124" t="s">
        <v>1314</v>
      </c>
    </row>
    <row r="125" spans="1:16" ht="51">
      <c r="A125" s="257">
        <v>16</v>
      </c>
      <c r="B125" s="124"/>
      <c r="C125" s="125" t="s">
        <v>692</v>
      </c>
      <c r="D125" s="119">
        <v>43108</v>
      </c>
      <c r="E125" s="120" t="s">
        <v>2028</v>
      </c>
      <c r="F125" s="120" t="s">
        <v>3</v>
      </c>
      <c r="G125" s="120">
        <v>1585702</v>
      </c>
      <c r="H125" s="124"/>
      <c r="I125" s="128" t="s">
        <v>2776</v>
      </c>
      <c r="J125" s="124"/>
      <c r="K125" s="124"/>
      <c r="L125" s="124"/>
      <c r="M125" s="124"/>
      <c r="N125" s="207">
        <v>0</v>
      </c>
      <c r="O125" s="207">
        <v>198</v>
      </c>
      <c r="P125" s="124" t="s">
        <v>1314</v>
      </c>
    </row>
    <row r="126" spans="1:16" ht="51">
      <c r="A126" s="257">
        <v>35</v>
      </c>
      <c r="B126" s="124"/>
      <c r="C126" s="125" t="s">
        <v>696</v>
      </c>
      <c r="D126" s="119">
        <v>43108</v>
      </c>
      <c r="E126" s="120" t="s">
        <v>2029</v>
      </c>
      <c r="F126" s="120" t="s">
        <v>3</v>
      </c>
      <c r="G126" s="120">
        <v>1585717</v>
      </c>
      <c r="H126" s="124"/>
      <c r="I126" s="128" t="s">
        <v>1388</v>
      </c>
      <c r="J126" s="124"/>
      <c r="K126" s="124"/>
      <c r="L126" s="124"/>
      <c r="M126" s="124"/>
      <c r="N126" s="207">
        <v>0</v>
      </c>
      <c r="O126" s="207">
        <v>1500</v>
      </c>
      <c r="P126" s="124" t="s">
        <v>1314</v>
      </c>
    </row>
    <row r="127" spans="1:16" ht="51">
      <c r="A127" s="257" t="s">
        <v>619</v>
      </c>
      <c r="B127" s="124"/>
      <c r="C127" s="125" t="s">
        <v>713</v>
      </c>
      <c r="D127" s="119">
        <v>43108</v>
      </c>
      <c r="E127" s="120" t="s">
        <v>2030</v>
      </c>
      <c r="F127" s="120" t="s">
        <v>3</v>
      </c>
      <c r="G127" s="120">
        <v>1585725</v>
      </c>
      <c r="H127" s="124"/>
      <c r="I127" s="128" t="s">
        <v>2777</v>
      </c>
      <c r="J127" s="124"/>
      <c r="K127" s="124"/>
      <c r="L127" s="124"/>
      <c r="M127" s="124"/>
      <c r="N127" s="207">
        <v>0</v>
      </c>
      <c r="O127" s="207">
        <v>12</v>
      </c>
      <c r="P127" s="124" t="s">
        <v>1314</v>
      </c>
    </row>
    <row r="128" spans="1:16" ht="51">
      <c r="A128" s="257">
        <v>20</v>
      </c>
      <c r="B128" s="124"/>
      <c r="C128" s="125" t="s">
        <v>693</v>
      </c>
      <c r="D128" s="119">
        <v>43108</v>
      </c>
      <c r="E128" s="120" t="s">
        <v>2031</v>
      </c>
      <c r="F128" s="120" t="s">
        <v>3</v>
      </c>
      <c r="G128" s="120">
        <v>1585740</v>
      </c>
      <c r="H128" s="124"/>
      <c r="I128" s="128" t="s">
        <v>2778</v>
      </c>
      <c r="J128" s="124"/>
      <c r="K128" s="124"/>
      <c r="L128" s="124"/>
      <c r="M128" s="124"/>
      <c r="N128" s="207">
        <v>0</v>
      </c>
      <c r="O128" s="207">
        <v>300</v>
      </c>
      <c r="P128" s="124" t="s">
        <v>1314</v>
      </c>
    </row>
    <row r="129" spans="1:16" ht="51">
      <c r="A129" s="257" t="s">
        <v>619</v>
      </c>
      <c r="B129" s="124"/>
      <c r="C129" s="125" t="s">
        <v>713</v>
      </c>
      <c r="D129" s="119">
        <v>43108</v>
      </c>
      <c r="E129" s="120" t="s">
        <v>2032</v>
      </c>
      <c r="F129" s="120" t="s">
        <v>3</v>
      </c>
      <c r="G129" s="120">
        <v>1585746</v>
      </c>
      <c r="H129" s="124"/>
      <c r="I129" s="128" t="s">
        <v>1387</v>
      </c>
      <c r="J129" s="124"/>
      <c r="K129" s="124"/>
      <c r="L129" s="124"/>
      <c r="M129" s="124"/>
      <c r="N129" s="207">
        <v>0</v>
      </c>
      <c r="O129" s="207">
        <v>1669</v>
      </c>
      <c r="P129" s="124" t="s">
        <v>1314</v>
      </c>
    </row>
    <row r="130" spans="1:16" ht="51">
      <c r="A130" s="257" t="s">
        <v>619</v>
      </c>
      <c r="B130" s="124"/>
      <c r="C130" s="125" t="s">
        <v>713</v>
      </c>
      <c r="D130" s="119">
        <v>43108</v>
      </c>
      <c r="E130" s="120" t="s">
        <v>2033</v>
      </c>
      <c r="F130" s="120" t="s">
        <v>3</v>
      </c>
      <c r="G130" s="120">
        <v>1585752</v>
      </c>
      <c r="H130" s="124"/>
      <c r="I130" s="128" t="s">
        <v>2779</v>
      </c>
      <c r="J130" s="124"/>
      <c r="K130" s="124"/>
      <c r="L130" s="124"/>
      <c r="M130" s="124"/>
      <c r="N130" s="207">
        <v>0</v>
      </c>
      <c r="O130" s="207">
        <v>1271.42</v>
      </c>
      <c r="P130" s="124" t="s">
        <v>1314</v>
      </c>
    </row>
    <row r="131" spans="1:16" ht="51">
      <c r="A131" s="257" t="s">
        <v>619</v>
      </c>
      <c r="B131" s="124"/>
      <c r="C131" s="125" t="s">
        <v>713</v>
      </c>
      <c r="D131" s="119">
        <v>43108</v>
      </c>
      <c r="E131" s="120" t="s">
        <v>2034</v>
      </c>
      <c r="F131" s="120" t="s">
        <v>3</v>
      </c>
      <c r="G131" s="120">
        <v>1585755</v>
      </c>
      <c r="H131" s="124"/>
      <c r="I131" s="128" t="s">
        <v>1376</v>
      </c>
      <c r="J131" s="124"/>
      <c r="K131" s="124"/>
      <c r="L131" s="124"/>
      <c r="M131" s="124"/>
      <c r="N131" s="207">
        <v>0</v>
      </c>
      <c r="O131" s="207">
        <v>1018</v>
      </c>
      <c r="P131" s="124" t="s">
        <v>1314</v>
      </c>
    </row>
    <row r="132" spans="1:16" ht="51">
      <c r="A132" s="257">
        <v>70</v>
      </c>
      <c r="B132" s="124"/>
      <c r="C132" s="125" t="s">
        <v>705</v>
      </c>
      <c r="D132" s="119">
        <v>43108</v>
      </c>
      <c r="E132" s="120" t="s">
        <v>2035</v>
      </c>
      <c r="F132" s="120" t="s">
        <v>3</v>
      </c>
      <c r="G132" s="120">
        <v>1585757</v>
      </c>
      <c r="H132" s="124"/>
      <c r="I132" s="128" t="s">
        <v>2780</v>
      </c>
      <c r="J132" s="124"/>
      <c r="K132" s="124"/>
      <c r="L132" s="124"/>
      <c r="M132" s="124"/>
      <c r="N132" s="207">
        <v>0</v>
      </c>
      <c r="O132" s="207">
        <v>0.2</v>
      </c>
      <c r="P132" s="124" t="s">
        <v>1314</v>
      </c>
    </row>
    <row r="133" spans="1:16" ht="51">
      <c r="A133" s="257">
        <v>203</v>
      </c>
      <c r="B133" s="124"/>
      <c r="C133" s="125" t="s">
        <v>757</v>
      </c>
      <c r="D133" s="119">
        <v>43108</v>
      </c>
      <c r="E133" s="120" t="s">
        <v>2036</v>
      </c>
      <c r="F133" s="120" t="s">
        <v>3</v>
      </c>
      <c r="G133" s="120">
        <v>1585769</v>
      </c>
      <c r="H133" s="124"/>
      <c r="I133" s="128" t="s">
        <v>2781</v>
      </c>
      <c r="J133" s="124"/>
      <c r="K133" s="124"/>
      <c r="L133" s="124"/>
      <c r="M133" s="124"/>
      <c r="N133" s="207">
        <v>0</v>
      </c>
      <c r="O133" s="207">
        <v>1258.5</v>
      </c>
      <c r="P133" s="124" t="s">
        <v>1314</v>
      </c>
    </row>
    <row r="134" spans="1:16" ht="51">
      <c r="A134" s="257" t="s">
        <v>619</v>
      </c>
      <c r="B134" s="124"/>
      <c r="C134" s="125" t="s">
        <v>713</v>
      </c>
      <c r="D134" s="119">
        <v>43108</v>
      </c>
      <c r="E134" s="120" t="s">
        <v>2037</v>
      </c>
      <c r="F134" s="120" t="s">
        <v>3</v>
      </c>
      <c r="G134" s="120">
        <v>1585780</v>
      </c>
      <c r="H134" s="124"/>
      <c r="I134" s="128" t="s">
        <v>2782</v>
      </c>
      <c r="J134" s="124"/>
      <c r="K134" s="124"/>
      <c r="L134" s="124"/>
      <c r="M134" s="124"/>
      <c r="N134" s="207">
        <v>0</v>
      </c>
      <c r="O134" s="207">
        <v>849.19</v>
      </c>
      <c r="P134" s="124" t="s">
        <v>1314</v>
      </c>
    </row>
    <row r="135" spans="1:16" ht="51">
      <c r="A135" s="257" t="s">
        <v>619</v>
      </c>
      <c r="B135" s="124"/>
      <c r="C135" s="125" t="s">
        <v>713</v>
      </c>
      <c r="D135" s="119">
        <v>43108</v>
      </c>
      <c r="E135" s="120" t="s">
        <v>2038</v>
      </c>
      <c r="F135" s="120" t="s">
        <v>3</v>
      </c>
      <c r="G135" s="120">
        <v>1585783</v>
      </c>
      <c r="H135" s="124"/>
      <c r="I135" s="128" t="s">
        <v>2783</v>
      </c>
      <c r="J135" s="124"/>
      <c r="K135" s="124"/>
      <c r="L135" s="124"/>
      <c r="M135" s="124"/>
      <c r="N135" s="207">
        <v>0</v>
      </c>
      <c r="O135" s="207">
        <v>579.6</v>
      </c>
      <c r="P135" s="124" t="s">
        <v>1314</v>
      </c>
    </row>
    <row r="136" spans="1:16" ht="38.25">
      <c r="A136" s="257">
        <v>35</v>
      </c>
      <c r="B136" s="124"/>
      <c r="C136" s="125" t="s">
        <v>696</v>
      </c>
      <c r="D136" s="119">
        <v>43108</v>
      </c>
      <c r="E136" s="120" t="s">
        <v>2039</v>
      </c>
      <c r="F136" s="120" t="s">
        <v>3</v>
      </c>
      <c r="G136" s="120">
        <v>1585799</v>
      </c>
      <c r="H136" s="124"/>
      <c r="I136" s="128" t="s">
        <v>1398</v>
      </c>
      <c r="J136" s="124"/>
      <c r="K136" s="124"/>
      <c r="L136" s="124"/>
      <c r="M136" s="124"/>
      <c r="N136" s="207">
        <v>0</v>
      </c>
      <c r="O136" s="207">
        <v>1203.3900000000001</v>
      </c>
      <c r="P136" s="124" t="s">
        <v>1314</v>
      </c>
    </row>
    <row r="137" spans="1:16" ht="51">
      <c r="A137" s="257" t="s">
        <v>619</v>
      </c>
      <c r="B137" s="124"/>
      <c r="C137" s="125" t="s">
        <v>713</v>
      </c>
      <c r="D137" s="119">
        <v>43108</v>
      </c>
      <c r="E137" s="120" t="s">
        <v>2040</v>
      </c>
      <c r="F137" s="120" t="s">
        <v>3</v>
      </c>
      <c r="G137" s="120">
        <v>1585841</v>
      </c>
      <c r="H137" s="124"/>
      <c r="I137" s="128" t="s">
        <v>2784</v>
      </c>
      <c r="J137" s="124"/>
      <c r="K137" s="124"/>
      <c r="L137" s="124"/>
      <c r="M137" s="124"/>
      <c r="N137" s="207">
        <v>0</v>
      </c>
      <c r="O137" s="207">
        <v>1400</v>
      </c>
      <c r="P137" s="124" t="s">
        <v>1314</v>
      </c>
    </row>
    <row r="138" spans="1:16" ht="51">
      <c r="A138" s="257" t="s">
        <v>619</v>
      </c>
      <c r="B138" s="124"/>
      <c r="C138" s="125" t="s">
        <v>713</v>
      </c>
      <c r="D138" s="119">
        <v>43108</v>
      </c>
      <c r="E138" s="120" t="s">
        <v>2041</v>
      </c>
      <c r="F138" s="120" t="s">
        <v>3</v>
      </c>
      <c r="G138" s="120">
        <v>1585869</v>
      </c>
      <c r="H138" s="124"/>
      <c r="I138" s="128" t="s">
        <v>2785</v>
      </c>
      <c r="J138" s="124"/>
      <c r="K138" s="124"/>
      <c r="L138" s="124"/>
      <c r="M138" s="124"/>
      <c r="N138" s="207">
        <v>0</v>
      </c>
      <c r="O138" s="207">
        <v>1084.77</v>
      </c>
      <c r="P138" s="124" t="s">
        <v>1314</v>
      </c>
    </row>
    <row r="139" spans="1:16" ht="51">
      <c r="A139" s="257" t="s">
        <v>619</v>
      </c>
      <c r="B139" s="124"/>
      <c r="C139" s="125" t="s">
        <v>713</v>
      </c>
      <c r="D139" s="119">
        <v>43108</v>
      </c>
      <c r="E139" s="120" t="s">
        <v>2042</v>
      </c>
      <c r="F139" s="120" t="s">
        <v>3</v>
      </c>
      <c r="G139" s="120">
        <v>1585909</v>
      </c>
      <c r="H139" s="124"/>
      <c r="I139" s="128" t="s">
        <v>2786</v>
      </c>
      <c r="J139" s="124"/>
      <c r="K139" s="124"/>
      <c r="L139" s="124"/>
      <c r="M139" s="124"/>
      <c r="N139" s="207">
        <v>0</v>
      </c>
      <c r="O139" s="207">
        <v>260.45999999999998</v>
      </c>
      <c r="P139" s="124" t="s">
        <v>1314</v>
      </c>
    </row>
    <row r="140" spans="1:16" ht="51">
      <c r="A140" s="257" t="s">
        <v>619</v>
      </c>
      <c r="B140" s="124"/>
      <c r="C140" s="125" t="s">
        <v>713</v>
      </c>
      <c r="D140" s="119">
        <v>43108</v>
      </c>
      <c r="E140" s="120" t="s">
        <v>2043</v>
      </c>
      <c r="F140" s="120" t="s">
        <v>3</v>
      </c>
      <c r="G140" s="120">
        <v>1585911</v>
      </c>
      <c r="H140" s="124"/>
      <c r="I140" s="128" t="s">
        <v>2786</v>
      </c>
      <c r="J140" s="124"/>
      <c r="K140" s="124"/>
      <c r="L140" s="124"/>
      <c r="M140" s="124"/>
      <c r="N140" s="207">
        <v>0</v>
      </c>
      <c r="O140" s="207">
        <v>267.62</v>
      </c>
      <c r="P140" s="124" t="s">
        <v>1314</v>
      </c>
    </row>
    <row r="141" spans="1:16" ht="51">
      <c r="A141" s="257" t="s">
        <v>619</v>
      </c>
      <c r="B141" s="124"/>
      <c r="C141" s="125" t="s">
        <v>713</v>
      </c>
      <c r="D141" s="119">
        <v>43108</v>
      </c>
      <c r="E141" s="120" t="s">
        <v>2044</v>
      </c>
      <c r="F141" s="120" t="s">
        <v>3</v>
      </c>
      <c r="G141" s="120">
        <v>1585915</v>
      </c>
      <c r="H141" s="124"/>
      <c r="I141" s="128" t="s">
        <v>2787</v>
      </c>
      <c r="J141" s="124"/>
      <c r="K141" s="124"/>
      <c r="L141" s="124"/>
      <c r="M141" s="124"/>
      <c r="N141" s="207">
        <v>0</v>
      </c>
      <c r="O141" s="207">
        <v>213.95</v>
      </c>
      <c r="P141" s="124" t="s">
        <v>1314</v>
      </c>
    </row>
    <row r="142" spans="1:16" ht="51">
      <c r="A142" s="257" t="s">
        <v>619</v>
      </c>
      <c r="B142" s="124"/>
      <c r="C142" s="125" t="s">
        <v>713</v>
      </c>
      <c r="D142" s="119">
        <v>43108</v>
      </c>
      <c r="E142" s="120" t="s">
        <v>2045</v>
      </c>
      <c r="F142" s="120" t="s">
        <v>3</v>
      </c>
      <c r="G142" s="120">
        <v>1585917</v>
      </c>
      <c r="H142" s="124"/>
      <c r="I142" s="128" t="s">
        <v>2788</v>
      </c>
      <c r="J142" s="124"/>
      <c r="K142" s="124"/>
      <c r="L142" s="124"/>
      <c r="M142" s="124"/>
      <c r="N142" s="207">
        <v>0</v>
      </c>
      <c r="O142" s="207">
        <v>312.77999999999997</v>
      </c>
      <c r="P142" s="124" t="s">
        <v>1314</v>
      </c>
    </row>
    <row r="143" spans="1:16" ht="38.25">
      <c r="A143" s="257">
        <v>15</v>
      </c>
      <c r="B143" s="124"/>
      <c r="C143" s="125" t="s">
        <v>691</v>
      </c>
      <c r="D143" s="119">
        <v>43108</v>
      </c>
      <c r="E143" s="120" t="s">
        <v>2046</v>
      </c>
      <c r="F143" s="120" t="s">
        <v>3</v>
      </c>
      <c r="G143" s="120">
        <v>1585944</v>
      </c>
      <c r="H143" s="124"/>
      <c r="I143" s="128" t="s">
        <v>2789</v>
      </c>
      <c r="J143" s="124"/>
      <c r="K143" s="124"/>
      <c r="L143" s="124"/>
      <c r="M143" s="124"/>
      <c r="N143" s="207">
        <v>0</v>
      </c>
      <c r="O143" s="207">
        <v>0.97</v>
      </c>
      <c r="P143" s="124" t="s">
        <v>1314</v>
      </c>
    </row>
    <row r="144" spans="1:16" ht="38.25">
      <c r="A144" s="257">
        <v>15</v>
      </c>
      <c r="B144" s="124"/>
      <c r="C144" s="125" t="s">
        <v>691</v>
      </c>
      <c r="D144" s="119">
        <v>43108</v>
      </c>
      <c r="E144" s="120" t="s">
        <v>2047</v>
      </c>
      <c r="F144" s="120" t="s">
        <v>3</v>
      </c>
      <c r="G144" s="120">
        <v>1585945</v>
      </c>
      <c r="H144" s="124"/>
      <c r="I144" s="128" t="s">
        <v>2789</v>
      </c>
      <c r="J144" s="124"/>
      <c r="K144" s="124"/>
      <c r="L144" s="124"/>
      <c r="M144" s="124"/>
      <c r="N144" s="207">
        <v>0</v>
      </c>
      <c r="O144" s="207">
        <v>1.48</v>
      </c>
      <c r="P144" s="124" t="s">
        <v>1314</v>
      </c>
    </row>
    <row r="145" spans="1:16" ht="38.25">
      <c r="A145" s="257">
        <v>15</v>
      </c>
      <c r="B145" s="124"/>
      <c r="C145" s="125" t="s">
        <v>691</v>
      </c>
      <c r="D145" s="119">
        <v>43108</v>
      </c>
      <c r="E145" s="120" t="s">
        <v>2048</v>
      </c>
      <c r="F145" s="120" t="s">
        <v>3</v>
      </c>
      <c r="G145" s="120">
        <v>1585946</v>
      </c>
      <c r="H145" s="124"/>
      <c r="I145" s="128" t="s">
        <v>2790</v>
      </c>
      <c r="J145" s="124"/>
      <c r="K145" s="124"/>
      <c r="L145" s="124"/>
      <c r="M145" s="124"/>
      <c r="N145" s="207">
        <v>0</v>
      </c>
      <c r="O145" s="207">
        <v>1.31</v>
      </c>
      <c r="P145" s="124" t="s">
        <v>1314</v>
      </c>
    </row>
    <row r="146" spans="1:16" ht="38.25">
      <c r="A146" s="257">
        <v>15</v>
      </c>
      <c r="B146" s="124"/>
      <c r="C146" s="125" t="s">
        <v>691</v>
      </c>
      <c r="D146" s="119">
        <v>43108</v>
      </c>
      <c r="E146" s="120" t="s">
        <v>2049</v>
      </c>
      <c r="F146" s="120" t="s">
        <v>3</v>
      </c>
      <c r="G146" s="120">
        <v>1585948</v>
      </c>
      <c r="H146" s="124"/>
      <c r="I146" s="128" t="s">
        <v>2790</v>
      </c>
      <c r="J146" s="124"/>
      <c r="K146" s="124"/>
      <c r="L146" s="124"/>
      <c r="M146" s="124"/>
      <c r="N146" s="207">
        <v>0</v>
      </c>
      <c r="O146" s="207">
        <v>1.06</v>
      </c>
      <c r="P146" s="124" t="s">
        <v>1314</v>
      </c>
    </row>
    <row r="147" spans="1:16" ht="51">
      <c r="A147" s="257" t="s">
        <v>619</v>
      </c>
      <c r="B147" s="124"/>
      <c r="C147" s="125" t="s">
        <v>713</v>
      </c>
      <c r="D147" s="119">
        <v>43108</v>
      </c>
      <c r="E147" s="120" t="s">
        <v>2050</v>
      </c>
      <c r="F147" s="120" t="s">
        <v>3</v>
      </c>
      <c r="G147" s="120">
        <v>1585954</v>
      </c>
      <c r="H147" s="124"/>
      <c r="I147" s="128" t="s">
        <v>2791</v>
      </c>
      <c r="J147" s="124"/>
      <c r="K147" s="124"/>
      <c r="L147" s="124"/>
      <c r="M147" s="124"/>
      <c r="N147" s="207">
        <v>0</v>
      </c>
      <c r="O147" s="207">
        <v>1726</v>
      </c>
      <c r="P147" s="124" t="s">
        <v>1314</v>
      </c>
    </row>
    <row r="148" spans="1:16" ht="51">
      <c r="A148" s="257" t="s">
        <v>619</v>
      </c>
      <c r="B148" s="124"/>
      <c r="C148" s="125" t="s">
        <v>713</v>
      </c>
      <c r="D148" s="119">
        <v>43108</v>
      </c>
      <c r="E148" s="120" t="s">
        <v>2051</v>
      </c>
      <c r="F148" s="120" t="s">
        <v>3</v>
      </c>
      <c r="G148" s="120">
        <v>1585964</v>
      </c>
      <c r="H148" s="124"/>
      <c r="I148" s="128" t="s">
        <v>2792</v>
      </c>
      <c r="J148" s="124"/>
      <c r="K148" s="124"/>
      <c r="L148" s="124"/>
      <c r="M148" s="124"/>
      <c r="N148" s="207">
        <v>0</v>
      </c>
      <c r="O148" s="207">
        <v>400</v>
      </c>
      <c r="P148" s="124" t="s">
        <v>1314</v>
      </c>
    </row>
    <row r="149" spans="1:16" ht="63.75">
      <c r="A149" s="257">
        <v>340</v>
      </c>
      <c r="B149" s="124"/>
      <c r="C149" s="125" t="s">
        <v>814</v>
      </c>
      <c r="D149" s="119">
        <v>43109</v>
      </c>
      <c r="E149" s="120" t="s">
        <v>1430</v>
      </c>
      <c r="F149" s="120" t="s">
        <v>6</v>
      </c>
      <c r="G149" s="120">
        <v>637844</v>
      </c>
      <c r="H149" s="124"/>
      <c r="I149" s="128" t="s">
        <v>2306</v>
      </c>
      <c r="J149" s="124"/>
      <c r="K149" s="124"/>
      <c r="L149" s="124"/>
      <c r="M149" s="124"/>
      <c r="N149" s="207">
        <v>0</v>
      </c>
      <c r="O149" s="207">
        <v>24852.75</v>
      </c>
      <c r="P149" s="124" t="s">
        <v>1314</v>
      </c>
    </row>
    <row r="150" spans="1:16" ht="51">
      <c r="A150" s="257">
        <v>513</v>
      </c>
      <c r="B150" s="124"/>
      <c r="C150" s="125" t="s">
        <v>201</v>
      </c>
      <c r="D150" s="119">
        <v>43109</v>
      </c>
      <c r="E150" s="120" t="s">
        <v>1431</v>
      </c>
      <c r="F150" s="120" t="s">
        <v>15</v>
      </c>
      <c r="G150" s="120">
        <v>637757</v>
      </c>
      <c r="H150" s="124"/>
      <c r="I150" s="128" t="s">
        <v>2307</v>
      </c>
      <c r="J150" s="124"/>
      <c r="K150" s="124"/>
      <c r="L150" s="124"/>
      <c r="M150" s="124"/>
      <c r="N150" s="207">
        <v>50</v>
      </c>
      <c r="O150" s="207">
        <v>0</v>
      </c>
      <c r="P150" s="124" t="s">
        <v>1314</v>
      </c>
    </row>
    <row r="151" spans="1:16" ht="51">
      <c r="A151" s="257">
        <v>15</v>
      </c>
      <c r="B151" s="124"/>
      <c r="C151" s="125" t="s">
        <v>691</v>
      </c>
      <c r="D151" s="119">
        <v>43109</v>
      </c>
      <c r="E151" s="120" t="s">
        <v>2052</v>
      </c>
      <c r="F151" s="120" t="s">
        <v>3</v>
      </c>
      <c r="G151" s="120">
        <v>1586161</v>
      </c>
      <c r="H151" s="124"/>
      <c r="I151" s="128" t="s">
        <v>2793</v>
      </c>
      <c r="J151" s="124"/>
      <c r="K151" s="124"/>
      <c r="L151" s="124"/>
      <c r="M151" s="124"/>
      <c r="N151" s="207">
        <v>0</v>
      </c>
      <c r="O151" s="207">
        <v>1185</v>
      </c>
      <c r="P151" s="124" t="s">
        <v>1314</v>
      </c>
    </row>
    <row r="152" spans="1:16" ht="63.75">
      <c r="A152" s="257" t="s">
        <v>619</v>
      </c>
      <c r="B152" s="124"/>
      <c r="C152" s="125" t="s">
        <v>713</v>
      </c>
      <c r="D152" s="119">
        <v>43109</v>
      </c>
      <c r="E152" s="120" t="s">
        <v>2053</v>
      </c>
      <c r="F152" s="120" t="s">
        <v>3</v>
      </c>
      <c r="G152" s="120">
        <v>1586179</v>
      </c>
      <c r="H152" s="124"/>
      <c r="I152" s="128" t="s">
        <v>2794</v>
      </c>
      <c r="J152" s="124"/>
      <c r="K152" s="124"/>
      <c r="L152" s="124"/>
      <c r="M152" s="124"/>
      <c r="N152" s="207">
        <v>0</v>
      </c>
      <c r="O152" s="207">
        <v>6281.81</v>
      </c>
      <c r="P152" s="124" t="s">
        <v>1314</v>
      </c>
    </row>
    <row r="153" spans="1:16" ht="51">
      <c r="A153" s="257">
        <v>86</v>
      </c>
      <c r="B153" s="124"/>
      <c r="C153" s="125" t="s">
        <v>710</v>
      </c>
      <c r="D153" s="119">
        <v>43109</v>
      </c>
      <c r="E153" s="120" t="s">
        <v>2054</v>
      </c>
      <c r="F153" s="120" t="s">
        <v>3</v>
      </c>
      <c r="G153" s="120">
        <v>1586216</v>
      </c>
      <c r="H153" s="124"/>
      <c r="I153" s="128" t="s">
        <v>2795</v>
      </c>
      <c r="J153" s="124"/>
      <c r="K153" s="124"/>
      <c r="L153" s="124"/>
      <c r="M153" s="124"/>
      <c r="N153" s="207">
        <v>0</v>
      </c>
      <c r="O153" s="207">
        <v>3130</v>
      </c>
      <c r="P153" s="124" t="s">
        <v>1314</v>
      </c>
    </row>
    <row r="154" spans="1:16" ht="51">
      <c r="A154" s="257" t="s">
        <v>619</v>
      </c>
      <c r="B154" s="124"/>
      <c r="C154" s="125" t="s">
        <v>713</v>
      </c>
      <c r="D154" s="119">
        <v>43109</v>
      </c>
      <c r="E154" s="120" t="s">
        <v>2055</v>
      </c>
      <c r="F154" s="120" t="s">
        <v>3</v>
      </c>
      <c r="G154" s="120">
        <v>1586112</v>
      </c>
      <c r="H154" s="124"/>
      <c r="I154" s="128" t="s">
        <v>2796</v>
      </c>
      <c r="J154" s="124"/>
      <c r="K154" s="124"/>
      <c r="L154" s="124"/>
      <c r="M154" s="124"/>
      <c r="N154" s="207">
        <v>0</v>
      </c>
      <c r="O154" s="207">
        <v>262.39999999999998</v>
      </c>
      <c r="P154" s="124" t="s">
        <v>1314</v>
      </c>
    </row>
    <row r="155" spans="1:16" ht="51">
      <c r="A155" s="257" t="s">
        <v>619</v>
      </c>
      <c r="B155" s="124"/>
      <c r="C155" s="125" t="s">
        <v>713</v>
      </c>
      <c r="D155" s="119">
        <v>43109</v>
      </c>
      <c r="E155" s="120" t="s">
        <v>2056</v>
      </c>
      <c r="F155" s="120" t="s">
        <v>3</v>
      </c>
      <c r="G155" s="120">
        <v>1586115</v>
      </c>
      <c r="H155" s="124"/>
      <c r="I155" s="128" t="s">
        <v>2797</v>
      </c>
      <c r="J155" s="124"/>
      <c r="K155" s="124"/>
      <c r="L155" s="124"/>
      <c r="M155" s="124"/>
      <c r="N155" s="207">
        <v>0</v>
      </c>
      <c r="O155" s="207">
        <v>208.4</v>
      </c>
      <c r="P155" s="124" t="s">
        <v>1314</v>
      </c>
    </row>
    <row r="156" spans="1:16" ht="51">
      <c r="A156" s="257" t="s">
        <v>619</v>
      </c>
      <c r="B156" s="124"/>
      <c r="C156" s="125" t="s">
        <v>713</v>
      </c>
      <c r="D156" s="119">
        <v>43109</v>
      </c>
      <c r="E156" s="120" t="s">
        <v>2057</v>
      </c>
      <c r="F156" s="120" t="s">
        <v>3</v>
      </c>
      <c r="G156" s="120">
        <v>1586127</v>
      </c>
      <c r="H156" s="124"/>
      <c r="I156" s="128" t="s">
        <v>2798</v>
      </c>
      <c r="J156" s="124"/>
      <c r="K156" s="124"/>
      <c r="L156" s="124"/>
      <c r="M156" s="124"/>
      <c r="N156" s="207">
        <v>0</v>
      </c>
      <c r="O156" s="207">
        <v>279.8</v>
      </c>
      <c r="P156" s="124" t="s">
        <v>1314</v>
      </c>
    </row>
    <row r="157" spans="1:16" ht="38.25">
      <c r="A157" s="257">
        <v>86</v>
      </c>
      <c r="B157" s="124"/>
      <c r="C157" s="125" t="s">
        <v>710</v>
      </c>
      <c r="D157" s="119">
        <v>43109</v>
      </c>
      <c r="E157" s="120" t="s">
        <v>2058</v>
      </c>
      <c r="F157" s="120" t="s">
        <v>3</v>
      </c>
      <c r="G157" s="120">
        <v>1586218</v>
      </c>
      <c r="H157" s="124"/>
      <c r="I157" s="128" t="s">
        <v>2799</v>
      </c>
      <c r="J157" s="124"/>
      <c r="K157" s="124"/>
      <c r="L157" s="124"/>
      <c r="M157" s="124"/>
      <c r="N157" s="207">
        <v>0</v>
      </c>
      <c r="O157" s="207">
        <v>3098.44</v>
      </c>
      <c r="P157" s="124" t="s">
        <v>1314</v>
      </c>
    </row>
    <row r="158" spans="1:16" ht="38.25">
      <c r="A158" s="257">
        <v>86</v>
      </c>
      <c r="B158" s="124"/>
      <c r="C158" s="125" t="s">
        <v>710</v>
      </c>
      <c r="D158" s="119">
        <v>43109</v>
      </c>
      <c r="E158" s="120" t="s">
        <v>2059</v>
      </c>
      <c r="F158" s="120" t="s">
        <v>3</v>
      </c>
      <c r="G158" s="120">
        <v>1586219</v>
      </c>
      <c r="H158" s="124"/>
      <c r="I158" s="128" t="s">
        <v>2799</v>
      </c>
      <c r="J158" s="124"/>
      <c r="K158" s="124"/>
      <c r="L158" s="124"/>
      <c r="M158" s="124"/>
      <c r="N158" s="207">
        <v>0</v>
      </c>
      <c r="O158" s="207">
        <v>1440</v>
      </c>
      <c r="P158" s="124" t="s">
        <v>1314</v>
      </c>
    </row>
    <row r="159" spans="1:16" ht="38.25">
      <c r="A159" s="257">
        <v>86</v>
      </c>
      <c r="B159" s="124"/>
      <c r="C159" s="125" t="s">
        <v>710</v>
      </c>
      <c r="D159" s="119">
        <v>43109</v>
      </c>
      <c r="E159" s="120" t="s">
        <v>2060</v>
      </c>
      <c r="F159" s="120" t="s">
        <v>3</v>
      </c>
      <c r="G159" s="120">
        <v>1586222</v>
      </c>
      <c r="H159" s="124"/>
      <c r="I159" s="128" t="s">
        <v>2800</v>
      </c>
      <c r="J159" s="124"/>
      <c r="K159" s="124"/>
      <c r="L159" s="124"/>
      <c r="M159" s="124"/>
      <c r="N159" s="207">
        <v>0</v>
      </c>
      <c r="O159" s="207">
        <v>27148.66</v>
      </c>
      <c r="P159" s="124" t="s">
        <v>1314</v>
      </c>
    </row>
    <row r="160" spans="1:16" ht="38.25">
      <c r="A160" s="257">
        <v>86</v>
      </c>
      <c r="B160" s="124"/>
      <c r="C160" s="125" t="s">
        <v>710</v>
      </c>
      <c r="D160" s="119">
        <v>43109</v>
      </c>
      <c r="E160" s="120" t="s">
        <v>2061</v>
      </c>
      <c r="F160" s="120" t="s">
        <v>3</v>
      </c>
      <c r="G160" s="120">
        <v>1586223</v>
      </c>
      <c r="H160" s="124"/>
      <c r="I160" s="128" t="s">
        <v>2799</v>
      </c>
      <c r="J160" s="124"/>
      <c r="K160" s="124"/>
      <c r="L160" s="124"/>
      <c r="M160" s="124"/>
      <c r="N160" s="207">
        <v>0</v>
      </c>
      <c r="O160" s="207">
        <v>324</v>
      </c>
      <c r="P160" s="124" t="s">
        <v>1314</v>
      </c>
    </row>
    <row r="161" spans="1:16" ht="38.25">
      <c r="A161" s="257">
        <v>86</v>
      </c>
      <c r="B161" s="124"/>
      <c r="C161" s="125" t="s">
        <v>710</v>
      </c>
      <c r="D161" s="119">
        <v>43109</v>
      </c>
      <c r="E161" s="120" t="s">
        <v>2062</v>
      </c>
      <c r="F161" s="120" t="s">
        <v>3</v>
      </c>
      <c r="G161" s="120">
        <v>1586226</v>
      </c>
      <c r="H161" s="124"/>
      <c r="I161" s="128" t="s">
        <v>2801</v>
      </c>
      <c r="J161" s="124"/>
      <c r="K161" s="124"/>
      <c r="L161" s="124"/>
      <c r="M161" s="124"/>
      <c r="N161" s="207">
        <v>0</v>
      </c>
      <c r="O161" s="207">
        <v>10</v>
      </c>
      <c r="P161" s="124" t="s">
        <v>1314</v>
      </c>
    </row>
    <row r="162" spans="1:16" ht="51">
      <c r="A162" s="257" t="s">
        <v>619</v>
      </c>
      <c r="B162" s="124"/>
      <c r="C162" s="125" t="s">
        <v>713</v>
      </c>
      <c r="D162" s="119">
        <v>43109</v>
      </c>
      <c r="E162" s="120" t="s">
        <v>2063</v>
      </c>
      <c r="F162" s="120" t="s">
        <v>3</v>
      </c>
      <c r="G162" s="120">
        <v>1586244</v>
      </c>
      <c r="H162" s="124"/>
      <c r="I162" s="128" t="s">
        <v>2802</v>
      </c>
      <c r="J162" s="124"/>
      <c r="K162" s="124"/>
      <c r="L162" s="124"/>
      <c r="M162" s="124"/>
      <c r="N162" s="207">
        <v>0</v>
      </c>
      <c r="O162" s="207">
        <v>262.37</v>
      </c>
      <c r="P162" s="124" t="s">
        <v>1314</v>
      </c>
    </row>
    <row r="163" spans="1:16" ht="51">
      <c r="A163" s="257" t="s">
        <v>619</v>
      </c>
      <c r="B163" s="124"/>
      <c r="C163" s="125" t="s">
        <v>713</v>
      </c>
      <c r="D163" s="119">
        <v>43109</v>
      </c>
      <c r="E163" s="120" t="s">
        <v>2064</v>
      </c>
      <c r="F163" s="120" t="s">
        <v>3</v>
      </c>
      <c r="G163" s="120">
        <v>1586259</v>
      </c>
      <c r="H163" s="124"/>
      <c r="I163" s="128" t="s">
        <v>2803</v>
      </c>
      <c r="J163" s="124"/>
      <c r="K163" s="124"/>
      <c r="L163" s="124"/>
      <c r="M163" s="124"/>
      <c r="N163" s="207">
        <v>0</v>
      </c>
      <c r="O163" s="207">
        <v>7303.5</v>
      </c>
      <c r="P163" s="124" t="s">
        <v>1314</v>
      </c>
    </row>
    <row r="164" spans="1:16" ht="51">
      <c r="A164" s="257">
        <v>35</v>
      </c>
      <c r="B164" s="124"/>
      <c r="C164" s="125" t="s">
        <v>696</v>
      </c>
      <c r="D164" s="119">
        <v>43109</v>
      </c>
      <c r="E164" s="120" t="s">
        <v>2065</v>
      </c>
      <c r="F164" s="120" t="s">
        <v>3</v>
      </c>
      <c r="G164" s="120">
        <v>1586286</v>
      </c>
      <c r="H164" s="124"/>
      <c r="I164" s="128" t="s">
        <v>1380</v>
      </c>
      <c r="J164" s="124"/>
      <c r="K164" s="124"/>
      <c r="L164" s="124"/>
      <c r="M164" s="124"/>
      <c r="N164" s="207">
        <v>0</v>
      </c>
      <c r="O164" s="207">
        <v>1200</v>
      </c>
      <c r="P164" s="124" t="s">
        <v>1314</v>
      </c>
    </row>
    <row r="165" spans="1:16" ht="51">
      <c r="A165" s="257" t="s">
        <v>619</v>
      </c>
      <c r="B165" s="124"/>
      <c r="C165" s="125" t="s">
        <v>713</v>
      </c>
      <c r="D165" s="119">
        <v>43109</v>
      </c>
      <c r="E165" s="120" t="s">
        <v>2066</v>
      </c>
      <c r="F165" s="120" t="s">
        <v>3</v>
      </c>
      <c r="G165" s="120">
        <v>1586333</v>
      </c>
      <c r="H165" s="124"/>
      <c r="I165" s="128" t="s">
        <v>2804</v>
      </c>
      <c r="J165" s="124"/>
      <c r="K165" s="124"/>
      <c r="L165" s="124"/>
      <c r="M165" s="124"/>
      <c r="N165" s="207">
        <v>0</v>
      </c>
      <c r="O165" s="207">
        <v>384</v>
      </c>
      <c r="P165" s="124" t="s">
        <v>1314</v>
      </c>
    </row>
    <row r="166" spans="1:16" ht="51">
      <c r="A166" s="257" t="s">
        <v>619</v>
      </c>
      <c r="B166" s="124"/>
      <c r="C166" s="125" t="s">
        <v>713</v>
      </c>
      <c r="D166" s="119">
        <v>43109</v>
      </c>
      <c r="E166" s="120" t="s">
        <v>2067</v>
      </c>
      <c r="F166" s="120" t="s">
        <v>3</v>
      </c>
      <c r="G166" s="120">
        <v>1586345</v>
      </c>
      <c r="H166" s="124"/>
      <c r="I166" s="128" t="s">
        <v>2805</v>
      </c>
      <c r="J166" s="124"/>
      <c r="K166" s="124"/>
      <c r="L166" s="124"/>
      <c r="M166" s="124"/>
      <c r="N166" s="207">
        <v>0</v>
      </c>
      <c r="O166" s="207">
        <v>100</v>
      </c>
      <c r="P166" s="124" t="s">
        <v>1314</v>
      </c>
    </row>
    <row r="167" spans="1:16" ht="38.25">
      <c r="A167" s="257">
        <v>16</v>
      </c>
      <c r="B167" s="124"/>
      <c r="C167" s="125" t="s">
        <v>692</v>
      </c>
      <c r="D167" s="119">
        <v>43109</v>
      </c>
      <c r="E167" s="120" t="s">
        <v>2068</v>
      </c>
      <c r="F167" s="120" t="s">
        <v>3</v>
      </c>
      <c r="G167" s="120">
        <v>1586346</v>
      </c>
      <c r="H167" s="124"/>
      <c r="I167" s="128" t="s">
        <v>2806</v>
      </c>
      <c r="J167" s="124"/>
      <c r="K167" s="124"/>
      <c r="L167" s="124"/>
      <c r="M167" s="124"/>
      <c r="N167" s="207">
        <v>0</v>
      </c>
      <c r="O167" s="207">
        <v>229.5</v>
      </c>
      <c r="P167" s="124" t="s">
        <v>1314</v>
      </c>
    </row>
    <row r="168" spans="1:16" ht="51">
      <c r="A168" s="257">
        <v>35</v>
      </c>
      <c r="B168" s="124"/>
      <c r="C168" s="125" t="s">
        <v>696</v>
      </c>
      <c r="D168" s="119">
        <v>43109</v>
      </c>
      <c r="E168" s="120" t="s">
        <v>2069</v>
      </c>
      <c r="F168" s="120" t="s">
        <v>3</v>
      </c>
      <c r="G168" s="120">
        <v>1586350</v>
      </c>
      <c r="H168" s="124"/>
      <c r="I168" s="128" t="s">
        <v>2807</v>
      </c>
      <c r="J168" s="124"/>
      <c r="K168" s="124"/>
      <c r="L168" s="124"/>
      <c r="M168" s="124"/>
      <c r="N168" s="207">
        <v>0</v>
      </c>
      <c r="O168" s="207">
        <v>72</v>
      </c>
      <c r="P168" s="124" t="s">
        <v>1314</v>
      </c>
    </row>
    <row r="169" spans="1:16" ht="38.25">
      <c r="A169" s="257">
        <v>35</v>
      </c>
      <c r="B169" s="124"/>
      <c r="C169" s="125" t="s">
        <v>696</v>
      </c>
      <c r="D169" s="119">
        <v>43109</v>
      </c>
      <c r="E169" s="120" t="s">
        <v>2070</v>
      </c>
      <c r="F169" s="120" t="s">
        <v>3</v>
      </c>
      <c r="G169" s="120">
        <v>1586351</v>
      </c>
      <c r="H169" s="124"/>
      <c r="I169" s="128" t="s">
        <v>2808</v>
      </c>
      <c r="J169" s="124"/>
      <c r="K169" s="124"/>
      <c r="L169" s="124"/>
      <c r="M169" s="124"/>
      <c r="N169" s="207">
        <v>0</v>
      </c>
      <c r="O169" s="207">
        <v>609</v>
      </c>
      <c r="P169" s="124" t="s">
        <v>1314</v>
      </c>
    </row>
    <row r="170" spans="1:16" ht="51">
      <c r="A170" s="257" t="s">
        <v>619</v>
      </c>
      <c r="B170" s="124"/>
      <c r="C170" s="125" t="s">
        <v>713</v>
      </c>
      <c r="D170" s="119">
        <v>43109</v>
      </c>
      <c r="E170" s="120" t="s">
        <v>2071</v>
      </c>
      <c r="F170" s="120" t="s">
        <v>3</v>
      </c>
      <c r="G170" s="120">
        <v>1586352</v>
      </c>
      <c r="H170" s="124"/>
      <c r="I170" s="128" t="s">
        <v>2809</v>
      </c>
      <c r="J170" s="124"/>
      <c r="K170" s="124"/>
      <c r="L170" s="124"/>
      <c r="M170" s="124"/>
      <c r="N170" s="207">
        <v>0</v>
      </c>
      <c r="O170" s="207">
        <v>4013.53</v>
      </c>
      <c r="P170" s="124" t="s">
        <v>1314</v>
      </c>
    </row>
    <row r="171" spans="1:16" ht="51">
      <c r="A171" s="257">
        <v>35</v>
      </c>
      <c r="B171" s="124"/>
      <c r="C171" s="125" t="s">
        <v>696</v>
      </c>
      <c r="D171" s="119">
        <v>43109</v>
      </c>
      <c r="E171" s="120" t="s">
        <v>2072</v>
      </c>
      <c r="F171" s="120" t="s">
        <v>3</v>
      </c>
      <c r="G171" s="120">
        <v>1586353</v>
      </c>
      <c r="H171" s="124"/>
      <c r="I171" s="128" t="s">
        <v>2810</v>
      </c>
      <c r="J171" s="124"/>
      <c r="K171" s="124"/>
      <c r="L171" s="124"/>
      <c r="M171" s="124"/>
      <c r="N171" s="207">
        <v>0</v>
      </c>
      <c r="O171" s="207">
        <v>101.76</v>
      </c>
      <c r="P171" s="124" t="s">
        <v>1314</v>
      </c>
    </row>
    <row r="172" spans="1:16" ht="51">
      <c r="A172" s="257" t="s">
        <v>619</v>
      </c>
      <c r="B172" s="124"/>
      <c r="C172" s="125" t="s">
        <v>713</v>
      </c>
      <c r="D172" s="119">
        <v>43109</v>
      </c>
      <c r="E172" s="120" t="s">
        <v>2073</v>
      </c>
      <c r="F172" s="120" t="s">
        <v>3</v>
      </c>
      <c r="G172" s="120">
        <v>1586393</v>
      </c>
      <c r="H172" s="124"/>
      <c r="I172" s="128" t="s">
        <v>2811</v>
      </c>
      <c r="J172" s="124"/>
      <c r="K172" s="124"/>
      <c r="L172" s="124"/>
      <c r="M172" s="124"/>
      <c r="N172" s="207">
        <v>0</v>
      </c>
      <c r="O172" s="207">
        <v>242.73</v>
      </c>
      <c r="P172" s="124" t="s">
        <v>1314</v>
      </c>
    </row>
    <row r="173" spans="1:16" ht="51">
      <c r="A173" s="257" t="s">
        <v>619</v>
      </c>
      <c r="B173" s="124"/>
      <c r="C173" s="125" t="s">
        <v>713</v>
      </c>
      <c r="D173" s="119">
        <v>43109</v>
      </c>
      <c r="E173" s="120" t="s">
        <v>2074</v>
      </c>
      <c r="F173" s="120" t="s">
        <v>3</v>
      </c>
      <c r="G173" s="120">
        <v>1586416</v>
      </c>
      <c r="H173" s="124"/>
      <c r="I173" s="128" t="s">
        <v>2812</v>
      </c>
      <c r="J173" s="124"/>
      <c r="K173" s="124"/>
      <c r="L173" s="124"/>
      <c r="M173" s="124"/>
      <c r="N173" s="207">
        <v>0</v>
      </c>
      <c r="O173" s="207">
        <v>66.900000000000006</v>
      </c>
      <c r="P173" s="124" t="s">
        <v>1314</v>
      </c>
    </row>
    <row r="174" spans="1:16" ht="51">
      <c r="A174" s="257" t="s">
        <v>619</v>
      </c>
      <c r="B174" s="124"/>
      <c r="C174" s="125" t="s">
        <v>713</v>
      </c>
      <c r="D174" s="119">
        <v>43110</v>
      </c>
      <c r="E174" s="120" t="s">
        <v>1432</v>
      </c>
      <c r="F174" s="120" t="s">
        <v>6</v>
      </c>
      <c r="G174" s="120">
        <v>638513</v>
      </c>
      <c r="H174" s="124"/>
      <c r="I174" s="128" t="s">
        <v>2308</v>
      </c>
      <c r="J174" s="124"/>
      <c r="K174" s="124"/>
      <c r="L174" s="124"/>
      <c r="M174" s="124"/>
      <c r="N174" s="207">
        <v>0</v>
      </c>
      <c r="O174" s="207">
        <v>43990.71</v>
      </c>
      <c r="P174" s="124" t="s">
        <v>1314</v>
      </c>
    </row>
    <row r="175" spans="1:16" ht="89.25">
      <c r="A175" s="257" t="s">
        <v>620</v>
      </c>
      <c r="B175" s="124"/>
      <c r="C175" s="125" t="s">
        <v>714</v>
      </c>
      <c r="D175" s="119">
        <v>43110</v>
      </c>
      <c r="E175" s="120" t="s">
        <v>1433</v>
      </c>
      <c r="F175" s="120" t="s">
        <v>11</v>
      </c>
      <c r="G175" s="120">
        <v>910728</v>
      </c>
      <c r="H175" s="124"/>
      <c r="I175" s="128" t="s">
        <v>2309</v>
      </c>
      <c r="J175" s="124"/>
      <c r="K175" s="124"/>
      <c r="L175" s="124"/>
      <c r="M175" s="124"/>
      <c r="N175" s="207">
        <v>50</v>
      </c>
      <c r="O175" s="207">
        <v>0</v>
      </c>
      <c r="P175" s="124" t="s">
        <v>1314</v>
      </c>
    </row>
    <row r="176" spans="1:16" ht="63.75">
      <c r="A176" s="257">
        <v>513</v>
      </c>
      <c r="B176" s="124"/>
      <c r="C176" s="125" t="s">
        <v>201</v>
      </c>
      <c r="D176" s="119">
        <v>43110</v>
      </c>
      <c r="E176" s="120" t="s">
        <v>1434</v>
      </c>
      <c r="F176" s="120" t="s">
        <v>11</v>
      </c>
      <c r="G176" s="120">
        <v>910791</v>
      </c>
      <c r="H176" s="124"/>
      <c r="I176" s="128" t="s">
        <v>2310</v>
      </c>
      <c r="J176" s="124"/>
      <c r="K176" s="124"/>
      <c r="L176" s="124"/>
      <c r="M176" s="124"/>
      <c r="N176" s="207">
        <v>3302.39</v>
      </c>
      <c r="O176" s="207">
        <v>0</v>
      </c>
      <c r="P176" s="124" t="s">
        <v>1314</v>
      </c>
    </row>
    <row r="177" spans="1:16" ht="63.75">
      <c r="A177" s="257" t="s">
        <v>619</v>
      </c>
      <c r="B177" s="124"/>
      <c r="C177" s="125" t="s">
        <v>713</v>
      </c>
      <c r="D177" s="119">
        <v>43110</v>
      </c>
      <c r="E177" s="120" t="s">
        <v>2075</v>
      </c>
      <c r="F177" s="120" t="s">
        <v>3</v>
      </c>
      <c r="G177" s="120">
        <v>1586586</v>
      </c>
      <c r="H177" s="124"/>
      <c r="I177" s="128" t="s">
        <v>2813</v>
      </c>
      <c r="J177" s="124"/>
      <c r="K177" s="124"/>
      <c r="L177" s="124"/>
      <c r="M177" s="124"/>
      <c r="N177" s="207">
        <v>0</v>
      </c>
      <c r="O177" s="207">
        <v>15670.01</v>
      </c>
      <c r="P177" s="124" t="s">
        <v>1314</v>
      </c>
    </row>
    <row r="178" spans="1:16" ht="51">
      <c r="A178" s="257">
        <v>10</v>
      </c>
      <c r="B178" s="124"/>
      <c r="C178" s="125" t="s">
        <v>690</v>
      </c>
      <c r="D178" s="119">
        <v>43110</v>
      </c>
      <c r="E178" s="120" t="s">
        <v>2076</v>
      </c>
      <c r="F178" s="120" t="s">
        <v>3</v>
      </c>
      <c r="G178" s="120">
        <v>1586592</v>
      </c>
      <c r="H178" s="124"/>
      <c r="I178" s="128" t="s">
        <v>2814</v>
      </c>
      <c r="J178" s="124"/>
      <c r="K178" s="124"/>
      <c r="L178" s="124"/>
      <c r="M178" s="124"/>
      <c r="N178" s="207">
        <v>0</v>
      </c>
      <c r="O178" s="207">
        <v>45.23</v>
      </c>
      <c r="P178" s="124" t="s">
        <v>1314</v>
      </c>
    </row>
    <row r="179" spans="1:16" ht="51">
      <c r="A179" s="257">
        <v>582</v>
      </c>
      <c r="B179" s="124"/>
      <c r="C179" s="125" t="s">
        <v>856</v>
      </c>
      <c r="D179" s="119">
        <v>43110</v>
      </c>
      <c r="E179" s="120" t="s">
        <v>2077</v>
      </c>
      <c r="F179" s="120" t="s">
        <v>3</v>
      </c>
      <c r="G179" s="120">
        <v>1586667</v>
      </c>
      <c r="H179" s="124"/>
      <c r="I179" s="128" t="s">
        <v>2815</v>
      </c>
      <c r="J179" s="124"/>
      <c r="K179" s="124"/>
      <c r="L179" s="124"/>
      <c r="M179" s="124"/>
      <c r="N179" s="207">
        <v>0</v>
      </c>
      <c r="O179" s="207">
        <v>2602</v>
      </c>
      <c r="P179" s="124" t="s">
        <v>1314</v>
      </c>
    </row>
    <row r="180" spans="1:16" ht="51">
      <c r="A180" s="257" t="s">
        <v>626</v>
      </c>
      <c r="B180" s="124"/>
      <c r="C180" s="125" t="s">
        <v>1234</v>
      </c>
      <c r="D180" s="119">
        <v>43110</v>
      </c>
      <c r="E180" s="120" t="s">
        <v>2078</v>
      </c>
      <c r="F180" s="120" t="s">
        <v>3</v>
      </c>
      <c r="G180" s="120">
        <v>1586682</v>
      </c>
      <c r="H180" s="124"/>
      <c r="I180" s="128" t="s">
        <v>2816</v>
      </c>
      <c r="J180" s="124"/>
      <c r="K180" s="124"/>
      <c r="L180" s="124"/>
      <c r="M180" s="124"/>
      <c r="N180" s="207">
        <v>0</v>
      </c>
      <c r="O180" s="207">
        <v>3372.54</v>
      </c>
      <c r="P180" s="124" t="s">
        <v>1314</v>
      </c>
    </row>
    <row r="181" spans="1:16" ht="51">
      <c r="A181" s="257" t="s">
        <v>626</v>
      </c>
      <c r="B181" s="124"/>
      <c r="C181" s="125" t="s">
        <v>1234</v>
      </c>
      <c r="D181" s="119">
        <v>43110</v>
      </c>
      <c r="E181" s="120" t="s">
        <v>2079</v>
      </c>
      <c r="F181" s="120" t="s">
        <v>3</v>
      </c>
      <c r="G181" s="120">
        <v>1586683</v>
      </c>
      <c r="H181" s="124"/>
      <c r="I181" s="128" t="s">
        <v>2817</v>
      </c>
      <c r="J181" s="124"/>
      <c r="K181" s="124"/>
      <c r="L181" s="124"/>
      <c r="M181" s="124"/>
      <c r="N181" s="207">
        <v>0</v>
      </c>
      <c r="O181" s="207">
        <v>222441.12</v>
      </c>
      <c r="P181" s="124" t="s">
        <v>1314</v>
      </c>
    </row>
    <row r="182" spans="1:16" ht="63.75">
      <c r="A182" s="257">
        <v>86</v>
      </c>
      <c r="B182" s="124"/>
      <c r="C182" s="125" t="s">
        <v>710</v>
      </c>
      <c r="D182" s="119">
        <v>43110</v>
      </c>
      <c r="E182" s="120" t="s">
        <v>2080</v>
      </c>
      <c r="F182" s="120" t="s">
        <v>3</v>
      </c>
      <c r="G182" s="120">
        <v>1586698</v>
      </c>
      <c r="H182" s="124"/>
      <c r="I182" s="128" t="s">
        <v>2818</v>
      </c>
      <c r="J182" s="124"/>
      <c r="K182" s="124"/>
      <c r="L182" s="124"/>
      <c r="M182" s="124"/>
      <c r="N182" s="207">
        <v>0</v>
      </c>
      <c r="O182" s="207">
        <v>5550</v>
      </c>
      <c r="P182" s="124" t="s">
        <v>1314</v>
      </c>
    </row>
    <row r="183" spans="1:16" ht="63.75">
      <c r="A183" s="257" t="s">
        <v>619</v>
      </c>
      <c r="B183" s="124"/>
      <c r="C183" s="125" t="s">
        <v>713</v>
      </c>
      <c r="D183" s="119">
        <v>43110</v>
      </c>
      <c r="E183" s="120" t="s">
        <v>2081</v>
      </c>
      <c r="F183" s="120" t="s">
        <v>3</v>
      </c>
      <c r="G183" s="120">
        <v>1586703</v>
      </c>
      <c r="H183" s="124"/>
      <c r="I183" s="128" t="s">
        <v>2819</v>
      </c>
      <c r="J183" s="124"/>
      <c r="K183" s="124"/>
      <c r="L183" s="124"/>
      <c r="M183" s="124"/>
      <c r="N183" s="207">
        <v>0</v>
      </c>
      <c r="O183" s="207">
        <v>1853</v>
      </c>
      <c r="P183" s="124" t="s">
        <v>1314</v>
      </c>
    </row>
    <row r="184" spans="1:16" ht="51">
      <c r="A184" s="257" t="s">
        <v>619</v>
      </c>
      <c r="B184" s="124"/>
      <c r="C184" s="125" t="s">
        <v>713</v>
      </c>
      <c r="D184" s="119">
        <v>43110</v>
      </c>
      <c r="E184" s="120" t="s">
        <v>2082</v>
      </c>
      <c r="F184" s="120" t="s">
        <v>3</v>
      </c>
      <c r="G184" s="120">
        <v>1586578</v>
      </c>
      <c r="H184" s="124"/>
      <c r="I184" s="128" t="s">
        <v>2820</v>
      </c>
      <c r="J184" s="124"/>
      <c r="K184" s="124"/>
      <c r="L184" s="124"/>
      <c r="M184" s="124"/>
      <c r="N184" s="207">
        <v>0</v>
      </c>
      <c r="O184" s="207">
        <v>233.4</v>
      </c>
      <c r="P184" s="124" t="s">
        <v>1314</v>
      </c>
    </row>
    <row r="185" spans="1:16" ht="51">
      <c r="A185" s="257" t="s">
        <v>619</v>
      </c>
      <c r="B185" s="124"/>
      <c r="C185" s="125" t="s">
        <v>713</v>
      </c>
      <c r="D185" s="119">
        <v>43110</v>
      </c>
      <c r="E185" s="120" t="s">
        <v>2083</v>
      </c>
      <c r="F185" s="120" t="s">
        <v>3</v>
      </c>
      <c r="G185" s="120">
        <v>1586579</v>
      </c>
      <c r="H185" s="124"/>
      <c r="I185" s="128" t="s">
        <v>2820</v>
      </c>
      <c r="J185" s="124"/>
      <c r="K185" s="124"/>
      <c r="L185" s="124"/>
      <c r="M185" s="124"/>
      <c r="N185" s="207">
        <v>0</v>
      </c>
      <c r="O185" s="207">
        <v>191.4</v>
      </c>
      <c r="P185" s="124" t="s">
        <v>1314</v>
      </c>
    </row>
    <row r="186" spans="1:16" ht="51">
      <c r="A186" s="257" t="s">
        <v>619</v>
      </c>
      <c r="B186" s="124"/>
      <c r="C186" s="125" t="s">
        <v>713</v>
      </c>
      <c r="D186" s="119">
        <v>43110</v>
      </c>
      <c r="E186" s="120" t="s">
        <v>2084</v>
      </c>
      <c r="F186" s="120" t="s">
        <v>3</v>
      </c>
      <c r="G186" s="120">
        <v>1586601</v>
      </c>
      <c r="H186" s="124"/>
      <c r="I186" s="128" t="s">
        <v>2821</v>
      </c>
      <c r="J186" s="124"/>
      <c r="K186" s="124"/>
      <c r="L186" s="124"/>
      <c r="M186" s="124"/>
      <c r="N186" s="207">
        <v>0</v>
      </c>
      <c r="O186" s="207">
        <v>1500</v>
      </c>
      <c r="P186" s="124" t="s">
        <v>1314</v>
      </c>
    </row>
    <row r="187" spans="1:16" ht="38.25">
      <c r="A187" s="257">
        <v>15</v>
      </c>
      <c r="B187" s="124"/>
      <c r="C187" s="125" t="s">
        <v>691</v>
      </c>
      <c r="D187" s="119">
        <v>43110</v>
      </c>
      <c r="E187" s="120" t="s">
        <v>2085</v>
      </c>
      <c r="F187" s="120" t="s">
        <v>3</v>
      </c>
      <c r="G187" s="120">
        <v>1586615</v>
      </c>
      <c r="H187" s="124"/>
      <c r="I187" s="128" t="s">
        <v>2822</v>
      </c>
      <c r="J187" s="124"/>
      <c r="K187" s="124"/>
      <c r="L187" s="124"/>
      <c r="M187" s="124"/>
      <c r="N187" s="207">
        <v>0</v>
      </c>
      <c r="O187" s="207">
        <v>0.09</v>
      </c>
      <c r="P187" s="124" t="s">
        <v>1314</v>
      </c>
    </row>
    <row r="188" spans="1:16" ht="51">
      <c r="A188" s="257" t="s">
        <v>619</v>
      </c>
      <c r="B188" s="124"/>
      <c r="C188" s="125" t="s">
        <v>713</v>
      </c>
      <c r="D188" s="119">
        <v>43110</v>
      </c>
      <c r="E188" s="120" t="s">
        <v>2086</v>
      </c>
      <c r="F188" s="120" t="s">
        <v>3</v>
      </c>
      <c r="G188" s="120">
        <v>1586674</v>
      </c>
      <c r="H188" s="124"/>
      <c r="I188" s="128" t="s">
        <v>2823</v>
      </c>
      <c r="J188" s="124"/>
      <c r="K188" s="124"/>
      <c r="L188" s="124"/>
      <c r="M188" s="124"/>
      <c r="N188" s="207">
        <v>0</v>
      </c>
      <c r="O188" s="207">
        <v>275.25</v>
      </c>
      <c r="P188" s="124" t="s">
        <v>1314</v>
      </c>
    </row>
    <row r="189" spans="1:16" ht="63.75">
      <c r="A189" s="257" t="s">
        <v>619</v>
      </c>
      <c r="B189" s="124"/>
      <c r="C189" s="125" t="s">
        <v>713</v>
      </c>
      <c r="D189" s="119">
        <v>43110</v>
      </c>
      <c r="E189" s="120" t="s">
        <v>2087</v>
      </c>
      <c r="F189" s="120" t="s">
        <v>3</v>
      </c>
      <c r="G189" s="120">
        <v>1586768</v>
      </c>
      <c r="H189" s="124"/>
      <c r="I189" s="128" t="s">
        <v>2824</v>
      </c>
      <c r="J189" s="124"/>
      <c r="K189" s="124"/>
      <c r="L189" s="124"/>
      <c r="M189" s="124"/>
      <c r="N189" s="207">
        <v>0</v>
      </c>
      <c r="O189" s="207">
        <v>1503.86</v>
      </c>
      <c r="P189" s="124" t="s">
        <v>1314</v>
      </c>
    </row>
    <row r="190" spans="1:16" ht="51">
      <c r="A190" s="257" t="s">
        <v>619</v>
      </c>
      <c r="B190" s="124"/>
      <c r="C190" s="125" t="s">
        <v>713</v>
      </c>
      <c r="D190" s="119">
        <v>43110</v>
      </c>
      <c r="E190" s="120" t="s">
        <v>2088</v>
      </c>
      <c r="F190" s="120" t="s">
        <v>3</v>
      </c>
      <c r="G190" s="120">
        <v>1586774</v>
      </c>
      <c r="H190" s="124"/>
      <c r="I190" s="128" t="s">
        <v>2825</v>
      </c>
      <c r="J190" s="124"/>
      <c r="K190" s="124"/>
      <c r="L190" s="124"/>
      <c r="M190" s="124"/>
      <c r="N190" s="207">
        <v>0</v>
      </c>
      <c r="O190" s="207">
        <v>334</v>
      </c>
      <c r="P190" s="124" t="s">
        <v>1314</v>
      </c>
    </row>
    <row r="191" spans="1:16" ht="51">
      <c r="A191" s="257" t="s">
        <v>619</v>
      </c>
      <c r="B191" s="124"/>
      <c r="C191" s="125" t="s">
        <v>713</v>
      </c>
      <c r="D191" s="119">
        <v>43110</v>
      </c>
      <c r="E191" s="120" t="s">
        <v>2089</v>
      </c>
      <c r="F191" s="120" t="s">
        <v>3</v>
      </c>
      <c r="G191" s="120">
        <v>1586788</v>
      </c>
      <c r="H191" s="124"/>
      <c r="I191" s="128" t="s">
        <v>2826</v>
      </c>
      <c r="J191" s="124"/>
      <c r="K191" s="124"/>
      <c r="L191" s="124"/>
      <c r="M191" s="124"/>
      <c r="N191" s="207">
        <v>0</v>
      </c>
      <c r="O191" s="207">
        <v>1607.99</v>
      </c>
      <c r="P191" s="124" t="s">
        <v>1314</v>
      </c>
    </row>
    <row r="192" spans="1:16" ht="38.25">
      <c r="A192" s="257">
        <v>20</v>
      </c>
      <c r="B192" s="124"/>
      <c r="C192" s="125" t="s">
        <v>693</v>
      </c>
      <c r="D192" s="119">
        <v>43110</v>
      </c>
      <c r="E192" s="120" t="s">
        <v>2090</v>
      </c>
      <c r="F192" s="120" t="s">
        <v>3</v>
      </c>
      <c r="G192" s="120">
        <v>1586793</v>
      </c>
      <c r="H192" s="124"/>
      <c r="I192" s="128" t="s">
        <v>2827</v>
      </c>
      <c r="J192" s="124"/>
      <c r="K192" s="124"/>
      <c r="L192" s="124"/>
      <c r="M192" s="124"/>
      <c r="N192" s="207">
        <v>0</v>
      </c>
      <c r="O192" s="207">
        <v>161.84</v>
      </c>
      <c r="P192" s="124" t="s">
        <v>1314</v>
      </c>
    </row>
    <row r="193" spans="1:16" ht="63.75">
      <c r="A193" s="257">
        <v>512</v>
      </c>
      <c r="B193" s="124"/>
      <c r="C193" s="125" t="s">
        <v>840</v>
      </c>
      <c r="D193" s="119">
        <v>43110</v>
      </c>
      <c r="E193" s="120" t="s">
        <v>2091</v>
      </c>
      <c r="F193" s="120" t="s">
        <v>3</v>
      </c>
      <c r="G193" s="120">
        <v>1586830</v>
      </c>
      <c r="H193" s="124"/>
      <c r="I193" s="128" t="s">
        <v>2829</v>
      </c>
      <c r="J193" s="124"/>
      <c r="K193" s="124"/>
      <c r="L193" s="124"/>
      <c r="M193" s="124"/>
      <c r="N193" s="207">
        <v>0</v>
      </c>
      <c r="O193" s="207">
        <v>1251</v>
      </c>
      <c r="P193" s="124" t="s">
        <v>1314</v>
      </c>
    </row>
    <row r="194" spans="1:16" ht="51">
      <c r="A194" s="257">
        <v>15</v>
      </c>
      <c r="B194" s="124"/>
      <c r="C194" s="125" t="s">
        <v>691</v>
      </c>
      <c r="D194" s="119">
        <v>43110</v>
      </c>
      <c r="E194" s="120" t="s">
        <v>2092</v>
      </c>
      <c r="F194" s="120" t="s">
        <v>3</v>
      </c>
      <c r="G194" s="120">
        <v>1586831</v>
      </c>
      <c r="H194" s="124"/>
      <c r="I194" s="128" t="s">
        <v>2830</v>
      </c>
      <c r="J194" s="124"/>
      <c r="K194" s="124"/>
      <c r="L194" s="124"/>
      <c r="M194" s="124"/>
      <c r="N194" s="207">
        <v>0</v>
      </c>
      <c r="O194" s="207">
        <v>239.9</v>
      </c>
      <c r="P194" s="124" t="s">
        <v>1314</v>
      </c>
    </row>
    <row r="195" spans="1:16" ht="51">
      <c r="A195" s="257">
        <v>340</v>
      </c>
      <c r="B195" s="124"/>
      <c r="C195" s="125" t="s">
        <v>814</v>
      </c>
      <c r="D195" s="119">
        <v>43111</v>
      </c>
      <c r="E195" s="120" t="s">
        <v>1435</v>
      </c>
      <c r="F195" s="120" t="s">
        <v>6</v>
      </c>
      <c r="G195" s="120">
        <v>639306</v>
      </c>
      <c r="H195" s="124"/>
      <c r="I195" s="128" t="s">
        <v>2311</v>
      </c>
      <c r="J195" s="124"/>
      <c r="K195" s="124"/>
      <c r="L195" s="124"/>
      <c r="M195" s="124"/>
      <c r="N195" s="207">
        <v>0</v>
      </c>
      <c r="O195" s="207">
        <v>38011.26</v>
      </c>
      <c r="P195" s="124" t="s">
        <v>1314</v>
      </c>
    </row>
    <row r="196" spans="1:16" ht="63.75">
      <c r="A196" s="257" t="s">
        <v>619</v>
      </c>
      <c r="B196" s="124"/>
      <c r="C196" s="125" t="s">
        <v>713</v>
      </c>
      <c r="D196" s="119">
        <v>43111</v>
      </c>
      <c r="E196" s="120" t="s">
        <v>1436</v>
      </c>
      <c r="F196" s="120" t="s">
        <v>6</v>
      </c>
      <c r="G196" s="120">
        <v>639330</v>
      </c>
      <c r="H196" s="124"/>
      <c r="I196" s="128" t="s">
        <v>2312</v>
      </c>
      <c r="J196" s="124"/>
      <c r="K196" s="124"/>
      <c r="L196" s="124"/>
      <c r="M196" s="124"/>
      <c r="N196" s="207">
        <v>0</v>
      </c>
      <c r="O196" s="207">
        <v>5693.8</v>
      </c>
      <c r="P196" s="124" t="s">
        <v>1314</v>
      </c>
    </row>
    <row r="197" spans="1:16" ht="63.75">
      <c r="A197" s="257" t="s">
        <v>619</v>
      </c>
      <c r="B197" s="124"/>
      <c r="C197" s="125" t="s">
        <v>713</v>
      </c>
      <c r="D197" s="119">
        <v>43111</v>
      </c>
      <c r="E197" s="120" t="s">
        <v>1437</v>
      </c>
      <c r="F197" s="120" t="s">
        <v>6</v>
      </c>
      <c r="G197" s="120">
        <v>639334</v>
      </c>
      <c r="H197" s="124"/>
      <c r="I197" s="128" t="s">
        <v>2313</v>
      </c>
      <c r="J197" s="124"/>
      <c r="K197" s="124"/>
      <c r="L197" s="124"/>
      <c r="M197" s="124"/>
      <c r="N197" s="207">
        <v>0</v>
      </c>
      <c r="O197" s="207">
        <v>25158.5</v>
      </c>
      <c r="P197" s="124" t="s">
        <v>1314</v>
      </c>
    </row>
    <row r="198" spans="1:16" ht="51">
      <c r="A198" s="257" t="s">
        <v>619</v>
      </c>
      <c r="B198" s="124"/>
      <c r="C198" s="125" t="s">
        <v>713</v>
      </c>
      <c r="D198" s="119">
        <v>43111</v>
      </c>
      <c r="E198" s="120" t="s">
        <v>1438</v>
      </c>
      <c r="F198" s="120" t="s">
        <v>6</v>
      </c>
      <c r="G198" s="120">
        <v>929440</v>
      </c>
      <c r="H198" s="124"/>
      <c r="I198" s="128" t="s">
        <v>2314</v>
      </c>
      <c r="J198" s="124"/>
      <c r="K198" s="124"/>
      <c r="L198" s="124"/>
      <c r="M198" s="124"/>
      <c r="N198" s="207">
        <v>0</v>
      </c>
      <c r="O198" s="207">
        <v>1098</v>
      </c>
      <c r="P198" s="124" t="s">
        <v>1314</v>
      </c>
    </row>
    <row r="199" spans="1:16" ht="51">
      <c r="A199" s="257" t="s">
        <v>619</v>
      </c>
      <c r="B199" s="124"/>
      <c r="C199" s="125" t="s">
        <v>713</v>
      </c>
      <c r="D199" s="119">
        <v>43111</v>
      </c>
      <c r="E199" s="120" t="s">
        <v>1439</v>
      </c>
      <c r="F199" s="120" t="s">
        <v>6</v>
      </c>
      <c r="G199" s="120">
        <v>929441</v>
      </c>
      <c r="H199" s="124"/>
      <c r="I199" s="128" t="s">
        <v>2315</v>
      </c>
      <c r="J199" s="124"/>
      <c r="K199" s="124"/>
      <c r="L199" s="124"/>
      <c r="M199" s="124"/>
      <c r="N199" s="207">
        <v>0</v>
      </c>
      <c r="O199" s="207">
        <v>1843</v>
      </c>
      <c r="P199" s="124" t="s">
        <v>1314</v>
      </c>
    </row>
    <row r="200" spans="1:16" ht="76.5">
      <c r="A200" s="257">
        <v>132</v>
      </c>
      <c r="B200" s="124"/>
      <c r="C200" s="125" t="s">
        <v>728</v>
      </c>
      <c r="D200" s="119">
        <v>43111</v>
      </c>
      <c r="E200" s="120" t="s">
        <v>1440</v>
      </c>
      <c r="F200" s="120" t="s">
        <v>11</v>
      </c>
      <c r="G200" s="120">
        <v>910856</v>
      </c>
      <c r="H200" s="124"/>
      <c r="I200" s="128" t="s">
        <v>2316</v>
      </c>
      <c r="J200" s="124"/>
      <c r="K200" s="124"/>
      <c r="L200" s="124"/>
      <c r="M200" s="124"/>
      <c r="N200" s="207">
        <v>873.68</v>
      </c>
      <c r="O200" s="207">
        <v>0</v>
      </c>
      <c r="P200" s="124" t="s">
        <v>1314</v>
      </c>
    </row>
    <row r="201" spans="1:16" ht="51">
      <c r="A201" s="257" t="s">
        <v>619</v>
      </c>
      <c r="B201" s="124"/>
      <c r="C201" s="125" t="s">
        <v>713</v>
      </c>
      <c r="D201" s="119">
        <v>43111</v>
      </c>
      <c r="E201" s="120" t="s">
        <v>2093</v>
      </c>
      <c r="F201" s="120" t="s">
        <v>3</v>
      </c>
      <c r="G201" s="120">
        <v>1587029</v>
      </c>
      <c r="H201" s="124"/>
      <c r="I201" s="128" t="s">
        <v>2831</v>
      </c>
      <c r="J201" s="124"/>
      <c r="K201" s="124"/>
      <c r="L201" s="124"/>
      <c r="M201" s="124"/>
      <c r="N201" s="207">
        <v>0</v>
      </c>
      <c r="O201" s="207">
        <v>200</v>
      </c>
      <c r="P201" s="124" t="s">
        <v>1314</v>
      </c>
    </row>
    <row r="202" spans="1:16" ht="51">
      <c r="A202" s="257" t="s">
        <v>619</v>
      </c>
      <c r="B202" s="124"/>
      <c r="C202" s="125" t="s">
        <v>713</v>
      </c>
      <c r="D202" s="119">
        <v>43111</v>
      </c>
      <c r="E202" s="120" t="s">
        <v>2094</v>
      </c>
      <c r="F202" s="120" t="s">
        <v>3</v>
      </c>
      <c r="G202" s="120">
        <v>1587058</v>
      </c>
      <c r="H202" s="124"/>
      <c r="I202" s="128" t="s">
        <v>2832</v>
      </c>
      <c r="J202" s="124"/>
      <c r="K202" s="124"/>
      <c r="L202" s="124"/>
      <c r="M202" s="124"/>
      <c r="N202" s="207">
        <v>0</v>
      </c>
      <c r="O202" s="207">
        <v>3551.73</v>
      </c>
      <c r="P202" s="124" t="s">
        <v>1314</v>
      </c>
    </row>
    <row r="203" spans="1:16" ht="51">
      <c r="A203" s="257" t="s">
        <v>619</v>
      </c>
      <c r="B203" s="124"/>
      <c r="C203" s="125" t="s">
        <v>713</v>
      </c>
      <c r="D203" s="119">
        <v>43111</v>
      </c>
      <c r="E203" s="120" t="s">
        <v>2095</v>
      </c>
      <c r="F203" s="120" t="s">
        <v>3</v>
      </c>
      <c r="G203" s="120">
        <v>1587062</v>
      </c>
      <c r="H203" s="124"/>
      <c r="I203" s="128" t="s">
        <v>2833</v>
      </c>
      <c r="J203" s="124"/>
      <c r="K203" s="124"/>
      <c r="L203" s="124"/>
      <c r="M203" s="124"/>
      <c r="N203" s="207">
        <v>0</v>
      </c>
      <c r="O203" s="207">
        <v>3551.73</v>
      </c>
      <c r="P203" s="124" t="s">
        <v>1314</v>
      </c>
    </row>
    <row r="204" spans="1:16" ht="51">
      <c r="A204" s="257" t="s">
        <v>619</v>
      </c>
      <c r="B204" s="124"/>
      <c r="C204" s="125" t="s">
        <v>713</v>
      </c>
      <c r="D204" s="119">
        <v>43111</v>
      </c>
      <c r="E204" s="120" t="s">
        <v>2096</v>
      </c>
      <c r="F204" s="120" t="s">
        <v>3</v>
      </c>
      <c r="G204" s="120">
        <v>1587065</v>
      </c>
      <c r="H204" s="124"/>
      <c r="I204" s="128" t="s">
        <v>2832</v>
      </c>
      <c r="J204" s="124"/>
      <c r="K204" s="124"/>
      <c r="L204" s="124"/>
      <c r="M204" s="124"/>
      <c r="N204" s="207">
        <v>0</v>
      </c>
      <c r="O204" s="207">
        <v>3551.73</v>
      </c>
      <c r="P204" s="124" t="s">
        <v>1314</v>
      </c>
    </row>
    <row r="205" spans="1:16" ht="51">
      <c r="A205" s="257">
        <v>86</v>
      </c>
      <c r="B205" s="124"/>
      <c r="C205" s="125" t="s">
        <v>710</v>
      </c>
      <c r="D205" s="119">
        <v>43111</v>
      </c>
      <c r="E205" s="120" t="s">
        <v>2097</v>
      </c>
      <c r="F205" s="120" t="s">
        <v>3</v>
      </c>
      <c r="G205" s="120">
        <v>1587066</v>
      </c>
      <c r="H205" s="124"/>
      <c r="I205" s="128" t="s">
        <v>2834</v>
      </c>
      <c r="J205" s="124"/>
      <c r="K205" s="124"/>
      <c r="L205" s="124"/>
      <c r="M205" s="124"/>
      <c r="N205" s="207">
        <v>0</v>
      </c>
      <c r="O205" s="207">
        <v>1600</v>
      </c>
      <c r="P205" s="124" t="s">
        <v>1314</v>
      </c>
    </row>
    <row r="206" spans="1:16" ht="51">
      <c r="A206" s="257">
        <v>20</v>
      </c>
      <c r="B206" s="124"/>
      <c r="C206" s="125" t="s">
        <v>693</v>
      </c>
      <c r="D206" s="119">
        <v>43111</v>
      </c>
      <c r="E206" s="120" t="s">
        <v>2098</v>
      </c>
      <c r="F206" s="120" t="s">
        <v>3</v>
      </c>
      <c r="G206" s="120">
        <v>1587112</v>
      </c>
      <c r="H206" s="124"/>
      <c r="I206" s="128" t="s">
        <v>2835</v>
      </c>
      <c r="J206" s="124"/>
      <c r="K206" s="124"/>
      <c r="L206" s="124"/>
      <c r="M206" s="124"/>
      <c r="N206" s="207">
        <v>0</v>
      </c>
      <c r="O206" s="207">
        <v>5520</v>
      </c>
      <c r="P206" s="124" t="s">
        <v>1314</v>
      </c>
    </row>
    <row r="207" spans="1:16" ht="51">
      <c r="A207" s="257" t="s">
        <v>619</v>
      </c>
      <c r="B207" s="124"/>
      <c r="C207" s="125" t="s">
        <v>713</v>
      </c>
      <c r="D207" s="119">
        <v>43111</v>
      </c>
      <c r="E207" s="120" t="s">
        <v>2099</v>
      </c>
      <c r="F207" s="120" t="s">
        <v>3</v>
      </c>
      <c r="G207" s="120">
        <v>1587121</v>
      </c>
      <c r="H207" s="124"/>
      <c r="I207" s="128" t="s">
        <v>2836</v>
      </c>
      <c r="J207" s="124"/>
      <c r="K207" s="124"/>
      <c r="L207" s="124"/>
      <c r="M207" s="124"/>
      <c r="N207" s="207">
        <v>0</v>
      </c>
      <c r="O207" s="207">
        <v>50</v>
      </c>
      <c r="P207" s="124" t="s">
        <v>1314</v>
      </c>
    </row>
    <row r="208" spans="1:16" ht="51">
      <c r="A208" s="257" t="s">
        <v>619</v>
      </c>
      <c r="B208" s="124"/>
      <c r="C208" s="125" t="s">
        <v>713</v>
      </c>
      <c r="D208" s="119">
        <v>43111</v>
      </c>
      <c r="E208" s="120" t="s">
        <v>2100</v>
      </c>
      <c r="F208" s="120" t="s">
        <v>3</v>
      </c>
      <c r="G208" s="120">
        <v>1587124</v>
      </c>
      <c r="H208" s="124"/>
      <c r="I208" s="128" t="s">
        <v>2836</v>
      </c>
      <c r="J208" s="124"/>
      <c r="K208" s="124"/>
      <c r="L208" s="124"/>
      <c r="M208" s="124"/>
      <c r="N208" s="207">
        <v>0</v>
      </c>
      <c r="O208" s="207">
        <v>300</v>
      </c>
      <c r="P208" s="124" t="s">
        <v>1314</v>
      </c>
    </row>
    <row r="209" spans="1:16" ht="38.25">
      <c r="A209" s="257">
        <v>291</v>
      </c>
      <c r="B209" s="124"/>
      <c r="C209" s="125" t="s">
        <v>794</v>
      </c>
      <c r="D209" s="119">
        <v>43111</v>
      </c>
      <c r="E209" s="120" t="s">
        <v>2101</v>
      </c>
      <c r="F209" s="120" t="s">
        <v>3</v>
      </c>
      <c r="G209" s="120">
        <v>1587125</v>
      </c>
      <c r="H209" s="124"/>
      <c r="I209" s="128" t="s">
        <v>2837</v>
      </c>
      <c r="J209" s="124"/>
      <c r="K209" s="124"/>
      <c r="L209" s="124"/>
      <c r="M209" s="124"/>
      <c r="N209" s="207">
        <v>0</v>
      </c>
      <c r="O209" s="207">
        <v>24</v>
      </c>
      <c r="P209" s="124" t="s">
        <v>1314</v>
      </c>
    </row>
    <row r="210" spans="1:16" ht="51">
      <c r="A210" s="257" t="s">
        <v>619</v>
      </c>
      <c r="B210" s="124"/>
      <c r="C210" s="125" t="s">
        <v>713</v>
      </c>
      <c r="D210" s="119">
        <v>43111</v>
      </c>
      <c r="E210" s="120" t="s">
        <v>2102</v>
      </c>
      <c r="F210" s="120" t="s">
        <v>3</v>
      </c>
      <c r="G210" s="120">
        <v>1587219</v>
      </c>
      <c r="H210" s="124"/>
      <c r="I210" s="128" t="s">
        <v>2838</v>
      </c>
      <c r="J210" s="124"/>
      <c r="K210" s="124"/>
      <c r="L210" s="124"/>
      <c r="M210" s="124"/>
      <c r="N210" s="207">
        <v>0</v>
      </c>
      <c r="O210" s="207">
        <v>3611.89</v>
      </c>
      <c r="P210" s="124" t="s">
        <v>1314</v>
      </c>
    </row>
    <row r="211" spans="1:16" ht="63.75">
      <c r="A211" s="257" t="s">
        <v>619</v>
      </c>
      <c r="B211" s="124"/>
      <c r="C211" s="125" t="s">
        <v>713</v>
      </c>
      <c r="D211" s="119">
        <v>43112</v>
      </c>
      <c r="E211" s="120" t="s">
        <v>1441</v>
      </c>
      <c r="F211" s="120" t="s">
        <v>6</v>
      </c>
      <c r="G211" s="120">
        <v>640974</v>
      </c>
      <c r="H211" s="124"/>
      <c r="I211" s="128" t="s">
        <v>2317</v>
      </c>
      <c r="J211" s="124"/>
      <c r="K211" s="124"/>
      <c r="L211" s="124"/>
      <c r="M211" s="124"/>
      <c r="N211" s="207">
        <v>0</v>
      </c>
      <c r="O211" s="207">
        <v>11206.63</v>
      </c>
      <c r="P211" s="124" t="s">
        <v>1314</v>
      </c>
    </row>
    <row r="212" spans="1:16" ht="51">
      <c r="A212" s="257" t="s">
        <v>619</v>
      </c>
      <c r="B212" s="124"/>
      <c r="C212" s="125" t="s">
        <v>713</v>
      </c>
      <c r="D212" s="119">
        <v>43112</v>
      </c>
      <c r="E212" s="120" t="s">
        <v>1442</v>
      </c>
      <c r="F212" s="120" t="s">
        <v>6</v>
      </c>
      <c r="G212" s="120">
        <v>929849</v>
      </c>
      <c r="H212" s="124"/>
      <c r="I212" s="128" t="s">
        <v>2318</v>
      </c>
      <c r="J212" s="124"/>
      <c r="K212" s="124"/>
      <c r="L212" s="124"/>
      <c r="M212" s="124"/>
      <c r="N212" s="207">
        <v>0</v>
      </c>
      <c r="O212" s="207">
        <v>540.9</v>
      </c>
      <c r="P212" s="124" t="s">
        <v>1314</v>
      </c>
    </row>
    <row r="213" spans="1:16" ht="51">
      <c r="A213" s="257" t="s">
        <v>619</v>
      </c>
      <c r="B213" s="124"/>
      <c r="C213" s="125" t="s">
        <v>713</v>
      </c>
      <c r="D213" s="119">
        <v>43112</v>
      </c>
      <c r="E213" s="120" t="s">
        <v>1443</v>
      </c>
      <c r="F213" s="120" t="s">
        <v>6</v>
      </c>
      <c r="G213" s="120">
        <v>929852</v>
      </c>
      <c r="H213" s="124"/>
      <c r="I213" s="128" t="s">
        <v>2319</v>
      </c>
      <c r="J213" s="124"/>
      <c r="K213" s="124"/>
      <c r="L213" s="124"/>
      <c r="M213" s="124"/>
      <c r="N213" s="207">
        <v>0</v>
      </c>
      <c r="O213" s="207">
        <v>8753.1200000000008</v>
      </c>
      <c r="P213" s="124" t="s">
        <v>1314</v>
      </c>
    </row>
    <row r="214" spans="1:16" ht="51">
      <c r="A214" s="257" t="s">
        <v>619</v>
      </c>
      <c r="B214" s="124"/>
      <c r="C214" s="125" t="s">
        <v>713</v>
      </c>
      <c r="D214" s="119">
        <v>43112</v>
      </c>
      <c r="E214" s="120" t="s">
        <v>2103</v>
      </c>
      <c r="F214" s="120" t="s">
        <v>3</v>
      </c>
      <c r="G214" s="120">
        <v>1587404</v>
      </c>
      <c r="H214" s="124"/>
      <c r="I214" s="128" t="s">
        <v>2839</v>
      </c>
      <c r="J214" s="124"/>
      <c r="K214" s="124"/>
      <c r="L214" s="124"/>
      <c r="M214" s="124"/>
      <c r="N214" s="207">
        <v>0</v>
      </c>
      <c r="O214" s="207">
        <v>2036.52</v>
      </c>
      <c r="P214" s="124" t="s">
        <v>1314</v>
      </c>
    </row>
    <row r="215" spans="1:16" ht="51">
      <c r="A215" s="257" t="s">
        <v>619</v>
      </c>
      <c r="B215" s="124"/>
      <c r="C215" s="125" t="s">
        <v>713</v>
      </c>
      <c r="D215" s="119">
        <v>43112</v>
      </c>
      <c r="E215" s="120" t="s">
        <v>2104</v>
      </c>
      <c r="F215" s="120" t="s">
        <v>3</v>
      </c>
      <c r="G215" s="120">
        <v>1587423</v>
      </c>
      <c r="H215" s="124"/>
      <c r="I215" s="128" t="s">
        <v>2840</v>
      </c>
      <c r="J215" s="124"/>
      <c r="K215" s="124"/>
      <c r="L215" s="124"/>
      <c r="M215" s="124"/>
      <c r="N215" s="207">
        <v>0</v>
      </c>
      <c r="O215" s="207">
        <v>11287.6</v>
      </c>
      <c r="P215" s="124" t="s">
        <v>1314</v>
      </c>
    </row>
    <row r="216" spans="1:16" ht="51">
      <c r="A216" s="257">
        <v>132</v>
      </c>
      <c r="B216" s="124"/>
      <c r="C216" s="125" t="s">
        <v>728</v>
      </c>
      <c r="D216" s="119">
        <v>43112</v>
      </c>
      <c r="E216" s="120" t="s">
        <v>2105</v>
      </c>
      <c r="F216" s="120" t="s">
        <v>3</v>
      </c>
      <c r="G216" s="120">
        <v>1587428</v>
      </c>
      <c r="H216" s="124"/>
      <c r="I216" s="128" t="s">
        <v>2841</v>
      </c>
      <c r="J216" s="124"/>
      <c r="K216" s="124"/>
      <c r="L216" s="124"/>
      <c r="M216" s="124"/>
      <c r="N216" s="207">
        <v>0</v>
      </c>
      <c r="O216" s="207">
        <v>2056</v>
      </c>
      <c r="P216" s="124" t="s">
        <v>1314</v>
      </c>
    </row>
    <row r="217" spans="1:16" ht="51">
      <c r="A217" s="257" t="s">
        <v>619</v>
      </c>
      <c r="B217" s="124"/>
      <c r="C217" s="125" t="s">
        <v>713</v>
      </c>
      <c r="D217" s="119">
        <v>43112</v>
      </c>
      <c r="E217" s="120" t="s">
        <v>2106</v>
      </c>
      <c r="F217" s="120" t="s">
        <v>3</v>
      </c>
      <c r="G217" s="120">
        <v>1587456</v>
      </c>
      <c r="H217" s="124"/>
      <c r="I217" s="128" t="s">
        <v>2842</v>
      </c>
      <c r="J217" s="124"/>
      <c r="K217" s="124"/>
      <c r="L217" s="124"/>
      <c r="M217" s="124"/>
      <c r="N217" s="207">
        <v>0</v>
      </c>
      <c r="O217" s="207">
        <v>742</v>
      </c>
      <c r="P217" s="124" t="s">
        <v>1314</v>
      </c>
    </row>
    <row r="218" spans="1:16" ht="51">
      <c r="A218" s="257" t="s">
        <v>619</v>
      </c>
      <c r="B218" s="124"/>
      <c r="C218" s="125" t="s">
        <v>713</v>
      </c>
      <c r="D218" s="119">
        <v>43112</v>
      </c>
      <c r="E218" s="120" t="s">
        <v>2107</v>
      </c>
      <c r="F218" s="120" t="s">
        <v>3</v>
      </c>
      <c r="G218" s="120">
        <v>1587508</v>
      </c>
      <c r="H218" s="124"/>
      <c r="I218" s="128" t="s">
        <v>2843</v>
      </c>
      <c r="J218" s="124"/>
      <c r="K218" s="124"/>
      <c r="L218" s="124"/>
      <c r="M218" s="124"/>
      <c r="N218" s="207">
        <v>0</v>
      </c>
      <c r="O218" s="207">
        <v>238.16</v>
      </c>
      <c r="P218" s="124" t="s">
        <v>1314</v>
      </c>
    </row>
    <row r="219" spans="1:16" ht="51">
      <c r="A219" s="257" t="s">
        <v>619</v>
      </c>
      <c r="B219" s="124"/>
      <c r="C219" s="125" t="s">
        <v>713</v>
      </c>
      <c r="D219" s="119">
        <v>43112</v>
      </c>
      <c r="E219" s="120" t="s">
        <v>2108</v>
      </c>
      <c r="F219" s="120" t="s">
        <v>3</v>
      </c>
      <c r="G219" s="120">
        <v>1587521</v>
      </c>
      <c r="H219" s="124"/>
      <c r="I219" s="128" t="s">
        <v>2844</v>
      </c>
      <c r="J219" s="124"/>
      <c r="K219" s="124"/>
      <c r="L219" s="124"/>
      <c r="M219" s="124"/>
      <c r="N219" s="207">
        <v>0</v>
      </c>
      <c r="O219" s="207">
        <v>932.11</v>
      </c>
      <c r="P219" s="124" t="s">
        <v>1314</v>
      </c>
    </row>
    <row r="220" spans="1:16" ht="51">
      <c r="A220" s="257" t="s">
        <v>619</v>
      </c>
      <c r="B220" s="124"/>
      <c r="C220" s="125" t="s">
        <v>713</v>
      </c>
      <c r="D220" s="119">
        <v>43112</v>
      </c>
      <c r="E220" s="120" t="s">
        <v>2109</v>
      </c>
      <c r="F220" s="120" t="s">
        <v>3</v>
      </c>
      <c r="G220" s="120">
        <v>1587539</v>
      </c>
      <c r="H220" s="124"/>
      <c r="I220" s="128" t="s">
        <v>2845</v>
      </c>
      <c r="J220" s="124"/>
      <c r="K220" s="124"/>
      <c r="L220" s="124"/>
      <c r="M220" s="124"/>
      <c r="N220" s="207">
        <v>0</v>
      </c>
      <c r="O220" s="207">
        <v>1106</v>
      </c>
      <c r="P220" s="124" t="s">
        <v>1314</v>
      </c>
    </row>
    <row r="221" spans="1:16" ht="51">
      <c r="A221" s="257" t="s">
        <v>619</v>
      </c>
      <c r="B221" s="124"/>
      <c r="C221" s="125" t="s">
        <v>713</v>
      </c>
      <c r="D221" s="119">
        <v>43112</v>
      </c>
      <c r="E221" s="120" t="s">
        <v>2110</v>
      </c>
      <c r="F221" s="120" t="s">
        <v>3</v>
      </c>
      <c r="G221" s="120">
        <v>1587551</v>
      </c>
      <c r="H221" s="124"/>
      <c r="I221" s="128" t="s">
        <v>2846</v>
      </c>
      <c r="J221" s="124"/>
      <c r="K221" s="124"/>
      <c r="L221" s="124"/>
      <c r="M221" s="124"/>
      <c r="N221" s="207">
        <v>0</v>
      </c>
      <c r="O221" s="207">
        <v>1000</v>
      </c>
      <c r="P221" s="124" t="s">
        <v>1314</v>
      </c>
    </row>
    <row r="222" spans="1:16" ht="51">
      <c r="A222" s="257" t="s">
        <v>619</v>
      </c>
      <c r="B222" s="124"/>
      <c r="C222" s="125" t="s">
        <v>713</v>
      </c>
      <c r="D222" s="119">
        <v>43112</v>
      </c>
      <c r="E222" s="120" t="s">
        <v>2111</v>
      </c>
      <c r="F222" s="120" t="s">
        <v>3</v>
      </c>
      <c r="G222" s="120">
        <v>1587556</v>
      </c>
      <c r="H222" s="124"/>
      <c r="I222" s="128" t="s">
        <v>2847</v>
      </c>
      <c r="J222" s="124"/>
      <c r="K222" s="124"/>
      <c r="L222" s="124"/>
      <c r="M222" s="124"/>
      <c r="N222" s="207">
        <v>0</v>
      </c>
      <c r="O222" s="207">
        <v>1028.74</v>
      </c>
      <c r="P222" s="124" t="s">
        <v>1314</v>
      </c>
    </row>
    <row r="223" spans="1:16" ht="51">
      <c r="A223" s="257" t="s">
        <v>619</v>
      </c>
      <c r="B223" s="124"/>
      <c r="C223" s="125" t="s">
        <v>713</v>
      </c>
      <c r="D223" s="119">
        <v>43112</v>
      </c>
      <c r="E223" s="120" t="s">
        <v>2112</v>
      </c>
      <c r="F223" s="120" t="s">
        <v>3</v>
      </c>
      <c r="G223" s="120">
        <v>1587597</v>
      </c>
      <c r="H223" s="124"/>
      <c r="I223" s="128" t="s">
        <v>2848</v>
      </c>
      <c r="J223" s="124"/>
      <c r="K223" s="124"/>
      <c r="L223" s="124"/>
      <c r="M223" s="124"/>
      <c r="N223" s="207">
        <v>0</v>
      </c>
      <c r="O223" s="207">
        <v>0.53</v>
      </c>
      <c r="P223" s="124" t="s">
        <v>1314</v>
      </c>
    </row>
    <row r="224" spans="1:16" ht="51">
      <c r="A224" s="257" t="s">
        <v>619</v>
      </c>
      <c r="B224" s="124"/>
      <c r="C224" s="125" t="s">
        <v>713</v>
      </c>
      <c r="D224" s="119">
        <v>43112</v>
      </c>
      <c r="E224" s="120" t="s">
        <v>2113</v>
      </c>
      <c r="F224" s="120" t="s">
        <v>3</v>
      </c>
      <c r="G224" s="120">
        <v>1587599</v>
      </c>
      <c r="H224" s="124"/>
      <c r="I224" s="128" t="s">
        <v>2849</v>
      </c>
      <c r="J224" s="124"/>
      <c r="K224" s="124"/>
      <c r="L224" s="124"/>
      <c r="M224" s="124"/>
      <c r="N224" s="207">
        <v>0</v>
      </c>
      <c r="O224" s="207">
        <v>3044.67</v>
      </c>
      <c r="P224" s="124" t="s">
        <v>1314</v>
      </c>
    </row>
    <row r="225" spans="1:16" ht="89.25">
      <c r="A225" s="257">
        <v>378</v>
      </c>
      <c r="B225" s="124"/>
      <c r="C225" s="125" t="s">
        <v>1274</v>
      </c>
      <c r="D225" s="119">
        <v>43115</v>
      </c>
      <c r="E225" s="120" t="s">
        <v>1444</v>
      </c>
      <c r="F225" s="120" t="s">
        <v>11</v>
      </c>
      <c r="G225" s="120">
        <v>911112</v>
      </c>
      <c r="H225" s="124"/>
      <c r="I225" s="128" t="s">
        <v>2320</v>
      </c>
      <c r="J225" s="124"/>
      <c r="K225" s="124"/>
      <c r="L225" s="124"/>
      <c r="M225" s="124"/>
      <c r="N225" s="207">
        <v>50</v>
      </c>
      <c r="O225" s="207">
        <v>0</v>
      </c>
      <c r="P225" s="124" t="s">
        <v>1314</v>
      </c>
    </row>
    <row r="226" spans="1:16" ht="51">
      <c r="A226" s="257">
        <v>291</v>
      </c>
      <c r="B226" s="124"/>
      <c r="C226" s="125" t="s">
        <v>794</v>
      </c>
      <c r="D226" s="119">
        <v>43115</v>
      </c>
      <c r="E226" s="120" t="s">
        <v>2114</v>
      </c>
      <c r="F226" s="120" t="s">
        <v>3</v>
      </c>
      <c r="G226" s="120">
        <v>1587798</v>
      </c>
      <c r="H226" s="124"/>
      <c r="I226" s="128" t="s">
        <v>2850</v>
      </c>
      <c r="J226" s="124"/>
      <c r="K226" s="124"/>
      <c r="L226" s="124"/>
      <c r="M226" s="124"/>
      <c r="N226" s="207">
        <v>0</v>
      </c>
      <c r="O226" s="207">
        <v>2257699.9500000002</v>
      </c>
      <c r="P226" s="124" t="s">
        <v>1314</v>
      </c>
    </row>
    <row r="227" spans="1:16" ht="63.75">
      <c r="A227" s="257">
        <v>291</v>
      </c>
      <c r="B227" s="124"/>
      <c r="C227" s="125" t="s">
        <v>794</v>
      </c>
      <c r="D227" s="119">
        <v>43115</v>
      </c>
      <c r="E227" s="120" t="s">
        <v>2115</v>
      </c>
      <c r="F227" s="120" t="s">
        <v>3</v>
      </c>
      <c r="G227" s="120">
        <v>1587839</v>
      </c>
      <c r="H227" s="124"/>
      <c r="I227" s="128" t="s">
        <v>2851</v>
      </c>
      <c r="J227" s="124"/>
      <c r="K227" s="124"/>
      <c r="L227" s="124"/>
      <c r="M227" s="124"/>
      <c r="N227" s="207">
        <v>0</v>
      </c>
      <c r="O227" s="207">
        <v>348000</v>
      </c>
      <c r="P227" s="124" t="s">
        <v>1314</v>
      </c>
    </row>
    <row r="228" spans="1:16" ht="51">
      <c r="A228" s="257" t="s">
        <v>619</v>
      </c>
      <c r="B228" s="124"/>
      <c r="C228" s="125" t="s">
        <v>713</v>
      </c>
      <c r="D228" s="119">
        <v>43115</v>
      </c>
      <c r="E228" s="120" t="s">
        <v>2116</v>
      </c>
      <c r="F228" s="120" t="s">
        <v>3</v>
      </c>
      <c r="G228" s="120">
        <v>1587861</v>
      </c>
      <c r="H228" s="124"/>
      <c r="I228" s="128" t="s">
        <v>2852</v>
      </c>
      <c r="J228" s="124"/>
      <c r="K228" s="124"/>
      <c r="L228" s="124"/>
      <c r="M228" s="124"/>
      <c r="N228" s="207">
        <v>0</v>
      </c>
      <c r="O228" s="207">
        <v>333</v>
      </c>
      <c r="P228" s="124" t="s">
        <v>1314</v>
      </c>
    </row>
    <row r="229" spans="1:16" ht="51">
      <c r="A229" s="257" t="s">
        <v>619</v>
      </c>
      <c r="B229" s="124"/>
      <c r="C229" s="125" t="s">
        <v>713</v>
      </c>
      <c r="D229" s="119">
        <v>43115</v>
      </c>
      <c r="E229" s="120" t="s">
        <v>2117</v>
      </c>
      <c r="F229" s="120" t="s">
        <v>3</v>
      </c>
      <c r="G229" s="120">
        <v>1587865</v>
      </c>
      <c r="H229" s="124"/>
      <c r="I229" s="128" t="s">
        <v>2853</v>
      </c>
      <c r="J229" s="124"/>
      <c r="K229" s="124"/>
      <c r="L229" s="124"/>
      <c r="M229" s="124"/>
      <c r="N229" s="207">
        <v>0</v>
      </c>
      <c r="O229" s="207">
        <v>30</v>
      </c>
      <c r="P229" s="124" t="s">
        <v>1314</v>
      </c>
    </row>
    <row r="230" spans="1:16" ht="38.25">
      <c r="A230" s="257">
        <v>130</v>
      </c>
      <c r="B230" s="124"/>
      <c r="C230" s="125" t="s">
        <v>727</v>
      </c>
      <c r="D230" s="119">
        <v>43115</v>
      </c>
      <c r="E230" s="120" t="s">
        <v>2118</v>
      </c>
      <c r="F230" s="120" t="s">
        <v>3</v>
      </c>
      <c r="G230" s="120">
        <v>1587873</v>
      </c>
      <c r="H230" s="124"/>
      <c r="I230" s="128" t="s">
        <v>1383</v>
      </c>
      <c r="J230" s="124"/>
      <c r="K230" s="124"/>
      <c r="L230" s="124"/>
      <c r="M230" s="124"/>
      <c r="N230" s="207">
        <v>0</v>
      </c>
      <c r="O230" s="207">
        <v>16</v>
      </c>
      <c r="P230" s="124" t="s">
        <v>1314</v>
      </c>
    </row>
    <row r="231" spans="1:16" ht="51">
      <c r="A231" s="257" t="s">
        <v>619</v>
      </c>
      <c r="B231" s="124"/>
      <c r="C231" s="125" t="s">
        <v>713</v>
      </c>
      <c r="D231" s="119">
        <v>43115</v>
      </c>
      <c r="E231" s="120" t="s">
        <v>2119</v>
      </c>
      <c r="F231" s="120" t="s">
        <v>3</v>
      </c>
      <c r="G231" s="120">
        <v>1587878</v>
      </c>
      <c r="H231" s="124"/>
      <c r="I231" s="128" t="s">
        <v>2854</v>
      </c>
      <c r="J231" s="124"/>
      <c r="K231" s="124"/>
      <c r="L231" s="124"/>
      <c r="M231" s="124"/>
      <c r="N231" s="207">
        <v>0</v>
      </c>
      <c r="O231" s="207">
        <v>522.08000000000004</v>
      </c>
      <c r="P231" s="124" t="s">
        <v>1314</v>
      </c>
    </row>
    <row r="232" spans="1:16" ht="63.75">
      <c r="A232" s="257">
        <v>20</v>
      </c>
      <c r="B232" s="124"/>
      <c r="C232" s="125" t="s">
        <v>693</v>
      </c>
      <c r="D232" s="119">
        <v>43115</v>
      </c>
      <c r="E232" s="120" t="s">
        <v>2120</v>
      </c>
      <c r="F232" s="120" t="s">
        <v>3</v>
      </c>
      <c r="G232" s="120">
        <v>1587924</v>
      </c>
      <c r="H232" s="124"/>
      <c r="I232" s="128" t="s">
        <v>2855</v>
      </c>
      <c r="J232" s="124"/>
      <c r="K232" s="124"/>
      <c r="L232" s="124"/>
      <c r="M232" s="124"/>
      <c r="N232" s="207">
        <v>0</v>
      </c>
      <c r="O232" s="207">
        <v>883.2</v>
      </c>
      <c r="P232" s="124" t="s">
        <v>1314</v>
      </c>
    </row>
    <row r="233" spans="1:16" ht="51">
      <c r="A233" s="257" t="s">
        <v>619</v>
      </c>
      <c r="B233" s="124"/>
      <c r="C233" s="125" t="s">
        <v>713</v>
      </c>
      <c r="D233" s="119">
        <v>43115</v>
      </c>
      <c r="E233" s="120" t="s">
        <v>2121</v>
      </c>
      <c r="F233" s="120" t="s">
        <v>3</v>
      </c>
      <c r="G233" s="120">
        <v>1587931</v>
      </c>
      <c r="H233" s="124"/>
      <c r="I233" s="128" t="s">
        <v>2856</v>
      </c>
      <c r="J233" s="124"/>
      <c r="K233" s="124"/>
      <c r="L233" s="124"/>
      <c r="M233" s="124"/>
      <c r="N233" s="207">
        <v>0</v>
      </c>
      <c r="O233" s="207">
        <v>281.97000000000003</v>
      </c>
      <c r="P233" s="124" t="s">
        <v>1314</v>
      </c>
    </row>
    <row r="234" spans="1:16" ht="51">
      <c r="A234" s="257">
        <v>20</v>
      </c>
      <c r="B234" s="124"/>
      <c r="C234" s="125" t="s">
        <v>693</v>
      </c>
      <c r="D234" s="119">
        <v>43115</v>
      </c>
      <c r="E234" s="120" t="s">
        <v>2122</v>
      </c>
      <c r="F234" s="120" t="s">
        <v>3</v>
      </c>
      <c r="G234" s="120">
        <v>1588022</v>
      </c>
      <c r="H234" s="124"/>
      <c r="I234" s="128" t="s">
        <v>2857</v>
      </c>
      <c r="J234" s="124"/>
      <c r="K234" s="124"/>
      <c r="L234" s="124"/>
      <c r="M234" s="124"/>
      <c r="N234" s="207">
        <v>0</v>
      </c>
      <c r="O234" s="207">
        <v>778</v>
      </c>
      <c r="P234" s="124" t="s">
        <v>1314</v>
      </c>
    </row>
    <row r="235" spans="1:16" ht="51">
      <c r="A235" s="257">
        <v>20</v>
      </c>
      <c r="B235" s="124"/>
      <c r="C235" s="125" t="s">
        <v>693</v>
      </c>
      <c r="D235" s="119">
        <v>43115</v>
      </c>
      <c r="E235" s="120" t="s">
        <v>2123</v>
      </c>
      <c r="F235" s="120" t="s">
        <v>3</v>
      </c>
      <c r="G235" s="120">
        <v>1588025</v>
      </c>
      <c r="H235" s="124"/>
      <c r="I235" s="128" t="s">
        <v>2858</v>
      </c>
      <c r="J235" s="124"/>
      <c r="K235" s="124"/>
      <c r="L235" s="124"/>
      <c r="M235" s="124"/>
      <c r="N235" s="207">
        <v>0</v>
      </c>
      <c r="O235" s="207">
        <v>6882</v>
      </c>
      <c r="P235" s="124" t="s">
        <v>1314</v>
      </c>
    </row>
    <row r="236" spans="1:16" ht="51">
      <c r="A236" s="257" t="s">
        <v>619</v>
      </c>
      <c r="B236" s="124"/>
      <c r="C236" s="125" t="s">
        <v>713</v>
      </c>
      <c r="D236" s="119">
        <v>43116</v>
      </c>
      <c r="E236" s="120" t="s">
        <v>1445</v>
      </c>
      <c r="F236" s="120" t="s">
        <v>6</v>
      </c>
      <c r="G236" s="120">
        <v>643080</v>
      </c>
      <c r="H236" s="124"/>
      <c r="I236" s="128" t="s">
        <v>2321</v>
      </c>
      <c r="J236" s="124"/>
      <c r="K236" s="124"/>
      <c r="L236" s="124"/>
      <c r="M236" s="124"/>
      <c r="N236" s="207">
        <v>0</v>
      </c>
      <c r="O236" s="207">
        <v>5724.88</v>
      </c>
      <c r="P236" s="124" t="s">
        <v>1314</v>
      </c>
    </row>
    <row r="237" spans="1:16" ht="51">
      <c r="A237" s="257" t="s">
        <v>619</v>
      </c>
      <c r="B237" s="124"/>
      <c r="C237" s="125" t="s">
        <v>713</v>
      </c>
      <c r="D237" s="119">
        <v>43116</v>
      </c>
      <c r="E237" s="120" t="s">
        <v>1446</v>
      </c>
      <c r="F237" s="120" t="s">
        <v>6</v>
      </c>
      <c r="G237" s="120">
        <v>643082</v>
      </c>
      <c r="H237" s="124"/>
      <c r="I237" s="128" t="s">
        <v>2322</v>
      </c>
      <c r="J237" s="124"/>
      <c r="K237" s="124"/>
      <c r="L237" s="124"/>
      <c r="M237" s="124"/>
      <c r="N237" s="207">
        <v>0</v>
      </c>
      <c r="O237" s="207">
        <v>26303.09</v>
      </c>
      <c r="P237" s="124" t="s">
        <v>1314</v>
      </c>
    </row>
    <row r="238" spans="1:16" ht="63.75">
      <c r="A238" s="257">
        <v>340</v>
      </c>
      <c r="B238" s="124"/>
      <c r="C238" s="125" t="s">
        <v>814</v>
      </c>
      <c r="D238" s="119">
        <v>43116</v>
      </c>
      <c r="E238" s="120" t="s">
        <v>1447</v>
      </c>
      <c r="F238" s="120" t="s">
        <v>6</v>
      </c>
      <c r="G238" s="120">
        <v>643089</v>
      </c>
      <c r="H238" s="124"/>
      <c r="I238" s="128" t="s">
        <v>2323</v>
      </c>
      <c r="J238" s="124"/>
      <c r="K238" s="124"/>
      <c r="L238" s="124"/>
      <c r="M238" s="124"/>
      <c r="N238" s="207">
        <v>0</v>
      </c>
      <c r="O238" s="207">
        <v>59357.66</v>
      </c>
      <c r="P238" s="124" t="s">
        <v>1314</v>
      </c>
    </row>
    <row r="239" spans="1:16" ht="51">
      <c r="A239" s="257" t="s">
        <v>619</v>
      </c>
      <c r="B239" s="124"/>
      <c r="C239" s="125" t="s">
        <v>713</v>
      </c>
      <c r="D239" s="119">
        <v>43116</v>
      </c>
      <c r="E239" s="120" t="s">
        <v>1448</v>
      </c>
      <c r="F239" s="120" t="s">
        <v>6</v>
      </c>
      <c r="G239" s="120">
        <v>931089</v>
      </c>
      <c r="H239" s="124"/>
      <c r="I239" s="128" t="s">
        <v>2324</v>
      </c>
      <c r="J239" s="124"/>
      <c r="K239" s="124"/>
      <c r="L239" s="124"/>
      <c r="M239" s="124"/>
      <c r="N239" s="207">
        <v>0</v>
      </c>
      <c r="O239" s="207">
        <v>11166.81</v>
      </c>
      <c r="P239" s="124" t="s">
        <v>1314</v>
      </c>
    </row>
    <row r="240" spans="1:16" ht="63.75">
      <c r="A240" s="257">
        <v>660</v>
      </c>
      <c r="B240" s="124"/>
      <c r="C240" s="125" t="s">
        <v>233</v>
      </c>
      <c r="D240" s="119">
        <v>43116</v>
      </c>
      <c r="E240" s="120" t="s">
        <v>2124</v>
      </c>
      <c r="F240" s="120" t="s">
        <v>3</v>
      </c>
      <c r="G240" s="120">
        <v>1588264</v>
      </c>
      <c r="H240" s="124"/>
      <c r="I240" s="128" t="s">
        <v>2859</v>
      </c>
      <c r="J240" s="124"/>
      <c r="K240" s="124"/>
      <c r="L240" s="124"/>
      <c r="M240" s="124"/>
      <c r="N240" s="207">
        <v>0</v>
      </c>
      <c r="O240" s="207">
        <v>2762.9</v>
      </c>
      <c r="P240" s="124" t="s">
        <v>1314</v>
      </c>
    </row>
    <row r="241" spans="1:16" ht="51">
      <c r="A241" s="257">
        <v>253</v>
      </c>
      <c r="B241" s="124"/>
      <c r="C241" s="125" t="s">
        <v>778</v>
      </c>
      <c r="D241" s="119">
        <v>43116</v>
      </c>
      <c r="E241" s="120" t="s">
        <v>2125</v>
      </c>
      <c r="F241" s="120" t="s">
        <v>3</v>
      </c>
      <c r="G241" s="120">
        <v>1588265</v>
      </c>
      <c r="H241" s="124"/>
      <c r="I241" s="128" t="s">
        <v>2860</v>
      </c>
      <c r="J241" s="124"/>
      <c r="K241" s="124"/>
      <c r="L241" s="124"/>
      <c r="M241" s="124"/>
      <c r="N241" s="207">
        <v>0</v>
      </c>
      <c r="O241" s="207">
        <v>816.35</v>
      </c>
      <c r="P241" s="124" t="s">
        <v>1314</v>
      </c>
    </row>
    <row r="242" spans="1:16" ht="51">
      <c r="A242" s="257">
        <v>253</v>
      </c>
      <c r="B242" s="124"/>
      <c r="C242" s="125" t="s">
        <v>778</v>
      </c>
      <c r="D242" s="119">
        <v>43116</v>
      </c>
      <c r="E242" s="120" t="s">
        <v>2126</v>
      </c>
      <c r="F242" s="120" t="s">
        <v>3</v>
      </c>
      <c r="G242" s="120">
        <v>1588269</v>
      </c>
      <c r="H242" s="124"/>
      <c r="I242" s="128" t="s">
        <v>2861</v>
      </c>
      <c r="J242" s="124"/>
      <c r="K242" s="124"/>
      <c r="L242" s="124"/>
      <c r="M242" s="124"/>
      <c r="N242" s="207">
        <v>0</v>
      </c>
      <c r="O242" s="207">
        <v>1448.64</v>
      </c>
      <c r="P242" s="124" t="s">
        <v>1314</v>
      </c>
    </row>
    <row r="243" spans="1:16" ht="51">
      <c r="A243" s="257" t="s">
        <v>619</v>
      </c>
      <c r="B243" s="124"/>
      <c r="C243" s="125" t="s">
        <v>713</v>
      </c>
      <c r="D243" s="119">
        <v>43116</v>
      </c>
      <c r="E243" s="120" t="s">
        <v>2127</v>
      </c>
      <c r="F243" s="120" t="s">
        <v>3</v>
      </c>
      <c r="G243" s="120">
        <v>1588270</v>
      </c>
      <c r="H243" s="124"/>
      <c r="I243" s="128" t="s">
        <v>2862</v>
      </c>
      <c r="J243" s="124"/>
      <c r="K243" s="124"/>
      <c r="L243" s="124"/>
      <c r="M243" s="124"/>
      <c r="N243" s="207">
        <v>0</v>
      </c>
      <c r="O243" s="207">
        <v>5664</v>
      </c>
      <c r="P243" s="124" t="s">
        <v>1314</v>
      </c>
    </row>
    <row r="244" spans="1:16" ht="51">
      <c r="A244" s="257" t="s">
        <v>619</v>
      </c>
      <c r="B244" s="124"/>
      <c r="C244" s="125" t="s">
        <v>713</v>
      </c>
      <c r="D244" s="119">
        <v>43116</v>
      </c>
      <c r="E244" s="120" t="s">
        <v>2128</v>
      </c>
      <c r="F244" s="120" t="s">
        <v>3</v>
      </c>
      <c r="G244" s="120">
        <v>1588210</v>
      </c>
      <c r="H244" s="124"/>
      <c r="I244" s="128" t="s">
        <v>2863</v>
      </c>
      <c r="J244" s="124"/>
      <c r="K244" s="124"/>
      <c r="L244" s="124"/>
      <c r="M244" s="124"/>
      <c r="N244" s="207">
        <v>0</v>
      </c>
      <c r="O244" s="207">
        <v>1065.94</v>
      </c>
      <c r="P244" s="124" t="s">
        <v>1314</v>
      </c>
    </row>
    <row r="245" spans="1:16" ht="51">
      <c r="A245" s="257">
        <v>15</v>
      </c>
      <c r="B245" s="124"/>
      <c r="C245" s="125" t="s">
        <v>691</v>
      </c>
      <c r="D245" s="119">
        <v>43116</v>
      </c>
      <c r="E245" s="120" t="s">
        <v>2129</v>
      </c>
      <c r="F245" s="120" t="s">
        <v>3</v>
      </c>
      <c r="G245" s="120">
        <v>1588213</v>
      </c>
      <c r="H245" s="124"/>
      <c r="I245" s="128" t="s">
        <v>2864</v>
      </c>
      <c r="J245" s="124"/>
      <c r="K245" s="124"/>
      <c r="L245" s="124"/>
      <c r="M245" s="124"/>
      <c r="N245" s="207">
        <v>0</v>
      </c>
      <c r="O245" s="207">
        <v>12546.94</v>
      </c>
      <c r="P245" s="124" t="s">
        <v>1314</v>
      </c>
    </row>
    <row r="246" spans="1:16" ht="38.25">
      <c r="A246" s="257">
        <v>20</v>
      </c>
      <c r="B246" s="124"/>
      <c r="C246" s="125" t="s">
        <v>693</v>
      </c>
      <c r="D246" s="119">
        <v>43116</v>
      </c>
      <c r="E246" s="120" t="s">
        <v>2130</v>
      </c>
      <c r="F246" s="120" t="s">
        <v>3</v>
      </c>
      <c r="G246" s="120">
        <v>1588232</v>
      </c>
      <c r="H246" s="124"/>
      <c r="I246" s="128" t="s">
        <v>2865</v>
      </c>
      <c r="J246" s="124"/>
      <c r="K246" s="124"/>
      <c r="L246" s="124"/>
      <c r="M246" s="124"/>
      <c r="N246" s="207">
        <v>0</v>
      </c>
      <c r="O246" s="207">
        <v>779.1</v>
      </c>
      <c r="P246" s="124" t="s">
        <v>1314</v>
      </c>
    </row>
    <row r="247" spans="1:16" ht="51">
      <c r="A247" s="257" t="s">
        <v>619</v>
      </c>
      <c r="B247" s="124"/>
      <c r="C247" s="125" t="s">
        <v>713</v>
      </c>
      <c r="D247" s="119">
        <v>43116</v>
      </c>
      <c r="E247" s="120" t="s">
        <v>2131</v>
      </c>
      <c r="F247" s="120" t="s">
        <v>3</v>
      </c>
      <c r="G247" s="120">
        <v>1588260</v>
      </c>
      <c r="H247" s="124"/>
      <c r="I247" s="128" t="s">
        <v>2866</v>
      </c>
      <c r="J247" s="124"/>
      <c r="K247" s="124"/>
      <c r="L247" s="124"/>
      <c r="M247" s="124"/>
      <c r="N247" s="207">
        <v>0</v>
      </c>
      <c r="O247" s="207">
        <v>2916.8</v>
      </c>
      <c r="P247" s="124" t="s">
        <v>1314</v>
      </c>
    </row>
    <row r="248" spans="1:16" ht="51">
      <c r="A248" s="257" t="s">
        <v>619</v>
      </c>
      <c r="B248" s="124"/>
      <c r="C248" s="125" t="s">
        <v>713</v>
      </c>
      <c r="D248" s="119">
        <v>43116</v>
      </c>
      <c r="E248" s="120" t="s">
        <v>2132</v>
      </c>
      <c r="F248" s="120" t="s">
        <v>3</v>
      </c>
      <c r="G248" s="120">
        <v>1588331</v>
      </c>
      <c r="H248" s="124"/>
      <c r="I248" s="128" t="s">
        <v>2867</v>
      </c>
      <c r="J248" s="124"/>
      <c r="K248" s="124"/>
      <c r="L248" s="124"/>
      <c r="M248" s="124"/>
      <c r="N248" s="207">
        <v>0</v>
      </c>
      <c r="O248" s="207">
        <v>2</v>
      </c>
      <c r="P248" s="124" t="s">
        <v>1314</v>
      </c>
    </row>
    <row r="249" spans="1:16" ht="51">
      <c r="A249" s="257" t="s">
        <v>619</v>
      </c>
      <c r="B249" s="124"/>
      <c r="C249" s="125" t="s">
        <v>713</v>
      </c>
      <c r="D249" s="119">
        <v>43116</v>
      </c>
      <c r="E249" s="120" t="s">
        <v>2133</v>
      </c>
      <c r="F249" s="120" t="s">
        <v>3</v>
      </c>
      <c r="G249" s="120">
        <v>1588334</v>
      </c>
      <c r="H249" s="124"/>
      <c r="I249" s="128" t="s">
        <v>2868</v>
      </c>
      <c r="J249" s="124"/>
      <c r="K249" s="124"/>
      <c r="L249" s="124"/>
      <c r="M249" s="124"/>
      <c r="N249" s="207">
        <v>0</v>
      </c>
      <c r="O249" s="207">
        <v>1299.5</v>
      </c>
      <c r="P249" s="124" t="s">
        <v>1314</v>
      </c>
    </row>
    <row r="250" spans="1:16" ht="51">
      <c r="A250" s="257">
        <v>20</v>
      </c>
      <c r="B250" s="124"/>
      <c r="C250" s="125" t="s">
        <v>693</v>
      </c>
      <c r="D250" s="119">
        <v>43116</v>
      </c>
      <c r="E250" s="120" t="s">
        <v>2134</v>
      </c>
      <c r="F250" s="120" t="s">
        <v>3</v>
      </c>
      <c r="G250" s="120">
        <v>1588397</v>
      </c>
      <c r="H250" s="124"/>
      <c r="I250" s="128" t="s">
        <v>2869</v>
      </c>
      <c r="J250" s="124"/>
      <c r="K250" s="124"/>
      <c r="L250" s="124"/>
      <c r="M250" s="124"/>
      <c r="N250" s="207">
        <v>0</v>
      </c>
      <c r="O250" s="207">
        <v>120</v>
      </c>
      <c r="P250" s="124" t="s">
        <v>1314</v>
      </c>
    </row>
    <row r="251" spans="1:16" ht="51">
      <c r="A251" s="257" t="s">
        <v>619</v>
      </c>
      <c r="B251" s="124"/>
      <c r="C251" s="125" t="s">
        <v>713</v>
      </c>
      <c r="D251" s="119">
        <v>43116</v>
      </c>
      <c r="E251" s="120" t="s">
        <v>2135</v>
      </c>
      <c r="F251" s="120" t="s">
        <v>3</v>
      </c>
      <c r="G251" s="120">
        <v>1588410</v>
      </c>
      <c r="H251" s="124"/>
      <c r="I251" s="128" t="s">
        <v>2870</v>
      </c>
      <c r="J251" s="124"/>
      <c r="K251" s="124"/>
      <c r="L251" s="124"/>
      <c r="M251" s="124"/>
      <c r="N251" s="207">
        <v>0</v>
      </c>
      <c r="O251" s="207">
        <v>158.63999999999999</v>
      </c>
      <c r="P251" s="124" t="s">
        <v>1314</v>
      </c>
    </row>
    <row r="252" spans="1:16" ht="51">
      <c r="A252" s="257" t="s">
        <v>619</v>
      </c>
      <c r="B252" s="124"/>
      <c r="C252" s="125" t="s">
        <v>713</v>
      </c>
      <c r="D252" s="119">
        <v>43116</v>
      </c>
      <c r="E252" s="120" t="s">
        <v>2136</v>
      </c>
      <c r="F252" s="120" t="s">
        <v>3</v>
      </c>
      <c r="G252" s="120">
        <v>1588447</v>
      </c>
      <c r="H252" s="124"/>
      <c r="I252" s="128" t="s">
        <v>2871</v>
      </c>
      <c r="J252" s="124"/>
      <c r="K252" s="124"/>
      <c r="L252" s="124"/>
      <c r="M252" s="124"/>
      <c r="N252" s="207">
        <v>0</v>
      </c>
      <c r="O252" s="207">
        <v>87.08</v>
      </c>
      <c r="P252" s="124" t="s">
        <v>1314</v>
      </c>
    </row>
    <row r="253" spans="1:16" ht="51">
      <c r="A253" s="257" t="s">
        <v>619</v>
      </c>
      <c r="B253" s="124"/>
      <c r="C253" s="125" t="s">
        <v>713</v>
      </c>
      <c r="D253" s="119">
        <v>43116</v>
      </c>
      <c r="E253" s="120" t="s">
        <v>2137</v>
      </c>
      <c r="F253" s="120" t="s">
        <v>3</v>
      </c>
      <c r="G253" s="120">
        <v>1588478</v>
      </c>
      <c r="H253" s="124"/>
      <c r="I253" s="128" t="s">
        <v>2872</v>
      </c>
      <c r="J253" s="124"/>
      <c r="K253" s="124"/>
      <c r="L253" s="124"/>
      <c r="M253" s="124"/>
      <c r="N253" s="207">
        <v>0</v>
      </c>
      <c r="O253" s="207">
        <v>273.77</v>
      </c>
      <c r="P253" s="124" t="s">
        <v>1314</v>
      </c>
    </row>
    <row r="254" spans="1:16" ht="51">
      <c r="A254" s="257" t="s">
        <v>619</v>
      </c>
      <c r="B254" s="124"/>
      <c r="C254" s="125" t="s">
        <v>713</v>
      </c>
      <c r="D254" s="119">
        <v>43117</v>
      </c>
      <c r="E254" s="120" t="s">
        <v>1449</v>
      </c>
      <c r="F254" s="120" t="s">
        <v>6</v>
      </c>
      <c r="G254" s="120">
        <v>644345</v>
      </c>
      <c r="H254" s="124"/>
      <c r="I254" s="128" t="s">
        <v>2326</v>
      </c>
      <c r="J254" s="124"/>
      <c r="K254" s="124"/>
      <c r="L254" s="124"/>
      <c r="M254" s="124"/>
      <c r="N254" s="207">
        <v>0</v>
      </c>
      <c r="O254" s="207">
        <v>11104.14</v>
      </c>
      <c r="P254" s="124" t="s">
        <v>1314</v>
      </c>
    </row>
    <row r="255" spans="1:16" ht="102">
      <c r="A255" s="257">
        <v>86</v>
      </c>
      <c r="B255" s="124"/>
      <c r="C255" s="125" t="s">
        <v>710</v>
      </c>
      <c r="D255" s="119">
        <v>43117</v>
      </c>
      <c r="E255" s="120" t="s">
        <v>1450</v>
      </c>
      <c r="F255" s="120" t="s">
        <v>6</v>
      </c>
      <c r="G255" s="120">
        <v>911296</v>
      </c>
      <c r="H255" s="124"/>
      <c r="I255" s="128" t="s">
        <v>2327</v>
      </c>
      <c r="J255" s="124"/>
      <c r="K255" s="124"/>
      <c r="L255" s="124"/>
      <c r="M255" s="124"/>
      <c r="N255" s="207">
        <v>0</v>
      </c>
      <c r="O255" s="207">
        <v>50934.13</v>
      </c>
      <c r="P255" s="124" t="s">
        <v>1314</v>
      </c>
    </row>
    <row r="256" spans="1:16" ht="51">
      <c r="A256" s="257">
        <v>513</v>
      </c>
      <c r="B256" s="124"/>
      <c r="C256" s="125" t="s">
        <v>201</v>
      </c>
      <c r="D256" s="119">
        <v>43117</v>
      </c>
      <c r="E256" s="120" t="s">
        <v>1451</v>
      </c>
      <c r="F256" s="120" t="s">
        <v>15</v>
      </c>
      <c r="G256" s="120">
        <v>644478</v>
      </c>
      <c r="H256" s="124"/>
      <c r="I256" s="128" t="s">
        <v>1414</v>
      </c>
      <c r="J256" s="124"/>
      <c r="K256" s="124"/>
      <c r="L256" s="124"/>
      <c r="M256" s="124"/>
      <c r="N256" s="207">
        <v>50</v>
      </c>
      <c r="O256" s="207">
        <v>0</v>
      </c>
      <c r="P256" s="124" t="s">
        <v>1314</v>
      </c>
    </row>
    <row r="257" spans="1:16" ht="63.75">
      <c r="A257" s="257">
        <v>20</v>
      </c>
      <c r="B257" s="124"/>
      <c r="C257" s="125" t="s">
        <v>693</v>
      </c>
      <c r="D257" s="119">
        <v>43117</v>
      </c>
      <c r="E257" s="120" t="s">
        <v>2138</v>
      </c>
      <c r="F257" s="120" t="s">
        <v>3</v>
      </c>
      <c r="G257" s="120">
        <v>1588644</v>
      </c>
      <c r="H257" s="124"/>
      <c r="I257" s="128" t="s">
        <v>2873</v>
      </c>
      <c r="J257" s="124"/>
      <c r="K257" s="124"/>
      <c r="L257" s="124"/>
      <c r="M257" s="124"/>
      <c r="N257" s="207">
        <v>0</v>
      </c>
      <c r="O257" s="207">
        <v>76.7</v>
      </c>
      <c r="P257" s="124" t="s">
        <v>1314</v>
      </c>
    </row>
    <row r="258" spans="1:16" ht="63.75">
      <c r="A258" s="257">
        <v>20</v>
      </c>
      <c r="B258" s="124"/>
      <c r="C258" s="125" t="s">
        <v>693</v>
      </c>
      <c r="D258" s="119">
        <v>43117</v>
      </c>
      <c r="E258" s="120" t="s">
        <v>2139</v>
      </c>
      <c r="F258" s="120" t="s">
        <v>3</v>
      </c>
      <c r="G258" s="120">
        <v>1588645</v>
      </c>
      <c r="H258" s="124"/>
      <c r="I258" s="128" t="s">
        <v>2874</v>
      </c>
      <c r="J258" s="124"/>
      <c r="K258" s="124"/>
      <c r="L258" s="124"/>
      <c r="M258" s="124"/>
      <c r="N258" s="207">
        <v>0</v>
      </c>
      <c r="O258" s="207">
        <v>11626.68</v>
      </c>
      <c r="P258" s="124" t="s">
        <v>1314</v>
      </c>
    </row>
    <row r="259" spans="1:16" ht="51">
      <c r="A259" s="257">
        <v>593</v>
      </c>
      <c r="B259" s="124"/>
      <c r="C259" s="125" t="s">
        <v>863</v>
      </c>
      <c r="D259" s="119">
        <v>43117</v>
      </c>
      <c r="E259" s="120" t="s">
        <v>2140</v>
      </c>
      <c r="F259" s="120" t="s">
        <v>3</v>
      </c>
      <c r="G259" s="120">
        <v>1588656</v>
      </c>
      <c r="H259" s="124"/>
      <c r="I259" s="128" t="s">
        <v>2875</v>
      </c>
      <c r="J259" s="124"/>
      <c r="K259" s="124"/>
      <c r="L259" s="124"/>
      <c r="M259" s="124"/>
      <c r="N259" s="207">
        <v>0</v>
      </c>
      <c r="O259" s="207">
        <v>206742.29</v>
      </c>
      <c r="P259" s="124" t="s">
        <v>1314</v>
      </c>
    </row>
    <row r="260" spans="1:16" ht="51">
      <c r="A260" s="257">
        <v>593</v>
      </c>
      <c r="B260" s="124"/>
      <c r="C260" s="125" t="s">
        <v>863</v>
      </c>
      <c r="D260" s="119">
        <v>43117</v>
      </c>
      <c r="E260" s="120" t="s">
        <v>2141</v>
      </c>
      <c r="F260" s="120" t="s">
        <v>3</v>
      </c>
      <c r="G260" s="120">
        <v>1588660</v>
      </c>
      <c r="H260" s="124"/>
      <c r="I260" s="128" t="s">
        <v>2876</v>
      </c>
      <c r="J260" s="124"/>
      <c r="K260" s="124"/>
      <c r="L260" s="124"/>
      <c r="M260" s="124"/>
      <c r="N260" s="207">
        <v>0</v>
      </c>
      <c r="O260" s="207">
        <v>134902.79</v>
      </c>
      <c r="P260" s="124" t="s">
        <v>1314</v>
      </c>
    </row>
    <row r="261" spans="1:16" ht="63.75">
      <c r="A261" s="257">
        <v>661</v>
      </c>
      <c r="B261" s="124"/>
      <c r="C261" s="125" t="s">
        <v>234</v>
      </c>
      <c r="D261" s="119">
        <v>43117</v>
      </c>
      <c r="E261" s="120" t="s">
        <v>2142</v>
      </c>
      <c r="F261" s="120" t="s">
        <v>3</v>
      </c>
      <c r="G261" s="120">
        <v>1588757</v>
      </c>
      <c r="H261" s="124"/>
      <c r="I261" s="128" t="s">
        <v>2877</v>
      </c>
      <c r="J261" s="124"/>
      <c r="K261" s="124"/>
      <c r="L261" s="124"/>
      <c r="M261" s="124"/>
      <c r="N261" s="207">
        <v>0</v>
      </c>
      <c r="O261" s="207">
        <v>12245</v>
      </c>
      <c r="P261" s="124" t="s">
        <v>1314</v>
      </c>
    </row>
    <row r="262" spans="1:16" ht="51">
      <c r="A262" s="257" t="s">
        <v>619</v>
      </c>
      <c r="B262" s="124"/>
      <c r="C262" s="125" t="s">
        <v>713</v>
      </c>
      <c r="D262" s="119">
        <v>43117</v>
      </c>
      <c r="E262" s="120" t="s">
        <v>2143</v>
      </c>
      <c r="F262" s="120" t="s">
        <v>3</v>
      </c>
      <c r="G262" s="120">
        <v>1588659</v>
      </c>
      <c r="H262" s="124"/>
      <c r="I262" s="128" t="s">
        <v>2878</v>
      </c>
      <c r="J262" s="124"/>
      <c r="K262" s="124"/>
      <c r="L262" s="124"/>
      <c r="M262" s="124"/>
      <c r="N262" s="207">
        <v>0</v>
      </c>
      <c r="O262" s="207">
        <v>55</v>
      </c>
      <c r="P262" s="124" t="s">
        <v>1314</v>
      </c>
    </row>
    <row r="263" spans="1:16" ht="51">
      <c r="A263" s="257">
        <v>20</v>
      </c>
      <c r="B263" s="124"/>
      <c r="C263" s="125" t="s">
        <v>693</v>
      </c>
      <c r="D263" s="119">
        <v>43117</v>
      </c>
      <c r="E263" s="120" t="s">
        <v>2144</v>
      </c>
      <c r="F263" s="120" t="s">
        <v>3</v>
      </c>
      <c r="G263" s="120">
        <v>1588680</v>
      </c>
      <c r="H263" s="124"/>
      <c r="I263" s="128" t="s">
        <v>2879</v>
      </c>
      <c r="J263" s="124"/>
      <c r="K263" s="124"/>
      <c r="L263" s="124"/>
      <c r="M263" s="124"/>
      <c r="N263" s="207">
        <v>0</v>
      </c>
      <c r="O263" s="207">
        <v>1779.58</v>
      </c>
      <c r="P263" s="124" t="s">
        <v>1314</v>
      </c>
    </row>
    <row r="264" spans="1:16" ht="38.25">
      <c r="A264" s="257">
        <v>86</v>
      </c>
      <c r="B264" s="124"/>
      <c r="C264" s="125" t="s">
        <v>710</v>
      </c>
      <c r="D264" s="119">
        <v>43117</v>
      </c>
      <c r="E264" s="120" t="s">
        <v>2145</v>
      </c>
      <c r="F264" s="120" t="s">
        <v>3</v>
      </c>
      <c r="G264" s="120">
        <v>1588708</v>
      </c>
      <c r="H264" s="124"/>
      <c r="I264" s="128" t="s">
        <v>2880</v>
      </c>
      <c r="J264" s="124"/>
      <c r="K264" s="124"/>
      <c r="L264" s="124"/>
      <c r="M264" s="124"/>
      <c r="N264" s="207">
        <v>0</v>
      </c>
      <c r="O264" s="207">
        <v>216</v>
      </c>
      <c r="P264" s="124" t="s">
        <v>1314</v>
      </c>
    </row>
    <row r="265" spans="1:16" ht="51">
      <c r="A265" s="257" t="s">
        <v>619</v>
      </c>
      <c r="B265" s="124"/>
      <c r="C265" s="125" t="s">
        <v>713</v>
      </c>
      <c r="D265" s="119">
        <v>43117</v>
      </c>
      <c r="E265" s="120" t="s">
        <v>2146</v>
      </c>
      <c r="F265" s="120" t="s">
        <v>3</v>
      </c>
      <c r="G265" s="120">
        <v>1588719</v>
      </c>
      <c r="H265" s="124"/>
      <c r="I265" s="128" t="s">
        <v>2881</v>
      </c>
      <c r="J265" s="124"/>
      <c r="K265" s="124"/>
      <c r="L265" s="124"/>
      <c r="M265" s="124"/>
      <c r="N265" s="207">
        <v>0</v>
      </c>
      <c r="O265" s="207">
        <v>15</v>
      </c>
      <c r="P265" s="124" t="s">
        <v>1314</v>
      </c>
    </row>
    <row r="266" spans="1:16" ht="51">
      <c r="A266" s="257" t="s">
        <v>619</v>
      </c>
      <c r="B266" s="124"/>
      <c r="C266" s="125" t="s">
        <v>713</v>
      </c>
      <c r="D266" s="119">
        <v>43117</v>
      </c>
      <c r="E266" s="120" t="s">
        <v>2147</v>
      </c>
      <c r="F266" s="120" t="s">
        <v>3</v>
      </c>
      <c r="G266" s="120">
        <v>1588727</v>
      </c>
      <c r="H266" s="124"/>
      <c r="I266" s="128" t="s">
        <v>2882</v>
      </c>
      <c r="J266" s="124"/>
      <c r="K266" s="124"/>
      <c r="L266" s="124"/>
      <c r="M266" s="124"/>
      <c r="N266" s="207">
        <v>0</v>
      </c>
      <c r="O266" s="207">
        <v>25</v>
      </c>
      <c r="P266" s="124" t="s">
        <v>1314</v>
      </c>
    </row>
    <row r="267" spans="1:16" ht="38.25">
      <c r="A267" s="257">
        <v>163</v>
      </c>
      <c r="B267" s="124"/>
      <c r="C267" s="125" t="s">
        <v>748</v>
      </c>
      <c r="D267" s="119">
        <v>43117</v>
      </c>
      <c r="E267" s="120" t="s">
        <v>2148</v>
      </c>
      <c r="F267" s="120" t="s">
        <v>3</v>
      </c>
      <c r="G267" s="120">
        <v>1588736</v>
      </c>
      <c r="H267" s="124"/>
      <c r="I267" s="128" t="s">
        <v>2883</v>
      </c>
      <c r="J267" s="124"/>
      <c r="K267" s="124"/>
      <c r="L267" s="124"/>
      <c r="M267" s="124"/>
      <c r="N267" s="207">
        <v>0</v>
      </c>
      <c r="O267" s="207">
        <v>353</v>
      </c>
      <c r="P267" s="124" t="s">
        <v>1314</v>
      </c>
    </row>
    <row r="268" spans="1:16" ht="51">
      <c r="A268" s="257" t="s">
        <v>619</v>
      </c>
      <c r="B268" s="124"/>
      <c r="C268" s="125" t="s">
        <v>713</v>
      </c>
      <c r="D268" s="119">
        <v>43117</v>
      </c>
      <c r="E268" s="120" t="s">
        <v>2149</v>
      </c>
      <c r="F268" s="120" t="s">
        <v>3</v>
      </c>
      <c r="G268" s="120">
        <v>1588753</v>
      </c>
      <c r="H268" s="124"/>
      <c r="I268" s="128" t="s">
        <v>1409</v>
      </c>
      <c r="J268" s="124"/>
      <c r="K268" s="124"/>
      <c r="L268" s="124"/>
      <c r="M268" s="124"/>
      <c r="N268" s="207">
        <v>0</v>
      </c>
      <c r="O268" s="207">
        <v>50</v>
      </c>
      <c r="P268" s="124" t="s">
        <v>1314</v>
      </c>
    </row>
    <row r="269" spans="1:16" ht="51">
      <c r="A269" s="257" t="s">
        <v>619</v>
      </c>
      <c r="B269" s="124"/>
      <c r="C269" s="125" t="s">
        <v>713</v>
      </c>
      <c r="D269" s="119">
        <v>43117</v>
      </c>
      <c r="E269" s="120" t="s">
        <v>2150</v>
      </c>
      <c r="F269" s="120" t="s">
        <v>3</v>
      </c>
      <c r="G269" s="120">
        <v>1588835</v>
      </c>
      <c r="H269" s="124"/>
      <c r="I269" s="128" t="s">
        <v>2884</v>
      </c>
      <c r="J269" s="124"/>
      <c r="K269" s="124"/>
      <c r="L269" s="124"/>
      <c r="M269" s="124"/>
      <c r="N269" s="207">
        <v>0</v>
      </c>
      <c r="O269" s="207">
        <v>850</v>
      </c>
      <c r="P269" s="124" t="s">
        <v>1314</v>
      </c>
    </row>
    <row r="270" spans="1:16" ht="38.25">
      <c r="A270" s="257">
        <v>20</v>
      </c>
      <c r="B270" s="124"/>
      <c r="C270" s="125" t="s">
        <v>693</v>
      </c>
      <c r="D270" s="119">
        <v>43117</v>
      </c>
      <c r="E270" s="120" t="s">
        <v>2151</v>
      </c>
      <c r="F270" s="120" t="s">
        <v>3</v>
      </c>
      <c r="G270" s="120">
        <v>1588871</v>
      </c>
      <c r="H270" s="124"/>
      <c r="I270" s="128" t="s">
        <v>2885</v>
      </c>
      <c r="J270" s="124"/>
      <c r="K270" s="124"/>
      <c r="L270" s="124"/>
      <c r="M270" s="124"/>
      <c r="N270" s="207">
        <v>0</v>
      </c>
      <c r="O270" s="207">
        <v>1600</v>
      </c>
      <c r="P270" s="124" t="s">
        <v>1314</v>
      </c>
    </row>
    <row r="271" spans="1:16" ht="51">
      <c r="A271" s="257" t="s">
        <v>619</v>
      </c>
      <c r="B271" s="124"/>
      <c r="C271" s="125" t="s">
        <v>713</v>
      </c>
      <c r="D271" s="119">
        <v>43117</v>
      </c>
      <c r="E271" s="120" t="s">
        <v>2152</v>
      </c>
      <c r="F271" s="120" t="s">
        <v>3</v>
      </c>
      <c r="G271" s="120">
        <v>1588905</v>
      </c>
      <c r="H271" s="124"/>
      <c r="I271" s="128" t="s">
        <v>1412</v>
      </c>
      <c r="J271" s="124"/>
      <c r="K271" s="124"/>
      <c r="L271" s="124"/>
      <c r="M271" s="124"/>
      <c r="N271" s="207">
        <v>0</v>
      </c>
      <c r="O271" s="207">
        <v>30</v>
      </c>
      <c r="P271" s="124" t="s">
        <v>1314</v>
      </c>
    </row>
    <row r="272" spans="1:16" ht="51">
      <c r="A272" s="257" t="s">
        <v>619</v>
      </c>
      <c r="B272" s="124"/>
      <c r="C272" s="125" t="s">
        <v>713</v>
      </c>
      <c r="D272" s="119">
        <v>43117</v>
      </c>
      <c r="E272" s="120" t="s">
        <v>2153</v>
      </c>
      <c r="F272" s="120" t="s">
        <v>3</v>
      </c>
      <c r="G272" s="120">
        <v>1588906</v>
      </c>
      <c r="H272" s="124"/>
      <c r="I272" s="128" t="s">
        <v>2886</v>
      </c>
      <c r="J272" s="124"/>
      <c r="K272" s="124"/>
      <c r="L272" s="124"/>
      <c r="M272" s="124"/>
      <c r="N272" s="207">
        <v>0</v>
      </c>
      <c r="O272" s="207">
        <v>30</v>
      </c>
      <c r="P272" s="124" t="s">
        <v>1314</v>
      </c>
    </row>
    <row r="273" spans="1:16" ht="51">
      <c r="A273" s="257" t="s">
        <v>619</v>
      </c>
      <c r="B273" s="124"/>
      <c r="C273" s="125" t="s">
        <v>713</v>
      </c>
      <c r="D273" s="119">
        <v>43117</v>
      </c>
      <c r="E273" s="120" t="s">
        <v>2154</v>
      </c>
      <c r="F273" s="120" t="s">
        <v>3</v>
      </c>
      <c r="G273" s="120">
        <v>1588907</v>
      </c>
      <c r="H273" s="124"/>
      <c r="I273" s="128" t="s">
        <v>2887</v>
      </c>
      <c r="J273" s="124"/>
      <c r="K273" s="124"/>
      <c r="L273" s="124"/>
      <c r="M273" s="124"/>
      <c r="N273" s="207">
        <v>0</v>
      </c>
      <c r="O273" s="207">
        <v>30</v>
      </c>
      <c r="P273" s="124" t="s">
        <v>1314</v>
      </c>
    </row>
    <row r="274" spans="1:16" ht="51">
      <c r="A274" s="257" t="s">
        <v>619</v>
      </c>
      <c r="B274" s="124"/>
      <c r="C274" s="125" t="s">
        <v>713</v>
      </c>
      <c r="D274" s="119">
        <v>43117</v>
      </c>
      <c r="E274" s="120" t="s">
        <v>2155</v>
      </c>
      <c r="F274" s="120" t="s">
        <v>3</v>
      </c>
      <c r="G274" s="120">
        <v>1588909</v>
      </c>
      <c r="H274" s="124"/>
      <c r="I274" s="128" t="s">
        <v>2888</v>
      </c>
      <c r="J274" s="124"/>
      <c r="K274" s="124"/>
      <c r="L274" s="124"/>
      <c r="M274" s="124"/>
      <c r="N274" s="207">
        <v>0</v>
      </c>
      <c r="O274" s="207">
        <v>30</v>
      </c>
      <c r="P274" s="124" t="s">
        <v>1314</v>
      </c>
    </row>
    <row r="275" spans="1:16" ht="51">
      <c r="A275" s="257" t="s">
        <v>619</v>
      </c>
      <c r="B275" s="124"/>
      <c r="C275" s="125" t="s">
        <v>713</v>
      </c>
      <c r="D275" s="119">
        <v>43117</v>
      </c>
      <c r="E275" s="120" t="s">
        <v>2156</v>
      </c>
      <c r="F275" s="120" t="s">
        <v>3</v>
      </c>
      <c r="G275" s="120">
        <v>1588910</v>
      </c>
      <c r="H275" s="124"/>
      <c r="I275" s="128" t="s">
        <v>2889</v>
      </c>
      <c r="J275" s="124"/>
      <c r="K275" s="124"/>
      <c r="L275" s="124"/>
      <c r="M275" s="124"/>
      <c r="N275" s="207">
        <v>0</v>
      </c>
      <c r="O275" s="207">
        <v>30</v>
      </c>
      <c r="P275" s="124" t="s">
        <v>1314</v>
      </c>
    </row>
    <row r="276" spans="1:16" ht="51">
      <c r="A276" s="257" t="s">
        <v>619</v>
      </c>
      <c r="B276" s="124"/>
      <c r="C276" s="125" t="s">
        <v>713</v>
      </c>
      <c r="D276" s="119">
        <v>43117</v>
      </c>
      <c r="E276" s="120" t="s">
        <v>2157</v>
      </c>
      <c r="F276" s="120" t="s">
        <v>3</v>
      </c>
      <c r="G276" s="120">
        <v>1588912</v>
      </c>
      <c r="H276" s="124"/>
      <c r="I276" s="128" t="s">
        <v>2890</v>
      </c>
      <c r="J276" s="124"/>
      <c r="K276" s="124"/>
      <c r="L276" s="124"/>
      <c r="M276" s="124"/>
      <c r="N276" s="207">
        <v>0</v>
      </c>
      <c r="O276" s="207">
        <v>70</v>
      </c>
      <c r="P276" s="124" t="s">
        <v>1314</v>
      </c>
    </row>
    <row r="277" spans="1:16" ht="63.75">
      <c r="A277" s="257" t="s">
        <v>619</v>
      </c>
      <c r="B277" s="124"/>
      <c r="C277" s="125" t="s">
        <v>713</v>
      </c>
      <c r="D277" s="119">
        <v>43118</v>
      </c>
      <c r="E277" s="120" t="s">
        <v>1452</v>
      </c>
      <c r="F277" s="120" t="s">
        <v>6</v>
      </c>
      <c r="G277" s="120">
        <v>644969</v>
      </c>
      <c r="H277" s="124"/>
      <c r="I277" s="128" t="s">
        <v>2328</v>
      </c>
      <c r="J277" s="124"/>
      <c r="K277" s="124"/>
      <c r="L277" s="124"/>
      <c r="M277" s="124"/>
      <c r="N277" s="207">
        <v>0</v>
      </c>
      <c r="O277" s="207">
        <v>4809.6099999999997</v>
      </c>
      <c r="P277" s="124" t="s">
        <v>1314</v>
      </c>
    </row>
    <row r="278" spans="1:16" ht="63.75">
      <c r="A278" s="257" t="s">
        <v>619</v>
      </c>
      <c r="B278" s="124"/>
      <c r="C278" s="125" t="s">
        <v>713</v>
      </c>
      <c r="D278" s="119">
        <v>43118</v>
      </c>
      <c r="E278" s="120" t="s">
        <v>1453</v>
      </c>
      <c r="F278" s="120" t="s">
        <v>6</v>
      </c>
      <c r="G278" s="120">
        <v>645086</v>
      </c>
      <c r="H278" s="124"/>
      <c r="I278" s="128" t="s">
        <v>2329</v>
      </c>
      <c r="J278" s="124"/>
      <c r="K278" s="124"/>
      <c r="L278" s="124"/>
      <c r="M278" s="124"/>
      <c r="N278" s="207">
        <v>0</v>
      </c>
      <c r="O278" s="207">
        <v>4272.68</v>
      </c>
      <c r="P278" s="124" t="s">
        <v>1314</v>
      </c>
    </row>
    <row r="279" spans="1:16" ht="63.75">
      <c r="A279" s="257">
        <v>340</v>
      </c>
      <c r="B279" s="124"/>
      <c r="C279" s="125" t="s">
        <v>814</v>
      </c>
      <c r="D279" s="119">
        <v>43118</v>
      </c>
      <c r="E279" s="120" t="s">
        <v>1454</v>
      </c>
      <c r="F279" s="120" t="s">
        <v>6</v>
      </c>
      <c r="G279" s="120">
        <v>645605</v>
      </c>
      <c r="H279" s="124"/>
      <c r="I279" s="128" t="s">
        <v>2330</v>
      </c>
      <c r="J279" s="124"/>
      <c r="K279" s="124"/>
      <c r="L279" s="124"/>
      <c r="M279" s="124"/>
      <c r="N279" s="207">
        <v>0</v>
      </c>
      <c r="O279" s="207">
        <v>14406.41</v>
      </c>
      <c r="P279" s="124" t="s">
        <v>1314</v>
      </c>
    </row>
    <row r="280" spans="1:16" ht="63.75">
      <c r="A280" s="257" t="s">
        <v>619</v>
      </c>
      <c r="B280" s="124"/>
      <c r="C280" s="125" t="s">
        <v>713</v>
      </c>
      <c r="D280" s="119">
        <v>43118</v>
      </c>
      <c r="E280" s="120" t="s">
        <v>1455</v>
      </c>
      <c r="F280" s="120" t="s">
        <v>6</v>
      </c>
      <c r="G280" s="120">
        <v>931974</v>
      </c>
      <c r="H280" s="124"/>
      <c r="I280" s="128" t="s">
        <v>2331</v>
      </c>
      <c r="J280" s="124"/>
      <c r="K280" s="124"/>
      <c r="L280" s="124"/>
      <c r="M280" s="124"/>
      <c r="N280" s="207">
        <v>0</v>
      </c>
      <c r="O280" s="207">
        <v>270653.5</v>
      </c>
      <c r="P280" s="124" t="s">
        <v>1314</v>
      </c>
    </row>
    <row r="281" spans="1:16" ht="76.5">
      <c r="A281" s="257">
        <v>513</v>
      </c>
      <c r="B281" s="124"/>
      <c r="C281" s="125" t="s">
        <v>201</v>
      </c>
      <c r="D281" s="119">
        <v>43118</v>
      </c>
      <c r="E281" s="120" t="s">
        <v>1456</v>
      </c>
      <c r="F281" s="120" t="s">
        <v>11</v>
      </c>
      <c r="G281" s="120">
        <v>911334</v>
      </c>
      <c r="H281" s="124"/>
      <c r="I281" s="128" t="s">
        <v>2332</v>
      </c>
      <c r="J281" s="124"/>
      <c r="K281" s="124"/>
      <c r="L281" s="124"/>
      <c r="M281" s="124"/>
      <c r="N281" s="207">
        <v>36658.94</v>
      </c>
      <c r="O281" s="207">
        <v>0</v>
      </c>
      <c r="P281" s="124" t="s">
        <v>1314</v>
      </c>
    </row>
    <row r="282" spans="1:16" ht="102">
      <c r="A282" s="257">
        <v>46</v>
      </c>
      <c r="B282" s="124"/>
      <c r="C282" s="125" t="s">
        <v>698</v>
      </c>
      <c r="D282" s="119">
        <v>43118</v>
      </c>
      <c r="E282" s="120" t="s">
        <v>1457</v>
      </c>
      <c r="F282" s="120" t="s">
        <v>1257</v>
      </c>
      <c r="G282" s="120">
        <v>4175</v>
      </c>
      <c r="H282" s="124"/>
      <c r="I282" s="128" t="s">
        <v>2333</v>
      </c>
      <c r="J282" s="124"/>
      <c r="K282" s="124"/>
      <c r="L282" s="124"/>
      <c r="M282" s="124"/>
      <c r="N282" s="207">
        <v>265692.65999999997</v>
      </c>
      <c r="O282" s="207">
        <v>0</v>
      </c>
      <c r="P282" s="124" t="s">
        <v>1314</v>
      </c>
    </row>
    <row r="283" spans="1:16" ht="102">
      <c r="A283" s="257">
        <v>46</v>
      </c>
      <c r="B283" s="124"/>
      <c r="C283" s="125" t="s">
        <v>698</v>
      </c>
      <c r="D283" s="119">
        <v>43118</v>
      </c>
      <c r="E283" s="120" t="s">
        <v>1458</v>
      </c>
      <c r="F283" s="120" t="s">
        <v>15</v>
      </c>
      <c r="G283" s="120">
        <v>4175</v>
      </c>
      <c r="H283" s="124"/>
      <c r="I283" s="128" t="s">
        <v>2334</v>
      </c>
      <c r="J283" s="124"/>
      <c r="K283" s="124"/>
      <c r="L283" s="124"/>
      <c r="M283" s="124"/>
      <c r="N283" s="207">
        <v>5635.69</v>
      </c>
      <c r="O283" s="207">
        <v>0</v>
      </c>
      <c r="P283" s="124" t="s">
        <v>1314</v>
      </c>
    </row>
    <row r="284" spans="1:16" ht="51">
      <c r="A284" s="257" t="s">
        <v>619</v>
      </c>
      <c r="B284" s="124"/>
      <c r="C284" s="125" t="s">
        <v>713</v>
      </c>
      <c r="D284" s="119">
        <v>43118</v>
      </c>
      <c r="E284" s="120" t="s">
        <v>2158</v>
      </c>
      <c r="F284" s="120" t="s">
        <v>3</v>
      </c>
      <c r="G284" s="120">
        <v>1589144</v>
      </c>
      <c r="H284" s="124"/>
      <c r="I284" s="128" t="s">
        <v>2891</v>
      </c>
      <c r="J284" s="124"/>
      <c r="K284" s="124"/>
      <c r="L284" s="124"/>
      <c r="M284" s="124"/>
      <c r="N284" s="207">
        <v>0</v>
      </c>
      <c r="O284" s="207">
        <v>6983.85</v>
      </c>
      <c r="P284" s="124" t="s">
        <v>1314</v>
      </c>
    </row>
    <row r="285" spans="1:16" ht="51">
      <c r="A285" s="257" t="s">
        <v>619</v>
      </c>
      <c r="B285" s="124"/>
      <c r="C285" s="125" t="s">
        <v>713</v>
      </c>
      <c r="D285" s="119">
        <v>43118</v>
      </c>
      <c r="E285" s="120" t="s">
        <v>2159</v>
      </c>
      <c r="F285" s="120" t="s">
        <v>3</v>
      </c>
      <c r="G285" s="120">
        <v>1589147</v>
      </c>
      <c r="H285" s="124"/>
      <c r="I285" s="128" t="s">
        <v>2892</v>
      </c>
      <c r="J285" s="124"/>
      <c r="K285" s="124"/>
      <c r="L285" s="124"/>
      <c r="M285" s="124"/>
      <c r="N285" s="207">
        <v>0</v>
      </c>
      <c r="O285" s="207">
        <v>92.34</v>
      </c>
      <c r="P285" s="124" t="s">
        <v>1314</v>
      </c>
    </row>
    <row r="286" spans="1:16" ht="51">
      <c r="A286" s="257" t="s">
        <v>619</v>
      </c>
      <c r="B286" s="124"/>
      <c r="C286" s="125" t="s">
        <v>713</v>
      </c>
      <c r="D286" s="119">
        <v>43118</v>
      </c>
      <c r="E286" s="120" t="s">
        <v>2160</v>
      </c>
      <c r="F286" s="120" t="s">
        <v>3</v>
      </c>
      <c r="G286" s="120">
        <v>1589227</v>
      </c>
      <c r="H286" s="124"/>
      <c r="I286" s="128" t="s">
        <v>2893</v>
      </c>
      <c r="J286" s="124"/>
      <c r="K286" s="124"/>
      <c r="L286" s="124"/>
      <c r="M286" s="124"/>
      <c r="N286" s="207">
        <v>0</v>
      </c>
      <c r="O286" s="207">
        <v>0.9</v>
      </c>
      <c r="P286" s="124" t="s">
        <v>1314</v>
      </c>
    </row>
    <row r="287" spans="1:16" ht="51">
      <c r="A287" s="257" t="s">
        <v>619</v>
      </c>
      <c r="B287" s="124"/>
      <c r="C287" s="125" t="s">
        <v>713</v>
      </c>
      <c r="D287" s="119">
        <v>43118</v>
      </c>
      <c r="E287" s="120" t="s">
        <v>2161</v>
      </c>
      <c r="F287" s="120" t="s">
        <v>3</v>
      </c>
      <c r="G287" s="120">
        <v>1589243</v>
      </c>
      <c r="H287" s="124"/>
      <c r="I287" s="128" t="s">
        <v>2894</v>
      </c>
      <c r="J287" s="124"/>
      <c r="K287" s="124"/>
      <c r="L287" s="124"/>
      <c r="M287" s="124"/>
      <c r="N287" s="207">
        <v>0</v>
      </c>
      <c r="O287" s="207">
        <v>1253.06</v>
      </c>
      <c r="P287" s="124" t="s">
        <v>1314</v>
      </c>
    </row>
    <row r="288" spans="1:16" ht="51">
      <c r="A288" s="257" t="s">
        <v>619</v>
      </c>
      <c r="B288" s="124"/>
      <c r="C288" s="125" t="s">
        <v>713</v>
      </c>
      <c r="D288" s="119">
        <v>43118</v>
      </c>
      <c r="E288" s="120" t="s">
        <v>2162</v>
      </c>
      <c r="F288" s="120" t="s">
        <v>3</v>
      </c>
      <c r="G288" s="120">
        <v>1589355</v>
      </c>
      <c r="H288" s="124"/>
      <c r="I288" s="128" t="s">
        <v>2895</v>
      </c>
      <c r="J288" s="124"/>
      <c r="K288" s="124"/>
      <c r="L288" s="124"/>
      <c r="M288" s="124"/>
      <c r="N288" s="207">
        <v>0</v>
      </c>
      <c r="O288" s="207">
        <v>0.1</v>
      </c>
      <c r="P288" s="124" t="s">
        <v>3943</v>
      </c>
    </row>
    <row r="289" spans="1:16" ht="38.25">
      <c r="A289" s="257">
        <v>10</v>
      </c>
      <c r="B289" s="124"/>
      <c r="C289" s="125" t="s">
        <v>690</v>
      </c>
      <c r="D289" s="119">
        <v>43118</v>
      </c>
      <c r="E289" s="120" t="s">
        <v>2163</v>
      </c>
      <c r="F289" s="120" t="s">
        <v>3</v>
      </c>
      <c r="G289" s="120">
        <v>1589358</v>
      </c>
      <c r="H289" s="124"/>
      <c r="I289" s="128" t="s">
        <v>2896</v>
      </c>
      <c r="J289" s="124"/>
      <c r="K289" s="124"/>
      <c r="L289" s="124"/>
      <c r="M289" s="124"/>
      <c r="N289" s="207">
        <v>0</v>
      </c>
      <c r="O289" s="207">
        <v>5</v>
      </c>
      <c r="P289" s="124" t="s">
        <v>1314</v>
      </c>
    </row>
    <row r="290" spans="1:16" ht="51">
      <c r="A290" s="257" t="s">
        <v>619</v>
      </c>
      <c r="B290" s="124"/>
      <c r="C290" s="125" t="s">
        <v>713</v>
      </c>
      <c r="D290" s="119">
        <v>43118</v>
      </c>
      <c r="E290" s="120" t="s">
        <v>2164</v>
      </c>
      <c r="F290" s="120" t="s">
        <v>3</v>
      </c>
      <c r="G290" s="120">
        <v>1589367</v>
      </c>
      <c r="H290" s="124"/>
      <c r="I290" s="128" t="s">
        <v>2897</v>
      </c>
      <c r="J290" s="124"/>
      <c r="K290" s="124"/>
      <c r="L290" s="124"/>
      <c r="M290" s="124"/>
      <c r="N290" s="207">
        <v>0</v>
      </c>
      <c r="O290" s="207">
        <v>1148.5</v>
      </c>
      <c r="P290" s="124" t="s">
        <v>1314</v>
      </c>
    </row>
    <row r="291" spans="1:16" ht="51">
      <c r="A291" s="257">
        <v>593</v>
      </c>
      <c r="B291" s="124"/>
      <c r="C291" s="125" t="s">
        <v>863</v>
      </c>
      <c r="D291" s="119">
        <v>43118</v>
      </c>
      <c r="E291" s="120" t="s">
        <v>2165</v>
      </c>
      <c r="F291" s="120" t="s">
        <v>3</v>
      </c>
      <c r="G291" s="120">
        <v>1589390</v>
      </c>
      <c r="H291" s="124"/>
      <c r="I291" s="128" t="s">
        <v>1413</v>
      </c>
      <c r="J291" s="124"/>
      <c r="K291" s="124"/>
      <c r="L291" s="124"/>
      <c r="M291" s="124"/>
      <c r="N291" s="207">
        <v>0</v>
      </c>
      <c r="O291" s="207">
        <v>6341.45</v>
      </c>
      <c r="P291" s="124" t="s">
        <v>1314</v>
      </c>
    </row>
    <row r="292" spans="1:16" ht="63.75">
      <c r="A292" s="257">
        <v>222</v>
      </c>
      <c r="B292" s="124"/>
      <c r="C292" s="125" t="s">
        <v>764</v>
      </c>
      <c r="D292" s="119">
        <v>43119</v>
      </c>
      <c r="E292" s="120" t="s">
        <v>2166</v>
      </c>
      <c r="F292" s="120" t="s">
        <v>3</v>
      </c>
      <c r="G292" s="120">
        <v>1589641</v>
      </c>
      <c r="H292" s="124"/>
      <c r="I292" s="128" t="s">
        <v>2898</v>
      </c>
      <c r="J292" s="124"/>
      <c r="K292" s="124"/>
      <c r="L292" s="124"/>
      <c r="M292" s="124"/>
      <c r="N292" s="207">
        <v>0</v>
      </c>
      <c r="O292" s="207">
        <v>6668.15</v>
      </c>
      <c r="P292" s="124" t="s">
        <v>1314</v>
      </c>
    </row>
    <row r="293" spans="1:16" ht="38.25">
      <c r="A293" s="257">
        <v>20</v>
      </c>
      <c r="B293" s="124"/>
      <c r="C293" s="125" t="s">
        <v>693</v>
      </c>
      <c r="D293" s="119">
        <v>43119</v>
      </c>
      <c r="E293" s="120" t="s">
        <v>2167</v>
      </c>
      <c r="F293" s="120" t="s">
        <v>3</v>
      </c>
      <c r="G293" s="120">
        <v>1589539</v>
      </c>
      <c r="H293" s="124"/>
      <c r="I293" s="128" t="s">
        <v>2899</v>
      </c>
      <c r="J293" s="124"/>
      <c r="K293" s="124"/>
      <c r="L293" s="124"/>
      <c r="M293" s="124"/>
      <c r="N293" s="207">
        <v>0</v>
      </c>
      <c r="O293" s="207">
        <v>244.8</v>
      </c>
      <c r="P293" s="124" t="s">
        <v>1314</v>
      </c>
    </row>
    <row r="294" spans="1:16" ht="51">
      <c r="A294" s="257">
        <v>133</v>
      </c>
      <c r="B294" s="124"/>
      <c r="C294" s="125" t="s">
        <v>729</v>
      </c>
      <c r="D294" s="119">
        <v>43119</v>
      </c>
      <c r="E294" s="120" t="s">
        <v>2168</v>
      </c>
      <c r="F294" s="120" t="s">
        <v>3</v>
      </c>
      <c r="G294" s="120">
        <v>1589547</v>
      </c>
      <c r="H294" s="124"/>
      <c r="I294" s="128" t="s">
        <v>2900</v>
      </c>
      <c r="J294" s="124"/>
      <c r="K294" s="124"/>
      <c r="L294" s="124"/>
      <c r="M294" s="124"/>
      <c r="N294" s="207">
        <v>0</v>
      </c>
      <c r="O294" s="207">
        <v>371</v>
      </c>
      <c r="P294" s="124" t="s">
        <v>1314</v>
      </c>
    </row>
    <row r="295" spans="1:16" ht="51">
      <c r="A295" s="257" t="s">
        <v>619</v>
      </c>
      <c r="B295" s="124"/>
      <c r="C295" s="125" t="s">
        <v>713</v>
      </c>
      <c r="D295" s="119">
        <v>43119</v>
      </c>
      <c r="E295" s="120" t="s">
        <v>2169</v>
      </c>
      <c r="F295" s="120" t="s">
        <v>3</v>
      </c>
      <c r="G295" s="120">
        <v>1589566</v>
      </c>
      <c r="H295" s="124"/>
      <c r="I295" s="128" t="s">
        <v>2901</v>
      </c>
      <c r="J295" s="124"/>
      <c r="K295" s="124"/>
      <c r="L295" s="124"/>
      <c r="M295" s="124"/>
      <c r="N295" s="207">
        <v>0</v>
      </c>
      <c r="O295" s="207">
        <v>8.89</v>
      </c>
      <c r="P295" s="124" t="s">
        <v>3943</v>
      </c>
    </row>
    <row r="296" spans="1:16" ht="51">
      <c r="A296" s="257" t="s">
        <v>619</v>
      </c>
      <c r="B296" s="124"/>
      <c r="C296" s="125" t="s">
        <v>713</v>
      </c>
      <c r="D296" s="119">
        <v>43119</v>
      </c>
      <c r="E296" s="120" t="s">
        <v>2170</v>
      </c>
      <c r="F296" s="120" t="s">
        <v>3</v>
      </c>
      <c r="G296" s="120">
        <v>1589580</v>
      </c>
      <c r="H296" s="124"/>
      <c r="I296" s="128" t="s">
        <v>2902</v>
      </c>
      <c r="J296" s="124"/>
      <c r="K296" s="124"/>
      <c r="L296" s="124"/>
      <c r="M296" s="124"/>
      <c r="N296" s="207">
        <v>0</v>
      </c>
      <c r="O296" s="207">
        <v>567.16999999999996</v>
      </c>
      <c r="P296" s="124" t="s">
        <v>1314</v>
      </c>
    </row>
    <row r="297" spans="1:16" ht="51">
      <c r="A297" s="257" t="s">
        <v>619</v>
      </c>
      <c r="B297" s="124"/>
      <c r="C297" s="125" t="s">
        <v>713</v>
      </c>
      <c r="D297" s="119">
        <v>43119</v>
      </c>
      <c r="E297" s="120" t="s">
        <v>2171</v>
      </c>
      <c r="F297" s="120" t="s">
        <v>3</v>
      </c>
      <c r="G297" s="120">
        <v>1589594</v>
      </c>
      <c r="H297" s="124"/>
      <c r="I297" s="128" t="s">
        <v>2903</v>
      </c>
      <c r="J297" s="124"/>
      <c r="K297" s="124"/>
      <c r="L297" s="124"/>
      <c r="M297" s="124"/>
      <c r="N297" s="207">
        <v>0</v>
      </c>
      <c r="O297" s="207">
        <v>3492.16</v>
      </c>
      <c r="P297" s="124" t="s">
        <v>1314</v>
      </c>
    </row>
    <row r="298" spans="1:16" ht="51">
      <c r="A298" s="257" t="s">
        <v>619</v>
      </c>
      <c r="B298" s="124"/>
      <c r="C298" s="125" t="s">
        <v>713</v>
      </c>
      <c r="D298" s="119">
        <v>43119</v>
      </c>
      <c r="E298" s="120" t="s">
        <v>2172</v>
      </c>
      <c r="F298" s="120" t="s">
        <v>3</v>
      </c>
      <c r="G298" s="120">
        <v>1589634</v>
      </c>
      <c r="H298" s="124"/>
      <c r="I298" s="128" t="s">
        <v>2904</v>
      </c>
      <c r="J298" s="124"/>
      <c r="K298" s="124"/>
      <c r="L298" s="124"/>
      <c r="M298" s="124"/>
      <c r="N298" s="207">
        <v>0</v>
      </c>
      <c r="O298" s="207">
        <v>185.5</v>
      </c>
      <c r="P298" s="124" t="s">
        <v>1314</v>
      </c>
    </row>
    <row r="299" spans="1:16" ht="51">
      <c r="A299" s="257">
        <v>20</v>
      </c>
      <c r="B299" s="124"/>
      <c r="C299" s="125" t="s">
        <v>693</v>
      </c>
      <c r="D299" s="119">
        <v>43119</v>
      </c>
      <c r="E299" s="120" t="s">
        <v>2173</v>
      </c>
      <c r="F299" s="120" t="s">
        <v>3</v>
      </c>
      <c r="G299" s="120">
        <v>1589696</v>
      </c>
      <c r="H299" s="124"/>
      <c r="I299" s="128" t="s">
        <v>2905</v>
      </c>
      <c r="J299" s="124"/>
      <c r="K299" s="124"/>
      <c r="L299" s="124"/>
      <c r="M299" s="124"/>
      <c r="N299" s="207">
        <v>0</v>
      </c>
      <c r="O299" s="207">
        <v>2700</v>
      </c>
      <c r="P299" s="124" t="s">
        <v>1314</v>
      </c>
    </row>
    <row r="300" spans="1:16" ht="51">
      <c r="A300" s="257" t="s">
        <v>619</v>
      </c>
      <c r="B300" s="124"/>
      <c r="C300" s="125" t="s">
        <v>713</v>
      </c>
      <c r="D300" s="119">
        <v>43119</v>
      </c>
      <c r="E300" s="120" t="s">
        <v>2174</v>
      </c>
      <c r="F300" s="120" t="s">
        <v>3</v>
      </c>
      <c r="G300" s="120">
        <v>1589698</v>
      </c>
      <c r="H300" s="124"/>
      <c r="I300" s="128" t="s">
        <v>2906</v>
      </c>
      <c r="J300" s="124"/>
      <c r="K300" s="124"/>
      <c r="L300" s="124"/>
      <c r="M300" s="124"/>
      <c r="N300" s="207">
        <v>0</v>
      </c>
      <c r="O300" s="207">
        <v>9968.5499999999993</v>
      </c>
      <c r="P300" s="124" t="s">
        <v>1314</v>
      </c>
    </row>
    <row r="301" spans="1:16" ht="51">
      <c r="A301" s="257">
        <v>35</v>
      </c>
      <c r="B301" s="124"/>
      <c r="C301" s="125" t="s">
        <v>696</v>
      </c>
      <c r="D301" s="119">
        <v>43119</v>
      </c>
      <c r="E301" s="120" t="s">
        <v>2175</v>
      </c>
      <c r="F301" s="120" t="s">
        <v>3</v>
      </c>
      <c r="G301" s="120">
        <v>1589733</v>
      </c>
      <c r="H301" s="124"/>
      <c r="I301" s="128" t="s">
        <v>2907</v>
      </c>
      <c r="J301" s="124"/>
      <c r="K301" s="124"/>
      <c r="L301" s="124"/>
      <c r="M301" s="124"/>
      <c r="N301" s="207">
        <v>0</v>
      </c>
      <c r="O301" s="207">
        <v>2000</v>
      </c>
      <c r="P301" s="124" t="s">
        <v>1314</v>
      </c>
    </row>
    <row r="302" spans="1:16" ht="51">
      <c r="A302" s="257" t="s">
        <v>619</v>
      </c>
      <c r="B302" s="124"/>
      <c r="C302" s="125" t="s">
        <v>713</v>
      </c>
      <c r="D302" s="119">
        <v>43119</v>
      </c>
      <c r="E302" s="120" t="s">
        <v>2176</v>
      </c>
      <c r="F302" s="120" t="s">
        <v>3</v>
      </c>
      <c r="G302" s="120">
        <v>1589760</v>
      </c>
      <c r="H302" s="124"/>
      <c r="I302" s="128" t="s">
        <v>2908</v>
      </c>
      <c r="J302" s="124"/>
      <c r="K302" s="124"/>
      <c r="L302" s="124"/>
      <c r="M302" s="124"/>
      <c r="N302" s="207">
        <v>0</v>
      </c>
      <c r="O302" s="207">
        <v>190</v>
      </c>
      <c r="P302" s="124" t="s">
        <v>1314</v>
      </c>
    </row>
    <row r="303" spans="1:16" ht="51">
      <c r="A303" s="257">
        <v>35</v>
      </c>
      <c r="B303" s="124"/>
      <c r="C303" s="125" t="s">
        <v>696</v>
      </c>
      <c r="D303" s="119">
        <v>43119</v>
      </c>
      <c r="E303" s="120" t="s">
        <v>2177</v>
      </c>
      <c r="F303" s="120" t="s">
        <v>3</v>
      </c>
      <c r="G303" s="120">
        <v>1589776</v>
      </c>
      <c r="H303" s="124"/>
      <c r="I303" s="128" t="s">
        <v>1380</v>
      </c>
      <c r="J303" s="124"/>
      <c r="K303" s="124"/>
      <c r="L303" s="124"/>
      <c r="M303" s="124"/>
      <c r="N303" s="207">
        <v>0</v>
      </c>
      <c r="O303" s="207">
        <v>1200</v>
      </c>
      <c r="P303" s="124" t="s">
        <v>1314</v>
      </c>
    </row>
    <row r="304" spans="1:16" ht="51">
      <c r="A304" s="257" t="s">
        <v>619</v>
      </c>
      <c r="B304" s="124"/>
      <c r="C304" s="125" t="s">
        <v>713</v>
      </c>
      <c r="D304" s="119">
        <v>43119</v>
      </c>
      <c r="E304" s="120" t="s">
        <v>2178</v>
      </c>
      <c r="F304" s="120" t="s">
        <v>3</v>
      </c>
      <c r="G304" s="120">
        <v>1589831</v>
      </c>
      <c r="H304" s="124"/>
      <c r="I304" s="128" t="s">
        <v>2909</v>
      </c>
      <c r="J304" s="124"/>
      <c r="K304" s="124"/>
      <c r="L304" s="124"/>
      <c r="M304" s="124"/>
      <c r="N304" s="207">
        <v>0</v>
      </c>
      <c r="O304" s="207">
        <v>185.5</v>
      </c>
      <c r="P304" s="124" t="s">
        <v>1314</v>
      </c>
    </row>
    <row r="305" spans="1:16" ht="51">
      <c r="A305" s="257" t="s">
        <v>619</v>
      </c>
      <c r="B305" s="124"/>
      <c r="C305" s="125" t="s">
        <v>713</v>
      </c>
      <c r="D305" s="119">
        <v>43119</v>
      </c>
      <c r="E305" s="120" t="s">
        <v>2179</v>
      </c>
      <c r="F305" s="120" t="s">
        <v>3</v>
      </c>
      <c r="G305" s="120">
        <v>1589833</v>
      </c>
      <c r="H305" s="124"/>
      <c r="I305" s="128" t="s">
        <v>2910</v>
      </c>
      <c r="J305" s="124"/>
      <c r="K305" s="124"/>
      <c r="L305" s="124"/>
      <c r="M305" s="124"/>
      <c r="N305" s="207">
        <v>0</v>
      </c>
      <c r="O305" s="207">
        <v>185.5</v>
      </c>
      <c r="P305" s="124" t="s">
        <v>1314</v>
      </c>
    </row>
    <row r="306" spans="1:16" ht="63.75">
      <c r="A306" s="257" t="s">
        <v>619</v>
      </c>
      <c r="B306" s="124"/>
      <c r="C306" s="125" t="s">
        <v>713</v>
      </c>
      <c r="D306" s="119">
        <v>43119</v>
      </c>
      <c r="E306" s="120" t="s">
        <v>2180</v>
      </c>
      <c r="F306" s="120" t="s">
        <v>3</v>
      </c>
      <c r="G306" s="120">
        <v>1589843</v>
      </c>
      <c r="H306" s="124"/>
      <c r="I306" s="128" t="s">
        <v>2911</v>
      </c>
      <c r="J306" s="124"/>
      <c r="K306" s="124"/>
      <c r="L306" s="124"/>
      <c r="M306" s="124"/>
      <c r="N306" s="207">
        <v>0</v>
      </c>
      <c r="O306" s="207">
        <v>4630.5</v>
      </c>
      <c r="P306" s="124" t="s">
        <v>1314</v>
      </c>
    </row>
    <row r="307" spans="1:16" ht="51">
      <c r="A307" s="257" t="s">
        <v>619</v>
      </c>
      <c r="B307" s="124"/>
      <c r="C307" s="125" t="s">
        <v>713</v>
      </c>
      <c r="D307" s="119">
        <v>43119</v>
      </c>
      <c r="E307" s="120" t="s">
        <v>2181</v>
      </c>
      <c r="F307" s="120" t="s">
        <v>3</v>
      </c>
      <c r="G307" s="120">
        <v>1589855</v>
      </c>
      <c r="H307" s="124"/>
      <c r="I307" s="128" t="s">
        <v>2912</v>
      </c>
      <c r="J307" s="124"/>
      <c r="K307" s="124"/>
      <c r="L307" s="124"/>
      <c r="M307" s="124"/>
      <c r="N307" s="207">
        <v>0</v>
      </c>
      <c r="O307" s="207">
        <v>246.7</v>
      </c>
      <c r="P307" s="124" t="s">
        <v>1314</v>
      </c>
    </row>
    <row r="308" spans="1:16" ht="51">
      <c r="A308" s="257" t="s">
        <v>619</v>
      </c>
      <c r="B308" s="124"/>
      <c r="C308" s="125" t="s">
        <v>713</v>
      </c>
      <c r="D308" s="119">
        <v>43119</v>
      </c>
      <c r="E308" s="120" t="s">
        <v>2182</v>
      </c>
      <c r="F308" s="120" t="s">
        <v>3</v>
      </c>
      <c r="G308" s="120">
        <v>1589859</v>
      </c>
      <c r="H308" s="124"/>
      <c r="I308" s="128" t="s">
        <v>2913</v>
      </c>
      <c r="J308" s="124"/>
      <c r="K308" s="124"/>
      <c r="L308" s="124"/>
      <c r="M308" s="124"/>
      <c r="N308" s="207">
        <v>0</v>
      </c>
      <c r="O308" s="207">
        <v>370.05</v>
      </c>
      <c r="P308" s="124" t="s">
        <v>1314</v>
      </c>
    </row>
    <row r="309" spans="1:16" ht="51">
      <c r="A309" s="257" t="s">
        <v>619</v>
      </c>
      <c r="B309" s="124"/>
      <c r="C309" s="125" t="s">
        <v>713</v>
      </c>
      <c r="D309" s="119">
        <v>43119</v>
      </c>
      <c r="E309" s="120" t="s">
        <v>2183</v>
      </c>
      <c r="F309" s="120" t="s">
        <v>3</v>
      </c>
      <c r="G309" s="120">
        <v>1589862</v>
      </c>
      <c r="H309" s="124"/>
      <c r="I309" s="128" t="s">
        <v>2914</v>
      </c>
      <c r="J309" s="124"/>
      <c r="K309" s="124"/>
      <c r="L309" s="124"/>
      <c r="M309" s="124"/>
      <c r="N309" s="207">
        <v>0</v>
      </c>
      <c r="O309" s="207">
        <v>369</v>
      </c>
      <c r="P309" s="124" t="s">
        <v>1314</v>
      </c>
    </row>
    <row r="310" spans="1:16" ht="51">
      <c r="A310" s="257" t="s">
        <v>619</v>
      </c>
      <c r="B310" s="124"/>
      <c r="C310" s="125" t="s">
        <v>713</v>
      </c>
      <c r="D310" s="119">
        <v>43119</v>
      </c>
      <c r="E310" s="120" t="s">
        <v>2184</v>
      </c>
      <c r="F310" s="120" t="s">
        <v>3</v>
      </c>
      <c r="G310" s="120">
        <v>1589865</v>
      </c>
      <c r="H310" s="124"/>
      <c r="I310" s="128" t="s">
        <v>2915</v>
      </c>
      <c r="J310" s="124"/>
      <c r="K310" s="124"/>
      <c r="L310" s="124"/>
      <c r="M310" s="124"/>
      <c r="N310" s="207">
        <v>0</v>
      </c>
      <c r="O310" s="207">
        <v>196.1</v>
      </c>
      <c r="P310" s="124" t="s">
        <v>1314</v>
      </c>
    </row>
    <row r="311" spans="1:16" ht="51">
      <c r="A311" s="257" t="s">
        <v>619</v>
      </c>
      <c r="B311" s="124"/>
      <c r="C311" s="125" t="s">
        <v>713</v>
      </c>
      <c r="D311" s="119">
        <v>43119</v>
      </c>
      <c r="E311" s="120" t="s">
        <v>2185</v>
      </c>
      <c r="F311" s="120" t="s">
        <v>3</v>
      </c>
      <c r="G311" s="120">
        <v>1589894</v>
      </c>
      <c r="H311" s="124"/>
      <c r="I311" s="128" t="s">
        <v>2916</v>
      </c>
      <c r="J311" s="124"/>
      <c r="K311" s="124"/>
      <c r="L311" s="124"/>
      <c r="M311" s="124"/>
      <c r="N311" s="207">
        <v>0</v>
      </c>
      <c r="O311" s="207">
        <v>25</v>
      </c>
      <c r="P311" s="124" t="s">
        <v>1314</v>
      </c>
    </row>
    <row r="312" spans="1:16" ht="51">
      <c r="A312" s="257">
        <v>582</v>
      </c>
      <c r="B312" s="124"/>
      <c r="C312" s="125" t="s">
        <v>856</v>
      </c>
      <c r="D312" s="119">
        <v>43119</v>
      </c>
      <c r="E312" s="120" t="s">
        <v>2186</v>
      </c>
      <c r="F312" s="120" t="s">
        <v>3</v>
      </c>
      <c r="G312" s="120">
        <v>1589910</v>
      </c>
      <c r="H312" s="124"/>
      <c r="I312" s="128" t="s">
        <v>2917</v>
      </c>
      <c r="J312" s="124"/>
      <c r="K312" s="124"/>
      <c r="L312" s="124"/>
      <c r="M312" s="124"/>
      <c r="N312" s="207">
        <v>0</v>
      </c>
      <c r="O312" s="207">
        <v>3880.8</v>
      </c>
      <c r="P312" s="124" t="s">
        <v>1314</v>
      </c>
    </row>
    <row r="313" spans="1:16" ht="63.75">
      <c r="A313" s="257" t="s">
        <v>622</v>
      </c>
      <c r="B313" s="124"/>
      <c r="C313" s="125" t="s">
        <v>715</v>
      </c>
      <c r="D313" s="119">
        <v>43123</v>
      </c>
      <c r="E313" s="120" t="s">
        <v>1459</v>
      </c>
      <c r="F313" s="120" t="s">
        <v>1315</v>
      </c>
      <c r="G313" s="120">
        <v>16405328</v>
      </c>
      <c r="H313" s="124"/>
      <c r="I313" s="128" t="s">
        <v>2336</v>
      </c>
      <c r="J313" s="124"/>
      <c r="K313" s="124"/>
      <c r="L313" s="124"/>
      <c r="M313" s="124"/>
      <c r="N313" s="207">
        <v>18000</v>
      </c>
      <c r="O313" s="207">
        <v>0</v>
      </c>
      <c r="P313" s="124" t="s">
        <v>1314</v>
      </c>
    </row>
    <row r="314" spans="1:16" ht="63.75">
      <c r="A314" s="257" t="s">
        <v>622</v>
      </c>
      <c r="B314" s="124"/>
      <c r="C314" s="125" t="s">
        <v>715</v>
      </c>
      <c r="D314" s="119">
        <v>43123</v>
      </c>
      <c r="E314" s="120" t="s">
        <v>1460</v>
      </c>
      <c r="F314" s="120" t="s">
        <v>1315</v>
      </c>
      <c r="G314" s="120">
        <v>16405323</v>
      </c>
      <c r="H314" s="124"/>
      <c r="I314" s="128" t="s">
        <v>2337</v>
      </c>
      <c r="J314" s="124"/>
      <c r="K314" s="124"/>
      <c r="L314" s="124"/>
      <c r="M314" s="124"/>
      <c r="N314" s="207">
        <v>18000</v>
      </c>
      <c r="O314" s="207">
        <v>0</v>
      </c>
      <c r="P314" s="124" t="s">
        <v>1314</v>
      </c>
    </row>
    <row r="315" spans="1:16" ht="63.75">
      <c r="A315" s="257" t="s">
        <v>622</v>
      </c>
      <c r="B315" s="124"/>
      <c r="C315" s="125" t="s">
        <v>715</v>
      </c>
      <c r="D315" s="119">
        <v>43123</v>
      </c>
      <c r="E315" s="120" t="s">
        <v>1461</v>
      </c>
      <c r="F315" s="120" t="s">
        <v>1315</v>
      </c>
      <c r="G315" s="120">
        <v>16405321</v>
      </c>
      <c r="H315" s="124"/>
      <c r="I315" s="128" t="s">
        <v>2338</v>
      </c>
      <c r="J315" s="124"/>
      <c r="K315" s="124"/>
      <c r="L315" s="124"/>
      <c r="M315" s="124"/>
      <c r="N315" s="207">
        <v>16650</v>
      </c>
      <c r="O315" s="207">
        <v>0</v>
      </c>
      <c r="P315" s="124" t="s">
        <v>1314</v>
      </c>
    </row>
    <row r="316" spans="1:16" ht="63.75">
      <c r="A316" s="257" t="s">
        <v>622</v>
      </c>
      <c r="B316" s="124"/>
      <c r="C316" s="125" t="s">
        <v>715</v>
      </c>
      <c r="D316" s="119">
        <v>43123</v>
      </c>
      <c r="E316" s="120" t="s">
        <v>1462</v>
      </c>
      <c r="F316" s="120" t="s">
        <v>1315</v>
      </c>
      <c r="G316" s="120">
        <v>16405319</v>
      </c>
      <c r="H316" s="124"/>
      <c r="I316" s="128" t="s">
        <v>2339</v>
      </c>
      <c r="J316" s="124"/>
      <c r="K316" s="124"/>
      <c r="L316" s="124"/>
      <c r="M316" s="124"/>
      <c r="N316" s="207">
        <v>15300</v>
      </c>
      <c r="O316" s="207">
        <v>0</v>
      </c>
      <c r="P316" s="124" t="s">
        <v>1314</v>
      </c>
    </row>
    <row r="317" spans="1:16" ht="63.75">
      <c r="A317" s="257" t="s">
        <v>622</v>
      </c>
      <c r="B317" s="124"/>
      <c r="C317" s="125" t="s">
        <v>715</v>
      </c>
      <c r="D317" s="119">
        <v>43123</v>
      </c>
      <c r="E317" s="120" t="s">
        <v>1463</v>
      </c>
      <c r="F317" s="120" t="s">
        <v>1315</v>
      </c>
      <c r="G317" s="120">
        <v>16405310</v>
      </c>
      <c r="H317" s="124"/>
      <c r="I317" s="128" t="s">
        <v>2340</v>
      </c>
      <c r="J317" s="124"/>
      <c r="K317" s="124"/>
      <c r="L317" s="124"/>
      <c r="M317" s="124"/>
      <c r="N317" s="207">
        <v>17495</v>
      </c>
      <c r="O317" s="207">
        <v>0</v>
      </c>
      <c r="P317" s="124" t="s">
        <v>1314</v>
      </c>
    </row>
    <row r="318" spans="1:16" ht="63.75">
      <c r="A318" s="257" t="s">
        <v>622</v>
      </c>
      <c r="B318" s="124"/>
      <c r="C318" s="125" t="s">
        <v>715</v>
      </c>
      <c r="D318" s="119">
        <v>43123</v>
      </c>
      <c r="E318" s="120" t="s">
        <v>1464</v>
      </c>
      <c r="F318" s="120" t="s">
        <v>1315</v>
      </c>
      <c r="G318" s="120">
        <v>16405309</v>
      </c>
      <c r="H318" s="124"/>
      <c r="I318" s="128" t="s">
        <v>2341</v>
      </c>
      <c r="J318" s="124"/>
      <c r="K318" s="124"/>
      <c r="L318" s="124"/>
      <c r="M318" s="124"/>
      <c r="N318" s="207">
        <v>14400</v>
      </c>
      <c r="O318" s="207">
        <v>0</v>
      </c>
      <c r="P318" s="124" t="s">
        <v>1314</v>
      </c>
    </row>
    <row r="319" spans="1:16" ht="63.75">
      <c r="A319" s="257" t="s">
        <v>622</v>
      </c>
      <c r="B319" s="124"/>
      <c r="C319" s="125" t="s">
        <v>715</v>
      </c>
      <c r="D319" s="119">
        <v>43123</v>
      </c>
      <c r="E319" s="120" t="s">
        <v>1465</v>
      </c>
      <c r="F319" s="120" t="s">
        <v>1315</v>
      </c>
      <c r="G319" s="120">
        <v>16405308</v>
      </c>
      <c r="H319" s="124"/>
      <c r="I319" s="128" t="s">
        <v>2342</v>
      </c>
      <c r="J319" s="124"/>
      <c r="K319" s="124"/>
      <c r="L319" s="124"/>
      <c r="M319" s="124"/>
      <c r="N319" s="207">
        <v>22299.5</v>
      </c>
      <c r="O319" s="207">
        <v>0</v>
      </c>
      <c r="P319" s="124" t="s">
        <v>1314</v>
      </c>
    </row>
    <row r="320" spans="1:16" ht="63.75">
      <c r="A320" s="257" t="s">
        <v>622</v>
      </c>
      <c r="B320" s="124"/>
      <c r="C320" s="125" t="s">
        <v>715</v>
      </c>
      <c r="D320" s="119">
        <v>43123</v>
      </c>
      <c r="E320" s="120" t="s">
        <v>1466</v>
      </c>
      <c r="F320" s="120" t="s">
        <v>1315</v>
      </c>
      <c r="G320" s="120">
        <v>16405307</v>
      </c>
      <c r="H320" s="124"/>
      <c r="I320" s="128" t="s">
        <v>2343</v>
      </c>
      <c r="J320" s="124"/>
      <c r="K320" s="124"/>
      <c r="L320" s="124"/>
      <c r="M320" s="124"/>
      <c r="N320" s="207">
        <v>8100</v>
      </c>
      <c r="O320" s="207">
        <v>0</v>
      </c>
      <c r="P320" s="124" t="s">
        <v>1314</v>
      </c>
    </row>
    <row r="321" spans="1:16" ht="63.75">
      <c r="A321" s="257" t="s">
        <v>622</v>
      </c>
      <c r="B321" s="124"/>
      <c r="C321" s="125" t="s">
        <v>715</v>
      </c>
      <c r="D321" s="119">
        <v>43123</v>
      </c>
      <c r="E321" s="120" t="s">
        <v>1467</v>
      </c>
      <c r="F321" s="120" t="s">
        <v>1315</v>
      </c>
      <c r="G321" s="120">
        <v>16405290</v>
      </c>
      <c r="H321" s="124"/>
      <c r="I321" s="128" t="s">
        <v>2344</v>
      </c>
      <c r="J321" s="124"/>
      <c r="K321" s="124"/>
      <c r="L321" s="124"/>
      <c r="M321" s="124"/>
      <c r="N321" s="207">
        <v>4500</v>
      </c>
      <c r="O321" s="207">
        <v>0</v>
      </c>
      <c r="P321" s="124" t="s">
        <v>1314</v>
      </c>
    </row>
    <row r="322" spans="1:16" ht="63.75">
      <c r="A322" s="257" t="s">
        <v>622</v>
      </c>
      <c r="B322" s="124"/>
      <c r="C322" s="125" t="s">
        <v>715</v>
      </c>
      <c r="D322" s="119">
        <v>43123</v>
      </c>
      <c r="E322" s="120" t="s">
        <v>1468</v>
      </c>
      <c r="F322" s="120" t="s">
        <v>1315</v>
      </c>
      <c r="G322" s="120">
        <v>16405282</v>
      </c>
      <c r="H322" s="124"/>
      <c r="I322" s="128" t="s">
        <v>2345</v>
      </c>
      <c r="J322" s="124"/>
      <c r="K322" s="124"/>
      <c r="L322" s="124"/>
      <c r="M322" s="124"/>
      <c r="N322" s="207">
        <v>6899</v>
      </c>
      <c r="O322" s="207">
        <v>0</v>
      </c>
      <c r="P322" s="124" t="s">
        <v>1314</v>
      </c>
    </row>
    <row r="323" spans="1:16" ht="63.75">
      <c r="A323" s="257" t="s">
        <v>622</v>
      </c>
      <c r="B323" s="124"/>
      <c r="C323" s="125" t="s">
        <v>715</v>
      </c>
      <c r="D323" s="119">
        <v>43123</v>
      </c>
      <c r="E323" s="120" t="s">
        <v>1469</v>
      </c>
      <c r="F323" s="120" t="s">
        <v>1315</v>
      </c>
      <c r="G323" s="120">
        <v>16405281</v>
      </c>
      <c r="H323" s="124"/>
      <c r="I323" s="128" t="s">
        <v>2346</v>
      </c>
      <c r="J323" s="124"/>
      <c r="K323" s="124"/>
      <c r="L323" s="124"/>
      <c r="M323" s="124"/>
      <c r="N323" s="207">
        <v>18450</v>
      </c>
      <c r="O323" s="207">
        <v>0</v>
      </c>
      <c r="P323" s="124" t="s">
        <v>1314</v>
      </c>
    </row>
    <row r="324" spans="1:16" ht="63.75">
      <c r="A324" s="257" t="s">
        <v>622</v>
      </c>
      <c r="B324" s="124"/>
      <c r="C324" s="125" t="s">
        <v>715</v>
      </c>
      <c r="D324" s="119">
        <v>43123</v>
      </c>
      <c r="E324" s="120" t="s">
        <v>1470</v>
      </c>
      <c r="F324" s="120" t="s">
        <v>1315</v>
      </c>
      <c r="G324" s="120">
        <v>16405274</v>
      </c>
      <c r="H324" s="124"/>
      <c r="I324" s="128" t="s">
        <v>2347</v>
      </c>
      <c r="J324" s="124"/>
      <c r="K324" s="124"/>
      <c r="L324" s="124"/>
      <c r="M324" s="124"/>
      <c r="N324" s="207">
        <v>10350</v>
      </c>
      <c r="O324" s="207">
        <v>0</v>
      </c>
      <c r="P324" s="124" t="s">
        <v>1314</v>
      </c>
    </row>
    <row r="325" spans="1:16" ht="76.5">
      <c r="A325" s="257">
        <v>15</v>
      </c>
      <c r="B325" s="124"/>
      <c r="C325" s="125" t="s">
        <v>691</v>
      </c>
      <c r="D325" s="119">
        <v>43123</v>
      </c>
      <c r="E325" s="120" t="s">
        <v>1471</v>
      </c>
      <c r="F325" s="120" t="s">
        <v>15</v>
      </c>
      <c r="G325" s="120">
        <v>4211</v>
      </c>
      <c r="H325" s="124"/>
      <c r="I325" s="128" t="s">
        <v>2348</v>
      </c>
      <c r="J325" s="124"/>
      <c r="K325" s="124"/>
      <c r="L325" s="124"/>
      <c r="M325" s="124"/>
      <c r="N325" s="207">
        <v>1071.45</v>
      </c>
      <c r="O325" s="207">
        <v>0</v>
      </c>
      <c r="P325" s="124" t="s">
        <v>1314</v>
      </c>
    </row>
    <row r="326" spans="1:16" ht="63.75">
      <c r="A326" s="257">
        <v>513</v>
      </c>
      <c r="B326" s="124"/>
      <c r="C326" s="125" t="s">
        <v>201</v>
      </c>
      <c r="D326" s="119">
        <v>43123</v>
      </c>
      <c r="E326" s="120" t="s">
        <v>1472</v>
      </c>
      <c r="F326" s="120" t="s">
        <v>15</v>
      </c>
      <c r="G326" s="120">
        <v>647733</v>
      </c>
      <c r="H326" s="124"/>
      <c r="I326" s="128" t="s">
        <v>2349</v>
      </c>
      <c r="J326" s="124"/>
      <c r="K326" s="124"/>
      <c r="L326" s="124"/>
      <c r="M326" s="124"/>
      <c r="N326" s="207">
        <v>287.14999999999998</v>
      </c>
      <c r="O326" s="207">
        <v>0</v>
      </c>
      <c r="P326" s="124" t="s">
        <v>1314</v>
      </c>
    </row>
    <row r="327" spans="1:16" ht="63.75">
      <c r="A327" s="257" t="s">
        <v>622</v>
      </c>
      <c r="B327" s="124"/>
      <c r="C327" s="125" t="s">
        <v>715</v>
      </c>
      <c r="D327" s="119">
        <v>43123</v>
      </c>
      <c r="E327" s="120" t="s">
        <v>1473</v>
      </c>
      <c r="F327" s="120" t="s">
        <v>1315</v>
      </c>
      <c r="G327" s="120">
        <v>16406817</v>
      </c>
      <c r="H327" s="124"/>
      <c r="I327" s="128" t="s">
        <v>2350</v>
      </c>
      <c r="J327" s="124"/>
      <c r="K327" s="124"/>
      <c r="L327" s="124"/>
      <c r="M327" s="124"/>
      <c r="N327" s="207">
        <v>2700</v>
      </c>
      <c r="O327" s="207">
        <v>0</v>
      </c>
      <c r="P327" s="124" t="s">
        <v>1314</v>
      </c>
    </row>
    <row r="328" spans="1:16" ht="63.75">
      <c r="A328" s="257" t="s">
        <v>622</v>
      </c>
      <c r="B328" s="124"/>
      <c r="C328" s="125" t="s">
        <v>715</v>
      </c>
      <c r="D328" s="119">
        <v>43123</v>
      </c>
      <c r="E328" s="120" t="s">
        <v>1474</v>
      </c>
      <c r="F328" s="120" t="s">
        <v>1315</v>
      </c>
      <c r="G328" s="120">
        <v>16406814</v>
      </c>
      <c r="H328" s="124"/>
      <c r="I328" s="128" t="s">
        <v>2351</v>
      </c>
      <c r="J328" s="124"/>
      <c r="K328" s="124"/>
      <c r="L328" s="124"/>
      <c r="M328" s="124"/>
      <c r="N328" s="207">
        <v>3000</v>
      </c>
      <c r="O328" s="207">
        <v>0</v>
      </c>
      <c r="P328" s="124" t="s">
        <v>1314</v>
      </c>
    </row>
    <row r="329" spans="1:16" ht="63.75">
      <c r="A329" s="257" t="s">
        <v>622</v>
      </c>
      <c r="B329" s="124"/>
      <c r="C329" s="125" t="s">
        <v>715</v>
      </c>
      <c r="D329" s="119">
        <v>43123</v>
      </c>
      <c r="E329" s="120" t="s">
        <v>1475</v>
      </c>
      <c r="F329" s="120" t="s">
        <v>1315</v>
      </c>
      <c r="G329" s="120">
        <v>16406001</v>
      </c>
      <c r="H329" s="124"/>
      <c r="I329" s="128" t="s">
        <v>2352</v>
      </c>
      <c r="J329" s="124"/>
      <c r="K329" s="124"/>
      <c r="L329" s="124"/>
      <c r="M329" s="124"/>
      <c r="N329" s="207">
        <v>2250</v>
      </c>
      <c r="O329" s="207">
        <v>0</v>
      </c>
      <c r="P329" s="124" t="s">
        <v>1314</v>
      </c>
    </row>
    <row r="330" spans="1:16" ht="63.75">
      <c r="A330" s="257" t="s">
        <v>622</v>
      </c>
      <c r="B330" s="124"/>
      <c r="C330" s="125" t="s">
        <v>715</v>
      </c>
      <c r="D330" s="119">
        <v>43123</v>
      </c>
      <c r="E330" s="120" t="s">
        <v>1476</v>
      </c>
      <c r="F330" s="120" t="s">
        <v>1315</v>
      </c>
      <c r="G330" s="120">
        <v>16405999</v>
      </c>
      <c r="H330" s="124"/>
      <c r="I330" s="128" t="s">
        <v>2353</v>
      </c>
      <c r="J330" s="124"/>
      <c r="K330" s="124"/>
      <c r="L330" s="124"/>
      <c r="M330" s="124"/>
      <c r="N330" s="207">
        <v>18000</v>
      </c>
      <c r="O330" s="207">
        <v>0</v>
      </c>
      <c r="P330" s="124" t="s">
        <v>1314</v>
      </c>
    </row>
    <row r="331" spans="1:16" ht="63.75">
      <c r="A331" s="257" t="s">
        <v>622</v>
      </c>
      <c r="B331" s="124"/>
      <c r="C331" s="125" t="s">
        <v>715</v>
      </c>
      <c r="D331" s="119">
        <v>43123</v>
      </c>
      <c r="E331" s="120" t="s">
        <v>1477</v>
      </c>
      <c r="F331" s="120" t="s">
        <v>1315</v>
      </c>
      <c r="G331" s="120">
        <v>16405997</v>
      </c>
      <c r="H331" s="124"/>
      <c r="I331" s="128" t="s">
        <v>2354</v>
      </c>
      <c r="J331" s="124"/>
      <c r="K331" s="124"/>
      <c r="L331" s="124"/>
      <c r="M331" s="124"/>
      <c r="N331" s="207">
        <v>18000</v>
      </c>
      <c r="O331" s="207">
        <v>0</v>
      </c>
      <c r="P331" s="124" t="s">
        <v>1314</v>
      </c>
    </row>
    <row r="332" spans="1:16" ht="63.75">
      <c r="A332" s="257" t="s">
        <v>622</v>
      </c>
      <c r="B332" s="124"/>
      <c r="C332" s="125" t="s">
        <v>715</v>
      </c>
      <c r="D332" s="119">
        <v>43123</v>
      </c>
      <c r="E332" s="120" t="s">
        <v>1478</v>
      </c>
      <c r="F332" s="120" t="s">
        <v>1315</v>
      </c>
      <c r="G332" s="120">
        <v>16405994</v>
      </c>
      <c r="H332" s="124"/>
      <c r="I332" s="128" t="s">
        <v>2355</v>
      </c>
      <c r="J332" s="124"/>
      <c r="K332" s="124"/>
      <c r="L332" s="124"/>
      <c r="M332" s="124"/>
      <c r="N332" s="207">
        <v>4500</v>
      </c>
      <c r="O332" s="207">
        <v>0</v>
      </c>
      <c r="P332" s="124" t="s">
        <v>1314</v>
      </c>
    </row>
    <row r="333" spans="1:16" ht="63.75">
      <c r="A333" s="257" t="s">
        <v>622</v>
      </c>
      <c r="B333" s="124"/>
      <c r="C333" s="125" t="s">
        <v>715</v>
      </c>
      <c r="D333" s="119">
        <v>43123</v>
      </c>
      <c r="E333" s="120" t="s">
        <v>1479</v>
      </c>
      <c r="F333" s="120" t="s">
        <v>1315</v>
      </c>
      <c r="G333" s="120">
        <v>16405992</v>
      </c>
      <c r="H333" s="124"/>
      <c r="I333" s="128" t="s">
        <v>2356</v>
      </c>
      <c r="J333" s="124"/>
      <c r="K333" s="124"/>
      <c r="L333" s="124"/>
      <c r="M333" s="124"/>
      <c r="N333" s="207">
        <v>8100</v>
      </c>
      <c r="O333" s="207">
        <v>0</v>
      </c>
      <c r="P333" s="124" t="s">
        <v>1314</v>
      </c>
    </row>
    <row r="334" spans="1:16" ht="63.75">
      <c r="A334" s="257" t="s">
        <v>622</v>
      </c>
      <c r="B334" s="124"/>
      <c r="C334" s="125" t="s">
        <v>715</v>
      </c>
      <c r="D334" s="119">
        <v>43123</v>
      </c>
      <c r="E334" s="120" t="s">
        <v>1480</v>
      </c>
      <c r="F334" s="120" t="s">
        <v>1315</v>
      </c>
      <c r="G334" s="120">
        <v>16405986</v>
      </c>
      <c r="H334" s="124"/>
      <c r="I334" s="128" t="s">
        <v>2357</v>
      </c>
      <c r="J334" s="124"/>
      <c r="K334" s="124"/>
      <c r="L334" s="124"/>
      <c r="M334" s="124"/>
      <c r="N334" s="207">
        <v>10575</v>
      </c>
      <c r="O334" s="207">
        <v>0</v>
      </c>
      <c r="P334" s="124" t="s">
        <v>1314</v>
      </c>
    </row>
    <row r="335" spans="1:16" ht="63.75">
      <c r="A335" s="257" t="s">
        <v>622</v>
      </c>
      <c r="B335" s="124"/>
      <c r="C335" s="125" t="s">
        <v>715</v>
      </c>
      <c r="D335" s="119">
        <v>43123</v>
      </c>
      <c r="E335" s="120" t="s">
        <v>1481</v>
      </c>
      <c r="F335" s="120" t="s">
        <v>1315</v>
      </c>
      <c r="G335" s="120">
        <v>16405925</v>
      </c>
      <c r="H335" s="124"/>
      <c r="I335" s="128" t="s">
        <v>2358</v>
      </c>
      <c r="J335" s="124"/>
      <c r="K335" s="124"/>
      <c r="L335" s="124"/>
      <c r="M335" s="124"/>
      <c r="N335" s="207">
        <v>1800</v>
      </c>
      <c r="O335" s="207">
        <v>0</v>
      </c>
      <c r="P335" s="124" t="s">
        <v>1314</v>
      </c>
    </row>
    <row r="336" spans="1:16" ht="63.75">
      <c r="A336" s="257" t="s">
        <v>622</v>
      </c>
      <c r="B336" s="124"/>
      <c r="C336" s="125" t="s">
        <v>715</v>
      </c>
      <c r="D336" s="119">
        <v>43123</v>
      </c>
      <c r="E336" s="120" t="s">
        <v>1482</v>
      </c>
      <c r="F336" s="120" t="s">
        <v>1315</v>
      </c>
      <c r="G336" s="120">
        <v>16405924</v>
      </c>
      <c r="H336" s="124"/>
      <c r="I336" s="128" t="s">
        <v>2359</v>
      </c>
      <c r="J336" s="124"/>
      <c r="K336" s="124"/>
      <c r="L336" s="124"/>
      <c r="M336" s="124"/>
      <c r="N336" s="207">
        <v>15750</v>
      </c>
      <c r="O336" s="207">
        <v>0</v>
      </c>
      <c r="P336" s="124" t="s">
        <v>1314</v>
      </c>
    </row>
    <row r="337" spans="1:16" ht="63.75">
      <c r="A337" s="257" t="s">
        <v>622</v>
      </c>
      <c r="B337" s="124"/>
      <c r="C337" s="125" t="s">
        <v>715</v>
      </c>
      <c r="D337" s="119">
        <v>43123</v>
      </c>
      <c r="E337" s="120" t="s">
        <v>1483</v>
      </c>
      <c r="F337" s="120" t="s">
        <v>1315</v>
      </c>
      <c r="G337" s="120">
        <v>16405915</v>
      </c>
      <c r="H337" s="124"/>
      <c r="I337" s="128" t="s">
        <v>2360</v>
      </c>
      <c r="J337" s="124"/>
      <c r="K337" s="124"/>
      <c r="L337" s="124"/>
      <c r="M337" s="124"/>
      <c r="N337" s="207">
        <v>14175</v>
      </c>
      <c r="O337" s="207">
        <v>0</v>
      </c>
      <c r="P337" s="124" t="s">
        <v>1314</v>
      </c>
    </row>
    <row r="338" spans="1:16" ht="63.75">
      <c r="A338" s="257" t="s">
        <v>622</v>
      </c>
      <c r="B338" s="124"/>
      <c r="C338" s="125" t="s">
        <v>715</v>
      </c>
      <c r="D338" s="119">
        <v>43123</v>
      </c>
      <c r="E338" s="120" t="s">
        <v>1484</v>
      </c>
      <c r="F338" s="120" t="s">
        <v>1315</v>
      </c>
      <c r="G338" s="120">
        <v>16405912</v>
      </c>
      <c r="H338" s="124"/>
      <c r="I338" s="128" t="s">
        <v>2361</v>
      </c>
      <c r="J338" s="124"/>
      <c r="K338" s="124"/>
      <c r="L338" s="124"/>
      <c r="M338" s="124"/>
      <c r="N338" s="207">
        <v>2250</v>
      </c>
      <c r="O338" s="207">
        <v>0</v>
      </c>
      <c r="P338" s="124" t="s">
        <v>1314</v>
      </c>
    </row>
    <row r="339" spans="1:16" ht="63.75">
      <c r="A339" s="257" t="s">
        <v>622</v>
      </c>
      <c r="B339" s="124"/>
      <c r="C339" s="125" t="s">
        <v>715</v>
      </c>
      <c r="D339" s="119">
        <v>43123</v>
      </c>
      <c r="E339" s="120" t="s">
        <v>1485</v>
      </c>
      <c r="F339" s="120" t="s">
        <v>1315</v>
      </c>
      <c r="G339" s="120">
        <v>16405911</v>
      </c>
      <c r="H339" s="124"/>
      <c r="I339" s="128" t="s">
        <v>2362</v>
      </c>
      <c r="J339" s="124"/>
      <c r="K339" s="124"/>
      <c r="L339" s="124"/>
      <c r="M339" s="124"/>
      <c r="N339" s="207">
        <v>6750</v>
      </c>
      <c r="O339" s="207">
        <v>0</v>
      </c>
      <c r="P339" s="124" t="s">
        <v>1314</v>
      </c>
    </row>
    <row r="340" spans="1:16" ht="63.75">
      <c r="A340" s="257" t="s">
        <v>622</v>
      </c>
      <c r="B340" s="124"/>
      <c r="C340" s="125" t="s">
        <v>715</v>
      </c>
      <c r="D340" s="119">
        <v>43123</v>
      </c>
      <c r="E340" s="120" t="s">
        <v>1486</v>
      </c>
      <c r="F340" s="120" t="s">
        <v>1315</v>
      </c>
      <c r="G340" s="120">
        <v>16405565</v>
      </c>
      <c r="H340" s="124"/>
      <c r="I340" s="128" t="s">
        <v>2363</v>
      </c>
      <c r="J340" s="124"/>
      <c r="K340" s="124"/>
      <c r="L340" s="124"/>
      <c r="M340" s="124"/>
      <c r="N340" s="207">
        <v>15750</v>
      </c>
      <c r="O340" s="207">
        <v>0</v>
      </c>
      <c r="P340" s="124" t="s">
        <v>1314</v>
      </c>
    </row>
    <row r="341" spans="1:16" ht="63.75">
      <c r="A341" s="257" t="s">
        <v>622</v>
      </c>
      <c r="B341" s="124"/>
      <c r="C341" s="125" t="s">
        <v>715</v>
      </c>
      <c r="D341" s="119">
        <v>43123</v>
      </c>
      <c r="E341" s="120" t="s">
        <v>1487</v>
      </c>
      <c r="F341" s="120" t="s">
        <v>1315</v>
      </c>
      <c r="G341" s="120">
        <v>16405519</v>
      </c>
      <c r="H341" s="124"/>
      <c r="I341" s="128" t="s">
        <v>2364</v>
      </c>
      <c r="J341" s="124"/>
      <c r="K341" s="124"/>
      <c r="L341" s="124"/>
      <c r="M341" s="124"/>
      <c r="N341" s="207">
        <v>13500</v>
      </c>
      <c r="O341" s="207">
        <v>0</v>
      </c>
      <c r="P341" s="124" t="s">
        <v>1314</v>
      </c>
    </row>
    <row r="342" spans="1:16" ht="51">
      <c r="A342" s="257" t="s">
        <v>619</v>
      </c>
      <c r="B342" s="124"/>
      <c r="C342" s="125" t="s">
        <v>713</v>
      </c>
      <c r="D342" s="119">
        <v>43123</v>
      </c>
      <c r="E342" s="120" t="s">
        <v>2187</v>
      </c>
      <c r="F342" s="120" t="s">
        <v>3</v>
      </c>
      <c r="G342" s="120">
        <v>1590112</v>
      </c>
      <c r="H342" s="124"/>
      <c r="I342" s="128" t="s">
        <v>2918</v>
      </c>
      <c r="J342" s="124"/>
      <c r="K342" s="124"/>
      <c r="L342" s="124"/>
      <c r="M342" s="124"/>
      <c r="N342" s="207">
        <v>0</v>
      </c>
      <c r="O342" s="207">
        <v>6108.85</v>
      </c>
      <c r="P342" s="124" t="s">
        <v>1314</v>
      </c>
    </row>
    <row r="343" spans="1:16" ht="63.75">
      <c r="A343" s="257" t="s">
        <v>619</v>
      </c>
      <c r="B343" s="124"/>
      <c r="C343" s="125" t="s">
        <v>713</v>
      </c>
      <c r="D343" s="119">
        <v>43123</v>
      </c>
      <c r="E343" s="120" t="s">
        <v>2188</v>
      </c>
      <c r="F343" s="120" t="s">
        <v>3</v>
      </c>
      <c r="G343" s="120">
        <v>1590085</v>
      </c>
      <c r="H343" s="124"/>
      <c r="I343" s="128" t="s">
        <v>2919</v>
      </c>
      <c r="J343" s="124"/>
      <c r="K343" s="124"/>
      <c r="L343" s="124"/>
      <c r="M343" s="124"/>
      <c r="N343" s="207">
        <v>0</v>
      </c>
      <c r="O343" s="207">
        <v>644</v>
      </c>
      <c r="P343" s="124" t="s">
        <v>1314</v>
      </c>
    </row>
    <row r="344" spans="1:16" ht="63.75">
      <c r="A344" s="257" t="s">
        <v>619</v>
      </c>
      <c r="B344" s="124"/>
      <c r="C344" s="125" t="s">
        <v>713</v>
      </c>
      <c r="D344" s="119">
        <v>43123</v>
      </c>
      <c r="E344" s="120" t="s">
        <v>2189</v>
      </c>
      <c r="F344" s="120" t="s">
        <v>3</v>
      </c>
      <c r="G344" s="120">
        <v>1590086</v>
      </c>
      <c r="H344" s="124"/>
      <c r="I344" s="128" t="s">
        <v>2920</v>
      </c>
      <c r="J344" s="124"/>
      <c r="K344" s="124"/>
      <c r="L344" s="124"/>
      <c r="M344" s="124"/>
      <c r="N344" s="207">
        <v>0</v>
      </c>
      <c r="O344" s="207">
        <v>644</v>
      </c>
      <c r="P344" s="124" t="s">
        <v>1314</v>
      </c>
    </row>
    <row r="345" spans="1:16" ht="63.75">
      <c r="A345" s="257" t="s">
        <v>619</v>
      </c>
      <c r="B345" s="124"/>
      <c r="C345" s="125" t="s">
        <v>713</v>
      </c>
      <c r="D345" s="119">
        <v>43123</v>
      </c>
      <c r="E345" s="120" t="s">
        <v>2190</v>
      </c>
      <c r="F345" s="120" t="s">
        <v>3</v>
      </c>
      <c r="G345" s="120">
        <v>1590087</v>
      </c>
      <c r="H345" s="124"/>
      <c r="I345" s="128" t="s">
        <v>2921</v>
      </c>
      <c r="J345" s="124"/>
      <c r="K345" s="124"/>
      <c r="L345" s="124"/>
      <c r="M345" s="124"/>
      <c r="N345" s="207">
        <v>0</v>
      </c>
      <c r="O345" s="207">
        <v>390</v>
      </c>
      <c r="P345" s="124" t="s">
        <v>1314</v>
      </c>
    </row>
    <row r="346" spans="1:16" ht="63.75">
      <c r="A346" s="257" t="s">
        <v>619</v>
      </c>
      <c r="B346" s="124"/>
      <c r="C346" s="125" t="s">
        <v>713</v>
      </c>
      <c r="D346" s="119">
        <v>43123</v>
      </c>
      <c r="E346" s="120" t="s">
        <v>2191</v>
      </c>
      <c r="F346" s="120" t="s">
        <v>3</v>
      </c>
      <c r="G346" s="120">
        <v>1590088</v>
      </c>
      <c r="H346" s="124"/>
      <c r="I346" s="128" t="s">
        <v>2922</v>
      </c>
      <c r="J346" s="124"/>
      <c r="K346" s="124"/>
      <c r="L346" s="124"/>
      <c r="M346" s="124"/>
      <c r="N346" s="207">
        <v>0</v>
      </c>
      <c r="O346" s="207">
        <v>382</v>
      </c>
      <c r="P346" s="124" t="s">
        <v>1314</v>
      </c>
    </row>
    <row r="347" spans="1:16" ht="63.75">
      <c r="A347" s="257" t="s">
        <v>619</v>
      </c>
      <c r="B347" s="124"/>
      <c r="C347" s="125" t="s">
        <v>713</v>
      </c>
      <c r="D347" s="119">
        <v>43123</v>
      </c>
      <c r="E347" s="120" t="s">
        <v>2192</v>
      </c>
      <c r="F347" s="120" t="s">
        <v>3</v>
      </c>
      <c r="G347" s="120">
        <v>1590090</v>
      </c>
      <c r="H347" s="124"/>
      <c r="I347" s="128" t="s">
        <v>2923</v>
      </c>
      <c r="J347" s="124"/>
      <c r="K347" s="124"/>
      <c r="L347" s="124"/>
      <c r="M347" s="124"/>
      <c r="N347" s="207">
        <v>0</v>
      </c>
      <c r="O347" s="207">
        <v>384</v>
      </c>
      <c r="P347" s="124" t="s">
        <v>1314</v>
      </c>
    </row>
    <row r="348" spans="1:16" ht="51">
      <c r="A348" s="257" t="s">
        <v>619</v>
      </c>
      <c r="B348" s="124"/>
      <c r="C348" s="125" t="s">
        <v>713</v>
      </c>
      <c r="D348" s="119">
        <v>43123</v>
      </c>
      <c r="E348" s="120" t="s">
        <v>2193</v>
      </c>
      <c r="F348" s="120" t="s">
        <v>3</v>
      </c>
      <c r="G348" s="120">
        <v>1590096</v>
      </c>
      <c r="H348" s="124"/>
      <c r="I348" s="128" t="s">
        <v>2924</v>
      </c>
      <c r="J348" s="124"/>
      <c r="K348" s="124"/>
      <c r="L348" s="124"/>
      <c r="M348" s="124"/>
      <c r="N348" s="207">
        <v>0</v>
      </c>
      <c r="O348" s="207">
        <v>2582</v>
      </c>
      <c r="P348" s="124" t="s">
        <v>1314</v>
      </c>
    </row>
    <row r="349" spans="1:16" ht="51">
      <c r="A349" s="257" t="s">
        <v>619</v>
      </c>
      <c r="B349" s="124"/>
      <c r="C349" s="125" t="s">
        <v>713</v>
      </c>
      <c r="D349" s="119">
        <v>43123</v>
      </c>
      <c r="E349" s="120" t="s">
        <v>2194</v>
      </c>
      <c r="F349" s="120" t="s">
        <v>3</v>
      </c>
      <c r="G349" s="120">
        <v>1590101</v>
      </c>
      <c r="H349" s="124"/>
      <c r="I349" s="128" t="s">
        <v>2925</v>
      </c>
      <c r="J349" s="124"/>
      <c r="K349" s="124"/>
      <c r="L349" s="124"/>
      <c r="M349" s="124"/>
      <c r="N349" s="207">
        <v>0</v>
      </c>
      <c r="O349" s="207">
        <v>242.73</v>
      </c>
      <c r="P349" s="124" t="s">
        <v>1314</v>
      </c>
    </row>
    <row r="350" spans="1:16" ht="51">
      <c r="A350" s="257" t="s">
        <v>619</v>
      </c>
      <c r="B350" s="124"/>
      <c r="C350" s="125" t="s">
        <v>713</v>
      </c>
      <c r="D350" s="119">
        <v>43123</v>
      </c>
      <c r="E350" s="120" t="s">
        <v>2195</v>
      </c>
      <c r="F350" s="120" t="s">
        <v>3</v>
      </c>
      <c r="G350" s="120">
        <v>1590102</v>
      </c>
      <c r="H350" s="124"/>
      <c r="I350" s="128" t="s">
        <v>2925</v>
      </c>
      <c r="J350" s="124"/>
      <c r="K350" s="124"/>
      <c r="L350" s="124"/>
      <c r="M350" s="124"/>
      <c r="N350" s="207">
        <v>0</v>
      </c>
      <c r="O350" s="207">
        <v>263.04000000000002</v>
      </c>
      <c r="P350" s="124" t="s">
        <v>1314</v>
      </c>
    </row>
    <row r="351" spans="1:16" ht="51">
      <c r="A351" s="257" t="s">
        <v>619</v>
      </c>
      <c r="B351" s="124"/>
      <c r="C351" s="125" t="s">
        <v>713</v>
      </c>
      <c r="D351" s="119">
        <v>43123</v>
      </c>
      <c r="E351" s="120" t="s">
        <v>2196</v>
      </c>
      <c r="F351" s="120" t="s">
        <v>3</v>
      </c>
      <c r="G351" s="120">
        <v>1590118</v>
      </c>
      <c r="H351" s="124"/>
      <c r="I351" s="128" t="s">
        <v>2926</v>
      </c>
      <c r="J351" s="124"/>
      <c r="K351" s="124"/>
      <c r="L351" s="124"/>
      <c r="M351" s="124"/>
      <c r="N351" s="207">
        <v>0</v>
      </c>
      <c r="O351" s="207">
        <v>450</v>
      </c>
      <c r="P351" s="124" t="s">
        <v>1314</v>
      </c>
    </row>
    <row r="352" spans="1:16" ht="51">
      <c r="A352" s="257" t="s">
        <v>619</v>
      </c>
      <c r="B352" s="124"/>
      <c r="C352" s="125" t="s">
        <v>713</v>
      </c>
      <c r="D352" s="119">
        <v>43123</v>
      </c>
      <c r="E352" s="120" t="s">
        <v>2197</v>
      </c>
      <c r="F352" s="120" t="s">
        <v>3</v>
      </c>
      <c r="G352" s="120">
        <v>1590119</v>
      </c>
      <c r="H352" s="124"/>
      <c r="I352" s="128" t="s">
        <v>2927</v>
      </c>
      <c r="J352" s="124"/>
      <c r="K352" s="124"/>
      <c r="L352" s="124"/>
      <c r="M352" s="124"/>
      <c r="N352" s="207">
        <v>0</v>
      </c>
      <c r="O352" s="207">
        <v>450</v>
      </c>
      <c r="P352" s="124" t="s">
        <v>1314</v>
      </c>
    </row>
    <row r="353" spans="1:16" ht="51">
      <c r="A353" s="257" t="s">
        <v>619</v>
      </c>
      <c r="B353" s="124"/>
      <c r="C353" s="125" t="s">
        <v>713</v>
      </c>
      <c r="D353" s="119">
        <v>43123</v>
      </c>
      <c r="E353" s="120" t="s">
        <v>2198</v>
      </c>
      <c r="F353" s="120" t="s">
        <v>3</v>
      </c>
      <c r="G353" s="120">
        <v>1590128</v>
      </c>
      <c r="H353" s="124"/>
      <c r="I353" s="128" t="s">
        <v>2928</v>
      </c>
      <c r="J353" s="124"/>
      <c r="K353" s="124"/>
      <c r="L353" s="124"/>
      <c r="M353" s="124"/>
      <c r="N353" s="207">
        <v>0</v>
      </c>
      <c r="O353" s="207">
        <v>70</v>
      </c>
      <c r="P353" s="124" t="s">
        <v>1314</v>
      </c>
    </row>
    <row r="354" spans="1:16" ht="51">
      <c r="A354" s="257" t="s">
        <v>619</v>
      </c>
      <c r="B354" s="124"/>
      <c r="C354" s="125" t="s">
        <v>713</v>
      </c>
      <c r="D354" s="119">
        <v>43123</v>
      </c>
      <c r="E354" s="120" t="s">
        <v>2199</v>
      </c>
      <c r="F354" s="120" t="s">
        <v>3</v>
      </c>
      <c r="G354" s="120">
        <v>1590131</v>
      </c>
      <c r="H354" s="124"/>
      <c r="I354" s="128" t="s">
        <v>2929</v>
      </c>
      <c r="J354" s="124"/>
      <c r="K354" s="124"/>
      <c r="L354" s="124"/>
      <c r="M354" s="124"/>
      <c r="N354" s="207">
        <v>0</v>
      </c>
      <c r="O354" s="207">
        <v>600</v>
      </c>
      <c r="P354" s="124" t="s">
        <v>1314</v>
      </c>
    </row>
    <row r="355" spans="1:16" ht="51">
      <c r="A355" s="257" t="s">
        <v>619</v>
      </c>
      <c r="B355" s="124"/>
      <c r="C355" s="125" t="s">
        <v>713</v>
      </c>
      <c r="D355" s="119">
        <v>43123</v>
      </c>
      <c r="E355" s="120" t="s">
        <v>2200</v>
      </c>
      <c r="F355" s="120" t="s">
        <v>3</v>
      </c>
      <c r="G355" s="120">
        <v>1590165</v>
      </c>
      <c r="H355" s="124"/>
      <c r="I355" s="128" t="s">
        <v>2930</v>
      </c>
      <c r="J355" s="124"/>
      <c r="K355" s="124"/>
      <c r="L355" s="124"/>
      <c r="M355" s="124"/>
      <c r="N355" s="207">
        <v>0</v>
      </c>
      <c r="O355" s="207">
        <v>126.92</v>
      </c>
      <c r="P355" s="124" t="s">
        <v>1314</v>
      </c>
    </row>
    <row r="356" spans="1:16" ht="51">
      <c r="A356" s="257">
        <v>20</v>
      </c>
      <c r="B356" s="124"/>
      <c r="C356" s="125" t="s">
        <v>693</v>
      </c>
      <c r="D356" s="119">
        <v>43123</v>
      </c>
      <c r="E356" s="120" t="s">
        <v>2201</v>
      </c>
      <c r="F356" s="120" t="s">
        <v>3</v>
      </c>
      <c r="G356" s="120">
        <v>1590241</v>
      </c>
      <c r="H356" s="124"/>
      <c r="I356" s="128" t="s">
        <v>2931</v>
      </c>
      <c r="J356" s="124"/>
      <c r="K356" s="124"/>
      <c r="L356" s="124"/>
      <c r="M356" s="124"/>
      <c r="N356" s="207">
        <v>0</v>
      </c>
      <c r="O356" s="207">
        <v>120</v>
      </c>
      <c r="P356" s="124" t="s">
        <v>1314</v>
      </c>
    </row>
    <row r="357" spans="1:16" ht="51">
      <c r="A357" s="257" t="s">
        <v>619</v>
      </c>
      <c r="B357" s="124"/>
      <c r="C357" s="125" t="s">
        <v>713</v>
      </c>
      <c r="D357" s="119">
        <v>43123</v>
      </c>
      <c r="E357" s="120" t="s">
        <v>2202</v>
      </c>
      <c r="F357" s="120" t="s">
        <v>3</v>
      </c>
      <c r="G357" s="120">
        <v>1590251</v>
      </c>
      <c r="H357" s="124"/>
      <c r="I357" s="128" t="s">
        <v>2932</v>
      </c>
      <c r="J357" s="124"/>
      <c r="K357" s="124"/>
      <c r="L357" s="124"/>
      <c r="M357" s="124"/>
      <c r="N357" s="207">
        <v>0</v>
      </c>
      <c r="O357" s="207">
        <v>41</v>
      </c>
      <c r="P357" s="124" t="s">
        <v>1314</v>
      </c>
    </row>
    <row r="358" spans="1:16" ht="51">
      <c r="A358" s="257" t="s">
        <v>619</v>
      </c>
      <c r="B358" s="124"/>
      <c r="C358" s="125" t="s">
        <v>713</v>
      </c>
      <c r="D358" s="119">
        <v>43123</v>
      </c>
      <c r="E358" s="120" t="s">
        <v>2203</v>
      </c>
      <c r="F358" s="120" t="s">
        <v>3</v>
      </c>
      <c r="G358" s="120">
        <v>1590253</v>
      </c>
      <c r="H358" s="124"/>
      <c r="I358" s="128" t="s">
        <v>2933</v>
      </c>
      <c r="J358" s="124"/>
      <c r="K358" s="124"/>
      <c r="L358" s="124"/>
      <c r="M358" s="124"/>
      <c r="N358" s="207">
        <v>0</v>
      </c>
      <c r="O358" s="207">
        <v>140</v>
      </c>
      <c r="P358" s="124" t="s">
        <v>1314</v>
      </c>
    </row>
    <row r="359" spans="1:16" ht="51">
      <c r="A359" s="257" t="s">
        <v>619</v>
      </c>
      <c r="B359" s="124"/>
      <c r="C359" s="125" t="s">
        <v>713</v>
      </c>
      <c r="D359" s="119">
        <v>43123</v>
      </c>
      <c r="E359" s="120" t="s">
        <v>2204</v>
      </c>
      <c r="F359" s="120" t="s">
        <v>3</v>
      </c>
      <c r="G359" s="120">
        <v>1590254</v>
      </c>
      <c r="H359" s="124"/>
      <c r="I359" s="128" t="s">
        <v>2934</v>
      </c>
      <c r="J359" s="124"/>
      <c r="K359" s="124"/>
      <c r="L359" s="124"/>
      <c r="M359" s="124"/>
      <c r="N359" s="207">
        <v>0</v>
      </c>
      <c r="O359" s="207">
        <v>10894</v>
      </c>
      <c r="P359" s="124" t="s">
        <v>1314</v>
      </c>
    </row>
    <row r="360" spans="1:16" ht="51">
      <c r="A360" s="257" t="s">
        <v>619</v>
      </c>
      <c r="B360" s="124"/>
      <c r="C360" s="125" t="s">
        <v>713</v>
      </c>
      <c r="D360" s="119">
        <v>43123</v>
      </c>
      <c r="E360" s="120" t="s">
        <v>2205</v>
      </c>
      <c r="F360" s="120" t="s">
        <v>3</v>
      </c>
      <c r="G360" s="120">
        <v>1590255</v>
      </c>
      <c r="H360" s="124"/>
      <c r="I360" s="128" t="s">
        <v>2935</v>
      </c>
      <c r="J360" s="124"/>
      <c r="K360" s="124"/>
      <c r="L360" s="124"/>
      <c r="M360" s="124"/>
      <c r="N360" s="207">
        <v>0</v>
      </c>
      <c r="O360" s="207">
        <v>220</v>
      </c>
      <c r="P360" s="124" t="s">
        <v>1314</v>
      </c>
    </row>
    <row r="361" spans="1:16" ht="63.75">
      <c r="A361" s="257" t="s">
        <v>619</v>
      </c>
      <c r="B361" s="124"/>
      <c r="C361" s="125" t="s">
        <v>713</v>
      </c>
      <c r="D361" s="119">
        <v>43123</v>
      </c>
      <c r="E361" s="120" t="s">
        <v>2206</v>
      </c>
      <c r="F361" s="120" t="s">
        <v>3</v>
      </c>
      <c r="G361" s="120">
        <v>1590275</v>
      </c>
      <c r="H361" s="124"/>
      <c r="I361" s="128" t="s">
        <v>2936</v>
      </c>
      <c r="J361" s="124"/>
      <c r="K361" s="124"/>
      <c r="L361" s="124"/>
      <c r="M361" s="124"/>
      <c r="N361" s="207">
        <v>0</v>
      </c>
      <c r="O361" s="207">
        <v>411</v>
      </c>
      <c r="P361" s="124" t="s">
        <v>1314</v>
      </c>
    </row>
    <row r="362" spans="1:16" ht="51">
      <c r="A362" s="257" t="s">
        <v>619</v>
      </c>
      <c r="B362" s="124"/>
      <c r="C362" s="125" t="s">
        <v>713</v>
      </c>
      <c r="D362" s="119">
        <v>43123</v>
      </c>
      <c r="E362" s="120" t="s">
        <v>2207</v>
      </c>
      <c r="F362" s="120" t="s">
        <v>3</v>
      </c>
      <c r="G362" s="120">
        <v>1590298</v>
      </c>
      <c r="H362" s="124"/>
      <c r="I362" s="128" t="s">
        <v>2937</v>
      </c>
      <c r="J362" s="124"/>
      <c r="K362" s="124"/>
      <c r="L362" s="124"/>
      <c r="M362" s="124"/>
      <c r="N362" s="207">
        <v>0</v>
      </c>
      <c r="O362" s="207">
        <v>699</v>
      </c>
      <c r="P362" s="124" t="s">
        <v>1314</v>
      </c>
    </row>
    <row r="363" spans="1:16" ht="51">
      <c r="A363" s="257" t="s">
        <v>619</v>
      </c>
      <c r="B363" s="124"/>
      <c r="C363" s="125" t="s">
        <v>713</v>
      </c>
      <c r="D363" s="119">
        <v>43123</v>
      </c>
      <c r="E363" s="120" t="s">
        <v>2208</v>
      </c>
      <c r="F363" s="120" t="s">
        <v>3</v>
      </c>
      <c r="G363" s="120">
        <v>1590301</v>
      </c>
      <c r="H363" s="124"/>
      <c r="I363" s="128" t="s">
        <v>2938</v>
      </c>
      <c r="J363" s="124"/>
      <c r="K363" s="124"/>
      <c r="L363" s="124"/>
      <c r="M363" s="124"/>
      <c r="N363" s="207">
        <v>0</v>
      </c>
      <c r="O363" s="207">
        <v>871</v>
      </c>
      <c r="P363" s="124" t="s">
        <v>1314</v>
      </c>
    </row>
    <row r="364" spans="1:16" ht="51">
      <c r="A364" s="257" t="s">
        <v>619</v>
      </c>
      <c r="B364" s="124"/>
      <c r="C364" s="125" t="s">
        <v>713</v>
      </c>
      <c r="D364" s="119">
        <v>43123</v>
      </c>
      <c r="E364" s="120" t="s">
        <v>2209</v>
      </c>
      <c r="F364" s="120" t="s">
        <v>3</v>
      </c>
      <c r="G364" s="120">
        <v>1590304</v>
      </c>
      <c r="H364" s="124"/>
      <c r="I364" s="128" t="s">
        <v>2939</v>
      </c>
      <c r="J364" s="124"/>
      <c r="K364" s="124"/>
      <c r="L364" s="124"/>
      <c r="M364" s="124"/>
      <c r="N364" s="207">
        <v>0</v>
      </c>
      <c r="O364" s="207">
        <v>871</v>
      </c>
      <c r="P364" s="124" t="s">
        <v>1314</v>
      </c>
    </row>
    <row r="365" spans="1:16" ht="51">
      <c r="A365" s="257" t="s">
        <v>619</v>
      </c>
      <c r="B365" s="124"/>
      <c r="C365" s="125" t="s">
        <v>713</v>
      </c>
      <c r="D365" s="119">
        <v>43123</v>
      </c>
      <c r="E365" s="120" t="s">
        <v>2210</v>
      </c>
      <c r="F365" s="120" t="s">
        <v>3</v>
      </c>
      <c r="G365" s="120">
        <v>1590308</v>
      </c>
      <c r="H365" s="124"/>
      <c r="I365" s="128" t="s">
        <v>2937</v>
      </c>
      <c r="J365" s="124"/>
      <c r="K365" s="124"/>
      <c r="L365" s="124"/>
      <c r="M365" s="124"/>
      <c r="N365" s="207">
        <v>0</v>
      </c>
      <c r="O365" s="207">
        <v>1390</v>
      </c>
      <c r="P365" s="124" t="s">
        <v>1314</v>
      </c>
    </row>
    <row r="366" spans="1:16" ht="51">
      <c r="A366" s="257" t="s">
        <v>619</v>
      </c>
      <c r="B366" s="124"/>
      <c r="C366" s="125" t="s">
        <v>713</v>
      </c>
      <c r="D366" s="119">
        <v>43123</v>
      </c>
      <c r="E366" s="120" t="s">
        <v>2211</v>
      </c>
      <c r="F366" s="120" t="s">
        <v>3</v>
      </c>
      <c r="G366" s="120">
        <v>1590321</v>
      </c>
      <c r="H366" s="124"/>
      <c r="I366" s="128" t="s">
        <v>2940</v>
      </c>
      <c r="J366" s="124"/>
      <c r="K366" s="124"/>
      <c r="L366" s="124"/>
      <c r="M366" s="124"/>
      <c r="N366" s="207">
        <v>0</v>
      </c>
      <c r="O366" s="207">
        <v>607.21</v>
      </c>
      <c r="P366" s="124" t="s">
        <v>1314</v>
      </c>
    </row>
    <row r="367" spans="1:16" ht="51">
      <c r="A367" s="257" t="s">
        <v>619</v>
      </c>
      <c r="B367" s="124"/>
      <c r="C367" s="125" t="s">
        <v>713</v>
      </c>
      <c r="D367" s="119">
        <v>43123</v>
      </c>
      <c r="E367" s="120" t="s">
        <v>2212</v>
      </c>
      <c r="F367" s="120" t="s">
        <v>3</v>
      </c>
      <c r="G367" s="120">
        <v>1590322</v>
      </c>
      <c r="H367" s="124"/>
      <c r="I367" s="128" t="s">
        <v>2941</v>
      </c>
      <c r="J367" s="124"/>
      <c r="K367" s="124"/>
      <c r="L367" s="124"/>
      <c r="M367" s="124"/>
      <c r="N367" s="207">
        <v>0</v>
      </c>
      <c r="O367" s="207">
        <v>3899.2</v>
      </c>
      <c r="P367" s="124" t="s">
        <v>1314</v>
      </c>
    </row>
    <row r="368" spans="1:16" ht="51">
      <c r="A368" s="257" t="s">
        <v>619</v>
      </c>
      <c r="B368" s="124"/>
      <c r="C368" s="125" t="s">
        <v>713</v>
      </c>
      <c r="D368" s="119">
        <v>43123</v>
      </c>
      <c r="E368" s="120" t="s">
        <v>2213</v>
      </c>
      <c r="F368" s="120" t="s">
        <v>3</v>
      </c>
      <c r="G368" s="120">
        <v>1590344</v>
      </c>
      <c r="H368" s="124"/>
      <c r="I368" s="128" t="s">
        <v>2942</v>
      </c>
      <c r="J368" s="124"/>
      <c r="K368" s="124"/>
      <c r="L368" s="124"/>
      <c r="M368" s="124"/>
      <c r="N368" s="207">
        <v>0</v>
      </c>
      <c r="O368" s="207">
        <v>450</v>
      </c>
      <c r="P368" s="124" t="s">
        <v>1314</v>
      </c>
    </row>
    <row r="369" spans="1:16" ht="63.75">
      <c r="A369" s="257" t="s">
        <v>622</v>
      </c>
      <c r="B369" s="124"/>
      <c r="C369" s="125" t="s">
        <v>715</v>
      </c>
      <c r="D369" s="119">
        <v>43124</v>
      </c>
      <c r="E369" s="120" t="s">
        <v>1488</v>
      </c>
      <c r="F369" s="120" t="s">
        <v>1315</v>
      </c>
      <c r="G369" s="120">
        <v>16407129</v>
      </c>
      <c r="H369" s="124"/>
      <c r="I369" s="128" t="s">
        <v>2365</v>
      </c>
      <c r="J369" s="124"/>
      <c r="K369" s="124"/>
      <c r="L369" s="124"/>
      <c r="M369" s="124"/>
      <c r="N369" s="207">
        <v>27225</v>
      </c>
      <c r="O369" s="207">
        <v>0</v>
      </c>
      <c r="P369" s="124" t="s">
        <v>1314</v>
      </c>
    </row>
    <row r="370" spans="1:16" ht="63.75">
      <c r="A370" s="257" t="s">
        <v>622</v>
      </c>
      <c r="B370" s="124"/>
      <c r="C370" s="125" t="s">
        <v>715</v>
      </c>
      <c r="D370" s="119">
        <v>43124</v>
      </c>
      <c r="E370" s="120" t="s">
        <v>1489</v>
      </c>
      <c r="F370" s="120" t="s">
        <v>1315</v>
      </c>
      <c r="G370" s="120">
        <v>16407128</v>
      </c>
      <c r="H370" s="124"/>
      <c r="I370" s="128" t="s">
        <v>2366</v>
      </c>
      <c r="J370" s="124"/>
      <c r="K370" s="124"/>
      <c r="L370" s="124"/>
      <c r="M370" s="124"/>
      <c r="N370" s="207">
        <v>24000</v>
      </c>
      <c r="O370" s="207">
        <v>0</v>
      </c>
      <c r="P370" s="124" t="s">
        <v>1314</v>
      </c>
    </row>
    <row r="371" spans="1:16" ht="63.75">
      <c r="A371" s="257" t="s">
        <v>622</v>
      </c>
      <c r="B371" s="124"/>
      <c r="C371" s="125" t="s">
        <v>715</v>
      </c>
      <c r="D371" s="119">
        <v>43124</v>
      </c>
      <c r="E371" s="120" t="s">
        <v>1490</v>
      </c>
      <c r="F371" s="120" t="s">
        <v>1315</v>
      </c>
      <c r="G371" s="120">
        <v>16407127</v>
      </c>
      <c r="H371" s="124"/>
      <c r="I371" s="128" t="s">
        <v>2367</v>
      </c>
      <c r="J371" s="124"/>
      <c r="K371" s="124"/>
      <c r="L371" s="124"/>
      <c r="M371" s="124"/>
      <c r="N371" s="207">
        <v>13059.5</v>
      </c>
      <c r="O371" s="207">
        <v>0</v>
      </c>
      <c r="P371" s="124" t="s">
        <v>1314</v>
      </c>
    </row>
    <row r="372" spans="1:16" ht="63.75">
      <c r="A372" s="257" t="s">
        <v>622</v>
      </c>
      <c r="B372" s="124"/>
      <c r="C372" s="125" t="s">
        <v>715</v>
      </c>
      <c r="D372" s="119">
        <v>43124</v>
      </c>
      <c r="E372" s="120" t="s">
        <v>1491</v>
      </c>
      <c r="F372" s="120" t="s">
        <v>1315</v>
      </c>
      <c r="G372" s="120">
        <v>16407126</v>
      </c>
      <c r="H372" s="124"/>
      <c r="I372" s="128" t="s">
        <v>2368</v>
      </c>
      <c r="J372" s="124"/>
      <c r="K372" s="124"/>
      <c r="L372" s="124"/>
      <c r="M372" s="124"/>
      <c r="N372" s="207">
        <v>45000</v>
      </c>
      <c r="O372" s="207">
        <v>0</v>
      </c>
      <c r="P372" s="124" t="s">
        <v>1314</v>
      </c>
    </row>
    <row r="373" spans="1:16" ht="63.75">
      <c r="A373" s="257" t="s">
        <v>622</v>
      </c>
      <c r="B373" s="124"/>
      <c r="C373" s="125" t="s">
        <v>715</v>
      </c>
      <c r="D373" s="119">
        <v>43124</v>
      </c>
      <c r="E373" s="120" t="s">
        <v>1492</v>
      </c>
      <c r="F373" s="120" t="s">
        <v>1315</v>
      </c>
      <c r="G373" s="120">
        <v>16407125</v>
      </c>
      <c r="H373" s="124"/>
      <c r="I373" s="128" t="s">
        <v>2369</v>
      </c>
      <c r="J373" s="124"/>
      <c r="K373" s="124"/>
      <c r="L373" s="124"/>
      <c r="M373" s="124"/>
      <c r="N373" s="207">
        <v>40725</v>
      </c>
      <c r="O373" s="207">
        <v>0</v>
      </c>
      <c r="P373" s="124" t="s">
        <v>1314</v>
      </c>
    </row>
    <row r="374" spans="1:16" ht="63.75">
      <c r="A374" s="257" t="s">
        <v>622</v>
      </c>
      <c r="B374" s="124"/>
      <c r="C374" s="125" t="s">
        <v>715</v>
      </c>
      <c r="D374" s="119">
        <v>43124</v>
      </c>
      <c r="E374" s="120" t="s">
        <v>1493</v>
      </c>
      <c r="F374" s="120" t="s">
        <v>1315</v>
      </c>
      <c r="G374" s="120">
        <v>16407123</v>
      </c>
      <c r="H374" s="124"/>
      <c r="I374" s="128" t="s">
        <v>2370</v>
      </c>
      <c r="J374" s="124"/>
      <c r="K374" s="124"/>
      <c r="L374" s="124"/>
      <c r="M374" s="124"/>
      <c r="N374" s="207">
        <v>23175</v>
      </c>
      <c r="O374" s="207">
        <v>0</v>
      </c>
      <c r="P374" s="124" t="s">
        <v>1314</v>
      </c>
    </row>
    <row r="375" spans="1:16" ht="63.75">
      <c r="A375" s="257" t="s">
        <v>622</v>
      </c>
      <c r="B375" s="124"/>
      <c r="C375" s="125" t="s">
        <v>715</v>
      </c>
      <c r="D375" s="119">
        <v>43124</v>
      </c>
      <c r="E375" s="120" t="s">
        <v>1494</v>
      </c>
      <c r="F375" s="120" t="s">
        <v>1315</v>
      </c>
      <c r="G375" s="120">
        <v>16407122</v>
      </c>
      <c r="H375" s="124"/>
      <c r="I375" s="128" t="s">
        <v>2371</v>
      </c>
      <c r="J375" s="124"/>
      <c r="K375" s="124"/>
      <c r="L375" s="124"/>
      <c r="M375" s="124"/>
      <c r="N375" s="207">
        <v>17741</v>
      </c>
      <c r="O375" s="207">
        <v>0</v>
      </c>
      <c r="P375" s="124" t="s">
        <v>1314</v>
      </c>
    </row>
    <row r="376" spans="1:16" ht="63.75">
      <c r="A376" s="257" t="s">
        <v>622</v>
      </c>
      <c r="B376" s="124"/>
      <c r="C376" s="125" t="s">
        <v>715</v>
      </c>
      <c r="D376" s="119">
        <v>43124</v>
      </c>
      <c r="E376" s="120" t="s">
        <v>1495</v>
      </c>
      <c r="F376" s="120" t="s">
        <v>1315</v>
      </c>
      <c r="G376" s="120">
        <v>16407120</v>
      </c>
      <c r="H376" s="124"/>
      <c r="I376" s="128" t="s">
        <v>2372</v>
      </c>
      <c r="J376" s="124"/>
      <c r="K376" s="124"/>
      <c r="L376" s="124"/>
      <c r="M376" s="124"/>
      <c r="N376" s="207">
        <v>19342.5</v>
      </c>
      <c r="O376" s="207">
        <v>0</v>
      </c>
      <c r="P376" s="124" t="s">
        <v>1314</v>
      </c>
    </row>
    <row r="377" spans="1:16" ht="63.75">
      <c r="A377" s="257" t="s">
        <v>622</v>
      </c>
      <c r="B377" s="124"/>
      <c r="C377" s="125" t="s">
        <v>715</v>
      </c>
      <c r="D377" s="119">
        <v>43124</v>
      </c>
      <c r="E377" s="120" t="s">
        <v>1496</v>
      </c>
      <c r="F377" s="120" t="s">
        <v>1315</v>
      </c>
      <c r="G377" s="120">
        <v>16407118</v>
      </c>
      <c r="H377" s="124"/>
      <c r="I377" s="128" t="s">
        <v>2373</v>
      </c>
      <c r="J377" s="124"/>
      <c r="K377" s="124"/>
      <c r="L377" s="124"/>
      <c r="M377" s="124"/>
      <c r="N377" s="207">
        <v>12150</v>
      </c>
      <c r="O377" s="207">
        <v>0</v>
      </c>
      <c r="P377" s="124" t="s">
        <v>1314</v>
      </c>
    </row>
    <row r="378" spans="1:16" ht="63.75">
      <c r="A378" s="257" t="s">
        <v>622</v>
      </c>
      <c r="B378" s="124"/>
      <c r="C378" s="125" t="s">
        <v>715</v>
      </c>
      <c r="D378" s="119">
        <v>43124</v>
      </c>
      <c r="E378" s="120" t="s">
        <v>1497</v>
      </c>
      <c r="F378" s="120" t="s">
        <v>1315</v>
      </c>
      <c r="G378" s="120">
        <v>16407117</v>
      </c>
      <c r="H378" s="124"/>
      <c r="I378" s="128" t="s">
        <v>2374</v>
      </c>
      <c r="J378" s="124"/>
      <c r="K378" s="124"/>
      <c r="L378" s="124"/>
      <c r="M378" s="124"/>
      <c r="N378" s="207">
        <v>11088</v>
      </c>
      <c r="O378" s="207">
        <v>0</v>
      </c>
      <c r="P378" s="124" t="s">
        <v>1314</v>
      </c>
    </row>
    <row r="379" spans="1:16" ht="76.5">
      <c r="A379" s="257" t="s">
        <v>622</v>
      </c>
      <c r="B379" s="124"/>
      <c r="C379" s="125" t="s">
        <v>715</v>
      </c>
      <c r="D379" s="119">
        <v>43124</v>
      </c>
      <c r="E379" s="120" t="s">
        <v>1498</v>
      </c>
      <c r="F379" s="120" t="s">
        <v>1315</v>
      </c>
      <c r="G379" s="120">
        <v>16407116</v>
      </c>
      <c r="H379" s="124"/>
      <c r="I379" s="128" t="s">
        <v>2375</v>
      </c>
      <c r="J379" s="124"/>
      <c r="K379" s="124"/>
      <c r="L379" s="124"/>
      <c r="M379" s="124"/>
      <c r="N379" s="207">
        <v>27225</v>
      </c>
      <c r="O379" s="207">
        <v>0</v>
      </c>
      <c r="P379" s="124" t="s">
        <v>1314</v>
      </c>
    </row>
    <row r="380" spans="1:16" ht="63.75">
      <c r="A380" s="257" t="s">
        <v>622</v>
      </c>
      <c r="B380" s="124"/>
      <c r="C380" s="125" t="s">
        <v>715</v>
      </c>
      <c r="D380" s="119">
        <v>43124</v>
      </c>
      <c r="E380" s="120" t="s">
        <v>1499</v>
      </c>
      <c r="F380" s="120" t="s">
        <v>1315</v>
      </c>
      <c r="G380" s="120">
        <v>16407114</v>
      </c>
      <c r="H380" s="124"/>
      <c r="I380" s="128" t="s">
        <v>2376</v>
      </c>
      <c r="J380" s="124"/>
      <c r="K380" s="124"/>
      <c r="L380" s="124"/>
      <c r="M380" s="124"/>
      <c r="N380" s="207">
        <v>42874</v>
      </c>
      <c r="O380" s="207">
        <v>0</v>
      </c>
      <c r="P380" s="124" t="s">
        <v>1314</v>
      </c>
    </row>
    <row r="381" spans="1:16" ht="63.75">
      <c r="A381" s="257" t="s">
        <v>622</v>
      </c>
      <c r="B381" s="124"/>
      <c r="C381" s="125" t="s">
        <v>715</v>
      </c>
      <c r="D381" s="119">
        <v>43124</v>
      </c>
      <c r="E381" s="120" t="s">
        <v>1500</v>
      </c>
      <c r="F381" s="120" t="s">
        <v>1315</v>
      </c>
      <c r="G381" s="120">
        <v>16407113</v>
      </c>
      <c r="H381" s="124"/>
      <c r="I381" s="128" t="s">
        <v>2377</v>
      </c>
      <c r="J381" s="124"/>
      <c r="K381" s="124"/>
      <c r="L381" s="124"/>
      <c r="M381" s="124"/>
      <c r="N381" s="207">
        <v>124500</v>
      </c>
      <c r="O381" s="207">
        <v>0</v>
      </c>
      <c r="P381" s="124" t="s">
        <v>1314</v>
      </c>
    </row>
    <row r="382" spans="1:16" ht="63.75">
      <c r="A382" s="257" t="s">
        <v>622</v>
      </c>
      <c r="B382" s="124"/>
      <c r="C382" s="125" t="s">
        <v>715</v>
      </c>
      <c r="D382" s="119">
        <v>43124</v>
      </c>
      <c r="E382" s="120" t="s">
        <v>1501</v>
      </c>
      <c r="F382" s="120" t="s">
        <v>1315</v>
      </c>
      <c r="G382" s="120">
        <v>16407112</v>
      </c>
      <c r="H382" s="124"/>
      <c r="I382" s="128" t="s">
        <v>2378</v>
      </c>
      <c r="J382" s="124"/>
      <c r="K382" s="124"/>
      <c r="L382" s="124"/>
      <c r="M382" s="124"/>
      <c r="N382" s="207">
        <v>64500</v>
      </c>
      <c r="O382" s="207">
        <v>0</v>
      </c>
      <c r="P382" s="124" t="s">
        <v>1314</v>
      </c>
    </row>
    <row r="383" spans="1:16" ht="63.75">
      <c r="A383" s="257" t="s">
        <v>622</v>
      </c>
      <c r="B383" s="124"/>
      <c r="C383" s="125" t="s">
        <v>715</v>
      </c>
      <c r="D383" s="119">
        <v>43124</v>
      </c>
      <c r="E383" s="120" t="s">
        <v>1502</v>
      </c>
      <c r="F383" s="120" t="s">
        <v>1315</v>
      </c>
      <c r="G383" s="120">
        <v>16407111</v>
      </c>
      <c r="H383" s="124"/>
      <c r="I383" s="128" t="s">
        <v>2379</v>
      </c>
      <c r="J383" s="124"/>
      <c r="K383" s="124"/>
      <c r="L383" s="124"/>
      <c r="M383" s="124"/>
      <c r="N383" s="207">
        <v>20475</v>
      </c>
      <c r="O383" s="207">
        <v>0</v>
      </c>
      <c r="P383" s="124" t="s">
        <v>1314</v>
      </c>
    </row>
    <row r="384" spans="1:16" ht="63.75">
      <c r="A384" s="257" t="s">
        <v>622</v>
      </c>
      <c r="B384" s="124"/>
      <c r="C384" s="125" t="s">
        <v>715</v>
      </c>
      <c r="D384" s="119">
        <v>43124</v>
      </c>
      <c r="E384" s="120" t="s">
        <v>1503</v>
      </c>
      <c r="F384" s="120" t="s">
        <v>1315</v>
      </c>
      <c r="G384" s="120">
        <v>16407108</v>
      </c>
      <c r="H384" s="124"/>
      <c r="I384" s="128" t="s">
        <v>2380</v>
      </c>
      <c r="J384" s="124"/>
      <c r="K384" s="124"/>
      <c r="L384" s="124"/>
      <c r="M384" s="124"/>
      <c r="N384" s="207">
        <v>26550</v>
      </c>
      <c r="O384" s="207">
        <v>0</v>
      </c>
      <c r="P384" s="124" t="s">
        <v>1314</v>
      </c>
    </row>
    <row r="385" spans="1:16" ht="63.75">
      <c r="A385" s="257" t="s">
        <v>622</v>
      </c>
      <c r="B385" s="124"/>
      <c r="C385" s="125" t="s">
        <v>715</v>
      </c>
      <c r="D385" s="119">
        <v>43124</v>
      </c>
      <c r="E385" s="120" t="s">
        <v>1504</v>
      </c>
      <c r="F385" s="120" t="s">
        <v>1315</v>
      </c>
      <c r="G385" s="120">
        <v>16407130</v>
      </c>
      <c r="H385" s="124"/>
      <c r="I385" s="128" t="s">
        <v>2381</v>
      </c>
      <c r="J385" s="124"/>
      <c r="K385" s="124"/>
      <c r="L385" s="124"/>
      <c r="M385" s="124"/>
      <c r="N385" s="207">
        <v>14625</v>
      </c>
      <c r="O385" s="207">
        <v>0</v>
      </c>
      <c r="P385" s="124" t="s">
        <v>1314</v>
      </c>
    </row>
    <row r="386" spans="1:16" ht="63.75">
      <c r="A386" s="257" t="s">
        <v>622</v>
      </c>
      <c r="B386" s="124"/>
      <c r="C386" s="125" t="s">
        <v>715</v>
      </c>
      <c r="D386" s="119">
        <v>43124</v>
      </c>
      <c r="E386" s="120" t="s">
        <v>1505</v>
      </c>
      <c r="F386" s="120" t="s">
        <v>1315</v>
      </c>
      <c r="G386" s="120">
        <v>16405991</v>
      </c>
      <c r="H386" s="124"/>
      <c r="I386" s="128" t="s">
        <v>2382</v>
      </c>
      <c r="J386" s="124"/>
      <c r="K386" s="124"/>
      <c r="L386" s="124"/>
      <c r="M386" s="124"/>
      <c r="N386" s="207">
        <v>18000</v>
      </c>
      <c r="O386" s="207">
        <v>0</v>
      </c>
      <c r="P386" s="124" t="s">
        <v>1314</v>
      </c>
    </row>
    <row r="387" spans="1:16" ht="63.75">
      <c r="A387" s="257" t="s">
        <v>622</v>
      </c>
      <c r="B387" s="124"/>
      <c r="C387" s="125" t="s">
        <v>715</v>
      </c>
      <c r="D387" s="119">
        <v>43124</v>
      </c>
      <c r="E387" s="120" t="s">
        <v>1506</v>
      </c>
      <c r="F387" s="120" t="s">
        <v>1315</v>
      </c>
      <c r="G387" s="120">
        <v>16405987</v>
      </c>
      <c r="H387" s="124"/>
      <c r="I387" s="128" t="s">
        <v>2383</v>
      </c>
      <c r="J387" s="124"/>
      <c r="K387" s="124"/>
      <c r="L387" s="124"/>
      <c r="M387" s="124"/>
      <c r="N387" s="207">
        <v>10350</v>
      </c>
      <c r="O387" s="207">
        <v>0</v>
      </c>
      <c r="P387" s="124" t="s">
        <v>1314</v>
      </c>
    </row>
    <row r="388" spans="1:16" ht="63.75">
      <c r="A388" s="257" t="s">
        <v>622</v>
      </c>
      <c r="B388" s="124"/>
      <c r="C388" s="125" t="s">
        <v>715</v>
      </c>
      <c r="D388" s="119">
        <v>43124</v>
      </c>
      <c r="E388" s="120" t="s">
        <v>1507</v>
      </c>
      <c r="F388" s="120" t="s">
        <v>1315</v>
      </c>
      <c r="G388" s="120">
        <v>16405927</v>
      </c>
      <c r="H388" s="124"/>
      <c r="I388" s="128" t="s">
        <v>2384</v>
      </c>
      <c r="J388" s="124"/>
      <c r="K388" s="124"/>
      <c r="L388" s="124"/>
      <c r="M388" s="124"/>
      <c r="N388" s="207">
        <v>21600</v>
      </c>
      <c r="O388" s="207">
        <v>0</v>
      </c>
      <c r="P388" s="124" t="s">
        <v>1314</v>
      </c>
    </row>
    <row r="389" spans="1:16" ht="63.75">
      <c r="A389" s="257" t="s">
        <v>622</v>
      </c>
      <c r="B389" s="124"/>
      <c r="C389" s="125" t="s">
        <v>715</v>
      </c>
      <c r="D389" s="119">
        <v>43124</v>
      </c>
      <c r="E389" s="120" t="s">
        <v>1508</v>
      </c>
      <c r="F389" s="120" t="s">
        <v>1315</v>
      </c>
      <c r="G389" s="120">
        <v>16405322</v>
      </c>
      <c r="H389" s="124"/>
      <c r="I389" s="128" t="s">
        <v>2385</v>
      </c>
      <c r="J389" s="124"/>
      <c r="K389" s="124"/>
      <c r="L389" s="124"/>
      <c r="M389" s="124"/>
      <c r="N389" s="207">
        <v>29475</v>
      </c>
      <c r="O389" s="207">
        <v>0</v>
      </c>
      <c r="P389" s="124" t="s">
        <v>1314</v>
      </c>
    </row>
    <row r="390" spans="1:16" ht="63.75">
      <c r="A390" s="257" t="s">
        <v>622</v>
      </c>
      <c r="B390" s="124"/>
      <c r="C390" s="125" t="s">
        <v>715</v>
      </c>
      <c r="D390" s="119">
        <v>43124</v>
      </c>
      <c r="E390" s="120" t="s">
        <v>1509</v>
      </c>
      <c r="F390" s="120" t="s">
        <v>1315</v>
      </c>
      <c r="G390" s="120">
        <v>16405320</v>
      </c>
      <c r="H390" s="124"/>
      <c r="I390" s="128" t="s">
        <v>2386</v>
      </c>
      <c r="J390" s="124"/>
      <c r="K390" s="124"/>
      <c r="L390" s="124"/>
      <c r="M390" s="124"/>
      <c r="N390" s="207">
        <v>35550</v>
      </c>
      <c r="O390" s="207">
        <v>0</v>
      </c>
      <c r="P390" s="124" t="s">
        <v>1314</v>
      </c>
    </row>
    <row r="391" spans="1:16" ht="63.75">
      <c r="A391" s="257" t="s">
        <v>622</v>
      </c>
      <c r="B391" s="124"/>
      <c r="C391" s="125" t="s">
        <v>715</v>
      </c>
      <c r="D391" s="119">
        <v>43124</v>
      </c>
      <c r="E391" s="120" t="s">
        <v>1510</v>
      </c>
      <c r="F391" s="120" t="s">
        <v>1315</v>
      </c>
      <c r="G391" s="120">
        <v>16405311</v>
      </c>
      <c r="H391" s="124"/>
      <c r="I391" s="128" t="s">
        <v>2387</v>
      </c>
      <c r="J391" s="124"/>
      <c r="K391" s="124"/>
      <c r="L391" s="124"/>
      <c r="M391" s="124"/>
      <c r="N391" s="207">
        <v>16386</v>
      </c>
      <c r="O391" s="207">
        <v>0</v>
      </c>
      <c r="P391" s="124" t="s">
        <v>1314</v>
      </c>
    </row>
    <row r="392" spans="1:16" ht="63.75">
      <c r="A392" s="257" t="s">
        <v>622</v>
      </c>
      <c r="B392" s="124"/>
      <c r="C392" s="125" t="s">
        <v>715</v>
      </c>
      <c r="D392" s="119">
        <v>43124</v>
      </c>
      <c r="E392" s="120" t="s">
        <v>1511</v>
      </c>
      <c r="F392" s="120" t="s">
        <v>1315</v>
      </c>
      <c r="G392" s="120">
        <v>16405296</v>
      </c>
      <c r="H392" s="124"/>
      <c r="I392" s="128" t="s">
        <v>2388</v>
      </c>
      <c r="J392" s="124"/>
      <c r="K392" s="124"/>
      <c r="L392" s="124"/>
      <c r="M392" s="124"/>
      <c r="N392" s="207">
        <v>16425</v>
      </c>
      <c r="O392" s="207">
        <v>0</v>
      </c>
      <c r="P392" s="124" t="s">
        <v>1314</v>
      </c>
    </row>
    <row r="393" spans="1:16" ht="63.75">
      <c r="A393" s="257" t="s">
        <v>622</v>
      </c>
      <c r="B393" s="124"/>
      <c r="C393" s="125" t="s">
        <v>715</v>
      </c>
      <c r="D393" s="119">
        <v>43124</v>
      </c>
      <c r="E393" s="120" t="s">
        <v>1512</v>
      </c>
      <c r="F393" s="120" t="s">
        <v>1315</v>
      </c>
      <c r="G393" s="120">
        <v>16404967</v>
      </c>
      <c r="H393" s="124"/>
      <c r="I393" s="128" t="s">
        <v>2389</v>
      </c>
      <c r="J393" s="124"/>
      <c r="K393" s="124"/>
      <c r="L393" s="124"/>
      <c r="M393" s="124"/>
      <c r="N393" s="207">
        <v>268703</v>
      </c>
      <c r="O393" s="207">
        <v>0</v>
      </c>
      <c r="P393" s="124" t="s">
        <v>1314</v>
      </c>
    </row>
    <row r="394" spans="1:16" ht="63.75">
      <c r="A394" s="257" t="s">
        <v>622</v>
      </c>
      <c r="B394" s="124"/>
      <c r="C394" s="125" t="s">
        <v>715</v>
      </c>
      <c r="D394" s="119">
        <v>43124</v>
      </c>
      <c r="E394" s="120" t="s">
        <v>1513</v>
      </c>
      <c r="F394" s="120" t="s">
        <v>1315</v>
      </c>
      <c r="G394" s="120">
        <v>16406000</v>
      </c>
      <c r="H394" s="124"/>
      <c r="I394" s="128" t="s">
        <v>2390</v>
      </c>
      <c r="J394" s="124"/>
      <c r="K394" s="124"/>
      <c r="L394" s="124"/>
      <c r="M394" s="124"/>
      <c r="N394" s="207">
        <v>33750</v>
      </c>
      <c r="O394" s="207">
        <v>0</v>
      </c>
      <c r="P394" s="124" t="s">
        <v>1314</v>
      </c>
    </row>
    <row r="395" spans="1:16" ht="51">
      <c r="A395" s="257" t="s">
        <v>619</v>
      </c>
      <c r="B395" s="124"/>
      <c r="C395" s="125" t="s">
        <v>713</v>
      </c>
      <c r="D395" s="119">
        <v>43124</v>
      </c>
      <c r="E395" s="120" t="s">
        <v>2214</v>
      </c>
      <c r="F395" s="120" t="s">
        <v>3</v>
      </c>
      <c r="G395" s="120">
        <v>1590532</v>
      </c>
      <c r="H395" s="124"/>
      <c r="I395" s="128" t="s">
        <v>2943</v>
      </c>
      <c r="J395" s="124"/>
      <c r="K395" s="124"/>
      <c r="L395" s="124"/>
      <c r="M395" s="124"/>
      <c r="N395" s="207">
        <v>0</v>
      </c>
      <c r="O395" s="207">
        <v>12627.1</v>
      </c>
      <c r="P395" s="124" t="s">
        <v>1314</v>
      </c>
    </row>
    <row r="396" spans="1:16" ht="51">
      <c r="A396" s="257" t="s">
        <v>619</v>
      </c>
      <c r="B396" s="124"/>
      <c r="C396" s="125" t="s">
        <v>713</v>
      </c>
      <c r="D396" s="119">
        <v>43124</v>
      </c>
      <c r="E396" s="120" t="s">
        <v>2215</v>
      </c>
      <c r="F396" s="120" t="s">
        <v>3</v>
      </c>
      <c r="G396" s="120">
        <v>1590498</v>
      </c>
      <c r="H396" s="124"/>
      <c r="I396" s="128" t="s">
        <v>2944</v>
      </c>
      <c r="J396" s="124"/>
      <c r="K396" s="124"/>
      <c r="L396" s="124"/>
      <c r="M396" s="124"/>
      <c r="N396" s="207">
        <v>0</v>
      </c>
      <c r="O396" s="207">
        <v>50</v>
      </c>
      <c r="P396" s="124" t="s">
        <v>1314</v>
      </c>
    </row>
    <row r="397" spans="1:16" ht="51">
      <c r="A397" s="257" t="s">
        <v>619</v>
      </c>
      <c r="B397" s="124"/>
      <c r="C397" s="125" t="s">
        <v>713</v>
      </c>
      <c r="D397" s="119">
        <v>43124</v>
      </c>
      <c r="E397" s="120" t="s">
        <v>2216</v>
      </c>
      <c r="F397" s="120" t="s">
        <v>3</v>
      </c>
      <c r="G397" s="120">
        <v>1590500</v>
      </c>
      <c r="H397" s="124"/>
      <c r="I397" s="128" t="s">
        <v>2945</v>
      </c>
      <c r="J397" s="124"/>
      <c r="K397" s="124"/>
      <c r="L397" s="124"/>
      <c r="M397" s="124"/>
      <c r="N397" s="207">
        <v>0</v>
      </c>
      <c r="O397" s="207">
        <v>25</v>
      </c>
      <c r="P397" s="124" t="s">
        <v>1314</v>
      </c>
    </row>
    <row r="398" spans="1:16" ht="51">
      <c r="A398" s="257" t="s">
        <v>619</v>
      </c>
      <c r="B398" s="124"/>
      <c r="C398" s="125" t="s">
        <v>713</v>
      </c>
      <c r="D398" s="119">
        <v>43124</v>
      </c>
      <c r="E398" s="120" t="s">
        <v>2217</v>
      </c>
      <c r="F398" s="120" t="s">
        <v>3</v>
      </c>
      <c r="G398" s="120">
        <v>1590521</v>
      </c>
      <c r="H398" s="124"/>
      <c r="I398" s="128" t="s">
        <v>2946</v>
      </c>
      <c r="J398" s="124"/>
      <c r="K398" s="124"/>
      <c r="L398" s="124"/>
      <c r="M398" s="124"/>
      <c r="N398" s="207">
        <v>0</v>
      </c>
      <c r="O398" s="207">
        <v>24664.560000000001</v>
      </c>
      <c r="P398" s="124" t="s">
        <v>1314</v>
      </c>
    </row>
    <row r="399" spans="1:16" ht="51">
      <c r="A399" s="257" t="s">
        <v>619</v>
      </c>
      <c r="B399" s="124"/>
      <c r="C399" s="125" t="s">
        <v>713</v>
      </c>
      <c r="D399" s="119">
        <v>43124</v>
      </c>
      <c r="E399" s="120" t="s">
        <v>2218</v>
      </c>
      <c r="F399" s="120" t="s">
        <v>3</v>
      </c>
      <c r="G399" s="120">
        <v>1590535</v>
      </c>
      <c r="H399" s="124"/>
      <c r="I399" s="128" t="s">
        <v>2947</v>
      </c>
      <c r="J399" s="124"/>
      <c r="K399" s="124"/>
      <c r="L399" s="124"/>
      <c r="M399" s="124"/>
      <c r="N399" s="207">
        <v>0</v>
      </c>
      <c r="O399" s="207">
        <v>3976</v>
      </c>
      <c r="P399" s="124" t="s">
        <v>1314</v>
      </c>
    </row>
    <row r="400" spans="1:16" ht="63.75">
      <c r="A400" s="257" t="s">
        <v>619</v>
      </c>
      <c r="B400" s="124"/>
      <c r="C400" s="125" t="s">
        <v>713</v>
      </c>
      <c r="D400" s="119">
        <v>43124</v>
      </c>
      <c r="E400" s="120" t="s">
        <v>2219</v>
      </c>
      <c r="F400" s="120" t="s">
        <v>3</v>
      </c>
      <c r="G400" s="120">
        <v>1590584</v>
      </c>
      <c r="H400" s="124"/>
      <c r="I400" s="128" t="s">
        <v>2948</v>
      </c>
      <c r="J400" s="124"/>
      <c r="K400" s="124"/>
      <c r="L400" s="124"/>
      <c r="M400" s="124"/>
      <c r="N400" s="207">
        <v>0</v>
      </c>
      <c r="O400" s="207">
        <v>7800.74</v>
      </c>
      <c r="P400" s="124" t="s">
        <v>1314</v>
      </c>
    </row>
    <row r="401" spans="1:16" ht="76.5">
      <c r="A401" s="257" t="s">
        <v>619</v>
      </c>
      <c r="B401" s="124"/>
      <c r="C401" s="125" t="s">
        <v>713</v>
      </c>
      <c r="D401" s="119">
        <v>43125</v>
      </c>
      <c r="E401" s="120" t="s">
        <v>1514</v>
      </c>
      <c r="F401" s="120" t="s">
        <v>1315</v>
      </c>
      <c r="G401" s="120">
        <v>16355905</v>
      </c>
      <c r="H401" s="124"/>
      <c r="I401" s="128" t="s">
        <v>2391</v>
      </c>
      <c r="J401" s="124"/>
      <c r="K401" s="124"/>
      <c r="L401" s="124"/>
      <c r="M401" s="124"/>
      <c r="N401" s="207">
        <v>0</v>
      </c>
      <c r="O401" s="207">
        <v>1258057</v>
      </c>
      <c r="P401" s="124" t="s">
        <v>1314</v>
      </c>
    </row>
    <row r="402" spans="1:16" ht="76.5">
      <c r="A402" s="257" t="s">
        <v>619</v>
      </c>
      <c r="B402" s="124"/>
      <c r="C402" s="125" t="s">
        <v>713</v>
      </c>
      <c r="D402" s="119">
        <v>43125</v>
      </c>
      <c r="E402" s="120" t="s">
        <v>1515</v>
      </c>
      <c r="F402" s="120" t="s">
        <v>1315</v>
      </c>
      <c r="G402" s="120">
        <v>16354225</v>
      </c>
      <c r="H402" s="124"/>
      <c r="I402" s="128" t="s">
        <v>2392</v>
      </c>
      <c r="J402" s="124"/>
      <c r="K402" s="124"/>
      <c r="L402" s="124"/>
      <c r="M402" s="124"/>
      <c r="N402" s="207">
        <v>0</v>
      </c>
      <c r="O402" s="207">
        <v>78624</v>
      </c>
      <c r="P402" s="124" t="s">
        <v>1314</v>
      </c>
    </row>
    <row r="403" spans="1:16" ht="76.5">
      <c r="A403" s="257">
        <v>310</v>
      </c>
      <c r="B403" s="124"/>
      <c r="C403" s="125" t="s">
        <v>807</v>
      </c>
      <c r="D403" s="119">
        <v>43125</v>
      </c>
      <c r="E403" s="120" t="s">
        <v>1516</v>
      </c>
      <c r="F403" s="120" t="s">
        <v>1315</v>
      </c>
      <c r="G403" s="120">
        <v>16420570</v>
      </c>
      <c r="H403" s="124"/>
      <c r="I403" s="128" t="s">
        <v>2393</v>
      </c>
      <c r="J403" s="124"/>
      <c r="K403" s="124"/>
      <c r="L403" s="124"/>
      <c r="M403" s="124"/>
      <c r="N403" s="207">
        <v>0</v>
      </c>
      <c r="O403" s="207">
        <v>4471.2</v>
      </c>
      <c r="P403" s="124" t="s">
        <v>1314</v>
      </c>
    </row>
    <row r="404" spans="1:16" ht="76.5">
      <c r="A404" s="257">
        <v>16</v>
      </c>
      <c r="B404" s="124"/>
      <c r="C404" s="125" t="s">
        <v>692</v>
      </c>
      <c r="D404" s="119">
        <v>43125</v>
      </c>
      <c r="E404" s="120" t="s">
        <v>1517</v>
      </c>
      <c r="F404" s="120" t="s">
        <v>1315</v>
      </c>
      <c r="G404" s="120">
        <v>16420579</v>
      </c>
      <c r="H404" s="124"/>
      <c r="I404" s="128" t="s">
        <v>2394</v>
      </c>
      <c r="J404" s="124"/>
      <c r="K404" s="124"/>
      <c r="L404" s="124"/>
      <c r="M404" s="124"/>
      <c r="N404" s="207">
        <v>0</v>
      </c>
      <c r="O404" s="207">
        <v>4029</v>
      </c>
      <c r="P404" s="124" t="s">
        <v>1314</v>
      </c>
    </row>
    <row r="405" spans="1:16" ht="51">
      <c r="A405" s="257">
        <v>81</v>
      </c>
      <c r="B405" s="124"/>
      <c r="C405" s="125" t="s">
        <v>709</v>
      </c>
      <c r="D405" s="119">
        <v>43125</v>
      </c>
      <c r="E405" s="120" t="s">
        <v>1518</v>
      </c>
      <c r="F405" s="120" t="s">
        <v>6</v>
      </c>
      <c r="G405" s="120">
        <v>934515</v>
      </c>
      <c r="H405" s="124"/>
      <c r="I405" s="128" t="s">
        <v>2395</v>
      </c>
      <c r="J405" s="124"/>
      <c r="K405" s="124"/>
      <c r="L405" s="124"/>
      <c r="M405" s="124"/>
      <c r="N405" s="207">
        <v>0</v>
      </c>
      <c r="O405" s="207">
        <v>2000</v>
      </c>
      <c r="P405" s="124" t="s">
        <v>1314</v>
      </c>
    </row>
    <row r="406" spans="1:16" ht="63.75">
      <c r="A406" s="257" t="s">
        <v>622</v>
      </c>
      <c r="B406" s="124"/>
      <c r="C406" s="125" t="s">
        <v>715</v>
      </c>
      <c r="D406" s="119">
        <v>43125</v>
      </c>
      <c r="E406" s="120" t="s">
        <v>1519</v>
      </c>
      <c r="F406" s="120" t="s">
        <v>1315</v>
      </c>
      <c r="G406" s="120">
        <v>16420576</v>
      </c>
      <c r="H406" s="124"/>
      <c r="I406" s="128" t="s">
        <v>2396</v>
      </c>
      <c r="J406" s="124"/>
      <c r="K406" s="124"/>
      <c r="L406" s="124"/>
      <c r="M406" s="124"/>
      <c r="N406" s="207">
        <v>8624</v>
      </c>
      <c r="O406" s="207">
        <v>0</v>
      </c>
      <c r="P406" s="124" t="s">
        <v>1314</v>
      </c>
    </row>
    <row r="407" spans="1:16" ht="63.75">
      <c r="A407" s="257" t="s">
        <v>622</v>
      </c>
      <c r="B407" s="124"/>
      <c r="C407" s="125" t="s">
        <v>715</v>
      </c>
      <c r="D407" s="119">
        <v>43125</v>
      </c>
      <c r="E407" s="120" t="s">
        <v>1520</v>
      </c>
      <c r="F407" s="120" t="s">
        <v>1315</v>
      </c>
      <c r="G407" s="120">
        <v>16420571</v>
      </c>
      <c r="H407" s="124"/>
      <c r="I407" s="128" t="s">
        <v>2397</v>
      </c>
      <c r="J407" s="124"/>
      <c r="K407" s="124"/>
      <c r="L407" s="124"/>
      <c r="M407" s="124"/>
      <c r="N407" s="207">
        <v>107555</v>
      </c>
      <c r="O407" s="207">
        <v>0</v>
      </c>
      <c r="P407" s="124" t="s">
        <v>1314</v>
      </c>
    </row>
    <row r="408" spans="1:16" ht="63.75">
      <c r="A408" s="257" t="s">
        <v>622</v>
      </c>
      <c r="B408" s="124"/>
      <c r="C408" s="125" t="s">
        <v>715</v>
      </c>
      <c r="D408" s="119">
        <v>43125</v>
      </c>
      <c r="E408" s="120" t="s">
        <v>1521</v>
      </c>
      <c r="F408" s="120" t="s">
        <v>1315</v>
      </c>
      <c r="G408" s="120">
        <v>16420569</v>
      </c>
      <c r="H408" s="124"/>
      <c r="I408" s="128" t="s">
        <v>2398</v>
      </c>
      <c r="J408" s="124"/>
      <c r="K408" s="124"/>
      <c r="L408" s="124"/>
      <c r="M408" s="124"/>
      <c r="N408" s="207">
        <v>18450</v>
      </c>
      <c r="O408" s="207">
        <v>0</v>
      </c>
      <c r="P408" s="124" t="s">
        <v>1314</v>
      </c>
    </row>
    <row r="409" spans="1:16" ht="76.5">
      <c r="A409" s="257" t="s">
        <v>622</v>
      </c>
      <c r="B409" s="124"/>
      <c r="C409" s="125" t="s">
        <v>715</v>
      </c>
      <c r="D409" s="119">
        <v>43125</v>
      </c>
      <c r="E409" s="120" t="s">
        <v>1522</v>
      </c>
      <c r="F409" s="120" t="s">
        <v>1315</v>
      </c>
      <c r="G409" s="120">
        <v>16420567</v>
      </c>
      <c r="H409" s="124"/>
      <c r="I409" s="128" t="s">
        <v>2399</v>
      </c>
      <c r="J409" s="124"/>
      <c r="K409" s="124"/>
      <c r="L409" s="124"/>
      <c r="M409" s="124"/>
      <c r="N409" s="207">
        <v>7650</v>
      </c>
      <c r="O409" s="207">
        <v>0</v>
      </c>
      <c r="P409" s="124" t="s">
        <v>1314</v>
      </c>
    </row>
    <row r="410" spans="1:16" ht="63.75">
      <c r="A410" s="257" t="s">
        <v>622</v>
      </c>
      <c r="B410" s="124"/>
      <c r="C410" s="125" t="s">
        <v>715</v>
      </c>
      <c r="D410" s="119">
        <v>43125</v>
      </c>
      <c r="E410" s="120" t="s">
        <v>1523</v>
      </c>
      <c r="F410" s="120" t="s">
        <v>1315</v>
      </c>
      <c r="G410" s="120">
        <v>16420565</v>
      </c>
      <c r="H410" s="124"/>
      <c r="I410" s="128" t="s">
        <v>2400</v>
      </c>
      <c r="J410" s="124"/>
      <c r="K410" s="124"/>
      <c r="L410" s="124"/>
      <c r="M410" s="124"/>
      <c r="N410" s="207">
        <v>15000</v>
      </c>
      <c r="O410" s="207">
        <v>0</v>
      </c>
      <c r="P410" s="124" t="s">
        <v>1314</v>
      </c>
    </row>
    <row r="411" spans="1:16" ht="63.75">
      <c r="A411" s="257" t="s">
        <v>622</v>
      </c>
      <c r="B411" s="124"/>
      <c r="C411" s="125" t="s">
        <v>715</v>
      </c>
      <c r="D411" s="119">
        <v>43125</v>
      </c>
      <c r="E411" s="120" t="s">
        <v>1524</v>
      </c>
      <c r="F411" s="120" t="s">
        <v>1315</v>
      </c>
      <c r="G411" s="120">
        <v>16420564</v>
      </c>
      <c r="H411" s="124"/>
      <c r="I411" s="128" t="s">
        <v>2401</v>
      </c>
      <c r="J411" s="124"/>
      <c r="K411" s="124"/>
      <c r="L411" s="124"/>
      <c r="M411" s="124"/>
      <c r="N411" s="207">
        <v>9000</v>
      </c>
      <c r="O411" s="207">
        <v>0</v>
      </c>
      <c r="P411" s="124" t="s">
        <v>1314</v>
      </c>
    </row>
    <row r="412" spans="1:16" ht="63.75">
      <c r="A412" s="257" t="s">
        <v>622</v>
      </c>
      <c r="B412" s="124"/>
      <c r="C412" s="125" t="s">
        <v>715</v>
      </c>
      <c r="D412" s="119">
        <v>43125</v>
      </c>
      <c r="E412" s="120" t="s">
        <v>1525</v>
      </c>
      <c r="F412" s="120" t="s">
        <v>1315</v>
      </c>
      <c r="G412" s="120">
        <v>16420562</v>
      </c>
      <c r="H412" s="124"/>
      <c r="I412" s="128" t="s">
        <v>2402</v>
      </c>
      <c r="J412" s="124"/>
      <c r="K412" s="124"/>
      <c r="L412" s="124"/>
      <c r="M412" s="124"/>
      <c r="N412" s="207">
        <v>6300</v>
      </c>
      <c r="O412" s="207">
        <v>0</v>
      </c>
      <c r="P412" s="124" t="s">
        <v>1314</v>
      </c>
    </row>
    <row r="413" spans="1:16" ht="63.75">
      <c r="A413" s="257" t="s">
        <v>622</v>
      </c>
      <c r="B413" s="124"/>
      <c r="C413" s="125" t="s">
        <v>715</v>
      </c>
      <c r="D413" s="119">
        <v>43125</v>
      </c>
      <c r="E413" s="120" t="s">
        <v>1526</v>
      </c>
      <c r="F413" s="120" t="s">
        <v>1315</v>
      </c>
      <c r="G413" s="120">
        <v>16420560</v>
      </c>
      <c r="H413" s="124"/>
      <c r="I413" s="128" t="s">
        <v>2403</v>
      </c>
      <c r="J413" s="124"/>
      <c r="K413" s="124"/>
      <c r="L413" s="124"/>
      <c r="M413" s="124"/>
      <c r="N413" s="207">
        <v>3000</v>
      </c>
      <c r="O413" s="207">
        <v>0</v>
      </c>
      <c r="P413" s="124" t="s">
        <v>1314</v>
      </c>
    </row>
    <row r="414" spans="1:16" ht="63.75">
      <c r="A414" s="257" t="s">
        <v>622</v>
      </c>
      <c r="B414" s="124"/>
      <c r="C414" s="125" t="s">
        <v>715</v>
      </c>
      <c r="D414" s="119">
        <v>43125</v>
      </c>
      <c r="E414" s="120" t="s">
        <v>1527</v>
      </c>
      <c r="F414" s="120" t="s">
        <v>1315</v>
      </c>
      <c r="G414" s="120">
        <v>16420495</v>
      </c>
      <c r="H414" s="124"/>
      <c r="I414" s="128" t="s">
        <v>2404</v>
      </c>
      <c r="J414" s="124"/>
      <c r="K414" s="124"/>
      <c r="L414" s="124"/>
      <c r="M414" s="124"/>
      <c r="N414" s="207">
        <v>18000</v>
      </c>
      <c r="O414" s="207">
        <v>0</v>
      </c>
      <c r="P414" s="124" t="s">
        <v>1314</v>
      </c>
    </row>
    <row r="415" spans="1:16" ht="63.75">
      <c r="A415" s="257" t="s">
        <v>622</v>
      </c>
      <c r="B415" s="124"/>
      <c r="C415" s="125" t="s">
        <v>715</v>
      </c>
      <c r="D415" s="119">
        <v>43125</v>
      </c>
      <c r="E415" s="120" t="s">
        <v>1528</v>
      </c>
      <c r="F415" s="120" t="s">
        <v>1315</v>
      </c>
      <c r="G415" s="120">
        <v>16407150</v>
      </c>
      <c r="H415" s="124"/>
      <c r="I415" s="128" t="s">
        <v>2405</v>
      </c>
      <c r="J415" s="124"/>
      <c r="K415" s="124"/>
      <c r="L415" s="124"/>
      <c r="M415" s="124"/>
      <c r="N415" s="207">
        <v>10842</v>
      </c>
      <c r="O415" s="207">
        <v>0</v>
      </c>
      <c r="P415" s="124" t="s">
        <v>1314</v>
      </c>
    </row>
    <row r="416" spans="1:16" ht="63.75">
      <c r="A416" s="257" t="s">
        <v>622</v>
      </c>
      <c r="B416" s="124"/>
      <c r="C416" s="125" t="s">
        <v>715</v>
      </c>
      <c r="D416" s="119">
        <v>43125</v>
      </c>
      <c r="E416" s="120" t="s">
        <v>1529</v>
      </c>
      <c r="F416" s="120" t="s">
        <v>1315</v>
      </c>
      <c r="G416" s="120">
        <v>16407149</v>
      </c>
      <c r="H416" s="124"/>
      <c r="I416" s="128" t="s">
        <v>2406</v>
      </c>
      <c r="J416" s="124"/>
      <c r="K416" s="124"/>
      <c r="L416" s="124"/>
      <c r="M416" s="124"/>
      <c r="N416" s="207">
        <v>9450</v>
      </c>
      <c r="O416" s="207">
        <v>0</v>
      </c>
      <c r="P416" s="124" t="s">
        <v>1314</v>
      </c>
    </row>
    <row r="417" spans="1:16" ht="63.75">
      <c r="A417" s="257" t="s">
        <v>622</v>
      </c>
      <c r="B417" s="124"/>
      <c r="C417" s="125" t="s">
        <v>715</v>
      </c>
      <c r="D417" s="119">
        <v>43125</v>
      </c>
      <c r="E417" s="120" t="s">
        <v>1530</v>
      </c>
      <c r="F417" s="120" t="s">
        <v>1315</v>
      </c>
      <c r="G417" s="120">
        <v>16407131</v>
      </c>
      <c r="H417" s="124"/>
      <c r="I417" s="128" t="s">
        <v>2407</v>
      </c>
      <c r="J417" s="124"/>
      <c r="K417" s="124"/>
      <c r="L417" s="124"/>
      <c r="M417" s="124"/>
      <c r="N417" s="207">
        <v>14850</v>
      </c>
      <c r="O417" s="207">
        <v>0</v>
      </c>
      <c r="P417" s="124" t="s">
        <v>1314</v>
      </c>
    </row>
    <row r="418" spans="1:16" ht="63.75">
      <c r="A418" s="257" t="s">
        <v>622</v>
      </c>
      <c r="B418" s="124"/>
      <c r="C418" s="125" t="s">
        <v>715</v>
      </c>
      <c r="D418" s="119">
        <v>43125</v>
      </c>
      <c r="E418" s="120" t="s">
        <v>1531</v>
      </c>
      <c r="F418" s="120" t="s">
        <v>1315</v>
      </c>
      <c r="G418" s="120">
        <v>16422365</v>
      </c>
      <c r="H418" s="124"/>
      <c r="I418" s="128" t="s">
        <v>2408</v>
      </c>
      <c r="J418" s="124"/>
      <c r="K418" s="124"/>
      <c r="L418" s="124"/>
      <c r="M418" s="124"/>
      <c r="N418" s="207">
        <v>5850</v>
      </c>
      <c r="O418" s="207">
        <v>0</v>
      </c>
      <c r="P418" s="124" t="s">
        <v>1314</v>
      </c>
    </row>
    <row r="419" spans="1:16" ht="63.75">
      <c r="A419" s="257" t="s">
        <v>622</v>
      </c>
      <c r="B419" s="124"/>
      <c r="C419" s="125" t="s">
        <v>715</v>
      </c>
      <c r="D419" s="119">
        <v>43125</v>
      </c>
      <c r="E419" s="120" t="s">
        <v>1532</v>
      </c>
      <c r="F419" s="120" t="s">
        <v>1315</v>
      </c>
      <c r="G419" s="120">
        <v>16422361</v>
      </c>
      <c r="H419" s="124"/>
      <c r="I419" s="128" t="s">
        <v>2409</v>
      </c>
      <c r="J419" s="124"/>
      <c r="K419" s="124"/>
      <c r="L419" s="124"/>
      <c r="M419" s="124"/>
      <c r="N419" s="207">
        <v>10350</v>
      </c>
      <c r="O419" s="207">
        <v>0</v>
      </c>
      <c r="P419" s="124" t="s">
        <v>1314</v>
      </c>
    </row>
    <row r="420" spans="1:16" ht="63.75">
      <c r="A420" s="257" t="s">
        <v>622</v>
      </c>
      <c r="B420" s="124"/>
      <c r="C420" s="125" t="s">
        <v>715</v>
      </c>
      <c r="D420" s="119">
        <v>43125</v>
      </c>
      <c r="E420" s="120" t="s">
        <v>1533</v>
      </c>
      <c r="F420" s="120" t="s">
        <v>1315</v>
      </c>
      <c r="G420" s="120">
        <v>16422352</v>
      </c>
      <c r="H420" s="124"/>
      <c r="I420" s="128" t="s">
        <v>2410</v>
      </c>
      <c r="J420" s="124"/>
      <c r="K420" s="124"/>
      <c r="L420" s="124"/>
      <c r="M420" s="124"/>
      <c r="N420" s="207">
        <v>10575</v>
      </c>
      <c r="O420" s="207">
        <v>0</v>
      </c>
      <c r="P420" s="124" t="s">
        <v>1314</v>
      </c>
    </row>
    <row r="421" spans="1:16" ht="63.75">
      <c r="A421" s="257" t="s">
        <v>622</v>
      </c>
      <c r="B421" s="124"/>
      <c r="C421" s="125" t="s">
        <v>715</v>
      </c>
      <c r="D421" s="119">
        <v>43125</v>
      </c>
      <c r="E421" s="120" t="s">
        <v>1534</v>
      </c>
      <c r="F421" s="120" t="s">
        <v>1315</v>
      </c>
      <c r="G421" s="120">
        <v>16422349</v>
      </c>
      <c r="H421" s="124"/>
      <c r="I421" s="128" t="s">
        <v>2411</v>
      </c>
      <c r="J421" s="124"/>
      <c r="K421" s="124"/>
      <c r="L421" s="124"/>
      <c r="M421" s="124"/>
      <c r="N421" s="207">
        <v>9856</v>
      </c>
      <c r="O421" s="207">
        <v>0</v>
      </c>
      <c r="P421" s="124" t="s">
        <v>1314</v>
      </c>
    </row>
    <row r="422" spans="1:16" ht="63.75">
      <c r="A422" s="257" t="s">
        <v>622</v>
      </c>
      <c r="B422" s="124"/>
      <c r="C422" s="125" t="s">
        <v>715</v>
      </c>
      <c r="D422" s="119">
        <v>43125</v>
      </c>
      <c r="E422" s="120" t="s">
        <v>1535</v>
      </c>
      <c r="F422" s="120" t="s">
        <v>1315</v>
      </c>
      <c r="G422" s="120">
        <v>16422348</v>
      </c>
      <c r="H422" s="124"/>
      <c r="I422" s="128" t="s">
        <v>2412</v>
      </c>
      <c r="J422" s="124"/>
      <c r="K422" s="124"/>
      <c r="L422" s="124"/>
      <c r="M422" s="124"/>
      <c r="N422" s="207">
        <v>12000</v>
      </c>
      <c r="O422" s="207">
        <v>0</v>
      </c>
      <c r="P422" s="124" t="s">
        <v>1314</v>
      </c>
    </row>
    <row r="423" spans="1:16" ht="63.75">
      <c r="A423" s="257" t="s">
        <v>622</v>
      </c>
      <c r="B423" s="124"/>
      <c r="C423" s="125" t="s">
        <v>715</v>
      </c>
      <c r="D423" s="119">
        <v>43125</v>
      </c>
      <c r="E423" s="120" t="s">
        <v>1536</v>
      </c>
      <c r="F423" s="120" t="s">
        <v>1315</v>
      </c>
      <c r="G423" s="120">
        <v>16422346</v>
      </c>
      <c r="H423" s="124"/>
      <c r="I423" s="128" t="s">
        <v>2413</v>
      </c>
      <c r="J423" s="124"/>
      <c r="K423" s="124"/>
      <c r="L423" s="124"/>
      <c r="M423" s="124"/>
      <c r="N423" s="207">
        <v>13500</v>
      </c>
      <c r="O423" s="207">
        <v>0</v>
      </c>
      <c r="P423" s="124" t="s">
        <v>1314</v>
      </c>
    </row>
    <row r="424" spans="1:16" ht="63.75">
      <c r="A424" s="257" t="s">
        <v>622</v>
      </c>
      <c r="B424" s="124"/>
      <c r="C424" s="125" t="s">
        <v>715</v>
      </c>
      <c r="D424" s="119">
        <v>43125</v>
      </c>
      <c r="E424" s="120" t="s">
        <v>1537</v>
      </c>
      <c r="F424" s="120" t="s">
        <v>1315</v>
      </c>
      <c r="G424" s="120">
        <v>16421988</v>
      </c>
      <c r="H424" s="124"/>
      <c r="I424" s="128" t="s">
        <v>2414</v>
      </c>
      <c r="J424" s="124"/>
      <c r="K424" s="124"/>
      <c r="L424" s="124"/>
      <c r="M424" s="124"/>
      <c r="N424" s="207">
        <v>19959</v>
      </c>
      <c r="O424" s="207">
        <v>0</v>
      </c>
      <c r="P424" s="124" t="s">
        <v>1314</v>
      </c>
    </row>
    <row r="425" spans="1:16" ht="63.75">
      <c r="A425" s="257" t="s">
        <v>622</v>
      </c>
      <c r="B425" s="124"/>
      <c r="C425" s="125" t="s">
        <v>715</v>
      </c>
      <c r="D425" s="119">
        <v>43125</v>
      </c>
      <c r="E425" s="120" t="s">
        <v>1538</v>
      </c>
      <c r="F425" s="120" t="s">
        <v>1315</v>
      </c>
      <c r="G425" s="120">
        <v>16421987</v>
      </c>
      <c r="H425" s="124"/>
      <c r="I425" s="128" t="s">
        <v>2415</v>
      </c>
      <c r="J425" s="124"/>
      <c r="K425" s="124"/>
      <c r="L425" s="124"/>
      <c r="M425" s="124"/>
      <c r="N425" s="207">
        <v>11700</v>
      </c>
      <c r="O425" s="207">
        <v>0</v>
      </c>
      <c r="P425" s="124" t="s">
        <v>1314</v>
      </c>
    </row>
    <row r="426" spans="1:16" ht="63.75">
      <c r="A426" s="257" t="s">
        <v>622</v>
      </c>
      <c r="B426" s="124"/>
      <c r="C426" s="125" t="s">
        <v>715</v>
      </c>
      <c r="D426" s="119">
        <v>43125</v>
      </c>
      <c r="E426" s="120" t="s">
        <v>1539</v>
      </c>
      <c r="F426" s="120" t="s">
        <v>1315</v>
      </c>
      <c r="G426" s="120">
        <v>16421986</v>
      </c>
      <c r="H426" s="124"/>
      <c r="I426" s="128" t="s">
        <v>2416</v>
      </c>
      <c r="J426" s="124"/>
      <c r="K426" s="124"/>
      <c r="L426" s="124"/>
      <c r="M426" s="124"/>
      <c r="N426" s="207">
        <v>5850</v>
      </c>
      <c r="O426" s="207">
        <v>0</v>
      </c>
      <c r="P426" s="124" t="s">
        <v>1314</v>
      </c>
    </row>
    <row r="427" spans="1:16" ht="63.75">
      <c r="A427" s="257" t="s">
        <v>622</v>
      </c>
      <c r="B427" s="124"/>
      <c r="C427" s="125" t="s">
        <v>715</v>
      </c>
      <c r="D427" s="119">
        <v>43125</v>
      </c>
      <c r="E427" s="120" t="s">
        <v>1540</v>
      </c>
      <c r="F427" s="120" t="s">
        <v>1315</v>
      </c>
      <c r="G427" s="120">
        <v>16421984</v>
      </c>
      <c r="H427" s="124"/>
      <c r="I427" s="128" t="s">
        <v>2417</v>
      </c>
      <c r="J427" s="124"/>
      <c r="K427" s="124"/>
      <c r="L427" s="124"/>
      <c r="M427" s="124"/>
      <c r="N427" s="207">
        <v>11334.5</v>
      </c>
      <c r="O427" s="207">
        <v>0</v>
      </c>
      <c r="P427" s="124" t="s">
        <v>1314</v>
      </c>
    </row>
    <row r="428" spans="1:16" ht="63.75">
      <c r="A428" s="257" t="s">
        <v>622</v>
      </c>
      <c r="B428" s="124"/>
      <c r="C428" s="125" t="s">
        <v>715</v>
      </c>
      <c r="D428" s="119">
        <v>43125</v>
      </c>
      <c r="E428" s="120" t="s">
        <v>1541</v>
      </c>
      <c r="F428" s="120" t="s">
        <v>1315</v>
      </c>
      <c r="G428" s="120">
        <v>16421983</v>
      </c>
      <c r="H428" s="124"/>
      <c r="I428" s="128" t="s">
        <v>2418</v>
      </c>
      <c r="J428" s="124"/>
      <c r="K428" s="124"/>
      <c r="L428" s="124"/>
      <c r="M428" s="124"/>
      <c r="N428" s="207">
        <v>12000</v>
      </c>
      <c r="O428" s="207">
        <v>0</v>
      </c>
      <c r="P428" s="124" t="s">
        <v>1314</v>
      </c>
    </row>
    <row r="429" spans="1:16" ht="63.75">
      <c r="A429" s="257" t="s">
        <v>622</v>
      </c>
      <c r="B429" s="124"/>
      <c r="C429" s="125" t="s">
        <v>715</v>
      </c>
      <c r="D429" s="119">
        <v>43125</v>
      </c>
      <c r="E429" s="120" t="s">
        <v>1542</v>
      </c>
      <c r="F429" s="120" t="s">
        <v>1315</v>
      </c>
      <c r="G429" s="120">
        <v>16421981</v>
      </c>
      <c r="H429" s="124"/>
      <c r="I429" s="128" t="s">
        <v>2419</v>
      </c>
      <c r="J429" s="124"/>
      <c r="K429" s="124"/>
      <c r="L429" s="124"/>
      <c r="M429" s="124"/>
      <c r="N429" s="207">
        <v>9856</v>
      </c>
      <c r="O429" s="207">
        <v>0</v>
      </c>
      <c r="P429" s="124" t="s">
        <v>1314</v>
      </c>
    </row>
    <row r="430" spans="1:16" ht="63.75">
      <c r="A430" s="257" t="s">
        <v>622</v>
      </c>
      <c r="B430" s="124"/>
      <c r="C430" s="125" t="s">
        <v>715</v>
      </c>
      <c r="D430" s="119">
        <v>43125</v>
      </c>
      <c r="E430" s="120" t="s">
        <v>1543</v>
      </c>
      <c r="F430" s="120" t="s">
        <v>1315</v>
      </c>
      <c r="G430" s="120">
        <v>16421951</v>
      </c>
      <c r="H430" s="124"/>
      <c r="I430" s="128" t="s">
        <v>2420</v>
      </c>
      <c r="J430" s="124"/>
      <c r="K430" s="124"/>
      <c r="L430" s="124"/>
      <c r="M430" s="124"/>
      <c r="N430" s="207">
        <v>17100</v>
      </c>
      <c r="O430" s="207">
        <v>0</v>
      </c>
      <c r="P430" s="124" t="s">
        <v>1314</v>
      </c>
    </row>
    <row r="431" spans="1:16" ht="63.75">
      <c r="A431" s="257" t="s">
        <v>622</v>
      </c>
      <c r="B431" s="124"/>
      <c r="C431" s="125" t="s">
        <v>715</v>
      </c>
      <c r="D431" s="119">
        <v>43125</v>
      </c>
      <c r="E431" s="120" t="s">
        <v>1544</v>
      </c>
      <c r="F431" s="120" t="s">
        <v>1315</v>
      </c>
      <c r="G431" s="120">
        <v>16421925</v>
      </c>
      <c r="H431" s="124"/>
      <c r="I431" s="128" t="s">
        <v>2421</v>
      </c>
      <c r="J431" s="124"/>
      <c r="K431" s="124"/>
      <c r="L431" s="124"/>
      <c r="M431" s="124"/>
      <c r="N431" s="207">
        <v>17325</v>
      </c>
      <c r="O431" s="207">
        <v>0</v>
      </c>
      <c r="P431" s="124" t="s">
        <v>1314</v>
      </c>
    </row>
    <row r="432" spans="1:16" ht="63.75">
      <c r="A432" s="257" t="s">
        <v>622</v>
      </c>
      <c r="B432" s="124"/>
      <c r="C432" s="125" t="s">
        <v>715</v>
      </c>
      <c r="D432" s="119">
        <v>43125</v>
      </c>
      <c r="E432" s="120" t="s">
        <v>1545</v>
      </c>
      <c r="F432" s="120" t="s">
        <v>1315</v>
      </c>
      <c r="G432" s="120">
        <v>16421903</v>
      </c>
      <c r="H432" s="124"/>
      <c r="I432" s="128" t="s">
        <v>2422</v>
      </c>
      <c r="J432" s="124"/>
      <c r="K432" s="124"/>
      <c r="L432" s="124"/>
      <c r="M432" s="124"/>
      <c r="N432" s="207">
        <v>3000</v>
      </c>
      <c r="O432" s="207">
        <v>0</v>
      </c>
      <c r="P432" s="124" t="s">
        <v>1314</v>
      </c>
    </row>
    <row r="433" spans="1:16" ht="63.75">
      <c r="A433" s="257" t="s">
        <v>622</v>
      </c>
      <c r="B433" s="124"/>
      <c r="C433" s="125" t="s">
        <v>715</v>
      </c>
      <c r="D433" s="119">
        <v>43125</v>
      </c>
      <c r="E433" s="120" t="s">
        <v>1546</v>
      </c>
      <c r="F433" s="120" t="s">
        <v>1315</v>
      </c>
      <c r="G433" s="120">
        <v>16421834</v>
      </c>
      <c r="H433" s="124"/>
      <c r="I433" s="128" t="s">
        <v>2423</v>
      </c>
      <c r="J433" s="124"/>
      <c r="K433" s="124"/>
      <c r="L433" s="124"/>
      <c r="M433" s="124"/>
      <c r="N433" s="207">
        <v>6000</v>
      </c>
      <c r="O433" s="207">
        <v>0</v>
      </c>
      <c r="P433" s="124" t="s">
        <v>1314</v>
      </c>
    </row>
    <row r="434" spans="1:16" ht="63.75">
      <c r="A434" s="257" t="s">
        <v>622</v>
      </c>
      <c r="B434" s="124"/>
      <c r="C434" s="125" t="s">
        <v>715</v>
      </c>
      <c r="D434" s="119">
        <v>43125</v>
      </c>
      <c r="E434" s="120" t="s">
        <v>1547</v>
      </c>
      <c r="F434" s="120" t="s">
        <v>1315</v>
      </c>
      <c r="G434" s="120">
        <v>16421810</v>
      </c>
      <c r="H434" s="124"/>
      <c r="I434" s="128" t="s">
        <v>2424</v>
      </c>
      <c r="J434" s="124"/>
      <c r="K434" s="124"/>
      <c r="L434" s="124"/>
      <c r="M434" s="124"/>
      <c r="N434" s="207">
        <v>10800</v>
      </c>
      <c r="O434" s="207">
        <v>0</v>
      </c>
      <c r="P434" s="124" t="s">
        <v>1314</v>
      </c>
    </row>
    <row r="435" spans="1:16" ht="63.75">
      <c r="A435" s="257" t="s">
        <v>622</v>
      </c>
      <c r="B435" s="124"/>
      <c r="C435" s="125" t="s">
        <v>715</v>
      </c>
      <c r="D435" s="119">
        <v>43125</v>
      </c>
      <c r="E435" s="120" t="s">
        <v>1548</v>
      </c>
      <c r="F435" s="120" t="s">
        <v>1315</v>
      </c>
      <c r="G435" s="120">
        <v>16421809</v>
      </c>
      <c r="H435" s="124"/>
      <c r="I435" s="128" t="s">
        <v>2425</v>
      </c>
      <c r="J435" s="124"/>
      <c r="K435" s="124"/>
      <c r="L435" s="124"/>
      <c r="M435" s="124"/>
      <c r="N435" s="207">
        <v>15750</v>
      </c>
      <c r="O435" s="207">
        <v>0</v>
      </c>
      <c r="P435" s="124" t="s">
        <v>1314</v>
      </c>
    </row>
    <row r="436" spans="1:16" ht="63.75">
      <c r="A436" s="257" t="s">
        <v>622</v>
      </c>
      <c r="B436" s="124"/>
      <c r="C436" s="125" t="s">
        <v>715</v>
      </c>
      <c r="D436" s="119">
        <v>43125</v>
      </c>
      <c r="E436" s="120" t="s">
        <v>1549</v>
      </c>
      <c r="F436" s="120" t="s">
        <v>1315</v>
      </c>
      <c r="G436" s="120">
        <v>16421240</v>
      </c>
      <c r="H436" s="124"/>
      <c r="I436" s="128" t="s">
        <v>2426</v>
      </c>
      <c r="J436" s="124"/>
      <c r="K436" s="124"/>
      <c r="L436" s="124"/>
      <c r="M436" s="124"/>
      <c r="N436" s="207">
        <v>9000</v>
      </c>
      <c r="O436" s="207">
        <v>0</v>
      </c>
      <c r="P436" s="124" t="s">
        <v>1314</v>
      </c>
    </row>
    <row r="437" spans="1:16" ht="63.75">
      <c r="A437" s="257" t="s">
        <v>622</v>
      </c>
      <c r="B437" s="124"/>
      <c r="C437" s="125" t="s">
        <v>715</v>
      </c>
      <c r="D437" s="119">
        <v>43125</v>
      </c>
      <c r="E437" s="120" t="s">
        <v>1550</v>
      </c>
      <c r="F437" s="120" t="s">
        <v>1315</v>
      </c>
      <c r="G437" s="120">
        <v>16421223</v>
      </c>
      <c r="H437" s="124"/>
      <c r="I437" s="128" t="s">
        <v>2427</v>
      </c>
      <c r="J437" s="124"/>
      <c r="K437" s="124"/>
      <c r="L437" s="124"/>
      <c r="M437" s="124"/>
      <c r="N437" s="207">
        <v>15000</v>
      </c>
      <c r="O437" s="207">
        <v>0</v>
      </c>
      <c r="P437" s="124" t="s">
        <v>1314</v>
      </c>
    </row>
    <row r="438" spans="1:16" ht="63.75">
      <c r="A438" s="257" t="s">
        <v>622</v>
      </c>
      <c r="B438" s="124"/>
      <c r="C438" s="125" t="s">
        <v>715</v>
      </c>
      <c r="D438" s="119">
        <v>43125</v>
      </c>
      <c r="E438" s="120" t="s">
        <v>1551</v>
      </c>
      <c r="F438" s="120" t="s">
        <v>1315</v>
      </c>
      <c r="G438" s="120">
        <v>16421189</v>
      </c>
      <c r="H438" s="124"/>
      <c r="I438" s="128" t="s">
        <v>2428</v>
      </c>
      <c r="J438" s="124"/>
      <c r="K438" s="124"/>
      <c r="L438" s="124"/>
      <c r="M438" s="124"/>
      <c r="N438" s="207">
        <v>18000</v>
      </c>
      <c r="O438" s="207">
        <v>0</v>
      </c>
      <c r="P438" s="124" t="s">
        <v>1314</v>
      </c>
    </row>
    <row r="439" spans="1:16" ht="63.75">
      <c r="A439" s="257" t="s">
        <v>622</v>
      </c>
      <c r="B439" s="124"/>
      <c r="C439" s="125" t="s">
        <v>715</v>
      </c>
      <c r="D439" s="119">
        <v>43125</v>
      </c>
      <c r="E439" s="120" t="s">
        <v>1552</v>
      </c>
      <c r="F439" s="120" t="s">
        <v>1315</v>
      </c>
      <c r="G439" s="120">
        <v>16421187</v>
      </c>
      <c r="H439" s="124"/>
      <c r="I439" s="128" t="s">
        <v>2429</v>
      </c>
      <c r="J439" s="124"/>
      <c r="K439" s="124"/>
      <c r="L439" s="124"/>
      <c r="M439" s="124"/>
      <c r="N439" s="207">
        <v>6000</v>
      </c>
      <c r="O439" s="207">
        <v>0</v>
      </c>
      <c r="P439" s="124" t="s">
        <v>1314</v>
      </c>
    </row>
    <row r="440" spans="1:16" ht="63.75">
      <c r="A440" s="257" t="s">
        <v>622</v>
      </c>
      <c r="B440" s="124"/>
      <c r="C440" s="125" t="s">
        <v>715</v>
      </c>
      <c r="D440" s="119">
        <v>43125</v>
      </c>
      <c r="E440" s="120" t="s">
        <v>1553</v>
      </c>
      <c r="F440" s="120" t="s">
        <v>1315</v>
      </c>
      <c r="G440" s="120">
        <v>16420747</v>
      </c>
      <c r="H440" s="124"/>
      <c r="I440" s="128" t="s">
        <v>2430</v>
      </c>
      <c r="J440" s="124"/>
      <c r="K440" s="124"/>
      <c r="L440" s="124"/>
      <c r="M440" s="124"/>
      <c r="N440" s="207">
        <v>9000</v>
      </c>
      <c r="O440" s="207">
        <v>0</v>
      </c>
      <c r="P440" s="124" t="s">
        <v>1314</v>
      </c>
    </row>
    <row r="441" spans="1:16" ht="63.75">
      <c r="A441" s="257" t="s">
        <v>622</v>
      </c>
      <c r="B441" s="124"/>
      <c r="C441" s="125" t="s">
        <v>715</v>
      </c>
      <c r="D441" s="119">
        <v>43125</v>
      </c>
      <c r="E441" s="120" t="s">
        <v>1554</v>
      </c>
      <c r="F441" s="120" t="s">
        <v>1315</v>
      </c>
      <c r="G441" s="120">
        <v>16420648</v>
      </c>
      <c r="H441" s="124"/>
      <c r="I441" s="128" t="s">
        <v>2431</v>
      </c>
      <c r="J441" s="124"/>
      <c r="K441" s="124"/>
      <c r="L441" s="124"/>
      <c r="M441" s="124"/>
      <c r="N441" s="207">
        <v>14625</v>
      </c>
      <c r="O441" s="207">
        <v>0</v>
      </c>
      <c r="P441" s="124" t="s">
        <v>1314</v>
      </c>
    </row>
    <row r="442" spans="1:16" ht="63.75">
      <c r="A442" s="257" t="s">
        <v>622</v>
      </c>
      <c r="B442" s="124"/>
      <c r="C442" s="125" t="s">
        <v>715</v>
      </c>
      <c r="D442" s="119">
        <v>43125</v>
      </c>
      <c r="E442" s="120" t="s">
        <v>1555</v>
      </c>
      <c r="F442" s="120" t="s">
        <v>1315</v>
      </c>
      <c r="G442" s="120">
        <v>16420643</v>
      </c>
      <c r="H442" s="124"/>
      <c r="I442" s="128" t="s">
        <v>2432</v>
      </c>
      <c r="J442" s="124"/>
      <c r="K442" s="124"/>
      <c r="L442" s="124"/>
      <c r="M442" s="124"/>
      <c r="N442" s="207">
        <v>31663</v>
      </c>
      <c r="O442" s="207">
        <v>0</v>
      </c>
      <c r="P442" s="124" t="s">
        <v>1314</v>
      </c>
    </row>
    <row r="443" spans="1:16" ht="63.75">
      <c r="A443" s="257" t="s">
        <v>622</v>
      </c>
      <c r="B443" s="124"/>
      <c r="C443" s="125" t="s">
        <v>715</v>
      </c>
      <c r="D443" s="119">
        <v>43125</v>
      </c>
      <c r="E443" s="120" t="s">
        <v>1556</v>
      </c>
      <c r="F443" s="120" t="s">
        <v>1315</v>
      </c>
      <c r="G443" s="120">
        <v>16420641</v>
      </c>
      <c r="H443" s="124"/>
      <c r="I443" s="128" t="s">
        <v>2433</v>
      </c>
      <c r="J443" s="124"/>
      <c r="K443" s="124"/>
      <c r="L443" s="124"/>
      <c r="M443" s="124"/>
      <c r="N443" s="207">
        <v>11925</v>
      </c>
      <c r="O443" s="207">
        <v>0</v>
      </c>
      <c r="P443" s="124" t="s">
        <v>1314</v>
      </c>
    </row>
    <row r="444" spans="1:16" ht="63.75">
      <c r="A444" s="257" t="s">
        <v>622</v>
      </c>
      <c r="B444" s="124"/>
      <c r="C444" s="125" t="s">
        <v>715</v>
      </c>
      <c r="D444" s="119">
        <v>43125</v>
      </c>
      <c r="E444" s="120" t="s">
        <v>1557</v>
      </c>
      <c r="F444" s="120" t="s">
        <v>1315</v>
      </c>
      <c r="G444" s="120">
        <v>16420639</v>
      </c>
      <c r="H444" s="124"/>
      <c r="I444" s="128" t="s">
        <v>2434</v>
      </c>
      <c r="J444" s="124"/>
      <c r="K444" s="124"/>
      <c r="L444" s="124"/>
      <c r="M444" s="124"/>
      <c r="N444" s="207">
        <v>14907.5</v>
      </c>
      <c r="O444" s="207">
        <v>0</v>
      </c>
      <c r="P444" s="124" t="s">
        <v>1314</v>
      </c>
    </row>
    <row r="445" spans="1:16" ht="63.75">
      <c r="A445" s="257" t="s">
        <v>622</v>
      </c>
      <c r="B445" s="124"/>
      <c r="C445" s="125" t="s">
        <v>715</v>
      </c>
      <c r="D445" s="119">
        <v>43125</v>
      </c>
      <c r="E445" s="120" t="s">
        <v>1558</v>
      </c>
      <c r="F445" s="120" t="s">
        <v>1315</v>
      </c>
      <c r="G445" s="120">
        <v>16420637</v>
      </c>
      <c r="H445" s="124"/>
      <c r="I445" s="128" t="s">
        <v>2435</v>
      </c>
      <c r="J445" s="124"/>
      <c r="K445" s="124"/>
      <c r="L445" s="124"/>
      <c r="M445" s="124"/>
      <c r="N445" s="207">
        <v>16650</v>
      </c>
      <c r="O445" s="207">
        <v>0</v>
      </c>
      <c r="P445" s="124" t="s">
        <v>1314</v>
      </c>
    </row>
    <row r="446" spans="1:16" ht="76.5">
      <c r="A446" s="257" t="s">
        <v>622</v>
      </c>
      <c r="B446" s="124"/>
      <c r="C446" s="125" t="s">
        <v>715</v>
      </c>
      <c r="D446" s="119">
        <v>43125</v>
      </c>
      <c r="E446" s="120" t="s">
        <v>1559</v>
      </c>
      <c r="F446" s="120" t="s">
        <v>1315</v>
      </c>
      <c r="G446" s="120">
        <v>16420624</v>
      </c>
      <c r="H446" s="124"/>
      <c r="I446" s="128" t="s">
        <v>2436</v>
      </c>
      <c r="J446" s="124"/>
      <c r="K446" s="124"/>
      <c r="L446" s="124"/>
      <c r="M446" s="124"/>
      <c r="N446" s="207">
        <v>12197</v>
      </c>
      <c r="O446" s="207">
        <v>0</v>
      </c>
      <c r="P446" s="124" t="s">
        <v>1314</v>
      </c>
    </row>
    <row r="447" spans="1:16" ht="63.75">
      <c r="A447" s="257" t="s">
        <v>622</v>
      </c>
      <c r="B447" s="124"/>
      <c r="C447" s="125" t="s">
        <v>715</v>
      </c>
      <c r="D447" s="119">
        <v>43125</v>
      </c>
      <c r="E447" s="120" t="s">
        <v>1560</v>
      </c>
      <c r="F447" s="120" t="s">
        <v>1315</v>
      </c>
      <c r="G447" s="120">
        <v>16420609</v>
      </c>
      <c r="H447" s="124"/>
      <c r="I447" s="128" t="s">
        <v>2437</v>
      </c>
      <c r="J447" s="124"/>
      <c r="K447" s="124"/>
      <c r="L447" s="124"/>
      <c r="M447" s="124"/>
      <c r="N447" s="207">
        <v>5174</v>
      </c>
      <c r="O447" s="207">
        <v>0</v>
      </c>
      <c r="P447" s="124" t="s">
        <v>1314</v>
      </c>
    </row>
    <row r="448" spans="1:16" ht="63.75">
      <c r="A448" s="257" t="s">
        <v>622</v>
      </c>
      <c r="B448" s="124"/>
      <c r="C448" s="125" t="s">
        <v>715</v>
      </c>
      <c r="D448" s="119">
        <v>43125</v>
      </c>
      <c r="E448" s="120" t="s">
        <v>1561</v>
      </c>
      <c r="F448" s="120" t="s">
        <v>1315</v>
      </c>
      <c r="G448" s="120">
        <v>16420608</v>
      </c>
      <c r="H448" s="124"/>
      <c r="I448" s="128" t="s">
        <v>2438</v>
      </c>
      <c r="J448" s="124"/>
      <c r="K448" s="124"/>
      <c r="L448" s="124"/>
      <c r="M448" s="124"/>
      <c r="N448" s="207">
        <v>13552</v>
      </c>
      <c r="O448" s="207">
        <v>0</v>
      </c>
      <c r="P448" s="124" t="s">
        <v>1314</v>
      </c>
    </row>
    <row r="449" spans="1:16" ht="63.75">
      <c r="A449" s="257" t="s">
        <v>622</v>
      </c>
      <c r="B449" s="124"/>
      <c r="C449" s="125" t="s">
        <v>715</v>
      </c>
      <c r="D449" s="119">
        <v>43125</v>
      </c>
      <c r="E449" s="120" t="s">
        <v>1562</v>
      </c>
      <c r="F449" s="120" t="s">
        <v>1315</v>
      </c>
      <c r="G449" s="120">
        <v>16420606</v>
      </c>
      <c r="H449" s="124"/>
      <c r="I449" s="128" t="s">
        <v>2439</v>
      </c>
      <c r="J449" s="124"/>
      <c r="K449" s="124"/>
      <c r="L449" s="124"/>
      <c r="M449" s="124"/>
      <c r="N449" s="207">
        <v>15523</v>
      </c>
      <c r="O449" s="207">
        <v>0</v>
      </c>
      <c r="P449" s="124" t="s">
        <v>1314</v>
      </c>
    </row>
    <row r="450" spans="1:16" ht="63.75">
      <c r="A450" s="257" t="s">
        <v>622</v>
      </c>
      <c r="B450" s="124"/>
      <c r="C450" s="125" t="s">
        <v>715</v>
      </c>
      <c r="D450" s="119">
        <v>43125</v>
      </c>
      <c r="E450" s="120" t="s">
        <v>1563</v>
      </c>
      <c r="F450" s="120" t="s">
        <v>1315</v>
      </c>
      <c r="G450" s="120">
        <v>16420605</v>
      </c>
      <c r="H450" s="124"/>
      <c r="I450" s="128" t="s">
        <v>2440</v>
      </c>
      <c r="J450" s="124"/>
      <c r="K450" s="124"/>
      <c r="L450" s="124"/>
      <c r="M450" s="124"/>
      <c r="N450" s="207">
        <v>17002</v>
      </c>
      <c r="O450" s="207">
        <v>0</v>
      </c>
      <c r="P450" s="124" t="s">
        <v>1314</v>
      </c>
    </row>
    <row r="451" spans="1:16" ht="63.75">
      <c r="A451" s="257" t="s">
        <v>622</v>
      </c>
      <c r="B451" s="124"/>
      <c r="C451" s="125" t="s">
        <v>715</v>
      </c>
      <c r="D451" s="119">
        <v>43125</v>
      </c>
      <c r="E451" s="120" t="s">
        <v>1564</v>
      </c>
      <c r="F451" s="120" t="s">
        <v>1315</v>
      </c>
      <c r="G451" s="120">
        <v>16420603</v>
      </c>
      <c r="H451" s="124"/>
      <c r="I451" s="128" t="s">
        <v>2441</v>
      </c>
      <c r="J451" s="124"/>
      <c r="K451" s="124"/>
      <c r="L451" s="124"/>
      <c r="M451" s="124"/>
      <c r="N451" s="207">
        <v>11700</v>
      </c>
      <c r="O451" s="207">
        <v>0</v>
      </c>
      <c r="P451" s="124" t="s">
        <v>1314</v>
      </c>
    </row>
    <row r="452" spans="1:16" ht="63.75">
      <c r="A452" s="257" t="s">
        <v>622</v>
      </c>
      <c r="B452" s="124"/>
      <c r="C452" s="125" t="s">
        <v>715</v>
      </c>
      <c r="D452" s="119">
        <v>43125</v>
      </c>
      <c r="E452" s="120" t="s">
        <v>1565</v>
      </c>
      <c r="F452" s="120" t="s">
        <v>1315</v>
      </c>
      <c r="G452" s="120">
        <v>16420601</v>
      </c>
      <c r="H452" s="124"/>
      <c r="I452" s="128" t="s">
        <v>2442</v>
      </c>
      <c r="J452" s="124"/>
      <c r="K452" s="124"/>
      <c r="L452" s="124"/>
      <c r="M452" s="124"/>
      <c r="N452" s="207">
        <v>19800</v>
      </c>
      <c r="O452" s="207">
        <v>0</v>
      </c>
      <c r="P452" s="124" t="s">
        <v>1314</v>
      </c>
    </row>
    <row r="453" spans="1:16" ht="63.75">
      <c r="A453" s="257" t="s">
        <v>622</v>
      </c>
      <c r="B453" s="124"/>
      <c r="C453" s="125" t="s">
        <v>715</v>
      </c>
      <c r="D453" s="119">
        <v>43125</v>
      </c>
      <c r="E453" s="120" t="s">
        <v>1566</v>
      </c>
      <c r="F453" s="120" t="s">
        <v>1315</v>
      </c>
      <c r="G453" s="120">
        <v>16420600</v>
      </c>
      <c r="H453" s="124"/>
      <c r="I453" s="128" t="s">
        <v>2443</v>
      </c>
      <c r="J453" s="124"/>
      <c r="K453" s="124"/>
      <c r="L453" s="124"/>
      <c r="M453" s="124"/>
      <c r="N453" s="207">
        <v>11458</v>
      </c>
      <c r="O453" s="207">
        <v>0</v>
      </c>
      <c r="P453" s="124" t="s">
        <v>1314</v>
      </c>
    </row>
    <row r="454" spans="1:16" ht="63.75">
      <c r="A454" s="257" t="s">
        <v>622</v>
      </c>
      <c r="B454" s="124"/>
      <c r="C454" s="125" t="s">
        <v>715</v>
      </c>
      <c r="D454" s="119">
        <v>43125</v>
      </c>
      <c r="E454" s="120" t="s">
        <v>1567</v>
      </c>
      <c r="F454" s="120" t="s">
        <v>1315</v>
      </c>
      <c r="G454" s="120">
        <v>16420598</v>
      </c>
      <c r="H454" s="124"/>
      <c r="I454" s="128" t="s">
        <v>2444</v>
      </c>
      <c r="J454" s="124"/>
      <c r="K454" s="124"/>
      <c r="L454" s="124"/>
      <c r="M454" s="124"/>
      <c r="N454" s="207">
        <v>25626</v>
      </c>
      <c r="O454" s="207">
        <v>0</v>
      </c>
      <c r="P454" s="124" t="s">
        <v>1314</v>
      </c>
    </row>
    <row r="455" spans="1:16" ht="63.75">
      <c r="A455" s="257" t="s">
        <v>622</v>
      </c>
      <c r="B455" s="124"/>
      <c r="C455" s="125" t="s">
        <v>715</v>
      </c>
      <c r="D455" s="119">
        <v>43125</v>
      </c>
      <c r="E455" s="120" t="s">
        <v>1568</v>
      </c>
      <c r="F455" s="120" t="s">
        <v>1315</v>
      </c>
      <c r="G455" s="120">
        <v>16420596</v>
      </c>
      <c r="H455" s="124"/>
      <c r="I455" s="128" t="s">
        <v>2445</v>
      </c>
      <c r="J455" s="124"/>
      <c r="K455" s="124"/>
      <c r="L455" s="124"/>
      <c r="M455" s="124"/>
      <c r="N455" s="207">
        <v>13552</v>
      </c>
      <c r="O455" s="207">
        <v>0</v>
      </c>
      <c r="P455" s="124" t="s">
        <v>1314</v>
      </c>
    </row>
    <row r="456" spans="1:16" ht="63.75">
      <c r="A456" s="257" t="s">
        <v>622</v>
      </c>
      <c r="B456" s="124"/>
      <c r="C456" s="125" t="s">
        <v>715</v>
      </c>
      <c r="D456" s="119">
        <v>43125</v>
      </c>
      <c r="E456" s="120" t="s">
        <v>1569</v>
      </c>
      <c r="F456" s="120" t="s">
        <v>1315</v>
      </c>
      <c r="G456" s="120">
        <v>16420594</v>
      </c>
      <c r="H456" s="124"/>
      <c r="I456" s="128" t="s">
        <v>2446</v>
      </c>
      <c r="J456" s="124"/>
      <c r="K456" s="124"/>
      <c r="L456" s="124"/>
      <c r="M456" s="124"/>
      <c r="N456" s="207">
        <v>13675.5</v>
      </c>
      <c r="O456" s="207">
        <v>0</v>
      </c>
      <c r="P456" s="124" t="s">
        <v>1314</v>
      </c>
    </row>
    <row r="457" spans="1:16" ht="63.75">
      <c r="A457" s="257" t="s">
        <v>622</v>
      </c>
      <c r="B457" s="124"/>
      <c r="C457" s="125" t="s">
        <v>715</v>
      </c>
      <c r="D457" s="119">
        <v>43125</v>
      </c>
      <c r="E457" s="120" t="s">
        <v>1570</v>
      </c>
      <c r="F457" s="120" t="s">
        <v>1315</v>
      </c>
      <c r="G457" s="120">
        <v>16420584</v>
      </c>
      <c r="H457" s="124"/>
      <c r="I457" s="128" t="s">
        <v>2447</v>
      </c>
      <c r="J457" s="124"/>
      <c r="K457" s="124"/>
      <c r="L457" s="124"/>
      <c r="M457" s="124"/>
      <c r="N457" s="207">
        <v>10500</v>
      </c>
      <c r="O457" s="207">
        <v>0</v>
      </c>
      <c r="P457" s="124" t="s">
        <v>1314</v>
      </c>
    </row>
    <row r="458" spans="1:16" ht="63.75">
      <c r="A458" s="257" t="s">
        <v>622</v>
      </c>
      <c r="B458" s="124"/>
      <c r="C458" s="125" t="s">
        <v>715</v>
      </c>
      <c r="D458" s="119">
        <v>43125</v>
      </c>
      <c r="E458" s="120" t="s">
        <v>1571</v>
      </c>
      <c r="F458" s="120" t="s">
        <v>1315</v>
      </c>
      <c r="G458" s="120">
        <v>16420578</v>
      </c>
      <c r="H458" s="124"/>
      <c r="I458" s="128" t="s">
        <v>2448</v>
      </c>
      <c r="J458" s="124"/>
      <c r="K458" s="124"/>
      <c r="L458" s="124"/>
      <c r="M458" s="124"/>
      <c r="N458" s="207">
        <v>7650</v>
      </c>
      <c r="O458" s="207">
        <v>0</v>
      </c>
      <c r="P458" s="124" t="s">
        <v>1314</v>
      </c>
    </row>
    <row r="459" spans="1:16" ht="63.75">
      <c r="A459" s="257" t="s">
        <v>622</v>
      </c>
      <c r="B459" s="124"/>
      <c r="C459" s="125" t="s">
        <v>715</v>
      </c>
      <c r="D459" s="119">
        <v>43125</v>
      </c>
      <c r="E459" s="120" t="s">
        <v>1572</v>
      </c>
      <c r="F459" s="120" t="s">
        <v>1315</v>
      </c>
      <c r="G459" s="120">
        <v>16420563</v>
      </c>
      <c r="H459" s="124"/>
      <c r="I459" s="128" t="s">
        <v>2449</v>
      </c>
      <c r="J459" s="124"/>
      <c r="K459" s="124"/>
      <c r="L459" s="124"/>
      <c r="M459" s="124"/>
      <c r="N459" s="207">
        <v>9450</v>
      </c>
      <c r="O459" s="207">
        <v>0</v>
      </c>
      <c r="P459" s="124" t="s">
        <v>1314</v>
      </c>
    </row>
    <row r="460" spans="1:16" ht="63.75">
      <c r="A460" s="257" t="s">
        <v>622</v>
      </c>
      <c r="B460" s="124"/>
      <c r="C460" s="125" t="s">
        <v>715</v>
      </c>
      <c r="D460" s="119">
        <v>43125</v>
      </c>
      <c r="E460" s="120" t="s">
        <v>1573</v>
      </c>
      <c r="F460" s="120" t="s">
        <v>1315</v>
      </c>
      <c r="G460" s="120">
        <v>16420561</v>
      </c>
      <c r="H460" s="124"/>
      <c r="I460" s="128" t="s">
        <v>2450</v>
      </c>
      <c r="J460" s="124"/>
      <c r="K460" s="124"/>
      <c r="L460" s="124"/>
      <c r="M460" s="124"/>
      <c r="N460" s="207">
        <v>14045</v>
      </c>
      <c r="O460" s="207">
        <v>0</v>
      </c>
      <c r="P460" s="124" t="s">
        <v>1314</v>
      </c>
    </row>
    <row r="461" spans="1:16" ht="63.75">
      <c r="A461" s="257" t="s">
        <v>622</v>
      </c>
      <c r="B461" s="124"/>
      <c r="C461" s="125" t="s">
        <v>715</v>
      </c>
      <c r="D461" s="119">
        <v>43125</v>
      </c>
      <c r="E461" s="120" t="s">
        <v>1574</v>
      </c>
      <c r="F461" s="120" t="s">
        <v>1315</v>
      </c>
      <c r="G461" s="120">
        <v>16420517</v>
      </c>
      <c r="H461" s="124"/>
      <c r="I461" s="128" t="s">
        <v>2451</v>
      </c>
      <c r="J461" s="124"/>
      <c r="K461" s="124"/>
      <c r="L461" s="124"/>
      <c r="M461" s="124"/>
      <c r="N461" s="207">
        <v>13552</v>
      </c>
      <c r="O461" s="207">
        <v>0</v>
      </c>
      <c r="P461" s="124" t="s">
        <v>1314</v>
      </c>
    </row>
    <row r="462" spans="1:16" ht="63.75">
      <c r="A462" s="257" t="s">
        <v>622</v>
      </c>
      <c r="B462" s="124"/>
      <c r="C462" s="125" t="s">
        <v>715</v>
      </c>
      <c r="D462" s="119">
        <v>43125</v>
      </c>
      <c r="E462" s="120" t="s">
        <v>1575</v>
      </c>
      <c r="F462" s="120" t="s">
        <v>1315</v>
      </c>
      <c r="G462" s="120">
        <v>16420493</v>
      </c>
      <c r="H462" s="124"/>
      <c r="I462" s="128" t="s">
        <v>2452</v>
      </c>
      <c r="J462" s="124"/>
      <c r="K462" s="124"/>
      <c r="L462" s="124"/>
      <c r="M462" s="124"/>
      <c r="N462" s="207">
        <v>900</v>
      </c>
      <c r="O462" s="207">
        <v>0</v>
      </c>
      <c r="P462" s="124" t="s">
        <v>1314</v>
      </c>
    </row>
    <row r="463" spans="1:16" ht="63.75">
      <c r="A463" s="257" t="s">
        <v>622</v>
      </c>
      <c r="B463" s="124"/>
      <c r="C463" s="125" t="s">
        <v>715</v>
      </c>
      <c r="D463" s="119">
        <v>43125</v>
      </c>
      <c r="E463" s="120" t="s">
        <v>1576</v>
      </c>
      <c r="F463" s="120" t="s">
        <v>1315</v>
      </c>
      <c r="G463" s="120">
        <v>16420492</v>
      </c>
      <c r="H463" s="124"/>
      <c r="I463" s="128" t="s">
        <v>2453</v>
      </c>
      <c r="J463" s="124"/>
      <c r="K463" s="124"/>
      <c r="L463" s="124"/>
      <c r="M463" s="124"/>
      <c r="N463" s="207">
        <v>17550</v>
      </c>
      <c r="O463" s="207">
        <v>0</v>
      </c>
      <c r="P463" s="124" t="s">
        <v>1314</v>
      </c>
    </row>
    <row r="464" spans="1:16" ht="63.75">
      <c r="A464" s="257" t="s">
        <v>622</v>
      </c>
      <c r="B464" s="124"/>
      <c r="C464" s="125" t="s">
        <v>715</v>
      </c>
      <c r="D464" s="119">
        <v>43125</v>
      </c>
      <c r="E464" s="120" t="s">
        <v>1577</v>
      </c>
      <c r="F464" s="120" t="s">
        <v>1315</v>
      </c>
      <c r="G464" s="120">
        <v>16423152</v>
      </c>
      <c r="H464" s="124"/>
      <c r="I464" s="128" t="s">
        <v>2454</v>
      </c>
      <c r="J464" s="124"/>
      <c r="K464" s="124"/>
      <c r="L464" s="124"/>
      <c r="M464" s="124"/>
      <c r="N464" s="207">
        <v>13500</v>
      </c>
      <c r="O464" s="207">
        <v>0</v>
      </c>
      <c r="P464" s="124" t="s">
        <v>1314</v>
      </c>
    </row>
    <row r="465" spans="1:16" ht="63.75">
      <c r="A465" s="257" t="s">
        <v>622</v>
      </c>
      <c r="B465" s="124"/>
      <c r="C465" s="125" t="s">
        <v>715</v>
      </c>
      <c r="D465" s="119">
        <v>43125</v>
      </c>
      <c r="E465" s="120" t="s">
        <v>1578</v>
      </c>
      <c r="F465" s="120" t="s">
        <v>1315</v>
      </c>
      <c r="G465" s="120">
        <v>16423151</v>
      </c>
      <c r="H465" s="124"/>
      <c r="I465" s="128" t="s">
        <v>2455</v>
      </c>
      <c r="J465" s="124"/>
      <c r="K465" s="124"/>
      <c r="L465" s="124"/>
      <c r="M465" s="124"/>
      <c r="N465" s="207">
        <v>27720.5</v>
      </c>
      <c r="O465" s="207">
        <v>0</v>
      </c>
      <c r="P465" s="124" t="s">
        <v>1314</v>
      </c>
    </row>
    <row r="466" spans="1:16" ht="63.75">
      <c r="A466" s="257" t="s">
        <v>622</v>
      </c>
      <c r="B466" s="124"/>
      <c r="C466" s="125" t="s">
        <v>715</v>
      </c>
      <c r="D466" s="119">
        <v>43125</v>
      </c>
      <c r="E466" s="120" t="s">
        <v>1579</v>
      </c>
      <c r="F466" s="120" t="s">
        <v>1315</v>
      </c>
      <c r="G466" s="120">
        <v>16423150</v>
      </c>
      <c r="H466" s="124"/>
      <c r="I466" s="128" t="s">
        <v>2456</v>
      </c>
      <c r="J466" s="124"/>
      <c r="K466" s="124"/>
      <c r="L466" s="124"/>
      <c r="M466" s="124"/>
      <c r="N466" s="207">
        <v>12600</v>
      </c>
      <c r="O466" s="207">
        <v>0</v>
      </c>
      <c r="P466" s="124" t="s">
        <v>1314</v>
      </c>
    </row>
    <row r="467" spans="1:16" ht="63.75">
      <c r="A467" s="257" t="s">
        <v>622</v>
      </c>
      <c r="B467" s="124"/>
      <c r="C467" s="125" t="s">
        <v>715</v>
      </c>
      <c r="D467" s="119">
        <v>43125</v>
      </c>
      <c r="E467" s="120" t="s">
        <v>1580</v>
      </c>
      <c r="F467" s="120" t="s">
        <v>1315</v>
      </c>
      <c r="G467" s="120">
        <v>16423149</v>
      </c>
      <c r="H467" s="124"/>
      <c r="I467" s="128" t="s">
        <v>2457</v>
      </c>
      <c r="J467" s="124"/>
      <c r="K467" s="124"/>
      <c r="L467" s="124"/>
      <c r="M467" s="124"/>
      <c r="N467" s="207">
        <v>24394</v>
      </c>
      <c r="O467" s="207">
        <v>0</v>
      </c>
      <c r="P467" s="124" t="s">
        <v>1314</v>
      </c>
    </row>
    <row r="468" spans="1:16" ht="63.75">
      <c r="A468" s="257" t="s">
        <v>622</v>
      </c>
      <c r="B468" s="124"/>
      <c r="C468" s="125" t="s">
        <v>715</v>
      </c>
      <c r="D468" s="119">
        <v>43125</v>
      </c>
      <c r="E468" s="120" t="s">
        <v>1581</v>
      </c>
      <c r="F468" s="120" t="s">
        <v>1315</v>
      </c>
      <c r="G468" s="120">
        <v>16423148</v>
      </c>
      <c r="H468" s="124"/>
      <c r="I468" s="128" t="s">
        <v>2458</v>
      </c>
      <c r="J468" s="124"/>
      <c r="K468" s="124"/>
      <c r="L468" s="124"/>
      <c r="M468" s="124"/>
      <c r="N468" s="207">
        <v>13950</v>
      </c>
      <c r="O468" s="207">
        <v>0</v>
      </c>
      <c r="P468" s="124" t="s">
        <v>1314</v>
      </c>
    </row>
    <row r="469" spans="1:16" ht="63.75">
      <c r="A469" s="257" t="s">
        <v>622</v>
      </c>
      <c r="B469" s="124"/>
      <c r="C469" s="125" t="s">
        <v>715</v>
      </c>
      <c r="D469" s="119">
        <v>43125</v>
      </c>
      <c r="E469" s="120" t="s">
        <v>1582</v>
      </c>
      <c r="F469" s="120" t="s">
        <v>1315</v>
      </c>
      <c r="G469" s="120">
        <v>16423146</v>
      </c>
      <c r="H469" s="124"/>
      <c r="I469" s="128" t="s">
        <v>2459</v>
      </c>
      <c r="J469" s="124"/>
      <c r="K469" s="124"/>
      <c r="L469" s="124"/>
      <c r="M469" s="124"/>
      <c r="N469" s="207">
        <v>11700</v>
      </c>
      <c r="O469" s="207">
        <v>0</v>
      </c>
      <c r="P469" s="124" t="s">
        <v>1314</v>
      </c>
    </row>
    <row r="470" spans="1:16" ht="63.75">
      <c r="A470" s="257" t="s">
        <v>622</v>
      </c>
      <c r="B470" s="124"/>
      <c r="C470" s="125" t="s">
        <v>715</v>
      </c>
      <c r="D470" s="119">
        <v>43125</v>
      </c>
      <c r="E470" s="120" t="s">
        <v>1583</v>
      </c>
      <c r="F470" s="120" t="s">
        <v>1315</v>
      </c>
      <c r="G470" s="120">
        <v>16423133</v>
      </c>
      <c r="H470" s="124"/>
      <c r="I470" s="128" t="s">
        <v>2460</v>
      </c>
      <c r="J470" s="124"/>
      <c r="K470" s="124"/>
      <c r="L470" s="124"/>
      <c r="M470" s="124"/>
      <c r="N470" s="207">
        <v>10595.5</v>
      </c>
      <c r="O470" s="207">
        <v>0</v>
      </c>
      <c r="P470" s="124" t="s">
        <v>1314</v>
      </c>
    </row>
    <row r="471" spans="1:16" ht="63.75">
      <c r="A471" s="257" t="s">
        <v>622</v>
      </c>
      <c r="B471" s="124"/>
      <c r="C471" s="125" t="s">
        <v>715</v>
      </c>
      <c r="D471" s="119">
        <v>43125</v>
      </c>
      <c r="E471" s="120" t="s">
        <v>1584</v>
      </c>
      <c r="F471" s="120" t="s">
        <v>1315</v>
      </c>
      <c r="G471" s="120">
        <v>16423131</v>
      </c>
      <c r="H471" s="124"/>
      <c r="I471" s="128" t="s">
        <v>2461</v>
      </c>
      <c r="J471" s="124"/>
      <c r="K471" s="124"/>
      <c r="L471" s="124"/>
      <c r="M471" s="124"/>
      <c r="N471" s="207">
        <v>6300</v>
      </c>
      <c r="O471" s="207">
        <v>0</v>
      </c>
      <c r="P471" s="124" t="s">
        <v>1314</v>
      </c>
    </row>
    <row r="472" spans="1:16" ht="63.75">
      <c r="A472" s="257" t="s">
        <v>622</v>
      </c>
      <c r="B472" s="124"/>
      <c r="C472" s="125" t="s">
        <v>715</v>
      </c>
      <c r="D472" s="119">
        <v>43125</v>
      </c>
      <c r="E472" s="120" t="s">
        <v>1585</v>
      </c>
      <c r="F472" s="120" t="s">
        <v>1315</v>
      </c>
      <c r="G472" s="120">
        <v>16423129</v>
      </c>
      <c r="H472" s="124"/>
      <c r="I472" s="128" t="s">
        <v>2462</v>
      </c>
      <c r="J472" s="124"/>
      <c r="K472" s="124"/>
      <c r="L472" s="124"/>
      <c r="M472" s="124"/>
      <c r="N472" s="207">
        <v>11335</v>
      </c>
      <c r="O472" s="207">
        <v>0</v>
      </c>
      <c r="P472" s="124" t="s">
        <v>1314</v>
      </c>
    </row>
    <row r="473" spans="1:16" ht="63.75">
      <c r="A473" s="257" t="s">
        <v>622</v>
      </c>
      <c r="B473" s="124"/>
      <c r="C473" s="125" t="s">
        <v>715</v>
      </c>
      <c r="D473" s="119">
        <v>43125</v>
      </c>
      <c r="E473" s="120" t="s">
        <v>1586</v>
      </c>
      <c r="F473" s="120" t="s">
        <v>1315</v>
      </c>
      <c r="G473" s="120">
        <v>16423127</v>
      </c>
      <c r="H473" s="124"/>
      <c r="I473" s="128" t="s">
        <v>2463</v>
      </c>
      <c r="J473" s="124"/>
      <c r="K473" s="124"/>
      <c r="L473" s="124"/>
      <c r="M473" s="124"/>
      <c r="N473" s="207">
        <v>17495</v>
      </c>
      <c r="O473" s="207">
        <v>0</v>
      </c>
      <c r="P473" s="124" t="s">
        <v>1314</v>
      </c>
    </row>
    <row r="474" spans="1:16" ht="63.75">
      <c r="A474" s="257" t="s">
        <v>622</v>
      </c>
      <c r="B474" s="124"/>
      <c r="C474" s="125" t="s">
        <v>715</v>
      </c>
      <c r="D474" s="119">
        <v>43125</v>
      </c>
      <c r="E474" s="120" t="s">
        <v>1587</v>
      </c>
      <c r="F474" s="120" t="s">
        <v>1315</v>
      </c>
      <c r="G474" s="120">
        <v>16423126</v>
      </c>
      <c r="H474" s="124"/>
      <c r="I474" s="128" t="s">
        <v>2464</v>
      </c>
      <c r="J474" s="124"/>
      <c r="K474" s="124"/>
      <c r="L474" s="124"/>
      <c r="M474" s="124"/>
      <c r="N474" s="207">
        <v>12074</v>
      </c>
      <c r="O474" s="207">
        <v>0</v>
      </c>
      <c r="P474" s="124" t="s">
        <v>1314</v>
      </c>
    </row>
    <row r="475" spans="1:16" ht="63.75">
      <c r="A475" s="257" t="s">
        <v>622</v>
      </c>
      <c r="B475" s="124"/>
      <c r="C475" s="125" t="s">
        <v>715</v>
      </c>
      <c r="D475" s="119">
        <v>43125</v>
      </c>
      <c r="E475" s="120" t="s">
        <v>1588</v>
      </c>
      <c r="F475" s="120" t="s">
        <v>1315</v>
      </c>
      <c r="G475" s="120">
        <v>16423124</v>
      </c>
      <c r="H475" s="124"/>
      <c r="I475" s="128" t="s">
        <v>2465</v>
      </c>
      <c r="J475" s="124"/>
      <c r="K475" s="124"/>
      <c r="L475" s="124"/>
      <c r="M475" s="124"/>
      <c r="N475" s="207">
        <v>16755</v>
      </c>
      <c r="O475" s="207">
        <v>0</v>
      </c>
      <c r="P475" s="124" t="s">
        <v>1314</v>
      </c>
    </row>
    <row r="476" spans="1:16" ht="63.75">
      <c r="A476" s="257" t="s">
        <v>622</v>
      </c>
      <c r="B476" s="124"/>
      <c r="C476" s="125" t="s">
        <v>715</v>
      </c>
      <c r="D476" s="119">
        <v>43125</v>
      </c>
      <c r="E476" s="120" t="s">
        <v>1589</v>
      </c>
      <c r="F476" s="120" t="s">
        <v>1315</v>
      </c>
      <c r="G476" s="120">
        <v>16423121</v>
      </c>
      <c r="H476" s="124"/>
      <c r="I476" s="128" t="s">
        <v>2466</v>
      </c>
      <c r="J476" s="124"/>
      <c r="K476" s="124"/>
      <c r="L476" s="124"/>
      <c r="M476" s="124"/>
      <c r="N476" s="207">
        <v>17741</v>
      </c>
      <c r="O476" s="207">
        <v>0</v>
      </c>
      <c r="P476" s="124" t="s">
        <v>1314</v>
      </c>
    </row>
    <row r="477" spans="1:16" ht="63.75">
      <c r="A477" s="257" t="s">
        <v>622</v>
      </c>
      <c r="B477" s="124"/>
      <c r="C477" s="125" t="s">
        <v>715</v>
      </c>
      <c r="D477" s="119">
        <v>43125</v>
      </c>
      <c r="E477" s="120" t="s">
        <v>1590</v>
      </c>
      <c r="F477" s="120" t="s">
        <v>1315</v>
      </c>
      <c r="G477" s="120">
        <v>16423118</v>
      </c>
      <c r="H477" s="124"/>
      <c r="I477" s="128" t="s">
        <v>2467</v>
      </c>
      <c r="J477" s="124"/>
      <c r="K477" s="124"/>
      <c r="L477" s="124"/>
      <c r="M477" s="124"/>
      <c r="N477" s="207">
        <v>13798.5</v>
      </c>
      <c r="O477" s="207">
        <v>0</v>
      </c>
      <c r="P477" s="124" t="s">
        <v>1314</v>
      </c>
    </row>
    <row r="478" spans="1:16" ht="63.75">
      <c r="A478" s="257" t="s">
        <v>622</v>
      </c>
      <c r="B478" s="124"/>
      <c r="C478" s="125" t="s">
        <v>715</v>
      </c>
      <c r="D478" s="119">
        <v>43125</v>
      </c>
      <c r="E478" s="120" t="s">
        <v>1591</v>
      </c>
      <c r="F478" s="120" t="s">
        <v>1315</v>
      </c>
      <c r="G478" s="120">
        <v>16423116</v>
      </c>
      <c r="H478" s="124"/>
      <c r="I478" s="128" t="s">
        <v>2468</v>
      </c>
      <c r="J478" s="124"/>
      <c r="K478" s="124"/>
      <c r="L478" s="124"/>
      <c r="M478" s="124"/>
      <c r="N478" s="207">
        <v>22050</v>
      </c>
      <c r="O478" s="207">
        <v>0</v>
      </c>
      <c r="P478" s="124" t="s">
        <v>1314</v>
      </c>
    </row>
    <row r="479" spans="1:16" ht="63.75">
      <c r="A479" s="257" t="s">
        <v>622</v>
      </c>
      <c r="B479" s="124"/>
      <c r="C479" s="125" t="s">
        <v>715</v>
      </c>
      <c r="D479" s="119">
        <v>43125</v>
      </c>
      <c r="E479" s="120" t="s">
        <v>1592</v>
      </c>
      <c r="F479" s="120" t="s">
        <v>1315</v>
      </c>
      <c r="G479" s="120">
        <v>16423114</v>
      </c>
      <c r="H479" s="124"/>
      <c r="I479" s="128" t="s">
        <v>2469</v>
      </c>
      <c r="J479" s="124"/>
      <c r="K479" s="124"/>
      <c r="L479" s="124"/>
      <c r="M479" s="124"/>
      <c r="N479" s="207">
        <v>2700</v>
      </c>
      <c r="O479" s="207">
        <v>0</v>
      </c>
      <c r="P479" s="124" t="s">
        <v>1314</v>
      </c>
    </row>
    <row r="480" spans="1:16" ht="63.75">
      <c r="A480" s="257" t="s">
        <v>622</v>
      </c>
      <c r="B480" s="124"/>
      <c r="C480" s="125" t="s">
        <v>715</v>
      </c>
      <c r="D480" s="119">
        <v>43125</v>
      </c>
      <c r="E480" s="120" t="s">
        <v>1593</v>
      </c>
      <c r="F480" s="120" t="s">
        <v>1315</v>
      </c>
      <c r="G480" s="120">
        <v>16423113</v>
      </c>
      <c r="H480" s="124"/>
      <c r="I480" s="128" t="s">
        <v>2470</v>
      </c>
      <c r="J480" s="124"/>
      <c r="K480" s="124"/>
      <c r="L480" s="124"/>
      <c r="M480" s="124"/>
      <c r="N480" s="207">
        <v>13950</v>
      </c>
      <c r="O480" s="207">
        <v>0</v>
      </c>
      <c r="P480" s="124" t="s">
        <v>1314</v>
      </c>
    </row>
    <row r="481" spans="1:16" ht="63.75">
      <c r="A481" s="257" t="s">
        <v>622</v>
      </c>
      <c r="B481" s="124"/>
      <c r="C481" s="125" t="s">
        <v>715</v>
      </c>
      <c r="D481" s="119">
        <v>43125</v>
      </c>
      <c r="E481" s="120" t="s">
        <v>1594</v>
      </c>
      <c r="F481" s="120" t="s">
        <v>1315</v>
      </c>
      <c r="G481" s="120">
        <v>16423111</v>
      </c>
      <c r="H481" s="124"/>
      <c r="I481" s="128" t="s">
        <v>2471</v>
      </c>
      <c r="J481" s="124"/>
      <c r="K481" s="124"/>
      <c r="L481" s="124"/>
      <c r="M481" s="124"/>
      <c r="N481" s="207">
        <v>28706</v>
      </c>
      <c r="O481" s="207">
        <v>0</v>
      </c>
      <c r="P481" s="124" t="s">
        <v>1314</v>
      </c>
    </row>
    <row r="482" spans="1:16" ht="63.75">
      <c r="A482" s="257" t="s">
        <v>622</v>
      </c>
      <c r="B482" s="124"/>
      <c r="C482" s="125" t="s">
        <v>715</v>
      </c>
      <c r="D482" s="119">
        <v>43125</v>
      </c>
      <c r="E482" s="120" t="s">
        <v>1595</v>
      </c>
      <c r="F482" s="120" t="s">
        <v>1315</v>
      </c>
      <c r="G482" s="120">
        <v>16423108</v>
      </c>
      <c r="H482" s="124"/>
      <c r="I482" s="128" t="s">
        <v>2472</v>
      </c>
      <c r="J482" s="124"/>
      <c r="K482" s="124"/>
      <c r="L482" s="124"/>
      <c r="M482" s="124"/>
      <c r="N482" s="207">
        <v>29691.5</v>
      </c>
      <c r="O482" s="207">
        <v>0</v>
      </c>
      <c r="P482" s="124" t="s">
        <v>1314</v>
      </c>
    </row>
    <row r="483" spans="1:16" ht="63.75">
      <c r="A483" s="257" t="s">
        <v>622</v>
      </c>
      <c r="B483" s="124"/>
      <c r="C483" s="125" t="s">
        <v>715</v>
      </c>
      <c r="D483" s="119">
        <v>43125</v>
      </c>
      <c r="E483" s="120" t="s">
        <v>1596</v>
      </c>
      <c r="F483" s="120" t="s">
        <v>1315</v>
      </c>
      <c r="G483" s="120">
        <v>16423100</v>
      </c>
      <c r="H483" s="124"/>
      <c r="I483" s="128" t="s">
        <v>2473</v>
      </c>
      <c r="J483" s="124"/>
      <c r="K483" s="124"/>
      <c r="L483" s="124"/>
      <c r="M483" s="124"/>
      <c r="N483" s="207">
        <v>33634</v>
      </c>
      <c r="O483" s="207">
        <v>0</v>
      </c>
      <c r="P483" s="124" t="s">
        <v>1314</v>
      </c>
    </row>
    <row r="484" spans="1:16" ht="63.75">
      <c r="A484" s="257" t="s">
        <v>622</v>
      </c>
      <c r="B484" s="124"/>
      <c r="C484" s="125" t="s">
        <v>715</v>
      </c>
      <c r="D484" s="119">
        <v>43125</v>
      </c>
      <c r="E484" s="120" t="s">
        <v>1597</v>
      </c>
      <c r="F484" s="120" t="s">
        <v>1315</v>
      </c>
      <c r="G484" s="120">
        <v>16423097</v>
      </c>
      <c r="H484" s="124"/>
      <c r="I484" s="128" t="s">
        <v>2474</v>
      </c>
      <c r="J484" s="124"/>
      <c r="K484" s="124"/>
      <c r="L484" s="124"/>
      <c r="M484" s="124"/>
      <c r="N484" s="207">
        <v>24886.5</v>
      </c>
      <c r="O484" s="207">
        <v>0</v>
      </c>
      <c r="P484" s="124" t="s">
        <v>1314</v>
      </c>
    </row>
    <row r="485" spans="1:16" ht="63.75">
      <c r="A485" s="257" t="s">
        <v>622</v>
      </c>
      <c r="B485" s="124"/>
      <c r="C485" s="125" t="s">
        <v>715</v>
      </c>
      <c r="D485" s="119">
        <v>43125</v>
      </c>
      <c r="E485" s="120" t="s">
        <v>1598</v>
      </c>
      <c r="F485" s="120" t="s">
        <v>1315</v>
      </c>
      <c r="G485" s="120">
        <v>16423093</v>
      </c>
      <c r="H485" s="124"/>
      <c r="I485" s="128" t="s">
        <v>2475</v>
      </c>
      <c r="J485" s="124"/>
      <c r="K485" s="124"/>
      <c r="L485" s="124"/>
      <c r="M485" s="124"/>
      <c r="N485" s="207">
        <v>8871</v>
      </c>
      <c r="O485" s="207">
        <v>0</v>
      </c>
      <c r="P485" s="124" t="s">
        <v>1314</v>
      </c>
    </row>
    <row r="486" spans="1:16" ht="63.75">
      <c r="A486" s="257" t="s">
        <v>622</v>
      </c>
      <c r="B486" s="124"/>
      <c r="C486" s="125" t="s">
        <v>715</v>
      </c>
      <c r="D486" s="119">
        <v>43125</v>
      </c>
      <c r="E486" s="120" t="s">
        <v>1599</v>
      </c>
      <c r="F486" s="120" t="s">
        <v>1315</v>
      </c>
      <c r="G486" s="120">
        <v>16420451</v>
      </c>
      <c r="H486" s="124"/>
      <c r="I486" s="128" t="s">
        <v>2476</v>
      </c>
      <c r="J486" s="124"/>
      <c r="K486" s="124"/>
      <c r="L486" s="124"/>
      <c r="M486" s="124"/>
      <c r="N486" s="207">
        <v>6750</v>
      </c>
      <c r="O486" s="207">
        <v>0</v>
      </c>
      <c r="P486" s="124" t="s">
        <v>1314</v>
      </c>
    </row>
    <row r="487" spans="1:16" ht="63.75">
      <c r="A487" s="257" t="s">
        <v>622</v>
      </c>
      <c r="B487" s="124"/>
      <c r="C487" s="125" t="s">
        <v>715</v>
      </c>
      <c r="D487" s="119">
        <v>43125</v>
      </c>
      <c r="E487" s="120" t="s">
        <v>1600</v>
      </c>
      <c r="F487" s="120" t="s">
        <v>1315</v>
      </c>
      <c r="G487" s="120">
        <v>16420446</v>
      </c>
      <c r="H487" s="124"/>
      <c r="I487" s="128" t="s">
        <v>2477</v>
      </c>
      <c r="J487" s="124"/>
      <c r="K487" s="124"/>
      <c r="L487" s="124"/>
      <c r="M487" s="124"/>
      <c r="N487" s="207">
        <v>9450</v>
      </c>
      <c r="O487" s="207">
        <v>0</v>
      </c>
      <c r="P487" s="124" t="s">
        <v>1314</v>
      </c>
    </row>
    <row r="488" spans="1:16" ht="63.75">
      <c r="A488" s="257" t="s">
        <v>622</v>
      </c>
      <c r="B488" s="124"/>
      <c r="C488" s="125" t="s">
        <v>715</v>
      </c>
      <c r="D488" s="119">
        <v>43125</v>
      </c>
      <c r="E488" s="120" t="s">
        <v>1601</v>
      </c>
      <c r="F488" s="120" t="s">
        <v>1315</v>
      </c>
      <c r="G488" s="120">
        <v>16407156</v>
      </c>
      <c r="H488" s="124"/>
      <c r="I488" s="128" t="s">
        <v>2478</v>
      </c>
      <c r="J488" s="124"/>
      <c r="K488" s="124"/>
      <c r="L488" s="124"/>
      <c r="M488" s="124"/>
      <c r="N488" s="207">
        <v>15000</v>
      </c>
      <c r="O488" s="207">
        <v>0</v>
      </c>
      <c r="P488" s="124" t="s">
        <v>1314</v>
      </c>
    </row>
    <row r="489" spans="1:16" ht="63.75">
      <c r="A489" s="257" t="s">
        <v>622</v>
      </c>
      <c r="B489" s="124"/>
      <c r="C489" s="125" t="s">
        <v>715</v>
      </c>
      <c r="D489" s="119">
        <v>43125</v>
      </c>
      <c r="E489" s="120" t="s">
        <v>1602</v>
      </c>
      <c r="F489" s="120" t="s">
        <v>1315</v>
      </c>
      <c r="G489" s="120">
        <v>16407154</v>
      </c>
      <c r="H489" s="124"/>
      <c r="I489" s="128" t="s">
        <v>2479</v>
      </c>
      <c r="J489" s="124"/>
      <c r="K489" s="124"/>
      <c r="L489" s="124"/>
      <c r="M489" s="124"/>
      <c r="N489" s="207">
        <v>7650</v>
      </c>
      <c r="O489" s="207">
        <v>0</v>
      </c>
      <c r="P489" s="124" t="s">
        <v>1314</v>
      </c>
    </row>
    <row r="490" spans="1:16" ht="63.75">
      <c r="A490" s="257" t="s">
        <v>622</v>
      </c>
      <c r="B490" s="124"/>
      <c r="C490" s="125" t="s">
        <v>715</v>
      </c>
      <c r="D490" s="119">
        <v>43125</v>
      </c>
      <c r="E490" s="120" t="s">
        <v>1603</v>
      </c>
      <c r="F490" s="120" t="s">
        <v>1315</v>
      </c>
      <c r="G490" s="120">
        <v>16407153</v>
      </c>
      <c r="H490" s="124"/>
      <c r="I490" s="128" t="s">
        <v>2480</v>
      </c>
      <c r="J490" s="124"/>
      <c r="K490" s="124"/>
      <c r="L490" s="124"/>
      <c r="M490" s="124"/>
      <c r="N490" s="207">
        <v>12150</v>
      </c>
      <c r="O490" s="207">
        <v>0</v>
      </c>
      <c r="P490" s="124" t="s">
        <v>1314</v>
      </c>
    </row>
    <row r="491" spans="1:16" ht="63.75">
      <c r="A491" s="257" t="s">
        <v>622</v>
      </c>
      <c r="B491" s="124"/>
      <c r="C491" s="125" t="s">
        <v>715</v>
      </c>
      <c r="D491" s="119">
        <v>43125</v>
      </c>
      <c r="E491" s="120" t="s">
        <v>1604</v>
      </c>
      <c r="F491" s="120" t="s">
        <v>1315</v>
      </c>
      <c r="G491" s="120">
        <v>16407152</v>
      </c>
      <c r="H491" s="124"/>
      <c r="I491" s="128" t="s">
        <v>2481</v>
      </c>
      <c r="J491" s="124"/>
      <c r="K491" s="124"/>
      <c r="L491" s="124"/>
      <c r="M491" s="124"/>
      <c r="N491" s="207">
        <v>10800</v>
      </c>
      <c r="O491" s="207">
        <v>0</v>
      </c>
      <c r="P491" s="124" t="s">
        <v>1314</v>
      </c>
    </row>
    <row r="492" spans="1:16" ht="63.75">
      <c r="A492" s="257" t="s">
        <v>622</v>
      </c>
      <c r="B492" s="124"/>
      <c r="C492" s="125" t="s">
        <v>715</v>
      </c>
      <c r="D492" s="119">
        <v>43125</v>
      </c>
      <c r="E492" s="120" t="s">
        <v>1605</v>
      </c>
      <c r="F492" s="120" t="s">
        <v>1315</v>
      </c>
      <c r="G492" s="120">
        <v>16407151</v>
      </c>
      <c r="H492" s="124"/>
      <c r="I492" s="128" t="s">
        <v>2482</v>
      </c>
      <c r="J492" s="124"/>
      <c r="K492" s="124"/>
      <c r="L492" s="124"/>
      <c r="M492" s="124"/>
      <c r="N492" s="207">
        <v>17987</v>
      </c>
      <c r="O492" s="207">
        <v>0</v>
      </c>
      <c r="P492" s="124" t="s">
        <v>1314</v>
      </c>
    </row>
    <row r="493" spans="1:16" ht="63.75">
      <c r="A493" s="257" t="s">
        <v>622</v>
      </c>
      <c r="B493" s="124"/>
      <c r="C493" s="125" t="s">
        <v>715</v>
      </c>
      <c r="D493" s="119">
        <v>43125</v>
      </c>
      <c r="E493" s="120" t="s">
        <v>1606</v>
      </c>
      <c r="F493" s="120" t="s">
        <v>1315</v>
      </c>
      <c r="G493" s="120">
        <v>16407147</v>
      </c>
      <c r="H493" s="124"/>
      <c r="I493" s="128" t="s">
        <v>2483</v>
      </c>
      <c r="J493" s="124"/>
      <c r="K493" s="124"/>
      <c r="L493" s="124"/>
      <c r="M493" s="124"/>
      <c r="N493" s="207">
        <v>12320</v>
      </c>
      <c r="O493" s="207">
        <v>0</v>
      </c>
      <c r="P493" s="124" t="s">
        <v>1314</v>
      </c>
    </row>
    <row r="494" spans="1:16" ht="63.75">
      <c r="A494" s="257" t="s">
        <v>622</v>
      </c>
      <c r="B494" s="124"/>
      <c r="C494" s="125" t="s">
        <v>715</v>
      </c>
      <c r="D494" s="119">
        <v>43125</v>
      </c>
      <c r="E494" s="120" t="s">
        <v>1607</v>
      </c>
      <c r="F494" s="120" t="s">
        <v>1315</v>
      </c>
      <c r="G494" s="120">
        <v>16407146</v>
      </c>
      <c r="H494" s="124"/>
      <c r="I494" s="128" t="s">
        <v>2484</v>
      </c>
      <c r="J494" s="124"/>
      <c r="K494" s="124"/>
      <c r="L494" s="124"/>
      <c r="M494" s="124"/>
      <c r="N494" s="207">
        <v>14784</v>
      </c>
      <c r="O494" s="207">
        <v>0</v>
      </c>
      <c r="P494" s="124" t="s">
        <v>1314</v>
      </c>
    </row>
    <row r="495" spans="1:16" ht="63.75">
      <c r="A495" s="257" t="s">
        <v>622</v>
      </c>
      <c r="B495" s="124"/>
      <c r="C495" s="125" t="s">
        <v>715</v>
      </c>
      <c r="D495" s="119">
        <v>43125</v>
      </c>
      <c r="E495" s="120" t="s">
        <v>1608</v>
      </c>
      <c r="F495" s="120" t="s">
        <v>1315</v>
      </c>
      <c r="G495" s="120">
        <v>16407145</v>
      </c>
      <c r="H495" s="124"/>
      <c r="I495" s="128" t="s">
        <v>2485</v>
      </c>
      <c r="J495" s="124"/>
      <c r="K495" s="124"/>
      <c r="L495" s="124"/>
      <c r="M495" s="124"/>
      <c r="N495" s="207">
        <v>13306</v>
      </c>
      <c r="O495" s="207">
        <v>0</v>
      </c>
      <c r="P495" s="124" t="s">
        <v>1314</v>
      </c>
    </row>
    <row r="496" spans="1:16" ht="63.75">
      <c r="A496" s="257" t="s">
        <v>622</v>
      </c>
      <c r="B496" s="124"/>
      <c r="C496" s="125" t="s">
        <v>715</v>
      </c>
      <c r="D496" s="119">
        <v>43125</v>
      </c>
      <c r="E496" s="120" t="s">
        <v>1609</v>
      </c>
      <c r="F496" s="120" t="s">
        <v>1315</v>
      </c>
      <c r="G496" s="120">
        <v>16407144</v>
      </c>
      <c r="H496" s="124"/>
      <c r="I496" s="128" t="s">
        <v>2486</v>
      </c>
      <c r="J496" s="124"/>
      <c r="K496" s="124"/>
      <c r="L496" s="124"/>
      <c r="M496" s="124"/>
      <c r="N496" s="207">
        <v>12813</v>
      </c>
      <c r="O496" s="207">
        <v>0</v>
      </c>
      <c r="P496" s="124" t="s">
        <v>1314</v>
      </c>
    </row>
    <row r="497" spans="1:16" ht="63.75">
      <c r="A497" s="257" t="s">
        <v>622</v>
      </c>
      <c r="B497" s="124"/>
      <c r="C497" s="125" t="s">
        <v>715</v>
      </c>
      <c r="D497" s="119">
        <v>43125</v>
      </c>
      <c r="E497" s="120" t="s">
        <v>1610</v>
      </c>
      <c r="F497" s="120" t="s">
        <v>1315</v>
      </c>
      <c r="G497" s="120">
        <v>16407143</v>
      </c>
      <c r="H497" s="124"/>
      <c r="I497" s="128" t="s">
        <v>2487</v>
      </c>
      <c r="J497" s="124"/>
      <c r="K497" s="124"/>
      <c r="L497" s="124"/>
      <c r="M497" s="124"/>
      <c r="N497" s="207">
        <v>16650</v>
      </c>
      <c r="O497" s="207">
        <v>0</v>
      </c>
      <c r="P497" s="124" t="s">
        <v>1314</v>
      </c>
    </row>
    <row r="498" spans="1:16" ht="63.75">
      <c r="A498" s="257" t="s">
        <v>622</v>
      </c>
      <c r="B498" s="124"/>
      <c r="C498" s="125" t="s">
        <v>715</v>
      </c>
      <c r="D498" s="119">
        <v>43125</v>
      </c>
      <c r="E498" s="120" t="s">
        <v>1611</v>
      </c>
      <c r="F498" s="120" t="s">
        <v>1315</v>
      </c>
      <c r="G498" s="120">
        <v>16407142</v>
      </c>
      <c r="H498" s="124"/>
      <c r="I498" s="128" t="s">
        <v>2488</v>
      </c>
      <c r="J498" s="124"/>
      <c r="K498" s="124"/>
      <c r="L498" s="124"/>
      <c r="M498" s="124"/>
      <c r="N498" s="207">
        <v>11088</v>
      </c>
      <c r="O498" s="207">
        <v>0</v>
      </c>
      <c r="P498" s="124" t="s">
        <v>1314</v>
      </c>
    </row>
    <row r="499" spans="1:16" ht="76.5">
      <c r="A499" s="257" t="s">
        <v>622</v>
      </c>
      <c r="B499" s="124"/>
      <c r="C499" s="125" t="s">
        <v>715</v>
      </c>
      <c r="D499" s="119">
        <v>43125</v>
      </c>
      <c r="E499" s="120" t="s">
        <v>1612</v>
      </c>
      <c r="F499" s="120" t="s">
        <v>1315</v>
      </c>
      <c r="G499" s="120">
        <v>16407141</v>
      </c>
      <c r="H499" s="124"/>
      <c r="I499" s="128" t="s">
        <v>2489</v>
      </c>
      <c r="J499" s="124"/>
      <c r="K499" s="124"/>
      <c r="L499" s="124"/>
      <c r="M499" s="124"/>
      <c r="N499" s="207">
        <v>13306</v>
      </c>
      <c r="O499" s="207">
        <v>0</v>
      </c>
      <c r="P499" s="124" t="s">
        <v>1314</v>
      </c>
    </row>
    <row r="500" spans="1:16" ht="63.75">
      <c r="A500" s="257" t="s">
        <v>622</v>
      </c>
      <c r="B500" s="124"/>
      <c r="C500" s="125" t="s">
        <v>715</v>
      </c>
      <c r="D500" s="119">
        <v>43125</v>
      </c>
      <c r="E500" s="120" t="s">
        <v>1613</v>
      </c>
      <c r="F500" s="120" t="s">
        <v>1315</v>
      </c>
      <c r="G500" s="120">
        <v>16407140</v>
      </c>
      <c r="H500" s="124"/>
      <c r="I500" s="128" t="s">
        <v>2490</v>
      </c>
      <c r="J500" s="124"/>
      <c r="K500" s="124"/>
      <c r="L500" s="124"/>
      <c r="M500" s="124"/>
      <c r="N500" s="207">
        <v>17100</v>
      </c>
      <c r="O500" s="207">
        <v>0</v>
      </c>
      <c r="P500" s="124" t="s">
        <v>1314</v>
      </c>
    </row>
    <row r="501" spans="1:16" ht="63.75">
      <c r="A501" s="257" t="s">
        <v>622</v>
      </c>
      <c r="B501" s="124"/>
      <c r="C501" s="125" t="s">
        <v>715</v>
      </c>
      <c r="D501" s="119">
        <v>43125</v>
      </c>
      <c r="E501" s="120" t="s">
        <v>1614</v>
      </c>
      <c r="F501" s="120" t="s">
        <v>1315</v>
      </c>
      <c r="G501" s="120">
        <v>16407139</v>
      </c>
      <c r="H501" s="124"/>
      <c r="I501" s="128" t="s">
        <v>2491</v>
      </c>
      <c r="J501" s="124"/>
      <c r="K501" s="124"/>
      <c r="L501" s="124"/>
      <c r="M501" s="124"/>
      <c r="N501" s="207">
        <v>3150</v>
      </c>
      <c r="O501" s="207">
        <v>0</v>
      </c>
      <c r="P501" s="124" t="s">
        <v>1314</v>
      </c>
    </row>
    <row r="502" spans="1:16" ht="63.75">
      <c r="A502" s="257" t="s">
        <v>622</v>
      </c>
      <c r="B502" s="124"/>
      <c r="C502" s="125" t="s">
        <v>715</v>
      </c>
      <c r="D502" s="119">
        <v>43125</v>
      </c>
      <c r="E502" s="120" t="s">
        <v>1615</v>
      </c>
      <c r="F502" s="120" t="s">
        <v>1315</v>
      </c>
      <c r="G502" s="120">
        <v>16407138</v>
      </c>
      <c r="H502" s="124"/>
      <c r="I502" s="128" t="s">
        <v>2492</v>
      </c>
      <c r="J502" s="124"/>
      <c r="K502" s="124"/>
      <c r="L502" s="124"/>
      <c r="M502" s="124"/>
      <c r="N502" s="207">
        <v>8550</v>
      </c>
      <c r="O502" s="207">
        <v>0</v>
      </c>
      <c r="P502" s="124" t="s">
        <v>1314</v>
      </c>
    </row>
    <row r="503" spans="1:16" ht="63.75">
      <c r="A503" s="257" t="s">
        <v>622</v>
      </c>
      <c r="B503" s="124"/>
      <c r="C503" s="125" t="s">
        <v>715</v>
      </c>
      <c r="D503" s="119">
        <v>43125</v>
      </c>
      <c r="E503" s="120" t="s">
        <v>1616</v>
      </c>
      <c r="F503" s="120" t="s">
        <v>1315</v>
      </c>
      <c r="G503" s="120">
        <v>16407137</v>
      </c>
      <c r="H503" s="124"/>
      <c r="I503" s="128" t="s">
        <v>2493</v>
      </c>
      <c r="J503" s="124"/>
      <c r="K503" s="124"/>
      <c r="L503" s="124"/>
      <c r="M503" s="124"/>
      <c r="N503" s="207">
        <v>14850</v>
      </c>
      <c r="O503" s="207">
        <v>0</v>
      </c>
      <c r="P503" s="124" t="s">
        <v>1314</v>
      </c>
    </row>
    <row r="504" spans="1:16" ht="63.75">
      <c r="A504" s="257" t="s">
        <v>622</v>
      </c>
      <c r="B504" s="124"/>
      <c r="C504" s="125" t="s">
        <v>715</v>
      </c>
      <c r="D504" s="119">
        <v>43125</v>
      </c>
      <c r="E504" s="120" t="s">
        <v>1617</v>
      </c>
      <c r="F504" s="120" t="s">
        <v>1315</v>
      </c>
      <c r="G504" s="120">
        <v>16407136</v>
      </c>
      <c r="H504" s="124"/>
      <c r="I504" s="128" t="s">
        <v>2494</v>
      </c>
      <c r="J504" s="124"/>
      <c r="K504" s="124"/>
      <c r="L504" s="124"/>
      <c r="M504" s="124"/>
      <c r="N504" s="207">
        <v>16200</v>
      </c>
      <c r="O504" s="207">
        <v>0</v>
      </c>
      <c r="P504" s="124" t="s">
        <v>1314</v>
      </c>
    </row>
    <row r="505" spans="1:16" ht="63.75">
      <c r="A505" s="257" t="s">
        <v>622</v>
      </c>
      <c r="B505" s="124"/>
      <c r="C505" s="125" t="s">
        <v>715</v>
      </c>
      <c r="D505" s="119">
        <v>43125</v>
      </c>
      <c r="E505" s="120" t="s">
        <v>1618</v>
      </c>
      <c r="F505" s="120" t="s">
        <v>1315</v>
      </c>
      <c r="G505" s="120">
        <v>16407135</v>
      </c>
      <c r="H505" s="124"/>
      <c r="I505" s="128" t="s">
        <v>2495</v>
      </c>
      <c r="J505" s="124"/>
      <c r="K505" s="124"/>
      <c r="L505" s="124"/>
      <c r="M505" s="124"/>
      <c r="N505" s="207">
        <v>7200</v>
      </c>
      <c r="O505" s="207">
        <v>0</v>
      </c>
      <c r="P505" s="124" t="s">
        <v>1314</v>
      </c>
    </row>
    <row r="506" spans="1:16" ht="63.75">
      <c r="A506" s="257" t="s">
        <v>622</v>
      </c>
      <c r="B506" s="124"/>
      <c r="C506" s="125" t="s">
        <v>715</v>
      </c>
      <c r="D506" s="119">
        <v>43125</v>
      </c>
      <c r="E506" s="120" t="s">
        <v>1619</v>
      </c>
      <c r="F506" s="120" t="s">
        <v>1315</v>
      </c>
      <c r="G506" s="120">
        <v>16407134</v>
      </c>
      <c r="H506" s="124"/>
      <c r="I506" s="128" t="s">
        <v>2496</v>
      </c>
      <c r="J506" s="124"/>
      <c r="K506" s="124"/>
      <c r="L506" s="124"/>
      <c r="M506" s="124"/>
      <c r="N506" s="207">
        <v>17248</v>
      </c>
      <c r="O506" s="207">
        <v>0</v>
      </c>
      <c r="P506" s="124" t="s">
        <v>1314</v>
      </c>
    </row>
    <row r="507" spans="1:16" ht="63.75">
      <c r="A507" s="257" t="s">
        <v>622</v>
      </c>
      <c r="B507" s="124"/>
      <c r="C507" s="125" t="s">
        <v>715</v>
      </c>
      <c r="D507" s="119">
        <v>43125</v>
      </c>
      <c r="E507" s="120" t="s">
        <v>1620</v>
      </c>
      <c r="F507" s="120" t="s">
        <v>1315</v>
      </c>
      <c r="G507" s="120">
        <v>16407133</v>
      </c>
      <c r="H507" s="124"/>
      <c r="I507" s="128" t="s">
        <v>2497</v>
      </c>
      <c r="J507" s="124"/>
      <c r="K507" s="124"/>
      <c r="L507" s="124"/>
      <c r="M507" s="124"/>
      <c r="N507" s="207">
        <v>10350</v>
      </c>
      <c r="O507" s="207">
        <v>0</v>
      </c>
      <c r="P507" s="124" t="s">
        <v>1314</v>
      </c>
    </row>
    <row r="508" spans="1:16" ht="63.75">
      <c r="A508" s="257" t="s">
        <v>622</v>
      </c>
      <c r="B508" s="124"/>
      <c r="C508" s="125" t="s">
        <v>715</v>
      </c>
      <c r="D508" s="119">
        <v>43125</v>
      </c>
      <c r="E508" s="120" t="s">
        <v>1621</v>
      </c>
      <c r="F508" s="120" t="s">
        <v>1315</v>
      </c>
      <c r="G508" s="120">
        <v>16422975</v>
      </c>
      <c r="H508" s="124"/>
      <c r="I508" s="128" t="s">
        <v>2498</v>
      </c>
      <c r="J508" s="124"/>
      <c r="K508" s="124"/>
      <c r="L508" s="124"/>
      <c r="M508" s="124"/>
      <c r="N508" s="207">
        <v>5400</v>
      </c>
      <c r="O508" s="207">
        <v>0</v>
      </c>
      <c r="P508" s="124" t="s">
        <v>1314</v>
      </c>
    </row>
    <row r="509" spans="1:16" ht="63.75">
      <c r="A509" s="257" t="s">
        <v>622</v>
      </c>
      <c r="B509" s="124"/>
      <c r="C509" s="125" t="s">
        <v>715</v>
      </c>
      <c r="D509" s="119">
        <v>43125</v>
      </c>
      <c r="E509" s="120" t="s">
        <v>1622</v>
      </c>
      <c r="F509" s="120" t="s">
        <v>1315</v>
      </c>
      <c r="G509" s="120">
        <v>16422973</v>
      </c>
      <c r="H509" s="124"/>
      <c r="I509" s="128" t="s">
        <v>2499</v>
      </c>
      <c r="J509" s="124"/>
      <c r="K509" s="124"/>
      <c r="L509" s="124"/>
      <c r="M509" s="124"/>
      <c r="N509" s="207">
        <v>9900</v>
      </c>
      <c r="O509" s="207">
        <v>0</v>
      </c>
      <c r="P509" s="124" t="s">
        <v>1314</v>
      </c>
    </row>
    <row r="510" spans="1:16" ht="63.75">
      <c r="A510" s="257" t="s">
        <v>622</v>
      </c>
      <c r="B510" s="124"/>
      <c r="C510" s="125" t="s">
        <v>715</v>
      </c>
      <c r="D510" s="119">
        <v>43125</v>
      </c>
      <c r="E510" s="120" t="s">
        <v>1623</v>
      </c>
      <c r="F510" s="120" t="s">
        <v>1315</v>
      </c>
      <c r="G510" s="120">
        <v>16422609</v>
      </c>
      <c r="H510" s="124"/>
      <c r="I510" s="128" t="s">
        <v>2500</v>
      </c>
      <c r="J510" s="124"/>
      <c r="K510" s="124"/>
      <c r="L510" s="124"/>
      <c r="M510" s="124"/>
      <c r="N510" s="207">
        <v>17550</v>
      </c>
      <c r="O510" s="207">
        <v>0</v>
      </c>
      <c r="P510" s="124" t="s">
        <v>1314</v>
      </c>
    </row>
    <row r="511" spans="1:16" ht="63.75">
      <c r="A511" s="257" t="s">
        <v>622</v>
      </c>
      <c r="B511" s="124"/>
      <c r="C511" s="125" t="s">
        <v>715</v>
      </c>
      <c r="D511" s="119">
        <v>43125</v>
      </c>
      <c r="E511" s="120" t="s">
        <v>1624</v>
      </c>
      <c r="F511" s="120" t="s">
        <v>1315</v>
      </c>
      <c r="G511" s="120">
        <v>16422368</v>
      </c>
      <c r="H511" s="124"/>
      <c r="I511" s="128" t="s">
        <v>2501</v>
      </c>
      <c r="J511" s="124"/>
      <c r="K511" s="124"/>
      <c r="L511" s="124"/>
      <c r="M511" s="124"/>
      <c r="N511" s="207">
        <v>17494.5</v>
      </c>
      <c r="O511" s="207">
        <v>0</v>
      </c>
      <c r="P511" s="124" t="s">
        <v>1314</v>
      </c>
    </row>
    <row r="512" spans="1:16" ht="63.75">
      <c r="A512" s="257" t="s">
        <v>622</v>
      </c>
      <c r="B512" s="124"/>
      <c r="C512" s="125" t="s">
        <v>715</v>
      </c>
      <c r="D512" s="119">
        <v>43125</v>
      </c>
      <c r="E512" s="120" t="s">
        <v>1625</v>
      </c>
      <c r="F512" s="120" t="s">
        <v>1315</v>
      </c>
      <c r="G512" s="120">
        <v>16422367</v>
      </c>
      <c r="H512" s="124"/>
      <c r="I512" s="128" t="s">
        <v>2502</v>
      </c>
      <c r="J512" s="124"/>
      <c r="K512" s="124"/>
      <c r="L512" s="124"/>
      <c r="M512" s="124"/>
      <c r="N512" s="207">
        <v>16755</v>
      </c>
      <c r="O512" s="207">
        <v>0</v>
      </c>
      <c r="P512" s="124" t="s">
        <v>1314</v>
      </c>
    </row>
    <row r="513" spans="1:16" ht="76.5">
      <c r="A513" s="257">
        <v>15</v>
      </c>
      <c r="B513" s="124"/>
      <c r="C513" s="125" t="s">
        <v>691</v>
      </c>
      <c r="D513" s="119">
        <v>43125</v>
      </c>
      <c r="E513" s="120" t="s">
        <v>1626</v>
      </c>
      <c r="F513" s="120" t="s">
        <v>15</v>
      </c>
      <c r="G513" s="120">
        <v>4222</v>
      </c>
      <c r="H513" s="124"/>
      <c r="I513" s="128" t="s">
        <v>2503</v>
      </c>
      <c r="J513" s="124"/>
      <c r="K513" s="124"/>
      <c r="L513" s="124"/>
      <c r="M513" s="124"/>
      <c r="N513" s="207">
        <v>1071.45</v>
      </c>
      <c r="O513" s="207">
        <v>0</v>
      </c>
      <c r="P513" s="124" t="s">
        <v>1314</v>
      </c>
    </row>
    <row r="514" spans="1:16" ht="63.75">
      <c r="A514" s="257" t="s">
        <v>622</v>
      </c>
      <c r="B514" s="124"/>
      <c r="C514" s="125" t="s">
        <v>715</v>
      </c>
      <c r="D514" s="119">
        <v>43125</v>
      </c>
      <c r="E514" s="120" t="s">
        <v>1627</v>
      </c>
      <c r="F514" s="120" t="s">
        <v>1315</v>
      </c>
      <c r="G514" s="120">
        <v>16407119</v>
      </c>
      <c r="H514" s="124"/>
      <c r="I514" s="128" t="s">
        <v>2504</v>
      </c>
      <c r="J514" s="124"/>
      <c r="K514" s="124"/>
      <c r="L514" s="124"/>
      <c r="M514" s="124"/>
      <c r="N514" s="207">
        <v>479747</v>
      </c>
      <c r="O514" s="207">
        <v>0</v>
      </c>
      <c r="P514" s="124" t="s">
        <v>1314</v>
      </c>
    </row>
    <row r="515" spans="1:16" ht="63.75">
      <c r="A515" s="257" t="s">
        <v>622</v>
      </c>
      <c r="B515" s="124"/>
      <c r="C515" s="125" t="s">
        <v>715</v>
      </c>
      <c r="D515" s="119">
        <v>43125</v>
      </c>
      <c r="E515" s="120" t="s">
        <v>1628</v>
      </c>
      <c r="F515" s="120" t="s">
        <v>1315</v>
      </c>
      <c r="G515" s="120">
        <v>16407109</v>
      </c>
      <c r="H515" s="124"/>
      <c r="I515" s="128" t="s">
        <v>2505</v>
      </c>
      <c r="J515" s="124"/>
      <c r="K515" s="124"/>
      <c r="L515" s="124"/>
      <c r="M515" s="124"/>
      <c r="N515" s="207">
        <v>9450</v>
      </c>
      <c r="O515" s="207">
        <v>0</v>
      </c>
      <c r="P515" s="124" t="s">
        <v>1314</v>
      </c>
    </row>
    <row r="516" spans="1:16" ht="63.75">
      <c r="A516" s="257" t="s">
        <v>622</v>
      </c>
      <c r="B516" s="124"/>
      <c r="C516" s="125" t="s">
        <v>715</v>
      </c>
      <c r="D516" s="119">
        <v>43125</v>
      </c>
      <c r="E516" s="120" t="s">
        <v>1629</v>
      </c>
      <c r="F516" s="120" t="s">
        <v>1315</v>
      </c>
      <c r="G516" s="120">
        <v>16407105</v>
      </c>
      <c r="H516" s="124"/>
      <c r="I516" s="128" t="s">
        <v>2506</v>
      </c>
      <c r="J516" s="124"/>
      <c r="K516" s="124"/>
      <c r="L516" s="124"/>
      <c r="M516" s="124"/>
      <c r="N516" s="207">
        <v>10350</v>
      </c>
      <c r="O516" s="207">
        <v>0</v>
      </c>
      <c r="P516" s="124" t="s">
        <v>1314</v>
      </c>
    </row>
    <row r="517" spans="1:16" ht="63.75">
      <c r="A517" s="257" t="s">
        <v>622</v>
      </c>
      <c r="B517" s="124"/>
      <c r="C517" s="125" t="s">
        <v>715</v>
      </c>
      <c r="D517" s="119">
        <v>43125</v>
      </c>
      <c r="E517" s="120" t="s">
        <v>1630</v>
      </c>
      <c r="F517" s="120" t="s">
        <v>1315</v>
      </c>
      <c r="G517" s="120">
        <v>16407099</v>
      </c>
      <c r="H517" s="124"/>
      <c r="I517" s="128" t="s">
        <v>2507</v>
      </c>
      <c r="J517" s="124"/>
      <c r="K517" s="124"/>
      <c r="L517" s="124"/>
      <c r="M517" s="124"/>
      <c r="N517" s="207">
        <v>18480</v>
      </c>
      <c r="O517" s="207">
        <v>0</v>
      </c>
      <c r="P517" s="124" t="s">
        <v>1314</v>
      </c>
    </row>
    <row r="518" spans="1:16" ht="63.75">
      <c r="A518" s="257" t="s">
        <v>622</v>
      </c>
      <c r="B518" s="124"/>
      <c r="C518" s="125" t="s">
        <v>715</v>
      </c>
      <c r="D518" s="119">
        <v>43125</v>
      </c>
      <c r="E518" s="120" t="s">
        <v>1631</v>
      </c>
      <c r="F518" s="120" t="s">
        <v>1315</v>
      </c>
      <c r="G518" s="120">
        <v>16406832</v>
      </c>
      <c r="H518" s="124"/>
      <c r="I518" s="128" t="s">
        <v>2508</v>
      </c>
      <c r="J518" s="124"/>
      <c r="K518" s="124"/>
      <c r="L518" s="124"/>
      <c r="M518" s="124"/>
      <c r="N518" s="207">
        <v>13050</v>
      </c>
      <c r="O518" s="207">
        <v>0</v>
      </c>
      <c r="P518" s="124" t="s">
        <v>1314</v>
      </c>
    </row>
    <row r="519" spans="1:16" ht="63.75">
      <c r="A519" s="257" t="s">
        <v>622</v>
      </c>
      <c r="B519" s="124"/>
      <c r="C519" s="125" t="s">
        <v>715</v>
      </c>
      <c r="D519" s="119">
        <v>43125</v>
      </c>
      <c r="E519" s="120" t="s">
        <v>1632</v>
      </c>
      <c r="F519" s="120" t="s">
        <v>1315</v>
      </c>
      <c r="G519" s="120">
        <v>16406831</v>
      </c>
      <c r="H519" s="124"/>
      <c r="I519" s="128" t="s">
        <v>2509</v>
      </c>
      <c r="J519" s="124"/>
      <c r="K519" s="124"/>
      <c r="L519" s="124"/>
      <c r="M519" s="124"/>
      <c r="N519" s="207">
        <v>10800</v>
      </c>
      <c r="O519" s="207">
        <v>0</v>
      </c>
      <c r="P519" s="124" t="s">
        <v>1314</v>
      </c>
    </row>
    <row r="520" spans="1:16" ht="63.75">
      <c r="A520" s="257" t="s">
        <v>622</v>
      </c>
      <c r="B520" s="124"/>
      <c r="C520" s="125" t="s">
        <v>715</v>
      </c>
      <c r="D520" s="119">
        <v>43125</v>
      </c>
      <c r="E520" s="120" t="s">
        <v>1633</v>
      </c>
      <c r="F520" s="120" t="s">
        <v>1315</v>
      </c>
      <c r="G520" s="120">
        <v>16406829</v>
      </c>
      <c r="H520" s="124"/>
      <c r="I520" s="128" t="s">
        <v>2510</v>
      </c>
      <c r="J520" s="124"/>
      <c r="K520" s="124"/>
      <c r="L520" s="124"/>
      <c r="M520" s="124"/>
      <c r="N520" s="207">
        <v>11700</v>
      </c>
      <c r="O520" s="207">
        <v>0</v>
      </c>
      <c r="P520" s="124" t="s">
        <v>1314</v>
      </c>
    </row>
    <row r="521" spans="1:16" ht="63.75">
      <c r="A521" s="257" t="s">
        <v>622</v>
      </c>
      <c r="B521" s="124"/>
      <c r="C521" s="125" t="s">
        <v>715</v>
      </c>
      <c r="D521" s="119">
        <v>43125</v>
      </c>
      <c r="E521" s="120" t="s">
        <v>1634</v>
      </c>
      <c r="F521" s="120" t="s">
        <v>1315</v>
      </c>
      <c r="G521" s="120">
        <v>16406828</v>
      </c>
      <c r="H521" s="124"/>
      <c r="I521" s="128" t="s">
        <v>2511</v>
      </c>
      <c r="J521" s="124"/>
      <c r="K521" s="124"/>
      <c r="L521" s="124"/>
      <c r="M521" s="124"/>
      <c r="N521" s="207">
        <v>18973</v>
      </c>
      <c r="O521" s="207">
        <v>0</v>
      </c>
      <c r="P521" s="124" t="s">
        <v>1314</v>
      </c>
    </row>
    <row r="522" spans="1:16" ht="63.75">
      <c r="A522" s="257" t="s">
        <v>622</v>
      </c>
      <c r="B522" s="124"/>
      <c r="C522" s="125" t="s">
        <v>715</v>
      </c>
      <c r="D522" s="119">
        <v>43125</v>
      </c>
      <c r="E522" s="120" t="s">
        <v>1635</v>
      </c>
      <c r="F522" s="120" t="s">
        <v>1315</v>
      </c>
      <c r="G522" s="120">
        <v>16406827</v>
      </c>
      <c r="H522" s="124"/>
      <c r="I522" s="128" t="s">
        <v>2512</v>
      </c>
      <c r="J522" s="124"/>
      <c r="K522" s="124"/>
      <c r="L522" s="124"/>
      <c r="M522" s="124"/>
      <c r="N522" s="207">
        <v>25749</v>
      </c>
      <c r="O522" s="207">
        <v>0</v>
      </c>
      <c r="P522" s="124" t="s">
        <v>1314</v>
      </c>
    </row>
    <row r="523" spans="1:16" ht="63.75">
      <c r="A523" s="257" t="s">
        <v>622</v>
      </c>
      <c r="B523" s="124"/>
      <c r="C523" s="125" t="s">
        <v>715</v>
      </c>
      <c r="D523" s="119">
        <v>43125</v>
      </c>
      <c r="E523" s="120" t="s">
        <v>1636</v>
      </c>
      <c r="F523" s="120" t="s">
        <v>1315</v>
      </c>
      <c r="G523" s="120">
        <v>16406816</v>
      </c>
      <c r="H523" s="124"/>
      <c r="I523" s="128" t="s">
        <v>2513</v>
      </c>
      <c r="J523" s="124"/>
      <c r="K523" s="124"/>
      <c r="L523" s="124"/>
      <c r="M523" s="124"/>
      <c r="N523" s="207">
        <v>7200</v>
      </c>
      <c r="O523" s="207">
        <v>0</v>
      </c>
      <c r="P523" s="124" t="s">
        <v>1314</v>
      </c>
    </row>
    <row r="524" spans="1:16" ht="63.75">
      <c r="A524" s="257" t="s">
        <v>622</v>
      </c>
      <c r="B524" s="124"/>
      <c r="C524" s="125" t="s">
        <v>715</v>
      </c>
      <c r="D524" s="119">
        <v>43125</v>
      </c>
      <c r="E524" s="120" t="s">
        <v>1637</v>
      </c>
      <c r="F524" s="120" t="s">
        <v>1315</v>
      </c>
      <c r="G524" s="120">
        <v>16406815</v>
      </c>
      <c r="H524" s="124"/>
      <c r="I524" s="128" t="s">
        <v>2514</v>
      </c>
      <c r="J524" s="124"/>
      <c r="K524" s="124"/>
      <c r="L524" s="124"/>
      <c r="M524" s="124"/>
      <c r="N524" s="207">
        <v>18000</v>
      </c>
      <c r="O524" s="207">
        <v>0</v>
      </c>
      <c r="P524" s="124" t="s">
        <v>1314</v>
      </c>
    </row>
    <row r="525" spans="1:16" ht="63.75">
      <c r="A525" s="257" t="s">
        <v>622</v>
      </c>
      <c r="B525" s="124"/>
      <c r="C525" s="125" t="s">
        <v>715</v>
      </c>
      <c r="D525" s="119">
        <v>43125</v>
      </c>
      <c r="E525" s="120" t="s">
        <v>1638</v>
      </c>
      <c r="F525" s="120" t="s">
        <v>1315</v>
      </c>
      <c r="G525" s="120">
        <v>16406316</v>
      </c>
      <c r="H525" s="124"/>
      <c r="I525" s="128" t="s">
        <v>2515</v>
      </c>
      <c r="J525" s="124"/>
      <c r="K525" s="124"/>
      <c r="L525" s="124"/>
      <c r="M525" s="124"/>
      <c r="N525" s="207">
        <v>10125</v>
      </c>
      <c r="O525" s="207">
        <v>0</v>
      </c>
      <c r="P525" s="124" t="s">
        <v>1314</v>
      </c>
    </row>
    <row r="526" spans="1:16" ht="63.75">
      <c r="A526" s="257" t="s">
        <v>622</v>
      </c>
      <c r="B526" s="124"/>
      <c r="C526" s="125" t="s">
        <v>715</v>
      </c>
      <c r="D526" s="119">
        <v>43125</v>
      </c>
      <c r="E526" s="120" t="s">
        <v>1639</v>
      </c>
      <c r="F526" s="120" t="s">
        <v>1315</v>
      </c>
      <c r="G526" s="120">
        <v>16405998</v>
      </c>
      <c r="H526" s="124"/>
      <c r="I526" s="128" t="s">
        <v>2516</v>
      </c>
      <c r="J526" s="124"/>
      <c r="K526" s="124"/>
      <c r="L526" s="124"/>
      <c r="M526" s="124"/>
      <c r="N526" s="207">
        <v>33757</v>
      </c>
      <c r="O526" s="207">
        <v>0</v>
      </c>
      <c r="P526" s="124" t="s">
        <v>1314</v>
      </c>
    </row>
    <row r="527" spans="1:16" ht="63.75">
      <c r="A527" s="257" t="s">
        <v>622</v>
      </c>
      <c r="B527" s="124"/>
      <c r="C527" s="125" t="s">
        <v>715</v>
      </c>
      <c r="D527" s="119">
        <v>43125</v>
      </c>
      <c r="E527" s="120" t="s">
        <v>1640</v>
      </c>
      <c r="F527" s="120" t="s">
        <v>1315</v>
      </c>
      <c r="G527" s="120">
        <v>16405996</v>
      </c>
      <c r="H527" s="124"/>
      <c r="I527" s="128" t="s">
        <v>2517</v>
      </c>
      <c r="J527" s="124"/>
      <c r="K527" s="124"/>
      <c r="L527" s="124"/>
      <c r="M527" s="124"/>
      <c r="N527" s="207">
        <v>10125</v>
      </c>
      <c r="O527" s="207">
        <v>0</v>
      </c>
      <c r="P527" s="124" t="s">
        <v>1314</v>
      </c>
    </row>
    <row r="528" spans="1:16" ht="63.75">
      <c r="A528" s="257" t="s">
        <v>622</v>
      </c>
      <c r="B528" s="124"/>
      <c r="C528" s="125" t="s">
        <v>715</v>
      </c>
      <c r="D528" s="119">
        <v>43125</v>
      </c>
      <c r="E528" s="120" t="s">
        <v>1641</v>
      </c>
      <c r="F528" s="120" t="s">
        <v>1315</v>
      </c>
      <c r="G528" s="120">
        <v>16405993</v>
      </c>
      <c r="H528" s="124"/>
      <c r="I528" s="128" t="s">
        <v>2518</v>
      </c>
      <c r="J528" s="124"/>
      <c r="K528" s="124"/>
      <c r="L528" s="124"/>
      <c r="M528" s="124"/>
      <c r="N528" s="207">
        <v>15277</v>
      </c>
      <c r="O528" s="207">
        <v>0</v>
      </c>
      <c r="P528" s="124" t="s">
        <v>1314</v>
      </c>
    </row>
    <row r="529" spans="1:16" ht="63.75">
      <c r="A529" s="257" t="s">
        <v>622</v>
      </c>
      <c r="B529" s="124"/>
      <c r="C529" s="125" t="s">
        <v>715</v>
      </c>
      <c r="D529" s="119">
        <v>43125</v>
      </c>
      <c r="E529" s="120" t="s">
        <v>1642</v>
      </c>
      <c r="F529" s="120" t="s">
        <v>1315</v>
      </c>
      <c r="G529" s="120">
        <v>16405990</v>
      </c>
      <c r="H529" s="124"/>
      <c r="I529" s="128" t="s">
        <v>2519</v>
      </c>
      <c r="J529" s="124"/>
      <c r="K529" s="124"/>
      <c r="L529" s="124"/>
      <c r="M529" s="124"/>
      <c r="N529" s="207">
        <v>7392</v>
      </c>
      <c r="O529" s="207">
        <v>0</v>
      </c>
      <c r="P529" s="124" t="s">
        <v>1314</v>
      </c>
    </row>
    <row r="530" spans="1:16" ht="63.75">
      <c r="A530" s="257" t="s">
        <v>622</v>
      </c>
      <c r="B530" s="124"/>
      <c r="C530" s="125" t="s">
        <v>715</v>
      </c>
      <c r="D530" s="119">
        <v>43125</v>
      </c>
      <c r="E530" s="120" t="s">
        <v>1643</v>
      </c>
      <c r="F530" s="120" t="s">
        <v>1315</v>
      </c>
      <c r="G530" s="120">
        <v>16405988</v>
      </c>
      <c r="H530" s="124"/>
      <c r="I530" s="128" t="s">
        <v>2520</v>
      </c>
      <c r="J530" s="124"/>
      <c r="K530" s="124"/>
      <c r="L530" s="124"/>
      <c r="M530" s="124"/>
      <c r="N530" s="207">
        <v>9856</v>
      </c>
      <c r="O530" s="207">
        <v>0</v>
      </c>
      <c r="P530" s="124" t="s">
        <v>1314</v>
      </c>
    </row>
    <row r="531" spans="1:16" ht="63.75">
      <c r="A531" s="257" t="s">
        <v>622</v>
      </c>
      <c r="B531" s="124"/>
      <c r="C531" s="125" t="s">
        <v>715</v>
      </c>
      <c r="D531" s="119">
        <v>43125</v>
      </c>
      <c r="E531" s="120" t="s">
        <v>1644</v>
      </c>
      <c r="F531" s="120" t="s">
        <v>1315</v>
      </c>
      <c r="G531" s="120">
        <v>16405934</v>
      </c>
      <c r="H531" s="124"/>
      <c r="I531" s="128" t="s">
        <v>2521</v>
      </c>
      <c r="J531" s="124"/>
      <c r="K531" s="124"/>
      <c r="L531" s="124"/>
      <c r="M531" s="124"/>
      <c r="N531" s="207">
        <v>3203</v>
      </c>
      <c r="O531" s="207">
        <v>0</v>
      </c>
      <c r="P531" s="124" t="s">
        <v>1314</v>
      </c>
    </row>
    <row r="532" spans="1:16" ht="63.75">
      <c r="A532" s="257" t="s">
        <v>622</v>
      </c>
      <c r="B532" s="124"/>
      <c r="C532" s="125" t="s">
        <v>715</v>
      </c>
      <c r="D532" s="119">
        <v>43125</v>
      </c>
      <c r="E532" s="120" t="s">
        <v>1645</v>
      </c>
      <c r="F532" s="120" t="s">
        <v>1315</v>
      </c>
      <c r="G532" s="120">
        <v>16405926</v>
      </c>
      <c r="H532" s="124"/>
      <c r="I532" s="128" t="s">
        <v>2522</v>
      </c>
      <c r="J532" s="124"/>
      <c r="K532" s="124"/>
      <c r="L532" s="124"/>
      <c r="M532" s="124"/>
      <c r="N532" s="207">
        <v>13725</v>
      </c>
      <c r="O532" s="207">
        <v>0</v>
      </c>
      <c r="P532" s="124" t="s">
        <v>1314</v>
      </c>
    </row>
    <row r="533" spans="1:16" ht="63.75">
      <c r="A533" s="257" t="s">
        <v>622</v>
      </c>
      <c r="B533" s="124"/>
      <c r="C533" s="125" t="s">
        <v>715</v>
      </c>
      <c r="D533" s="119">
        <v>43125</v>
      </c>
      <c r="E533" s="120" t="s">
        <v>1646</v>
      </c>
      <c r="F533" s="120" t="s">
        <v>1315</v>
      </c>
      <c r="G533" s="120">
        <v>16405922</v>
      </c>
      <c r="H533" s="124"/>
      <c r="I533" s="128" t="s">
        <v>2523</v>
      </c>
      <c r="J533" s="124"/>
      <c r="K533" s="124"/>
      <c r="L533" s="124"/>
      <c r="M533" s="124"/>
      <c r="N533" s="207">
        <v>43500</v>
      </c>
      <c r="O533" s="207">
        <v>0</v>
      </c>
      <c r="P533" s="124" t="s">
        <v>1314</v>
      </c>
    </row>
    <row r="534" spans="1:16" ht="63.75">
      <c r="A534" s="257" t="s">
        <v>622</v>
      </c>
      <c r="B534" s="124"/>
      <c r="C534" s="125" t="s">
        <v>715</v>
      </c>
      <c r="D534" s="119">
        <v>43125</v>
      </c>
      <c r="E534" s="120" t="s">
        <v>1647</v>
      </c>
      <c r="F534" s="120" t="s">
        <v>1315</v>
      </c>
      <c r="G534" s="120">
        <v>16421594</v>
      </c>
      <c r="H534" s="124"/>
      <c r="I534" s="128" t="s">
        <v>2524</v>
      </c>
      <c r="J534" s="124"/>
      <c r="K534" s="124"/>
      <c r="L534" s="124"/>
      <c r="M534" s="124"/>
      <c r="N534" s="207">
        <v>9000</v>
      </c>
      <c r="O534" s="207">
        <v>0</v>
      </c>
      <c r="P534" s="124" t="s">
        <v>1314</v>
      </c>
    </row>
    <row r="535" spans="1:16" ht="63.75">
      <c r="A535" s="257" t="s">
        <v>622</v>
      </c>
      <c r="B535" s="124"/>
      <c r="C535" s="125" t="s">
        <v>715</v>
      </c>
      <c r="D535" s="119">
        <v>43125</v>
      </c>
      <c r="E535" s="120" t="s">
        <v>1648</v>
      </c>
      <c r="F535" s="120" t="s">
        <v>1315</v>
      </c>
      <c r="G535" s="120">
        <v>16421498</v>
      </c>
      <c r="H535" s="124"/>
      <c r="I535" s="128" t="s">
        <v>2525</v>
      </c>
      <c r="J535" s="124"/>
      <c r="K535" s="124"/>
      <c r="L535" s="124"/>
      <c r="M535" s="124"/>
      <c r="N535" s="207">
        <v>9000</v>
      </c>
      <c r="O535" s="207">
        <v>0</v>
      </c>
      <c r="P535" s="124" t="s">
        <v>1314</v>
      </c>
    </row>
    <row r="536" spans="1:16" ht="63.75">
      <c r="A536" s="257" t="s">
        <v>622</v>
      </c>
      <c r="B536" s="124"/>
      <c r="C536" s="125" t="s">
        <v>715</v>
      </c>
      <c r="D536" s="119">
        <v>43125</v>
      </c>
      <c r="E536" s="120" t="s">
        <v>1649</v>
      </c>
      <c r="F536" s="120" t="s">
        <v>1315</v>
      </c>
      <c r="G536" s="120">
        <v>16421493</v>
      </c>
      <c r="H536" s="124"/>
      <c r="I536" s="128" t="s">
        <v>2526</v>
      </c>
      <c r="J536" s="124"/>
      <c r="K536" s="124"/>
      <c r="L536" s="124"/>
      <c r="M536" s="124"/>
      <c r="N536" s="207">
        <v>9450</v>
      </c>
      <c r="O536" s="207">
        <v>0</v>
      </c>
      <c r="P536" s="124" t="s">
        <v>1314</v>
      </c>
    </row>
    <row r="537" spans="1:16" ht="63.75">
      <c r="A537" s="257" t="s">
        <v>622</v>
      </c>
      <c r="B537" s="124"/>
      <c r="C537" s="125" t="s">
        <v>715</v>
      </c>
      <c r="D537" s="119">
        <v>43125</v>
      </c>
      <c r="E537" s="120" t="s">
        <v>1650</v>
      </c>
      <c r="F537" s="120" t="s">
        <v>1315</v>
      </c>
      <c r="G537" s="120">
        <v>16421491</v>
      </c>
      <c r="H537" s="124"/>
      <c r="I537" s="128" t="s">
        <v>2527</v>
      </c>
      <c r="J537" s="124"/>
      <c r="K537" s="124"/>
      <c r="L537" s="124"/>
      <c r="M537" s="124"/>
      <c r="N537" s="207">
        <v>14400</v>
      </c>
      <c r="O537" s="207">
        <v>0</v>
      </c>
      <c r="P537" s="124" t="s">
        <v>1314</v>
      </c>
    </row>
    <row r="538" spans="1:16" ht="63.75">
      <c r="A538" s="257" t="s">
        <v>622</v>
      </c>
      <c r="B538" s="124"/>
      <c r="C538" s="125" t="s">
        <v>715</v>
      </c>
      <c r="D538" s="119">
        <v>43125</v>
      </c>
      <c r="E538" s="120" t="s">
        <v>1651</v>
      </c>
      <c r="F538" s="120" t="s">
        <v>1315</v>
      </c>
      <c r="G538" s="120">
        <v>16421394</v>
      </c>
      <c r="H538" s="124"/>
      <c r="I538" s="128" t="s">
        <v>2528</v>
      </c>
      <c r="J538" s="124"/>
      <c r="K538" s="124"/>
      <c r="L538" s="124"/>
      <c r="M538" s="124"/>
      <c r="N538" s="207">
        <v>9000</v>
      </c>
      <c r="O538" s="207">
        <v>0</v>
      </c>
      <c r="P538" s="124" t="s">
        <v>1314</v>
      </c>
    </row>
    <row r="539" spans="1:16" ht="63.75">
      <c r="A539" s="257" t="s">
        <v>622</v>
      </c>
      <c r="B539" s="124"/>
      <c r="C539" s="125" t="s">
        <v>715</v>
      </c>
      <c r="D539" s="119">
        <v>43125</v>
      </c>
      <c r="E539" s="120" t="s">
        <v>1652</v>
      </c>
      <c r="F539" s="120" t="s">
        <v>1315</v>
      </c>
      <c r="G539" s="120">
        <v>16421393</v>
      </c>
      <c r="H539" s="124"/>
      <c r="I539" s="128" t="s">
        <v>2529</v>
      </c>
      <c r="J539" s="124"/>
      <c r="K539" s="124"/>
      <c r="L539" s="124"/>
      <c r="M539" s="124"/>
      <c r="N539" s="207">
        <v>3000</v>
      </c>
      <c r="O539" s="207">
        <v>0</v>
      </c>
      <c r="P539" s="124" t="s">
        <v>1314</v>
      </c>
    </row>
    <row r="540" spans="1:16" ht="63.75">
      <c r="A540" s="257" t="s">
        <v>622</v>
      </c>
      <c r="B540" s="124"/>
      <c r="C540" s="125" t="s">
        <v>715</v>
      </c>
      <c r="D540" s="119">
        <v>43125</v>
      </c>
      <c r="E540" s="120" t="s">
        <v>1653</v>
      </c>
      <c r="F540" s="120" t="s">
        <v>1315</v>
      </c>
      <c r="G540" s="120">
        <v>16421379</v>
      </c>
      <c r="H540" s="124"/>
      <c r="I540" s="128" t="s">
        <v>2530</v>
      </c>
      <c r="J540" s="124"/>
      <c r="K540" s="124"/>
      <c r="L540" s="124"/>
      <c r="M540" s="124"/>
      <c r="N540" s="207">
        <v>18000</v>
      </c>
      <c r="O540" s="207">
        <v>0</v>
      </c>
      <c r="P540" s="124" t="s">
        <v>1314</v>
      </c>
    </row>
    <row r="541" spans="1:16" ht="63.75">
      <c r="A541" s="257" t="s">
        <v>622</v>
      </c>
      <c r="B541" s="124"/>
      <c r="C541" s="125" t="s">
        <v>715</v>
      </c>
      <c r="D541" s="119">
        <v>43125</v>
      </c>
      <c r="E541" s="120" t="s">
        <v>1654</v>
      </c>
      <c r="F541" s="120" t="s">
        <v>1315</v>
      </c>
      <c r="G541" s="120">
        <v>16420746</v>
      </c>
      <c r="H541" s="124"/>
      <c r="I541" s="128" t="s">
        <v>2531</v>
      </c>
      <c r="J541" s="124"/>
      <c r="K541" s="124"/>
      <c r="L541" s="124"/>
      <c r="M541" s="124"/>
      <c r="N541" s="207">
        <v>9450</v>
      </c>
      <c r="O541" s="207">
        <v>0</v>
      </c>
      <c r="P541" s="124" t="s">
        <v>1314</v>
      </c>
    </row>
    <row r="542" spans="1:16" ht="76.5">
      <c r="A542" s="257" t="s">
        <v>622</v>
      </c>
      <c r="B542" s="124"/>
      <c r="C542" s="125" t="s">
        <v>715</v>
      </c>
      <c r="D542" s="119">
        <v>43125</v>
      </c>
      <c r="E542" s="120" t="s">
        <v>1655</v>
      </c>
      <c r="F542" s="120" t="s">
        <v>1315</v>
      </c>
      <c r="G542" s="120">
        <v>16420644</v>
      </c>
      <c r="H542" s="124"/>
      <c r="I542" s="128" t="s">
        <v>2532</v>
      </c>
      <c r="J542" s="124"/>
      <c r="K542" s="124"/>
      <c r="L542" s="124"/>
      <c r="M542" s="124"/>
      <c r="N542" s="207">
        <v>19500</v>
      </c>
      <c r="O542" s="207">
        <v>0</v>
      </c>
      <c r="P542" s="124" t="s">
        <v>1314</v>
      </c>
    </row>
    <row r="543" spans="1:16" ht="63.75">
      <c r="A543" s="257" t="s">
        <v>622</v>
      </c>
      <c r="B543" s="124"/>
      <c r="C543" s="125" t="s">
        <v>715</v>
      </c>
      <c r="D543" s="119">
        <v>43125</v>
      </c>
      <c r="E543" s="120" t="s">
        <v>1656</v>
      </c>
      <c r="F543" s="120" t="s">
        <v>1315</v>
      </c>
      <c r="G543" s="120">
        <v>16420642</v>
      </c>
      <c r="H543" s="124"/>
      <c r="I543" s="128" t="s">
        <v>2533</v>
      </c>
      <c r="J543" s="124"/>
      <c r="K543" s="124"/>
      <c r="L543" s="124"/>
      <c r="M543" s="124"/>
      <c r="N543" s="207">
        <v>12000</v>
      </c>
      <c r="O543" s="207">
        <v>0</v>
      </c>
      <c r="P543" s="124" t="s">
        <v>1314</v>
      </c>
    </row>
    <row r="544" spans="1:16" ht="63.75">
      <c r="A544" s="257" t="s">
        <v>622</v>
      </c>
      <c r="B544" s="124"/>
      <c r="C544" s="125" t="s">
        <v>715</v>
      </c>
      <c r="D544" s="119">
        <v>43125</v>
      </c>
      <c r="E544" s="120" t="s">
        <v>1657</v>
      </c>
      <c r="F544" s="120" t="s">
        <v>1315</v>
      </c>
      <c r="G544" s="120">
        <v>16420640</v>
      </c>
      <c r="H544" s="124"/>
      <c r="I544" s="128" t="s">
        <v>2534</v>
      </c>
      <c r="J544" s="124"/>
      <c r="K544" s="124"/>
      <c r="L544" s="124"/>
      <c r="M544" s="124"/>
      <c r="N544" s="207">
        <v>9900</v>
      </c>
      <c r="O544" s="207">
        <v>0</v>
      </c>
      <c r="P544" s="124" t="s">
        <v>1314</v>
      </c>
    </row>
    <row r="545" spans="1:16" ht="63.75">
      <c r="A545" s="257" t="s">
        <v>622</v>
      </c>
      <c r="B545" s="124"/>
      <c r="C545" s="125" t="s">
        <v>715</v>
      </c>
      <c r="D545" s="119">
        <v>43125</v>
      </c>
      <c r="E545" s="120" t="s">
        <v>1658</v>
      </c>
      <c r="F545" s="120" t="s">
        <v>1315</v>
      </c>
      <c r="G545" s="120">
        <v>16420638</v>
      </c>
      <c r="H545" s="124"/>
      <c r="I545" s="128" t="s">
        <v>2535</v>
      </c>
      <c r="J545" s="124"/>
      <c r="K545" s="124"/>
      <c r="L545" s="124"/>
      <c r="M545" s="124"/>
      <c r="N545" s="207">
        <v>12600</v>
      </c>
      <c r="O545" s="207">
        <v>0</v>
      </c>
      <c r="P545" s="124" t="s">
        <v>1314</v>
      </c>
    </row>
    <row r="546" spans="1:16" ht="63.75">
      <c r="A546" s="257" t="s">
        <v>622</v>
      </c>
      <c r="B546" s="124"/>
      <c r="C546" s="125" t="s">
        <v>715</v>
      </c>
      <c r="D546" s="119">
        <v>43125</v>
      </c>
      <c r="E546" s="120" t="s">
        <v>1659</v>
      </c>
      <c r="F546" s="120" t="s">
        <v>1315</v>
      </c>
      <c r="G546" s="120">
        <v>16420636</v>
      </c>
      <c r="H546" s="124"/>
      <c r="I546" s="128" t="s">
        <v>2536</v>
      </c>
      <c r="J546" s="124"/>
      <c r="K546" s="124"/>
      <c r="L546" s="124"/>
      <c r="M546" s="124"/>
      <c r="N546" s="207">
        <v>5850</v>
      </c>
      <c r="O546" s="207">
        <v>0</v>
      </c>
      <c r="P546" s="124" t="s">
        <v>1314</v>
      </c>
    </row>
    <row r="547" spans="1:16" ht="63.75">
      <c r="A547" s="257" t="s">
        <v>622</v>
      </c>
      <c r="B547" s="124"/>
      <c r="C547" s="125" t="s">
        <v>715</v>
      </c>
      <c r="D547" s="119">
        <v>43125</v>
      </c>
      <c r="E547" s="120" t="s">
        <v>1660</v>
      </c>
      <c r="F547" s="120" t="s">
        <v>1315</v>
      </c>
      <c r="G547" s="120">
        <v>16420625</v>
      </c>
      <c r="H547" s="124"/>
      <c r="I547" s="128" t="s">
        <v>2537</v>
      </c>
      <c r="J547" s="124"/>
      <c r="K547" s="124"/>
      <c r="L547" s="124"/>
      <c r="M547" s="124"/>
      <c r="N547" s="207">
        <v>6300</v>
      </c>
      <c r="O547" s="207">
        <v>0</v>
      </c>
      <c r="P547" s="124" t="s">
        <v>1314</v>
      </c>
    </row>
    <row r="548" spans="1:16" ht="63.75">
      <c r="A548" s="257" t="s">
        <v>622</v>
      </c>
      <c r="B548" s="124"/>
      <c r="C548" s="125" t="s">
        <v>715</v>
      </c>
      <c r="D548" s="119">
        <v>43125</v>
      </c>
      <c r="E548" s="120" t="s">
        <v>1661</v>
      </c>
      <c r="F548" s="120" t="s">
        <v>1315</v>
      </c>
      <c r="G548" s="120">
        <v>16420623</v>
      </c>
      <c r="H548" s="124"/>
      <c r="I548" s="128" t="s">
        <v>2538</v>
      </c>
      <c r="J548" s="124"/>
      <c r="K548" s="124"/>
      <c r="L548" s="124"/>
      <c r="M548" s="124"/>
      <c r="N548" s="207">
        <v>9000</v>
      </c>
      <c r="O548" s="207">
        <v>0</v>
      </c>
      <c r="P548" s="124" t="s">
        <v>1314</v>
      </c>
    </row>
    <row r="549" spans="1:16" ht="63.75">
      <c r="A549" s="257" t="s">
        <v>622</v>
      </c>
      <c r="B549" s="124"/>
      <c r="C549" s="125" t="s">
        <v>715</v>
      </c>
      <c r="D549" s="119">
        <v>43125</v>
      </c>
      <c r="E549" s="120" t="s">
        <v>1662</v>
      </c>
      <c r="F549" s="120" t="s">
        <v>1315</v>
      </c>
      <c r="G549" s="120">
        <v>16420610</v>
      </c>
      <c r="H549" s="124"/>
      <c r="I549" s="128" t="s">
        <v>2539</v>
      </c>
      <c r="J549" s="124"/>
      <c r="K549" s="124"/>
      <c r="L549" s="124"/>
      <c r="M549" s="124"/>
      <c r="N549" s="207">
        <v>6300</v>
      </c>
      <c r="O549" s="207">
        <v>0</v>
      </c>
      <c r="P549" s="124" t="s">
        <v>1314</v>
      </c>
    </row>
    <row r="550" spans="1:16" ht="63.75">
      <c r="A550" s="257" t="s">
        <v>622</v>
      </c>
      <c r="B550" s="124"/>
      <c r="C550" s="125" t="s">
        <v>715</v>
      </c>
      <c r="D550" s="119">
        <v>43125</v>
      </c>
      <c r="E550" s="120" t="s">
        <v>1663</v>
      </c>
      <c r="F550" s="120" t="s">
        <v>1315</v>
      </c>
      <c r="G550" s="120">
        <v>16420607</v>
      </c>
      <c r="H550" s="124"/>
      <c r="I550" s="128" t="s">
        <v>2540</v>
      </c>
      <c r="J550" s="124"/>
      <c r="K550" s="124"/>
      <c r="L550" s="124"/>
      <c r="M550" s="124"/>
      <c r="N550" s="207">
        <v>15750</v>
      </c>
      <c r="O550" s="207">
        <v>0</v>
      </c>
      <c r="P550" s="124" t="s">
        <v>1314</v>
      </c>
    </row>
    <row r="551" spans="1:16" ht="63.75">
      <c r="A551" s="257" t="s">
        <v>622</v>
      </c>
      <c r="B551" s="124"/>
      <c r="C551" s="125" t="s">
        <v>715</v>
      </c>
      <c r="D551" s="119">
        <v>43125</v>
      </c>
      <c r="E551" s="120" t="s">
        <v>1664</v>
      </c>
      <c r="F551" s="120" t="s">
        <v>1315</v>
      </c>
      <c r="G551" s="120">
        <v>16420604</v>
      </c>
      <c r="H551" s="124"/>
      <c r="I551" s="128" t="s">
        <v>2541</v>
      </c>
      <c r="J551" s="124"/>
      <c r="K551" s="124"/>
      <c r="L551" s="124"/>
      <c r="M551" s="124"/>
      <c r="N551" s="207">
        <v>22500</v>
      </c>
      <c r="O551" s="207">
        <v>0</v>
      </c>
      <c r="P551" s="124" t="s">
        <v>1314</v>
      </c>
    </row>
    <row r="552" spans="1:16" ht="63.75">
      <c r="A552" s="257" t="s">
        <v>622</v>
      </c>
      <c r="B552" s="124"/>
      <c r="C552" s="125" t="s">
        <v>715</v>
      </c>
      <c r="D552" s="119">
        <v>43125</v>
      </c>
      <c r="E552" s="120" t="s">
        <v>1665</v>
      </c>
      <c r="F552" s="120" t="s">
        <v>1315</v>
      </c>
      <c r="G552" s="120">
        <v>16420602</v>
      </c>
      <c r="H552" s="124"/>
      <c r="I552" s="128" t="s">
        <v>2542</v>
      </c>
      <c r="J552" s="124"/>
      <c r="K552" s="124"/>
      <c r="L552" s="124"/>
      <c r="M552" s="124"/>
      <c r="N552" s="207">
        <v>13922</v>
      </c>
      <c r="O552" s="207">
        <v>0</v>
      </c>
      <c r="P552" s="124" t="s">
        <v>1314</v>
      </c>
    </row>
    <row r="553" spans="1:16" ht="76.5">
      <c r="A553" s="257" t="s">
        <v>622</v>
      </c>
      <c r="B553" s="124"/>
      <c r="C553" s="125" t="s">
        <v>715</v>
      </c>
      <c r="D553" s="119">
        <v>43125</v>
      </c>
      <c r="E553" s="120" t="s">
        <v>1666</v>
      </c>
      <c r="F553" s="120" t="s">
        <v>1315</v>
      </c>
      <c r="G553" s="120">
        <v>16420599</v>
      </c>
      <c r="H553" s="124"/>
      <c r="I553" s="128" t="s">
        <v>2543</v>
      </c>
      <c r="J553" s="124"/>
      <c r="K553" s="124"/>
      <c r="L553" s="124"/>
      <c r="M553" s="124"/>
      <c r="N553" s="207">
        <v>10500</v>
      </c>
      <c r="O553" s="207">
        <v>0</v>
      </c>
      <c r="P553" s="124" t="s">
        <v>1314</v>
      </c>
    </row>
    <row r="554" spans="1:16" ht="63.75">
      <c r="A554" s="257" t="s">
        <v>622</v>
      </c>
      <c r="B554" s="124"/>
      <c r="C554" s="125" t="s">
        <v>715</v>
      </c>
      <c r="D554" s="119">
        <v>43125</v>
      </c>
      <c r="E554" s="120" t="s">
        <v>1667</v>
      </c>
      <c r="F554" s="120" t="s">
        <v>1315</v>
      </c>
      <c r="G554" s="120">
        <v>16420597</v>
      </c>
      <c r="H554" s="124"/>
      <c r="I554" s="128" t="s">
        <v>2544</v>
      </c>
      <c r="J554" s="124"/>
      <c r="K554" s="124"/>
      <c r="L554" s="124"/>
      <c r="M554" s="124"/>
      <c r="N554" s="207">
        <v>14907.5</v>
      </c>
      <c r="O554" s="207">
        <v>0</v>
      </c>
      <c r="P554" s="124" t="s">
        <v>1314</v>
      </c>
    </row>
    <row r="555" spans="1:16" ht="63.75">
      <c r="A555" s="257" t="s">
        <v>622</v>
      </c>
      <c r="B555" s="124"/>
      <c r="C555" s="125" t="s">
        <v>715</v>
      </c>
      <c r="D555" s="119">
        <v>43125</v>
      </c>
      <c r="E555" s="120" t="s">
        <v>1668</v>
      </c>
      <c r="F555" s="120" t="s">
        <v>1315</v>
      </c>
      <c r="G555" s="120">
        <v>16420595</v>
      </c>
      <c r="H555" s="124"/>
      <c r="I555" s="128" t="s">
        <v>2545</v>
      </c>
      <c r="J555" s="124"/>
      <c r="K555" s="124"/>
      <c r="L555" s="124"/>
      <c r="M555" s="124"/>
      <c r="N555" s="207">
        <v>900</v>
      </c>
      <c r="O555" s="207">
        <v>0</v>
      </c>
      <c r="P555" s="124" t="s">
        <v>1314</v>
      </c>
    </row>
    <row r="556" spans="1:16" ht="63.75">
      <c r="A556" s="257" t="s">
        <v>622</v>
      </c>
      <c r="B556" s="124"/>
      <c r="C556" s="125" t="s">
        <v>715</v>
      </c>
      <c r="D556" s="119">
        <v>43125</v>
      </c>
      <c r="E556" s="120" t="s">
        <v>1669</v>
      </c>
      <c r="F556" s="120" t="s">
        <v>1315</v>
      </c>
      <c r="G556" s="120">
        <v>16420593</v>
      </c>
      <c r="H556" s="124"/>
      <c r="I556" s="128" t="s">
        <v>2546</v>
      </c>
      <c r="J556" s="124"/>
      <c r="K556" s="124"/>
      <c r="L556" s="124"/>
      <c r="M556" s="124"/>
      <c r="N556" s="207">
        <v>17495</v>
      </c>
      <c r="O556" s="207">
        <v>0</v>
      </c>
      <c r="P556" s="124" t="s">
        <v>1314</v>
      </c>
    </row>
    <row r="557" spans="1:16" ht="63.75">
      <c r="A557" s="257" t="s">
        <v>622</v>
      </c>
      <c r="B557" s="124"/>
      <c r="C557" s="125" t="s">
        <v>715</v>
      </c>
      <c r="D557" s="119">
        <v>43125</v>
      </c>
      <c r="E557" s="120" t="s">
        <v>1670</v>
      </c>
      <c r="F557" s="120" t="s">
        <v>1315</v>
      </c>
      <c r="G557" s="120">
        <v>16420583</v>
      </c>
      <c r="H557" s="124"/>
      <c r="I557" s="128" t="s">
        <v>2547</v>
      </c>
      <c r="J557" s="124"/>
      <c r="K557" s="124"/>
      <c r="L557" s="124"/>
      <c r="M557" s="124"/>
      <c r="N557" s="207">
        <v>182461.5</v>
      </c>
      <c r="O557" s="207">
        <v>0</v>
      </c>
      <c r="P557" s="124" t="s">
        <v>1314</v>
      </c>
    </row>
    <row r="558" spans="1:16" ht="63.75">
      <c r="A558" s="257" t="s">
        <v>622</v>
      </c>
      <c r="B558" s="124"/>
      <c r="C558" s="125" t="s">
        <v>715</v>
      </c>
      <c r="D558" s="119">
        <v>43125</v>
      </c>
      <c r="E558" s="120" t="s">
        <v>1671</v>
      </c>
      <c r="F558" s="120" t="s">
        <v>1315</v>
      </c>
      <c r="G558" s="120">
        <v>16420577</v>
      </c>
      <c r="H558" s="124"/>
      <c r="I558" s="128" t="s">
        <v>2548</v>
      </c>
      <c r="J558" s="124"/>
      <c r="K558" s="124"/>
      <c r="L558" s="124"/>
      <c r="M558" s="124"/>
      <c r="N558" s="207">
        <v>9610</v>
      </c>
      <c r="O558" s="207">
        <v>0</v>
      </c>
      <c r="P558" s="124" t="s">
        <v>1314</v>
      </c>
    </row>
    <row r="559" spans="1:16" ht="63.75">
      <c r="A559" s="257" t="s">
        <v>622</v>
      </c>
      <c r="B559" s="124"/>
      <c r="C559" s="125" t="s">
        <v>715</v>
      </c>
      <c r="D559" s="119">
        <v>43125</v>
      </c>
      <c r="E559" s="120" t="s">
        <v>1672</v>
      </c>
      <c r="F559" s="120" t="s">
        <v>1315</v>
      </c>
      <c r="G559" s="120">
        <v>16420572</v>
      </c>
      <c r="H559" s="124"/>
      <c r="I559" s="128" t="s">
        <v>2549</v>
      </c>
      <c r="J559" s="124"/>
      <c r="K559" s="124"/>
      <c r="L559" s="124"/>
      <c r="M559" s="124"/>
      <c r="N559" s="207">
        <v>16016</v>
      </c>
      <c r="O559" s="207">
        <v>0</v>
      </c>
      <c r="P559" s="124" t="s">
        <v>1314</v>
      </c>
    </row>
    <row r="560" spans="1:16" ht="63.75">
      <c r="A560" s="257" t="s">
        <v>622</v>
      </c>
      <c r="B560" s="124"/>
      <c r="C560" s="125" t="s">
        <v>715</v>
      </c>
      <c r="D560" s="119">
        <v>43125</v>
      </c>
      <c r="E560" s="120" t="s">
        <v>1673</v>
      </c>
      <c r="F560" s="120" t="s">
        <v>1315</v>
      </c>
      <c r="G560" s="120">
        <v>16420568</v>
      </c>
      <c r="H560" s="124"/>
      <c r="I560" s="128" t="s">
        <v>2550</v>
      </c>
      <c r="J560" s="124"/>
      <c r="K560" s="124"/>
      <c r="L560" s="124"/>
      <c r="M560" s="124"/>
      <c r="N560" s="207">
        <v>10500</v>
      </c>
      <c r="O560" s="207">
        <v>0</v>
      </c>
      <c r="P560" s="124" t="s">
        <v>1314</v>
      </c>
    </row>
    <row r="561" spans="1:16" ht="63.75">
      <c r="A561" s="257">
        <v>291</v>
      </c>
      <c r="B561" s="124"/>
      <c r="C561" s="125" t="s">
        <v>794</v>
      </c>
      <c r="D561" s="119">
        <v>43125</v>
      </c>
      <c r="E561" s="120" t="s">
        <v>2220</v>
      </c>
      <c r="F561" s="120" t="s">
        <v>3</v>
      </c>
      <c r="G561" s="120">
        <v>1590960</v>
      </c>
      <c r="H561" s="124"/>
      <c r="I561" s="128" t="s">
        <v>2949</v>
      </c>
      <c r="J561" s="124"/>
      <c r="K561" s="124"/>
      <c r="L561" s="124"/>
      <c r="M561" s="124"/>
      <c r="N561" s="207">
        <v>0</v>
      </c>
      <c r="O561" s="207">
        <v>140000</v>
      </c>
      <c r="P561" s="124" t="s">
        <v>1314</v>
      </c>
    </row>
    <row r="562" spans="1:16" ht="51">
      <c r="A562" s="257" t="s">
        <v>619</v>
      </c>
      <c r="B562" s="124"/>
      <c r="C562" s="125" t="s">
        <v>713</v>
      </c>
      <c r="D562" s="119">
        <v>43125</v>
      </c>
      <c r="E562" s="120" t="s">
        <v>2221</v>
      </c>
      <c r="F562" s="120" t="s">
        <v>3</v>
      </c>
      <c r="G562" s="120">
        <v>1590869</v>
      </c>
      <c r="H562" s="124"/>
      <c r="I562" s="128" t="s">
        <v>2950</v>
      </c>
      <c r="J562" s="124"/>
      <c r="K562" s="124"/>
      <c r="L562" s="124"/>
      <c r="M562" s="124"/>
      <c r="N562" s="207">
        <v>0</v>
      </c>
      <c r="O562" s="207">
        <v>1</v>
      </c>
      <c r="P562" s="124" t="s">
        <v>1314</v>
      </c>
    </row>
    <row r="563" spans="1:16" ht="38.25">
      <c r="A563" s="257">
        <v>16</v>
      </c>
      <c r="B563" s="124"/>
      <c r="C563" s="125" t="s">
        <v>692</v>
      </c>
      <c r="D563" s="119">
        <v>43125</v>
      </c>
      <c r="E563" s="120" t="s">
        <v>2222</v>
      </c>
      <c r="F563" s="120" t="s">
        <v>3</v>
      </c>
      <c r="G563" s="120">
        <v>1590959</v>
      </c>
      <c r="H563" s="124"/>
      <c r="I563" s="128" t="s">
        <v>2951</v>
      </c>
      <c r="J563" s="124"/>
      <c r="K563" s="124"/>
      <c r="L563" s="124"/>
      <c r="M563" s="124"/>
      <c r="N563" s="207">
        <v>0</v>
      </c>
      <c r="O563" s="207">
        <v>269</v>
      </c>
      <c r="P563" s="124" t="s">
        <v>1314</v>
      </c>
    </row>
    <row r="564" spans="1:16" ht="63.75">
      <c r="A564" s="257" t="s">
        <v>622</v>
      </c>
      <c r="B564" s="124"/>
      <c r="C564" s="125" t="s">
        <v>715</v>
      </c>
      <c r="D564" s="119">
        <v>43126</v>
      </c>
      <c r="E564" s="120" t="s">
        <v>1674</v>
      </c>
      <c r="F564" s="120" t="s">
        <v>1315</v>
      </c>
      <c r="G564" s="120">
        <v>16436894</v>
      </c>
      <c r="H564" s="124"/>
      <c r="I564" s="128" t="s">
        <v>2551</v>
      </c>
      <c r="J564" s="124"/>
      <c r="K564" s="124"/>
      <c r="L564" s="124"/>
      <c r="M564" s="124"/>
      <c r="N564" s="207">
        <v>4500</v>
      </c>
      <c r="O564" s="207">
        <v>0</v>
      </c>
      <c r="P564" s="124" t="s">
        <v>1314</v>
      </c>
    </row>
    <row r="565" spans="1:16" ht="63.75">
      <c r="A565" s="257" t="s">
        <v>622</v>
      </c>
      <c r="B565" s="124"/>
      <c r="C565" s="125" t="s">
        <v>715</v>
      </c>
      <c r="D565" s="119">
        <v>43126</v>
      </c>
      <c r="E565" s="120" t="s">
        <v>1675</v>
      </c>
      <c r="F565" s="120" t="s">
        <v>1315</v>
      </c>
      <c r="G565" s="120">
        <v>16436856</v>
      </c>
      <c r="H565" s="124"/>
      <c r="I565" s="128" t="s">
        <v>2552</v>
      </c>
      <c r="J565" s="124"/>
      <c r="K565" s="124"/>
      <c r="L565" s="124"/>
      <c r="M565" s="124"/>
      <c r="N565" s="207">
        <v>5400</v>
      </c>
      <c r="O565" s="207">
        <v>0</v>
      </c>
      <c r="P565" s="124" t="s">
        <v>1314</v>
      </c>
    </row>
    <row r="566" spans="1:16" ht="63.75">
      <c r="A566" s="257" t="s">
        <v>622</v>
      </c>
      <c r="B566" s="124"/>
      <c r="C566" s="125" t="s">
        <v>715</v>
      </c>
      <c r="D566" s="119">
        <v>43126</v>
      </c>
      <c r="E566" s="120" t="s">
        <v>1676</v>
      </c>
      <c r="F566" s="120" t="s">
        <v>1315</v>
      </c>
      <c r="G566" s="120">
        <v>16436854</v>
      </c>
      <c r="H566" s="124"/>
      <c r="I566" s="128" t="s">
        <v>2553</v>
      </c>
      <c r="J566" s="124"/>
      <c r="K566" s="124"/>
      <c r="L566" s="124"/>
      <c r="M566" s="124"/>
      <c r="N566" s="207">
        <v>18973</v>
      </c>
      <c r="O566" s="207">
        <v>0</v>
      </c>
      <c r="P566" s="124" t="s">
        <v>1314</v>
      </c>
    </row>
    <row r="567" spans="1:16" ht="63.75">
      <c r="A567" s="257" t="s">
        <v>622</v>
      </c>
      <c r="B567" s="124"/>
      <c r="C567" s="125" t="s">
        <v>715</v>
      </c>
      <c r="D567" s="119">
        <v>43126</v>
      </c>
      <c r="E567" s="120" t="s">
        <v>1677</v>
      </c>
      <c r="F567" s="120" t="s">
        <v>1315</v>
      </c>
      <c r="G567" s="120">
        <v>16436852</v>
      </c>
      <c r="H567" s="124"/>
      <c r="I567" s="128" t="s">
        <v>2554</v>
      </c>
      <c r="J567" s="124"/>
      <c r="K567" s="124"/>
      <c r="L567" s="124"/>
      <c r="M567" s="124"/>
      <c r="N567" s="207">
        <v>11088</v>
      </c>
      <c r="O567" s="207">
        <v>0</v>
      </c>
      <c r="P567" s="124" t="s">
        <v>1314</v>
      </c>
    </row>
    <row r="568" spans="1:16" ht="63.75">
      <c r="A568" s="257" t="s">
        <v>622</v>
      </c>
      <c r="B568" s="124"/>
      <c r="C568" s="125" t="s">
        <v>715</v>
      </c>
      <c r="D568" s="119">
        <v>43126</v>
      </c>
      <c r="E568" s="120" t="s">
        <v>1678</v>
      </c>
      <c r="F568" s="120" t="s">
        <v>1315</v>
      </c>
      <c r="G568" s="120">
        <v>16436790</v>
      </c>
      <c r="H568" s="124"/>
      <c r="I568" s="128" t="s">
        <v>2555</v>
      </c>
      <c r="J568" s="124"/>
      <c r="K568" s="124"/>
      <c r="L568" s="124"/>
      <c r="M568" s="124"/>
      <c r="N568" s="207">
        <v>8871</v>
      </c>
      <c r="O568" s="207">
        <v>0</v>
      </c>
      <c r="P568" s="124" t="s">
        <v>1314</v>
      </c>
    </row>
    <row r="569" spans="1:16" ht="63.75">
      <c r="A569" s="257" t="s">
        <v>622</v>
      </c>
      <c r="B569" s="124"/>
      <c r="C569" s="125" t="s">
        <v>715</v>
      </c>
      <c r="D569" s="119">
        <v>43126</v>
      </c>
      <c r="E569" s="120" t="s">
        <v>1679</v>
      </c>
      <c r="F569" s="120" t="s">
        <v>1315</v>
      </c>
      <c r="G569" s="120">
        <v>16436787</v>
      </c>
      <c r="H569" s="124"/>
      <c r="I569" s="128" t="s">
        <v>2556</v>
      </c>
      <c r="J569" s="124"/>
      <c r="K569" s="124"/>
      <c r="L569" s="124"/>
      <c r="M569" s="124"/>
      <c r="N569" s="207">
        <v>7650</v>
      </c>
      <c r="O569" s="207">
        <v>0</v>
      </c>
      <c r="P569" s="124" t="s">
        <v>1314</v>
      </c>
    </row>
    <row r="570" spans="1:16" ht="63.75">
      <c r="A570" s="257" t="s">
        <v>622</v>
      </c>
      <c r="B570" s="124"/>
      <c r="C570" s="125" t="s">
        <v>715</v>
      </c>
      <c r="D570" s="119">
        <v>43126</v>
      </c>
      <c r="E570" s="120" t="s">
        <v>1680</v>
      </c>
      <c r="F570" s="120" t="s">
        <v>1315</v>
      </c>
      <c r="G570" s="120">
        <v>16436785</v>
      </c>
      <c r="H570" s="124"/>
      <c r="I570" s="128" t="s">
        <v>2557</v>
      </c>
      <c r="J570" s="124"/>
      <c r="K570" s="124"/>
      <c r="L570" s="124"/>
      <c r="M570" s="124"/>
      <c r="N570" s="207">
        <v>6750</v>
      </c>
      <c r="O570" s="207">
        <v>0</v>
      </c>
      <c r="P570" s="124" t="s">
        <v>1314</v>
      </c>
    </row>
    <row r="571" spans="1:16" ht="63.75">
      <c r="A571" s="257" t="s">
        <v>622</v>
      </c>
      <c r="B571" s="124"/>
      <c r="C571" s="125" t="s">
        <v>715</v>
      </c>
      <c r="D571" s="119">
        <v>43126</v>
      </c>
      <c r="E571" s="120" t="s">
        <v>1681</v>
      </c>
      <c r="F571" s="120" t="s">
        <v>1315</v>
      </c>
      <c r="G571" s="120">
        <v>16436742</v>
      </c>
      <c r="H571" s="124"/>
      <c r="I571" s="128" t="s">
        <v>2558</v>
      </c>
      <c r="J571" s="124"/>
      <c r="K571" s="124"/>
      <c r="L571" s="124"/>
      <c r="M571" s="124"/>
      <c r="N571" s="207">
        <v>13950</v>
      </c>
      <c r="O571" s="207">
        <v>0</v>
      </c>
      <c r="P571" s="124" t="s">
        <v>1314</v>
      </c>
    </row>
    <row r="572" spans="1:16" ht="63.75">
      <c r="A572" s="257" t="s">
        <v>622</v>
      </c>
      <c r="B572" s="124"/>
      <c r="C572" s="125" t="s">
        <v>715</v>
      </c>
      <c r="D572" s="119">
        <v>43126</v>
      </c>
      <c r="E572" s="120" t="s">
        <v>1682</v>
      </c>
      <c r="F572" s="120" t="s">
        <v>1315</v>
      </c>
      <c r="G572" s="120">
        <v>16436739</v>
      </c>
      <c r="H572" s="124"/>
      <c r="I572" s="128" t="s">
        <v>2559</v>
      </c>
      <c r="J572" s="124"/>
      <c r="K572" s="124"/>
      <c r="L572" s="124"/>
      <c r="M572" s="124"/>
      <c r="N572" s="207">
        <v>13050</v>
      </c>
      <c r="O572" s="207">
        <v>0</v>
      </c>
      <c r="P572" s="124" t="s">
        <v>1314</v>
      </c>
    </row>
    <row r="573" spans="1:16" ht="63.75">
      <c r="A573" s="257" t="s">
        <v>622</v>
      </c>
      <c r="B573" s="124"/>
      <c r="C573" s="125" t="s">
        <v>715</v>
      </c>
      <c r="D573" s="119">
        <v>43126</v>
      </c>
      <c r="E573" s="120" t="s">
        <v>1683</v>
      </c>
      <c r="F573" s="120" t="s">
        <v>1315</v>
      </c>
      <c r="G573" s="120">
        <v>16436721</v>
      </c>
      <c r="H573" s="124"/>
      <c r="I573" s="128" t="s">
        <v>2560</v>
      </c>
      <c r="J573" s="124"/>
      <c r="K573" s="124"/>
      <c r="L573" s="124"/>
      <c r="M573" s="124"/>
      <c r="N573" s="207">
        <v>14850</v>
      </c>
      <c r="O573" s="207">
        <v>0</v>
      </c>
      <c r="P573" s="124" t="s">
        <v>1314</v>
      </c>
    </row>
    <row r="574" spans="1:16" ht="63.75">
      <c r="A574" s="257" t="s">
        <v>622</v>
      </c>
      <c r="B574" s="124"/>
      <c r="C574" s="125" t="s">
        <v>715</v>
      </c>
      <c r="D574" s="119">
        <v>43126</v>
      </c>
      <c r="E574" s="120" t="s">
        <v>1684</v>
      </c>
      <c r="F574" s="120" t="s">
        <v>1315</v>
      </c>
      <c r="G574" s="120">
        <v>16436548</v>
      </c>
      <c r="H574" s="124"/>
      <c r="I574" s="128" t="s">
        <v>2561</v>
      </c>
      <c r="J574" s="124"/>
      <c r="K574" s="124"/>
      <c r="L574" s="124"/>
      <c r="M574" s="124"/>
      <c r="N574" s="207">
        <v>2250</v>
      </c>
      <c r="O574" s="207">
        <v>0</v>
      </c>
      <c r="P574" s="124" t="s">
        <v>1314</v>
      </c>
    </row>
    <row r="575" spans="1:16" ht="63.75">
      <c r="A575" s="257" t="s">
        <v>622</v>
      </c>
      <c r="B575" s="124"/>
      <c r="C575" s="125" t="s">
        <v>715</v>
      </c>
      <c r="D575" s="119">
        <v>43126</v>
      </c>
      <c r="E575" s="120" t="s">
        <v>1685</v>
      </c>
      <c r="F575" s="120" t="s">
        <v>1315</v>
      </c>
      <c r="G575" s="120">
        <v>16436384</v>
      </c>
      <c r="H575" s="124"/>
      <c r="I575" s="128" t="s">
        <v>2562</v>
      </c>
      <c r="J575" s="124"/>
      <c r="K575" s="124"/>
      <c r="L575" s="124"/>
      <c r="M575" s="124"/>
      <c r="N575" s="207">
        <v>17100</v>
      </c>
      <c r="O575" s="207">
        <v>0</v>
      </c>
      <c r="P575" s="124" t="s">
        <v>1314</v>
      </c>
    </row>
    <row r="576" spans="1:16" ht="76.5">
      <c r="A576" s="257" t="s">
        <v>622</v>
      </c>
      <c r="B576" s="124"/>
      <c r="C576" s="125" t="s">
        <v>715</v>
      </c>
      <c r="D576" s="119">
        <v>43126</v>
      </c>
      <c r="E576" s="120" t="s">
        <v>1686</v>
      </c>
      <c r="F576" s="120" t="s">
        <v>1315</v>
      </c>
      <c r="G576" s="120">
        <v>16436377</v>
      </c>
      <c r="H576" s="124"/>
      <c r="I576" s="128" t="s">
        <v>2563</v>
      </c>
      <c r="J576" s="124"/>
      <c r="K576" s="124"/>
      <c r="L576" s="124"/>
      <c r="M576" s="124"/>
      <c r="N576" s="207">
        <v>16509</v>
      </c>
      <c r="O576" s="207">
        <v>0</v>
      </c>
      <c r="P576" s="124" t="s">
        <v>1314</v>
      </c>
    </row>
    <row r="577" spans="1:16" ht="63.75">
      <c r="A577" s="257" t="s">
        <v>622</v>
      </c>
      <c r="B577" s="124"/>
      <c r="C577" s="125" t="s">
        <v>715</v>
      </c>
      <c r="D577" s="119">
        <v>43126</v>
      </c>
      <c r="E577" s="120" t="s">
        <v>1687</v>
      </c>
      <c r="F577" s="120" t="s">
        <v>1315</v>
      </c>
      <c r="G577" s="120">
        <v>16423107</v>
      </c>
      <c r="H577" s="124"/>
      <c r="I577" s="128" t="s">
        <v>2564</v>
      </c>
      <c r="J577" s="124"/>
      <c r="K577" s="124"/>
      <c r="L577" s="124"/>
      <c r="M577" s="124"/>
      <c r="N577" s="207">
        <v>16263</v>
      </c>
      <c r="O577" s="207">
        <v>0</v>
      </c>
      <c r="P577" s="124" t="s">
        <v>1314</v>
      </c>
    </row>
    <row r="578" spans="1:16" ht="63.75">
      <c r="A578" s="257" t="s">
        <v>622</v>
      </c>
      <c r="B578" s="124"/>
      <c r="C578" s="125" t="s">
        <v>715</v>
      </c>
      <c r="D578" s="119">
        <v>43126</v>
      </c>
      <c r="E578" s="120" t="s">
        <v>1688</v>
      </c>
      <c r="F578" s="120" t="s">
        <v>1315</v>
      </c>
      <c r="G578" s="120">
        <v>16423105</v>
      </c>
      <c r="H578" s="124"/>
      <c r="I578" s="128" t="s">
        <v>2565</v>
      </c>
      <c r="J578" s="124"/>
      <c r="K578" s="124"/>
      <c r="L578" s="124"/>
      <c r="M578" s="124"/>
      <c r="N578" s="207">
        <v>11211.5</v>
      </c>
      <c r="O578" s="207">
        <v>0</v>
      </c>
      <c r="P578" s="124" t="s">
        <v>1314</v>
      </c>
    </row>
    <row r="579" spans="1:16" ht="63.75">
      <c r="A579" s="257" t="s">
        <v>622</v>
      </c>
      <c r="B579" s="124"/>
      <c r="C579" s="125" t="s">
        <v>715</v>
      </c>
      <c r="D579" s="119">
        <v>43126</v>
      </c>
      <c r="E579" s="120" t="s">
        <v>1689</v>
      </c>
      <c r="F579" s="120" t="s">
        <v>1315</v>
      </c>
      <c r="G579" s="120">
        <v>16423103</v>
      </c>
      <c r="H579" s="124"/>
      <c r="I579" s="128" t="s">
        <v>2566</v>
      </c>
      <c r="J579" s="124"/>
      <c r="K579" s="124"/>
      <c r="L579" s="124"/>
      <c r="M579" s="124"/>
      <c r="N579" s="207">
        <v>8100</v>
      </c>
      <c r="O579" s="207">
        <v>0</v>
      </c>
      <c r="P579" s="124" t="s">
        <v>1314</v>
      </c>
    </row>
    <row r="580" spans="1:16" ht="63.75">
      <c r="A580" s="257" t="s">
        <v>622</v>
      </c>
      <c r="B580" s="124"/>
      <c r="C580" s="125" t="s">
        <v>715</v>
      </c>
      <c r="D580" s="119">
        <v>43126</v>
      </c>
      <c r="E580" s="120" t="s">
        <v>1690</v>
      </c>
      <c r="F580" s="120" t="s">
        <v>1315</v>
      </c>
      <c r="G580" s="120">
        <v>16423102</v>
      </c>
      <c r="H580" s="124"/>
      <c r="I580" s="128" t="s">
        <v>2567</v>
      </c>
      <c r="J580" s="124"/>
      <c r="K580" s="124"/>
      <c r="L580" s="124"/>
      <c r="M580" s="124"/>
      <c r="N580" s="207">
        <v>18480</v>
      </c>
      <c r="O580" s="207">
        <v>0</v>
      </c>
      <c r="P580" s="124" t="s">
        <v>1314</v>
      </c>
    </row>
    <row r="581" spans="1:16" ht="63.75">
      <c r="A581" s="257" t="s">
        <v>622</v>
      </c>
      <c r="B581" s="124"/>
      <c r="C581" s="125" t="s">
        <v>715</v>
      </c>
      <c r="D581" s="119">
        <v>43126</v>
      </c>
      <c r="E581" s="120" t="s">
        <v>1691</v>
      </c>
      <c r="F581" s="120" t="s">
        <v>1315</v>
      </c>
      <c r="G581" s="120">
        <v>16423101</v>
      </c>
      <c r="H581" s="124"/>
      <c r="I581" s="128" t="s">
        <v>2568</v>
      </c>
      <c r="J581" s="124"/>
      <c r="K581" s="124"/>
      <c r="L581" s="124"/>
      <c r="M581" s="124"/>
      <c r="N581" s="207">
        <v>10125</v>
      </c>
      <c r="O581" s="207">
        <v>0</v>
      </c>
      <c r="P581" s="124" t="s">
        <v>1314</v>
      </c>
    </row>
    <row r="582" spans="1:16" ht="63.75">
      <c r="A582" s="257" t="s">
        <v>622</v>
      </c>
      <c r="B582" s="124"/>
      <c r="C582" s="125" t="s">
        <v>715</v>
      </c>
      <c r="D582" s="119">
        <v>43126</v>
      </c>
      <c r="E582" s="120" t="s">
        <v>1692</v>
      </c>
      <c r="F582" s="120" t="s">
        <v>1315</v>
      </c>
      <c r="G582" s="120">
        <v>16423099</v>
      </c>
      <c r="H582" s="124"/>
      <c r="I582" s="128" t="s">
        <v>2569</v>
      </c>
      <c r="J582" s="124"/>
      <c r="K582" s="124"/>
      <c r="L582" s="124"/>
      <c r="M582" s="124"/>
      <c r="N582" s="207">
        <v>21930</v>
      </c>
      <c r="O582" s="207">
        <v>0</v>
      </c>
      <c r="P582" s="124" t="s">
        <v>1314</v>
      </c>
    </row>
    <row r="583" spans="1:16" ht="63.75">
      <c r="A583" s="257" t="s">
        <v>622</v>
      </c>
      <c r="B583" s="124"/>
      <c r="C583" s="125" t="s">
        <v>715</v>
      </c>
      <c r="D583" s="119">
        <v>43126</v>
      </c>
      <c r="E583" s="120" t="s">
        <v>1693</v>
      </c>
      <c r="F583" s="120" t="s">
        <v>1315</v>
      </c>
      <c r="G583" s="120">
        <v>16423098</v>
      </c>
      <c r="H583" s="124"/>
      <c r="I583" s="128" t="s">
        <v>2551</v>
      </c>
      <c r="J583" s="124"/>
      <c r="K583" s="124"/>
      <c r="L583" s="124"/>
      <c r="M583" s="124"/>
      <c r="N583" s="207">
        <v>14400</v>
      </c>
      <c r="O583" s="207">
        <v>0</v>
      </c>
      <c r="P583" s="124" t="s">
        <v>1314</v>
      </c>
    </row>
    <row r="584" spans="1:16" ht="63.75">
      <c r="A584" s="257" t="s">
        <v>622</v>
      </c>
      <c r="B584" s="124"/>
      <c r="C584" s="125" t="s">
        <v>715</v>
      </c>
      <c r="D584" s="119">
        <v>43126</v>
      </c>
      <c r="E584" s="120" t="s">
        <v>1694</v>
      </c>
      <c r="F584" s="120" t="s">
        <v>1315</v>
      </c>
      <c r="G584" s="120">
        <v>16423096</v>
      </c>
      <c r="H584" s="124"/>
      <c r="I584" s="128" t="s">
        <v>2570</v>
      </c>
      <c r="J584" s="124"/>
      <c r="K584" s="124"/>
      <c r="L584" s="124"/>
      <c r="M584" s="124"/>
      <c r="N584" s="207">
        <v>10718.5</v>
      </c>
      <c r="O584" s="207">
        <v>0</v>
      </c>
      <c r="P584" s="124" t="s">
        <v>1314</v>
      </c>
    </row>
    <row r="585" spans="1:16" ht="63.75">
      <c r="A585" s="257" t="s">
        <v>622</v>
      </c>
      <c r="B585" s="124"/>
      <c r="C585" s="125" t="s">
        <v>715</v>
      </c>
      <c r="D585" s="119">
        <v>43126</v>
      </c>
      <c r="E585" s="120" t="s">
        <v>1695</v>
      </c>
      <c r="F585" s="120" t="s">
        <v>1315</v>
      </c>
      <c r="G585" s="120">
        <v>16423094</v>
      </c>
      <c r="H585" s="124"/>
      <c r="I585" s="128" t="s">
        <v>2571</v>
      </c>
      <c r="J585" s="124"/>
      <c r="K585" s="124"/>
      <c r="L585" s="124"/>
      <c r="M585" s="124"/>
      <c r="N585" s="207">
        <v>19466</v>
      </c>
      <c r="O585" s="207">
        <v>0</v>
      </c>
      <c r="P585" s="124" t="s">
        <v>1314</v>
      </c>
    </row>
    <row r="586" spans="1:16" ht="76.5">
      <c r="A586" s="257" t="s">
        <v>622</v>
      </c>
      <c r="B586" s="124"/>
      <c r="C586" s="125" t="s">
        <v>715</v>
      </c>
      <c r="D586" s="119">
        <v>43126</v>
      </c>
      <c r="E586" s="120" t="s">
        <v>1696</v>
      </c>
      <c r="F586" s="120" t="s">
        <v>1315</v>
      </c>
      <c r="G586" s="120">
        <v>16423091</v>
      </c>
      <c r="H586" s="124"/>
      <c r="I586" s="128" t="s">
        <v>2572</v>
      </c>
      <c r="J586" s="124"/>
      <c r="K586" s="124"/>
      <c r="L586" s="124"/>
      <c r="M586" s="124"/>
      <c r="N586" s="207">
        <v>20475</v>
      </c>
      <c r="O586" s="207">
        <v>0</v>
      </c>
      <c r="P586" s="124" t="s">
        <v>1314</v>
      </c>
    </row>
    <row r="587" spans="1:16" ht="63.75">
      <c r="A587" s="257" t="s">
        <v>622</v>
      </c>
      <c r="B587" s="124"/>
      <c r="C587" s="125" t="s">
        <v>715</v>
      </c>
      <c r="D587" s="119">
        <v>43126</v>
      </c>
      <c r="E587" s="120" t="s">
        <v>1697</v>
      </c>
      <c r="F587" s="120" t="s">
        <v>1315</v>
      </c>
      <c r="G587" s="120">
        <v>16423089</v>
      </c>
      <c r="H587" s="124"/>
      <c r="I587" s="128" t="s">
        <v>2573</v>
      </c>
      <c r="J587" s="124"/>
      <c r="K587" s="124"/>
      <c r="L587" s="124"/>
      <c r="M587" s="124"/>
      <c r="N587" s="207">
        <v>78110</v>
      </c>
      <c r="O587" s="207">
        <v>0</v>
      </c>
      <c r="P587" s="124" t="s">
        <v>1314</v>
      </c>
    </row>
    <row r="588" spans="1:16" ht="63.75">
      <c r="A588" s="257" t="s">
        <v>622</v>
      </c>
      <c r="B588" s="124"/>
      <c r="C588" s="125" t="s">
        <v>715</v>
      </c>
      <c r="D588" s="119">
        <v>43126</v>
      </c>
      <c r="E588" s="120" t="s">
        <v>1698</v>
      </c>
      <c r="F588" s="120" t="s">
        <v>1315</v>
      </c>
      <c r="G588" s="120">
        <v>16423086</v>
      </c>
      <c r="H588" s="124"/>
      <c r="I588" s="128" t="s">
        <v>2574</v>
      </c>
      <c r="J588" s="124"/>
      <c r="K588" s="124"/>
      <c r="L588" s="124"/>
      <c r="M588" s="124"/>
      <c r="N588" s="207">
        <v>15000</v>
      </c>
      <c r="O588" s="207">
        <v>0</v>
      </c>
      <c r="P588" s="124" t="s">
        <v>1314</v>
      </c>
    </row>
    <row r="589" spans="1:16" ht="63.75">
      <c r="A589" s="257" t="s">
        <v>622</v>
      </c>
      <c r="B589" s="124"/>
      <c r="C589" s="125" t="s">
        <v>715</v>
      </c>
      <c r="D589" s="119">
        <v>43126</v>
      </c>
      <c r="E589" s="120" t="s">
        <v>1699</v>
      </c>
      <c r="F589" s="120" t="s">
        <v>1315</v>
      </c>
      <c r="G589" s="120">
        <v>16423082</v>
      </c>
      <c r="H589" s="124"/>
      <c r="I589" s="128" t="s">
        <v>2575</v>
      </c>
      <c r="J589" s="124"/>
      <c r="K589" s="124"/>
      <c r="L589" s="124"/>
      <c r="M589" s="124"/>
      <c r="N589" s="207">
        <v>17550</v>
      </c>
      <c r="O589" s="207">
        <v>0</v>
      </c>
      <c r="P589" s="124" t="s">
        <v>1314</v>
      </c>
    </row>
    <row r="590" spans="1:16" ht="63.75">
      <c r="A590" s="257" t="s">
        <v>622</v>
      </c>
      <c r="B590" s="124"/>
      <c r="C590" s="125" t="s">
        <v>715</v>
      </c>
      <c r="D590" s="119">
        <v>43126</v>
      </c>
      <c r="E590" s="120" t="s">
        <v>1700</v>
      </c>
      <c r="F590" s="120" t="s">
        <v>1315</v>
      </c>
      <c r="G590" s="120">
        <v>16423080</v>
      </c>
      <c r="H590" s="124"/>
      <c r="I590" s="128" t="s">
        <v>2576</v>
      </c>
      <c r="J590" s="124"/>
      <c r="K590" s="124"/>
      <c r="L590" s="124"/>
      <c r="M590" s="124"/>
      <c r="N590" s="207">
        <v>19350</v>
      </c>
      <c r="O590" s="207">
        <v>0</v>
      </c>
      <c r="P590" s="124" t="s">
        <v>1314</v>
      </c>
    </row>
    <row r="591" spans="1:16" ht="63.75">
      <c r="A591" s="257" t="s">
        <v>622</v>
      </c>
      <c r="B591" s="124"/>
      <c r="C591" s="125" t="s">
        <v>715</v>
      </c>
      <c r="D591" s="119">
        <v>43126</v>
      </c>
      <c r="E591" s="120" t="s">
        <v>1701</v>
      </c>
      <c r="F591" s="120" t="s">
        <v>1315</v>
      </c>
      <c r="G591" s="120">
        <v>16423073</v>
      </c>
      <c r="H591" s="124"/>
      <c r="I591" s="128" t="s">
        <v>2577</v>
      </c>
      <c r="J591" s="124"/>
      <c r="K591" s="124"/>
      <c r="L591" s="124"/>
      <c r="M591" s="124"/>
      <c r="N591" s="207">
        <v>11475</v>
      </c>
      <c r="O591" s="207">
        <v>0</v>
      </c>
      <c r="P591" s="124" t="s">
        <v>1314</v>
      </c>
    </row>
    <row r="592" spans="1:16" ht="63.75">
      <c r="A592" s="257" t="s">
        <v>622</v>
      </c>
      <c r="B592" s="124"/>
      <c r="C592" s="125" t="s">
        <v>715</v>
      </c>
      <c r="D592" s="119">
        <v>43126</v>
      </c>
      <c r="E592" s="120" t="s">
        <v>1702</v>
      </c>
      <c r="F592" s="120" t="s">
        <v>1315</v>
      </c>
      <c r="G592" s="120">
        <v>16423072</v>
      </c>
      <c r="H592" s="124"/>
      <c r="I592" s="128" t="s">
        <v>2578</v>
      </c>
      <c r="J592" s="124"/>
      <c r="K592" s="124"/>
      <c r="L592" s="124"/>
      <c r="M592" s="124"/>
      <c r="N592" s="207">
        <v>22500</v>
      </c>
      <c r="O592" s="207">
        <v>0</v>
      </c>
      <c r="P592" s="124" t="s">
        <v>1314</v>
      </c>
    </row>
    <row r="593" spans="1:16" ht="63.75">
      <c r="A593" s="257" t="s">
        <v>622</v>
      </c>
      <c r="B593" s="124"/>
      <c r="C593" s="125" t="s">
        <v>715</v>
      </c>
      <c r="D593" s="119">
        <v>43126</v>
      </c>
      <c r="E593" s="120" t="s">
        <v>1703</v>
      </c>
      <c r="F593" s="120" t="s">
        <v>1315</v>
      </c>
      <c r="G593" s="120">
        <v>16423070</v>
      </c>
      <c r="H593" s="124"/>
      <c r="I593" s="128" t="s">
        <v>2579</v>
      </c>
      <c r="J593" s="124"/>
      <c r="K593" s="124"/>
      <c r="L593" s="124"/>
      <c r="M593" s="124"/>
      <c r="N593" s="207">
        <v>33000</v>
      </c>
      <c r="O593" s="207">
        <v>0</v>
      </c>
      <c r="P593" s="124" t="s">
        <v>1314</v>
      </c>
    </row>
    <row r="594" spans="1:16" ht="63.75">
      <c r="A594" s="257" t="s">
        <v>622</v>
      </c>
      <c r="B594" s="124"/>
      <c r="C594" s="125" t="s">
        <v>715</v>
      </c>
      <c r="D594" s="119">
        <v>43126</v>
      </c>
      <c r="E594" s="120" t="s">
        <v>1704</v>
      </c>
      <c r="F594" s="120" t="s">
        <v>1315</v>
      </c>
      <c r="G594" s="120">
        <v>16423053</v>
      </c>
      <c r="H594" s="124"/>
      <c r="I594" s="128" t="s">
        <v>2580</v>
      </c>
      <c r="J594" s="124"/>
      <c r="K594" s="124"/>
      <c r="L594" s="124"/>
      <c r="M594" s="124"/>
      <c r="N594" s="207">
        <v>18000</v>
      </c>
      <c r="O594" s="207">
        <v>0</v>
      </c>
      <c r="P594" s="124" t="s">
        <v>1314</v>
      </c>
    </row>
    <row r="595" spans="1:16" ht="63.75">
      <c r="A595" s="257" t="s">
        <v>622</v>
      </c>
      <c r="B595" s="124"/>
      <c r="C595" s="125" t="s">
        <v>715</v>
      </c>
      <c r="D595" s="119">
        <v>43126</v>
      </c>
      <c r="E595" s="120" t="s">
        <v>1705</v>
      </c>
      <c r="F595" s="120" t="s">
        <v>1315</v>
      </c>
      <c r="G595" s="120">
        <v>16437008</v>
      </c>
      <c r="H595" s="124"/>
      <c r="I595" s="128" t="s">
        <v>2581</v>
      </c>
      <c r="J595" s="124"/>
      <c r="K595" s="124"/>
      <c r="L595" s="124"/>
      <c r="M595" s="124"/>
      <c r="N595" s="207">
        <v>426770.5</v>
      </c>
      <c r="O595" s="207">
        <v>0</v>
      </c>
      <c r="P595" s="124" t="s">
        <v>1314</v>
      </c>
    </row>
    <row r="596" spans="1:16" ht="63.75">
      <c r="A596" s="257" t="s">
        <v>622</v>
      </c>
      <c r="B596" s="124"/>
      <c r="C596" s="125" t="s">
        <v>715</v>
      </c>
      <c r="D596" s="119">
        <v>43126</v>
      </c>
      <c r="E596" s="120" t="s">
        <v>1706</v>
      </c>
      <c r="F596" s="120" t="s">
        <v>1315</v>
      </c>
      <c r="G596" s="120">
        <v>16437003</v>
      </c>
      <c r="H596" s="124"/>
      <c r="I596" s="128" t="s">
        <v>2582</v>
      </c>
      <c r="J596" s="124"/>
      <c r="K596" s="124"/>
      <c r="L596" s="124"/>
      <c r="M596" s="124"/>
      <c r="N596" s="207">
        <v>41519</v>
      </c>
      <c r="O596" s="207">
        <v>0</v>
      </c>
      <c r="P596" s="124" t="s">
        <v>1314</v>
      </c>
    </row>
    <row r="597" spans="1:16" ht="63.75">
      <c r="A597" s="257" t="s">
        <v>622</v>
      </c>
      <c r="B597" s="124"/>
      <c r="C597" s="125" t="s">
        <v>715</v>
      </c>
      <c r="D597" s="119">
        <v>43126</v>
      </c>
      <c r="E597" s="120" t="s">
        <v>1707</v>
      </c>
      <c r="F597" s="120" t="s">
        <v>1315</v>
      </c>
      <c r="G597" s="120">
        <v>16437002</v>
      </c>
      <c r="H597" s="124"/>
      <c r="I597" s="128" t="s">
        <v>2583</v>
      </c>
      <c r="J597" s="124"/>
      <c r="K597" s="124"/>
      <c r="L597" s="124"/>
      <c r="M597" s="124"/>
      <c r="N597" s="207">
        <v>857976</v>
      </c>
      <c r="O597" s="207">
        <v>0</v>
      </c>
      <c r="P597" s="124" t="s">
        <v>1314</v>
      </c>
    </row>
    <row r="598" spans="1:16" ht="63.75">
      <c r="A598" s="257" t="s">
        <v>622</v>
      </c>
      <c r="B598" s="124"/>
      <c r="C598" s="125" t="s">
        <v>715</v>
      </c>
      <c r="D598" s="119">
        <v>43126</v>
      </c>
      <c r="E598" s="120" t="s">
        <v>1708</v>
      </c>
      <c r="F598" s="120" t="s">
        <v>1315</v>
      </c>
      <c r="G598" s="120">
        <v>16436997</v>
      </c>
      <c r="H598" s="124"/>
      <c r="I598" s="128" t="s">
        <v>2549</v>
      </c>
      <c r="J598" s="124"/>
      <c r="K598" s="124"/>
      <c r="L598" s="124"/>
      <c r="M598" s="124"/>
      <c r="N598" s="207">
        <v>47309.5</v>
      </c>
      <c r="O598" s="207">
        <v>0</v>
      </c>
      <c r="P598" s="124" t="s">
        <v>1314</v>
      </c>
    </row>
    <row r="599" spans="1:16" ht="63.75">
      <c r="A599" s="257" t="s">
        <v>622</v>
      </c>
      <c r="B599" s="124"/>
      <c r="C599" s="125" t="s">
        <v>715</v>
      </c>
      <c r="D599" s="119">
        <v>43126</v>
      </c>
      <c r="E599" s="120" t="s">
        <v>1709</v>
      </c>
      <c r="F599" s="120" t="s">
        <v>1315</v>
      </c>
      <c r="G599" s="120">
        <v>16436994</v>
      </c>
      <c r="H599" s="124"/>
      <c r="I599" s="128" t="s">
        <v>2584</v>
      </c>
      <c r="J599" s="124"/>
      <c r="K599" s="124"/>
      <c r="L599" s="124"/>
      <c r="M599" s="124"/>
      <c r="N599" s="207">
        <v>36675</v>
      </c>
      <c r="O599" s="207">
        <v>0</v>
      </c>
      <c r="P599" s="124" t="s">
        <v>1314</v>
      </c>
    </row>
    <row r="600" spans="1:16" ht="63.75">
      <c r="A600" s="257" t="s">
        <v>622</v>
      </c>
      <c r="B600" s="124"/>
      <c r="C600" s="125" t="s">
        <v>715</v>
      </c>
      <c r="D600" s="119">
        <v>43126</v>
      </c>
      <c r="E600" s="120" t="s">
        <v>1710</v>
      </c>
      <c r="F600" s="120" t="s">
        <v>1315</v>
      </c>
      <c r="G600" s="120">
        <v>16436991</v>
      </c>
      <c r="H600" s="124"/>
      <c r="I600" s="128" t="s">
        <v>2585</v>
      </c>
      <c r="J600" s="124"/>
      <c r="K600" s="124"/>
      <c r="L600" s="124"/>
      <c r="M600" s="124"/>
      <c r="N600" s="207">
        <v>59876</v>
      </c>
      <c r="O600" s="207">
        <v>0</v>
      </c>
      <c r="P600" s="124" t="s">
        <v>1314</v>
      </c>
    </row>
    <row r="601" spans="1:16" ht="63.75">
      <c r="A601" s="257" t="s">
        <v>622</v>
      </c>
      <c r="B601" s="124"/>
      <c r="C601" s="125" t="s">
        <v>715</v>
      </c>
      <c r="D601" s="119">
        <v>43126</v>
      </c>
      <c r="E601" s="120" t="s">
        <v>1711</v>
      </c>
      <c r="F601" s="120" t="s">
        <v>1315</v>
      </c>
      <c r="G601" s="120">
        <v>16436990</v>
      </c>
      <c r="H601" s="124"/>
      <c r="I601" s="128" t="s">
        <v>2586</v>
      </c>
      <c r="J601" s="124"/>
      <c r="K601" s="124"/>
      <c r="L601" s="124"/>
      <c r="M601" s="124"/>
      <c r="N601" s="207">
        <v>18675</v>
      </c>
      <c r="O601" s="207">
        <v>0</v>
      </c>
      <c r="P601" s="124" t="s">
        <v>1314</v>
      </c>
    </row>
    <row r="602" spans="1:16" ht="63.75">
      <c r="A602" s="257" t="s">
        <v>622</v>
      </c>
      <c r="B602" s="124"/>
      <c r="C602" s="125" t="s">
        <v>715</v>
      </c>
      <c r="D602" s="119">
        <v>43126</v>
      </c>
      <c r="E602" s="120" t="s">
        <v>1712</v>
      </c>
      <c r="F602" s="120" t="s">
        <v>1315</v>
      </c>
      <c r="G602" s="120">
        <v>16436989</v>
      </c>
      <c r="H602" s="124"/>
      <c r="I602" s="128" t="s">
        <v>2587</v>
      </c>
      <c r="J602" s="124"/>
      <c r="K602" s="124"/>
      <c r="L602" s="124"/>
      <c r="M602" s="124"/>
      <c r="N602" s="207">
        <v>42975</v>
      </c>
      <c r="O602" s="207">
        <v>0</v>
      </c>
      <c r="P602" s="124" t="s">
        <v>1314</v>
      </c>
    </row>
    <row r="603" spans="1:16" ht="63.75">
      <c r="A603" s="257" t="s">
        <v>622</v>
      </c>
      <c r="B603" s="124"/>
      <c r="C603" s="125" t="s">
        <v>715</v>
      </c>
      <c r="D603" s="119">
        <v>43126</v>
      </c>
      <c r="E603" s="120" t="s">
        <v>1713</v>
      </c>
      <c r="F603" s="120" t="s">
        <v>1315</v>
      </c>
      <c r="G603" s="120">
        <v>16436967</v>
      </c>
      <c r="H603" s="124"/>
      <c r="I603" s="128" t="s">
        <v>2588</v>
      </c>
      <c r="J603" s="124"/>
      <c r="K603" s="124"/>
      <c r="L603" s="124"/>
      <c r="M603" s="124"/>
      <c r="N603" s="207">
        <v>35112.5</v>
      </c>
      <c r="O603" s="207">
        <v>0</v>
      </c>
      <c r="P603" s="124" t="s">
        <v>1314</v>
      </c>
    </row>
    <row r="604" spans="1:16" ht="63.75">
      <c r="A604" s="257" t="s">
        <v>622</v>
      </c>
      <c r="B604" s="124"/>
      <c r="C604" s="125" t="s">
        <v>715</v>
      </c>
      <c r="D604" s="119">
        <v>43126</v>
      </c>
      <c r="E604" s="120" t="s">
        <v>1714</v>
      </c>
      <c r="F604" s="120" t="s">
        <v>1315</v>
      </c>
      <c r="G604" s="120">
        <v>16436962</v>
      </c>
      <c r="H604" s="124"/>
      <c r="I604" s="128" t="s">
        <v>2589</v>
      </c>
      <c r="J604" s="124"/>
      <c r="K604" s="124"/>
      <c r="L604" s="124"/>
      <c r="M604" s="124"/>
      <c r="N604" s="207">
        <v>27104.5</v>
      </c>
      <c r="O604" s="207">
        <v>0</v>
      </c>
      <c r="P604" s="124" t="s">
        <v>1314</v>
      </c>
    </row>
    <row r="605" spans="1:16" ht="63.75">
      <c r="A605" s="257" t="s">
        <v>622</v>
      </c>
      <c r="B605" s="124"/>
      <c r="C605" s="125" t="s">
        <v>715</v>
      </c>
      <c r="D605" s="119">
        <v>43126</v>
      </c>
      <c r="E605" s="120" t="s">
        <v>1715</v>
      </c>
      <c r="F605" s="120" t="s">
        <v>1315</v>
      </c>
      <c r="G605" s="120">
        <v>16436961</v>
      </c>
      <c r="H605" s="124"/>
      <c r="I605" s="128" t="s">
        <v>2590</v>
      </c>
      <c r="J605" s="124"/>
      <c r="K605" s="124"/>
      <c r="L605" s="124"/>
      <c r="M605" s="124"/>
      <c r="N605" s="207">
        <v>101764.5</v>
      </c>
      <c r="O605" s="207">
        <v>0</v>
      </c>
      <c r="P605" s="124" t="s">
        <v>1314</v>
      </c>
    </row>
    <row r="606" spans="1:16" ht="63.75">
      <c r="A606" s="257" t="s">
        <v>622</v>
      </c>
      <c r="B606" s="124"/>
      <c r="C606" s="125" t="s">
        <v>715</v>
      </c>
      <c r="D606" s="119">
        <v>43126</v>
      </c>
      <c r="E606" s="120" t="s">
        <v>1716</v>
      </c>
      <c r="F606" s="120" t="s">
        <v>1315</v>
      </c>
      <c r="G606" s="120">
        <v>16436960</v>
      </c>
      <c r="H606" s="124"/>
      <c r="I606" s="128" t="s">
        <v>2591</v>
      </c>
      <c r="J606" s="124"/>
      <c r="K606" s="124"/>
      <c r="L606" s="124"/>
      <c r="M606" s="124"/>
      <c r="N606" s="207">
        <v>44968.5</v>
      </c>
      <c r="O606" s="207">
        <v>0</v>
      </c>
      <c r="P606" s="124" t="s">
        <v>1314</v>
      </c>
    </row>
    <row r="607" spans="1:16" ht="63.75">
      <c r="A607" s="257" t="s">
        <v>622</v>
      </c>
      <c r="B607" s="124"/>
      <c r="C607" s="125" t="s">
        <v>715</v>
      </c>
      <c r="D607" s="119">
        <v>43126</v>
      </c>
      <c r="E607" s="120" t="s">
        <v>1717</v>
      </c>
      <c r="F607" s="120" t="s">
        <v>1315</v>
      </c>
      <c r="G607" s="120">
        <v>16436941</v>
      </c>
      <c r="H607" s="124"/>
      <c r="I607" s="128" t="s">
        <v>2592</v>
      </c>
      <c r="J607" s="124"/>
      <c r="K607" s="124"/>
      <c r="L607" s="124"/>
      <c r="M607" s="124"/>
      <c r="N607" s="207">
        <v>44352.5</v>
      </c>
      <c r="O607" s="207">
        <v>0</v>
      </c>
      <c r="P607" s="124" t="s">
        <v>1314</v>
      </c>
    </row>
    <row r="608" spans="1:16" ht="63.75">
      <c r="A608" s="257" t="s">
        <v>622</v>
      </c>
      <c r="B608" s="124"/>
      <c r="C608" s="125" t="s">
        <v>715</v>
      </c>
      <c r="D608" s="119">
        <v>43126</v>
      </c>
      <c r="E608" s="120" t="s">
        <v>1718</v>
      </c>
      <c r="F608" s="120" t="s">
        <v>1315</v>
      </c>
      <c r="G608" s="120">
        <v>16436940</v>
      </c>
      <c r="H608" s="124"/>
      <c r="I608" s="128" t="s">
        <v>2593</v>
      </c>
      <c r="J608" s="124"/>
      <c r="K608" s="124"/>
      <c r="L608" s="124"/>
      <c r="M608" s="124"/>
      <c r="N608" s="207">
        <v>313178.5</v>
      </c>
      <c r="O608" s="207">
        <v>0</v>
      </c>
      <c r="P608" s="124" t="s">
        <v>1314</v>
      </c>
    </row>
    <row r="609" spans="1:16" ht="63.75">
      <c r="A609" s="257" t="s">
        <v>622</v>
      </c>
      <c r="B609" s="124"/>
      <c r="C609" s="125" t="s">
        <v>715</v>
      </c>
      <c r="D609" s="119">
        <v>43126</v>
      </c>
      <c r="E609" s="120" t="s">
        <v>1719</v>
      </c>
      <c r="F609" s="120" t="s">
        <v>1315</v>
      </c>
      <c r="G609" s="120">
        <v>16436939</v>
      </c>
      <c r="H609" s="124"/>
      <c r="I609" s="128" t="s">
        <v>2594</v>
      </c>
      <c r="J609" s="124"/>
      <c r="K609" s="124"/>
      <c r="L609" s="124"/>
      <c r="M609" s="124"/>
      <c r="N609" s="207">
        <v>900</v>
      </c>
      <c r="O609" s="207">
        <v>0</v>
      </c>
      <c r="P609" s="124" t="s">
        <v>1314</v>
      </c>
    </row>
    <row r="610" spans="1:16" ht="63.75">
      <c r="A610" s="257" t="s">
        <v>622</v>
      </c>
      <c r="B610" s="124"/>
      <c r="C610" s="125" t="s">
        <v>715</v>
      </c>
      <c r="D610" s="119">
        <v>43126</v>
      </c>
      <c r="E610" s="120" t="s">
        <v>1720</v>
      </c>
      <c r="F610" s="120" t="s">
        <v>1315</v>
      </c>
      <c r="G610" s="120">
        <v>16436938</v>
      </c>
      <c r="H610" s="124"/>
      <c r="I610" s="128" t="s">
        <v>2595</v>
      </c>
      <c r="J610" s="124"/>
      <c r="K610" s="124"/>
      <c r="L610" s="124"/>
      <c r="M610" s="124"/>
      <c r="N610" s="207">
        <v>1232</v>
      </c>
      <c r="O610" s="207">
        <v>0</v>
      </c>
      <c r="P610" s="124" t="s">
        <v>1314</v>
      </c>
    </row>
    <row r="611" spans="1:16" ht="63.75">
      <c r="A611" s="257" t="s">
        <v>622</v>
      </c>
      <c r="B611" s="124"/>
      <c r="C611" s="125" t="s">
        <v>715</v>
      </c>
      <c r="D611" s="119">
        <v>43126</v>
      </c>
      <c r="E611" s="120" t="s">
        <v>1721</v>
      </c>
      <c r="F611" s="120" t="s">
        <v>1315</v>
      </c>
      <c r="G611" s="120">
        <v>16436921</v>
      </c>
      <c r="H611" s="124"/>
      <c r="I611" s="128" t="s">
        <v>2596</v>
      </c>
      <c r="J611" s="124"/>
      <c r="K611" s="124"/>
      <c r="L611" s="124"/>
      <c r="M611" s="124"/>
      <c r="N611" s="207">
        <v>12000</v>
      </c>
      <c r="O611" s="207">
        <v>0</v>
      </c>
      <c r="P611" s="124" t="s">
        <v>1314</v>
      </c>
    </row>
    <row r="612" spans="1:16" ht="63.75">
      <c r="A612" s="257" t="s">
        <v>622</v>
      </c>
      <c r="B612" s="124"/>
      <c r="C612" s="125" t="s">
        <v>715</v>
      </c>
      <c r="D612" s="119">
        <v>43126</v>
      </c>
      <c r="E612" s="120" t="s">
        <v>1722</v>
      </c>
      <c r="F612" s="120" t="s">
        <v>1315</v>
      </c>
      <c r="G612" s="120">
        <v>16436920</v>
      </c>
      <c r="H612" s="124"/>
      <c r="I612" s="128" t="s">
        <v>2597</v>
      </c>
      <c r="J612" s="124"/>
      <c r="K612" s="124"/>
      <c r="L612" s="124"/>
      <c r="M612" s="124"/>
      <c r="N612" s="207">
        <v>25379.5</v>
      </c>
      <c r="O612" s="207">
        <v>0</v>
      </c>
      <c r="P612" s="124" t="s">
        <v>1314</v>
      </c>
    </row>
    <row r="613" spans="1:16" ht="63.75">
      <c r="A613" s="257" t="s">
        <v>622</v>
      </c>
      <c r="B613" s="124"/>
      <c r="C613" s="125" t="s">
        <v>715</v>
      </c>
      <c r="D613" s="119">
        <v>43126</v>
      </c>
      <c r="E613" s="120" t="s">
        <v>1723</v>
      </c>
      <c r="F613" s="120" t="s">
        <v>1315</v>
      </c>
      <c r="G613" s="120">
        <v>16436895</v>
      </c>
      <c r="H613" s="124"/>
      <c r="I613" s="128" t="s">
        <v>2598</v>
      </c>
      <c r="J613" s="124"/>
      <c r="K613" s="124"/>
      <c r="L613" s="124"/>
      <c r="M613" s="124"/>
      <c r="N613" s="207">
        <v>3000</v>
      </c>
      <c r="O613" s="207">
        <v>0</v>
      </c>
      <c r="P613" s="124" t="s">
        <v>1314</v>
      </c>
    </row>
    <row r="614" spans="1:16" ht="63.75">
      <c r="A614" s="257" t="s">
        <v>622</v>
      </c>
      <c r="B614" s="124"/>
      <c r="C614" s="125" t="s">
        <v>715</v>
      </c>
      <c r="D614" s="119">
        <v>43126</v>
      </c>
      <c r="E614" s="120" t="s">
        <v>1724</v>
      </c>
      <c r="F614" s="120" t="s">
        <v>1315</v>
      </c>
      <c r="G614" s="120">
        <v>16436858</v>
      </c>
      <c r="H614" s="124"/>
      <c r="I614" s="128" t="s">
        <v>2599</v>
      </c>
      <c r="J614" s="124"/>
      <c r="K614" s="124"/>
      <c r="L614" s="124"/>
      <c r="M614" s="124"/>
      <c r="N614" s="207">
        <v>18000</v>
      </c>
      <c r="O614" s="207">
        <v>0</v>
      </c>
      <c r="P614" s="124" t="s">
        <v>1314</v>
      </c>
    </row>
    <row r="615" spans="1:16" ht="63.75">
      <c r="A615" s="257" t="s">
        <v>622</v>
      </c>
      <c r="B615" s="124"/>
      <c r="C615" s="125" t="s">
        <v>715</v>
      </c>
      <c r="D615" s="119">
        <v>43126</v>
      </c>
      <c r="E615" s="120" t="s">
        <v>1725</v>
      </c>
      <c r="F615" s="120" t="s">
        <v>1315</v>
      </c>
      <c r="G615" s="120">
        <v>16436857</v>
      </c>
      <c r="H615" s="124"/>
      <c r="I615" s="128" t="s">
        <v>2600</v>
      </c>
      <c r="J615" s="124"/>
      <c r="K615" s="124"/>
      <c r="L615" s="124"/>
      <c r="M615" s="124"/>
      <c r="N615" s="207">
        <v>5850</v>
      </c>
      <c r="O615" s="207">
        <v>0</v>
      </c>
      <c r="P615" s="124" t="s">
        <v>1314</v>
      </c>
    </row>
    <row r="616" spans="1:16" ht="63.75">
      <c r="A616" s="257" t="s">
        <v>622</v>
      </c>
      <c r="B616" s="124"/>
      <c r="C616" s="125" t="s">
        <v>715</v>
      </c>
      <c r="D616" s="119">
        <v>43126</v>
      </c>
      <c r="E616" s="120" t="s">
        <v>1726</v>
      </c>
      <c r="F616" s="120" t="s">
        <v>1315</v>
      </c>
      <c r="G616" s="120">
        <v>16436855</v>
      </c>
      <c r="H616" s="124"/>
      <c r="I616" s="128" t="s">
        <v>2601</v>
      </c>
      <c r="J616" s="124"/>
      <c r="K616" s="124"/>
      <c r="L616" s="124"/>
      <c r="M616" s="124"/>
      <c r="N616" s="207">
        <v>16500</v>
      </c>
      <c r="O616" s="207">
        <v>0</v>
      </c>
      <c r="P616" s="124" t="s">
        <v>1314</v>
      </c>
    </row>
    <row r="617" spans="1:16" ht="63.75">
      <c r="A617" s="257" t="s">
        <v>622</v>
      </c>
      <c r="B617" s="124"/>
      <c r="C617" s="125" t="s">
        <v>715</v>
      </c>
      <c r="D617" s="119">
        <v>43126</v>
      </c>
      <c r="E617" s="120" t="s">
        <v>1727</v>
      </c>
      <c r="F617" s="120" t="s">
        <v>1315</v>
      </c>
      <c r="G617" s="120">
        <v>16436853</v>
      </c>
      <c r="H617" s="124"/>
      <c r="I617" s="128" t="s">
        <v>2602</v>
      </c>
      <c r="J617" s="124"/>
      <c r="K617" s="124"/>
      <c r="L617" s="124"/>
      <c r="M617" s="124"/>
      <c r="N617" s="207">
        <v>3150</v>
      </c>
      <c r="O617" s="207">
        <v>0</v>
      </c>
      <c r="P617" s="124" t="s">
        <v>1314</v>
      </c>
    </row>
    <row r="618" spans="1:16" ht="63.75">
      <c r="A618" s="257" t="s">
        <v>622</v>
      </c>
      <c r="B618" s="124"/>
      <c r="C618" s="125" t="s">
        <v>715</v>
      </c>
      <c r="D618" s="119">
        <v>43126</v>
      </c>
      <c r="E618" s="120" t="s">
        <v>1728</v>
      </c>
      <c r="F618" s="120" t="s">
        <v>1315</v>
      </c>
      <c r="G618" s="120">
        <v>16436851</v>
      </c>
      <c r="H618" s="124"/>
      <c r="I618" s="128" t="s">
        <v>2603</v>
      </c>
      <c r="J618" s="124"/>
      <c r="K618" s="124"/>
      <c r="L618" s="124"/>
      <c r="M618" s="124"/>
      <c r="N618" s="207">
        <v>17550</v>
      </c>
      <c r="O618" s="207">
        <v>0</v>
      </c>
      <c r="P618" s="124" t="s">
        <v>1314</v>
      </c>
    </row>
    <row r="619" spans="1:16" ht="63.75">
      <c r="A619" s="257" t="s">
        <v>622</v>
      </c>
      <c r="B619" s="124"/>
      <c r="C619" s="125" t="s">
        <v>715</v>
      </c>
      <c r="D619" s="119">
        <v>43126</v>
      </c>
      <c r="E619" s="120" t="s">
        <v>1729</v>
      </c>
      <c r="F619" s="120" t="s">
        <v>1315</v>
      </c>
      <c r="G619" s="120">
        <v>16436789</v>
      </c>
      <c r="H619" s="124"/>
      <c r="I619" s="128" t="s">
        <v>2604</v>
      </c>
      <c r="J619" s="124"/>
      <c r="K619" s="124"/>
      <c r="L619" s="124"/>
      <c r="M619" s="124"/>
      <c r="N619" s="207">
        <v>13675.5</v>
      </c>
      <c r="O619" s="207">
        <v>0</v>
      </c>
      <c r="P619" s="124" t="s">
        <v>1314</v>
      </c>
    </row>
    <row r="620" spans="1:16" ht="63.75">
      <c r="A620" s="257" t="s">
        <v>622</v>
      </c>
      <c r="B620" s="124"/>
      <c r="C620" s="125" t="s">
        <v>715</v>
      </c>
      <c r="D620" s="119">
        <v>43126</v>
      </c>
      <c r="E620" s="120" t="s">
        <v>1730</v>
      </c>
      <c r="F620" s="120" t="s">
        <v>1315</v>
      </c>
      <c r="G620" s="120">
        <v>16436788</v>
      </c>
      <c r="H620" s="124"/>
      <c r="I620" s="128" t="s">
        <v>2605</v>
      </c>
      <c r="J620" s="124"/>
      <c r="K620" s="124"/>
      <c r="L620" s="124"/>
      <c r="M620" s="124"/>
      <c r="N620" s="207">
        <v>15750</v>
      </c>
      <c r="O620" s="207">
        <v>0</v>
      </c>
      <c r="P620" s="124" t="s">
        <v>1314</v>
      </c>
    </row>
    <row r="621" spans="1:16" ht="63.75">
      <c r="A621" s="257" t="s">
        <v>622</v>
      </c>
      <c r="B621" s="124"/>
      <c r="C621" s="125" t="s">
        <v>715</v>
      </c>
      <c r="D621" s="119">
        <v>43126</v>
      </c>
      <c r="E621" s="120" t="s">
        <v>1731</v>
      </c>
      <c r="F621" s="120" t="s">
        <v>1315</v>
      </c>
      <c r="G621" s="120">
        <v>16436786</v>
      </c>
      <c r="H621" s="124"/>
      <c r="I621" s="128" t="s">
        <v>2606</v>
      </c>
      <c r="J621" s="124"/>
      <c r="K621" s="124"/>
      <c r="L621" s="124"/>
      <c r="M621" s="124"/>
      <c r="N621" s="207">
        <v>19589</v>
      </c>
      <c r="O621" s="207">
        <v>0</v>
      </c>
      <c r="P621" s="124" t="s">
        <v>1314</v>
      </c>
    </row>
    <row r="622" spans="1:16" ht="63.75">
      <c r="A622" s="257" t="s">
        <v>622</v>
      </c>
      <c r="B622" s="124"/>
      <c r="C622" s="125" t="s">
        <v>715</v>
      </c>
      <c r="D622" s="119">
        <v>43126</v>
      </c>
      <c r="E622" s="120" t="s">
        <v>1732</v>
      </c>
      <c r="F622" s="120" t="s">
        <v>1315</v>
      </c>
      <c r="G622" s="120">
        <v>16436783</v>
      </c>
      <c r="H622" s="124"/>
      <c r="I622" s="128" t="s">
        <v>2607</v>
      </c>
      <c r="J622" s="124"/>
      <c r="K622" s="124"/>
      <c r="L622" s="124"/>
      <c r="M622" s="124"/>
      <c r="N622" s="207">
        <v>7650</v>
      </c>
      <c r="O622" s="207">
        <v>0</v>
      </c>
      <c r="P622" s="124" t="s">
        <v>1314</v>
      </c>
    </row>
    <row r="623" spans="1:16" ht="63.75">
      <c r="A623" s="257" t="s">
        <v>622</v>
      </c>
      <c r="B623" s="124"/>
      <c r="C623" s="125" t="s">
        <v>715</v>
      </c>
      <c r="D623" s="119">
        <v>43126</v>
      </c>
      <c r="E623" s="120" t="s">
        <v>1733</v>
      </c>
      <c r="F623" s="120" t="s">
        <v>1315</v>
      </c>
      <c r="G623" s="120">
        <v>16436750</v>
      </c>
      <c r="H623" s="124"/>
      <c r="I623" s="128" t="s">
        <v>2608</v>
      </c>
      <c r="J623" s="124"/>
      <c r="K623" s="124"/>
      <c r="L623" s="124"/>
      <c r="M623" s="124"/>
      <c r="N623" s="207">
        <v>4435</v>
      </c>
      <c r="O623" s="207">
        <v>0</v>
      </c>
      <c r="P623" s="124" t="s">
        <v>1314</v>
      </c>
    </row>
    <row r="624" spans="1:16" ht="63.75">
      <c r="A624" s="257">
        <v>513</v>
      </c>
      <c r="B624" s="124"/>
      <c r="C624" s="125" t="s">
        <v>201</v>
      </c>
      <c r="D624" s="119">
        <v>43126</v>
      </c>
      <c r="E624" s="120" t="s">
        <v>1734</v>
      </c>
      <c r="F624" s="120" t="s">
        <v>15</v>
      </c>
      <c r="G624" s="120">
        <v>650809</v>
      </c>
      <c r="H624" s="124"/>
      <c r="I624" s="128" t="s">
        <v>2609</v>
      </c>
      <c r="J624" s="124"/>
      <c r="K624" s="124"/>
      <c r="L624" s="124"/>
      <c r="M624" s="124"/>
      <c r="N624" s="207">
        <v>50</v>
      </c>
      <c r="O624" s="207">
        <v>0</v>
      </c>
      <c r="P624" s="124" t="s">
        <v>1314</v>
      </c>
    </row>
    <row r="625" spans="1:16" ht="63.75">
      <c r="A625" s="257" t="s">
        <v>622</v>
      </c>
      <c r="B625" s="124"/>
      <c r="C625" s="125" t="s">
        <v>715</v>
      </c>
      <c r="D625" s="119">
        <v>43126</v>
      </c>
      <c r="E625" s="120" t="s">
        <v>1735</v>
      </c>
      <c r="F625" s="120" t="s">
        <v>1315</v>
      </c>
      <c r="G625" s="120">
        <v>16436784</v>
      </c>
      <c r="H625" s="124"/>
      <c r="I625" s="128" t="s">
        <v>2610</v>
      </c>
      <c r="J625" s="124"/>
      <c r="K625" s="124"/>
      <c r="L625" s="124"/>
      <c r="M625" s="124"/>
      <c r="N625" s="207">
        <v>16263</v>
      </c>
      <c r="O625" s="207">
        <v>0</v>
      </c>
      <c r="P625" s="124" t="s">
        <v>1314</v>
      </c>
    </row>
    <row r="626" spans="1:16" ht="63.75">
      <c r="A626" s="257" t="s">
        <v>622</v>
      </c>
      <c r="B626" s="124"/>
      <c r="C626" s="125" t="s">
        <v>715</v>
      </c>
      <c r="D626" s="119">
        <v>43126</v>
      </c>
      <c r="E626" s="120" t="s">
        <v>1736</v>
      </c>
      <c r="F626" s="120" t="s">
        <v>1315</v>
      </c>
      <c r="G626" s="120">
        <v>16436782</v>
      </c>
      <c r="H626" s="124"/>
      <c r="I626" s="128" t="s">
        <v>2611</v>
      </c>
      <c r="J626" s="124"/>
      <c r="K626" s="124"/>
      <c r="L626" s="124"/>
      <c r="M626" s="124"/>
      <c r="N626" s="207">
        <v>3000</v>
      </c>
      <c r="O626" s="207">
        <v>0</v>
      </c>
      <c r="P626" s="124" t="s">
        <v>1314</v>
      </c>
    </row>
    <row r="627" spans="1:16" ht="76.5">
      <c r="A627" s="257" t="s">
        <v>622</v>
      </c>
      <c r="B627" s="124"/>
      <c r="C627" s="125" t="s">
        <v>715</v>
      </c>
      <c r="D627" s="119">
        <v>43126</v>
      </c>
      <c r="E627" s="120" t="s">
        <v>1737</v>
      </c>
      <c r="F627" s="120" t="s">
        <v>1315</v>
      </c>
      <c r="G627" s="120">
        <v>16436752</v>
      </c>
      <c r="H627" s="124"/>
      <c r="I627" s="128" t="s">
        <v>2612</v>
      </c>
      <c r="J627" s="124"/>
      <c r="K627" s="124"/>
      <c r="L627" s="124"/>
      <c r="M627" s="124"/>
      <c r="N627" s="207">
        <v>12000</v>
      </c>
      <c r="O627" s="207">
        <v>0</v>
      </c>
      <c r="P627" s="124" t="s">
        <v>1314</v>
      </c>
    </row>
    <row r="628" spans="1:16" ht="63.75">
      <c r="A628" s="257" t="s">
        <v>622</v>
      </c>
      <c r="B628" s="124"/>
      <c r="C628" s="125" t="s">
        <v>715</v>
      </c>
      <c r="D628" s="119">
        <v>43126</v>
      </c>
      <c r="E628" s="120" t="s">
        <v>1738</v>
      </c>
      <c r="F628" s="120" t="s">
        <v>1315</v>
      </c>
      <c r="G628" s="120">
        <v>16436751</v>
      </c>
      <c r="H628" s="124"/>
      <c r="I628" s="128" t="s">
        <v>2613</v>
      </c>
      <c r="J628" s="124"/>
      <c r="K628" s="124"/>
      <c r="L628" s="124"/>
      <c r="M628" s="124"/>
      <c r="N628" s="207">
        <v>15000</v>
      </c>
      <c r="O628" s="207">
        <v>0</v>
      </c>
      <c r="P628" s="124" t="s">
        <v>1314</v>
      </c>
    </row>
    <row r="629" spans="1:16" ht="63.75">
      <c r="A629" s="257" t="s">
        <v>622</v>
      </c>
      <c r="B629" s="124"/>
      <c r="C629" s="125" t="s">
        <v>715</v>
      </c>
      <c r="D629" s="119">
        <v>43126</v>
      </c>
      <c r="E629" s="120" t="s">
        <v>1739</v>
      </c>
      <c r="F629" s="120" t="s">
        <v>1315</v>
      </c>
      <c r="G629" s="120">
        <v>16436745</v>
      </c>
      <c r="H629" s="124"/>
      <c r="I629" s="128" t="s">
        <v>2614</v>
      </c>
      <c r="J629" s="124"/>
      <c r="K629" s="124"/>
      <c r="L629" s="124"/>
      <c r="M629" s="124"/>
      <c r="N629" s="207">
        <v>10500</v>
      </c>
      <c r="O629" s="207">
        <v>0</v>
      </c>
      <c r="P629" s="124" t="s">
        <v>1314</v>
      </c>
    </row>
    <row r="630" spans="1:16" ht="63.75">
      <c r="A630" s="257" t="s">
        <v>622</v>
      </c>
      <c r="B630" s="124"/>
      <c r="C630" s="125" t="s">
        <v>715</v>
      </c>
      <c r="D630" s="119">
        <v>43126</v>
      </c>
      <c r="E630" s="120" t="s">
        <v>1740</v>
      </c>
      <c r="F630" s="120" t="s">
        <v>1315</v>
      </c>
      <c r="G630" s="120">
        <v>16436741</v>
      </c>
      <c r="H630" s="124"/>
      <c r="I630" s="128" t="s">
        <v>2615</v>
      </c>
      <c r="J630" s="124"/>
      <c r="K630" s="124"/>
      <c r="L630" s="124"/>
      <c r="M630" s="124"/>
      <c r="N630" s="207">
        <v>13950</v>
      </c>
      <c r="O630" s="207">
        <v>0</v>
      </c>
      <c r="P630" s="124" t="s">
        <v>1314</v>
      </c>
    </row>
    <row r="631" spans="1:16" ht="63.75">
      <c r="A631" s="257" t="s">
        <v>622</v>
      </c>
      <c r="B631" s="124"/>
      <c r="C631" s="125" t="s">
        <v>715</v>
      </c>
      <c r="D631" s="119">
        <v>43126</v>
      </c>
      <c r="E631" s="120" t="s">
        <v>1741</v>
      </c>
      <c r="F631" s="120" t="s">
        <v>1315</v>
      </c>
      <c r="G631" s="120">
        <v>16436740</v>
      </c>
      <c r="H631" s="124"/>
      <c r="I631" s="128" t="s">
        <v>2616</v>
      </c>
      <c r="J631" s="124"/>
      <c r="K631" s="124"/>
      <c r="L631" s="124"/>
      <c r="M631" s="124"/>
      <c r="N631" s="207">
        <v>12600</v>
      </c>
      <c r="O631" s="207">
        <v>0</v>
      </c>
      <c r="P631" s="124" t="s">
        <v>1314</v>
      </c>
    </row>
    <row r="632" spans="1:16" ht="63.75">
      <c r="A632" s="257" t="s">
        <v>622</v>
      </c>
      <c r="B632" s="124"/>
      <c r="C632" s="125" t="s">
        <v>715</v>
      </c>
      <c r="D632" s="119">
        <v>43126</v>
      </c>
      <c r="E632" s="120" t="s">
        <v>1742</v>
      </c>
      <c r="F632" s="120" t="s">
        <v>1315</v>
      </c>
      <c r="G632" s="120">
        <v>16436738</v>
      </c>
      <c r="H632" s="124"/>
      <c r="I632" s="128" t="s">
        <v>2617</v>
      </c>
      <c r="J632" s="124"/>
      <c r="K632" s="124"/>
      <c r="L632" s="124"/>
      <c r="M632" s="124"/>
      <c r="N632" s="207">
        <v>11250</v>
      </c>
      <c r="O632" s="207">
        <v>0</v>
      </c>
      <c r="P632" s="124" t="s">
        <v>1314</v>
      </c>
    </row>
    <row r="633" spans="1:16" ht="63.75">
      <c r="A633" s="257" t="s">
        <v>622</v>
      </c>
      <c r="B633" s="124"/>
      <c r="C633" s="125" t="s">
        <v>715</v>
      </c>
      <c r="D633" s="119">
        <v>43126</v>
      </c>
      <c r="E633" s="120" t="s">
        <v>1743</v>
      </c>
      <c r="F633" s="120" t="s">
        <v>1315</v>
      </c>
      <c r="G633" s="120">
        <v>16436724</v>
      </c>
      <c r="H633" s="124"/>
      <c r="I633" s="128" t="s">
        <v>2618</v>
      </c>
      <c r="J633" s="124"/>
      <c r="K633" s="124"/>
      <c r="L633" s="124"/>
      <c r="M633" s="124"/>
      <c r="N633" s="207">
        <v>11250</v>
      </c>
      <c r="O633" s="207">
        <v>0</v>
      </c>
      <c r="P633" s="124" t="s">
        <v>1314</v>
      </c>
    </row>
    <row r="634" spans="1:16" ht="63.75">
      <c r="A634" s="257" t="s">
        <v>622</v>
      </c>
      <c r="B634" s="124"/>
      <c r="C634" s="125" t="s">
        <v>715</v>
      </c>
      <c r="D634" s="119">
        <v>43126</v>
      </c>
      <c r="E634" s="120" t="s">
        <v>1744</v>
      </c>
      <c r="F634" s="120" t="s">
        <v>1315</v>
      </c>
      <c r="G634" s="120">
        <v>16436722</v>
      </c>
      <c r="H634" s="124"/>
      <c r="I634" s="128" t="s">
        <v>2619</v>
      </c>
      <c r="J634" s="124"/>
      <c r="K634" s="124"/>
      <c r="L634" s="124"/>
      <c r="M634" s="124"/>
      <c r="N634" s="207">
        <v>6750</v>
      </c>
      <c r="O634" s="207">
        <v>0</v>
      </c>
      <c r="P634" s="124" t="s">
        <v>1314</v>
      </c>
    </row>
    <row r="635" spans="1:16" ht="63.75">
      <c r="A635" s="257" t="s">
        <v>622</v>
      </c>
      <c r="B635" s="124"/>
      <c r="C635" s="125" t="s">
        <v>715</v>
      </c>
      <c r="D635" s="119">
        <v>43126</v>
      </c>
      <c r="E635" s="120" t="s">
        <v>1745</v>
      </c>
      <c r="F635" s="120" t="s">
        <v>1315</v>
      </c>
      <c r="G635" s="120">
        <v>16436690</v>
      </c>
      <c r="H635" s="124"/>
      <c r="I635" s="128" t="s">
        <v>2620</v>
      </c>
      <c r="J635" s="124"/>
      <c r="K635" s="124"/>
      <c r="L635" s="124"/>
      <c r="M635" s="124"/>
      <c r="N635" s="207">
        <v>24000</v>
      </c>
      <c r="O635" s="207">
        <v>0</v>
      </c>
      <c r="P635" s="124" t="s">
        <v>1314</v>
      </c>
    </row>
    <row r="636" spans="1:16" ht="63.75">
      <c r="A636" s="257" t="s">
        <v>622</v>
      </c>
      <c r="B636" s="124"/>
      <c r="C636" s="125" t="s">
        <v>715</v>
      </c>
      <c r="D636" s="119">
        <v>43126</v>
      </c>
      <c r="E636" s="120" t="s">
        <v>1746</v>
      </c>
      <c r="F636" s="120" t="s">
        <v>1315</v>
      </c>
      <c r="G636" s="120">
        <v>16436650</v>
      </c>
      <c r="H636" s="124"/>
      <c r="I636" s="128" t="s">
        <v>2621</v>
      </c>
      <c r="J636" s="124"/>
      <c r="K636" s="124"/>
      <c r="L636" s="124"/>
      <c r="M636" s="124"/>
      <c r="N636" s="207">
        <v>13500</v>
      </c>
      <c r="O636" s="207">
        <v>0</v>
      </c>
      <c r="P636" s="124" t="s">
        <v>1314</v>
      </c>
    </row>
    <row r="637" spans="1:16" ht="63.75">
      <c r="A637" s="257" t="s">
        <v>622</v>
      </c>
      <c r="B637" s="124"/>
      <c r="C637" s="125" t="s">
        <v>715</v>
      </c>
      <c r="D637" s="119">
        <v>43126</v>
      </c>
      <c r="E637" s="120" t="s">
        <v>1747</v>
      </c>
      <c r="F637" s="120" t="s">
        <v>1315</v>
      </c>
      <c r="G637" s="120">
        <v>16436506</v>
      </c>
      <c r="H637" s="124"/>
      <c r="I637" s="128" t="s">
        <v>2622</v>
      </c>
      <c r="J637" s="124"/>
      <c r="K637" s="124"/>
      <c r="L637" s="124"/>
      <c r="M637" s="124"/>
      <c r="N637" s="207">
        <v>10575</v>
      </c>
      <c r="O637" s="207">
        <v>0</v>
      </c>
      <c r="P637" s="124" t="s">
        <v>1314</v>
      </c>
    </row>
    <row r="638" spans="1:16" ht="63.75">
      <c r="A638" s="257" t="s">
        <v>622</v>
      </c>
      <c r="B638" s="124"/>
      <c r="C638" s="125" t="s">
        <v>715</v>
      </c>
      <c r="D638" s="119">
        <v>43126</v>
      </c>
      <c r="E638" s="120" t="s">
        <v>1748</v>
      </c>
      <c r="F638" s="120" t="s">
        <v>1315</v>
      </c>
      <c r="G638" s="120">
        <v>16423132</v>
      </c>
      <c r="H638" s="124"/>
      <c r="I638" s="128" t="s">
        <v>2623</v>
      </c>
      <c r="J638" s="124"/>
      <c r="K638" s="124"/>
      <c r="L638" s="124"/>
      <c r="M638" s="124"/>
      <c r="N638" s="207">
        <v>47679</v>
      </c>
      <c r="O638" s="207">
        <v>0</v>
      </c>
      <c r="P638" s="124" t="s">
        <v>1314</v>
      </c>
    </row>
    <row r="639" spans="1:16" ht="63.75">
      <c r="A639" s="257" t="s">
        <v>622</v>
      </c>
      <c r="B639" s="124"/>
      <c r="C639" s="125" t="s">
        <v>715</v>
      </c>
      <c r="D639" s="119">
        <v>43126</v>
      </c>
      <c r="E639" s="120" t="s">
        <v>1749</v>
      </c>
      <c r="F639" s="120" t="s">
        <v>1315</v>
      </c>
      <c r="G639" s="120">
        <v>16423130</v>
      </c>
      <c r="H639" s="124"/>
      <c r="I639" s="128" t="s">
        <v>2624</v>
      </c>
      <c r="J639" s="124"/>
      <c r="K639" s="124"/>
      <c r="L639" s="124"/>
      <c r="M639" s="124"/>
      <c r="N639" s="207">
        <v>3600</v>
      </c>
      <c r="O639" s="207">
        <v>0</v>
      </c>
      <c r="P639" s="124" t="s">
        <v>1314</v>
      </c>
    </row>
    <row r="640" spans="1:16" ht="63.75">
      <c r="A640" s="257" t="s">
        <v>622</v>
      </c>
      <c r="B640" s="124"/>
      <c r="C640" s="125" t="s">
        <v>715</v>
      </c>
      <c r="D640" s="119">
        <v>43126</v>
      </c>
      <c r="E640" s="120" t="s">
        <v>1750</v>
      </c>
      <c r="F640" s="120" t="s">
        <v>1315</v>
      </c>
      <c r="G640" s="120">
        <v>16423128</v>
      </c>
      <c r="H640" s="124"/>
      <c r="I640" s="128" t="s">
        <v>2625</v>
      </c>
      <c r="J640" s="124"/>
      <c r="K640" s="124"/>
      <c r="L640" s="124"/>
      <c r="M640" s="124"/>
      <c r="N640" s="207">
        <v>46500</v>
      </c>
      <c r="O640" s="207">
        <v>0</v>
      </c>
      <c r="P640" s="124" t="s">
        <v>1314</v>
      </c>
    </row>
    <row r="641" spans="1:16" ht="63.75">
      <c r="A641" s="257" t="s">
        <v>622</v>
      </c>
      <c r="B641" s="124"/>
      <c r="C641" s="125" t="s">
        <v>715</v>
      </c>
      <c r="D641" s="119">
        <v>43126</v>
      </c>
      <c r="E641" s="120" t="s">
        <v>1751</v>
      </c>
      <c r="F641" s="120" t="s">
        <v>1315</v>
      </c>
      <c r="G641" s="120">
        <v>16423125</v>
      </c>
      <c r="H641" s="124"/>
      <c r="I641" s="128" t="s">
        <v>2626</v>
      </c>
      <c r="J641" s="124"/>
      <c r="K641" s="124"/>
      <c r="L641" s="124"/>
      <c r="M641" s="124"/>
      <c r="N641" s="207">
        <v>14400</v>
      </c>
      <c r="O641" s="207">
        <v>0</v>
      </c>
      <c r="P641" s="124" t="s">
        <v>1314</v>
      </c>
    </row>
    <row r="642" spans="1:16" ht="63.75">
      <c r="A642" s="257" t="s">
        <v>622</v>
      </c>
      <c r="B642" s="124"/>
      <c r="C642" s="125" t="s">
        <v>715</v>
      </c>
      <c r="D642" s="119">
        <v>43126</v>
      </c>
      <c r="E642" s="120" t="s">
        <v>1752</v>
      </c>
      <c r="F642" s="120" t="s">
        <v>1315</v>
      </c>
      <c r="G642" s="120">
        <v>16423123</v>
      </c>
      <c r="H642" s="124"/>
      <c r="I642" s="128" t="s">
        <v>2627</v>
      </c>
      <c r="J642" s="124"/>
      <c r="K642" s="124"/>
      <c r="L642" s="124"/>
      <c r="M642" s="124"/>
      <c r="N642" s="207">
        <v>17550</v>
      </c>
      <c r="O642" s="207">
        <v>0</v>
      </c>
      <c r="P642" s="124" t="s">
        <v>1314</v>
      </c>
    </row>
    <row r="643" spans="1:16" ht="63.75">
      <c r="A643" s="257" t="s">
        <v>622</v>
      </c>
      <c r="B643" s="124"/>
      <c r="C643" s="125" t="s">
        <v>715</v>
      </c>
      <c r="D643" s="119">
        <v>43126</v>
      </c>
      <c r="E643" s="120" t="s">
        <v>1753</v>
      </c>
      <c r="F643" s="120" t="s">
        <v>1315</v>
      </c>
      <c r="G643" s="120">
        <v>16423122</v>
      </c>
      <c r="H643" s="124"/>
      <c r="I643" s="128" t="s">
        <v>2628</v>
      </c>
      <c r="J643" s="124"/>
      <c r="K643" s="124"/>
      <c r="L643" s="124"/>
      <c r="M643" s="124"/>
      <c r="N643" s="207">
        <v>64500</v>
      </c>
      <c r="O643" s="207">
        <v>0</v>
      </c>
      <c r="P643" s="124" t="s">
        <v>1314</v>
      </c>
    </row>
    <row r="644" spans="1:16" ht="63.75">
      <c r="A644" s="257" t="s">
        <v>622</v>
      </c>
      <c r="B644" s="124"/>
      <c r="C644" s="125" t="s">
        <v>715</v>
      </c>
      <c r="D644" s="119">
        <v>43126</v>
      </c>
      <c r="E644" s="120" t="s">
        <v>1754</v>
      </c>
      <c r="F644" s="120" t="s">
        <v>1315</v>
      </c>
      <c r="G644" s="120">
        <v>16423120</v>
      </c>
      <c r="H644" s="124"/>
      <c r="I644" s="128" t="s">
        <v>2629</v>
      </c>
      <c r="J644" s="124"/>
      <c r="K644" s="124"/>
      <c r="L644" s="124"/>
      <c r="M644" s="124"/>
      <c r="N644" s="207">
        <v>11250</v>
      </c>
      <c r="O644" s="207">
        <v>0</v>
      </c>
      <c r="P644" s="124" t="s">
        <v>1314</v>
      </c>
    </row>
    <row r="645" spans="1:16" ht="63.75">
      <c r="A645" s="257" t="s">
        <v>622</v>
      </c>
      <c r="B645" s="124"/>
      <c r="C645" s="125" t="s">
        <v>715</v>
      </c>
      <c r="D645" s="119">
        <v>43126</v>
      </c>
      <c r="E645" s="120" t="s">
        <v>1755</v>
      </c>
      <c r="F645" s="120" t="s">
        <v>1315</v>
      </c>
      <c r="G645" s="120">
        <v>16423117</v>
      </c>
      <c r="H645" s="124"/>
      <c r="I645" s="128" t="s">
        <v>2630</v>
      </c>
      <c r="J645" s="124"/>
      <c r="K645" s="124"/>
      <c r="L645" s="124"/>
      <c r="M645" s="124"/>
      <c r="N645" s="207">
        <v>14850</v>
      </c>
      <c r="O645" s="207">
        <v>0</v>
      </c>
      <c r="P645" s="124" t="s">
        <v>1314</v>
      </c>
    </row>
    <row r="646" spans="1:16" ht="63.75">
      <c r="A646" s="257" t="s">
        <v>622</v>
      </c>
      <c r="B646" s="124"/>
      <c r="C646" s="125" t="s">
        <v>715</v>
      </c>
      <c r="D646" s="119">
        <v>43126</v>
      </c>
      <c r="E646" s="120" t="s">
        <v>1756</v>
      </c>
      <c r="F646" s="120" t="s">
        <v>1315</v>
      </c>
      <c r="G646" s="120">
        <v>16423115</v>
      </c>
      <c r="H646" s="124"/>
      <c r="I646" s="128" t="s">
        <v>2631</v>
      </c>
      <c r="J646" s="124"/>
      <c r="K646" s="124"/>
      <c r="L646" s="124"/>
      <c r="M646" s="124"/>
      <c r="N646" s="207">
        <v>10500</v>
      </c>
      <c r="O646" s="207">
        <v>0</v>
      </c>
      <c r="P646" s="124" t="s">
        <v>1314</v>
      </c>
    </row>
    <row r="647" spans="1:16" ht="63.75">
      <c r="A647" s="257" t="s">
        <v>622</v>
      </c>
      <c r="B647" s="124"/>
      <c r="C647" s="125" t="s">
        <v>715</v>
      </c>
      <c r="D647" s="119">
        <v>43126</v>
      </c>
      <c r="E647" s="120" t="s">
        <v>1757</v>
      </c>
      <c r="F647" s="120" t="s">
        <v>1315</v>
      </c>
      <c r="G647" s="120">
        <v>16423112</v>
      </c>
      <c r="H647" s="124"/>
      <c r="I647" s="128" t="s">
        <v>2471</v>
      </c>
      <c r="J647" s="124"/>
      <c r="K647" s="124"/>
      <c r="L647" s="124"/>
      <c r="M647" s="124"/>
      <c r="N647" s="207">
        <v>19589</v>
      </c>
      <c r="O647" s="207">
        <v>0</v>
      </c>
      <c r="P647" s="124" t="s">
        <v>1314</v>
      </c>
    </row>
    <row r="648" spans="1:16" ht="63.75">
      <c r="A648" s="257" t="s">
        <v>622</v>
      </c>
      <c r="B648" s="124"/>
      <c r="C648" s="125" t="s">
        <v>715</v>
      </c>
      <c r="D648" s="119">
        <v>43126</v>
      </c>
      <c r="E648" s="120" t="s">
        <v>1758</v>
      </c>
      <c r="F648" s="120" t="s">
        <v>1315</v>
      </c>
      <c r="G648" s="120">
        <v>16423110</v>
      </c>
      <c r="H648" s="124"/>
      <c r="I648" s="128" t="s">
        <v>2632</v>
      </c>
      <c r="J648" s="124"/>
      <c r="K648" s="124"/>
      <c r="L648" s="124"/>
      <c r="M648" s="124"/>
      <c r="N648" s="207">
        <v>10841.5</v>
      </c>
      <c r="O648" s="207">
        <v>0</v>
      </c>
      <c r="P648" s="124" t="s">
        <v>1314</v>
      </c>
    </row>
    <row r="649" spans="1:16" ht="63.75">
      <c r="A649" s="257" t="s">
        <v>622</v>
      </c>
      <c r="B649" s="124"/>
      <c r="C649" s="125" t="s">
        <v>715</v>
      </c>
      <c r="D649" s="119">
        <v>43126</v>
      </c>
      <c r="E649" s="120" t="s">
        <v>1759</v>
      </c>
      <c r="F649" s="120" t="s">
        <v>1315</v>
      </c>
      <c r="G649" s="120">
        <v>16423109</v>
      </c>
      <c r="H649" s="124"/>
      <c r="I649" s="128" t="s">
        <v>2633</v>
      </c>
      <c r="J649" s="124"/>
      <c r="K649" s="124"/>
      <c r="L649" s="124"/>
      <c r="M649" s="124"/>
      <c r="N649" s="207">
        <v>13050</v>
      </c>
      <c r="O649" s="207">
        <v>0</v>
      </c>
      <c r="P649" s="124" t="s">
        <v>1314</v>
      </c>
    </row>
    <row r="650" spans="1:16" ht="63.75">
      <c r="A650" s="257" t="s">
        <v>622</v>
      </c>
      <c r="B650" s="124"/>
      <c r="C650" s="125" t="s">
        <v>715</v>
      </c>
      <c r="D650" s="119">
        <v>43126</v>
      </c>
      <c r="E650" s="120" t="s">
        <v>1760</v>
      </c>
      <c r="F650" s="120" t="s">
        <v>1315</v>
      </c>
      <c r="G650" s="120">
        <v>16423106</v>
      </c>
      <c r="H650" s="124"/>
      <c r="I650" s="128" t="s">
        <v>2634</v>
      </c>
      <c r="J650" s="124"/>
      <c r="K650" s="124"/>
      <c r="L650" s="124"/>
      <c r="M650" s="124"/>
      <c r="N650" s="207">
        <v>23285</v>
      </c>
      <c r="O650" s="207">
        <v>0</v>
      </c>
      <c r="P650" s="124" t="s">
        <v>1314</v>
      </c>
    </row>
    <row r="651" spans="1:16" ht="63.75">
      <c r="A651" s="257" t="s">
        <v>622</v>
      </c>
      <c r="B651" s="124"/>
      <c r="C651" s="125" t="s">
        <v>715</v>
      </c>
      <c r="D651" s="119">
        <v>43126</v>
      </c>
      <c r="E651" s="120" t="s">
        <v>1761</v>
      </c>
      <c r="F651" s="120" t="s">
        <v>1315</v>
      </c>
      <c r="G651" s="120">
        <v>16423104</v>
      </c>
      <c r="H651" s="124"/>
      <c r="I651" s="128" t="s">
        <v>2635</v>
      </c>
      <c r="J651" s="124"/>
      <c r="K651" s="124"/>
      <c r="L651" s="124"/>
      <c r="M651" s="124"/>
      <c r="N651" s="207">
        <v>17495</v>
      </c>
      <c r="O651" s="207">
        <v>0</v>
      </c>
      <c r="P651" s="124" t="s">
        <v>1314</v>
      </c>
    </row>
    <row r="652" spans="1:16" ht="63.75">
      <c r="A652" s="257" t="s">
        <v>622</v>
      </c>
      <c r="B652" s="124"/>
      <c r="C652" s="125" t="s">
        <v>715</v>
      </c>
      <c r="D652" s="119">
        <v>43126</v>
      </c>
      <c r="E652" s="120" t="s">
        <v>1762</v>
      </c>
      <c r="F652" s="120" t="s">
        <v>1315</v>
      </c>
      <c r="G652" s="120">
        <v>16423090</v>
      </c>
      <c r="H652" s="124"/>
      <c r="I652" s="128" t="s">
        <v>2636</v>
      </c>
      <c r="J652" s="124"/>
      <c r="K652" s="124"/>
      <c r="L652" s="124"/>
      <c r="M652" s="124"/>
      <c r="N652" s="207">
        <v>21600</v>
      </c>
      <c r="O652" s="207">
        <v>0</v>
      </c>
      <c r="P652" s="124" t="s">
        <v>1314</v>
      </c>
    </row>
    <row r="653" spans="1:16" ht="63.75">
      <c r="A653" s="257" t="s">
        <v>622</v>
      </c>
      <c r="B653" s="124"/>
      <c r="C653" s="125" t="s">
        <v>715</v>
      </c>
      <c r="D653" s="119">
        <v>43126</v>
      </c>
      <c r="E653" s="120" t="s">
        <v>1763</v>
      </c>
      <c r="F653" s="120" t="s">
        <v>1315</v>
      </c>
      <c r="G653" s="120">
        <v>16423085</v>
      </c>
      <c r="H653" s="124"/>
      <c r="I653" s="128" t="s">
        <v>2637</v>
      </c>
      <c r="J653" s="124"/>
      <c r="K653" s="124"/>
      <c r="L653" s="124"/>
      <c r="M653" s="124"/>
      <c r="N653" s="207">
        <v>32402</v>
      </c>
      <c r="O653" s="207">
        <v>0</v>
      </c>
      <c r="P653" s="124" t="s">
        <v>1314</v>
      </c>
    </row>
    <row r="654" spans="1:16" ht="63.75">
      <c r="A654" s="257" t="s">
        <v>622</v>
      </c>
      <c r="B654" s="124"/>
      <c r="C654" s="125" t="s">
        <v>715</v>
      </c>
      <c r="D654" s="119">
        <v>43126</v>
      </c>
      <c r="E654" s="120" t="s">
        <v>1764</v>
      </c>
      <c r="F654" s="120" t="s">
        <v>1315</v>
      </c>
      <c r="G654" s="120">
        <v>16423081</v>
      </c>
      <c r="H654" s="124"/>
      <c r="I654" s="128" t="s">
        <v>2638</v>
      </c>
      <c r="J654" s="124"/>
      <c r="K654" s="124"/>
      <c r="L654" s="124"/>
      <c r="M654" s="124"/>
      <c r="N654" s="207">
        <v>61601</v>
      </c>
      <c r="O654" s="207">
        <v>0</v>
      </c>
      <c r="P654" s="124" t="s">
        <v>1314</v>
      </c>
    </row>
    <row r="655" spans="1:16" ht="63.75">
      <c r="A655" s="257" t="s">
        <v>622</v>
      </c>
      <c r="B655" s="124"/>
      <c r="C655" s="125" t="s">
        <v>715</v>
      </c>
      <c r="D655" s="119">
        <v>43126</v>
      </c>
      <c r="E655" s="120" t="s">
        <v>1765</v>
      </c>
      <c r="F655" s="120" t="s">
        <v>1315</v>
      </c>
      <c r="G655" s="120">
        <v>16407155</v>
      </c>
      <c r="H655" s="124"/>
      <c r="I655" s="128" t="s">
        <v>2639</v>
      </c>
      <c r="J655" s="124"/>
      <c r="K655" s="124"/>
      <c r="L655" s="124"/>
      <c r="M655" s="124"/>
      <c r="N655" s="207">
        <v>113099</v>
      </c>
      <c r="O655" s="207">
        <v>0</v>
      </c>
      <c r="P655" s="124" t="s">
        <v>1314</v>
      </c>
    </row>
    <row r="656" spans="1:16" ht="63.75">
      <c r="A656" s="257" t="s">
        <v>622</v>
      </c>
      <c r="B656" s="124"/>
      <c r="C656" s="125" t="s">
        <v>715</v>
      </c>
      <c r="D656" s="119">
        <v>43126</v>
      </c>
      <c r="E656" s="120" t="s">
        <v>1766</v>
      </c>
      <c r="F656" s="120" t="s">
        <v>1315</v>
      </c>
      <c r="G656" s="120">
        <v>16423088</v>
      </c>
      <c r="H656" s="124"/>
      <c r="I656" s="128" t="s">
        <v>2640</v>
      </c>
      <c r="J656" s="124"/>
      <c r="K656" s="124"/>
      <c r="L656" s="124"/>
      <c r="M656" s="124"/>
      <c r="N656" s="207">
        <v>22915.5</v>
      </c>
      <c r="O656" s="207">
        <v>0</v>
      </c>
      <c r="P656" s="124" t="s">
        <v>1314</v>
      </c>
    </row>
    <row r="657" spans="1:16" ht="63.75">
      <c r="A657" s="257" t="s">
        <v>622</v>
      </c>
      <c r="B657" s="124"/>
      <c r="C657" s="125" t="s">
        <v>715</v>
      </c>
      <c r="D657" s="119">
        <v>43126</v>
      </c>
      <c r="E657" s="120" t="s">
        <v>1767</v>
      </c>
      <c r="F657" s="120" t="s">
        <v>1315</v>
      </c>
      <c r="G657" s="120">
        <v>16423087</v>
      </c>
      <c r="H657" s="124"/>
      <c r="I657" s="128" t="s">
        <v>2641</v>
      </c>
      <c r="J657" s="124"/>
      <c r="K657" s="124"/>
      <c r="L657" s="124"/>
      <c r="M657" s="124"/>
      <c r="N657" s="207">
        <v>20205</v>
      </c>
      <c r="O657" s="207">
        <v>0</v>
      </c>
      <c r="P657" s="124" t="s">
        <v>1314</v>
      </c>
    </row>
    <row r="658" spans="1:16" ht="63.75">
      <c r="A658" s="257" t="s">
        <v>622</v>
      </c>
      <c r="B658" s="124"/>
      <c r="C658" s="125" t="s">
        <v>715</v>
      </c>
      <c r="D658" s="119">
        <v>43126</v>
      </c>
      <c r="E658" s="120" t="s">
        <v>1768</v>
      </c>
      <c r="F658" s="120" t="s">
        <v>1315</v>
      </c>
      <c r="G658" s="120">
        <v>16423084</v>
      </c>
      <c r="H658" s="124"/>
      <c r="I658" s="128" t="s">
        <v>2642</v>
      </c>
      <c r="J658" s="124"/>
      <c r="K658" s="124"/>
      <c r="L658" s="124"/>
      <c r="M658" s="124"/>
      <c r="N658" s="207">
        <v>13306</v>
      </c>
      <c r="O658" s="207">
        <v>0</v>
      </c>
      <c r="P658" s="124" t="s">
        <v>1314</v>
      </c>
    </row>
    <row r="659" spans="1:16" ht="63.75">
      <c r="A659" s="257" t="s">
        <v>622</v>
      </c>
      <c r="B659" s="124"/>
      <c r="C659" s="125" t="s">
        <v>715</v>
      </c>
      <c r="D659" s="119">
        <v>43126</v>
      </c>
      <c r="E659" s="120" t="s">
        <v>1769</v>
      </c>
      <c r="F659" s="120" t="s">
        <v>1315</v>
      </c>
      <c r="G659" s="120">
        <v>16423083</v>
      </c>
      <c r="H659" s="124"/>
      <c r="I659" s="128" t="s">
        <v>2643</v>
      </c>
      <c r="J659" s="124"/>
      <c r="K659" s="124"/>
      <c r="L659" s="124"/>
      <c r="M659" s="124"/>
      <c r="N659" s="207">
        <v>103859</v>
      </c>
      <c r="O659" s="207">
        <v>0</v>
      </c>
      <c r="P659" s="124" t="s">
        <v>1314</v>
      </c>
    </row>
    <row r="660" spans="1:16" ht="63.75">
      <c r="A660" s="257" t="s">
        <v>622</v>
      </c>
      <c r="B660" s="124"/>
      <c r="C660" s="125" t="s">
        <v>715</v>
      </c>
      <c r="D660" s="119">
        <v>43126</v>
      </c>
      <c r="E660" s="120" t="s">
        <v>1770</v>
      </c>
      <c r="F660" s="120" t="s">
        <v>1315</v>
      </c>
      <c r="G660" s="120">
        <v>16423079</v>
      </c>
      <c r="H660" s="124"/>
      <c r="I660" s="128" t="s">
        <v>2644</v>
      </c>
      <c r="J660" s="124"/>
      <c r="K660" s="124"/>
      <c r="L660" s="124"/>
      <c r="M660" s="124"/>
      <c r="N660" s="207">
        <v>10800</v>
      </c>
      <c r="O660" s="207">
        <v>0</v>
      </c>
      <c r="P660" s="124" t="s">
        <v>1314</v>
      </c>
    </row>
    <row r="661" spans="1:16" ht="63.75">
      <c r="A661" s="257" t="s">
        <v>622</v>
      </c>
      <c r="B661" s="124"/>
      <c r="C661" s="125" t="s">
        <v>715</v>
      </c>
      <c r="D661" s="119">
        <v>43126</v>
      </c>
      <c r="E661" s="120" t="s">
        <v>1771</v>
      </c>
      <c r="F661" s="120" t="s">
        <v>1315</v>
      </c>
      <c r="G661" s="120">
        <v>16423074</v>
      </c>
      <c r="H661" s="124"/>
      <c r="I661" s="128" t="s">
        <v>2645</v>
      </c>
      <c r="J661" s="124"/>
      <c r="K661" s="124"/>
      <c r="L661" s="124"/>
      <c r="M661" s="124"/>
      <c r="N661" s="207">
        <v>7392</v>
      </c>
      <c r="O661" s="207">
        <v>0</v>
      </c>
      <c r="P661" s="124" t="s">
        <v>1314</v>
      </c>
    </row>
    <row r="662" spans="1:16" ht="63.75">
      <c r="A662" s="257" t="s">
        <v>622</v>
      </c>
      <c r="B662" s="124"/>
      <c r="C662" s="125" t="s">
        <v>715</v>
      </c>
      <c r="D662" s="119">
        <v>43126</v>
      </c>
      <c r="E662" s="120" t="s">
        <v>1772</v>
      </c>
      <c r="F662" s="120" t="s">
        <v>1315</v>
      </c>
      <c r="G662" s="120">
        <v>16423071</v>
      </c>
      <c r="H662" s="124"/>
      <c r="I662" s="128" t="s">
        <v>2646</v>
      </c>
      <c r="J662" s="124"/>
      <c r="K662" s="124"/>
      <c r="L662" s="124"/>
      <c r="M662" s="124"/>
      <c r="N662" s="207">
        <v>5850</v>
      </c>
      <c r="O662" s="207">
        <v>0</v>
      </c>
      <c r="P662" s="124" t="s">
        <v>1314</v>
      </c>
    </row>
    <row r="663" spans="1:16" ht="63.75">
      <c r="A663" s="257" t="s">
        <v>622</v>
      </c>
      <c r="B663" s="124"/>
      <c r="C663" s="125" t="s">
        <v>715</v>
      </c>
      <c r="D663" s="119">
        <v>43126</v>
      </c>
      <c r="E663" s="120" t="s">
        <v>1773</v>
      </c>
      <c r="F663" s="120" t="s">
        <v>1315</v>
      </c>
      <c r="G663" s="120">
        <v>16423054</v>
      </c>
      <c r="H663" s="124"/>
      <c r="I663" s="128" t="s">
        <v>2647</v>
      </c>
      <c r="J663" s="124"/>
      <c r="K663" s="124"/>
      <c r="L663" s="124"/>
      <c r="M663" s="124"/>
      <c r="N663" s="207">
        <v>14400</v>
      </c>
      <c r="O663" s="207">
        <v>0</v>
      </c>
      <c r="P663" s="124" t="s">
        <v>1314</v>
      </c>
    </row>
    <row r="664" spans="1:16" ht="63.75">
      <c r="A664" s="257" t="s">
        <v>622</v>
      </c>
      <c r="B664" s="124"/>
      <c r="C664" s="125" t="s">
        <v>715</v>
      </c>
      <c r="D664" s="119">
        <v>43126</v>
      </c>
      <c r="E664" s="120" t="s">
        <v>1774</v>
      </c>
      <c r="F664" s="120" t="s">
        <v>1315</v>
      </c>
      <c r="G664" s="120">
        <v>16423052</v>
      </c>
      <c r="H664" s="124"/>
      <c r="I664" s="128" t="s">
        <v>2648</v>
      </c>
      <c r="J664" s="124"/>
      <c r="K664" s="124"/>
      <c r="L664" s="124"/>
      <c r="M664" s="124"/>
      <c r="N664" s="207">
        <v>16139.5</v>
      </c>
      <c r="O664" s="207">
        <v>0</v>
      </c>
      <c r="P664" s="124" t="s">
        <v>1314</v>
      </c>
    </row>
    <row r="665" spans="1:16" ht="63.75">
      <c r="A665" s="257" t="s">
        <v>622</v>
      </c>
      <c r="B665" s="124"/>
      <c r="C665" s="125" t="s">
        <v>715</v>
      </c>
      <c r="D665" s="119">
        <v>43126</v>
      </c>
      <c r="E665" s="120" t="s">
        <v>1775</v>
      </c>
      <c r="F665" s="120" t="s">
        <v>1315</v>
      </c>
      <c r="G665" s="120">
        <v>16423051</v>
      </c>
      <c r="H665" s="124"/>
      <c r="I665" s="128" t="s">
        <v>2649</v>
      </c>
      <c r="J665" s="124"/>
      <c r="K665" s="124"/>
      <c r="L665" s="124"/>
      <c r="M665" s="124"/>
      <c r="N665" s="207">
        <v>51498.5</v>
      </c>
      <c r="O665" s="207">
        <v>0</v>
      </c>
      <c r="P665" s="124" t="s">
        <v>1314</v>
      </c>
    </row>
    <row r="666" spans="1:16" ht="63.75">
      <c r="A666" s="257" t="s">
        <v>622</v>
      </c>
      <c r="B666" s="124"/>
      <c r="C666" s="125" t="s">
        <v>715</v>
      </c>
      <c r="D666" s="119">
        <v>43126</v>
      </c>
      <c r="E666" s="120" t="s">
        <v>1776</v>
      </c>
      <c r="F666" s="120" t="s">
        <v>1315</v>
      </c>
      <c r="G666" s="120">
        <v>16422976</v>
      </c>
      <c r="H666" s="124"/>
      <c r="I666" s="128" t="s">
        <v>2650</v>
      </c>
      <c r="J666" s="124"/>
      <c r="K666" s="124"/>
      <c r="L666" s="124"/>
      <c r="M666" s="124"/>
      <c r="N666" s="207">
        <v>16755.5</v>
      </c>
      <c r="O666" s="207">
        <v>0</v>
      </c>
      <c r="P666" s="124" t="s">
        <v>1314</v>
      </c>
    </row>
    <row r="667" spans="1:16" ht="63.75">
      <c r="A667" s="257" t="s">
        <v>622</v>
      </c>
      <c r="B667" s="124"/>
      <c r="C667" s="125" t="s">
        <v>715</v>
      </c>
      <c r="D667" s="119">
        <v>43126</v>
      </c>
      <c r="E667" s="120" t="s">
        <v>1777</v>
      </c>
      <c r="F667" s="120" t="s">
        <v>1315</v>
      </c>
      <c r="G667" s="120">
        <v>16422974</v>
      </c>
      <c r="H667" s="124"/>
      <c r="I667" s="128" t="s">
        <v>2651</v>
      </c>
      <c r="J667" s="124"/>
      <c r="K667" s="124"/>
      <c r="L667" s="124"/>
      <c r="M667" s="124"/>
      <c r="N667" s="207">
        <v>31047</v>
      </c>
      <c r="O667" s="207">
        <v>0</v>
      </c>
      <c r="P667" s="124" t="s">
        <v>1314</v>
      </c>
    </row>
    <row r="668" spans="1:16" ht="63.75">
      <c r="A668" s="257" t="s">
        <v>622</v>
      </c>
      <c r="B668" s="124"/>
      <c r="C668" s="125" t="s">
        <v>715</v>
      </c>
      <c r="D668" s="119">
        <v>43126</v>
      </c>
      <c r="E668" s="120" t="s">
        <v>1778</v>
      </c>
      <c r="F668" s="120" t="s">
        <v>1315</v>
      </c>
      <c r="G668" s="120">
        <v>16422778</v>
      </c>
      <c r="H668" s="124"/>
      <c r="I668" s="128" t="s">
        <v>2652</v>
      </c>
      <c r="J668" s="124"/>
      <c r="K668" s="124"/>
      <c r="L668" s="124"/>
      <c r="M668" s="124"/>
      <c r="N668" s="207">
        <v>13429</v>
      </c>
      <c r="O668" s="207">
        <v>0</v>
      </c>
      <c r="P668" s="124" t="s">
        <v>1314</v>
      </c>
    </row>
    <row r="669" spans="1:16" ht="63.75">
      <c r="A669" s="257" t="s">
        <v>622</v>
      </c>
      <c r="B669" s="124"/>
      <c r="C669" s="125" t="s">
        <v>715</v>
      </c>
      <c r="D669" s="119">
        <v>43126</v>
      </c>
      <c r="E669" s="120" t="s">
        <v>1779</v>
      </c>
      <c r="F669" s="120" t="s">
        <v>1315</v>
      </c>
      <c r="G669" s="120">
        <v>16422369</v>
      </c>
      <c r="H669" s="124"/>
      <c r="I669" s="128" t="s">
        <v>2653</v>
      </c>
      <c r="J669" s="124"/>
      <c r="K669" s="124"/>
      <c r="L669" s="124"/>
      <c r="M669" s="124"/>
      <c r="N669" s="207">
        <v>65543.5</v>
      </c>
      <c r="O669" s="207">
        <v>0</v>
      </c>
      <c r="P669" s="124" t="s">
        <v>1314</v>
      </c>
    </row>
    <row r="670" spans="1:16" ht="63.75">
      <c r="A670" s="257" t="s">
        <v>622</v>
      </c>
      <c r="B670" s="124"/>
      <c r="C670" s="125" t="s">
        <v>715</v>
      </c>
      <c r="D670" s="119">
        <v>43126</v>
      </c>
      <c r="E670" s="120" t="s">
        <v>1780</v>
      </c>
      <c r="F670" s="120" t="s">
        <v>1315</v>
      </c>
      <c r="G670" s="120">
        <v>16422366</v>
      </c>
      <c r="H670" s="124"/>
      <c r="I670" s="128" t="s">
        <v>2654</v>
      </c>
      <c r="J670" s="124"/>
      <c r="K670" s="124"/>
      <c r="L670" s="124"/>
      <c r="M670" s="124"/>
      <c r="N670" s="207">
        <v>341022</v>
      </c>
      <c r="O670" s="207">
        <v>0</v>
      </c>
      <c r="P670" s="124" t="s">
        <v>1314</v>
      </c>
    </row>
    <row r="671" spans="1:16" ht="63.75">
      <c r="A671" s="257" t="s">
        <v>622</v>
      </c>
      <c r="B671" s="124"/>
      <c r="C671" s="125" t="s">
        <v>715</v>
      </c>
      <c r="D671" s="119">
        <v>43126</v>
      </c>
      <c r="E671" s="120" t="s">
        <v>1781</v>
      </c>
      <c r="F671" s="120" t="s">
        <v>1315</v>
      </c>
      <c r="G671" s="120">
        <v>16422364</v>
      </c>
      <c r="H671" s="124"/>
      <c r="I671" s="128" t="s">
        <v>2655</v>
      </c>
      <c r="J671" s="124"/>
      <c r="K671" s="124"/>
      <c r="L671" s="124"/>
      <c r="M671" s="124"/>
      <c r="N671" s="207">
        <v>19500</v>
      </c>
      <c r="O671" s="207">
        <v>0</v>
      </c>
      <c r="P671" s="124" t="s">
        <v>1314</v>
      </c>
    </row>
    <row r="672" spans="1:16" ht="63.75">
      <c r="A672" s="257" t="s">
        <v>622</v>
      </c>
      <c r="B672" s="124"/>
      <c r="C672" s="125" t="s">
        <v>715</v>
      </c>
      <c r="D672" s="119">
        <v>43126</v>
      </c>
      <c r="E672" s="120" t="s">
        <v>1782</v>
      </c>
      <c r="F672" s="120" t="s">
        <v>1315</v>
      </c>
      <c r="G672" s="120">
        <v>16422358</v>
      </c>
      <c r="H672" s="124"/>
      <c r="I672" s="128" t="s">
        <v>2656</v>
      </c>
      <c r="J672" s="124"/>
      <c r="K672" s="124"/>
      <c r="L672" s="124"/>
      <c r="M672" s="124"/>
      <c r="N672" s="207">
        <v>1800</v>
      </c>
      <c r="O672" s="207">
        <v>0</v>
      </c>
      <c r="P672" s="124" t="s">
        <v>1314</v>
      </c>
    </row>
    <row r="673" spans="1:16" ht="63.75">
      <c r="A673" s="257" t="s">
        <v>622</v>
      </c>
      <c r="B673" s="124"/>
      <c r="C673" s="125" t="s">
        <v>715</v>
      </c>
      <c r="D673" s="119">
        <v>43126</v>
      </c>
      <c r="E673" s="120" t="s">
        <v>1783</v>
      </c>
      <c r="F673" s="120" t="s">
        <v>1315</v>
      </c>
      <c r="G673" s="120">
        <v>16422351</v>
      </c>
      <c r="H673" s="124"/>
      <c r="I673" s="128" t="s">
        <v>2657</v>
      </c>
      <c r="J673" s="124"/>
      <c r="K673" s="124"/>
      <c r="L673" s="124"/>
      <c r="M673" s="124"/>
      <c r="N673" s="207">
        <v>450</v>
      </c>
      <c r="O673" s="207">
        <v>0</v>
      </c>
      <c r="P673" s="124" t="s">
        <v>1314</v>
      </c>
    </row>
    <row r="674" spans="1:16" ht="63.75">
      <c r="A674" s="257" t="s">
        <v>622</v>
      </c>
      <c r="B674" s="124"/>
      <c r="C674" s="125" t="s">
        <v>715</v>
      </c>
      <c r="D674" s="119">
        <v>43126</v>
      </c>
      <c r="E674" s="120" t="s">
        <v>1784</v>
      </c>
      <c r="F674" s="120" t="s">
        <v>1315</v>
      </c>
      <c r="G674" s="120">
        <v>16422347</v>
      </c>
      <c r="H674" s="124"/>
      <c r="I674" s="128" t="s">
        <v>2658</v>
      </c>
      <c r="J674" s="124"/>
      <c r="K674" s="124"/>
      <c r="L674" s="124"/>
      <c r="M674" s="124"/>
      <c r="N674" s="207">
        <v>450</v>
      </c>
      <c r="O674" s="207">
        <v>0</v>
      </c>
      <c r="P674" s="124" t="s">
        <v>1314</v>
      </c>
    </row>
    <row r="675" spans="1:16" ht="63.75">
      <c r="A675" s="257" t="s">
        <v>622</v>
      </c>
      <c r="B675" s="124"/>
      <c r="C675" s="125" t="s">
        <v>715</v>
      </c>
      <c r="D675" s="119">
        <v>43126</v>
      </c>
      <c r="E675" s="120" t="s">
        <v>1785</v>
      </c>
      <c r="F675" s="120" t="s">
        <v>1315</v>
      </c>
      <c r="G675" s="120">
        <v>16422345</v>
      </c>
      <c r="H675" s="124"/>
      <c r="I675" s="128" t="s">
        <v>2659</v>
      </c>
      <c r="J675" s="124"/>
      <c r="K675" s="124"/>
      <c r="L675" s="124"/>
      <c r="M675" s="124"/>
      <c r="N675" s="207">
        <v>4050</v>
      </c>
      <c r="O675" s="207">
        <v>0</v>
      </c>
      <c r="P675" s="124" t="s">
        <v>1314</v>
      </c>
    </row>
    <row r="676" spans="1:16" ht="63.75">
      <c r="A676" s="257" t="s">
        <v>622</v>
      </c>
      <c r="B676" s="124"/>
      <c r="C676" s="125" t="s">
        <v>715</v>
      </c>
      <c r="D676" s="119">
        <v>43126</v>
      </c>
      <c r="E676" s="120" t="s">
        <v>1786</v>
      </c>
      <c r="F676" s="120" t="s">
        <v>1315</v>
      </c>
      <c r="G676" s="120">
        <v>16422344</v>
      </c>
      <c r="H676" s="124"/>
      <c r="I676" s="128" t="s">
        <v>2660</v>
      </c>
      <c r="J676" s="124"/>
      <c r="K676" s="124"/>
      <c r="L676" s="124"/>
      <c r="M676" s="124"/>
      <c r="N676" s="207">
        <v>2700</v>
      </c>
      <c r="O676" s="207">
        <v>0</v>
      </c>
      <c r="P676" s="124" t="s">
        <v>1314</v>
      </c>
    </row>
    <row r="677" spans="1:16" ht="63.75">
      <c r="A677" s="257" t="s">
        <v>622</v>
      </c>
      <c r="B677" s="124"/>
      <c r="C677" s="125" t="s">
        <v>715</v>
      </c>
      <c r="D677" s="119">
        <v>43126</v>
      </c>
      <c r="E677" s="120" t="s">
        <v>1787</v>
      </c>
      <c r="F677" s="120" t="s">
        <v>1315</v>
      </c>
      <c r="G677" s="120">
        <v>16421989</v>
      </c>
      <c r="H677" s="124"/>
      <c r="I677" s="128" t="s">
        <v>2661</v>
      </c>
      <c r="J677" s="124"/>
      <c r="K677" s="124"/>
      <c r="L677" s="124"/>
      <c r="M677" s="124"/>
      <c r="N677" s="207">
        <v>5667</v>
      </c>
      <c r="O677" s="207">
        <v>0</v>
      </c>
      <c r="P677" s="124" t="s">
        <v>1314</v>
      </c>
    </row>
    <row r="678" spans="1:16" ht="63.75">
      <c r="A678" s="257" t="s">
        <v>622</v>
      </c>
      <c r="B678" s="124"/>
      <c r="C678" s="125" t="s">
        <v>715</v>
      </c>
      <c r="D678" s="119">
        <v>43126</v>
      </c>
      <c r="E678" s="120" t="s">
        <v>1788</v>
      </c>
      <c r="F678" s="120" t="s">
        <v>1315</v>
      </c>
      <c r="G678" s="120">
        <v>16421985</v>
      </c>
      <c r="H678" s="124"/>
      <c r="I678" s="128" t="s">
        <v>2662</v>
      </c>
      <c r="J678" s="124"/>
      <c r="K678" s="124"/>
      <c r="L678" s="124"/>
      <c r="M678" s="124"/>
      <c r="N678" s="207">
        <v>4500</v>
      </c>
      <c r="O678" s="207">
        <v>0</v>
      </c>
      <c r="P678" s="124" t="s">
        <v>1314</v>
      </c>
    </row>
    <row r="679" spans="1:16" ht="63.75">
      <c r="A679" s="257" t="s">
        <v>622</v>
      </c>
      <c r="B679" s="124"/>
      <c r="C679" s="125" t="s">
        <v>715</v>
      </c>
      <c r="D679" s="119">
        <v>43126</v>
      </c>
      <c r="E679" s="120" t="s">
        <v>1789</v>
      </c>
      <c r="F679" s="120" t="s">
        <v>1315</v>
      </c>
      <c r="G679" s="120">
        <v>16421982</v>
      </c>
      <c r="H679" s="124"/>
      <c r="I679" s="128" t="s">
        <v>2663</v>
      </c>
      <c r="J679" s="124"/>
      <c r="K679" s="124"/>
      <c r="L679" s="124"/>
      <c r="M679" s="124"/>
      <c r="N679" s="207">
        <v>11700</v>
      </c>
      <c r="O679" s="207">
        <v>0</v>
      </c>
      <c r="P679" s="124" t="s">
        <v>1314</v>
      </c>
    </row>
    <row r="680" spans="1:16" ht="63.75">
      <c r="A680" s="257" t="s">
        <v>622</v>
      </c>
      <c r="B680" s="124"/>
      <c r="C680" s="125" t="s">
        <v>715</v>
      </c>
      <c r="D680" s="119">
        <v>43126</v>
      </c>
      <c r="E680" s="120" t="s">
        <v>1790</v>
      </c>
      <c r="F680" s="120" t="s">
        <v>1315</v>
      </c>
      <c r="G680" s="120">
        <v>16421980</v>
      </c>
      <c r="H680" s="124"/>
      <c r="I680" s="128" t="s">
        <v>2664</v>
      </c>
      <c r="J680" s="124"/>
      <c r="K680" s="124"/>
      <c r="L680" s="124"/>
      <c r="M680" s="124"/>
      <c r="N680" s="207">
        <v>7200</v>
      </c>
      <c r="O680" s="207">
        <v>0</v>
      </c>
      <c r="P680" s="124" t="s">
        <v>1314</v>
      </c>
    </row>
    <row r="681" spans="1:16" ht="63.75">
      <c r="A681" s="257" t="s">
        <v>622</v>
      </c>
      <c r="B681" s="124"/>
      <c r="C681" s="125" t="s">
        <v>715</v>
      </c>
      <c r="D681" s="119">
        <v>43126</v>
      </c>
      <c r="E681" s="120" t="s">
        <v>1791</v>
      </c>
      <c r="F681" s="120" t="s">
        <v>1315</v>
      </c>
      <c r="G681" s="120">
        <v>16421577</v>
      </c>
      <c r="H681" s="124"/>
      <c r="I681" s="128" t="s">
        <v>2665</v>
      </c>
      <c r="J681" s="124"/>
      <c r="K681" s="124"/>
      <c r="L681" s="124"/>
      <c r="M681" s="124"/>
      <c r="N681" s="207">
        <v>3000</v>
      </c>
      <c r="O681" s="207">
        <v>0</v>
      </c>
      <c r="P681" s="124" t="s">
        <v>1314</v>
      </c>
    </row>
    <row r="682" spans="1:16" ht="63.75">
      <c r="A682" s="257" t="s">
        <v>622</v>
      </c>
      <c r="B682" s="124"/>
      <c r="C682" s="125" t="s">
        <v>715</v>
      </c>
      <c r="D682" s="119">
        <v>43126</v>
      </c>
      <c r="E682" s="120" t="s">
        <v>1792</v>
      </c>
      <c r="F682" s="120" t="s">
        <v>1315</v>
      </c>
      <c r="G682" s="120">
        <v>16421492</v>
      </c>
      <c r="H682" s="124"/>
      <c r="I682" s="128" t="s">
        <v>2666</v>
      </c>
      <c r="J682" s="124"/>
      <c r="K682" s="124"/>
      <c r="L682" s="124"/>
      <c r="M682" s="124"/>
      <c r="N682" s="207">
        <v>42000</v>
      </c>
      <c r="O682" s="207">
        <v>0</v>
      </c>
      <c r="P682" s="124" t="s">
        <v>1314</v>
      </c>
    </row>
    <row r="683" spans="1:16" ht="63.75">
      <c r="A683" s="257" t="s">
        <v>622</v>
      </c>
      <c r="B683" s="124"/>
      <c r="C683" s="125" t="s">
        <v>715</v>
      </c>
      <c r="D683" s="119">
        <v>43126</v>
      </c>
      <c r="E683" s="120" t="s">
        <v>1793</v>
      </c>
      <c r="F683" s="120" t="s">
        <v>1315</v>
      </c>
      <c r="G683" s="120">
        <v>16421392</v>
      </c>
      <c r="H683" s="124"/>
      <c r="I683" s="128" t="s">
        <v>2667</v>
      </c>
      <c r="J683" s="124"/>
      <c r="K683" s="124"/>
      <c r="L683" s="124"/>
      <c r="M683" s="124"/>
      <c r="N683" s="207">
        <v>9000</v>
      </c>
      <c r="O683" s="207">
        <v>0</v>
      </c>
      <c r="P683" s="124" t="s">
        <v>1314</v>
      </c>
    </row>
    <row r="684" spans="1:16" ht="63.75">
      <c r="A684" s="257" t="s">
        <v>619</v>
      </c>
      <c r="B684" s="124"/>
      <c r="C684" s="125" t="s">
        <v>713</v>
      </c>
      <c r="D684" s="119">
        <v>43126</v>
      </c>
      <c r="E684" s="120" t="s">
        <v>2223</v>
      </c>
      <c r="F684" s="120" t="s">
        <v>3</v>
      </c>
      <c r="G684" s="120">
        <v>1591364</v>
      </c>
      <c r="H684" s="124"/>
      <c r="I684" s="128" t="s">
        <v>2952</v>
      </c>
      <c r="J684" s="124"/>
      <c r="K684" s="124"/>
      <c r="L684" s="124"/>
      <c r="M684" s="124"/>
      <c r="N684" s="207">
        <v>0</v>
      </c>
      <c r="O684" s="207">
        <v>437.78</v>
      </c>
      <c r="P684" s="124" t="s">
        <v>1314</v>
      </c>
    </row>
    <row r="685" spans="1:16" ht="51">
      <c r="A685" s="257">
        <v>224</v>
      </c>
      <c r="B685" s="124"/>
      <c r="C685" s="125" t="s">
        <v>120</v>
      </c>
      <c r="D685" s="119">
        <v>43126</v>
      </c>
      <c r="E685" s="120" t="s">
        <v>2224</v>
      </c>
      <c r="F685" s="120" t="s">
        <v>3</v>
      </c>
      <c r="G685" s="120">
        <v>1591426</v>
      </c>
      <c r="H685" s="124"/>
      <c r="I685" s="128" t="s">
        <v>2953</v>
      </c>
      <c r="J685" s="124"/>
      <c r="K685" s="124"/>
      <c r="L685" s="124"/>
      <c r="M685" s="124"/>
      <c r="N685" s="207">
        <v>0</v>
      </c>
      <c r="O685" s="207">
        <v>150</v>
      </c>
      <c r="P685" s="124" t="s">
        <v>1314</v>
      </c>
    </row>
    <row r="686" spans="1:16" ht="38.25">
      <c r="A686" s="257">
        <v>254</v>
      </c>
      <c r="B686" s="124"/>
      <c r="C686" s="125" t="s">
        <v>779</v>
      </c>
      <c r="D686" s="119">
        <v>43126</v>
      </c>
      <c r="E686" s="120" t="s">
        <v>2225</v>
      </c>
      <c r="F686" s="120" t="s">
        <v>3</v>
      </c>
      <c r="G686" s="120">
        <v>1591292</v>
      </c>
      <c r="H686" s="124"/>
      <c r="I686" s="128" t="s">
        <v>2954</v>
      </c>
      <c r="J686" s="124"/>
      <c r="K686" s="124"/>
      <c r="L686" s="124"/>
      <c r="M686" s="124"/>
      <c r="N686" s="207">
        <v>0</v>
      </c>
      <c r="O686" s="207">
        <v>25</v>
      </c>
      <c r="P686" s="124" t="s">
        <v>1314</v>
      </c>
    </row>
    <row r="687" spans="1:16" ht="51">
      <c r="A687" s="257" t="s">
        <v>619</v>
      </c>
      <c r="B687" s="124"/>
      <c r="C687" s="125" t="s">
        <v>713</v>
      </c>
      <c r="D687" s="119">
        <v>43126</v>
      </c>
      <c r="E687" s="120" t="s">
        <v>2226</v>
      </c>
      <c r="F687" s="120" t="s">
        <v>3</v>
      </c>
      <c r="G687" s="120">
        <v>1591293</v>
      </c>
      <c r="H687" s="124"/>
      <c r="I687" s="128" t="s">
        <v>2955</v>
      </c>
      <c r="J687" s="124"/>
      <c r="K687" s="124"/>
      <c r="L687" s="124"/>
      <c r="M687" s="124"/>
      <c r="N687" s="207">
        <v>0</v>
      </c>
      <c r="O687" s="207">
        <v>90</v>
      </c>
      <c r="P687" s="124" t="s">
        <v>1314</v>
      </c>
    </row>
    <row r="688" spans="1:16" ht="51">
      <c r="A688" s="257" t="s">
        <v>619</v>
      </c>
      <c r="B688" s="124"/>
      <c r="C688" s="125" t="s">
        <v>713</v>
      </c>
      <c r="D688" s="119">
        <v>43126</v>
      </c>
      <c r="E688" s="120" t="s">
        <v>2227</v>
      </c>
      <c r="F688" s="120" t="s">
        <v>3</v>
      </c>
      <c r="G688" s="120">
        <v>1591294</v>
      </c>
      <c r="H688" s="124"/>
      <c r="I688" s="128" t="s">
        <v>2956</v>
      </c>
      <c r="J688" s="124"/>
      <c r="K688" s="124"/>
      <c r="L688" s="124"/>
      <c r="M688" s="124"/>
      <c r="N688" s="207">
        <v>0</v>
      </c>
      <c r="O688" s="207">
        <v>30</v>
      </c>
      <c r="P688" s="124" t="s">
        <v>1314</v>
      </c>
    </row>
    <row r="689" spans="1:16" ht="51">
      <c r="A689" s="257" t="s">
        <v>619</v>
      </c>
      <c r="B689" s="124"/>
      <c r="C689" s="125" t="s">
        <v>713</v>
      </c>
      <c r="D689" s="119">
        <v>43126</v>
      </c>
      <c r="E689" s="120" t="s">
        <v>2228</v>
      </c>
      <c r="F689" s="120" t="s">
        <v>3</v>
      </c>
      <c r="G689" s="120">
        <v>1591295</v>
      </c>
      <c r="H689" s="124"/>
      <c r="I689" s="128" t="s">
        <v>2957</v>
      </c>
      <c r="J689" s="124"/>
      <c r="K689" s="124"/>
      <c r="L689" s="124"/>
      <c r="M689" s="124"/>
      <c r="N689" s="207">
        <v>0</v>
      </c>
      <c r="O689" s="207">
        <v>70</v>
      </c>
      <c r="P689" s="124" t="s">
        <v>1314</v>
      </c>
    </row>
    <row r="690" spans="1:16" ht="38.25">
      <c r="A690" s="257">
        <v>254</v>
      </c>
      <c r="B690" s="124"/>
      <c r="C690" s="125" t="s">
        <v>779</v>
      </c>
      <c r="D690" s="119">
        <v>43126</v>
      </c>
      <c r="E690" s="120" t="s">
        <v>2229</v>
      </c>
      <c r="F690" s="120" t="s">
        <v>3</v>
      </c>
      <c r="G690" s="120">
        <v>1591299</v>
      </c>
      <c r="H690" s="124"/>
      <c r="I690" s="128" t="s">
        <v>2954</v>
      </c>
      <c r="J690" s="124"/>
      <c r="K690" s="124"/>
      <c r="L690" s="124"/>
      <c r="M690" s="124"/>
      <c r="N690" s="207">
        <v>0</v>
      </c>
      <c r="O690" s="207">
        <v>40</v>
      </c>
      <c r="P690" s="124" t="s">
        <v>1314</v>
      </c>
    </row>
    <row r="691" spans="1:16" ht="51">
      <c r="A691" s="257" t="s">
        <v>619</v>
      </c>
      <c r="B691" s="124"/>
      <c r="C691" s="125" t="s">
        <v>713</v>
      </c>
      <c r="D691" s="119">
        <v>43126</v>
      </c>
      <c r="E691" s="120" t="s">
        <v>2230</v>
      </c>
      <c r="F691" s="120" t="s">
        <v>3</v>
      </c>
      <c r="G691" s="120">
        <v>1591300</v>
      </c>
      <c r="H691" s="124"/>
      <c r="I691" s="128" t="s">
        <v>2958</v>
      </c>
      <c r="J691" s="124"/>
      <c r="K691" s="124"/>
      <c r="L691" s="124"/>
      <c r="M691" s="124"/>
      <c r="N691" s="207">
        <v>0</v>
      </c>
      <c r="O691" s="207">
        <v>110</v>
      </c>
      <c r="P691" s="124" t="s">
        <v>1314</v>
      </c>
    </row>
    <row r="692" spans="1:16" ht="51">
      <c r="A692" s="257" t="s">
        <v>619</v>
      </c>
      <c r="B692" s="124"/>
      <c r="C692" s="125" t="s">
        <v>713</v>
      </c>
      <c r="D692" s="119">
        <v>43126</v>
      </c>
      <c r="E692" s="120" t="s">
        <v>2231</v>
      </c>
      <c r="F692" s="120" t="s">
        <v>3</v>
      </c>
      <c r="G692" s="120">
        <v>1591328</v>
      </c>
      <c r="H692" s="124"/>
      <c r="I692" s="128" t="s">
        <v>2959</v>
      </c>
      <c r="J692" s="124"/>
      <c r="K692" s="124"/>
      <c r="L692" s="124"/>
      <c r="M692" s="124"/>
      <c r="N692" s="207">
        <v>0</v>
      </c>
      <c r="O692" s="207">
        <v>3000</v>
      </c>
      <c r="P692" s="124" t="s">
        <v>1314</v>
      </c>
    </row>
    <row r="693" spans="1:16" ht="51">
      <c r="A693" s="257" t="s">
        <v>619</v>
      </c>
      <c r="B693" s="124"/>
      <c r="C693" s="125" t="s">
        <v>713</v>
      </c>
      <c r="D693" s="119">
        <v>43126</v>
      </c>
      <c r="E693" s="120" t="s">
        <v>2232</v>
      </c>
      <c r="F693" s="120" t="s">
        <v>3</v>
      </c>
      <c r="G693" s="120">
        <v>1591344</v>
      </c>
      <c r="H693" s="124"/>
      <c r="I693" s="128" t="s">
        <v>2960</v>
      </c>
      <c r="J693" s="124"/>
      <c r="K693" s="124"/>
      <c r="L693" s="124"/>
      <c r="M693" s="124"/>
      <c r="N693" s="207">
        <v>0</v>
      </c>
      <c r="O693" s="207">
        <v>1528.5</v>
      </c>
      <c r="P693" s="124" t="s">
        <v>1314</v>
      </c>
    </row>
    <row r="694" spans="1:16" ht="51">
      <c r="A694" s="257" t="s">
        <v>619</v>
      </c>
      <c r="B694" s="124"/>
      <c r="C694" s="125" t="s">
        <v>713</v>
      </c>
      <c r="D694" s="119">
        <v>43126</v>
      </c>
      <c r="E694" s="120" t="s">
        <v>2233</v>
      </c>
      <c r="F694" s="120" t="s">
        <v>3</v>
      </c>
      <c r="G694" s="120">
        <v>1591465</v>
      </c>
      <c r="H694" s="124"/>
      <c r="I694" s="128" t="s">
        <v>2961</v>
      </c>
      <c r="J694" s="124"/>
      <c r="K694" s="124"/>
      <c r="L694" s="124"/>
      <c r="M694" s="124"/>
      <c r="N694" s="207">
        <v>0</v>
      </c>
      <c r="O694" s="207">
        <v>1096</v>
      </c>
      <c r="P694" s="124" t="s">
        <v>1314</v>
      </c>
    </row>
    <row r="695" spans="1:16" ht="63.75">
      <c r="A695" s="257">
        <v>20</v>
      </c>
      <c r="B695" s="124"/>
      <c r="C695" s="125" t="s">
        <v>693</v>
      </c>
      <c r="D695" s="119">
        <v>43126</v>
      </c>
      <c r="E695" s="120" t="s">
        <v>2234</v>
      </c>
      <c r="F695" s="120" t="s">
        <v>3</v>
      </c>
      <c r="G695" s="120">
        <v>1591467</v>
      </c>
      <c r="H695" s="124"/>
      <c r="I695" s="128" t="s">
        <v>2962</v>
      </c>
      <c r="J695" s="124"/>
      <c r="K695" s="124"/>
      <c r="L695" s="124"/>
      <c r="M695" s="124"/>
      <c r="N695" s="207">
        <v>0</v>
      </c>
      <c r="O695" s="207">
        <v>191</v>
      </c>
      <c r="P695" s="124" t="s">
        <v>1314</v>
      </c>
    </row>
    <row r="696" spans="1:16" ht="38.25">
      <c r="A696" s="257">
        <v>130</v>
      </c>
      <c r="B696" s="124"/>
      <c r="C696" s="125" t="s">
        <v>727</v>
      </c>
      <c r="D696" s="119">
        <v>43126</v>
      </c>
      <c r="E696" s="120" t="s">
        <v>2235</v>
      </c>
      <c r="F696" s="120" t="s">
        <v>3</v>
      </c>
      <c r="G696" s="120">
        <v>1591474</v>
      </c>
      <c r="H696" s="124"/>
      <c r="I696" s="128" t="s">
        <v>1383</v>
      </c>
      <c r="J696" s="124"/>
      <c r="K696" s="124"/>
      <c r="L696" s="124"/>
      <c r="M696" s="124"/>
      <c r="N696" s="207">
        <v>0</v>
      </c>
      <c r="O696" s="207">
        <v>4.5</v>
      </c>
      <c r="P696" s="124" t="s">
        <v>1314</v>
      </c>
    </row>
    <row r="697" spans="1:16" ht="51">
      <c r="A697" s="257" t="s">
        <v>619</v>
      </c>
      <c r="B697" s="124"/>
      <c r="C697" s="125" t="s">
        <v>713</v>
      </c>
      <c r="D697" s="119">
        <v>43126</v>
      </c>
      <c r="E697" s="120" t="s">
        <v>2236</v>
      </c>
      <c r="F697" s="120" t="s">
        <v>3</v>
      </c>
      <c r="G697" s="120">
        <v>1591527</v>
      </c>
      <c r="H697" s="124"/>
      <c r="I697" s="128" t="s">
        <v>2963</v>
      </c>
      <c r="J697" s="124"/>
      <c r="K697" s="124"/>
      <c r="L697" s="124"/>
      <c r="M697" s="124"/>
      <c r="N697" s="207">
        <v>0</v>
      </c>
      <c r="O697" s="207">
        <v>535.5</v>
      </c>
      <c r="P697" s="124" t="s">
        <v>1314</v>
      </c>
    </row>
    <row r="698" spans="1:16" ht="51">
      <c r="A698" s="257" t="s">
        <v>619</v>
      </c>
      <c r="B698" s="124"/>
      <c r="C698" s="125" t="s">
        <v>713</v>
      </c>
      <c r="D698" s="119">
        <v>43126</v>
      </c>
      <c r="E698" s="120" t="s">
        <v>2237</v>
      </c>
      <c r="F698" s="120" t="s">
        <v>3</v>
      </c>
      <c r="G698" s="120">
        <v>1591530</v>
      </c>
      <c r="H698" s="124"/>
      <c r="I698" s="128" t="s">
        <v>2964</v>
      </c>
      <c r="J698" s="124"/>
      <c r="K698" s="124"/>
      <c r="L698" s="124"/>
      <c r="M698" s="124"/>
      <c r="N698" s="207">
        <v>0</v>
      </c>
      <c r="O698" s="207">
        <v>2040.59</v>
      </c>
      <c r="P698" s="124" t="s">
        <v>1314</v>
      </c>
    </row>
    <row r="699" spans="1:16" ht="51">
      <c r="A699" s="257" t="s">
        <v>619</v>
      </c>
      <c r="B699" s="124"/>
      <c r="C699" s="125" t="s">
        <v>713</v>
      </c>
      <c r="D699" s="119">
        <v>43126</v>
      </c>
      <c r="E699" s="120" t="s">
        <v>2238</v>
      </c>
      <c r="F699" s="120" t="s">
        <v>3</v>
      </c>
      <c r="G699" s="120">
        <v>1591590</v>
      </c>
      <c r="H699" s="124"/>
      <c r="I699" s="128" t="s">
        <v>2965</v>
      </c>
      <c r="J699" s="124"/>
      <c r="K699" s="124"/>
      <c r="L699" s="124"/>
      <c r="M699" s="124"/>
      <c r="N699" s="207">
        <v>0</v>
      </c>
      <c r="O699" s="207">
        <v>676</v>
      </c>
      <c r="P699" s="124" t="s">
        <v>1314</v>
      </c>
    </row>
    <row r="700" spans="1:16" ht="51">
      <c r="A700" s="257">
        <v>30</v>
      </c>
      <c r="B700" s="124"/>
      <c r="C700" s="125" t="s">
        <v>695</v>
      </c>
      <c r="D700" s="119">
        <v>43126</v>
      </c>
      <c r="E700" s="120" t="s">
        <v>2239</v>
      </c>
      <c r="F700" s="120" t="s">
        <v>3</v>
      </c>
      <c r="G700" s="120">
        <v>1591640</v>
      </c>
      <c r="H700" s="124"/>
      <c r="I700" s="128" t="s">
        <v>2966</v>
      </c>
      <c r="J700" s="124"/>
      <c r="K700" s="124"/>
      <c r="L700" s="124"/>
      <c r="M700" s="124"/>
      <c r="N700" s="207">
        <v>0</v>
      </c>
      <c r="O700" s="207">
        <v>341</v>
      </c>
      <c r="P700" s="124" t="s">
        <v>1314</v>
      </c>
    </row>
    <row r="701" spans="1:16" ht="63.75">
      <c r="A701" s="257">
        <v>48</v>
      </c>
      <c r="B701" s="124"/>
      <c r="C701" s="125" t="s">
        <v>700</v>
      </c>
      <c r="D701" s="119">
        <v>43126</v>
      </c>
      <c r="E701" s="120" t="s">
        <v>2240</v>
      </c>
      <c r="F701" s="120" t="s">
        <v>3</v>
      </c>
      <c r="G701" s="120">
        <v>1591647</v>
      </c>
      <c r="H701" s="124"/>
      <c r="I701" s="128" t="s">
        <v>2967</v>
      </c>
      <c r="J701" s="124"/>
      <c r="K701" s="124"/>
      <c r="L701" s="124"/>
      <c r="M701" s="124"/>
      <c r="N701" s="207">
        <v>0</v>
      </c>
      <c r="O701" s="207">
        <v>1195</v>
      </c>
      <c r="P701" s="124" t="s">
        <v>1314</v>
      </c>
    </row>
    <row r="702" spans="1:16" ht="51">
      <c r="A702" s="257" t="s">
        <v>619</v>
      </c>
      <c r="B702" s="124"/>
      <c r="C702" s="125" t="s">
        <v>713</v>
      </c>
      <c r="D702" s="119">
        <v>43126</v>
      </c>
      <c r="E702" s="120" t="s">
        <v>2241</v>
      </c>
      <c r="F702" s="120" t="s">
        <v>3</v>
      </c>
      <c r="G702" s="120">
        <v>1591679</v>
      </c>
      <c r="H702" s="124"/>
      <c r="I702" s="128" t="s">
        <v>2968</v>
      </c>
      <c r="J702" s="124"/>
      <c r="K702" s="124"/>
      <c r="L702" s="124"/>
      <c r="M702" s="124"/>
      <c r="N702" s="207">
        <v>0</v>
      </c>
      <c r="O702" s="207">
        <v>10820.59</v>
      </c>
      <c r="P702" s="124" t="s">
        <v>1314</v>
      </c>
    </row>
    <row r="703" spans="1:16" ht="76.5">
      <c r="A703" s="257">
        <v>291</v>
      </c>
      <c r="B703" s="124"/>
      <c r="C703" s="125" t="s">
        <v>794</v>
      </c>
      <c r="D703" s="119">
        <v>43129</v>
      </c>
      <c r="E703" s="120" t="s">
        <v>1794</v>
      </c>
      <c r="F703" s="120" t="s">
        <v>6</v>
      </c>
      <c r="G703" s="120">
        <v>935535</v>
      </c>
      <c r="H703" s="124"/>
      <c r="I703" s="128" t="s">
        <v>2668</v>
      </c>
      <c r="J703" s="124"/>
      <c r="K703" s="124"/>
      <c r="L703" s="124"/>
      <c r="M703" s="124"/>
      <c r="N703" s="207">
        <v>0</v>
      </c>
      <c r="O703" s="207">
        <v>4170600</v>
      </c>
      <c r="P703" s="124" t="s">
        <v>1314</v>
      </c>
    </row>
    <row r="704" spans="1:16" ht="51">
      <c r="A704" s="257" t="s">
        <v>622</v>
      </c>
      <c r="B704" s="124"/>
      <c r="C704" s="125" t="s">
        <v>715</v>
      </c>
      <c r="D704" s="119">
        <v>43129</v>
      </c>
      <c r="E704" s="120" t="s">
        <v>1795</v>
      </c>
      <c r="F704" s="120" t="s">
        <v>6</v>
      </c>
      <c r="G704" s="120">
        <v>935588</v>
      </c>
      <c r="H704" s="124"/>
      <c r="I704" s="128" t="s">
        <v>1384</v>
      </c>
      <c r="J704" s="124"/>
      <c r="K704" s="124"/>
      <c r="L704" s="124"/>
      <c r="M704" s="124"/>
      <c r="N704" s="207">
        <v>0</v>
      </c>
      <c r="O704" s="207">
        <v>621.37</v>
      </c>
      <c r="P704" s="124" t="s">
        <v>1314</v>
      </c>
    </row>
    <row r="705" spans="1:16">
      <c r="A705" s="257" t="s">
        <v>1367</v>
      </c>
      <c r="B705" s="124"/>
      <c r="C705" s="125" t="s">
        <v>1367</v>
      </c>
      <c r="D705" s="119">
        <v>43129</v>
      </c>
      <c r="E705" s="120" t="s">
        <v>1796</v>
      </c>
      <c r="F705" s="120" t="s">
        <v>13</v>
      </c>
      <c r="G705" s="120">
        <v>378757</v>
      </c>
      <c r="H705" s="124"/>
      <c r="I705" s="128" t="s">
        <v>1392</v>
      </c>
      <c r="J705" s="124"/>
      <c r="K705" s="124"/>
      <c r="L705" s="124"/>
      <c r="M705" s="124"/>
      <c r="N705" s="207">
        <v>23863988.190000001</v>
      </c>
      <c r="O705" s="207">
        <v>0</v>
      </c>
      <c r="P705" s="124" t="s">
        <v>1314</v>
      </c>
    </row>
    <row r="706" spans="1:16">
      <c r="A706" s="257" t="s">
        <v>1367</v>
      </c>
      <c r="B706" s="124"/>
      <c r="C706" s="125" t="s">
        <v>1367</v>
      </c>
      <c r="D706" s="119">
        <v>43129</v>
      </c>
      <c r="E706" s="120" t="s">
        <v>1797</v>
      </c>
      <c r="F706" s="120" t="s">
        <v>13</v>
      </c>
      <c r="G706" s="120">
        <v>378759</v>
      </c>
      <c r="H706" s="124"/>
      <c r="I706" s="128" t="s">
        <v>1392</v>
      </c>
      <c r="J706" s="124"/>
      <c r="K706" s="124"/>
      <c r="L706" s="124"/>
      <c r="M706" s="124"/>
      <c r="N706" s="207">
        <v>9191174.4600000009</v>
      </c>
      <c r="O706" s="207">
        <v>0</v>
      </c>
      <c r="P706" s="124" t="s">
        <v>1314</v>
      </c>
    </row>
    <row r="707" spans="1:16">
      <c r="A707" s="257" t="s">
        <v>1367</v>
      </c>
      <c r="B707" s="124"/>
      <c r="C707" s="125" t="s">
        <v>1367</v>
      </c>
      <c r="D707" s="119">
        <v>43129</v>
      </c>
      <c r="E707" s="120" t="s">
        <v>1798</v>
      </c>
      <c r="F707" s="120" t="s">
        <v>13</v>
      </c>
      <c r="G707" s="120">
        <v>378761</v>
      </c>
      <c r="H707" s="124"/>
      <c r="I707" s="128" t="s">
        <v>1392</v>
      </c>
      <c r="J707" s="124"/>
      <c r="K707" s="124"/>
      <c r="L707" s="124"/>
      <c r="M707" s="124"/>
      <c r="N707" s="207">
        <v>109892607.92</v>
      </c>
      <c r="O707" s="207">
        <v>0</v>
      </c>
      <c r="P707" s="124" t="s">
        <v>1314</v>
      </c>
    </row>
    <row r="708" spans="1:16">
      <c r="A708" s="257" t="s">
        <v>1367</v>
      </c>
      <c r="B708" s="124"/>
      <c r="C708" s="125" t="s">
        <v>1367</v>
      </c>
      <c r="D708" s="119">
        <v>43129</v>
      </c>
      <c r="E708" s="120" t="s">
        <v>1799</v>
      </c>
      <c r="F708" s="120" t="s">
        <v>13</v>
      </c>
      <c r="G708" s="120">
        <v>378763</v>
      </c>
      <c r="H708" s="124"/>
      <c r="I708" s="128" t="s">
        <v>1392</v>
      </c>
      <c r="J708" s="124"/>
      <c r="K708" s="124"/>
      <c r="L708" s="124"/>
      <c r="M708" s="124"/>
      <c r="N708" s="207">
        <v>47231779.759999998</v>
      </c>
      <c r="O708" s="207">
        <v>0</v>
      </c>
      <c r="P708" s="124" t="s">
        <v>1314</v>
      </c>
    </row>
    <row r="709" spans="1:16">
      <c r="A709" s="257" t="s">
        <v>1367</v>
      </c>
      <c r="B709" s="124"/>
      <c r="C709" s="125" t="s">
        <v>1367</v>
      </c>
      <c r="D709" s="119">
        <v>43129</v>
      </c>
      <c r="E709" s="120" t="s">
        <v>1800</v>
      </c>
      <c r="F709" s="120" t="s">
        <v>13</v>
      </c>
      <c r="G709" s="120">
        <v>378765</v>
      </c>
      <c r="H709" s="124"/>
      <c r="I709" s="128" t="s">
        <v>1392</v>
      </c>
      <c r="J709" s="124"/>
      <c r="K709" s="124"/>
      <c r="L709" s="124"/>
      <c r="M709" s="124"/>
      <c r="N709" s="207">
        <v>10874.06</v>
      </c>
      <c r="O709" s="207">
        <v>0</v>
      </c>
      <c r="P709" s="124" t="s">
        <v>1314</v>
      </c>
    </row>
    <row r="710" spans="1:16">
      <c r="A710" s="257" t="s">
        <v>1367</v>
      </c>
      <c r="B710" s="124"/>
      <c r="C710" s="125" t="s">
        <v>1367</v>
      </c>
      <c r="D710" s="119">
        <v>43129</v>
      </c>
      <c r="E710" s="120" t="s">
        <v>1801</v>
      </c>
      <c r="F710" s="120" t="s">
        <v>13</v>
      </c>
      <c r="G710" s="120">
        <v>378767</v>
      </c>
      <c r="H710" s="124"/>
      <c r="I710" s="128" t="s">
        <v>1392</v>
      </c>
      <c r="J710" s="124"/>
      <c r="K710" s="124"/>
      <c r="L710" s="124"/>
      <c r="M710" s="124"/>
      <c r="N710" s="207">
        <v>17377.41</v>
      </c>
      <c r="O710" s="207">
        <v>0</v>
      </c>
      <c r="P710" s="124" t="s">
        <v>1314</v>
      </c>
    </row>
    <row r="711" spans="1:16">
      <c r="A711" s="257" t="s">
        <v>1367</v>
      </c>
      <c r="B711" s="124"/>
      <c r="C711" s="125" t="s">
        <v>1367</v>
      </c>
      <c r="D711" s="119">
        <v>43129</v>
      </c>
      <c r="E711" s="120" t="s">
        <v>1802</v>
      </c>
      <c r="F711" s="120" t="s">
        <v>13</v>
      </c>
      <c r="G711" s="120">
        <v>378769</v>
      </c>
      <c r="H711" s="124"/>
      <c r="I711" s="128" t="s">
        <v>1392</v>
      </c>
      <c r="J711" s="124"/>
      <c r="K711" s="124"/>
      <c r="L711" s="124"/>
      <c r="M711" s="124"/>
      <c r="N711" s="207">
        <v>1072.22</v>
      </c>
      <c r="O711" s="207">
        <v>0</v>
      </c>
      <c r="P711" s="124" t="s">
        <v>1314</v>
      </c>
    </row>
    <row r="712" spans="1:16">
      <c r="A712" s="257" t="s">
        <v>1367</v>
      </c>
      <c r="B712" s="124"/>
      <c r="C712" s="125" t="s">
        <v>1367</v>
      </c>
      <c r="D712" s="119">
        <v>43129</v>
      </c>
      <c r="E712" s="120" t="s">
        <v>1803</v>
      </c>
      <c r="F712" s="120" t="s">
        <v>13</v>
      </c>
      <c r="G712" s="120">
        <v>378771</v>
      </c>
      <c r="H712" s="124"/>
      <c r="I712" s="128" t="s">
        <v>1392</v>
      </c>
      <c r="J712" s="124"/>
      <c r="K712" s="124"/>
      <c r="L712" s="124"/>
      <c r="M712" s="124"/>
      <c r="N712" s="207">
        <v>16580.349999999999</v>
      </c>
      <c r="O712" s="207">
        <v>0</v>
      </c>
      <c r="P712" s="124" t="s">
        <v>1314</v>
      </c>
    </row>
    <row r="713" spans="1:16">
      <c r="A713" s="257" t="s">
        <v>1367</v>
      </c>
      <c r="B713" s="124"/>
      <c r="C713" s="125" t="s">
        <v>1367</v>
      </c>
      <c r="D713" s="119">
        <v>43129</v>
      </c>
      <c r="E713" s="120" t="s">
        <v>1804</v>
      </c>
      <c r="F713" s="120" t="s">
        <v>13</v>
      </c>
      <c r="G713" s="120">
        <v>378773</v>
      </c>
      <c r="H713" s="124"/>
      <c r="I713" s="128" t="s">
        <v>1392</v>
      </c>
      <c r="J713" s="124"/>
      <c r="K713" s="124"/>
      <c r="L713" s="124"/>
      <c r="M713" s="124"/>
      <c r="N713" s="207">
        <v>16580.349999999999</v>
      </c>
      <c r="O713" s="207">
        <v>0</v>
      </c>
      <c r="P713" s="124" t="s">
        <v>1314</v>
      </c>
    </row>
    <row r="714" spans="1:16">
      <c r="A714" s="257" t="s">
        <v>1367</v>
      </c>
      <c r="B714" s="124"/>
      <c r="C714" s="125" t="s">
        <v>1367</v>
      </c>
      <c r="D714" s="119">
        <v>43129</v>
      </c>
      <c r="E714" s="120" t="s">
        <v>1805</v>
      </c>
      <c r="F714" s="120" t="s">
        <v>13</v>
      </c>
      <c r="G714" s="120">
        <v>378775</v>
      </c>
      <c r="H714" s="124"/>
      <c r="I714" s="128" t="s">
        <v>1392</v>
      </c>
      <c r="J714" s="124"/>
      <c r="K714" s="124"/>
      <c r="L714" s="124"/>
      <c r="M714" s="124"/>
      <c r="N714" s="207">
        <v>16580.349999999999</v>
      </c>
      <c r="O714" s="207">
        <v>0</v>
      </c>
      <c r="P714" s="124" t="s">
        <v>1314</v>
      </c>
    </row>
    <row r="715" spans="1:16">
      <c r="A715" s="257" t="s">
        <v>1367</v>
      </c>
      <c r="B715" s="124"/>
      <c r="C715" s="125" t="s">
        <v>1367</v>
      </c>
      <c r="D715" s="119">
        <v>43129</v>
      </c>
      <c r="E715" s="120" t="s">
        <v>1806</v>
      </c>
      <c r="F715" s="120" t="s">
        <v>13</v>
      </c>
      <c r="G715" s="120">
        <v>378777</v>
      </c>
      <c r="H715" s="124"/>
      <c r="I715" s="128" t="s">
        <v>1392</v>
      </c>
      <c r="J715" s="124"/>
      <c r="K715" s="124"/>
      <c r="L715" s="124"/>
      <c r="M715" s="124"/>
      <c r="N715" s="207">
        <v>16580.349999999999</v>
      </c>
      <c r="O715" s="207">
        <v>0</v>
      </c>
      <c r="P715" s="124" t="s">
        <v>1314</v>
      </c>
    </row>
    <row r="716" spans="1:16">
      <c r="A716" s="257" t="s">
        <v>1367</v>
      </c>
      <c r="B716" s="124"/>
      <c r="C716" s="125" t="s">
        <v>1367</v>
      </c>
      <c r="D716" s="119">
        <v>43129</v>
      </c>
      <c r="E716" s="120" t="s">
        <v>1807</v>
      </c>
      <c r="F716" s="120" t="s">
        <v>13</v>
      </c>
      <c r="G716" s="120">
        <v>378779</v>
      </c>
      <c r="H716" s="124"/>
      <c r="I716" s="128" t="s">
        <v>1392</v>
      </c>
      <c r="J716" s="124"/>
      <c r="K716" s="124"/>
      <c r="L716" s="124"/>
      <c r="M716" s="124"/>
      <c r="N716" s="207">
        <v>314878.53000000003</v>
      </c>
      <c r="O716" s="207">
        <v>0</v>
      </c>
      <c r="P716" s="124" t="s">
        <v>1314</v>
      </c>
    </row>
    <row r="717" spans="1:16">
      <c r="A717" s="257" t="s">
        <v>1367</v>
      </c>
      <c r="B717" s="124"/>
      <c r="C717" s="125" t="s">
        <v>1367</v>
      </c>
      <c r="D717" s="119">
        <v>43129</v>
      </c>
      <c r="E717" s="120" t="s">
        <v>1808</v>
      </c>
      <c r="F717" s="120" t="s">
        <v>13</v>
      </c>
      <c r="G717" s="120">
        <v>378781</v>
      </c>
      <c r="H717" s="124"/>
      <c r="I717" s="128" t="s">
        <v>1392</v>
      </c>
      <c r="J717" s="124"/>
      <c r="K717" s="124"/>
      <c r="L717" s="124"/>
      <c r="M717" s="124"/>
      <c r="N717" s="207">
        <v>6141.62</v>
      </c>
      <c r="O717" s="207">
        <v>0</v>
      </c>
      <c r="P717" s="124" t="s">
        <v>1314</v>
      </c>
    </row>
    <row r="718" spans="1:16">
      <c r="A718" s="257" t="s">
        <v>1367</v>
      </c>
      <c r="B718" s="124"/>
      <c r="C718" s="125" t="s">
        <v>1367</v>
      </c>
      <c r="D718" s="119">
        <v>43129</v>
      </c>
      <c r="E718" s="120" t="s">
        <v>1809</v>
      </c>
      <c r="F718" s="120" t="s">
        <v>13</v>
      </c>
      <c r="G718" s="120">
        <v>378783</v>
      </c>
      <c r="H718" s="124"/>
      <c r="I718" s="128" t="s">
        <v>1392</v>
      </c>
      <c r="J718" s="124"/>
      <c r="K718" s="124"/>
      <c r="L718" s="124"/>
      <c r="M718" s="124"/>
      <c r="N718" s="207">
        <v>378.95</v>
      </c>
      <c r="O718" s="207">
        <v>0</v>
      </c>
      <c r="P718" s="124" t="s">
        <v>1314</v>
      </c>
    </row>
    <row r="719" spans="1:16">
      <c r="A719" s="257" t="s">
        <v>1367</v>
      </c>
      <c r="B719" s="124"/>
      <c r="C719" s="125" t="s">
        <v>1367</v>
      </c>
      <c r="D719" s="119">
        <v>43129</v>
      </c>
      <c r="E719" s="120" t="s">
        <v>1810</v>
      </c>
      <c r="F719" s="120" t="s">
        <v>13</v>
      </c>
      <c r="G719" s="120">
        <v>378785</v>
      </c>
      <c r="H719" s="124"/>
      <c r="I719" s="128" t="s">
        <v>1392</v>
      </c>
      <c r="J719" s="124"/>
      <c r="K719" s="124"/>
      <c r="L719" s="124"/>
      <c r="M719" s="124"/>
      <c r="N719" s="207">
        <v>1356.08</v>
      </c>
      <c r="O719" s="207">
        <v>0</v>
      </c>
      <c r="P719" s="124" t="s">
        <v>1314</v>
      </c>
    </row>
    <row r="720" spans="1:16">
      <c r="A720" s="257" t="s">
        <v>1367</v>
      </c>
      <c r="B720" s="124"/>
      <c r="C720" s="125" t="s">
        <v>1367</v>
      </c>
      <c r="D720" s="119">
        <v>43129</v>
      </c>
      <c r="E720" s="120" t="s">
        <v>1811</v>
      </c>
      <c r="F720" s="120" t="s">
        <v>13</v>
      </c>
      <c r="G720" s="120">
        <v>378787</v>
      </c>
      <c r="H720" s="124"/>
      <c r="I720" s="128" t="s">
        <v>1392</v>
      </c>
      <c r="J720" s="124"/>
      <c r="K720" s="124"/>
      <c r="L720" s="124"/>
      <c r="M720" s="124"/>
      <c r="N720" s="207">
        <v>5859.88</v>
      </c>
      <c r="O720" s="207">
        <v>0</v>
      </c>
      <c r="P720" s="124" t="s">
        <v>1314</v>
      </c>
    </row>
    <row r="721" spans="1:16">
      <c r="A721" s="257" t="s">
        <v>1367</v>
      </c>
      <c r="B721" s="124"/>
      <c r="C721" s="125" t="s">
        <v>1367</v>
      </c>
      <c r="D721" s="119">
        <v>43129</v>
      </c>
      <c r="E721" s="120" t="s">
        <v>1812</v>
      </c>
      <c r="F721" s="120" t="s">
        <v>13</v>
      </c>
      <c r="G721" s="120">
        <v>378789</v>
      </c>
      <c r="H721" s="124"/>
      <c r="I721" s="128" t="s">
        <v>1392</v>
      </c>
      <c r="J721" s="124"/>
      <c r="K721" s="124"/>
      <c r="L721" s="124"/>
      <c r="M721" s="124"/>
      <c r="N721" s="207">
        <v>5859.88</v>
      </c>
      <c r="O721" s="207">
        <v>0</v>
      </c>
      <c r="P721" s="124" t="s">
        <v>1314</v>
      </c>
    </row>
    <row r="722" spans="1:16">
      <c r="A722" s="257" t="s">
        <v>1367</v>
      </c>
      <c r="B722" s="124"/>
      <c r="C722" s="125" t="s">
        <v>1367</v>
      </c>
      <c r="D722" s="119">
        <v>43129</v>
      </c>
      <c r="E722" s="120" t="s">
        <v>1813</v>
      </c>
      <c r="F722" s="120" t="s">
        <v>13</v>
      </c>
      <c r="G722" s="120">
        <v>378791</v>
      </c>
      <c r="H722" s="124"/>
      <c r="I722" s="128" t="s">
        <v>1392</v>
      </c>
      <c r="J722" s="124"/>
      <c r="K722" s="124"/>
      <c r="L722" s="124"/>
      <c r="M722" s="124"/>
      <c r="N722" s="207">
        <v>5859.88</v>
      </c>
      <c r="O722" s="207">
        <v>0</v>
      </c>
      <c r="P722" s="124" t="s">
        <v>1314</v>
      </c>
    </row>
    <row r="723" spans="1:16">
      <c r="A723" s="257" t="s">
        <v>1367</v>
      </c>
      <c r="B723" s="124"/>
      <c r="C723" s="125" t="s">
        <v>1367</v>
      </c>
      <c r="D723" s="119">
        <v>43129</v>
      </c>
      <c r="E723" s="120" t="s">
        <v>1814</v>
      </c>
      <c r="F723" s="120" t="s">
        <v>13</v>
      </c>
      <c r="G723" s="120">
        <v>378793</v>
      </c>
      <c r="H723" s="124"/>
      <c r="I723" s="128" t="s">
        <v>1392</v>
      </c>
      <c r="J723" s="124"/>
      <c r="K723" s="124"/>
      <c r="L723" s="124"/>
      <c r="M723" s="124"/>
      <c r="N723" s="207">
        <v>5859.88</v>
      </c>
      <c r="O723" s="207">
        <v>0</v>
      </c>
      <c r="P723" s="124" t="s">
        <v>1314</v>
      </c>
    </row>
    <row r="724" spans="1:16">
      <c r="A724" s="257" t="s">
        <v>1367</v>
      </c>
      <c r="B724" s="124"/>
      <c r="C724" s="125" t="s">
        <v>1367</v>
      </c>
      <c r="D724" s="119">
        <v>43129</v>
      </c>
      <c r="E724" s="120" t="s">
        <v>1815</v>
      </c>
      <c r="F724" s="120" t="s">
        <v>13</v>
      </c>
      <c r="G724" s="120">
        <v>378795</v>
      </c>
      <c r="H724" s="124"/>
      <c r="I724" s="128" t="s">
        <v>1392</v>
      </c>
      <c r="J724" s="124"/>
      <c r="K724" s="124"/>
      <c r="L724" s="124"/>
      <c r="M724" s="124"/>
      <c r="N724" s="207">
        <v>47729.14</v>
      </c>
      <c r="O724" s="207">
        <v>0</v>
      </c>
      <c r="P724" s="124" t="s">
        <v>1314</v>
      </c>
    </row>
    <row r="725" spans="1:16">
      <c r="A725" s="257" t="s">
        <v>1367</v>
      </c>
      <c r="B725" s="124"/>
      <c r="C725" s="125" t="s">
        <v>1367</v>
      </c>
      <c r="D725" s="119">
        <v>43129</v>
      </c>
      <c r="E725" s="120" t="s">
        <v>1816</v>
      </c>
      <c r="F725" s="120" t="s">
        <v>13</v>
      </c>
      <c r="G725" s="120">
        <v>378797</v>
      </c>
      <c r="H725" s="124"/>
      <c r="I725" s="128" t="s">
        <v>1392</v>
      </c>
      <c r="J725" s="124"/>
      <c r="K725" s="124"/>
      <c r="L725" s="124"/>
      <c r="M725" s="124"/>
      <c r="N725" s="207">
        <v>2945</v>
      </c>
      <c r="O725" s="207">
        <v>0</v>
      </c>
      <c r="P725" s="124" t="s">
        <v>1314</v>
      </c>
    </row>
    <row r="726" spans="1:16">
      <c r="A726" s="257" t="s">
        <v>1367</v>
      </c>
      <c r="B726" s="124"/>
      <c r="C726" s="125" t="s">
        <v>1367</v>
      </c>
      <c r="D726" s="119">
        <v>43129</v>
      </c>
      <c r="E726" s="120" t="s">
        <v>1817</v>
      </c>
      <c r="F726" s="120" t="s">
        <v>13</v>
      </c>
      <c r="G726" s="120">
        <v>378799</v>
      </c>
      <c r="H726" s="124"/>
      <c r="I726" s="128" t="s">
        <v>1392</v>
      </c>
      <c r="J726" s="124"/>
      <c r="K726" s="124"/>
      <c r="L726" s="124"/>
      <c r="M726" s="124"/>
      <c r="N726" s="207">
        <v>10538.61</v>
      </c>
      <c r="O726" s="207">
        <v>0</v>
      </c>
      <c r="P726" s="124" t="s">
        <v>1314</v>
      </c>
    </row>
    <row r="727" spans="1:16">
      <c r="A727" s="257" t="s">
        <v>1367</v>
      </c>
      <c r="B727" s="124"/>
      <c r="C727" s="125" t="s">
        <v>1367</v>
      </c>
      <c r="D727" s="119">
        <v>43129</v>
      </c>
      <c r="E727" s="120" t="s">
        <v>1818</v>
      </c>
      <c r="F727" s="120" t="s">
        <v>13</v>
      </c>
      <c r="G727" s="120">
        <v>378801</v>
      </c>
      <c r="H727" s="124"/>
      <c r="I727" s="128" t="s">
        <v>1392</v>
      </c>
      <c r="J727" s="124"/>
      <c r="K727" s="124"/>
      <c r="L727" s="124"/>
      <c r="M727" s="124"/>
      <c r="N727" s="207">
        <v>45539.839999999997</v>
      </c>
      <c r="O727" s="207">
        <v>0</v>
      </c>
      <c r="P727" s="124" t="s">
        <v>1314</v>
      </c>
    </row>
    <row r="728" spans="1:16">
      <c r="A728" s="257" t="s">
        <v>1367</v>
      </c>
      <c r="B728" s="124"/>
      <c r="C728" s="125" t="s">
        <v>1367</v>
      </c>
      <c r="D728" s="119">
        <v>43129</v>
      </c>
      <c r="E728" s="120" t="s">
        <v>1819</v>
      </c>
      <c r="F728" s="120" t="s">
        <v>13</v>
      </c>
      <c r="G728" s="120">
        <v>378803</v>
      </c>
      <c r="H728" s="124"/>
      <c r="I728" s="128" t="s">
        <v>1392</v>
      </c>
      <c r="J728" s="124"/>
      <c r="K728" s="124"/>
      <c r="L728" s="124"/>
      <c r="M728" s="124"/>
      <c r="N728" s="207">
        <v>45539.839999999997</v>
      </c>
      <c r="O728" s="207">
        <v>0</v>
      </c>
      <c r="P728" s="124" t="s">
        <v>1314</v>
      </c>
    </row>
    <row r="729" spans="1:16">
      <c r="A729" s="257" t="s">
        <v>1367</v>
      </c>
      <c r="B729" s="124"/>
      <c r="C729" s="125" t="s">
        <v>1367</v>
      </c>
      <c r="D729" s="119">
        <v>43129</v>
      </c>
      <c r="E729" s="120" t="s">
        <v>1820</v>
      </c>
      <c r="F729" s="120" t="s">
        <v>13</v>
      </c>
      <c r="G729" s="120">
        <v>378805</v>
      </c>
      <c r="H729" s="124"/>
      <c r="I729" s="128" t="s">
        <v>1392</v>
      </c>
      <c r="J729" s="124"/>
      <c r="K729" s="124"/>
      <c r="L729" s="124"/>
      <c r="M729" s="124"/>
      <c r="N729" s="207">
        <v>45539.839999999997</v>
      </c>
      <c r="O729" s="207">
        <v>0</v>
      </c>
      <c r="P729" s="124" t="s">
        <v>1314</v>
      </c>
    </row>
    <row r="730" spans="1:16">
      <c r="A730" s="257" t="s">
        <v>1367</v>
      </c>
      <c r="B730" s="124"/>
      <c r="C730" s="125" t="s">
        <v>1367</v>
      </c>
      <c r="D730" s="119">
        <v>43129</v>
      </c>
      <c r="E730" s="120" t="s">
        <v>1821</v>
      </c>
      <c r="F730" s="120" t="s">
        <v>13</v>
      </c>
      <c r="G730" s="120">
        <v>378807</v>
      </c>
      <c r="H730" s="124"/>
      <c r="I730" s="128" t="s">
        <v>1392</v>
      </c>
      <c r="J730" s="124"/>
      <c r="K730" s="124"/>
      <c r="L730" s="124"/>
      <c r="M730" s="124"/>
      <c r="N730" s="207">
        <v>45539.839999999997</v>
      </c>
      <c r="O730" s="207">
        <v>0</v>
      </c>
      <c r="P730" s="124" t="s">
        <v>1314</v>
      </c>
    </row>
    <row r="731" spans="1:16">
      <c r="A731" s="257" t="s">
        <v>1367</v>
      </c>
      <c r="B731" s="124"/>
      <c r="C731" s="125" t="s">
        <v>1367</v>
      </c>
      <c r="D731" s="119">
        <v>43129</v>
      </c>
      <c r="E731" s="120" t="s">
        <v>1822</v>
      </c>
      <c r="F731" s="120" t="s">
        <v>13</v>
      </c>
      <c r="G731" s="120">
        <v>378809</v>
      </c>
      <c r="H731" s="124"/>
      <c r="I731" s="128" t="s">
        <v>1392</v>
      </c>
      <c r="J731" s="124"/>
      <c r="K731" s="124"/>
      <c r="L731" s="124"/>
      <c r="M731" s="124"/>
      <c r="N731" s="207">
        <v>4503.8</v>
      </c>
      <c r="O731" s="207">
        <v>0</v>
      </c>
      <c r="P731" s="124" t="s">
        <v>1314</v>
      </c>
    </row>
    <row r="732" spans="1:16">
      <c r="A732" s="257" t="s">
        <v>1367</v>
      </c>
      <c r="B732" s="124"/>
      <c r="C732" s="125" t="s">
        <v>1367</v>
      </c>
      <c r="D732" s="119">
        <v>43129</v>
      </c>
      <c r="E732" s="120" t="s">
        <v>1823</v>
      </c>
      <c r="F732" s="120" t="s">
        <v>13</v>
      </c>
      <c r="G732" s="120">
        <v>378811</v>
      </c>
      <c r="H732" s="124"/>
      <c r="I732" s="128" t="s">
        <v>1392</v>
      </c>
      <c r="J732" s="124"/>
      <c r="K732" s="124"/>
      <c r="L732" s="124"/>
      <c r="M732" s="124"/>
      <c r="N732" s="207">
        <v>5480.93</v>
      </c>
      <c r="O732" s="207">
        <v>0</v>
      </c>
      <c r="P732" s="124" t="s">
        <v>1314</v>
      </c>
    </row>
    <row r="733" spans="1:16">
      <c r="A733" s="257" t="s">
        <v>1367</v>
      </c>
      <c r="B733" s="124"/>
      <c r="C733" s="125" t="s">
        <v>1367</v>
      </c>
      <c r="D733" s="119">
        <v>43129</v>
      </c>
      <c r="E733" s="120" t="s">
        <v>1824</v>
      </c>
      <c r="F733" s="120" t="s">
        <v>13</v>
      </c>
      <c r="G733" s="120">
        <v>378813</v>
      </c>
      <c r="H733" s="124"/>
      <c r="I733" s="128" t="s">
        <v>1392</v>
      </c>
      <c r="J733" s="124"/>
      <c r="K733" s="124"/>
      <c r="L733" s="124"/>
      <c r="M733" s="124"/>
      <c r="N733" s="207">
        <v>2016.7</v>
      </c>
      <c r="O733" s="207">
        <v>0</v>
      </c>
      <c r="P733" s="124" t="s">
        <v>1314</v>
      </c>
    </row>
    <row r="734" spans="1:16">
      <c r="A734" s="257" t="s">
        <v>1367</v>
      </c>
      <c r="B734" s="124"/>
      <c r="C734" s="125" t="s">
        <v>1367</v>
      </c>
      <c r="D734" s="119">
        <v>43129</v>
      </c>
      <c r="E734" s="120" t="s">
        <v>1825</v>
      </c>
      <c r="F734" s="120" t="s">
        <v>13</v>
      </c>
      <c r="G734" s="120">
        <v>378815</v>
      </c>
      <c r="H734" s="124"/>
      <c r="I734" s="128" t="s">
        <v>1392</v>
      </c>
      <c r="J734" s="124"/>
      <c r="K734" s="124"/>
      <c r="L734" s="124"/>
      <c r="M734" s="124"/>
      <c r="N734" s="207">
        <v>5706.22</v>
      </c>
      <c r="O734" s="207">
        <v>0</v>
      </c>
      <c r="P734" s="124" t="s">
        <v>1314</v>
      </c>
    </row>
    <row r="735" spans="1:16">
      <c r="A735" s="257" t="s">
        <v>1367</v>
      </c>
      <c r="B735" s="124"/>
      <c r="C735" s="125" t="s">
        <v>1367</v>
      </c>
      <c r="D735" s="119">
        <v>43129</v>
      </c>
      <c r="E735" s="120" t="s">
        <v>1826</v>
      </c>
      <c r="F735" s="120" t="s">
        <v>13</v>
      </c>
      <c r="G735" s="120">
        <v>378817</v>
      </c>
      <c r="H735" s="124"/>
      <c r="I735" s="128" t="s">
        <v>1392</v>
      </c>
      <c r="J735" s="124"/>
      <c r="K735" s="124"/>
      <c r="L735" s="124"/>
      <c r="M735" s="124"/>
      <c r="N735" s="207">
        <v>12743.41</v>
      </c>
      <c r="O735" s="207">
        <v>0</v>
      </c>
      <c r="P735" s="124" t="s">
        <v>1314</v>
      </c>
    </row>
    <row r="736" spans="1:16">
      <c r="A736" s="257" t="s">
        <v>1367</v>
      </c>
      <c r="B736" s="124"/>
      <c r="C736" s="125" t="s">
        <v>1367</v>
      </c>
      <c r="D736" s="119">
        <v>43129</v>
      </c>
      <c r="E736" s="120" t="s">
        <v>1827</v>
      </c>
      <c r="F736" s="120" t="s">
        <v>13</v>
      </c>
      <c r="G736" s="120">
        <v>378819</v>
      </c>
      <c r="H736" s="124"/>
      <c r="I736" s="128" t="s">
        <v>1392</v>
      </c>
      <c r="J736" s="124"/>
      <c r="K736" s="124"/>
      <c r="L736" s="124"/>
      <c r="M736" s="124"/>
      <c r="N736" s="207">
        <v>15672.9</v>
      </c>
      <c r="O736" s="207">
        <v>0</v>
      </c>
      <c r="P736" s="124" t="s">
        <v>1314</v>
      </c>
    </row>
    <row r="737" spans="1:16">
      <c r="A737" s="257" t="s">
        <v>1367</v>
      </c>
      <c r="B737" s="124"/>
      <c r="C737" s="125" t="s">
        <v>1367</v>
      </c>
      <c r="D737" s="119">
        <v>43129</v>
      </c>
      <c r="E737" s="120" t="s">
        <v>1828</v>
      </c>
      <c r="F737" s="120" t="s">
        <v>13</v>
      </c>
      <c r="G737" s="120">
        <v>378821</v>
      </c>
      <c r="H737" s="124"/>
      <c r="I737" s="128" t="s">
        <v>1392</v>
      </c>
      <c r="J737" s="124"/>
      <c r="K737" s="124"/>
      <c r="L737" s="124"/>
      <c r="M737" s="124"/>
      <c r="N737" s="207">
        <v>42594.84</v>
      </c>
      <c r="O737" s="207">
        <v>0</v>
      </c>
      <c r="P737" s="124" t="s">
        <v>1314</v>
      </c>
    </row>
    <row r="738" spans="1:16">
      <c r="A738" s="257" t="s">
        <v>1367</v>
      </c>
      <c r="B738" s="124"/>
      <c r="C738" s="125" t="s">
        <v>1367</v>
      </c>
      <c r="D738" s="119">
        <v>43129</v>
      </c>
      <c r="E738" s="120" t="s">
        <v>1829</v>
      </c>
      <c r="F738" s="120" t="s">
        <v>13</v>
      </c>
      <c r="G738" s="120">
        <v>378629</v>
      </c>
      <c r="H738" s="124"/>
      <c r="I738" s="128" t="s">
        <v>1392</v>
      </c>
      <c r="J738" s="124"/>
      <c r="K738" s="124"/>
      <c r="L738" s="124"/>
      <c r="M738" s="124"/>
      <c r="N738" s="207">
        <v>160833.10999999999</v>
      </c>
      <c r="O738" s="207">
        <v>0</v>
      </c>
      <c r="P738" s="124" t="s">
        <v>1314</v>
      </c>
    </row>
    <row r="739" spans="1:16">
      <c r="A739" s="257" t="s">
        <v>1367</v>
      </c>
      <c r="B739" s="124"/>
      <c r="C739" s="125" t="s">
        <v>1367</v>
      </c>
      <c r="D739" s="119">
        <v>43129</v>
      </c>
      <c r="E739" s="120" t="s">
        <v>1830</v>
      </c>
      <c r="F739" s="120" t="s">
        <v>13</v>
      </c>
      <c r="G739" s="120">
        <v>378631</v>
      </c>
      <c r="H739" s="124"/>
      <c r="I739" s="128" t="s">
        <v>1392</v>
      </c>
      <c r="J739" s="124"/>
      <c r="K739" s="124"/>
      <c r="L739" s="124"/>
      <c r="M739" s="124"/>
      <c r="N739" s="207">
        <v>4480042.84</v>
      </c>
      <c r="O739" s="207">
        <v>0</v>
      </c>
      <c r="P739" s="124" t="s">
        <v>1314</v>
      </c>
    </row>
    <row r="740" spans="1:16">
      <c r="A740" s="257" t="s">
        <v>1367</v>
      </c>
      <c r="B740" s="124"/>
      <c r="C740" s="125" t="s">
        <v>1367</v>
      </c>
      <c r="D740" s="119">
        <v>43129</v>
      </c>
      <c r="E740" s="120" t="s">
        <v>1831</v>
      </c>
      <c r="F740" s="120" t="s">
        <v>13</v>
      </c>
      <c r="G740" s="120">
        <v>378633</v>
      </c>
      <c r="H740" s="124"/>
      <c r="I740" s="128" t="s">
        <v>1392</v>
      </c>
      <c r="J740" s="124"/>
      <c r="K740" s="124"/>
      <c r="L740" s="124"/>
      <c r="M740" s="124"/>
      <c r="N740" s="207">
        <v>1339091.83</v>
      </c>
      <c r="O740" s="207">
        <v>0</v>
      </c>
      <c r="P740" s="124" t="s">
        <v>1314</v>
      </c>
    </row>
    <row r="741" spans="1:16">
      <c r="A741" s="257" t="s">
        <v>1367</v>
      </c>
      <c r="B741" s="124"/>
      <c r="C741" s="125" t="s">
        <v>1367</v>
      </c>
      <c r="D741" s="119">
        <v>43129</v>
      </c>
      <c r="E741" s="120" t="s">
        <v>1832</v>
      </c>
      <c r="F741" s="120" t="s">
        <v>13</v>
      </c>
      <c r="G741" s="120">
        <v>378635</v>
      </c>
      <c r="H741" s="124"/>
      <c r="I741" s="128" t="s">
        <v>1392</v>
      </c>
      <c r="J741" s="124"/>
      <c r="K741" s="124"/>
      <c r="L741" s="124"/>
      <c r="M741" s="124"/>
      <c r="N741" s="207">
        <v>1027798.13</v>
      </c>
      <c r="O741" s="207">
        <v>0</v>
      </c>
      <c r="P741" s="124" t="s">
        <v>1314</v>
      </c>
    </row>
    <row r="742" spans="1:16">
      <c r="A742" s="257" t="s">
        <v>1367</v>
      </c>
      <c r="B742" s="124"/>
      <c r="C742" s="125" t="s">
        <v>1367</v>
      </c>
      <c r="D742" s="119">
        <v>43129</v>
      </c>
      <c r="E742" s="120" t="s">
        <v>1833</v>
      </c>
      <c r="F742" s="120" t="s">
        <v>13</v>
      </c>
      <c r="G742" s="120">
        <v>378637</v>
      </c>
      <c r="H742" s="124"/>
      <c r="I742" s="128" t="s">
        <v>1392</v>
      </c>
      <c r="J742" s="124"/>
      <c r="K742" s="124"/>
      <c r="L742" s="124"/>
      <c r="M742" s="124"/>
      <c r="N742" s="207">
        <v>676676.23</v>
      </c>
      <c r="O742" s="207">
        <v>0</v>
      </c>
      <c r="P742" s="124" t="s">
        <v>1314</v>
      </c>
    </row>
    <row r="743" spans="1:16">
      <c r="A743" s="257" t="s">
        <v>1367</v>
      </c>
      <c r="B743" s="124"/>
      <c r="C743" s="125" t="s">
        <v>1367</v>
      </c>
      <c r="D743" s="119">
        <v>43129</v>
      </c>
      <c r="E743" s="120" t="s">
        <v>1834</v>
      </c>
      <c r="F743" s="120" t="s">
        <v>13</v>
      </c>
      <c r="G743" s="120">
        <v>378639</v>
      </c>
      <c r="H743" s="124"/>
      <c r="I743" s="128" t="s">
        <v>1392</v>
      </c>
      <c r="J743" s="124"/>
      <c r="K743" s="124"/>
      <c r="L743" s="124"/>
      <c r="M743" s="124"/>
      <c r="N743" s="207">
        <v>2326216.94</v>
      </c>
      <c r="O743" s="207">
        <v>0</v>
      </c>
      <c r="P743" s="124" t="s">
        <v>1314</v>
      </c>
    </row>
    <row r="744" spans="1:16">
      <c r="A744" s="257" t="s">
        <v>1367</v>
      </c>
      <c r="B744" s="124"/>
      <c r="C744" s="125" t="s">
        <v>1367</v>
      </c>
      <c r="D744" s="119">
        <v>43129</v>
      </c>
      <c r="E744" s="120" t="s">
        <v>1835</v>
      </c>
      <c r="F744" s="120" t="s">
        <v>13</v>
      </c>
      <c r="G744" s="120">
        <v>378641</v>
      </c>
      <c r="H744" s="124"/>
      <c r="I744" s="128" t="s">
        <v>1392</v>
      </c>
      <c r="J744" s="124"/>
      <c r="K744" s="124"/>
      <c r="L744" s="124"/>
      <c r="M744" s="124"/>
      <c r="N744" s="207">
        <v>2350932.36</v>
      </c>
      <c r="O744" s="207">
        <v>0</v>
      </c>
      <c r="P744" s="124" t="s">
        <v>1314</v>
      </c>
    </row>
    <row r="745" spans="1:16">
      <c r="A745" s="257" t="s">
        <v>1367</v>
      </c>
      <c r="B745" s="124"/>
      <c r="C745" s="125" t="s">
        <v>1367</v>
      </c>
      <c r="D745" s="119">
        <v>43129</v>
      </c>
      <c r="E745" s="120" t="s">
        <v>1836</v>
      </c>
      <c r="F745" s="120" t="s">
        <v>13</v>
      </c>
      <c r="G745" s="120">
        <v>378643</v>
      </c>
      <c r="H745" s="124"/>
      <c r="I745" s="128" t="s">
        <v>1392</v>
      </c>
      <c r="J745" s="124"/>
      <c r="K745" s="124"/>
      <c r="L745" s="124"/>
      <c r="M745" s="124"/>
      <c r="N745" s="207">
        <v>1991480.78</v>
      </c>
      <c r="O745" s="207">
        <v>0</v>
      </c>
      <c r="P745" s="124" t="s">
        <v>1314</v>
      </c>
    </row>
    <row r="746" spans="1:16">
      <c r="A746" s="257" t="s">
        <v>1367</v>
      </c>
      <c r="B746" s="124"/>
      <c r="C746" s="125" t="s">
        <v>1367</v>
      </c>
      <c r="D746" s="119">
        <v>43129</v>
      </c>
      <c r="E746" s="120" t="s">
        <v>1837</v>
      </c>
      <c r="F746" s="120" t="s">
        <v>13</v>
      </c>
      <c r="G746" s="120">
        <v>378645</v>
      </c>
      <c r="H746" s="124"/>
      <c r="I746" s="128" t="s">
        <v>1392</v>
      </c>
      <c r="J746" s="124"/>
      <c r="K746" s="124"/>
      <c r="L746" s="124"/>
      <c r="M746" s="124"/>
      <c r="N746" s="207">
        <v>2247403.98</v>
      </c>
      <c r="O746" s="207">
        <v>0</v>
      </c>
      <c r="P746" s="124" t="s">
        <v>1314</v>
      </c>
    </row>
    <row r="747" spans="1:16">
      <c r="A747" s="257" t="s">
        <v>1367</v>
      </c>
      <c r="B747" s="124"/>
      <c r="C747" s="125" t="s">
        <v>1367</v>
      </c>
      <c r="D747" s="119">
        <v>43129</v>
      </c>
      <c r="E747" s="120" t="s">
        <v>1838</v>
      </c>
      <c r="F747" s="120" t="s">
        <v>13</v>
      </c>
      <c r="G747" s="120">
        <v>378647</v>
      </c>
      <c r="H747" s="124"/>
      <c r="I747" s="128" t="s">
        <v>1392</v>
      </c>
      <c r="J747" s="124"/>
      <c r="K747" s="124"/>
      <c r="L747" s="124"/>
      <c r="M747" s="124"/>
      <c r="N747" s="207">
        <v>18609674.300000001</v>
      </c>
      <c r="O747" s="207">
        <v>0</v>
      </c>
      <c r="P747" s="124" t="s">
        <v>1314</v>
      </c>
    </row>
    <row r="748" spans="1:16">
      <c r="A748" s="257" t="s">
        <v>1367</v>
      </c>
      <c r="B748" s="124"/>
      <c r="C748" s="125" t="s">
        <v>1367</v>
      </c>
      <c r="D748" s="119">
        <v>43129</v>
      </c>
      <c r="E748" s="120" t="s">
        <v>1839</v>
      </c>
      <c r="F748" s="120" t="s">
        <v>13</v>
      </c>
      <c r="G748" s="120">
        <v>378649</v>
      </c>
      <c r="H748" s="124"/>
      <c r="I748" s="128" t="s">
        <v>1392</v>
      </c>
      <c r="J748" s="124"/>
      <c r="K748" s="124"/>
      <c r="L748" s="124"/>
      <c r="M748" s="124"/>
      <c r="N748" s="207">
        <v>8157605.8399999999</v>
      </c>
      <c r="O748" s="207">
        <v>0</v>
      </c>
      <c r="P748" s="124" t="s">
        <v>1314</v>
      </c>
    </row>
    <row r="749" spans="1:16">
      <c r="A749" s="257" t="s">
        <v>1367</v>
      </c>
      <c r="B749" s="124"/>
      <c r="C749" s="125" t="s">
        <v>1367</v>
      </c>
      <c r="D749" s="119">
        <v>43129</v>
      </c>
      <c r="E749" s="120" t="s">
        <v>1840</v>
      </c>
      <c r="F749" s="120" t="s">
        <v>13</v>
      </c>
      <c r="G749" s="120">
        <v>378651</v>
      </c>
      <c r="H749" s="124"/>
      <c r="I749" s="128" t="s">
        <v>1392</v>
      </c>
      <c r="J749" s="124"/>
      <c r="K749" s="124"/>
      <c r="L749" s="124"/>
      <c r="M749" s="124"/>
      <c r="N749" s="207">
        <v>3836.94</v>
      </c>
      <c r="O749" s="207">
        <v>0</v>
      </c>
      <c r="P749" s="124" t="s">
        <v>1314</v>
      </c>
    </row>
    <row r="750" spans="1:16">
      <c r="A750" s="257" t="s">
        <v>1367</v>
      </c>
      <c r="B750" s="124"/>
      <c r="C750" s="125" t="s">
        <v>1367</v>
      </c>
      <c r="D750" s="119">
        <v>43129</v>
      </c>
      <c r="E750" s="120" t="s">
        <v>1841</v>
      </c>
      <c r="F750" s="120" t="s">
        <v>13</v>
      </c>
      <c r="G750" s="120">
        <v>378653</v>
      </c>
      <c r="H750" s="124"/>
      <c r="I750" s="128" t="s">
        <v>1392</v>
      </c>
      <c r="J750" s="124"/>
      <c r="K750" s="124"/>
      <c r="L750" s="124"/>
      <c r="M750" s="124"/>
      <c r="N750" s="207">
        <v>16580.349999999999</v>
      </c>
      <c r="O750" s="207">
        <v>0</v>
      </c>
      <c r="P750" s="124" t="s">
        <v>1314</v>
      </c>
    </row>
    <row r="751" spans="1:16">
      <c r="A751" s="257" t="s">
        <v>1367</v>
      </c>
      <c r="B751" s="124"/>
      <c r="C751" s="125" t="s">
        <v>1367</v>
      </c>
      <c r="D751" s="119">
        <v>43129</v>
      </c>
      <c r="E751" s="120" t="s">
        <v>1842</v>
      </c>
      <c r="F751" s="120" t="s">
        <v>13</v>
      </c>
      <c r="G751" s="120">
        <v>378655</v>
      </c>
      <c r="H751" s="124"/>
      <c r="I751" s="128" t="s">
        <v>1392</v>
      </c>
      <c r="J751" s="124"/>
      <c r="K751" s="124"/>
      <c r="L751" s="124"/>
      <c r="M751" s="124"/>
      <c r="N751" s="207">
        <v>3843.18</v>
      </c>
      <c r="O751" s="207">
        <v>0</v>
      </c>
      <c r="P751" s="124" t="s">
        <v>1314</v>
      </c>
    </row>
    <row r="752" spans="1:16">
      <c r="A752" s="257" t="s">
        <v>1367</v>
      </c>
      <c r="B752" s="124"/>
      <c r="C752" s="125" t="s">
        <v>1367</v>
      </c>
      <c r="D752" s="119">
        <v>43129</v>
      </c>
      <c r="E752" s="120" t="s">
        <v>1843</v>
      </c>
      <c r="F752" s="120" t="s">
        <v>13</v>
      </c>
      <c r="G752" s="120">
        <v>378657</v>
      </c>
      <c r="H752" s="124"/>
      <c r="I752" s="128" t="s">
        <v>1392</v>
      </c>
      <c r="J752" s="124"/>
      <c r="K752" s="124"/>
      <c r="L752" s="124"/>
      <c r="M752" s="124"/>
      <c r="N752" s="207">
        <v>5859.88</v>
      </c>
      <c r="O752" s="207">
        <v>0</v>
      </c>
      <c r="P752" s="124" t="s">
        <v>1314</v>
      </c>
    </row>
    <row r="753" spans="1:16">
      <c r="A753" s="257" t="s">
        <v>1367</v>
      </c>
      <c r="B753" s="124"/>
      <c r="C753" s="125" t="s">
        <v>1367</v>
      </c>
      <c r="D753" s="119">
        <v>43129</v>
      </c>
      <c r="E753" s="120" t="s">
        <v>1844</v>
      </c>
      <c r="F753" s="120" t="s">
        <v>13</v>
      </c>
      <c r="G753" s="120">
        <v>378659</v>
      </c>
      <c r="H753" s="124"/>
      <c r="I753" s="128" t="s">
        <v>1392</v>
      </c>
      <c r="J753" s="124"/>
      <c r="K753" s="124"/>
      <c r="L753" s="124"/>
      <c r="M753" s="124"/>
      <c r="N753" s="207">
        <v>29866.93</v>
      </c>
      <c r="O753" s="207">
        <v>0</v>
      </c>
      <c r="P753" s="124" t="s">
        <v>1314</v>
      </c>
    </row>
    <row r="754" spans="1:16">
      <c r="A754" s="257" t="s">
        <v>1367</v>
      </c>
      <c r="B754" s="124"/>
      <c r="C754" s="125" t="s">
        <v>1367</v>
      </c>
      <c r="D754" s="119">
        <v>43129</v>
      </c>
      <c r="E754" s="120" t="s">
        <v>1845</v>
      </c>
      <c r="F754" s="120" t="s">
        <v>13</v>
      </c>
      <c r="G754" s="120">
        <v>378661</v>
      </c>
      <c r="H754" s="124"/>
      <c r="I754" s="128" t="s">
        <v>1392</v>
      </c>
      <c r="J754" s="124"/>
      <c r="K754" s="124"/>
      <c r="L754" s="124"/>
      <c r="M754" s="124"/>
      <c r="N754" s="207">
        <v>45539.839999999997</v>
      </c>
      <c r="O754" s="207">
        <v>0</v>
      </c>
      <c r="P754" s="124" t="s">
        <v>1314</v>
      </c>
    </row>
    <row r="755" spans="1:16">
      <c r="A755" s="257" t="s">
        <v>1367</v>
      </c>
      <c r="B755" s="124"/>
      <c r="C755" s="125" t="s">
        <v>1367</v>
      </c>
      <c r="D755" s="119">
        <v>43129</v>
      </c>
      <c r="E755" s="120" t="s">
        <v>1846</v>
      </c>
      <c r="F755" s="120" t="s">
        <v>13</v>
      </c>
      <c r="G755" s="120">
        <v>378663</v>
      </c>
      <c r="H755" s="124"/>
      <c r="I755" s="128" t="s">
        <v>1392</v>
      </c>
      <c r="J755" s="124"/>
      <c r="K755" s="124"/>
      <c r="L755" s="124"/>
      <c r="M755" s="124"/>
      <c r="N755" s="207">
        <v>54384.02</v>
      </c>
      <c r="O755" s="207">
        <v>0</v>
      </c>
      <c r="P755" s="124" t="s">
        <v>1314</v>
      </c>
    </row>
    <row r="756" spans="1:16">
      <c r="A756" s="257" t="s">
        <v>1367</v>
      </c>
      <c r="B756" s="124"/>
      <c r="C756" s="125" t="s">
        <v>1367</v>
      </c>
      <c r="D756" s="119">
        <v>43129</v>
      </c>
      <c r="E756" s="120" t="s">
        <v>1847</v>
      </c>
      <c r="F756" s="120" t="s">
        <v>13</v>
      </c>
      <c r="G756" s="120">
        <v>378665</v>
      </c>
      <c r="H756" s="124"/>
      <c r="I756" s="128" t="s">
        <v>1392</v>
      </c>
      <c r="J756" s="124"/>
      <c r="K756" s="124"/>
      <c r="L756" s="124"/>
      <c r="M756" s="124"/>
      <c r="N756" s="207">
        <v>15508.13</v>
      </c>
      <c r="O756" s="207">
        <v>0</v>
      </c>
      <c r="P756" s="124" t="s">
        <v>1314</v>
      </c>
    </row>
    <row r="757" spans="1:16">
      <c r="A757" s="257" t="s">
        <v>1367</v>
      </c>
      <c r="B757" s="124"/>
      <c r="C757" s="125" t="s">
        <v>1367</v>
      </c>
      <c r="D757" s="119">
        <v>43129</v>
      </c>
      <c r="E757" s="120" t="s">
        <v>1848</v>
      </c>
      <c r="F757" s="120" t="s">
        <v>13</v>
      </c>
      <c r="G757" s="120">
        <v>378667</v>
      </c>
      <c r="H757" s="124"/>
      <c r="I757" s="128" t="s">
        <v>1392</v>
      </c>
      <c r="J757" s="124"/>
      <c r="K757" s="124"/>
      <c r="L757" s="124"/>
      <c r="M757" s="124"/>
      <c r="N757" s="207">
        <v>35001.230000000003</v>
      </c>
      <c r="O757" s="207">
        <v>0</v>
      </c>
      <c r="P757" s="124" t="s">
        <v>1314</v>
      </c>
    </row>
    <row r="758" spans="1:16">
      <c r="A758" s="257" t="s">
        <v>1367</v>
      </c>
      <c r="B758" s="124"/>
      <c r="C758" s="125" t="s">
        <v>1367</v>
      </c>
      <c r="D758" s="119">
        <v>43129</v>
      </c>
      <c r="E758" s="120" t="s">
        <v>1849</v>
      </c>
      <c r="F758" s="120" t="s">
        <v>13</v>
      </c>
      <c r="G758" s="120">
        <v>378669</v>
      </c>
      <c r="H758" s="124"/>
      <c r="I758" s="128" t="s">
        <v>1392</v>
      </c>
      <c r="J758" s="124"/>
      <c r="K758" s="124"/>
      <c r="L758" s="124"/>
      <c r="M758" s="124"/>
      <c r="N758" s="207">
        <v>2487050.06</v>
      </c>
      <c r="O758" s="207">
        <v>0</v>
      </c>
      <c r="P758" s="124" t="s">
        <v>1314</v>
      </c>
    </row>
    <row r="759" spans="1:16">
      <c r="A759" s="257" t="s">
        <v>1367</v>
      </c>
      <c r="B759" s="124"/>
      <c r="C759" s="125" t="s">
        <v>1367</v>
      </c>
      <c r="D759" s="119">
        <v>43129</v>
      </c>
      <c r="E759" s="120" t="s">
        <v>1850</v>
      </c>
      <c r="F759" s="120" t="s">
        <v>13</v>
      </c>
      <c r="G759" s="120">
        <v>378671</v>
      </c>
      <c r="H759" s="124"/>
      <c r="I759" s="128" t="s">
        <v>1392</v>
      </c>
      <c r="J759" s="124"/>
      <c r="K759" s="124"/>
      <c r="L759" s="124"/>
      <c r="M759" s="124"/>
      <c r="N759" s="207">
        <v>6830975.2000000002</v>
      </c>
      <c r="O759" s="207">
        <v>0</v>
      </c>
      <c r="P759" s="124" t="s">
        <v>1314</v>
      </c>
    </row>
    <row r="760" spans="1:16">
      <c r="A760" s="257" t="s">
        <v>1367</v>
      </c>
      <c r="B760" s="124"/>
      <c r="C760" s="125" t="s">
        <v>1367</v>
      </c>
      <c r="D760" s="119">
        <v>43129</v>
      </c>
      <c r="E760" s="120" t="s">
        <v>1851</v>
      </c>
      <c r="F760" s="120" t="s">
        <v>13</v>
      </c>
      <c r="G760" s="120">
        <v>378673</v>
      </c>
      <c r="H760" s="124"/>
      <c r="I760" s="128" t="s">
        <v>1392</v>
      </c>
      <c r="J760" s="124"/>
      <c r="K760" s="124"/>
      <c r="L760" s="124"/>
      <c r="M760" s="124"/>
      <c r="N760" s="207">
        <v>6830975.2000000002</v>
      </c>
      <c r="O760" s="207">
        <v>0</v>
      </c>
      <c r="P760" s="124" t="s">
        <v>1314</v>
      </c>
    </row>
    <row r="761" spans="1:16">
      <c r="A761" s="257" t="s">
        <v>1367</v>
      </c>
      <c r="B761" s="124"/>
      <c r="C761" s="125" t="s">
        <v>1367</v>
      </c>
      <c r="D761" s="119">
        <v>43129</v>
      </c>
      <c r="E761" s="120" t="s">
        <v>1852</v>
      </c>
      <c r="F761" s="120" t="s">
        <v>13</v>
      </c>
      <c r="G761" s="120">
        <v>378675</v>
      </c>
      <c r="H761" s="124"/>
      <c r="I761" s="128" t="s">
        <v>1392</v>
      </c>
      <c r="J761" s="124"/>
      <c r="K761" s="124"/>
      <c r="L761" s="124"/>
      <c r="M761" s="124"/>
      <c r="N761" s="207">
        <v>6830975.2000000002</v>
      </c>
      <c r="O761" s="207">
        <v>0</v>
      </c>
      <c r="P761" s="124" t="s">
        <v>1314</v>
      </c>
    </row>
    <row r="762" spans="1:16">
      <c r="A762" s="257" t="s">
        <v>1367</v>
      </c>
      <c r="B762" s="124"/>
      <c r="C762" s="125" t="s">
        <v>1367</v>
      </c>
      <c r="D762" s="119">
        <v>43129</v>
      </c>
      <c r="E762" s="120" t="s">
        <v>1853</v>
      </c>
      <c r="F762" s="120" t="s">
        <v>13</v>
      </c>
      <c r="G762" s="120">
        <v>378677</v>
      </c>
      <c r="H762" s="124"/>
      <c r="I762" s="128" t="s">
        <v>1392</v>
      </c>
      <c r="J762" s="124"/>
      <c r="K762" s="124"/>
      <c r="L762" s="124"/>
      <c r="M762" s="124"/>
      <c r="N762" s="207">
        <v>6830975.2000000002</v>
      </c>
      <c r="O762" s="207">
        <v>0</v>
      </c>
      <c r="P762" s="124" t="s">
        <v>1314</v>
      </c>
    </row>
    <row r="763" spans="1:16">
      <c r="A763" s="257" t="s">
        <v>1367</v>
      </c>
      <c r="B763" s="124"/>
      <c r="C763" s="125" t="s">
        <v>1367</v>
      </c>
      <c r="D763" s="119">
        <v>43129</v>
      </c>
      <c r="E763" s="120" t="s">
        <v>1854</v>
      </c>
      <c r="F763" s="120" t="s">
        <v>13</v>
      </c>
      <c r="G763" s="120">
        <v>378679</v>
      </c>
      <c r="H763" s="124"/>
      <c r="I763" s="128" t="s">
        <v>1392</v>
      </c>
      <c r="J763" s="124"/>
      <c r="K763" s="124"/>
      <c r="L763" s="124"/>
      <c r="M763" s="124"/>
      <c r="N763" s="207">
        <v>5786536.5</v>
      </c>
      <c r="O763" s="207">
        <v>0</v>
      </c>
      <c r="P763" s="124" t="s">
        <v>1314</v>
      </c>
    </row>
    <row r="764" spans="1:16">
      <c r="A764" s="257" t="s">
        <v>1367</v>
      </c>
      <c r="B764" s="124"/>
      <c r="C764" s="125" t="s">
        <v>1367</v>
      </c>
      <c r="D764" s="119">
        <v>43129</v>
      </c>
      <c r="E764" s="120" t="s">
        <v>1855</v>
      </c>
      <c r="F764" s="120" t="s">
        <v>13</v>
      </c>
      <c r="G764" s="120">
        <v>378681</v>
      </c>
      <c r="H764" s="124"/>
      <c r="I764" s="128" t="s">
        <v>1392</v>
      </c>
      <c r="J764" s="124"/>
      <c r="K764" s="124"/>
      <c r="L764" s="124"/>
      <c r="M764" s="124"/>
      <c r="N764" s="207">
        <v>5786536.5</v>
      </c>
      <c r="O764" s="207">
        <v>0</v>
      </c>
      <c r="P764" s="124" t="s">
        <v>1314</v>
      </c>
    </row>
    <row r="765" spans="1:16">
      <c r="A765" s="257" t="s">
        <v>1367</v>
      </c>
      <c r="B765" s="124"/>
      <c r="C765" s="125" t="s">
        <v>1367</v>
      </c>
      <c r="D765" s="119">
        <v>43129</v>
      </c>
      <c r="E765" s="120" t="s">
        <v>1856</v>
      </c>
      <c r="F765" s="120" t="s">
        <v>13</v>
      </c>
      <c r="G765" s="120">
        <v>378683</v>
      </c>
      <c r="H765" s="124"/>
      <c r="I765" s="128" t="s">
        <v>1392</v>
      </c>
      <c r="J765" s="124"/>
      <c r="K765" s="124"/>
      <c r="L765" s="124"/>
      <c r="M765" s="124"/>
      <c r="N765" s="207">
        <v>5786536.5</v>
      </c>
      <c r="O765" s="207">
        <v>0</v>
      </c>
      <c r="P765" s="124" t="s">
        <v>1314</v>
      </c>
    </row>
    <row r="766" spans="1:16">
      <c r="A766" s="257" t="s">
        <v>1367</v>
      </c>
      <c r="B766" s="124"/>
      <c r="C766" s="125" t="s">
        <v>1367</v>
      </c>
      <c r="D766" s="119">
        <v>43129</v>
      </c>
      <c r="E766" s="120" t="s">
        <v>1857</v>
      </c>
      <c r="F766" s="120" t="s">
        <v>13</v>
      </c>
      <c r="G766" s="120">
        <v>378685</v>
      </c>
      <c r="H766" s="124"/>
      <c r="I766" s="128" t="s">
        <v>1392</v>
      </c>
      <c r="J766" s="124"/>
      <c r="K766" s="124"/>
      <c r="L766" s="124"/>
      <c r="M766" s="124"/>
      <c r="N766" s="207">
        <v>5786536.5</v>
      </c>
      <c r="O766" s="207">
        <v>0</v>
      </c>
      <c r="P766" s="124" t="s">
        <v>1314</v>
      </c>
    </row>
    <row r="767" spans="1:16">
      <c r="A767" s="257" t="s">
        <v>1367</v>
      </c>
      <c r="B767" s="124"/>
      <c r="C767" s="125" t="s">
        <v>1367</v>
      </c>
      <c r="D767" s="119">
        <v>43129</v>
      </c>
      <c r="E767" s="120" t="s">
        <v>1858</v>
      </c>
      <c r="F767" s="120" t="s">
        <v>13</v>
      </c>
      <c r="G767" s="120">
        <v>378687</v>
      </c>
      <c r="H767" s="124"/>
      <c r="I767" s="128" t="s">
        <v>1392</v>
      </c>
      <c r="J767" s="124"/>
      <c r="K767" s="124"/>
      <c r="L767" s="124"/>
      <c r="M767" s="124"/>
      <c r="N767" s="207">
        <v>15893402.279999999</v>
      </c>
      <c r="O767" s="207">
        <v>0</v>
      </c>
      <c r="P767" s="124" t="s">
        <v>1314</v>
      </c>
    </row>
    <row r="768" spans="1:16">
      <c r="A768" s="257" t="s">
        <v>1367</v>
      </c>
      <c r="B768" s="124"/>
      <c r="C768" s="125" t="s">
        <v>1367</v>
      </c>
      <c r="D768" s="119">
        <v>43129</v>
      </c>
      <c r="E768" s="120" t="s">
        <v>1859</v>
      </c>
      <c r="F768" s="120" t="s">
        <v>13</v>
      </c>
      <c r="G768" s="120">
        <v>378689</v>
      </c>
      <c r="H768" s="124"/>
      <c r="I768" s="128" t="s">
        <v>1392</v>
      </c>
      <c r="J768" s="124"/>
      <c r="K768" s="124"/>
      <c r="L768" s="124"/>
      <c r="M768" s="124"/>
      <c r="N768" s="207">
        <v>15893402.279999999</v>
      </c>
      <c r="O768" s="207">
        <v>0</v>
      </c>
      <c r="P768" s="124" t="s">
        <v>1314</v>
      </c>
    </row>
    <row r="769" spans="1:16">
      <c r="A769" s="257" t="s">
        <v>1367</v>
      </c>
      <c r="B769" s="124"/>
      <c r="C769" s="125" t="s">
        <v>1367</v>
      </c>
      <c r="D769" s="119">
        <v>43129</v>
      </c>
      <c r="E769" s="120" t="s">
        <v>1860</v>
      </c>
      <c r="F769" s="120" t="s">
        <v>13</v>
      </c>
      <c r="G769" s="120">
        <v>378691</v>
      </c>
      <c r="H769" s="124"/>
      <c r="I769" s="128" t="s">
        <v>1392</v>
      </c>
      <c r="J769" s="124"/>
      <c r="K769" s="124"/>
      <c r="L769" s="124"/>
      <c r="M769" s="124"/>
      <c r="N769" s="207">
        <v>15893402.279999999</v>
      </c>
      <c r="O769" s="207">
        <v>0</v>
      </c>
      <c r="P769" s="124" t="s">
        <v>1314</v>
      </c>
    </row>
    <row r="770" spans="1:16">
      <c r="A770" s="257" t="s">
        <v>1367</v>
      </c>
      <c r="B770" s="124"/>
      <c r="C770" s="125" t="s">
        <v>1367</v>
      </c>
      <c r="D770" s="119">
        <v>43129</v>
      </c>
      <c r="E770" s="120" t="s">
        <v>1861</v>
      </c>
      <c r="F770" s="120" t="s">
        <v>13</v>
      </c>
      <c r="G770" s="120">
        <v>378693</v>
      </c>
      <c r="H770" s="124"/>
      <c r="I770" s="128" t="s">
        <v>1392</v>
      </c>
      <c r="J770" s="124"/>
      <c r="K770" s="124"/>
      <c r="L770" s="124"/>
      <c r="M770" s="124"/>
      <c r="N770" s="207">
        <v>15893402.279999999</v>
      </c>
      <c r="O770" s="207">
        <v>0</v>
      </c>
      <c r="P770" s="124" t="s">
        <v>1314</v>
      </c>
    </row>
    <row r="771" spans="1:16">
      <c r="A771" s="257" t="s">
        <v>1367</v>
      </c>
      <c r="B771" s="124"/>
      <c r="C771" s="125" t="s">
        <v>1367</v>
      </c>
      <c r="D771" s="119">
        <v>43129</v>
      </c>
      <c r="E771" s="120" t="s">
        <v>1862</v>
      </c>
      <c r="F771" s="120" t="s">
        <v>13</v>
      </c>
      <c r="G771" s="120">
        <v>378695</v>
      </c>
      <c r="H771" s="124"/>
      <c r="I771" s="128" t="s">
        <v>1392</v>
      </c>
      <c r="J771" s="124"/>
      <c r="K771" s="124"/>
      <c r="L771" s="124"/>
      <c r="M771" s="124"/>
      <c r="N771" s="207">
        <v>2924080.21</v>
      </c>
      <c r="O771" s="207">
        <v>0</v>
      </c>
      <c r="P771" s="124" t="s">
        <v>1314</v>
      </c>
    </row>
    <row r="772" spans="1:16">
      <c r="A772" s="257" t="s">
        <v>1367</v>
      </c>
      <c r="B772" s="124"/>
      <c r="C772" s="125" t="s">
        <v>1367</v>
      </c>
      <c r="D772" s="119">
        <v>43129</v>
      </c>
      <c r="E772" s="120" t="s">
        <v>1863</v>
      </c>
      <c r="F772" s="120" t="s">
        <v>13</v>
      </c>
      <c r="G772" s="120">
        <v>378697</v>
      </c>
      <c r="H772" s="124"/>
      <c r="I772" s="128" t="s">
        <v>1392</v>
      </c>
      <c r="J772" s="124"/>
      <c r="K772" s="124"/>
      <c r="L772" s="124"/>
      <c r="M772" s="124"/>
      <c r="N772" s="207">
        <v>2924080.21</v>
      </c>
      <c r="O772" s="207">
        <v>0</v>
      </c>
      <c r="P772" s="124" t="s">
        <v>1314</v>
      </c>
    </row>
    <row r="773" spans="1:16">
      <c r="A773" s="257" t="s">
        <v>1367</v>
      </c>
      <c r="B773" s="124"/>
      <c r="C773" s="125" t="s">
        <v>1367</v>
      </c>
      <c r="D773" s="119">
        <v>43129</v>
      </c>
      <c r="E773" s="120" t="s">
        <v>1864</v>
      </c>
      <c r="F773" s="120" t="s">
        <v>13</v>
      </c>
      <c r="G773" s="120">
        <v>378699</v>
      </c>
      <c r="H773" s="124"/>
      <c r="I773" s="128" t="s">
        <v>1392</v>
      </c>
      <c r="J773" s="124"/>
      <c r="K773" s="124"/>
      <c r="L773" s="124"/>
      <c r="M773" s="124"/>
      <c r="N773" s="207">
        <v>2924080.21</v>
      </c>
      <c r="O773" s="207">
        <v>0</v>
      </c>
      <c r="P773" s="124" t="s">
        <v>1314</v>
      </c>
    </row>
    <row r="774" spans="1:16">
      <c r="A774" s="257" t="s">
        <v>1367</v>
      </c>
      <c r="B774" s="124"/>
      <c r="C774" s="125" t="s">
        <v>1367</v>
      </c>
      <c r="D774" s="119">
        <v>43129</v>
      </c>
      <c r="E774" s="120" t="s">
        <v>1865</v>
      </c>
      <c r="F774" s="120" t="s">
        <v>13</v>
      </c>
      <c r="G774" s="120">
        <v>378701</v>
      </c>
      <c r="H774" s="124"/>
      <c r="I774" s="128" t="s">
        <v>1392</v>
      </c>
      <c r="J774" s="124"/>
      <c r="K774" s="124"/>
      <c r="L774" s="124"/>
      <c r="M774" s="124"/>
      <c r="N774" s="207">
        <v>2924080.21</v>
      </c>
      <c r="O774" s="207">
        <v>0</v>
      </c>
      <c r="P774" s="124" t="s">
        <v>1314</v>
      </c>
    </row>
    <row r="775" spans="1:16">
      <c r="A775" s="257" t="s">
        <v>1367</v>
      </c>
      <c r="B775" s="124"/>
      <c r="C775" s="125" t="s">
        <v>1367</v>
      </c>
      <c r="D775" s="119">
        <v>43129</v>
      </c>
      <c r="E775" s="120" t="s">
        <v>1866</v>
      </c>
      <c r="F775" s="120" t="s">
        <v>13</v>
      </c>
      <c r="G775" s="120">
        <v>378703</v>
      </c>
      <c r="H775" s="124"/>
      <c r="I775" s="128" t="s">
        <v>1392</v>
      </c>
      <c r="J775" s="124"/>
      <c r="K775" s="124"/>
      <c r="L775" s="124"/>
      <c r="M775" s="124"/>
      <c r="N775" s="207">
        <v>1631112.76</v>
      </c>
      <c r="O775" s="207">
        <v>0</v>
      </c>
      <c r="P775" s="124" t="s">
        <v>1314</v>
      </c>
    </row>
    <row r="776" spans="1:16">
      <c r="A776" s="257" t="s">
        <v>1367</v>
      </c>
      <c r="B776" s="124"/>
      <c r="C776" s="125" t="s">
        <v>1367</v>
      </c>
      <c r="D776" s="119">
        <v>43129</v>
      </c>
      <c r="E776" s="120" t="s">
        <v>1867</v>
      </c>
      <c r="F776" s="120" t="s">
        <v>13</v>
      </c>
      <c r="G776" s="120">
        <v>378705</v>
      </c>
      <c r="H776" s="124"/>
      <c r="I776" s="128" t="s">
        <v>1392</v>
      </c>
      <c r="J776" s="124"/>
      <c r="K776" s="124"/>
      <c r="L776" s="124"/>
      <c r="M776" s="124"/>
      <c r="N776" s="207">
        <v>2606613.34</v>
      </c>
      <c r="O776" s="207">
        <v>0</v>
      </c>
      <c r="P776" s="124" t="s">
        <v>1314</v>
      </c>
    </row>
    <row r="777" spans="1:16">
      <c r="A777" s="257" t="s">
        <v>1367</v>
      </c>
      <c r="B777" s="124"/>
      <c r="C777" s="125" t="s">
        <v>1367</v>
      </c>
      <c r="D777" s="119">
        <v>43129</v>
      </c>
      <c r="E777" s="120" t="s">
        <v>1868</v>
      </c>
      <c r="F777" s="120" t="s">
        <v>13</v>
      </c>
      <c r="G777" s="120">
        <v>378707</v>
      </c>
      <c r="H777" s="124"/>
      <c r="I777" s="128" t="s">
        <v>1392</v>
      </c>
      <c r="J777" s="124"/>
      <c r="K777" s="124"/>
      <c r="L777" s="124"/>
      <c r="M777" s="124"/>
      <c r="N777" s="207">
        <v>575540.9</v>
      </c>
      <c r="O777" s="207">
        <v>0</v>
      </c>
      <c r="P777" s="124" t="s">
        <v>1314</v>
      </c>
    </row>
    <row r="778" spans="1:16">
      <c r="A778" s="257" t="s">
        <v>1367</v>
      </c>
      <c r="B778" s="124"/>
      <c r="C778" s="125" t="s">
        <v>1367</v>
      </c>
      <c r="D778" s="119">
        <v>43129</v>
      </c>
      <c r="E778" s="120" t="s">
        <v>1869</v>
      </c>
      <c r="F778" s="120" t="s">
        <v>13</v>
      </c>
      <c r="G778" s="120">
        <v>378709</v>
      </c>
      <c r="H778" s="124"/>
      <c r="I778" s="128" t="s">
        <v>1392</v>
      </c>
      <c r="J778" s="124"/>
      <c r="K778" s="124"/>
      <c r="L778" s="124"/>
      <c r="M778" s="124"/>
      <c r="N778" s="207">
        <v>1580790.69</v>
      </c>
      <c r="O778" s="207">
        <v>0</v>
      </c>
      <c r="P778" s="124" t="s">
        <v>1314</v>
      </c>
    </row>
    <row r="779" spans="1:16">
      <c r="A779" s="257" t="s">
        <v>1367</v>
      </c>
      <c r="B779" s="124"/>
      <c r="C779" s="125" t="s">
        <v>1367</v>
      </c>
      <c r="D779" s="119">
        <v>43129</v>
      </c>
      <c r="E779" s="120" t="s">
        <v>1870</v>
      </c>
      <c r="F779" s="120" t="s">
        <v>13</v>
      </c>
      <c r="G779" s="120">
        <v>378711</v>
      </c>
      <c r="H779" s="124"/>
      <c r="I779" s="128" t="s">
        <v>1392</v>
      </c>
      <c r="J779" s="124"/>
      <c r="K779" s="124"/>
      <c r="L779" s="124"/>
      <c r="M779" s="124"/>
      <c r="N779" s="207">
        <v>7159369.7800000003</v>
      </c>
      <c r="O779" s="207">
        <v>0</v>
      </c>
      <c r="P779" s="124" t="s">
        <v>1314</v>
      </c>
    </row>
    <row r="780" spans="1:16">
      <c r="A780" s="257" t="s">
        <v>1367</v>
      </c>
      <c r="B780" s="124"/>
      <c r="C780" s="125" t="s">
        <v>1367</v>
      </c>
      <c r="D780" s="119">
        <v>43129</v>
      </c>
      <c r="E780" s="120" t="s">
        <v>1871</v>
      </c>
      <c r="F780" s="120" t="s">
        <v>13</v>
      </c>
      <c r="G780" s="120">
        <v>378713</v>
      </c>
      <c r="H780" s="124"/>
      <c r="I780" s="128" t="s">
        <v>1392</v>
      </c>
      <c r="J780" s="124"/>
      <c r="K780" s="124"/>
      <c r="L780" s="124"/>
      <c r="M780" s="124"/>
      <c r="N780" s="207">
        <v>441747.02</v>
      </c>
      <c r="O780" s="207">
        <v>0</v>
      </c>
      <c r="P780" s="124" t="s">
        <v>1314</v>
      </c>
    </row>
    <row r="781" spans="1:16">
      <c r="A781" s="257" t="s">
        <v>1367</v>
      </c>
      <c r="B781" s="124"/>
      <c r="C781" s="125" t="s">
        <v>1367</v>
      </c>
      <c r="D781" s="119">
        <v>43129</v>
      </c>
      <c r="E781" s="120" t="s">
        <v>1872</v>
      </c>
      <c r="F781" s="120" t="s">
        <v>13</v>
      </c>
      <c r="G781" s="120">
        <v>378715</v>
      </c>
      <c r="H781" s="124"/>
      <c r="I781" s="128" t="s">
        <v>1392</v>
      </c>
      <c r="J781" s="124"/>
      <c r="K781" s="124"/>
      <c r="L781" s="124"/>
      <c r="M781" s="124"/>
      <c r="N781" s="207">
        <v>3795055.72</v>
      </c>
      <c r="O781" s="207">
        <v>0</v>
      </c>
      <c r="P781" s="124" t="s">
        <v>1314</v>
      </c>
    </row>
    <row r="782" spans="1:16">
      <c r="A782" s="257" t="s">
        <v>1367</v>
      </c>
      <c r="B782" s="124"/>
      <c r="C782" s="125" t="s">
        <v>1367</v>
      </c>
      <c r="D782" s="119">
        <v>43129</v>
      </c>
      <c r="E782" s="120" t="s">
        <v>1873</v>
      </c>
      <c r="F782" s="120" t="s">
        <v>13</v>
      </c>
      <c r="G782" s="120">
        <v>378717</v>
      </c>
      <c r="H782" s="124"/>
      <c r="I782" s="128" t="s">
        <v>1392</v>
      </c>
      <c r="J782" s="124"/>
      <c r="K782" s="124"/>
      <c r="L782" s="124"/>
      <c r="M782" s="124"/>
      <c r="N782" s="207">
        <v>6064720.4100000001</v>
      </c>
      <c r="O782" s="207">
        <v>0</v>
      </c>
      <c r="P782" s="124" t="s">
        <v>1314</v>
      </c>
    </row>
    <row r="783" spans="1:16">
      <c r="A783" s="257" t="s">
        <v>1367</v>
      </c>
      <c r="B783" s="124"/>
      <c r="C783" s="125" t="s">
        <v>1367</v>
      </c>
      <c r="D783" s="119">
        <v>43129</v>
      </c>
      <c r="E783" s="120" t="s">
        <v>1874</v>
      </c>
      <c r="F783" s="120" t="s">
        <v>13</v>
      </c>
      <c r="G783" s="120">
        <v>378719</v>
      </c>
      <c r="H783" s="124"/>
      <c r="I783" s="128" t="s">
        <v>1392</v>
      </c>
      <c r="J783" s="124"/>
      <c r="K783" s="124"/>
      <c r="L783" s="124"/>
      <c r="M783" s="124"/>
      <c r="N783" s="207">
        <v>374205.04</v>
      </c>
      <c r="O783" s="207">
        <v>0</v>
      </c>
      <c r="P783" s="124" t="s">
        <v>1314</v>
      </c>
    </row>
    <row r="784" spans="1:16">
      <c r="A784" s="257" t="s">
        <v>1367</v>
      </c>
      <c r="B784" s="124"/>
      <c r="C784" s="125" t="s">
        <v>1367</v>
      </c>
      <c r="D784" s="119">
        <v>43129</v>
      </c>
      <c r="E784" s="120" t="s">
        <v>1875</v>
      </c>
      <c r="F784" s="120" t="s">
        <v>13</v>
      </c>
      <c r="G784" s="120">
        <v>378721</v>
      </c>
      <c r="H784" s="124"/>
      <c r="I784" s="128" t="s">
        <v>1392</v>
      </c>
      <c r="J784" s="124"/>
      <c r="K784" s="124"/>
      <c r="L784" s="124"/>
      <c r="M784" s="124"/>
      <c r="N784" s="207">
        <v>16657467.02</v>
      </c>
      <c r="O784" s="207">
        <v>0</v>
      </c>
      <c r="P784" s="124" t="s">
        <v>1314</v>
      </c>
    </row>
    <row r="785" spans="1:16">
      <c r="A785" s="257" t="s">
        <v>1367</v>
      </c>
      <c r="B785" s="124"/>
      <c r="C785" s="125" t="s">
        <v>1367</v>
      </c>
      <c r="D785" s="119">
        <v>43129</v>
      </c>
      <c r="E785" s="120" t="s">
        <v>1876</v>
      </c>
      <c r="F785" s="120" t="s">
        <v>13</v>
      </c>
      <c r="G785" s="120">
        <v>378723</v>
      </c>
      <c r="H785" s="124"/>
      <c r="I785" s="128" t="s">
        <v>1392</v>
      </c>
      <c r="J785" s="124"/>
      <c r="K785" s="124"/>
      <c r="L785" s="124"/>
      <c r="M785" s="124"/>
      <c r="N785" s="207">
        <v>3677972.95</v>
      </c>
      <c r="O785" s="207">
        <v>0</v>
      </c>
      <c r="P785" s="124" t="s">
        <v>1314</v>
      </c>
    </row>
    <row r="786" spans="1:16">
      <c r="A786" s="257" t="s">
        <v>1367</v>
      </c>
      <c r="B786" s="124"/>
      <c r="C786" s="125" t="s">
        <v>1367</v>
      </c>
      <c r="D786" s="119">
        <v>43129</v>
      </c>
      <c r="E786" s="120" t="s">
        <v>1877</v>
      </c>
      <c r="F786" s="120" t="s">
        <v>13</v>
      </c>
      <c r="G786" s="120">
        <v>378725</v>
      </c>
      <c r="H786" s="124"/>
      <c r="I786" s="128" t="s">
        <v>1392</v>
      </c>
      <c r="J786" s="124"/>
      <c r="K786" s="124"/>
      <c r="L786" s="124"/>
      <c r="M786" s="124"/>
      <c r="N786" s="207">
        <v>10423566.4</v>
      </c>
      <c r="O786" s="207">
        <v>0</v>
      </c>
      <c r="P786" s="124" t="s">
        <v>1314</v>
      </c>
    </row>
    <row r="787" spans="1:16">
      <c r="A787" s="257" t="s">
        <v>1367</v>
      </c>
      <c r="B787" s="124"/>
      <c r="C787" s="125" t="s">
        <v>1367</v>
      </c>
      <c r="D787" s="119">
        <v>43129</v>
      </c>
      <c r="E787" s="120" t="s">
        <v>1878</v>
      </c>
      <c r="F787" s="120" t="s">
        <v>13</v>
      </c>
      <c r="G787" s="120">
        <v>378727</v>
      </c>
      <c r="H787" s="124"/>
      <c r="I787" s="128" t="s">
        <v>1392</v>
      </c>
      <c r="J787" s="124"/>
      <c r="K787" s="124"/>
      <c r="L787" s="124"/>
      <c r="M787" s="124"/>
      <c r="N787" s="207">
        <v>3064653.41</v>
      </c>
      <c r="O787" s="207">
        <v>0</v>
      </c>
      <c r="P787" s="124" t="s">
        <v>1314</v>
      </c>
    </row>
    <row r="788" spans="1:16">
      <c r="A788" s="257" t="s">
        <v>1367</v>
      </c>
      <c r="B788" s="124"/>
      <c r="C788" s="125" t="s">
        <v>1367</v>
      </c>
      <c r="D788" s="119">
        <v>43129</v>
      </c>
      <c r="E788" s="120" t="s">
        <v>1879</v>
      </c>
      <c r="F788" s="120" t="s">
        <v>13</v>
      </c>
      <c r="G788" s="120">
        <v>378729</v>
      </c>
      <c r="H788" s="124"/>
      <c r="I788" s="128" t="s">
        <v>1392</v>
      </c>
      <c r="J788" s="124"/>
      <c r="K788" s="124"/>
      <c r="L788" s="124"/>
      <c r="M788" s="124"/>
      <c r="N788" s="207">
        <v>189095.08</v>
      </c>
      <c r="O788" s="207">
        <v>0</v>
      </c>
      <c r="P788" s="124" t="s">
        <v>1314</v>
      </c>
    </row>
    <row r="789" spans="1:16">
      <c r="A789" s="257" t="s">
        <v>1367</v>
      </c>
      <c r="B789" s="124"/>
      <c r="C789" s="125" t="s">
        <v>1367</v>
      </c>
      <c r="D789" s="119">
        <v>43129</v>
      </c>
      <c r="E789" s="120" t="s">
        <v>1880</v>
      </c>
      <c r="F789" s="120" t="s">
        <v>13</v>
      </c>
      <c r="G789" s="120">
        <v>378731</v>
      </c>
      <c r="H789" s="124"/>
      <c r="I789" s="128" t="s">
        <v>1392</v>
      </c>
      <c r="J789" s="124"/>
      <c r="K789" s="124"/>
      <c r="L789" s="124"/>
      <c r="M789" s="124"/>
      <c r="N789" s="207">
        <v>1917735.64</v>
      </c>
      <c r="O789" s="207">
        <v>0</v>
      </c>
      <c r="P789" s="124" t="s">
        <v>1314</v>
      </c>
    </row>
    <row r="790" spans="1:16">
      <c r="A790" s="257" t="s">
        <v>1367</v>
      </c>
      <c r="B790" s="124"/>
      <c r="C790" s="125" t="s">
        <v>1367</v>
      </c>
      <c r="D790" s="119">
        <v>43129</v>
      </c>
      <c r="E790" s="120" t="s">
        <v>1881</v>
      </c>
      <c r="F790" s="120" t="s">
        <v>13</v>
      </c>
      <c r="G790" s="120">
        <v>378733</v>
      </c>
      <c r="H790" s="124"/>
      <c r="I790" s="128" t="s">
        <v>1392</v>
      </c>
      <c r="J790" s="124"/>
      <c r="K790" s="124"/>
      <c r="L790" s="124"/>
      <c r="M790" s="124"/>
      <c r="N790" s="207">
        <v>855937.29</v>
      </c>
      <c r="O790" s="207">
        <v>0</v>
      </c>
      <c r="P790" s="124" t="s">
        <v>1314</v>
      </c>
    </row>
    <row r="791" spans="1:16">
      <c r="A791" s="257" t="s">
        <v>1367</v>
      </c>
      <c r="B791" s="124"/>
      <c r="C791" s="125" t="s">
        <v>1367</v>
      </c>
      <c r="D791" s="119">
        <v>43129</v>
      </c>
      <c r="E791" s="120" t="s">
        <v>1882</v>
      </c>
      <c r="F791" s="120" t="s">
        <v>13</v>
      </c>
      <c r="G791" s="120">
        <v>378735</v>
      </c>
      <c r="H791" s="124"/>
      <c r="I791" s="128" t="s">
        <v>1392</v>
      </c>
      <c r="J791" s="124"/>
      <c r="K791" s="124"/>
      <c r="L791" s="124"/>
      <c r="M791" s="124"/>
      <c r="N791" s="207">
        <v>1911509.16</v>
      </c>
      <c r="O791" s="207">
        <v>0</v>
      </c>
      <c r="P791" s="124" t="s">
        <v>1314</v>
      </c>
    </row>
    <row r="792" spans="1:16">
      <c r="A792" s="257" t="s">
        <v>1367</v>
      </c>
      <c r="B792" s="124"/>
      <c r="C792" s="125" t="s">
        <v>1367</v>
      </c>
      <c r="D792" s="119">
        <v>43129</v>
      </c>
      <c r="E792" s="120" t="s">
        <v>1883</v>
      </c>
      <c r="F792" s="120" t="s">
        <v>13</v>
      </c>
      <c r="G792" s="120">
        <v>378737</v>
      </c>
      <c r="H792" s="124"/>
      <c r="I792" s="128" t="s">
        <v>1392</v>
      </c>
      <c r="J792" s="124"/>
      <c r="K792" s="124"/>
      <c r="L792" s="124"/>
      <c r="M792" s="124"/>
      <c r="N792" s="207">
        <v>5250184.5199999996</v>
      </c>
      <c r="O792" s="207">
        <v>0</v>
      </c>
      <c r="P792" s="124" t="s">
        <v>1314</v>
      </c>
    </row>
    <row r="793" spans="1:16">
      <c r="A793" s="257" t="s">
        <v>1367</v>
      </c>
      <c r="B793" s="124"/>
      <c r="C793" s="125" t="s">
        <v>1367</v>
      </c>
      <c r="D793" s="119">
        <v>43129</v>
      </c>
      <c r="E793" s="120" t="s">
        <v>1884</v>
      </c>
      <c r="F793" s="120" t="s">
        <v>13</v>
      </c>
      <c r="G793" s="120">
        <v>378739</v>
      </c>
      <c r="H793" s="124"/>
      <c r="I793" s="128" t="s">
        <v>1392</v>
      </c>
      <c r="J793" s="124"/>
      <c r="K793" s="124"/>
      <c r="L793" s="124"/>
      <c r="M793" s="124"/>
      <c r="N793" s="207">
        <v>6389228.1100000003</v>
      </c>
      <c r="O793" s="207">
        <v>0</v>
      </c>
      <c r="P793" s="124" t="s">
        <v>1314</v>
      </c>
    </row>
    <row r="794" spans="1:16">
      <c r="A794" s="257" t="s">
        <v>1367</v>
      </c>
      <c r="B794" s="124"/>
      <c r="C794" s="125" t="s">
        <v>1367</v>
      </c>
      <c r="D794" s="119">
        <v>43129</v>
      </c>
      <c r="E794" s="120" t="s">
        <v>1885</v>
      </c>
      <c r="F794" s="120" t="s">
        <v>13</v>
      </c>
      <c r="G794" s="120">
        <v>378741</v>
      </c>
      <c r="H794" s="124"/>
      <c r="I794" s="128" t="s">
        <v>1392</v>
      </c>
      <c r="J794" s="124"/>
      <c r="K794" s="124"/>
      <c r="L794" s="124"/>
      <c r="M794" s="124"/>
      <c r="N794" s="207">
        <v>4447444.67</v>
      </c>
      <c r="O794" s="207">
        <v>0</v>
      </c>
      <c r="P794" s="124" t="s">
        <v>1314</v>
      </c>
    </row>
    <row r="795" spans="1:16">
      <c r="A795" s="257" t="s">
        <v>1367</v>
      </c>
      <c r="B795" s="124"/>
      <c r="C795" s="125" t="s">
        <v>1367</v>
      </c>
      <c r="D795" s="119">
        <v>43129</v>
      </c>
      <c r="E795" s="120" t="s">
        <v>1886</v>
      </c>
      <c r="F795" s="120" t="s">
        <v>13</v>
      </c>
      <c r="G795" s="120">
        <v>378743</v>
      </c>
      <c r="H795" s="124"/>
      <c r="I795" s="128" t="s">
        <v>1392</v>
      </c>
      <c r="J795" s="124"/>
      <c r="K795" s="124"/>
      <c r="L795" s="124"/>
      <c r="M795" s="124"/>
      <c r="N795" s="207">
        <v>5412331.46</v>
      </c>
      <c r="O795" s="207">
        <v>0</v>
      </c>
      <c r="P795" s="124" t="s">
        <v>1314</v>
      </c>
    </row>
    <row r="796" spans="1:16">
      <c r="A796" s="257" t="s">
        <v>1367</v>
      </c>
      <c r="B796" s="124"/>
      <c r="C796" s="125" t="s">
        <v>1367</v>
      </c>
      <c r="D796" s="119">
        <v>43129</v>
      </c>
      <c r="E796" s="120" t="s">
        <v>1887</v>
      </c>
      <c r="F796" s="120" t="s">
        <v>13</v>
      </c>
      <c r="G796" s="120">
        <v>378745</v>
      </c>
      <c r="H796" s="124"/>
      <c r="I796" s="128" t="s">
        <v>1392</v>
      </c>
      <c r="J796" s="124"/>
      <c r="K796" s="124"/>
      <c r="L796" s="124"/>
      <c r="M796" s="124"/>
      <c r="N796" s="207">
        <v>14865604.15</v>
      </c>
      <c r="O796" s="207">
        <v>0</v>
      </c>
      <c r="P796" s="124" t="s">
        <v>1314</v>
      </c>
    </row>
    <row r="797" spans="1:16">
      <c r="A797" s="257" t="s">
        <v>1367</v>
      </c>
      <c r="B797" s="124"/>
      <c r="C797" s="125" t="s">
        <v>1367</v>
      </c>
      <c r="D797" s="119">
        <v>43129</v>
      </c>
      <c r="E797" s="120" t="s">
        <v>1888</v>
      </c>
      <c r="F797" s="120" t="s">
        <v>13</v>
      </c>
      <c r="G797" s="120">
        <v>378747</v>
      </c>
      <c r="H797" s="124"/>
      <c r="I797" s="128" t="s">
        <v>1392</v>
      </c>
      <c r="J797" s="124"/>
      <c r="K797" s="124"/>
      <c r="L797" s="124"/>
      <c r="M797" s="124"/>
      <c r="N797" s="207">
        <v>5469835.8899999997</v>
      </c>
      <c r="O797" s="207">
        <v>0</v>
      </c>
      <c r="P797" s="124" t="s">
        <v>1314</v>
      </c>
    </row>
    <row r="798" spans="1:16">
      <c r="A798" s="257" t="s">
        <v>1367</v>
      </c>
      <c r="B798" s="124"/>
      <c r="C798" s="125" t="s">
        <v>1367</v>
      </c>
      <c r="D798" s="119">
        <v>43129</v>
      </c>
      <c r="E798" s="120" t="s">
        <v>1889</v>
      </c>
      <c r="F798" s="120" t="s">
        <v>13</v>
      </c>
      <c r="G798" s="120">
        <v>378749</v>
      </c>
      <c r="H798" s="124"/>
      <c r="I798" s="128" t="s">
        <v>1392</v>
      </c>
      <c r="J798" s="124"/>
      <c r="K798" s="124"/>
      <c r="L798" s="124"/>
      <c r="M798" s="124"/>
      <c r="N798" s="207">
        <v>12215429.27</v>
      </c>
      <c r="O798" s="207">
        <v>0</v>
      </c>
      <c r="P798" s="124" t="s">
        <v>1314</v>
      </c>
    </row>
    <row r="799" spans="1:16">
      <c r="A799" s="257" t="s">
        <v>1367</v>
      </c>
      <c r="B799" s="124"/>
      <c r="C799" s="125" t="s">
        <v>1367</v>
      </c>
      <c r="D799" s="119">
        <v>43129</v>
      </c>
      <c r="E799" s="120" t="s">
        <v>1890</v>
      </c>
      <c r="F799" s="120" t="s">
        <v>13</v>
      </c>
      <c r="G799" s="120">
        <v>378751</v>
      </c>
      <c r="H799" s="124"/>
      <c r="I799" s="128" t="s">
        <v>1392</v>
      </c>
      <c r="J799" s="124"/>
      <c r="K799" s="124"/>
      <c r="L799" s="124"/>
      <c r="M799" s="124"/>
      <c r="N799" s="207">
        <v>2734985.14</v>
      </c>
      <c r="O799" s="207">
        <v>0</v>
      </c>
      <c r="P799" s="124" t="s">
        <v>1314</v>
      </c>
    </row>
    <row r="800" spans="1:16">
      <c r="A800" s="257" t="s">
        <v>1367</v>
      </c>
      <c r="B800" s="124"/>
      <c r="C800" s="125" t="s">
        <v>1367</v>
      </c>
      <c r="D800" s="119">
        <v>43129</v>
      </c>
      <c r="E800" s="120" t="s">
        <v>1891</v>
      </c>
      <c r="F800" s="120" t="s">
        <v>13</v>
      </c>
      <c r="G800" s="120">
        <v>378753</v>
      </c>
      <c r="H800" s="124"/>
      <c r="I800" s="128" t="s">
        <v>1392</v>
      </c>
      <c r="J800" s="124"/>
      <c r="K800" s="124"/>
      <c r="L800" s="124"/>
      <c r="M800" s="124"/>
      <c r="N800" s="207">
        <v>1006344.58</v>
      </c>
      <c r="O800" s="207">
        <v>0</v>
      </c>
      <c r="P800" s="124" t="s">
        <v>1314</v>
      </c>
    </row>
    <row r="801" spans="1:16">
      <c r="A801" s="257" t="s">
        <v>1367</v>
      </c>
      <c r="B801" s="124"/>
      <c r="C801" s="125" t="s">
        <v>1367</v>
      </c>
      <c r="D801" s="119">
        <v>43129</v>
      </c>
      <c r="E801" s="120" t="s">
        <v>1892</v>
      </c>
      <c r="F801" s="120" t="s">
        <v>13</v>
      </c>
      <c r="G801" s="120">
        <v>378755</v>
      </c>
      <c r="H801" s="124"/>
      <c r="I801" s="128" t="s">
        <v>1392</v>
      </c>
      <c r="J801" s="124"/>
      <c r="K801" s="124"/>
      <c r="L801" s="124"/>
      <c r="M801" s="124"/>
      <c r="N801" s="207">
        <v>18980029.579999998</v>
      </c>
      <c r="O801" s="207">
        <v>0</v>
      </c>
      <c r="P801" s="124" t="s">
        <v>1314</v>
      </c>
    </row>
    <row r="802" spans="1:16" ht="63.75">
      <c r="A802" s="257" t="s">
        <v>622</v>
      </c>
      <c r="B802" s="124"/>
      <c r="C802" s="125" t="s">
        <v>715</v>
      </c>
      <c r="D802" s="119">
        <v>43129</v>
      </c>
      <c r="E802" s="120" t="s">
        <v>1893</v>
      </c>
      <c r="F802" s="120" t="s">
        <v>1315</v>
      </c>
      <c r="G802" s="120">
        <v>16407132</v>
      </c>
      <c r="H802" s="124"/>
      <c r="I802" s="128" t="s">
        <v>2669</v>
      </c>
      <c r="J802" s="124"/>
      <c r="K802" s="124"/>
      <c r="L802" s="124"/>
      <c r="M802" s="124"/>
      <c r="N802" s="207">
        <v>5421</v>
      </c>
      <c r="O802" s="207">
        <v>0</v>
      </c>
      <c r="P802" s="124" t="s">
        <v>1314</v>
      </c>
    </row>
    <row r="803" spans="1:16" ht="63.75">
      <c r="A803" s="257" t="s">
        <v>622</v>
      </c>
      <c r="B803" s="124"/>
      <c r="C803" s="125" t="s">
        <v>715</v>
      </c>
      <c r="D803" s="119">
        <v>43129</v>
      </c>
      <c r="E803" s="120" t="s">
        <v>1894</v>
      </c>
      <c r="F803" s="120" t="s">
        <v>1315</v>
      </c>
      <c r="G803" s="120">
        <v>16407148</v>
      </c>
      <c r="H803" s="124"/>
      <c r="I803" s="128" t="s">
        <v>2670</v>
      </c>
      <c r="J803" s="124"/>
      <c r="K803" s="124"/>
      <c r="L803" s="124"/>
      <c r="M803" s="124"/>
      <c r="N803" s="207">
        <v>16509</v>
      </c>
      <c r="O803" s="207">
        <v>0</v>
      </c>
      <c r="P803" s="124" t="s">
        <v>1314</v>
      </c>
    </row>
    <row r="804" spans="1:16" ht="63.75">
      <c r="A804" s="257" t="s">
        <v>622</v>
      </c>
      <c r="B804" s="124"/>
      <c r="C804" s="125" t="s">
        <v>715</v>
      </c>
      <c r="D804" s="119">
        <v>43129</v>
      </c>
      <c r="E804" s="120" t="s">
        <v>1895</v>
      </c>
      <c r="F804" s="120" t="s">
        <v>1315</v>
      </c>
      <c r="G804" s="120">
        <v>16423119</v>
      </c>
      <c r="H804" s="124"/>
      <c r="I804" s="128" t="s">
        <v>2671</v>
      </c>
      <c r="J804" s="124"/>
      <c r="K804" s="124"/>
      <c r="L804" s="124"/>
      <c r="M804" s="124"/>
      <c r="N804" s="207">
        <v>23038.5</v>
      </c>
      <c r="O804" s="207">
        <v>0</v>
      </c>
      <c r="P804" s="124" t="s">
        <v>1314</v>
      </c>
    </row>
    <row r="805" spans="1:16" ht="63.75">
      <c r="A805" s="257" t="s">
        <v>619</v>
      </c>
      <c r="B805" s="124"/>
      <c r="C805" s="125" t="s">
        <v>713</v>
      </c>
      <c r="D805" s="119">
        <v>43129</v>
      </c>
      <c r="E805" s="120" t="s">
        <v>1896</v>
      </c>
      <c r="F805" s="120" t="s">
        <v>11</v>
      </c>
      <c r="G805" s="120">
        <v>912229</v>
      </c>
      <c r="H805" s="124"/>
      <c r="I805" s="128" t="s">
        <v>1368</v>
      </c>
      <c r="J805" s="124"/>
      <c r="K805" s="124"/>
      <c r="L805" s="124"/>
      <c r="M805" s="124"/>
      <c r="N805" s="207">
        <v>50</v>
      </c>
      <c r="O805" s="207">
        <v>0</v>
      </c>
      <c r="P805" s="124" t="s">
        <v>1314</v>
      </c>
    </row>
    <row r="806" spans="1:16">
      <c r="A806" s="257" t="s">
        <v>1367</v>
      </c>
      <c r="B806" s="124"/>
      <c r="C806" s="125" t="s">
        <v>1367</v>
      </c>
      <c r="D806" s="119">
        <v>43129</v>
      </c>
      <c r="E806" s="120" t="s">
        <v>1897</v>
      </c>
      <c r="F806" s="120" t="s">
        <v>13</v>
      </c>
      <c r="G806" s="120">
        <v>378613</v>
      </c>
      <c r="H806" s="124"/>
      <c r="I806" s="128" t="s">
        <v>1392</v>
      </c>
      <c r="J806" s="124"/>
      <c r="K806" s="124"/>
      <c r="L806" s="124"/>
      <c r="M806" s="124"/>
      <c r="N806" s="207">
        <v>2487050.06</v>
      </c>
      <c r="O806" s="207">
        <v>0</v>
      </c>
      <c r="P806" s="124" t="s">
        <v>1314</v>
      </c>
    </row>
    <row r="807" spans="1:16">
      <c r="A807" s="257" t="s">
        <v>1367</v>
      </c>
      <c r="B807" s="124"/>
      <c r="C807" s="125" t="s">
        <v>1367</v>
      </c>
      <c r="D807" s="119">
        <v>43129</v>
      </c>
      <c r="E807" s="120" t="s">
        <v>1898</v>
      </c>
      <c r="F807" s="120" t="s">
        <v>13</v>
      </c>
      <c r="G807" s="120">
        <v>378615</v>
      </c>
      <c r="H807" s="124"/>
      <c r="I807" s="128" t="s">
        <v>1392</v>
      </c>
      <c r="J807" s="124"/>
      <c r="K807" s="124"/>
      <c r="L807" s="124"/>
      <c r="M807" s="124"/>
      <c r="N807" s="207">
        <v>2487050.06</v>
      </c>
      <c r="O807" s="207">
        <v>0</v>
      </c>
      <c r="P807" s="124" t="s">
        <v>1314</v>
      </c>
    </row>
    <row r="808" spans="1:16">
      <c r="A808" s="257" t="s">
        <v>1367</v>
      </c>
      <c r="B808" s="124"/>
      <c r="C808" s="125" t="s">
        <v>1367</v>
      </c>
      <c r="D808" s="119">
        <v>43129</v>
      </c>
      <c r="E808" s="120" t="s">
        <v>1899</v>
      </c>
      <c r="F808" s="120" t="s">
        <v>13</v>
      </c>
      <c r="G808" s="120">
        <v>378617</v>
      </c>
      <c r="H808" s="124"/>
      <c r="I808" s="128" t="s">
        <v>1392</v>
      </c>
      <c r="J808" s="124"/>
      <c r="K808" s="124"/>
      <c r="L808" s="124"/>
      <c r="M808" s="124"/>
      <c r="N808" s="207">
        <v>2487050.06</v>
      </c>
      <c r="O808" s="207">
        <v>0</v>
      </c>
      <c r="P808" s="124" t="s">
        <v>1314</v>
      </c>
    </row>
    <row r="809" spans="1:16">
      <c r="A809" s="257" t="s">
        <v>1367</v>
      </c>
      <c r="B809" s="124"/>
      <c r="C809" s="125" t="s">
        <v>1367</v>
      </c>
      <c r="D809" s="119">
        <v>43129</v>
      </c>
      <c r="E809" s="120" t="s">
        <v>1900</v>
      </c>
      <c r="F809" s="120" t="s">
        <v>13</v>
      </c>
      <c r="G809" s="120">
        <v>378619</v>
      </c>
      <c r="H809" s="124"/>
      <c r="I809" s="128" t="s">
        <v>1392</v>
      </c>
      <c r="J809" s="124"/>
      <c r="K809" s="124"/>
      <c r="L809" s="124"/>
      <c r="M809" s="124"/>
      <c r="N809" s="207">
        <v>2487050.06</v>
      </c>
      <c r="O809" s="207">
        <v>0</v>
      </c>
      <c r="P809" s="124" t="s">
        <v>1314</v>
      </c>
    </row>
    <row r="810" spans="1:16">
      <c r="A810" s="257" t="s">
        <v>1367</v>
      </c>
      <c r="B810" s="124"/>
      <c r="C810" s="125" t="s">
        <v>1367</v>
      </c>
      <c r="D810" s="119">
        <v>43129</v>
      </c>
      <c r="E810" s="120" t="s">
        <v>1901</v>
      </c>
      <c r="F810" s="120" t="s">
        <v>13</v>
      </c>
      <c r="G810" s="120">
        <v>378621</v>
      </c>
      <c r="H810" s="124"/>
      <c r="I810" s="128" t="s">
        <v>1392</v>
      </c>
      <c r="J810" s="124"/>
      <c r="K810" s="124"/>
      <c r="L810" s="124"/>
      <c r="M810" s="124"/>
      <c r="N810" s="207">
        <v>6830975.2000000002</v>
      </c>
      <c r="O810" s="207">
        <v>0</v>
      </c>
      <c r="P810" s="124" t="s">
        <v>1314</v>
      </c>
    </row>
    <row r="811" spans="1:16">
      <c r="A811" s="257" t="s">
        <v>1367</v>
      </c>
      <c r="B811" s="124"/>
      <c r="C811" s="125" t="s">
        <v>1367</v>
      </c>
      <c r="D811" s="119">
        <v>43129</v>
      </c>
      <c r="E811" s="120" t="s">
        <v>1902</v>
      </c>
      <c r="F811" s="120" t="s">
        <v>13</v>
      </c>
      <c r="G811" s="120">
        <v>378623</v>
      </c>
      <c r="H811" s="124"/>
      <c r="I811" s="128" t="s">
        <v>1392</v>
      </c>
      <c r="J811" s="124"/>
      <c r="K811" s="124"/>
      <c r="L811" s="124"/>
      <c r="M811" s="124"/>
      <c r="N811" s="207">
        <v>5786536.5</v>
      </c>
      <c r="O811" s="207">
        <v>0</v>
      </c>
      <c r="P811" s="124" t="s">
        <v>1314</v>
      </c>
    </row>
    <row r="812" spans="1:16">
      <c r="A812" s="257" t="s">
        <v>1367</v>
      </c>
      <c r="B812" s="124"/>
      <c r="C812" s="125" t="s">
        <v>1367</v>
      </c>
      <c r="D812" s="119">
        <v>43129</v>
      </c>
      <c r="E812" s="120" t="s">
        <v>1903</v>
      </c>
      <c r="F812" s="120" t="s">
        <v>13</v>
      </c>
      <c r="G812" s="120">
        <v>378625</v>
      </c>
      <c r="H812" s="124"/>
      <c r="I812" s="128" t="s">
        <v>1392</v>
      </c>
      <c r="J812" s="124"/>
      <c r="K812" s="124"/>
      <c r="L812" s="124"/>
      <c r="M812" s="124"/>
      <c r="N812" s="207">
        <v>15893402.279999999</v>
      </c>
      <c r="O812" s="207">
        <v>0</v>
      </c>
      <c r="P812" s="124" t="s">
        <v>1314</v>
      </c>
    </row>
    <row r="813" spans="1:16">
      <c r="A813" s="257" t="s">
        <v>1367</v>
      </c>
      <c r="B813" s="124"/>
      <c r="C813" s="125" t="s">
        <v>1367</v>
      </c>
      <c r="D813" s="119">
        <v>43129</v>
      </c>
      <c r="E813" s="120" t="s">
        <v>1904</v>
      </c>
      <c r="F813" s="120" t="s">
        <v>13</v>
      </c>
      <c r="G813" s="120">
        <v>378627</v>
      </c>
      <c r="H813" s="124"/>
      <c r="I813" s="128" t="s">
        <v>1392</v>
      </c>
      <c r="J813" s="124"/>
      <c r="K813" s="124"/>
      <c r="L813" s="124"/>
      <c r="M813" s="124"/>
      <c r="N813" s="207">
        <v>2924080.21</v>
      </c>
      <c r="O813" s="207">
        <v>0</v>
      </c>
      <c r="P813" s="124" t="s">
        <v>1314</v>
      </c>
    </row>
    <row r="814" spans="1:16" ht="51">
      <c r="A814" s="257" t="s">
        <v>619</v>
      </c>
      <c r="B814" s="124"/>
      <c r="C814" s="125" t="s">
        <v>713</v>
      </c>
      <c r="D814" s="119">
        <v>43129</v>
      </c>
      <c r="E814" s="120" t="s">
        <v>2242</v>
      </c>
      <c r="F814" s="120" t="s">
        <v>3</v>
      </c>
      <c r="G814" s="120">
        <v>1591902</v>
      </c>
      <c r="H814" s="124"/>
      <c r="I814" s="128" t="s">
        <v>2969</v>
      </c>
      <c r="J814" s="124"/>
      <c r="K814" s="124"/>
      <c r="L814" s="124"/>
      <c r="M814" s="124"/>
      <c r="N814" s="207">
        <v>0</v>
      </c>
      <c r="O814" s="207">
        <v>280.66000000000003</v>
      </c>
      <c r="P814" s="124" t="s">
        <v>1314</v>
      </c>
    </row>
    <row r="815" spans="1:16" ht="51">
      <c r="A815" s="257" t="s">
        <v>619</v>
      </c>
      <c r="B815" s="124"/>
      <c r="C815" s="125" t="s">
        <v>713</v>
      </c>
      <c r="D815" s="119">
        <v>43129</v>
      </c>
      <c r="E815" s="120" t="s">
        <v>2243</v>
      </c>
      <c r="F815" s="120" t="s">
        <v>3</v>
      </c>
      <c r="G815" s="120">
        <v>1591903</v>
      </c>
      <c r="H815" s="124"/>
      <c r="I815" s="128" t="s">
        <v>2970</v>
      </c>
      <c r="J815" s="124"/>
      <c r="K815" s="124"/>
      <c r="L815" s="124"/>
      <c r="M815" s="124"/>
      <c r="N815" s="207">
        <v>0</v>
      </c>
      <c r="O815" s="207">
        <v>15546.28</v>
      </c>
      <c r="P815" s="124" t="s">
        <v>1314</v>
      </c>
    </row>
    <row r="816" spans="1:16" ht="63.75">
      <c r="A816" s="257" t="s">
        <v>619</v>
      </c>
      <c r="B816" s="124"/>
      <c r="C816" s="125" t="s">
        <v>713</v>
      </c>
      <c r="D816" s="119">
        <v>43129</v>
      </c>
      <c r="E816" s="120" t="s">
        <v>2244</v>
      </c>
      <c r="F816" s="120" t="s">
        <v>3</v>
      </c>
      <c r="G816" s="120">
        <v>1591843</v>
      </c>
      <c r="H816" s="124"/>
      <c r="I816" s="128" t="s">
        <v>2971</v>
      </c>
      <c r="J816" s="124"/>
      <c r="K816" s="124"/>
      <c r="L816" s="124"/>
      <c r="M816" s="124"/>
      <c r="N816" s="207">
        <v>0</v>
      </c>
      <c r="O816" s="207">
        <v>105.83</v>
      </c>
      <c r="P816" s="124" t="s">
        <v>1314</v>
      </c>
    </row>
    <row r="817" spans="1:16" ht="51">
      <c r="A817" s="257" t="s">
        <v>619</v>
      </c>
      <c r="B817" s="124"/>
      <c r="C817" s="125" t="s">
        <v>713</v>
      </c>
      <c r="D817" s="119">
        <v>43129</v>
      </c>
      <c r="E817" s="120" t="s">
        <v>2245</v>
      </c>
      <c r="F817" s="120" t="s">
        <v>3</v>
      </c>
      <c r="G817" s="120">
        <v>1591846</v>
      </c>
      <c r="H817" s="124"/>
      <c r="I817" s="128" t="s">
        <v>1370</v>
      </c>
      <c r="J817" s="124"/>
      <c r="K817" s="124"/>
      <c r="L817" s="124"/>
      <c r="M817" s="124"/>
      <c r="N817" s="207">
        <v>0</v>
      </c>
      <c r="O817" s="207">
        <v>545</v>
      </c>
      <c r="P817" s="124" t="s">
        <v>1314</v>
      </c>
    </row>
    <row r="818" spans="1:16" ht="51">
      <c r="A818" s="257" t="s">
        <v>619</v>
      </c>
      <c r="B818" s="124"/>
      <c r="C818" s="125" t="s">
        <v>713</v>
      </c>
      <c r="D818" s="119">
        <v>43129</v>
      </c>
      <c r="E818" s="120" t="s">
        <v>2246</v>
      </c>
      <c r="F818" s="120" t="s">
        <v>3</v>
      </c>
      <c r="G818" s="120">
        <v>1591879</v>
      </c>
      <c r="H818" s="124"/>
      <c r="I818" s="128" t="s">
        <v>2972</v>
      </c>
      <c r="J818" s="124"/>
      <c r="K818" s="124"/>
      <c r="L818" s="124"/>
      <c r="M818" s="124"/>
      <c r="N818" s="207">
        <v>0</v>
      </c>
      <c r="O818" s="207">
        <v>212</v>
      </c>
      <c r="P818" s="124" t="s">
        <v>1314</v>
      </c>
    </row>
    <row r="819" spans="1:16" ht="51">
      <c r="A819" s="257" t="s">
        <v>619</v>
      </c>
      <c r="B819" s="124"/>
      <c r="C819" s="125" t="s">
        <v>713</v>
      </c>
      <c r="D819" s="119">
        <v>43129</v>
      </c>
      <c r="E819" s="120" t="s">
        <v>2247</v>
      </c>
      <c r="F819" s="120" t="s">
        <v>3</v>
      </c>
      <c r="G819" s="120">
        <v>1591915</v>
      </c>
      <c r="H819" s="124"/>
      <c r="I819" s="128" t="s">
        <v>2973</v>
      </c>
      <c r="J819" s="124"/>
      <c r="K819" s="124"/>
      <c r="L819" s="124"/>
      <c r="M819" s="124"/>
      <c r="N819" s="207">
        <v>0</v>
      </c>
      <c r="O819" s="207">
        <v>479.9</v>
      </c>
      <c r="P819" s="124" t="s">
        <v>1314</v>
      </c>
    </row>
    <row r="820" spans="1:16" ht="51">
      <c r="A820" s="257" t="s">
        <v>619</v>
      </c>
      <c r="B820" s="124"/>
      <c r="C820" s="125" t="s">
        <v>713</v>
      </c>
      <c r="D820" s="119">
        <v>43129</v>
      </c>
      <c r="E820" s="120" t="s">
        <v>2248</v>
      </c>
      <c r="F820" s="120" t="s">
        <v>3</v>
      </c>
      <c r="G820" s="120">
        <v>1591921</v>
      </c>
      <c r="H820" s="124"/>
      <c r="I820" s="128" t="s">
        <v>1411</v>
      </c>
      <c r="J820" s="124"/>
      <c r="K820" s="124"/>
      <c r="L820" s="124"/>
      <c r="M820" s="124"/>
      <c r="N820" s="207">
        <v>0</v>
      </c>
      <c r="O820" s="207">
        <v>1476.96</v>
      </c>
      <c r="P820" s="124" t="s">
        <v>1314</v>
      </c>
    </row>
    <row r="821" spans="1:16" ht="51">
      <c r="A821" s="257" t="s">
        <v>619</v>
      </c>
      <c r="B821" s="124"/>
      <c r="C821" s="125" t="s">
        <v>713</v>
      </c>
      <c r="D821" s="119">
        <v>43129</v>
      </c>
      <c r="E821" s="120" t="s">
        <v>2249</v>
      </c>
      <c r="F821" s="120" t="s">
        <v>3</v>
      </c>
      <c r="G821" s="120">
        <v>1591926</v>
      </c>
      <c r="H821" s="124"/>
      <c r="I821" s="128" t="s">
        <v>2974</v>
      </c>
      <c r="J821" s="124"/>
      <c r="K821" s="124"/>
      <c r="L821" s="124"/>
      <c r="M821" s="124"/>
      <c r="N821" s="207">
        <v>0</v>
      </c>
      <c r="O821" s="207">
        <v>374</v>
      </c>
      <c r="P821" s="124" t="s">
        <v>1314</v>
      </c>
    </row>
    <row r="822" spans="1:16" ht="51">
      <c r="A822" s="257" t="s">
        <v>619</v>
      </c>
      <c r="B822" s="124"/>
      <c r="C822" s="125" t="s">
        <v>713</v>
      </c>
      <c r="D822" s="119">
        <v>43129</v>
      </c>
      <c r="E822" s="120" t="s">
        <v>2250</v>
      </c>
      <c r="F822" s="120" t="s">
        <v>3</v>
      </c>
      <c r="G822" s="120">
        <v>1592006</v>
      </c>
      <c r="H822" s="124"/>
      <c r="I822" s="128" t="s">
        <v>2975</v>
      </c>
      <c r="J822" s="124"/>
      <c r="K822" s="124"/>
      <c r="L822" s="124"/>
      <c r="M822" s="124"/>
      <c r="N822" s="207">
        <v>0</v>
      </c>
      <c r="O822" s="207">
        <v>39585.800000000003</v>
      </c>
      <c r="P822" s="124" t="s">
        <v>1314</v>
      </c>
    </row>
    <row r="823" spans="1:16" ht="51">
      <c r="A823" s="257" t="s">
        <v>619</v>
      </c>
      <c r="B823" s="124"/>
      <c r="C823" s="125" t="s">
        <v>713</v>
      </c>
      <c r="D823" s="119">
        <v>43129</v>
      </c>
      <c r="E823" s="120" t="s">
        <v>2251</v>
      </c>
      <c r="F823" s="120" t="s">
        <v>3</v>
      </c>
      <c r="G823" s="120">
        <v>1592017</v>
      </c>
      <c r="H823" s="124"/>
      <c r="I823" s="128" t="s">
        <v>2976</v>
      </c>
      <c r="J823" s="124"/>
      <c r="K823" s="124"/>
      <c r="L823" s="124"/>
      <c r="M823" s="124"/>
      <c r="N823" s="207">
        <v>0</v>
      </c>
      <c r="O823" s="207">
        <v>21714.3</v>
      </c>
      <c r="P823" s="124" t="s">
        <v>1314</v>
      </c>
    </row>
    <row r="824" spans="1:16" ht="51">
      <c r="A824" s="257" t="s">
        <v>619</v>
      </c>
      <c r="B824" s="124"/>
      <c r="C824" s="125" t="s">
        <v>713</v>
      </c>
      <c r="D824" s="119">
        <v>43129</v>
      </c>
      <c r="E824" s="120" t="s">
        <v>2252</v>
      </c>
      <c r="F824" s="120" t="s">
        <v>3</v>
      </c>
      <c r="G824" s="120">
        <v>1592022</v>
      </c>
      <c r="H824" s="124"/>
      <c r="I824" s="128" t="s">
        <v>2977</v>
      </c>
      <c r="J824" s="124"/>
      <c r="K824" s="124"/>
      <c r="L824" s="124"/>
      <c r="M824" s="124"/>
      <c r="N824" s="207">
        <v>0</v>
      </c>
      <c r="O824" s="207">
        <v>342707.4</v>
      </c>
      <c r="P824" s="124" t="s">
        <v>1314</v>
      </c>
    </row>
    <row r="825" spans="1:16" ht="38.25">
      <c r="A825" s="257">
        <v>20</v>
      </c>
      <c r="B825" s="124"/>
      <c r="C825" s="125" t="s">
        <v>693</v>
      </c>
      <c r="D825" s="119">
        <v>43129</v>
      </c>
      <c r="E825" s="120" t="s">
        <v>2253</v>
      </c>
      <c r="F825" s="120" t="s">
        <v>3</v>
      </c>
      <c r="G825" s="120">
        <v>1592078</v>
      </c>
      <c r="H825" s="124"/>
      <c r="I825" s="128" t="s">
        <v>2978</v>
      </c>
      <c r="J825" s="124"/>
      <c r="K825" s="124"/>
      <c r="L825" s="124"/>
      <c r="M825" s="124"/>
      <c r="N825" s="207">
        <v>0</v>
      </c>
      <c r="O825" s="207">
        <v>20956</v>
      </c>
      <c r="P825" s="124" t="s">
        <v>1314</v>
      </c>
    </row>
    <row r="826" spans="1:16" ht="63.75">
      <c r="A826" s="257">
        <v>344</v>
      </c>
      <c r="B826" s="124"/>
      <c r="C826" s="125" t="s">
        <v>818</v>
      </c>
      <c r="D826" s="119">
        <v>43129</v>
      </c>
      <c r="E826" s="120" t="s">
        <v>2254</v>
      </c>
      <c r="F826" s="120" t="s">
        <v>3</v>
      </c>
      <c r="G826" s="120">
        <v>1592114</v>
      </c>
      <c r="H826" s="124"/>
      <c r="I826" s="128" t="s">
        <v>2979</v>
      </c>
      <c r="J826" s="124"/>
      <c r="K826" s="124"/>
      <c r="L826" s="124"/>
      <c r="M826" s="124"/>
      <c r="N826" s="207">
        <v>0</v>
      </c>
      <c r="O826" s="207">
        <v>700</v>
      </c>
      <c r="P826" s="124" t="s">
        <v>1314</v>
      </c>
    </row>
    <row r="827" spans="1:16" ht="51">
      <c r="A827" s="257" t="s">
        <v>619</v>
      </c>
      <c r="B827" s="124"/>
      <c r="C827" s="125" t="s">
        <v>713</v>
      </c>
      <c r="D827" s="119">
        <v>43129</v>
      </c>
      <c r="E827" s="120" t="s">
        <v>2255</v>
      </c>
      <c r="F827" s="120" t="s">
        <v>3</v>
      </c>
      <c r="G827" s="120">
        <v>1592150</v>
      </c>
      <c r="H827" s="124"/>
      <c r="I827" s="128" t="s">
        <v>2980</v>
      </c>
      <c r="J827" s="124"/>
      <c r="K827" s="124"/>
      <c r="L827" s="124"/>
      <c r="M827" s="124"/>
      <c r="N827" s="207">
        <v>0</v>
      </c>
      <c r="O827" s="207">
        <v>9006</v>
      </c>
      <c r="P827" s="124" t="s">
        <v>1314</v>
      </c>
    </row>
    <row r="828" spans="1:16" ht="51">
      <c r="A828" s="257" t="s">
        <v>619</v>
      </c>
      <c r="B828" s="124"/>
      <c r="C828" s="125" t="s">
        <v>713</v>
      </c>
      <c r="D828" s="119">
        <v>43129</v>
      </c>
      <c r="E828" s="120" t="s">
        <v>2256</v>
      </c>
      <c r="F828" s="120" t="s">
        <v>3</v>
      </c>
      <c r="G828" s="120">
        <v>1592157</v>
      </c>
      <c r="H828" s="124"/>
      <c r="I828" s="128" t="s">
        <v>2981</v>
      </c>
      <c r="J828" s="124"/>
      <c r="K828" s="124"/>
      <c r="L828" s="124"/>
      <c r="M828" s="124"/>
      <c r="N828" s="207">
        <v>0</v>
      </c>
      <c r="O828" s="207">
        <v>11765.54</v>
      </c>
      <c r="P828" s="124" t="s">
        <v>1314</v>
      </c>
    </row>
    <row r="829" spans="1:16" ht="51">
      <c r="A829" s="257">
        <v>48</v>
      </c>
      <c r="B829" s="124"/>
      <c r="C829" s="125" t="s">
        <v>700</v>
      </c>
      <c r="D829" s="119">
        <v>43129</v>
      </c>
      <c r="E829" s="120" t="s">
        <v>2257</v>
      </c>
      <c r="F829" s="120" t="s">
        <v>3</v>
      </c>
      <c r="G829" s="120">
        <v>1592238</v>
      </c>
      <c r="H829" s="124"/>
      <c r="I829" s="128" t="s">
        <v>2982</v>
      </c>
      <c r="J829" s="124"/>
      <c r="K829" s="124"/>
      <c r="L829" s="124"/>
      <c r="M829" s="124"/>
      <c r="N829" s="207">
        <v>0</v>
      </c>
      <c r="O829" s="207">
        <v>1.93</v>
      </c>
      <c r="P829" s="124" t="s">
        <v>1314</v>
      </c>
    </row>
    <row r="830" spans="1:16" ht="63.75">
      <c r="A830" s="257">
        <v>15</v>
      </c>
      <c r="B830" s="124"/>
      <c r="C830" s="125" t="s">
        <v>691</v>
      </c>
      <c r="D830" s="119">
        <v>43130</v>
      </c>
      <c r="E830" s="120" t="s">
        <v>1905</v>
      </c>
      <c r="F830" s="120" t="s">
        <v>15</v>
      </c>
      <c r="G830" s="120">
        <v>4221</v>
      </c>
      <c r="H830" s="124"/>
      <c r="I830" s="128" t="s">
        <v>2672</v>
      </c>
      <c r="J830" s="124"/>
      <c r="K830" s="124"/>
      <c r="L830" s="124"/>
      <c r="M830" s="124"/>
      <c r="N830" s="207">
        <v>299.36</v>
      </c>
      <c r="O830" s="207">
        <v>0</v>
      </c>
      <c r="P830" s="124" t="s">
        <v>1314</v>
      </c>
    </row>
    <row r="831" spans="1:16" ht="51">
      <c r="A831" s="257">
        <v>593</v>
      </c>
      <c r="B831" s="124"/>
      <c r="C831" s="125" t="s">
        <v>863</v>
      </c>
      <c r="D831" s="119">
        <v>43130</v>
      </c>
      <c r="E831" s="120" t="s">
        <v>2258</v>
      </c>
      <c r="F831" s="120" t="s">
        <v>3</v>
      </c>
      <c r="G831" s="120">
        <v>1592472</v>
      </c>
      <c r="H831" s="124"/>
      <c r="I831" s="128" t="s">
        <v>2983</v>
      </c>
      <c r="J831" s="124"/>
      <c r="K831" s="124"/>
      <c r="L831" s="124"/>
      <c r="M831" s="124"/>
      <c r="N831" s="207">
        <v>0</v>
      </c>
      <c r="O831" s="207">
        <v>367155.64</v>
      </c>
      <c r="P831" s="124" t="s">
        <v>1314</v>
      </c>
    </row>
    <row r="832" spans="1:16" ht="51">
      <c r="A832" s="257">
        <v>593</v>
      </c>
      <c r="B832" s="124"/>
      <c r="C832" s="125" t="s">
        <v>863</v>
      </c>
      <c r="D832" s="119">
        <v>43130</v>
      </c>
      <c r="E832" s="120" t="s">
        <v>2259</v>
      </c>
      <c r="F832" s="120" t="s">
        <v>3</v>
      </c>
      <c r="G832" s="120">
        <v>1592474</v>
      </c>
      <c r="H832" s="124"/>
      <c r="I832" s="128" t="s">
        <v>2984</v>
      </c>
      <c r="J832" s="124"/>
      <c r="K832" s="124"/>
      <c r="L832" s="124"/>
      <c r="M832" s="124"/>
      <c r="N832" s="207">
        <v>0</v>
      </c>
      <c r="O832" s="207">
        <v>203341.03</v>
      </c>
      <c r="P832" s="124" t="s">
        <v>1314</v>
      </c>
    </row>
    <row r="833" spans="1:16" ht="51">
      <c r="A833" s="257" t="s">
        <v>619</v>
      </c>
      <c r="B833" s="124"/>
      <c r="C833" s="125" t="s">
        <v>713</v>
      </c>
      <c r="D833" s="119">
        <v>43130</v>
      </c>
      <c r="E833" s="120" t="s">
        <v>2260</v>
      </c>
      <c r="F833" s="120" t="s">
        <v>3</v>
      </c>
      <c r="G833" s="120">
        <v>1592430</v>
      </c>
      <c r="H833" s="124"/>
      <c r="I833" s="128" t="s">
        <v>2985</v>
      </c>
      <c r="J833" s="124"/>
      <c r="K833" s="124"/>
      <c r="L833" s="124"/>
      <c r="M833" s="124"/>
      <c r="N833" s="207">
        <v>0</v>
      </c>
      <c r="O833" s="207">
        <v>505.03</v>
      </c>
      <c r="P833" s="124" t="s">
        <v>1314</v>
      </c>
    </row>
    <row r="834" spans="1:16" ht="51">
      <c r="A834" s="257" t="s">
        <v>619</v>
      </c>
      <c r="B834" s="124"/>
      <c r="C834" s="125" t="s">
        <v>713</v>
      </c>
      <c r="D834" s="119">
        <v>43130</v>
      </c>
      <c r="E834" s="120" t="s">
        <v>2261</v>
      </c>
      <c r="F834" s="120" t="s">
        <v>3</v>
      </c>
      <c r="G834" s="120">
        <v>1592431</v>
      </c>
      <c r="H834" s="124"/>
      <c r="I834" s="128" t="s">
        <v>2986</v>
      </c>
      <c r="J834" s="124"/>
      <c r="K834" s="124"/>
      <c r="L834" s="124"/>
      <c r="M834" s="124"/>
      <c r="N834" s="207">
        <v>0</v>
      </c>
      <c r="O834" s="207">
        <v>631.87</v>
      </c>
      <c r="P834" s="124" t="s">
        <v>1314</v>
      </c>
    </row>
    <row r="835" spans="1:16" ht="51">
      <c r="A835" s="257" t="s">
        <v>619</v>
      </c>
      <c r="B835" s="124"/>
      <c r="C835" s="125" t="s">
        <v>713</v>
      </c>
      <c r="D835" s="119">
        <v>43130</v>
      </c>
      <c r="E835" s="120" t="s">
        <v>2262</v>
      </c>
      <c r="F835" s="120" t="s">
        <v>3</v>
      </c>
      <c r="G835" s="120">
        <v>1592433</v>
      </c>
      <c r="H835" s="124"/>
      <c r="I835" s="128" t="s">
        <v>2987</v>
      </c>
      <c r="J835" s="124"/>
      <c r="K835" s="124"/>
      <c r="L835" s="124"/>
      <c r="M835" s="124"/>
      <c r="N835" s="207">
        <v>0</v>
      </c>
      <c r="O835" s="207">
        <v>631.87</v>
      </c>
      <c r="P835" s="124" t="s">
        <v>1314</v>
      </c>
    </row>
    <row r="836" spans="1:16" ht="51">
      <c r="A836" s="257" t="s">
        <v>619</v>
      </c>
      <c r="B836" s="124"/>
      <c r="C836" s="125" t="s">
        <v>713</v>
      </c>
      <c r="D836" s="119">
        <v>43130</v>
      </c>
      <c r="E836" s="120" t="s">
        <v>2263</v>
      </c>
      <c r="F836" s="120" t="s">
        <v>3</v>
      </c>
      <c r="G836" s="120">
        <v>1592434</v>
      </c>
      <c r="H836" s="124"/>
      <c r="I836" s="128" t="s">
        <v>2988</v>
      </c>
      <c r="J836" s="124"/>
      <c r="K836" s="124"/>
      <c r="L836" s="124"/>
      <c r="M836" s="124"/>
      <c r="N836" s="207">
        <v>0</v>
      </c>
      <c r="O836" s="207">
        <v>50408.28</v>
      </c>
      <c r="P836" s="124" t="s">
        <v>1314</v>
      </c>
    </row>
    <row r="837" spans="1:16" ht="51">
      <c r="A837" s="257" t="s">
        <v>619</v>
      </c>
      <c r="B837" s="124"/>
      <c r="C837" s="125" t="s">
        <v>713</v>
      </c>
      <c r="D837" s="119">
        <v>43130</v>
      </c>
      <c r="E837" s="120" t="s">
        <v>2264</v>
      </c>
      <c r="F837" s="120" t="s">
        <v>3</v>
      </c>
      <c r="G837" s="120">
        <v>1592444</v>
      </c>
      <c r="H837" s="124"/>
      <c r="I837" s="128" t="s">
        <v>2989</v>
      </c>
      <c r="J837" s="124"/>
      <c r="K837" s="124"/>
      <c r="L837" s="124"/>
      <c r="M837" s="124"/>
      <c r="N837" s="207">
        <v>0</v>
      </c>
      <c r="O837" s="207">
        <v>67.13</v>
      </c>
      <c r="P837" s="124" t="s">
        <v>1314</v>
      </c>
    </row>
    <row r="838" spans="1:16" ht="51">
      <c r="A838" s="257" t="s">
        <v>619</v>
      </c>
      <c r="B838" s="124"/>
      <c r="C838" s="125" t="s">
        <v>713</v>
      </c>
      <c r="D838" s="119">
        <v>43130</v>
      </c>
      <c r="E838" s="120" t="s">
        <v>2265</v>
      </c>
      <c r="F838" s="120" t="s">
        <v>3</v>
      </c>
      <c r="G838" s="120">
        <v>1592447</v>
      </c>
      <c r="H838" s="124"/>
      <c r="I838" s="128" t="s">
        <v>2990</v>
      </c>
      <c r="J838" s="124"/>
      <c r="K838" s="124"/>
      <c r="L838" s="124"/>
      <c r="M838" s="124"/>
      <c r="N838" s="207">
        <v>0</v>
      </c>
      <c r="O838" s="207">
        <v>67.13</v>
      </c>
      <c r="P838" s="124" t="s">
        <v>1314</v>
      </c>
    </row>
    <row r="839" spans="1:16" ht="51">
      <c r="A839" s="257" t="s">
        <v>619</v>
      </c>
      <c r="B839" s="124"/>
      <c r="C839" s="125" t="s">
        <v>713</v>
      </c>
      <c r="D839" s="119">
        <v>43130</v>
      </c>
      <c r="E839" s="120" t="s">
        <v>2266</v>
      </c>
      <c r="F839" s="120" t="s">
        <v>3</v>
      </c>
      <c r="G839" s="120">
        <v>1592448</v>
      </c>
      <c r="H839" s="124"/>
      <c r="I839" s="128" t="s">
        <v>2991</v>
      </c>
      <c r="J839" s="124"/>
      <c r="K839" s="124"/>
      <c r="L839" s="124"/>
      <c r="M839" s="124"/>
      <c r="N839" s="207">
        <v>0</v>
      </c>
      <c r="O839" s="207">
        <v>3826</v>
      </c>
      <c r="P839" s="124" t="s">
        <v>1314</v>
      </c>
    </row>
    <row r="840" spans="1:16" ht="51">
      <c r="A840" s="257" t="s">
        <v>619</v>
      </c>
      <c r="B840" s="124"/>
      <c r="C840" s="125" t="s">
        <v>713</v>
      </c>
      <c r="D840" s="119">
        <v>43130</v>
      </c>
      <c r="E840" s="120" t="s">
        <v>2267</v>
      </c>
      <c r="F840" s="120" t="s">
        <v>3</v>
      </c>
      <c r="G840" s="120">
        <v>1592451</v>
      </c>
      <c r="H840" s="124"/>
      <c r="I840" s="128" t="s">
        <v>2992</v>
      </c>
      <c r="J840" s="124"/>
      <c r="K840" s="124"/>
      <c r="L840" s="124"/>
      <c r="M840" s="124"/>
      <c r="N840" s="207">
        <v>0</v>
      </c>
      <c r="O840" s="207">
        <v>3826</v>
      </c>
      <c r="P840" s="124" t="s">
        <v>1314</v>
      </c>
    </row>
    <row r="841" spans="1:16" ht="51">
      <c r="A841" s="257" t="s">
        <v>619</v>
      </c>
      <c r="B841" s="124"/>
      <c r="C841" s="125" t="s">
        <v>713</v>
      </c>
      <c r="D841" s="119">
        <v>43130</v>
      </c>
      <c r="E841" s="120" t="s">
        <v>2268</v>
      </c>
      <c r="F841" s="120" t="s">
        <v>3</v>
      </c>
      <c r="G841" s="120">
        <v>1592467</v>
      </c>
      <c r="H841" s="124"/>
      <c r="I841" s="128" t="s">
        <v>2993</v>
      </c>
      <c r="J841" s="124"/>
      <c r="K841" s="124"/>
      <c r="L841" s="124"/>
      <c r="M841" s="124"/>
      <c r="N841" s="207">
        <v>0</v>
      </c>
      <c r="O841" s="207">
        <v>140</v>
      </c>
      <c r="P841" s="124" t="s">
        <v>1314</v>
      </c>
    </row>
    <row r="842" spans="1:16" ht="38.25">
      <c r="A842" s="257">
        <v>30</v>
      </c>
      <c r="B842" s="124"/>
      <c r="C842" s="125" t="s">
        <v>695</v>
      </c>
      <c r="D842" s="119">
        <v>43130</v>
      </c>
      <c r="E842" s="120" t="s">
        <v>2269</v>
      </c>
      <c r="F842" s="120" t="s">
        <v>3</v>
      </c>
      <c r="G842" s="120">
        <v>1592538</v>
      </c>
      <c r="H842" s="124"/>
      <c r="I842" s="128" t="s">
        <v>2994</v>
      </c>
      <c r="J842" s="124"/>
      <c r="K842" s="124"/>
      <c r="L842" s="124"/>
      <c r="M842" s="124"/>
      <c r="N842" s="207">
        <v>0</v>
      </c>
      <c r="O842" s="207">
        <v>25000</v>
      </c>
      <c r="P842" s="124" t="s">
        <v>1314</v>
      </c>
    </row>
    <row r="843" spans="1:16" ht="51">
      <c r="A843" s="257" t="s">
        <v>619</v>
      </c>
      <c r="B843" s="124"/>
      <c r="C843" s="125" t="s">
        <v>713</v>
      </c>
      <c r="D843" s="119">
        <v>43130</v>
      </c>
      <c r="E843" s="120" t="s">
        <v>2270</v>
      </c>
      <c r="F843" s="120" t="s">
        <v>3</v>
      </c>
      <c r="G843" s="120">
        <v>1592581</v>
      </c>
      <c r="H843" s="124"/>
      <c r="I843" s="128" t="s">
        <v>2995</v>
      </c>
      <c r="J843" s="124"/>
      <c r="K843" s="124"/>
      <c r="L843" s="124"/>
      <c r="M843" s="124"/>
      <c r="N843" s="207">
        <v>0</v>
      </c>
      <c r="O843" s="207">
        <v>199.54</v>
      </c>
      <c r="P843" s="124" t="s">
        <v>1314</v>
      </c>
    </row>
    <row r="844" spans="1:16" ht="51">
      <c r="A844" s="257" t="s">
        <v>619</v>
      </c>
      <c r="B844" s="124"/>
      <c r="C844" s="125" t="s">
        <v>713</v>
      </c>
      <c r="D844" s="119">
        <v>43130</v>
      </c>
      <c r="E844" s="120" t="s">
        <v>2271</v>
      </c>
      <c r="F844" s="120" t="s">
        <v>3</v>
      </c>
      <c r="G844" s="120">
        <v>1592601</v>
      </c>
      <c r="H844" s="124"/>
      <c r="I844" s="128" t="s">
        <v>2996</v>
      </c>
      <c r="J844" s="124"/>
      <c r="K844" s="124"/>
      <c r="L844" s="124"/>
      <c r="M844" s="124"/>
      <c r="N844" s="207">
        <v>0</v>
      </c>
      <c r="O844" s="207">
        <v>267.3</v>
      </c>
      <c r="P844" s="124" t="s">
        <v>1314</v>
      </c>
    </row>
    <row r="845" spans="1:16" ht="51">
      <c r="A845" s="257">
        <v>287</v>
      </c>
      <c r="B845" s="124"/>
      <c r="C845" s="125" t="s">
        <v>790</v>
      </c>
      <c r="D845" s="119">
        <v>43130</v>
      </c>
      <c r="E845" s="120" t="s">
        <v>2272</v>
      </c>
      <c r="F845" s="120" t="s">
        <v>3</v>
      </c>
      <c r="G845" s="120">
        <v>1592615</v>
      </c>
      <c r="H845" s="124"/>
      <c r="I845" s="128" t="s">
        <v>2997</v>
      </c>
      <c r="J845" s="124"/>
      <c r="K845" s="124"/>
      <c r="L845" s="124"/>
      <c r="M845" s="124"/>
      <c r="N845" s="207">
        <v>0</v>
      </c>
      <c r="O845" s="207">
        <v>1719.59</v>
      </c>
      <c r="P845" s="124" t="s">
        <v>1314</v>
      </c>
    </row>
    <row r="846" spans="1:16" ht="63.75">
      <c r="A846" s="257">
        <v>310</v>
      </c>
      <c r="B846" s="124"/>
      <c r="C846" s="125" t="s">
        <v>807</v>
      </c>
      <c r="D846" s="119">
        <v>43130</v>
      </c>
      <c r="E846" s="120" t="s">
        <v>2273</v>
      </c>
      <c r="F846" s="120" t="s">
        <v>3</v>
      </c>
      <c r="G846" s="120">
        <v>1592631</v>
      </c>
      <c r="H846" s="124"/>
      <c r="I846" s="128" t="s">
        <v>2998</v>
      </c>
      <c r="J846" s="124"/>
      <c r="K846" s="124"/>
      <c r="L846" s="124"/>
      <c r="M846" s="124"/>
      <c r="N846" s="207">
        <v>0</v>
      </c>
      <c r="O846" s="207">
        <v>371</v>
      </c>
      <c r="P846" s="124" t="s">
        <v>1314</v>
      </c>
    </row>
    <row r="847" spans="1:16" ht="51">
      <c r="A847" s="257" t="s">
        <v>619</v>
      </c>
      <c r="B847" s="124"/>
      <c r="C847" s="125" t="s">
        <v>713</v>
      </c>
      <c r="D847" s="119">
        <v>43130</v>
      </c>
      <c r="E847" s="120" t="s">
        <v>2274</v>
      </c>
      <c r="F847" s="120" t="s">
        <v>3</v>
      </c>
      <c r="G847" s="120">
        <v>1592638</v>
      </c>
      <c r="H847" s="124"/>
      <c r="I847" s="128" t="s">
        <v>2999</v>
      </c>
      <c r="J847" s="124"/>
      <c r="K847" s="124"/>
      <c r="L847" s="124"/>
      <c r="M847" s="124"/>
      <c r="N847" s="207">
        <v>0</v>
      </c>
      <c r="O847" s="207">
        <v>199.15</v>
      </c>
      <c r="P847" s="124" t="s">
        <v>1314</v>
      </c>
    </row>
    <row r="848" spans="1:16" ht="38.25">
      <c r="A848" s="257">
        <v>254</v>
      </c>
      <c r="B848" s="124"/>
      <c r="C848" s="125" t="s">
        <v>779</v>
      </c>
      <c r="D848" s="119">
        <v>43130</v>
      </c>
      <c r="E848" s="120" t="s">
        <v>2275</v>
      </c>
      <c r="F848" s="120" t="s">
        <v>3</v>
      </c>
      <c r="G848" s="120">
        <v>1592694</v>
      </c>
      <c r="H848" s="124"/>
      <c r="I848" s="128" t="s">
        <v>3000</v>
      </c>
      <c r="J848" s="124"/>
      <c r="K848" s="124"/>
      <c r="L848" s="124"/>
      <c r="M848" s="124"/>
      <c r="N848" s="207">
        <v>0</v>
      </c>
      <c r="O848" s="207">
        <v>200</v>
      </c>
      <c r="P848" s="124" t="s">
        <v>1314</v>
      </c>
    </row>
    <row r="849" spans="1:16" ht="51">
      <c r="A849" s="257">
        <v>254</v>
      </c>
      <c r="B849" s="124"/>
      <c r="C849" s="125" t="s">
        <v>779</v>
      </c>
      <c r="D849" s="119">
        <v>43130</v>
      </c>
      <c r="E849" s="120" t="s">
        <v>2276</v>
      </c>
      <c r="F849" s="120" t="s">
        <v>3</v>
      </c>
      <c r="G849" s="120">
        <v>1592695</v>
      </c>
      <c r="H849" s="124"/>
      <c r="I849" s="128" t="s">
        <v>3001</v>
      </c>
      <c r="J849" s="124"/>
      <c r="K849" s="124"/>
      <c r="L849" s="124"/>
      <c r="M849" s="124"/>
      <c r="N849" s="207">
        <v>0</v>
      </c>
      <c r="O849" s="207">
        <v>770</v>
      </c>
      <c r="P849" s="124" t="s">
        <v>1314</v>
      </c>
    </row>
    <row r="850" spans="1:16" ht="51">
      <c r="A850" s="257" t="s">
        <v>619</v>
      </c>
      <c r="B850" s="124"/>
      <c r="C850" s="125" t="s">
        <v>713</v>
      </c>
      <c r="D850" s="119">
        <v>43130</v>
      </c>
      <c r="E850" s="120" t="s">
        <v>2277</v>
      </c>
      <c r="F850" s="120" t="s">
        <v>3</v>
      </c>
      <c r="G850" s="120">
        <v>1592700</v>
      </c>
      <c r="H850" s="124"/>
      <c r="I850" s="128" t="s">
        <v>3002</v>
      </c>
      <c r="J850" s="124"/>
      <c r="K850" s="124"/>
      <c r="L850" s="124"/>
      <c r="M850" s="124"/>
      <c r="N850" s="207">
        <v>0</v>
      </c>
      <c r="O850" s="207">
        <v>100</v>
      </c>
      <c r="P850" s="124" t="s">
        <v>1314</v>
      </c>
    </row>
    <row r="851" spans="1:16" ht="51">
      <c r="A851" s="257">
        <v>48</v>
      </c>
      <c r="B851" s="124"/>
      <c r="C851" s="125" t="s">
        <v>700</v>
      </c>
      <c r="D851" s="119">
        <v>43130</v>
      </c>
      <c r="E851" s="120" t="s">
        <v>2278</v>
      </c>
      <c r="F851" s="120" t="s">
        <v>3</v>
      </c>
      <c r="G851" s="120">
        <v>1592847</v>
      </c>
      <c r="H851" s="124"/>
      <c r="I851" s="128" t="s">
        <v>3003</v>
      </c>
      <c r="J851" s="124"/>
      <c r="K851" s="124"/>
      <c r="L851" s="124"/>
      <c r="M851" s="124"/>
      <c r="N851" s="207">
        <v>0</v>
      </c>
      <c r="O851" s="207">
        <v>110</v>
      </c>
      <c r="P851" s="124" t="s">
        <v>1314</v>
      </c>
    </row>
    <row r="852" spans="1:16" ht="51">
      <c r="A852" s="257" t="s">
        <v>619</v>
      </c>
      <c r="B852" s="124"/>
      <c r="C852" s="125" t="s">
        <v>713</v>
      </c>
      <c r="D852" s="119">
        <v>43130</v>
      </c>
      <c r="E852" s="120" t="s">
        <v>2279</v>
      </c>
      <c r="F852" s="120" t="s">
        <v>3</v>
      </c>
      <c r="G852" s="120">
        <v>1592853</v>
      </c>
      <c r="H852" s="124"/>
      <c r="I852" s="128" t="s">
        <v>3004</v>
      </c>
      <c r="J852" s="124"/>
      <c r="K852" s="124"/>
      <c r="L852" s="124"/>
      <c r="M852" s="124"/>
      <c r="N852" s="207">
        <v>0</v>
      </c>
      <c r="O852" s="207">
        <v>38.549999999999997</v>
      </c>
      <c r="P852" s="124" t="s">
        <v>1314</v>
      </c>
    </row>
    <row r="853" spans="1:16" ht="51">
      <c r="A853" s="257" t="s">
        <v>619</v>
      </c>
      <c r="B853" s="124"/>
      <c r="C853" s="125" t="s">
        <v>713</v>
      </c>
      <c r="D853" s="119">
        <v>43130</v>
      </c>
      <c r="E853" s="120" t="s">
        <v>2280</v>
      </c>
      <c r="F853" s="120" t="s">
        <v>3</v>
      </c>
      <c r="G853" s="120">
        <v>1592855</v>
      </c>
      <c r="H853" s="124"/>
      <c r="I853" s="128" t="s">
        <v>3004</v>
      </c>
      <c r="J853" s="124"/>
      <c r="K853" s="124"/>
      <c r="L853" s="124"/>
      <c r="M853" s="124"/>
      <c r="N853" s="207">
        <v>0</v>
      </c>
      <c r="O853" s="207">
        <v>162</v>
      </c>
      <c r="P853" s="124" t="s">
        <v>1314</v>
      </c>
    </row>
    <row r="854" spans="1:16" ht="63.75">
      <c r="A854" s="257">
        <v>10</v>
      </c>
      <c r="B854" s="124"/>
      <c r="C854" s="125" t="s">
        <v>690</v>
      </c>
      <c r="D854" s="119">
        <v>43131</v>
      </c>
      <c r="E854" s="120" t="s">
        <v>1906</v>
      </c>
      <c r="F854" s="120" t="s">
        <v>6</v>
      </c>
      <c r="G854" s="120">
        <v>654586</v>
      </c>
      <c r="H854" s="124"/>
      <c r="I854" s="128" t="s">
        <v>2673</v>
      </c>
      <c r="J854" s="124"/>
      <c r="K854" s="124"/>
      <c r="L854" s="124"/>
      <c r="M854" s="124"/>
      <c r="N854" s="207">
        <v>0</v>
      </c>
      <c r="O854" s="207">
        <v>20272.669999999998</v>
      </c>
      <c r="P854" s="124" t="s">
        <v>1314</v>
      </c>
    </row>
    <row r="855" spans="1:16" ht="63.75">
      <c r="A855" s="257">
        <v>10</v>
      </c>
      <c r="B855" s="124"/>
      <c r="C855" s="125" t="s">
        <v>690</v>
      </c>
      <c r="D855" s="119">
        <v>43131</v>
      </c>
      <c r="E855" s="120" t="s">
        <v>1907</v>
      </c>
      <c r="F855" s="120" t="s">
        <v>6</v>
      </c>
      <c r="G855" s="120">
        <v>654588</v>
      </c>
      <c r="H855" s="124"/>
      <c r="I855" s="128" t="s">
        <v>2674</v>
      </c>
      <c r="J855" s="124"/>
      <c r="K855" s="124"/>
      <c r="L855" s="124"/>
      <c r="M855" s="124"/>
      <c r="N855" s="207">
        <v>0</v>
      </c>
      <c r="O855" s="207">
        <v>17939.310000000001</v>
      </c>
      <c r="P855" s="124" t="s">
        <v>1314</v>
      </c>
    </row>
    <row r="856" spans="1:16" ht="51">
      <c r="A856" s="257" t="s">
        <v>619</v>
      </c>
      <c r="B856" s="124"/>
      <c r="C856" s="125" t="s">
        <v>713</v>
      </c>
      <c r="D856" s="119">
        <v>43131</v>
      </c>
      <c r="E856" s="120" t="s">
        <v>1908</v>
      </c>
      <c r="F856" s="120" t="s">
        <v>6</v>
      </c>
      <c r="G856" s="120">
        <v>654590</v>
      </c>
      <c r="H856" s="124"/>
      <c r="I856" s="128" t="s">
        <v>2675</v>
      </c>
      <c r="J856" s="124"/>
      <c r="K856" s="124"/>
      <c r="L856" s="124"/>
      <c r="M856" s="124"/>
      <c r="N856" s="207">
        <v>0</v>
      </c>
      <c r="O856" s="207">
        <v>8752.61</v>
      </c>
      <c r="P856" s="124" t="s">
        <v>1314</v>
      </c>
    </row>
    <row r="857" spans="1:16" ht="63.75">
      <c r="A857" s="257" t="s">
        <v>619</v>
      </c>
      <c r="B857" s="124"/>
      <c r="C857" s="125" t="s">
        <v>713</v>
      </c>
      <c r="D857" s="119">
        <v>43131</v>
      </c>
      <c r="E857" s="120" t="s">
        <v>1909</v>
      </c>
      <c r="F857" s="120" t="s">
        <v>6</v>
      </c>
      <c r="G857" s="120">
        <v>654592</v>
      </c>
      <c r="H857" s="124"/>
      <c r="I857" s="128" t="s">
        <v>2676</v>
      </c>
      <c r="J857" s="124"/>
      <c r="K857" s="124"/>
      <c r="L857" s="124"/>
      <c r="M857" s="124"/>
      <c r="N857" s="207">
        <v>0</v>
      </c>
      <c r="O857" s="207">
        <v>17742.09</v>
      </c>
      <c r="P857" s="124" t="s">
        <v>1314</v>
      </c>
    </row>
    <row r="858" spans="1:16" ht="63.75">
      <c r="A858" s="257" t="s">
        <v>619</v>
      </c>
      <c r="B858" s="124"/>
      <c r="C858" s="125" t="s">
        <v>713</v>
      </c>
      <c r="D858" s="119">
        <v>43131</v>
      </c>
      <c r="E858" s="120" t="s">
        <v>1910</v>
      </c>
      <c r="F858" s="120" t="s">
        <v>6</v>
      </c>
      <c r="G858" s="120">
        <v>654594</v>
      </c>
      <c r="H858" s="124"/>
      <c r="I858" s="128" t="s">
        <v>2677</v>
      </c>
      <c r="J858" s="124"/>
      <c r="K858" s="124"/>
      <c r="L858" s="124"/>
      <c r="M858" s="124"/>
      <c r="N858" s="207">
        <v>0</v>
      </c>
      <c r="O858" s="207">
        <v>2076.9299999999998</v>
      </c>
      <c r="P858" s="124" t="s">
        <v>1314</v>
      </c>
    </row>
    <row r="859" spans="1:16" ht="51">
      <c r="A859" s="257" t="s">
        <v>619</v>
      </c>
      <c r="B859" s="124"/>
      <c r="C859" s="125" t="s">
        <v>713</v>
      </c>
      <c r="D859" s="119">
        <v>43131</v>
      </c>
      <c r="E859" s="120" t="s">
        <v>1911</v>
      </c>
      <c r="F859" s="120" t="s">
        <v>6</v>
      </c>
      <c r="G859" s="120">
        <v>654601</v>
      </c>
      <c r="H859" s="124"/>
      <c r="I859" s="128" t="s">
        <v>2678</v>
      </c>
      <c r="J859" s="124"/>
      <c r="K859" s="124"/>
      <c r="L859" s="124"/>
      <c r="M859" s="124"/>
      <c r="N859" s="207">
        <v>0</v>
      </c>
      <c r="O859" s="207">
        <v>220308.08</v>
      </c>
      <c r="P859" s="124" t="s">
        <v>1314</v>
      </c>
    </row>
    <row r="860" spans="1:16" ht="51">
      <c r="A860" s="257" t="s">
        <v>619</v>
      </c>
      <c r="B860" s="124"/>
      <c r="C860" s="125" t="s">
        <v>713</v>
      </c>
      <c r="D860" s="119">
        <v>43131</v>
      </c>
      <c r="E860" s="120" t="s">
        <v>1912</v>
      </c>
      <c r="F860" s="120" t="s">
        <v>6</v>
      </c>
      <c r="G860" s="120">
        <v>654603</v>
      </c>
      <c r="H860" s="124"/>
      <c r="I860" s="128" t="s">
        <v>2679</v>
      </c>
      <c r="J860" s="124"/>
      <c r="K860" s="124"/>
      <c r="L860" s="124"/>
      <c r="M860" s="124"/>
      <c r="N860" s="207">
        <v>0</v>
      </c>
      <c r="O860" s="207">
        <v>8301.56</v>
      </c>
      <c r="P860" s="124" t="s">
        <v>1314</v>
      </c>
    </row>
    <row r="861" spans="1:16" ht="51">
      <c r="A861" s="257" t="s">
        <v>619</v>
      </c>
      <c r="B861" s="124"/>
      <c r="C861" s="125" t="s">
        <v>713</v>
      </c>
      <c r="D861" s="119">
        <v>43131</v>
      </c>
      <c r="E861" s="120" t="s">
        <v>1913</v>
      </c>
      <c r="F861" s="120" t="s">
        <v>6</v>
      </c>
      <c r="G861" s="120">
        <v>654605</v>
      </c>
      <c r="H861" s="124"/>
      <c r="I861" s="128" t="s">
        <v>2680</v>
      </c>
      <c r="J861" s="124"/>
      <c r="K861" s="124"/>
      <c r="L861" s="124"/>
      <c r="M861" s="124"/>
      <c r="N861" s="207">
        <v>0</v>
      </c>
      <c r="O861" s="207">
        <v>11795.77</v>
      </c>
      <c r="P861" s="124" t="s">
        <v>1314</v>
      </c>
    </row>
    <row r="862" spans="1:16" ht="51">
      <c r="A862" s="257" t="s">
        <v>619</v>
      </c>
      <c r="B862" s="124"/>
      <c r="C862" s="125" t="s">
        <v>713</v>
      </c>
      <c r="D862" s="119">
        <v>43131</v>
      </c>
      <c r="E862" s="120" t="s">
        <v>1914</v>
      </c>
      <c r="F862" s="120" t="s">
        <v>6</v>
      </c>
      <c r="G862" s="120">
        <v>654607</v>
      </c>
      <c r="H862" s="124"/>
      <c r="I862" s="128" t="s">
        <v>2681</v>
      </c>
      <c r="J862" s="124"/>
      <c r="K862" s="124"/>
      <c r="L862" s="124"/>
      <c r="M862" s="124"/>
      <c r="N862" s="207">
        <v>0</v>
      </c>
      <c r="O862" s="207">
        <v>13544.66</v>
      </c>
      <c r="P862" s="124" t="s">
        <v>1314</v>
      </c>
    </row>
    <row r="863" spans="1:16" ht="51">
      <c r="A863" s="257" t="s">
        <v>619</v>
      </c>
      <c r="B863" s="124"/>
      <c r="C863" s="125" t="s">
        <v>713</v>
      </c>
      <c r="D863" s="119">
        <v>43131</v>
      </c>
      <c r="E863" s="120" t="s">
        <v>1915</v>
      </c>
      <c r="F863" s="120" t="s">
        <v>6</v>
      </c>
      <c r="G863" s="120">
        <v>654609</v>
      </c>
      <c r="H863" s="124"/>
      <c r="I863" s="128" t="s">
        <v>2682</v>
      </c>
      <c r="J863" s="124"/>
      <c r="K863" s="124"/>
      <c r="L863" s="124"/>
      <c r="M863" s="124"/>
      <c r="N863" s="207">
        <v>0</v>
      </c>
      <c r="O863" s="207">
        <v>3457.3</v>
      </c>
      <c r="P863" s="124" t="s">
        <v>1314</v>
      </c>
    </row>
    <row r="864" spans="1:16" ht="51">
      <c r="A864" s="257" t="s">
        <v>619</v>
      </c>
      <c r="B864" s="124"/>
      <c r="C864" s="125" t="s">
        <v>713</v>
      </c>
      <c r="D864" s="119">
        <v>43131</v>
      </c>
      <c r="E864" s="120" t="s">
        <v>1916</v>
      </c>
      <c r="F864" s="120" t="s">
        <v>6</v>
      </c>
      <c r="G864" s="120">
        <v>654611</v>
      </c>
      <c r="H864" s="124"/>
      <c r="I864" s="128" t="s">
        <v>2683</v>
      </c>
      <c r="J864" s="124"/>
      <c r="K864" s="124"/>
      <c r="L864" s="124"/>
      <c r="M864" s="124"/>
      <c r="N864" s="207">
        <v>0</v>
      </c>
      <c r="O864" s="207">
        <v>73454.2</v>
      </c>
      <c r="P864" s="124" t="s">
        <v>1314</v>
      </c>
    </row>
    <row r="865" spans="1:16" ht="51">
      <c r="A865" s="257" t="s">
        <v>619</v>
      </c>
      <c r="B865" s="124"/>
      <c r="C865" s="125" t="s">
        <v>713</v>
      </c>
      <c r="D865" s="119">
        <v>43131</v>
      </c>
      <c r="E865" s="120" t="s">
        <v>1917</v>
      </c>
      <c r="F865" s="120" t="s">
        <v>6</v>
      </c>
      <c r="G865" s="120">
        <v>654833</v>
      </c>
      <c r="H865" s="124"/>
      <c r="I865" s="128" t="s">
        <v>2684</v>
      </c>
      <c r="J865" s="124"/>
      <c r="K865" s="124"/>
      <c r="L865" s="124"/>
      <c r="M865" s="124"/>
      <c r="N865" s="207">
        <v>0</v>
      </c>
      <c r="O865" s="207">
        <v>35439.03</v>
      </c>
      <c r="P865" s="124" t="s">
        <v>1314</v>
      </c>
    </row>
    <row r="866" spans="1:16" ht="51">
      <c r="A866" s="257" t="s">
        <v>619</v>
      </c>
      <c r="B866" s="124"/>
      <c r="C866" s="125" t="s">
        <v>713</v>
      </c>
      <c r="D866" s="119">
        <v>43131</v>
      </c>
      <c r="E866" s="120" t="s">
        <v>1918</v>
      </c>
      <c r="F866" s="120" t="s">
        <v>6</v>
      </c>
      <c r="G866" s="120">
        <v>655021</v>
      </c>
      <c r="H866" s="124"/>
      <c r="I866" s="128" t="s">
        <v>2685</v>
      </c>
      <c r="J866" s="124"/>
      <c r="K866" s="124"/>
      <c r="L866" s="124"/>
      <c r="M866" s="124"/>
      <c r="N866" s="207">
        <v>0</v>
      </c>
      <c r="O866" s="207">
        <v>6593.97</v>
      </c>
      <c r="P866" s="124" t="s">
        <v>1314</v>
      </c>
    </row>
    <row r="867" spans="1:16" ht="63.75">
      <c r="A867" s="257">
        <v>10</v>
      </c>
      <c r="B867" s="124"/>
      <c r="C867" s="125" t="s">
        <v>690</v>
      </c>
      <c r="D867" s="119">
        <v>43131</v>
      </c>
      <c r="E867" s="120" t="s">
        <v>1919</v>
      </c>
      <c r="F867" s="120" t="s">
        <v>6</v>
      </c>
      <c r="G867" s="120">
        <v>655023</v>
      </c>
      <c r="H867" s="124"/>
      <c r="I867" s="128" t="s">
        <v>2686</v>
      </c>
      <c r="J867" s="124"/>
      <c r="K867" s="124"/>
      <c r="L867" s="124"/>
      <c r="M867" s="124"/>
      <c r="N867" s="207">
        <v>0</v>
      </c>
      <c r="O867" s="207">
        <v>23029.84</v>
      </c>
      <c r="P867" s="124" t="s">
        <v>1314</v>
      </c>
    </row>
    <row r="868" spans="1:16" ht="51">
      <c r="A868" s="257" t="s">
        <v>619</v>
      </c>
      <c r="B868" s="124"/>
      <c r="C868" s="125" t="s">
        <v>713</v>
      </c>
      <c r="D868" s="119">
        <v>43131</v>
      </c>
      <c r="E868" s="120" t="s">
        <v>1920</v>
      </c>
      <c r="F868" s="120" t="s">
        <v>6</v>
      </c>
      <c r="G868" s="120">
        <v>655025</v>
      </c>
      <c r="H868" s="124"/>
      <c r="I868" s="128" t="s">
        <v>2687</v>
      </c>
      <c r="J868" s="124"/>
      <c r="K868" s="124"/>
      <c r="L868" s="124"/>
      <c r="M868" s="124"/>
      <c r="N868" s="207">
        <v>0</v>
      </c>
      <c r="O868" s="207">
        <v>217233.42</v>
      </c>
      <c r="P868" s="124" t="s">
        <v>1314</v>
      </c>
    </row>
    <row r="869" spans="1:16" ht="51">
      <c r="A869" s="257" t="s">
        <v>619</v>
      </c>
      <c r="B869" s="124"/>
      <c r="C869" s="125" t="s">
        <v>713</v>
      </c>
      <c r="D869" s="119">
        <v>43131</v>
      </c>
      <c r="E869" s="120" t="s">
        <v>1921</v>
      </c>
      <c r="F869" s="120" t="s">
        <v>6</v>
      </c>
      <c r="G869" s="120">
        <v>655056</v>
      </c>
      <c r="H869" s="124"/>
      <c r="I869" s="128" t="s">
        <v>2688</v>
      </c>
      <c r="J869" s="124"/>
      <c r="K869" s="124"/>
      <c r="L869" s="124"/>
      <c r="M869" s="124"/>
      <c r="N869" s="207">
        <v>0</v>
      </c>
      <c r="O869" s="207">
        <v>223131.31</v>
      </c>
      <c r="P869" s="124" t="s">
        <v>1314</v>
      </c>
    </row>
    <row r="870" spans="1:16" ht="51">
      <c r="A870" s="257" t="s">
        <v>619</v>
      </c>
      <c r="B870" s="124"/>
      <c r="C870" s="125" t="s">
        <v>713</v>
      </c>
      <c r="D870" s="119">
        <v>43131</v>
      </c>
      <c r="E870" s="120" t="s">
        <v>1922</v>
      </c>
      <c r="F870" s="120" t="s">
        <v>6</v>
      </c>
      <c r="G870" s="120">
        <v>655061</v>
      </c>
      <c r="H870" s="124"/>
      <c r="I870" s="128" t="s">
        <v>2689</v>
      </c>
      <c r="J870" s="124"/>
      <c r="K870" s="124"/>
      <c r="L870" s="124"/>
      <c r="M870" s="124"/>
      <c r="N870" s="207">
        <v>0</v>
      </c>
      <c r="O870" s="207">
        <v>201862.84</v>
      </c>
      <c r="P870" s="124" t="s">
        <v>1314</v>
      </c>
    </row>
    <row r="871" spans="1:16" ht="76.5">
      <c r="A871" s="257" t="s">
        <v>619</v>
      </c>
      <c r="B871" s="124"/>
      <c r="C871" s="125" t="s">
        <v>713</v>
      </c>
      <c r="D871" s="119">
        <v>43131</v>
      </c>
      <c r="E871" s="120" t="s">
        <v>1923</v>
      </c>
      <c r="F871" s="120" t="s">
        <v>6</v>
      </c>
      <c r="G871" s="120">
        <v>655063</v>
      </c>
      <c r="H871" s="124"/>
      <c r="I871" s="128" t="s">
        <v>2690</v>
      </c>
      <c r="J871" s="124"/>
      <c r="K871" s="124"/>
      <c r="L871" s="124"/>
      <c r="M871" s="124"/>
      <c r="N871" s="207">
        <v>0</v>
      </c>
      <c r="O871" s="207">
        <v>64496.07</v>
      </c>
      <c r="P871" s="124" t="s">
        <v>1314</v>
      </c>
    </row>
    <row r="872" spans="1:16" ht="89.25">
      <c r="A872" s="257">
        <v>86</v>
      </c>
      <c r="B872" s="124"/>
      <c r="C872" s="125" t="s">
        <v>710</v>
      </c>
      <c r="D872" s="119">
        <v>43131</v>
      </c>
      <c r="E872" s="120" t="s">
        <v>1924</v>
      </c>
      <c r="F872" s="120" t="s">
        <v>6</v>
      </c>
      <c r="G872" s="120">
        <v>912450</v>
      </c>
      <c r="H872" s="124"/>
      <c r="I872" s="128" t="s">
        <v>2691</v>
      </c>
      <c r="J872" s="124"/>
      <c r="K872" s="124"/>
      <c r="L872" s="124"/>
      <c r="M872" s="124"/>
      <c r="N872" s="207">
        <v>0</v>
      </c>
      <c r="O872" s="207">
        <v>170195.8</v>
      </c>
      <c r="P872" s="124" t="s">
        <v>1314</v>
      </c>
    </row>
    <row r="873" spans="1:16" ht="76.5">
      <c r="A873" s="257">
        <v>513</v>
      </c>
      <c r="B873" s="124"/>
      <c r="C873" s="125" t="s">
        <v>201</v>
      </c>
      <c r="D873" s="119">
        <v>43131</v>
      </c>
      <c r="E873" s="120" t="s">
        <v>1925</v>
      </c>
      <c r="F873" s="120" t="s">
        <v>11</v>
      </c>
      <c r="G873" s="120">
        <v>912532</v>
      </c>
      <c r="H873" s="124"/>
      <c r="I873" s="128" t="s">
        <v>2692</v>
      </c>
      <c r="J873" s="124"/>
      <c r="K873" s="124"/>
      <c r="L873" s="124"/>
      <c r="M873" s="124"/>
      <c r="N873" s="207">
        <v>6258.16</v>
      </c>
      <c r="O873" s="207">
        <v>0</v>
      </c>
      <c r="P873" s="124" t="s">
        <v>1314</v>
      </c>
    </row>
    <row r="874" spans="1:16" ht="63.75">
      <c r="A874" s="257">
        <v>378</v>
      </c>
      <c r="B874" s="124"/>
      <c r="C874" s="125" t="s">
        <v>1274</v>
      </c>
      <c r="D874" s="119">
        <v>43131</v>
      </c>
      <c r="E874" s="120" t="s">
        <v>1926</v>
      </c>
      <c r="F874" s="120" t="s">
        <v>11</v>
      </c>
      <c r="G874" s="120">
        <v>912629</v>
      </c>
      <c r="H874" s="124"/>
      <c r="I874" s="128" t="s">
        <v>2693</v>
      </c>
      <c r="J874" s="124"/>
      <c r="K874" s="124"/>
      <c r="L874" s="124"/>
      <c r="M874" s="124"/>
      <c r="N874" s="207">
        <v>50</v>
      </c>
      <c r="O874" s="207">
        <v>0</v>
      </c>
      <c r="P874" s="124" t="s">
        <v>1314</v>
      </c>
    </row>
    <row r="875" spans="1:16" ht="51">
      <c r="A875" s="257" t="s">
        <v>619</v>
      </c>
      <c r="B875" s="124"/>
      <c r="C875" s="125" t="s">
        <v>713</v>
      </c>
      <c r="D875" s="119">
        <v>43131</v>
      </c>
      <c r="E875" s="120" t="s">
        <v>2281</v>
      </c>
      <c r="F875" s="120" t="s">
        <v>3</v>
      </c>
      <c r="G875" s="120">
        <v>1592992</v>
      </c>
      <c r="H875" s="124"/>
      <c r="I875" s="128" t="s">
        <v>3005</v>
      </c>
      <c r="J875" s="124"/>
      <c r="K875" s="124"/>
      <c r="L875" s="124"/>
      <c r="M875" s="124"/>
      <c r="N875" s="207">
        <v>0</v>
      </c>
      <c r="O875" s="207">
        <v>5122.17</v>
      </c>
      <c r="P875" s="124" t="s">
        <v>1314</v>
      </c>
    </row>
    <row r="876" spans="1:16" ht="51">
      <c r="A876" s="257" t="s">
        <v>619</v>
      </c>
      <c r="B876" s="124"/>
      <c r="C876" s="125" t="s">
        <v>713</v>
      </c>
      <c r="D876" s="119">
        <v>43131</v>
      </c>
      <c r="E876" s="120" t="s">
        <v>2282</v>
      </c>
      <c r="F876" s="120" t="s">
        <v>3</v>
      </c>
      <c r="G876" s="120">
        <v>1593114</v>
      </c>
      <c r="H876" s="124"/>
      <c r="I876" s="128" t="s">
        <v>3006</v>
      </c>
      <c r="J876" s="124"/>
      <c r="K876" s="124"/>
      <c r="L876" s="124"/>
      <c r="M876" s="124"/>
      <c r="N876" s="207">
        <v>0</v>
      </c>
      <c r="O876" s="207">
        <v>1001.02</v>
      </c>
      <c r="P876" s="124" t="s">
        <v>1314</v>
      </c>
    </row>
    <row r="877" spans="1:16" ht="51">
      <c r="A877" s="257">
        <v>163</v>
      </c>
      <c r="B877" s="124"/>
      <c r="C877" s="125" t="s">
        <v>748</v>
      </c>
      <c r="D877" s="119">
        <v>43131</v>
      </c>
      <c r="E877" s="120" t="s">
        <v>2283</v>
      </c>
      <c r="F877" s="120" t="s">
        <v>3</v>
      </c>
      <c r="G877" s="120">
        <v>1593126</v>
      </c>
      <c r="H877" s="124"/>
      <c r="I877" s="128" t="s">
        <v>3007</v>
      </c>
      <c r="J877" s="124"/>
      <c r="K877" s="124"/>
      <c r="L877" s="124"/>
      <c r="M877" s="124"/>
      <c r="N877" s="207">
        <v>0</v>
      </c>
      <c r="O877" s="207">
        <v>9</v>
      </c>
      <c r="P877" s="124" t="s">
        <v>1314</v>
      </c>
    </row>
    <row r="878" spans="1:16" ht="51">
      <c r="A878" s="257">
        <v>163</v>
      </c>
      <c r="B878" s="124"/>
      <c r="C878" s="125" t="s">
        <v>748</v>
      </c>
      <c r="D878" s="119">
        <v>43131</v>
      </c>
      <c r="E878" s="120" t="s">
        <v>2284</v>
      </c>
      <c r="F878" s="120" t="s">
        <v>3</v>
      </c>
      <c r="G878" s="120">
        <v>1593131</v>
      </c>
      <c r="H878" s="124"/>
      <c r="I878" s="128" t="s">
        <v>3008</v>
      </c>
      <c r="J878" s="124"/>
      <c r="K878" s="124"/>
      <c r="L878" s="124"/>
      <c r="M878" s="124"/>
      <c r="N878" s="207">
        <v>0</v>
      </c>
      <c r="O878" s="207">
        <v>336</v>
      </c>
      <c r="P878" s="124" t="s">
        <v>1314</v>
      </c>
    </row>
    <row r="879" spans="1:16" ht="63.75">
      <c r="A879" s="257" t="s">
        <v>619</v>
      </c>
      <c r="B879" s="124"/>
      <c r="C879" s="125" t="s">
        <v>713</v>
      </c>
      <c r="D879" s="119">
        <v>43131</v>
      </c>
      <c r="E879" s="120" t="s">
        <v>2285</v>
      </c>
      <c r="F879" s="120" t="s">
        <v>3</v>
      </c>
      <c r="G879" s="120">
        <v>1593057</v>
      </c>
      <c r="H879" s="124"/>
      <c r="I879" s="128" t="s">
        <v>3009</v>
      </c>
      <c r="J879" s="124"/>
      <c r="K879" s="124"/>
      <c r="L879" s="124"/>
      <c r="M879" s="124"/>
      <c r="N879" s="207">
        <v>0</v>
      </c>
      <c r="O879" s="207">
        <v>0.18</v>
      </c>
      <c r="P879" s="124" t="s">
        <v>1314</v>
      </c>
    </row>
    <row r="880" spans="1:16" ht="63.75">
      <c r="A880" s="257" t="s">
        <v>619</v>
      </c>
      <c r="B880" s="124"/>
      <c r="C880" s="125" t="s">
        <v>713</v>
      </c>
      <c r="D880" s="119">
        <v>43131</v>
      </c>
      <c r="E880" s="120" t="s">
        <v>2286</v>
      </c>
      <c r="F880" s="120" t="s">
        <v>3</v>
      </c>
      <c r="G880" s="120">
        <v>1593059</v>
      </c>
      <c r="H880" s="124"/>
      <c r="I880" s="128" t="s">
        <v>3010</v>
      </c>
      <c r="J880" s="124"/>
      <c r="K880" s="124"/>
      <c r="L880" s="124"/>
      <c r="M880" s="124"/>
      <c r="N880" s="207">
        <v>0</v>
      </c>
      <c r="O880" s="207">
        <v>0.33</v>
      </c>
      <c r="P880" s="124" t="s">
        <v>1314</v>
      </c>
    </row>
    <row r="881" spans="1:16" ht="51">
      <c r="A881" s="257" t="s">
        <v>619</v>
      </c>
      <c r="B881" s="124"/>
      <c r="C881" s="125" t="s">
        <v>713</v>
      </c>
      <c r="D881" s="119">
        <v>43131</v>
      </c>
      <c r="E881" s="120" t="s">
        <v>2287</v>
      </c>
      <c r="F881" s="120" t="s">
        <v>3</v>
      </c>
      <c r="G881" s="120">
        <v>1593086</v>
      </c>
      <c r="H881" s="124"/>
      <c r="I881" s="128" t="s">
        <v>1375</v>
      </c>
      <c r="J881" s="124"/>
      <c r="K881" s="124"/>
      <c r="L881" s="124"/>
      <c r="M881" s="124"/>
      <c r="N881" s="207">
        <v>0</v>
      </c>
      <c r="O881" s="207">
        <v>1944.51</v>
      </c>
      <c r="P881" s="124" t="s">
        <v>1314</v>
      </c>
    </row>
    <row r="882" spans="1:16" ht="51">
      <c r="A882" s="257" t="s">
        <v>619</v>
      </c>
      <c r="B882" s="124"/>
      <c r="C882" s="125" t="s">
        <v>713</v>
      </c>
      <c r="D882" s="119">
        <v>43131</v>
      </c>
      <c r="E882" s="120" t="s">
        <v>2288</v>
      </c>
      <c r="F882" s="120" t="s">
        <v>3</v>
      </c>
      <c r="G882" s="120">
        <v>1593089</v>
      </c>
      <c r="H882" s="124"/>
      <c r="I882" s="128" t="s">
        <v>1397</v>
      </c>
      <c r="J882" s="124"/>
      <c r="K882" s="124"/>
      <c r="L882" s="124"/>
      <c r="M882" s="124"/>
      <c r="N882" s="207">
        <v>0</v>
      </c>
      <c r="O882" s="207">
        <v>703.59</v>
      </c>
      <c r="P882" s="124" t="s">
        <v>1314</v>
      </c>
    </row>
    <row r="883" spans="1:16" ht="51">
      <c r="A883" s="257" t="s">
        <v>619</v>
      </c>
      <c r="B883" s="124"/>
      <c r="C883" s="125" t="s">
        <v>713</v>
      </c>
      <c r="D883" s="119">
        <v>43131</v>
      </c>
      <c r="E883" s="120" t="s">
        <v>2289</v>
      </c>
      <c r="F883" s="120" t="s">
        <v>3</v>
      </c>
      <c r="G883" s="120">
        <v>1593090</v>
      </c>
      <c r="H883" s="124"/>
      <c r="I883" s="128" t="s">
        <v>1385</v>
      </c>
      <c r="J883" s="124"/>
      <c r="K883" s="124"/>
      <c r="L883" s="124"/>
      <c r="M883" s="124"/>
      <c r="N883" s="207">
        <v>0</v>
      </c>
      <c r="O883" s="207">
        <v>916.17</v>
      </c>
      <c r="P883" s="124" t="s">
        <v>1314</v>
      </c>
    </row>
    <row r="884" spans="1:16" ht="51">
      <c r="A884" s="257" t="s">
        <v>619</v>
      </c>
      <c r="B884" s="124"/>
      <c r="C884" s="125" t="s">
        <v>713</v>
      </c>
      <c r="D884" s="119">
        <v>43131</v>
      </c>
      <c r="E884" s="120" t="s">
        <v>2290</v>
      </c>
      <c r="F884" s="120" t="s">
        <v>3</v>
      </c>
      <c r="G884" s="120">
        <v>1593113</v>
      </c>
      <c r="H884" s="124"/>
      <c r="I884" s="128" t="s">
        <v>3011</v>
      </c>
      <c r="J884" s="124"/>
      <c r="K884" s="124"/>
      <c r="L884" s="124"/>
      <c r="M884" s="124"/>
      <c r="N884" s="207">
        <v>0</v>
      </c>
      <c r="O884" s="207">
        <v>1000</v>
      </c>
      <c r="P884" s="124" t="s">
        <v>1314</v>
      </c>
    </row>
    <row r="885" spans="1:16" ht="51">
      <c r="A885" s="257">
        <v>81</v>
      </c>
      <c r="B885" s="124"/>
      <c r="C885" s="125" t="s">
        <v>709</v>
      </c>
      <c r="D885" s="119">
        <v>43131</v>
      </c>
      <c r="E885" s="120" t="s">
        <v>2291</v>
      </c>
      <c r="F885" s="120" t="s">
        <v>3</v>
      </c>
      <c r="G885" s="120">
        <v>1593408</v>
      </c>
      <c r="H885" s="124"/>
      <c r="I885" s="128" t="s">
        <v>3012</v>
      </c>
      <c r="J885" s="124"/>
      <c r="K885" s="124"/>
      <c r="L885" s="124"/>
      <c r="M885" s="124"/>
      <c r="N885" s="207">
        <v>0</v>
      </c>
      <c r="O885" s="207">
        <v>500</v>
      </c>
      <c r="P885" s="124" t="s">
        <v>1314</v>
      </c>
    </row>
    <row r="886" spans="1:16" ht="51">
      <c r="A886" s="257" t="s">
        <v>619</v>
      </c>
      <c r="B886" s="124"/>
      <c r="C886" s="125" t="s">
        <v>713</v>
      </c>
      <c r="D886" s="119">
        <v>43132</v>
      </c>
      <c r="E886" s="120" t="s">
        <v>3033</v>
      </c>
      <c r="F886" s="120" t="s">
        <v>6</v>
      </c>
      <c r="G886" s="120">
        <v>656232</v>
      </c>
      <c r="H886" s="124"/>
      <c r="I886" s="128" t="s">
        <v>3558</v>
      </c>
      <c r="J886" s="124"/>
      <c r="K886" s="124"/>
      <c r="L886" s="124"/>
      <c r="M886" s="124"/>
      <c r="N886" s="207">
        <v>0</v>
      </c>
      <c r="O886" s="207">
        <v>84655.08</v>
      </c>
      <c r="P886" s="124" t="s">
        <v>1314</v>
      </c>
    </row>
    <row r="887" spans="1:16" ht="63.75">
      <c r="A887" s="257" t="s">
        <v>619</v>
      </c>
      <c r="B887" s="124"/>
      <c r="C887" s="125" t="s">
        <v>713</v>
      </c>
      <c r="D887" s="119">
        <v>43132</v>
      </c>
      <c r="E887" s="120" t="s">
        <v>3034</v>
      </c>
      <c r="F887" s="120" t="s">
        <v>6</v>
      </c>
      <c r="G887" s="120">
        <v>656234</v>
      </c>
      <c r="H887" s="124"/>
      <c r="I887" s="128" t="s">
        <v>3559</v>
      </c>
      <c r="J887" s="124"/>
      <c r="K887" s="124"/>
      <c r="L887" s="124"/>
      <c r="M887" s="124"/>
      <c r="N887" s="207">
        <v>0</v>
      </c>
      <c r="O887" s="207">
        <v>7476.58</v>
      </c>
      <c r="P887" s="124" t="s">
        <v>1314</v>
      </c>
    </row>
    <row r="888" spans="1:16" ht="51">
      <c r="A888" s="257" t="s">
        <v>619</v>
      </c>
      <c r="B888" s="124"/>
      <c r="C888" s="125" t="s">
        <v>713</v>
      </c>
      <c r="D888" s="119">
        <v>43132</v>
      </c>
      <c r="E888" s="120" t="s">
        <v>3035</v>
      </c>
      <c r="F888" s="120" t="s">
        <v>6</v>
      </c>
      <c r="G888" s="120">
        <v>656236</v>
      </c>
      <c r="H888" s="124"/>
      <c r="I888" s="128" t="s">
        <v>3560</v>
      </c>
      <c r="J888" s="124"/>
      <c r="K888" s="124"/>
      <c r="L888" s="124"/>
      <c r="M888" s="124"/>
      <c r="N888" s="207">
        <v>0</v>
      </c>
      <c r="O888" s="207">
        <v>34138.31</v>
      </c>
      <c r="P888" s="124" t="s">
        <v>1314</v>
      </c>
    </row>
    <row r="889" spans="1:16" ht="51">
      <c r="A889" s="257" t="s">
        <v>619</v>
      </c>
      <c r="B889" s="124"/>
      <c r="C889" s="125" t="s">
        <v>713</v>
      </c>
      <c r="D889" s="119">
        <v>43132</v>
      </c>
      <c r="E889" s="120" t="s">
        <v>3036</v>
      </c>
      <c r="F889" s="120" t="s">
        <v>6</v>
      </c>
      <c r="G889" s="120">
        <v>656242</v>
      </c>
      <c r="H889" s="124"/>
      <c r="I889" s="128" t="s">
        <v>3561</v>
      </c>
      <c r="J889" s="124"/>
      <c r="K889" s="124"/>
      <c r="L889" s="124"/>
      <c r="M889" s="124"/>
      <c r="N889" s="207">
        <v>0</v>
      </c>
      <c r="O889" s="207">
        <v>33343.24</v>
      </c>
      <c r="P889" s="124" t="s">
        <v>1314</v>
      </c>
    </row>
    <row r="890" spans="1:16" ht="63.75">
      <c r="A890" s="257" t="s">
        <v>619</v>
      </c>
      <c r="B890" s="124"/>
      <c r="C890" s="125" t="s">
        <v>713</v>
      </c>
      <c r="D890" s="119">
        <v>43132</v>
      </c>
      <c r="E890" s="120" t="s">
        <v>3037</v>
      </c>
      <c r="F890" s="120" t="s">
        <v>6</v>
      </c>
      <c r="G890" s="120">
        <v>656248</v>
      </c>
      <c r="H890" s="124"/>
      <c r="I890" s="128" t="s">
        <v>3562</v>
      </c>
      <c r="J890" s="124"/>
      <c r="K890" s="124"/>
      <c r="L890" s="124"/>
      <c r="M890" s="124"/>
      <c r="N890" s="207">
        <v>0</v>
      </c>
      <c r="O890" s="207">
        <v>201407.54</v>
      </c>
      <c r="P890" s="124" t="s">
        <v>1314</v>
      </c>
    </row>
    <row r="891" spans="1:16" ht="51">
      <c r="A891" s="257" t="s">
        <v>619</v>
      </c>
      <c r="B891" s="124"/>
      <c r="C891" s="125" t="s">
        <v>713</v>
      </c>
      <c r="D891" s="119">
        <v>43132</v>
      </c>
      <c r="E891" s="120" t="s">
        <v>3038</v>
      </c>
      <c r="F891" s="120" t="s">
        <v>6</v>
      </c>
      <c r="G891" s="120">
        <v>656320</v>
      </c>
      <c r="H891" s="124"/>
      <c r="I891" s="128" t="s">
        <v>3563</v>
      </c>
      <c r="J891" s="124"/>
      <c r="K891" s="124"/>
      <c r="L891" s="124"/>
      <c r="M891" s="124"/>
      <c r="N891" s="207">
        <v>0</v>
      </c>
      <c r="O891" s="207">
        <v>25245.07</v>
      </c>
      <c r="P891" s="124" t="s">
        <v>1314</v>
      </c>
    </row>
    <row r="892" spans="1:16" ht="76.5">
      <c r="A892" s="257" t="s">
        <v>619</v>
      </c>
      <c r="B892" s="124"/>
      <c r="C892" s="125" t="s">
        <v>713</v>
      </c>
      <c r="D892" s="119">
        <v>43132</v>
      </c>
      <c r="E892" s="120" t="s">
        <v>3039</v>
      </c>
      <c r="F892" s="120" t="s">
        <v>6</v>
      </c>
      <c r="G892" s="120">
        <v>656402</v>
      </c>
      <c r="H892" s="124"/>
      <c r="I892" s="128" t="s">
        <v>3564</v>
      </c>
      <c r="J892" s="124"/>
      <c r="K892" s="124"/>
      <c r="L892" s="124"/>
      <c r="M892" s="124"/>
      <c r="N892" s="207">
        <v>0</v>
      </c>
      <c r="O892" s="207">
        <v>21952</v>
      </c>
      <c r="P892" s="124" t="s">
        <v>1314</v>
      </c>
    </row>
    <row r="893" spans="1:16" ht="51">
      <c r="A893" s="257">
        <v>16</v>
      </c>
      <c r="B893" s="124"/>
      <c r="C893" s="125" t="s">
        <v>692</v>
      </c>
      <c r="D893" s="119">
        <v>43132</v>
      </c>
      <c r="E893" s="120" t="s">
        <v>3309</v>
      </c>
      <c r="F893" s="120" t="s">
        <v>3</v>
      </c>
      <c r="G893" s="120">
        <v>1593641</v>
      </c>
      <c r="H893" s="124"/>
      <c r="I893" s="128" t="s">
        <v>3730</v>
      </c>
      <c r="J893" s="124"/>
      <c r="K893" s="124"/>
      <c r="L893" s="124"/>
      <c r="M893" s="124"/>
      <c r="N893" s="207">
        <v>0</v>
      </c>
      <c r="O893" s="207">
        <v>4</v>
      </c>
      <c r="P893" s="124" t="s">
        <v>1314</v>
      </c>
    </row>
    <row r="894" spans="1:16" ht="51">
      <c r="A894" s="257">
        <v>16</v>
      </c>
      <c r="B894" s="124"/>
      <c r="C894" s="125" t="s">
        <v>692</v>
      </c>
      <c r="D894" s="119">
        <v>43132</v>
      </c>
      <c r="E894" s="120" t="s">
        <v>3310</v>
      </c>
      <c r="F894" s="120" t="s">
        <v>3</v>
      </c>
      <c r="G894" s="120">
        <v>1593643</v>
      </c>
      <c r="H894" s="124"/>
      <c r="I894" s="128" t="s">
        <v>3731</v>
      </c>
      <c r="J894" s="124"/>
      <c r="K894" s="124"/>
      <c r="L894" s="124"/>
      <c r="M894" s="124"/>
      <c r="N894" s="207">
        <v>0</v>
      </c>
      <c r="O894" s="207">
        <v>690</v>
      </c>
      <c r="P894" s="124" t="s">
        <v>1314</v>
      </c>
    </row>
    <row r="895" spans="1:16" ht="51">
      <c r="A895" s="257">
        <v>16</v>
      </c>
      <c r="B895" s="124"/>
      <c r="C895" s="125" t="s">
        <v>692</v>
      </c>
      <c r="D895" s="119">
        <v>43132</v>
      </c>
      <c r="E895" s="120" t="s">
        <v>3311</v>
      </c>
      <c r="F895" s="120" t="s">
        <v>3</v>
      </c>
      <c r="G895" s="120">
        <v>1593645</v>
      </c>
      <c r="H895" s="124"/>
      <c r="I895" s="128" t="s">
        <v>3732</v>
      </c>
      <c r="J895" s="124"/>
      <c r="K895" s="124"/>
      <c r="L895" s="124"/>
      <c r="M895" s="124"/>
      <c r="N895" s="207">
        <v>0</v>
      </c>
      <c r="O895" s="207">
        <v>2184</v>
      </c>
      <c r="P895" s="124" t="s">
        <v>1314</v>
      </c>
    </row>
    <row r="896" spans="1:16" ht="51">
      <c r="A896" s="257" t="s">
        <v>619</v>
      </c>
      <c r="B896" s="124"/>
      <c r="C896" s="125" t="s">
        <v>713</v>
      </c>
      <c r="D896" s="119">
        <v>43132</v>
      </c>
      <c r="E896" s="120" t="s">
        <v>3312</v>
      </c>
      <c r="F896" s="120" t="s">
        <v>3</v>
      </c>
      <c r="G896" s="120">
        <v>1593656</v>
      </c>
      <c r="H896" s="124"/>
      <c r="I896" s="128" t="s">
        <v>3733</v>
      </c>
      <c r="J896" s="124"/>
      <c r="K896" s="124"/>
      <c r="L896" s="124"/>
      <c r="M896" s="124"/>
      <c r="N896" s="207">
        <v>0</v>
      </c>
      <c r="O896" s="207">
        <v>1545.66</v>
      </c>
      <c r="P896" s="124" t="s">
        <v>1314</v>
      </c>
    </row>
    <row r="897" spans="1:16" ht="38.25">
      <c r="A897" s="257">
        <v>20</v>
      </c>
      <c r="B897" s="124"/>
      <c r="C897" s="125" t="s">
        <v>693</v>
      </c>
      <c r="D897" s="119">
        <v>43132</v>
      </c>
      <c r="E897" s="120" t="s">
        <v>3313</v>
      </c>
      <c r="F897" s="120" t="s">
        <v>3</v>
      </c>
      <c r="G897" s="120">
        <v>1593682</v>
      </c>
      <c r="H897" s="124"/>
      <c r="I897" s="128" t="s">
        <v>3734</v>
      </c>
      <c r="J897" s="124"/>
      <c r="K897" s="124"/>
      <c r="L897" s="124"/>
      <c r="M897" s="124"/>
      <c r="N897" s="207">
        <v>0</v>
      </c>
      <c r="O897" s="207">
        <v>0.03</v>
      </c>
      <c r="P897" s="124" t="s">
        <v>1314</v>
      </c>
    </row>
    <row r="898" spans="1:16" ht="51">
      <c r="A898" s="257" t="s">
        <v>619</v>
      </c>
      <c r="B898" s="124"/>
      <c r="C898" s="125" t="s">
        <v>713</v>
      </c>
      <c r="D898" s="119">
        <v>43132</v>
      </c>
      <c r="E898" s="120" t="s">
        <v>3314</v>
      </c>
      <c r="F898" s="120" t="s">
        <v>3</v>
      </c>
      <c r="G898" s="120">
        <v>1593702</v>
      </c>
      <c r="H898" s="124"/>
      <c r="I898" s="128" t="s">
        <v>3735</v>
      </c>
      <c r="J898" s="124"/>
      <c r="K898" s="124"/>
      <c r="L898" s="124"/>
      <c r="M898" s="124"/>
      <c r="N898" s="207">
        <v>0</v>
      </c>
      <c r="O898" s="207">
        <v>496.09</v>
      </c>
      <c r="P898" s="124" t="s">
        <v>1314</v>
      </c>
    </row>
    <row r="899" spans="1:16" ht="38.25">
      <c r="A899" s="257">
        <v>35</v>
      </c>
      <c r="B899" s="124"/>
      <c r="C899" s="125" t="s">
        <v>696</v>
      </c>
      <c r="D899" s="119">
        <v>43132</v>
      </c>
      <c r="E899" s="120" t="s">
        <v>3315</v>
      </c>
      <c r="F899" s="120" t="s">
        <v>3</v>
      </c>
      <c r="G899" s="120">
        <v>1593716</v>
      </c>
      <c r="H899" s="124"/>
      <c r="I899" s="128" t="s">
        <v>3736</v>
      </c>
      <c r="J899" s="124"/>
      <c r="K899" s="124"/>
      <c r="L899" s="124"/>
      <c r="M899" s="124"/>
      <c r="N899" s="207">
        <v>0</v>
      </c>
      <c r="O899" s="207">
        <v>1278</v>
      </c>
      <c r="P899" s="124" t="s">
        <v>1314</v>
      </c>
    </row>
    <row r="900" spans="1:16" ht="51">
      <c r="A900" s="257" t="s">
        <v>619</v>
      </c>
      <c r="B900" s="124"/>
      <c r="C900" s="125" t="s">
        <v>713</v>
      </c>
      <c r="D900" s="119">
        <v>43132</v>
      </c>
      <c r="E900" s="120" t="s">
        <v>3316</v>
      </c>
      <c r="F900" s="120" t="s">
        <v>3</v>
      </c>
      <c r="G900" s="120">
        <v>1593722</v>
      </c>
      <c r="H900" s="124"/>
      <c r="I900" s="128" t="s">
        <v>3737</v>
      </c>
      <c r="J900" s="124"/>
      <c r="K900" s="124"/>
      <c r="L900" s="124"/>
      <c r="M900" s="124"/>
      <c r="N900" s="207">
        <v>0</v>
      </c>
      <c r="O900" s="207">
        <v>1000</v>
      </c>
      <c r="P900" s="124" t="s">
        <v>1314</v>
      </c>
    </row>
    <row r="901" spans="1:16" ht="51">
      <c r="A901" s="257" t="s">
        <v>619</v>
      </c>
      <c r="B901" s="124"/>
      <c r="C901" s="125" t="s">
        <v>713</v>
      </c>
      <c r="D901" s="119">
        <v>43132</v>
      </c>
      <c r="E901" s="120" t="s">
        <v>3317</v>
      </c>
      <c r="F901" s="120" t="s">
        <v>3</v>
      </c>
      <c r="G901" s="120">
        <v>1593740</v>
      </c>
      <c r="H901" s="124"/>
      <c r="I901" s="128" t="s">
        <v>3738</v>
      </c>
      <c r="J901" s="124"/>
      <c r="K901" s="124"/>
      <c r="L901" s="124"/>
      <c r="M901" s="124"/>
      <c r="N901" s="207">
        <v>0</v>
      </c>
      <c r="O901" s="207">
        <v>23</v>
      </c>
      <c r="P901" s="124" t="s">
        <v>1314</v>
      </c>
    </row>
    <row r="902" spans="1:16" ht="51">
      <c r="A902" s="257" t="s">
        <v>619</v>
      </c>
      <c r="B902" s="124"/>
      <c r="C902" s="125" t="s">
        <v>713</v>
      </c>
      <c r="D902" s="119">
        <v>43132</v>
      </c>
      <c r="E902" s="120" t="s">
        <v>3318</v>
      </c>
      <c r="F902" s="120" t="s">
        <v>3</v>
      </c>
      <c r="G902" s="120">
        <v>1593810</v>
      </c>
      <c r="H902" s="124"/>
      <c r="I902" s="128" t="s">
        <v>3739</v>
      </c>
      <c r="J902" s="124"/>
      <c r="K902" s="124"/>
      <c r="L902" s="124"/>
      <c r="M902" s="124"/>
      <c r="N902" s="207">
        <v>0</v>
      </c>
      <c r="O902" s="207">
        <v>1000</v>
      </c>
      <c r="P902" s="124" t="s">
        <v>1314</v>
      </c>
    </row>
    <row r="903" spans="1:16" ht="63.75">
      <c r="A903" s="257">
        <v>35</v>
      </c>
      <c r="B903" s="124"/>
      <c r="C903" s="125" t="s">
        <v>696</v>
      </c>
      <c r="D903" s="119">
        <v>43132</v>
      </c>
      <c r="E903" s="120" t="s">
        <v>3319</v>
      </c>
      <c r="F903" s="120" t="s">
        <v>3</v>
      </c>
      <c r="G903" s="120">
        <v>1593820</v>
      </c>
      <c r="H903" s="124"/>
      <c r="I903" s="128" t="s">
        <v>3740</v>
      </c>
      <c r="J903" s="124"/>
      <c r="K903" s="124"/>
      <c r="L903" s="124"/>
      <c r="M903" s="124"/>
      <c r="N903" s="207">
        <v>0</v>
      </c>
      <c r="O903" s="207">
        <v>651.69000000000005</v>
      </c>
      <c r="P903" s="124" t="s">
        <v>1314</v>
      </c>
    </row>
    <row r="904" spans="1:16" ht="63.75">
      <c r="A904" s="257" t="s">
        <v>619</v>
      </c>
      <c r="B904" s="124"/>
      <c r="C904" s="125" t="s">
        <v>713</v>
      </c>
      <c r="D904" s="119">
        <v>43133</v>
      </c>
      <c r="E904" s="120" t="s">
        <v>3040</v>
      </c>
      <c r="F904" s="120" t="s">
        <v>6</v>
      </c>
      <c r="G904" s="120">
        <v>656810</v>
      </c>
      <c r="H904" s="124"/>
      <c r="I904" s="128" t="s">
        <v>3565</v>
      </c>
      <c r="J904" s="124"/>
      <c r="K904" s="124"/>
      <c r="L904" s="124"/>
      <c r="M904" s="124"/>
      <c r="N904" s="207">
        <v>0</v>
      </c>
      <c r="O904" s="207">
        <v>5131.28</v>
      </c>
      <c r="P904" s="124" t="s">
        <v>1314</v>
      </c>
    </row>
    <row r="905" spans="1:16" ht="51">
      <c r="A905" s="257" t="s">
        <v>619</v>
      </c>
      <c r="B905" s="124"/>
      <c r="C905" s="125" t="s">
        <v>713</v>
      </c>
      <c r="D905" s="119">
        <v>43133</v>
      </c>
      <c r="E905" s="120" t="s">
        <v>3041</v>
      </c>
      <c r="F905" s="120" t="s">
        <v>6</v>
      </c>
      <c r="G905" s="120">
        <v>656814</v>
      </c>
      <c r="H905" s="124"/>
      <c r="I905" s="128" t="s">
        <v>3566</v>
      </c>
      <c r="J905" s="124"/>
      <c r="K905" s="124"/>
      <c r="L905" s="124"/>
      <c r="M905" s="124"/>
      <c r="N905" s="207">
        <v>0</v>
      </c>
      <c r="O905" s="207">
        <v>142530.76999999999</v>
      </c>
      <c r="P905" s="124" t="s">
        <v>1314</v>
      </c>
    </row>
    <row r="906" spans="1:16" ht="51">
      <c r="A906" s="257" t="s">
        <v>619</v>
      </c>
      <c r="B906" s="124"/>
      <c r="C906" s="125" t="s">
        <v>713</v>
      </c>
      <c r="D906" s="119">
        <v>43133</v>
      </c>
      <c r="E906" s="120" t="s">
        <v>3042</v>
      </c>
      <c r="F906" s="120" t="s">
        <v>6</v>
      </c>
      <c r="G906" s="120">
        <v>657138</v>
      </c>
      <c r="H906" s="124"/>
      <c r="I906" s="128" t="s">
        <v>3567</v>
      </c>
      <c r="J906" s="124"/>
      <c r="K906" s="124"/>
      <c r="L906" s="124"/>
      <c r="M906" s="124"/>
      <c r="N906" s="207">
        <v>0</v>
      </c>
      <c r="O906" s="207">
        <v>68174.89</v>
      </c>
      <c r="P906" s="124" t="s">
        <v>1314</v>
      </c>
    </row>
    <row r="907" spans="1:16" ht="51">
      <c r="A907" s="257" t="s">
        <v>619</v>
      </c>
      <c r="B907" s="124"/>
      <c r="C907" s="125" t="s">
        <v>713</v>
      </c>
      <c r="D907" s="119">
        <v>43133</v>
      </c>
      <c r="E907" s="120" t="s">
        <v>3043</v>
      </c>
      <c r="F907" s="120" t="s">
        <v>6</v>
      </c>
      <c r="G907" s="120">
        <v>657140</v>
      </c>
      <c r="H907" s="124"/>
      <c r="I907" s="128" t="s">
        <v>3568</v>
      </c>
      <c r="J907" s="124"/>
      <c r="K907" s="124"/>
      <c r="L907" s="124"/>
      <c r="M907" s="124"/>
      <c r="N907" s="207">
        <v>0</v>
      </c>
      <c r="O907" s="207">
        <v>259768.99</v>
      </c>
      <c r="P907" s="124" t="s">
        <v>1314</v>
      </c>
    </row>
    <row r="908" spans="1:16" ht="51">
      <c r="A908" s="257" t="s">
        <v>619</v>
      </c>
      <c r="B908" s="124"/>
      <c r="C908" s="125" t="s">
        <v>713</v>
      </c>
      <c r="D908" s="119">
        <v>43133</v>
      </c>
      <c r="E908" s="120" t="s">
        <v>3044</v>
      </c>
      <c r="F908" s="120" t="s">
        <v>6</v>
      </c>
      <c r="G908" s="120">
        <v>657147</v>
      </c>
      <c r="H908" s="124"/>
      <c r="I908" s="128" t="s">
        <v>3569</v>
      </c>
      <c r="J908" s="124"/>
      <c r="K908" s="124"/>
      <c r="L908" s="124"/>
      <c r="M908" s="124"/>
      <c r="N908" s="207">
        <v>0</v>
      </c>
      <c r="O908" s="207">
        <v>27450.22</v>
      </c>
      <c r="P908" s="124" t="s">
        <v>1314</v>
      </c>
    </row>
    <row r="909" spans="1:16" ht="51">
      <c r="A909" s="257" t="s">
        <v>619</v>
      </c>
      <c r="B909" s="124"/>
      <c r="C909" s="125" t="s">
        <v>713</v>
      </c>
      <c r="D909" s="119">
        <v>43133</v>
      </c>
      <c r="E909" s="120" t="s">
        <v>3045</v>
      </c>
      <c r="F909" s="120" t="s">
        <v>6</v>
      </c>
      <c r="G909" s="120">
        <v>657418</v>
      </c>
      <c r="H909" s="124"/>
      <c r="I909" s="128" t="s">
        <v>3570</v>
      </c>
      <c r="J909" s="124"/>
      <c r="K909" s="124"/>
      <c r="L909" s="124"/>
      <c r="M909" s="124"/>
      <c r="N909" s="207">
        <v>0</v>
      </c>
      <c r="O909" s="207">
        <v>85788.69</v>
      </c>
      <c r="P909" s="124" t="s">
        <v>1314</v>
      </c>
    </row>
    <row r="910" spans="1:16" ht="102">
      <c r="A910" s="257">
        <v>249</v>
      </c>
      <c r="B910" s="124"/>
      <c r="C910" s="125" t="s">
        <v>775</v>
      </c>
      <c r="D910" s="119">
        <v>43133</v>
      </c>
      <c r="E910" s="120" t="s">
        <v>3046</v>
      </c>
      <c r="F910" s="120" t="s">
        <v>1257</v>
      </c>
      <c r="G910" s="120">
        <v>4268</v>
      </c>
      <c r="H910" s="124"/>
      <c r="I910" s="128" t="s">
        <v>3571</v>
      </c>
      <c r="J910" s="124"/>
      <c r="K910" s="124"/>
      <c r="L910" s="124"/>
      <c r="M910" s="124"/>
      <c r="N910" s="207">
        <v>18536.060000000001</v>
      </c>
      <c r="O910" s="207">
        <v>0</v>
      </c>
      <c r="P910" s="124" t="s">
        <v>1314</v>
      </c>
    </row>
    <row r="911" spans="1:16" ht="76.5">
      <c r="A911" s="257">
        <v>20</v>
      </c>
      <c r="B911" s="124"/>
      <c r="C911" s="125" t="s">
        <v>693</v>
      </c>
      <c r="D911" s="119">
        <v>43133</v>
      </c>
      <c r="E911" s="120" t="s">
        <v>3047</v>
      </c>
      <c r="F911" s="120" t="s">
        <v>15</v>
      </c>
      <c r="G911" s="120">
        <v>4281</v>
      </c>
      <c r="H911" s="124"/>
      <c r="I911" s="128" t="s">
        <v>3572</v>
      </c>
      <c r="J911" s="124"/>
      <c r="K911" s="124"/>
      <c r="L911" s="124"/>
      <c r="M911" s="124"/>
      <c r="N911" s="207">
        <v>588.65</v>
      </c>
      <c r="O911" s="207">
        <v>0</v>
      </c>
      <c r="P911" s="124" t="s">
        <v>1314</v>
      </c>
    </row>
    <row r="912" spans="1:16" ht="76.5">
      <c r="A912" s="257">
        <v>20</v>
      </c>
      <c r="B912" s="124"/>
      <c r="C912" s="125" t="s">
        <v>693</v>
      </c>
      <c r="D912" s="119">
        <v>43133</v>
      </c>
      <c r="E912" s="120" t="s">
        <v>3048</v>
      </c>
      <c r="F912" s="120" t="s">
        <v>15</v>
      </c>
      <c r="G912" s="120">
        <v>4280</v>
      </c>
      <c r="H912" s="124"/>
      <c r="I912" s="128" t="s">
        <v>3573</v>
      </c>
      <c r="J912" s="124"/>
      <c r="K912" s="124"/>
      <c r="L912" s="124"/>
      <c r="M912" s="124"/>
      <c r="N912" s="207">
        <v>579.66</v>
      </c>
      <c r="O912" s="207">
        <v>0</v>
      </c>
      <c r="P912" s="124" t="s">
        <v>1314</v>
      </c>
    </row>
    <row r="913" spans="1:16" ht="63.75">
      <c r="A913" s="257">
        <v>20</v>
      </c>
      <c r="B913" s="124"/>
      <c r="C913" s="125" t="s">
        <v>693</v>
      </c>
      <c r="D913" s="119">
        <v>43133</v>
      </c>
      <c r="E913" s="120" t="s">
        <v>3049</v>
      </c>
      <c r="F913" s="120" t="s">
        <v>15</v>
      </c>
      <c r="G913" s="120">
        <v>4290</v>
      </c>
      <c r="H913" s="124"/>
      <c r="I913" s="128" t="s">
        <v>3574</v>
      </c>
      <c r="J913" s="124"/>
      <c r="K913" s="124"/>
      <c r="L913" s="124"/>
      <c r="M913" s="124"/>
      <c r="N913" s="207">
        <v>307.73</v>
      </c>
      <c r="O913" s="207">
        <v>0</v>
      </c>
      <c r="P913" s="124" t="s">
        <v>1314</v>
      </c>
    </row>
    <row r="914" spans="1:16" ht="76.5">
      <c r="A914" s="257">
        <v>20</v>
      </c>
      <c r="B914" s="124"/>
      <c r="C914" s="125" t="s">
        <v>693</v>
      </c>
      <c r="D914" s="119">
        <v>43133</v>
      </c>
      <c r="E914" s="120" t="s">
        <v>3050</v>
      </c>
      <c r="F914" s="120" t="s">
        <v>15</v>
      </c>
      <c r="G914" s="120">
        <v>4289</v>
      </c>
      <c r="H914" s="124"/>
      <c r="I914" s="128" t="s">
        <v>3575</v>
      </c>
      <c r="J914" s="124"/>
      <c r="K914" s="124"/>
      <c r="L914" s="124"/>
      <c r="M914" s="124"/>
      <c r="N914" s="207">
        <v>386.89</v>
      </c>
      <c r="O914" s="207">
        <v>0</v>
      </c>
      <c r="P914" s="124" t="s">
        <v>1314</v>
      </c>
    </row>
    <row r="915" spans="1:16" ht="76.5">
      <c r="A915" s="257">
        <v>20</v>
      </c>
      <c r="B915" s="124"/>
      <c r="C915" s="125" t="s">
        <v>693</v>
      </c>
      <c r="D915" s="119">
        <v>43133</v>
      </c>
      <c r="E915" s="120" t="s">
        <v>3051</v>
      </c>
      <c r="F915" s="120" t="s">
        <v>15</v>
      </c>
      <c r="G915" s="120">
        <v>4288</v>
      </c>
      <c r="H915" s="124"/>
      <c r="I915" s="128" t="s">
        <v>3576</v>
      </c>
      <c r="J915" s="124"/>
      <c r="K915" s="124"/>
      <c r="L915" s="124"/>
      <c r="M915" s="124"/>
      <c r="N915" s="207">
        <v>384.42</v>
      </c>
      <c r="O915" s="207">
        <v>0</v>
      </c>
      <c r="P915" s="124" t="s">
        <v>1314</v>
      </c>
    </row>
    <row r="916" spans="1:16" ht="76.5">
      <c r="A916" s="257">
        <v>20</v>
      </c>
      <c r="B916" s="124"/>
      <c r="C916" s="125" t="s">
        <v>693</v>
      </c>
      <c r="D916" s="119">
        <v>43133</v>
      </c>
      <c r="E916" s="120" t="s">
        <v>3052</v>
      </c>
      <c r="F916" s="120" t="s">
        <v>15</v>
      </c>
      <c r="G916" s="120">
        <v>4287</v>
      </c>
      <c r="H916" s="124"/>
      <c r="I916" s="128" t="s">
        <v>3577</v>
      </c>
      <c r="J916" s="124"/>
      <c r="K916" s="124"/>
      <c r="L916" s="124"/>
      <c r="M916" s="124"/>
      <c r="N916" s="207">
        <v>386.62</v>
      </c>
      <c r="O916" s="207">
        <v>0</v>
      </c>
      <c r="P916" s="124" t="s">
        <v>1314</v>
      </c>
    </row>
    <row r="917" spans="1:16" ht="63.75">
      <c r="A917" s="257">
        <v>20</v>
      </c>
      <c r="B917" s="124"/>
      <c r="C917" s="125" t="s">
        <v>693</v>
      </c>
      <c r="D917" s="119">
        <v>43133</v>
      </c>
      <c r="E917" s="120" t="s">
        <v>3053</v>
      </c>
      <c r="F917" s="120" t="s">
        <v>15</v>
      </c>
      <c r="G917" s="120">
        <v>4286</v>
      </c>
      <c r="H917" s="124"/>
      <c r="I917" s="128" t="s">
        <v>3578</v>
      </c>
      <c r="J917" s="124"/>
      <c r="K917" s="124"/>
      <c r="L917" s="124"/>
      <c r="M917" s="124"/>
      <c r="N917" s="207">
        <v>3562.8</v>
      </c>
      <c r="O917" s="207">
        <v>0</v>
      </c>
      <c r="P917" s="124" t="s">
        <v>1314</v>
      </c>
    </row>
    <row r="918" spans="1:16" ht="76.5">
      <c r="A918" s="257">
        <v>20</v>
      </c>
      <c r="B918" s="124"/>
      <c r="C918" s="125" t="s">
        <v>693</v>
      </c>
      <c r="D918" s="119">
        <v>43133</v>
      </c>
      <c r="E918" s="120" t="s">
        <v>3054</v>
      </c>
      <c r="F918" s="120" t="s">
        <v>15</v>
      </c>
      <c r="G918" s="120">
        <v>4285</v>
      </c>
      <c r="H918" s="124"/>
      <c r="I918" s="128" t="s">
        <v>3579</v>
      </c>
      <c r="J918" s="124"/>
      <c r="K918" s="124"/>
      <c r="L918" s="124"/>
      <c r="M918" s="124"/>
      <c r="N918" s="207">
        <v>407.2</v>
      </c>
      <c r="O918" s="207">
        <v>0</v>
      </c>
      <c r="P918" s="124" t="s">
        <v>1314</v>
      </c>
    </row>
    <row r="919" spans="1:16" ht="76.5">
      <c r="A919" s="257">
        <v>20</v>
      </c>
      <c r="B919" s="124"/>
      <c r="C919" s="125" t="s">
        <v>693</v>
      </c>
      <c r="D919" s="119">
        <v>43133</v>
      </c>
      <c r="E919" s="120" t="s">
        <v>3055</v>
      </c>
      <c r="F919" s="120" t="s">
        <v>15</v>
      </c>
      <c r="G919" s="120">
        <v>4284</v>
      </c>
      <c r="H919" s="124"/>
      <c r="I919" s="128" t="s">
        <v>3580</v>
      </c>
      <c r="J919" s="124"/>
      <c r="K919" s="124"/>
      <c r="L919" s="124"/>
      <c r="M919" s="124"/>
      <c r="N919" s="207">
        <v>407.2</v>
      </c>
      <c r="O919" s="207">
        <v>0</v>
      </c>
      <c r="P919" s="124" t="s">
        <v>1314</v>
      </c>
    </row>
    <row r="920" spans="1:16" ht="63.75">
      <c r="A920" s="257">
        <v>20</v>
      </c>
      <c r="B920" s="124"/>
      <c r="C920" s="125" t="s">
        <v>693</v>
      </c>
      <c r="D920" s="119">
        <v>43133</v>
      </c>
      <c r="E920" s="120" t="s">
        <v>3056</v>
      </c>
      <c r="F920" s="120" t="s">
        <v>15</v>
      </c>
      <c r="G920" s="120">
        <v>4279</v>
      </c>
      <c r="H920" s="124"/>
      <c r="I920" s="128" t="s">
        <v>3581</v>
      </c>
      <c r="J920" s="124"/>
      <c r="K920" s="124"/>
      <c r="L920" s="124"/>
      <c r="M920" s="124"/>
      <c r="N920" s="207">
        <v>463.8</v>
      </c>
      <c r="O920" s="207">
        <v>0</v>
      </c>
      <c r="P920" s="124" t="s">
        <v>1314</v>
      </c>
    </row>
    <row r="921" spans="1:16" ht="76.5">
      <c r="A921" s="257">
        <v>20</v>
      </c>
      <c r="B921" s="124"/>
      <c r="C921" s="125" t="s">
        <v>693</v>
      </c>
      <c r="D921" s="119">
        <v>43133</v>
      </c>
      <c r="E921" s="120" t="s">
        <v>3057</v>
      </c>
      <c r="F921" s="120" t="s">
        <v>15</v>
      </c>
      <c r="G921" s="120">
        <v>4278</v>
      </c>
      <c r="H921" s="124"/>
      <c r="I921" s="128" t="s">
        <v>3582</v>
      </c>
      <c r="J921" s="124"/>
      <c r="K921" s="124"/>
      <c r="L921" s="124"/>
      <c r="M921" s="124"/>
      <c r="N921" s="207">
        <v>932.74</v>
      </c>
      <c r="O921" s="207">
        <v>0</v>
      </c>
      <c r="P921" s="124" t="s">
        <v>1314</v>
      </c>
    </row>
    <row r="922" spans="1:16" ht="89.25">
      <c r="A922" s="257">
        <v>576</v>
      </c>
      <c r="B922" s="124"/>
      <c r="C922" s="125" t="s">
        <v>852</v>
      </c>
      <c r="D922" s="119">
        <v>43133</v>
      </c>
      <c r="E922" s="120" t="s">
        <v>3058</v>
      </c>
      <c r="F922" s="120" t="s">
        <v>15</v>
      </c>
      <c r="G922" s="120">
        <v>4275</v>
      </c>
      <c r="H922" s="124"/>
      <c r="I922" s="128" t="s">
        <v>3583</v>
      </c>
      <c r="J922" s="124"/>
      <c r="K922" s="124"/>
      <c r="L922" s="124"/>
      <c r="M922" s="124"/>
      <c r="N922" s="207">
        <v>651.69000000000005</v>
      </c>
      <c r="O922" s="207">
        <v>0</v>
      </c>
      <c r="P922" s="124" t="s">
        <v>1314</v>
      </c>
    </row>
    <row r="923" spans="1:16" ht="89.25">
      <c r="A923" s="257">
        <v>576</v>
      </c>
      <c r="B923" s="124"/>
      <c r="C923" s="125" t="s">
        <v>852</v>
      </c>
      <c r="D923" s="119">
        <v>43133</v>
      </c>
      <c r="E923" s="120" t="s">
        <v>3059</v>
      </c>
      <c r="F923" s="120" t="s">
        <v>15</v>
      </c>
      <c r="G923" s="120">
        <v>4276</v>
      </c>
      <c r="H923" s="124"/>
      <c r="I923" s="128" t="s">
        <v>3584</v>
      </c>
      <c r="J923" s="124"/>
      <c r="K923" s="124"/>
      <c r="L923" s="124"/>
      <c r="M923" s="124"/>
      <c r="N923" s="207">
        <v>1024.33</v>
      </c>
      <c r="O923" s="207">
        <v>0</v>
      </c>
      <c r="P923" s="124" t="s">
        <v>1314</v>
      </c>
    </row>
    <row r="924" spans="1:16" ht="63.75">
      <c r="A924" s="257">
        <v>130</v>
      </c>
      <c r="B924" s="124"/>
      <c r="C924" s="125" t="s">
        <v>727</v>
      </c>
      <c r="D924" s="119">
        <v>43133</v>
      </c>
      <c r="E924" s="120" t="s">
        <v>3320</v>
      </c>
      <c r="F924" s="120" t="s">
        <v>3</v>
      </c>
      <c r="G924" s="120">
        <v>1593980</v>
      </c>
      <c r="H924" s="124"/>
      <c r="I924" s="128" t="s">
        <v>3741</v>
      </c>
      <c r="J924" s="124"/>
      <c r="K924" s="124"/>
      <c r="L924" s="124"/>
      <c r="M924" s="124"/>
      <c r="N924" s="207">
        <v>0</v>
      </c>
      <c r="O924" s="207">
        <v>156022.91</v>
      </c>
      <c r="P924" s="124" t="s">
        <v>1314</v>
      </c>
    </row>
    <row r="925" spans="1:16" ht="63.75">
      <c r="A925" s="257">
        <v>130</v>
      </c>
      <c r="B925" s="124"/>
      <c r="C925" s="125" t="s">
        <v>727</v>
      </c>
      <c r="D925" s="119">
        <v>43133</v>
      </c>
      <c r="E925" s="120" t="s">
        <v>3321</v>
      </c>
      <c r="F925" s="120" t="s">
        <v>3</v>
      </c>
      <c r="G925" s="120">
        <v>1593984</v>
      </c>
      <c r="H925" s="124"/>
      <c r="I925" s="128" t="s">
        <v>3742</v>
      </c>
      <c r="J925" s="124"/>
      <c r="K925" s="124"/>
      <c r="L925" s="124"/>
      <c r="M925" s="124"/>
      <c r="N925" s="207">
        <v>0</v>
      </c>
      <c r="O925" s="207">
        <v>688336.35</v>
      </c>
      <c r="P925" s="124" t="s">
        <v>1314</v>
      </c>
    </row>
    <row r="926" spans="1:16" ht="51">
      <c r="A926" s="257">
        <v>70</v>
      </c>
      <c r="B926" s="124"/>
      <c r="C926" s="125" t="s">
        <v>705</v>
      </c>
      <c r="D926" s="119">
        <v>43133</v>
      </c>
      <c r="E926" s="120" t="s">
        <v>3322</v>
      </c>
      <c r="F926" s="120" t="s">
        <v>3</v>
      </c>
      <c r="G926" s="120">
        <v>1594114</v>
      </c>
      <c r="H926" s="124"/>
      <c r="I926" s="128" t="s">
        <v>3743</v>
      </c>
      <c r="J926" s="124"/>
      <c r="K926" s="124"/>
      <c r="L926" s="124"/>
      <c r="M926" s="124"/>
      <c r="N926" s="207">
        <v>0</v>
      </c>
      <c r="O926" s="207">
        <v>3500</v>
      </c>
      <c r="P926" s="124" t="s">
        <v>1314</v>
      </c>
    </row>
    <row r="927" spans="1:16" ht="51">
      <c r="A927" s="257" t="s">
        <v>619</v>
      </c>
      <c r="B927" s="124"/>
      <c r="C927" s="125" t="s">
        <v>713</v>
      </c>
      <c r="D927" s="119">
        <v>43133</v>
      </c>
      <c r="E927" s="120" t="s">
        <v>3323</v>
      </c>
      <c r="F927" s="120" t="s">
        <v>3</v>
      </c>
      <c r="G927" s="120">
        <v>1593991</v>
      </c>
      <c r="H927" s="124"/>
      <c r="I927" s="128" t="s">
        <v>3744</v>
      </c>
      <c r="J927" s="124"/>
      <c r="K927" s="124"/>
      <c r="L927" s="124"/>
      <c r="M927" s="124"/>
      <c r="N927" s="207">
        <v>0</v>
      </c>
      <c r="O927" s="207">
        <v>2075</v>
      </c>
      <c r="P927" s="124" t="s">
        <v>1314</v>
      </c>
    </row>
    <row r="928" spans="1:16" ht="63.75">
      <c r="A928" s="257" t="s">
        <v>619</v>
      </c>
      <c r="B928" s="124"/>
      <c r="C928" s="125" t="s">
        <v>713</v>
      </c>
      <c r="D928" s="119">
        <v>43133</v>
      </c>
      <c r="E928" s="120" t="s">
        <v>3324</v>
      </c>
      <c r="F928" s="120" t="s">
        <v>3</v>
      </c>
      <c r="G928" s="120">
        <v>1594011</v>
      </c>
      <c r="H928" s="124"/>
      <c r="I928" s="128" t="s">
        <v>3745</v>
      </c>
      <c r="J928" s="124"/>
      <c r="K928" s="124"/>
      <c r="L928" s="124"/>
      <c r="M928" s="124"/>
      <c r="N928" s="207">
        <v>0</v>
      </c>
      <c r="O928" s="207">
        <v>1</v>
      </c>
      <c r="P928" s="124" t="s">
        <v>1314</v>
      </c>
    </row>
    <row r="929" spans="1:16" ht="51">
      <c r="A929" s="257" t="s">
        <v>619</v>
      </c>
      <c r="B929" s="124"/>
      <c r="C929" s="125" t="s">
        <v>713</v>
      </c>
      <c r="D929" s="119">
        <v>43133</v>
      </c>
      <c r="E929" s="120" t="s">
        <v>3325</v>
      </c>
      <c r="F929" s="120" t="s">
        <v>3</v>
      </c>
      <c r="G929" s="120">
        <v>1594106</v>
      </c>
      <c r="H929" s="124"/>
      <c r="I929" s="128" t="s">
        <v>1382</v>
      </c>
      <c r="J929" s="124"/>
      <c r="K929" s="124"/>
      <c r="L929" s="124"/>
      <c r="M929" s="124"/>
      <c r="N929" s="207">
        <v>0</v>
      </c>
      <c r="O929" s="207">
        <v>37988.800000000003</v>
      </c>
      <c r="P929" s="124" t="s">
        <v>1314</v>
      </c>
    </row>
    <row r="930" spans="1:16" ht="51">
      <c r="A930" s="257" t="s">
        <v>619</v>
      </c>
      <c r="B930" s="124"/>
      <c r="C930" s="125" t="s">
        <v>713</v>
      </c>
      <c r="D930" s="119">
        <v>43133</v>
      </c>
      <c r="E930" s="120" t="s">
        <v>3326</v>
      </c>
      <c r="F930" s="120" t="s">
        <v>3</v>
      </c>
      <c r="G930" s="120">
        <v>1594107</v>
      </c>
      <c r="H930" s="124"/>
      <c r="I930" s="128" t="s">
        <v>1397</v>
      </c>
      <c r="J930" s="124"/>
      <c r="K930" s="124"/>
      <c r="L930" s="124"/>
      <c r="M930" s="124"/>
      <c r="N930" s="207">
        <v>0</v>
      </c>
      <c r="O930" s="207">
        <v>703.59</v>
      </c>
      <c r="P930" s="124" t="s">
        <v>1314</v>
      </c>
    </row>
    <row r="931" spans="1:16" ht="51">
      <c r="A931" s="257" t="s">
        <v>619</v>
      </c>
      <c r="B931" s="124"/>
      <c r="C931" s="125" t="s">
        <v>713</v>
      </c>
      <c r="D931" s="119">
        <v>43133</v>
      </c>
      <c r="E931" s="120" t="s">
        <v>3327</v>
      </c>
      <c r="F931" s="120" t="s">
        <v>3</v>
      </c>
      <c r="G931" s="120">
        <v>1594109</v>
      </c>
      <c r="H931" s="124"/>
      <c r="I931" s="128" t="s">
        <v>1375</v>
      </c>
      <c r="J931" s="124"/>
      <c r="K931" s="124"/>
      <c r="L931" s="124"/>
      <c r="M931" s="124"/>
      <c r="N931" s="207">
        <v>0</v>
      </c>
      <c r="O931" s="207">
        <v>1944.51</v>
      </c>
      <c r="P931" s="124" t="s">
        <v>1314</v>
      </c>
    </row>
    <row r="932" spans="1:16" ht="38.25">
      <c r="A932" s="257">
        <v>35</v>
      </c>
      <c r="B932" s="124"/>
      <c r="C932" s="125" t="s">
        <v>696</v>
      </c>
      <c r="D932" s="119">
        <v>43133</v>
      </c>
      <c r="E932" s="120" t="s">
        <v>3328</v>
      </c>
      <c r="F932" s="120" t="s">
        <v>3</v>
      </c>
      <c r="G932" s="120">
        <v>1594126</v>
      </c>
      <c r="H932" s="124"/>
      <c r="I932" s="128" t="s">
        <v>3746</v>
      </c>
      <c r="J932" s="124"/>
      <c r="K932" s="124"/>
      <c r="L932" s="124"/>
      <c r="M932" s="124"/>
      <c r="N932" s="207">
        <v>0</v>
      </c>
      <c r="O932" s="207">
        <v>401.65</v>
      </c>
      <c r="P932" s="124" t="s">
        <v>1314</v>
      </c>
    </row>
    <row r="933" spans="1:16" ht="51">
      <c r="A933" s="257">
        <v>580</v>
      </c>
      <c r="B933" s="124"/>
      <c r="C933" s="125" t="s">
        <v>217</v>
      </c>
      <c r="D933" s="119">
        <v>43133</v>
      </c>
      <c r="E933" s="120" t="s">
        <v>3329</v>
      </c>
      <c r="F933" s="120" t="s">
        <v>3</v>
      </c>
      <c r="G933" s="120">
        <v>1594158</v>
      </c>
      <c r="H933" s="124"/>
      <c r="I933" s="128" t="s">
        <v>3747</v>
      </c>
      <c r="J933" s="124"/>
      <c r="K933" s="124"/>
      <c r="L933" s="124"/>
      <c r="M933" s="124"/>
      <c r="N933" s="207">
        <v>0</v>
      </c>
      <c r="O933" s="207">
        <v>313.2</v>
      </c>
      <c r="P933" s="124" t="s">
        <v>1314</v>
      </c>
    </row>
    <row r="934" spans="1:16" ht="51">
      <c r="A934" s="257" t="s">
        <v>619</v>
      </c>
      <c r="B934" s="124"/>
      <c r="C934" s="125" t="s">
        <v>713</v>
      </c>
      <c r="D934" s="119">
        <v>43133</v>
      </c>
      <c r="E934" s="120" t="s">
        <v>3330</v>
      </c>
      <c r="F934" s="120" t="s">
        <v>3</v>
      </c>
      <c r="G934" s="120">
        <v>1594177</v>
      </c>
      <c r="H934" s="124"/>
      <c r="I934" s="128" t="s">
        <v>3748</v>
      </c>
      <c r="J934" s="124"/>
      <c r="K934" s="124"/>
      <c r="L934" s="124"/>
      <c r="M934" s="124"/>
      <c r="N934" s="207">
        <v>0</v>
      </c>
      <c r="O934" s="207">
        <v>695</v>
      </c>
      <c r="P934" s="124" t="s">
        <v>1314</v>
      </c>
    </row>
    <row r="935" spans="1:16" ht="63.75">
      <c r="A935" s="257" t="s">
        <v>619</v>
      </c>
      <c r="B935" s="124"/>
      <c r="C935" s="125" t="s">
        <v>713</v>
      </c>
      <c r="D935" s="119">
        <v>43133</v>
      </c>
      <c r="E935" s="120" t="s">
        <v>3331</v>
      </c>
      <c r="F935" s="120" t="s">
        <v>3</v>
      </c>
      <c r="G935" s="120">
        <v>1594223</v>
      </c>
      <c r="H935" s="124"/>
      <c r="I935" s="128" t="s">
        <v>3749</v>
      </c>
      <c r="J935" s="124"/>
      <c r="K935" s="124"/>
      <c r="L935" s="124"/>
      <c r="M935" s="124"/>
      <c r="N935" s="207">
        <v>0</v>
      </c>
      <c r="O935" s="207">
        <v>262.76</v>
      </c>
      <c r="P935" s="124" t="s">
        <v>1314</v>
      </c>
    </row>
    <row r="936" spans="1:16" ht="63.75">
      <c r="A936" s="257" t="s">
        <v>619</v>
      </c>
      <c r="B936" s="124"/>
      <c r="C936" s="125" t="s">
        <v>713</v>
      </c>
      <c r="D936" s="119">
        <v>43133</v>
      </c>
      <c r="E936" s="120" t="s">
        <v>3332</v>
      </c>
      <c r="F936" s="120" t="s">
        <v>3</v>
      </c>
      <c r="G936" s="120">
        <v>1594276</v>
      </c>
      <c r="H936" s="124"/>
      <c r="I936" s="128" t="s">
        <v>3750</v>
      </c>
      <c r="J936" s="124"/>
      <c r="K936" s="124"/>
      <c r="L936" s="124"/>
      <c r="M936" s="124"/>
      <c r="N936" s="207">
        <v>0</v>
      </c>
      <c r="O936" s="207">
        <v>1300</v>
      </c>
      <c r="P936" s="124" t="s">
        <v>1314</v>
      </c>
    </row>
    <row r="937" spans="1:16" ht="51">
      <c r="A937" s="257" t="s">
        <v>619</v>
      </c>
      <c r="B937" s="124"/>
      <c r="C937" s="125" t="s">
        <v>713</v>
      </c>
      <c r="D937" s="119">
        <v>43136</v>
      </c>
      <c r="E937" s="120" t="s">
        <v>3060</v>
      </c>
      <c r="F937" s="120" t="s">
        <v>6</v>
      </c>
      <c r="G937" s="120">
        <v>657972</v>
      </c>
      <c r="H937" s="124"/>
      <c r="I937" s="128" t="s">
        <v>3585</v>
      </c>
      <c r="J937" s="124"/>
      <c r="K937" s="124"/>
      <c r="L937" s="124"/>
      <c r="M937" s="124"/>
      <c r="N937" s="207">
        <v>0</v>
      </c>
      <c r="O937" s="207">
        <v>373357.83</v>
      </c>
      <c r="P937" s="124" t="s">
        <v>1314</v>
      </c>
    </row>
    <row r="938" spans="1:16" ht="63.75">
      <c r="A938" s="257" t="s">
        <v>619</v>
      </c>
      <c r="B938" s="124"/>
      <c r="C938" s="125" t="s">
        <v>713</v>
      </c>
      <c r="D938" s="119">
        <v>43136</v>
      </c>
      <c r="E938" s="120" t="s">
        <v>3061</v>
      </c>
      <c r="F938" s="120" t="s">
        <v>6</v>
      </c>
      <c r="G938" s="120">
        <v>658179</v>
      </c>
      <c r="H938" s="124"/>
      <c r="I938" s="128" t="s">
        <v>3586</v>
      </c>
      <c r="J938" s="124"/>
      <c r="K938" s="124"/>
      <c r="L938" s="124"/>
      <c r="M938" s="124"/>
      <c r="N938" s="207">
        <v>0</v>
      </c>
      <c r="O938" s="207">
        <v>34558.07</v>
      </c>
      <c r="P938" s="124" t="s">
        <v>1314</v>
      </c>
    </row>
    <row r="939" spans="1:16" ht="63.75">
      <c r="A939" s="257" t="s">
        <v>619</v>
      </c>
      <c r="B939" s="124"/>
      <c r="C939" s="125" t="s">
        <v>713</v>
      </c>
      <c r="D939" s="119">
        <v>43136</v>
      </c>
      <c r="E939" s="120" t="s">
        <v>3062</v>
      </c>
      <c r="F939" s="120" t="s">
        <v>6</v>
      </c>
      <c r="G939" s="120">
        <v>658668</v>
      </c>
      <c r="H939" s="124"/>
      <c r="I939" s="128" t="s">
        <v>3587</v>
      </c>
      <c r="J939" s="124"/>
      <c r="K939" s="124"/>
      <c r="L939" s="124"/>
      <c r="M939" s="124"/>
      <c r="N939" s="207">
        <v>0</v>
      </c>
      <c r="O939" s="207">
        <v>2099.16</v>
      </c>
      <c r="P939" s="124" t="s">
        <v>1314</v>
      </c>
    </row>
    <row r="940" spans="1:16" ht="51">
      <c r="A940" s="257" t="s">
        <v>619</v>
      </c>
      <c r="B940" s="124"/>
      <c r="C940" s="125" t="s">
        <v>713</v>
      </c>
      <c r="D940" s="119">
        <v>43136</v>
      </c>
      <c r="E940" s="120" t="s">
        <v>3063</v>
      </c>
      <c r="F940" s="120" t="s">
        <v>6</v>
      </c>
      <c r="G940" s="120">
        <v>658684</v>
      </c>
      <c r="H940" s="124"/>
      <c r="I940" s="128" t="s">
        <v>3588</v>
      </c>
      <c r="J940" s="124"/>
      <c r="K940" s="124"/>
      <c r="L940" s="124"/>
      <c r="M940" s="124"/>
      <c r="N940" s="207">
        <v>0</v>
      </c>
      <c r="O940" s="207">
        <v>117493.69</v>
      </c>
      <c r="P940" s="124" t="s">
        <v>1314</v>
      </c>
    </row>
    <row r="941" spans="1:16" ht="63.75">
      <c r="A941" s="257">
        <v>378</v>
      </c>
      <c r="B941" s="124"/>
      <c r="C941" s="125" t="s">
        <v>1274</v>
      </c>
      <c r="D941" s="119">
        <v>43136</v>
      </c>
      <c r="E941" s="120" t="s">
        <v>3064</v>
      </c>
      <c r="F941" s="120" t="s">
        <v>11</v>
      </c>
      <c r="G941" s="120">
        <v>912875</v>
      </c>
      <c r="H941" s="124"/>
      <c r="I941" s="128" t="s">
        <v>3590</v>
      </c>
      <c r="J941" s="124"/>
      <c r="K941" s="124"/>
      <c r="L941" s="124"/>
      <c r="M941" s="124"/>
      <c r="N941" s="207">
        <v>50</v>
      </c>
      <c r="O941" s="207">
        <v>0</v>
      </c>
      <c r="P941" s="124" t="s">
        <v>1314</v>
      </c>
    </row>
    <row r="942" spans="1:16" ht="63.75">
      <c r="A942" s="257" t="s">
        <v>619</v>
      </c>
      <c r="B942" s="124"/>
      <c r="C942" s="125" t="s">
        <v>713</v>
      </c>
      <c r="D942" s="119">
        <v>43136</v>
      </c>
      <c r="E942" s="120" t="s">
        <v>3333</v>
      </c>
      <c r="F942" s="120" t="s">
        <v>3</v>
      </c>
      <c r="G942" s="120">
        <v>1594612</v>
      </c>
      <c r="H942" s="124"/>
      <c r="I942" s="128" t="s">
        <v>3751</v>
      </c>
      <c r="J942" s="124"/>
      <c r="K942" s="124"/>
      <c r="L942" s="124"/>
      <c r="M942" s="124"/>
      <c r="N942" s="207">
        <v>0</v>
      </c>
      <c r="O942" s="207">
        <v>25820.16</v>
      </c>
      <c r="P942" s="124" t="s">
        <v>1314</v>
      </c>
    </row>
    <row r="943" spans="1:16" ht="51">
      <c r="A943" s="257" t="s">
        <v>619</v>
      </c>
      <c r="B943" s="124"/>
      <c r="C943" s="125" t="s">
        <v>713</v>
      </c>
      <c r="D943" s="119">
        <v>43136</v>
      </c>
      <c r="E943" s="120" t="s">
        <v>3334</v>
      </c>
      <c r="F943" s="120" t="s">
        <v>3</v>
      </c>
      <c r="G943" s="120">
        <v>1594481</v>
      </c>
      <c r="H943" s="124"/>
      <c r="I943" s="128" t="s">
        <v>1369</v>
      </c>
      <c r="J943" s="124"/>
      <c r="K943" s="124"/>
      <c r="L943" s="124"/>
      <c r="M943" s="124"/>
      <c r="N943" s="207">
        <v>0</v>
      </c>
      <c r="O943" s="207">
        <v>1016</v>
      </c>
      <c r="P943" s="124" t="s">
        <v>1314</v>
      </c>
    </row>
    <row r="944" spans="1:16" ht="63.75">
      <c r="A944" s="257" t="s">
        <v>619</v>
      </c>
      <c r="B944" s="124"/>
      <c r="C944" s="125" t="s">
        <v>713</v>
      </c>
      <c r="D944" s="119">
        <v>43136</v>
      </c>
      <c r="E944" s="120" t="s">
        <v>3335</v>
      </c>
      <c r="F944" s="120" t="s">
        <v>3</v>
      </c>
      <c r="G944" s="120">
        <v>1594482</v>
      </c>
      <c r="H944" s="124"/>
      <c r="I944" s="128" t="s">
        <v>3752</v>
      </c>
      <c r="J944" s="124"/>
      <c r="K944" s="124"/>
      <c r="L944" s="124"/>
      <c r="M944" s="124"/>
      <c r="N944" s="207">
        <v>0</v>
      </c>
      <c r="O944" s="207">
        <v>5575</v>
      </c>
      <c r="P944" s="124" t="s">
        <v>1314</v>
      </c>
    </row>
    <row r="945" spans="1:16" ht="51">
      <c r="A945" s="257" t="s">
        <v>619</v>
      </c>
      <c r="B945" s="124"/>
      <c r="C945" s="125" t="s">
        <v>713</v>
      </c>
      <c r="D945" s="119">
        <v>43136</v>
      </c>
      <c r="E945" s="120" t="s">
        <v>3336</v>
      </c>
      <c r="F945" s="120" t="s">
        <v>3</v>
      </c>
      <c r="G945" s="120">
        <v>1594484</v>
      </c>
      <c r="H945" s="124"/>
      <c r="I945" s="128" t="s">
        <v>3753</v>
      </c>
      <c r="J945" s="124"/>
      <c r="K945" s="124"/>
      <c r="L945" s="124"/>
      <c r="M945" s="124"/>
      <c r="N945" s="207">
        <v>0</v>
      </c>
      <c r="O945" s="207">
        <v>1506</v>
      </c>
      <c r="P945" s="124" t="s">
        <v>1314</v>
      </c>
    </row>
    <row r="946" spans="1:16" ht="51">
      <c r="A946" s="257" t="s">
        <v>619</v>
      </c>
      <c r="B946" s="124"/>
      <c r="C946" s="125" t="s">
        <v>713</v>
      </c>
      <c r="D946" s="119">
        <v>43136</v>
      </c>
      <c r="E946" s="120" t="s">
        <v>3337</v>
      </c>
      <c r="F946" s="120" t="s">
        <v>3</v>
      </c>
      <c r="G946" s="120">
        <v>1594486</v>
      </c>
      <c r="H946" s="124"/>
      <c r="I946" s="128" t="s">
        <v>1407</v>
      </c>
      <c r="J946" s="124"/>
      <c r="K946" s="124"/>
      <c r="L946" s="124"/>
      <c r="M946" s="124"/>
      <c r="N946" s="207">
        <v>0</v>
      </c>
      <c r="O946" s="207">
        <v>400</v>
      </c>
      <c r="P946" s="124" t="s">
        <v>1314</v>
      </c>
    </row>
    <row r="947" spans="1:16" ht="38.25">
      <c r="A947" s="257">
        <v>35</v>
      </c>
      <c r="B947" s="124"/>
      <c r="C947" s="125" t="s">
        <v>696</v>
      </c>
      <c r="D947" s="119">
        <v>43136</v>
      </c>
      <c r="E947" s="120" t="s">
        <v>3338</v>
      </c>
      <c r="F947" s="120" t="s">
        <v>3</v>
      </c>
      <c r="G947" s="120">
        <v>1594501</v>
      </c>
      <c r="H947" s="124"/>
      <c r="I947" s="128" t="s">
        <v>3754</v>
      </c>
      <c r="J947" s="124"/>
      <c r="K947" s="124"/>
      <c r="L947" s="124"/>
      <c r="M947" s="124"/>
      <c r="N947" s="207">
        <v>0</v>
      </c>
      <c r="O947" s="207">
        <v>460</v>
      </c>
      <c r="P947" s="124" t="s">
        <v>1314</v>
      </c>
    </row>
    <row r="948" spans="1:16" ht="51">
      <c r="A948" s="257" t="s">
        <v>619</v>
      </c>
      <c r="B948" s="124"/>
      <c r="C948" s="125" t="s">
        <v>713</v>
      </c>
      <c r="D948" s="119">
        <v>43136</v>
      </c>
      <c r="E948" s="120" t="s">
        <v>3339</v>
      </c>
      <c r="F948" s="120" t="s">
        <v>3</v>
      </c>
      <c r="G948" s="120">
        <v>1594528</v>
      </c>
      <c r="H948" s="124"/>
      <c r="I948" s="128" t="s">
        <v>1389</v>
      </c>
      <c r="J948" s="124"/>
      <c r="K948" s="124"/>
      <c r="L948" s="124"/>
      <c r="M948" s="124"/>
      <c r="N948" s="207">
        <v>0</v>
      </c>
      <c r="O948" s="207">
        <v>390</v>
      </c>
      <c r="P948" s="124" t="s">
        <v>1314</v>
      </c>
    </row>
    <row r="949" spans="1:16" ht="51">
      <c r="A949" s="257" t="s">
        <v>619</v>
      </c>
      <c r="B949" s="124"/>
      <c r="C949" s="125" t="s">
        <v>713</v>
      </c>
      <c r="D949" s="119">
        <v>43136</v>
      </c>
      <c r="E949" s="120" t="s">
        <v>3340</v>
      </c>
      <c r="F949" s="120" t="s">
        <v>3</v>
      </c>
      <c r="G949" s="120">
        <v>1594531</v>
      </c>
      <c r="H949" s="124"/>
      <c r="I949" s="128" t="s">
        <v>1389</v>
      </c>
      <c r="J949" s="124"/>
      <c r="K949" s="124"/>
      <c r="L949" s="124"/>
      <c r="M949" s="124"/>
      <c r="N949" s="207">
        <v>0</v>
      </c>
      <c r="O949" s="207">
        <v>390</v>
      </c>
      <c r="P949" s="124" t="s">
        <v>1314</v>
      </c>
    </row>
    <row r="950" spans="1:16" ht="51">
      <c r="A950" s="257" t="s">
        <v>619</v>
      </c>
      <c r="B950" s="124"/>
      <c r="C950" s="125" t="s">
        <v>713</v>
      </c>
      <c r="D950" s="119">
        <v>43136</v>
      </c>
      <c r="E950" s="120" t="s">
        <v>3341</v>
      </c>
      <c r="F950" s="120" t="s">
        <v>3</v>
      </c>
      <c r="G950" s="120">
        <v>1594582</v>
      </c>
      <c r="H950" s="124"/>
      <c r="I950" s="128" t="s">
        <v>3755</v>
      </c>
      <c r="J950" s="124"/>
      <c r="K950" s="124"/>
      <c r="L950" s="124"/>
      <c r="M950" s="124"/>
      <c r="N950" s="207">
        <v>0</v>
      </c>
      <c r="O950" s="207">
        <v>711.18</v>
      </c>
      <c r="P950" s="124" t="s">
        <v>1314</v>
      </c>
    </row>
    <row r="951" spans="1:16" ht="51">
      <c r="A951" s="257" t="s">
        <v>619</v>
      </c>
      <c r="B951" s="124"/>
      <c r="C951" s="125" t="s">
        <v>713</v>
      </c>
      <c r="D951" s="119">
        <v>43136</v>
      </c>
      <c r="E951" s="120" t="s">
        <v>3342</v>
      </c>
      <c r="F951" s="120" t="s">
        <v>3</v>
      </c>
      <c r="G951" s="120">
        <v>1594583</v>
      </c>
      <c r="H951" s="124"/>
      <c r="I951" s="128" t="s">
        <v>3756</v>
      </c>
      <c r="J951" s="124"/>
      <c r="K951" s="124"/>
      <c r="L951" s="124"/>
      <c r="M951" s="124"/>
      <c r="N951" s="207">
        <v>0</v>
      </c>
      <c r="O951" s="207">
        <v>150</v>
      </c>
      <c r="P951" s="124" t="s">
        <v>1314</v>
      </c>
    </row>
    <row r="952" spans="1:16" ht="51">
      <c r="A952" s="257" t="s">
        <v>619</v>
      </c>
      <c r="B952" s="124"/>
      <c r="C952" s="125" t="s">
        <v>713</v>
      </c>
      <c r="D952" s="119">
        <v>43136</v>
      </c>
      <c r="E952" s="120" t="s">
        <v>3343</v>
      </c>
      <c r="F952" s="120" t="s">
        <v>3</v>
      </c>
      <c r="G952" s="120">
        <v>1594584</v>
      </c>
      <c r="H952" s="124"/>
      <c r="I952" s="128" t="s">
        <v>1373</v>
      </c>
      <c r="J952" s="124"/>
      <c r="K952" s="124"/>
      <c r="L952" s="124"/>
      <c r="M952" s="124"/>
      <c r="N952" s="207">
        <v>0</v>
      </c>
      <c r="O952" s="207">
        <v>1713</v>
      </c>
      <c r="P952" s="124" t="s">
        <v>1314</v>
      </c>
    </row>
    <row r="953" spans="1:16" ht="51">
      <c r="A953" s="257" t="s">
        <v>619</v>
      </c>
      <c r="B953" s="124"/>
      <c r="C953" s="125" t="s">
        <v>713</v>
      </c>
      <c r="D953" s="119">
        <v>43136</v>
      </c>
      <c r="E953" s="120" t="s">
        <v>3344</v>
      </c>
      <c r="F953" s="120" t="s">
        <v>3</v>
      </c>
      <c r="G953" s="120">
        <v>1594629</v>
      </c>
      <c r="H953" s="124"/>
      <c r="I953" s="128" t="s">
        <v>3757</v>
      </c>
      <c r="J953" s="124"/>
      <c r="K953" s="124"/>
      <c r="L953" s="124"/>
      <c r="M953" s="124"/>
      <c r="N953" s="207">
        <v>0</v>
      </c>
      <c r="O953" s="207">
        <v>218.02</v>
      </c>
      <c r="P953" s="124" t="s">
        <v>1314</v>
      </c>
    </row>
    <row r="954" spans="1:16" ht="51">
      <c r="A954" s="257" t="s">
        <v>619</v>
      </c>
      <c r="B954" s="124"/>
      <c r="C954" s="125" t="s">
        <v>713</v>
      </c>
      <c r="D954" s="119">
        <v>43136</v>
      </c>
      <c r="E954" s="120" t="s">
        <v>3345</v>
      </c>
      <c r="F954" s="120" t="s">
        <v>3</v>
      </c>
      <c r="G954" s="120">
        <v>1594635</v>
      </c>
      <c r="H954" s="124"/>
      <c r="I954" s="128" t="s">
        <v>1386</v>
      </c>
      <c r="J954" s="124"/>
      <c r="K954" s="124"/>
      <c r="L954" s="124"/>
      <c r="M954" s="124"/>
      <c r="N954" s="207">
        <v>0</v>
      </c>
      <c r="O954" s="207">
        <v>800</v>
      </c>
      <c r="P954" s="124" t="s">
        <v>1314</v>
      </c>
    </row>
    <row r="955" spans="1:16" ht="51">
      <c r="A955" s="257" t="s">
        <v>619</v>
      </c>
      <c r="B955" s="124"/>
      <c r="C955" s="125" t="s">
        <v>713</v>
      </c>
      <c r="D955" s="119">
        <v>43136</v>
      </c>
      <c r="E955" s="120" t="s">
        <v>3346</v>
      </c>
      <c r="F955" s="120" t="s">
        <v>3</v>
      </c>
      <c r="G955" s="120">
        <v>1594729</v>
      </c>
      <c r="H955" s="124"/>
      <c r="I955" s="128" t="s">
        <v>2766</v>
      </c>
      <c r="J955" s="124"/>
      <c r="K955" s="124"/>
      <c r="L955" s="124"/>
      <c r="M955" s="124"/>
      <c r="N955" s="207">
        <v>0</v>
      </c>
      <c r="O955" s="207">
        <v>800</v>
      </c>
      <c r="P955" s="124" t="s">
        <v>1314</v>
      </c>
    </row>
    <row r="956" spans="1:16" ht="51">
      <c r="A956" s="257" t="s">
        <v>619</v>
      </c>
      <c r="B956" s="124"/>
      <c r="C956" s="125" t="s">
        <v>713</v>
      </c>
      <c r="D956" s="119">
        <v>43137</v>
      </c>
      <c r="E956" s="120" t="s">
        <v>3065</v>
      </c>
      <c r="F956" s="120" t="s">
        <v>6</v>
      </c>
      <c r="G956" s="120">
        <v>659684</v>
      </c>
      <c r="H956" s="124"/>
      <c r="I956" s="128" t="s">
        <v>3591</v>
      </c>
      <c r="J956" s="124"/>
      <c r="K956" s="124"/>
      <c r="L956" s="124"/>
      <c r="M956" s="124"/>
      <c r="N956" s="207">
        <v>0</v>
      </c>
      <c r="O956" s="207">
        <v>22514.52</v>
      </c>
      <c r="P956" s="124" t="s">
        <v>1314</v>
      </c>
    </row>
    <row r="957" spans="1:16" ht="51">
      <c r="A957" s="257" t="s">
        <v>619</v>
      </c>
      <c r="B957" s="124"/>
      <c r="C957" s="125" t="s">
        <v>713</v>
      </c>
      <c r="D957" s="119">
        <v>43137</v>
      </c>
      <c r="E957" s="120" t="s">
        <v>3066</v>
      </c>
      <c r="F957" s="120" t="s">
        <v>6</v>
      </c>
      <c r="G957" s="120">
        <v>659947</v>
      </c>
      <c r="H957" s="124"/>
      <c r="I957" s="128" t="s">
        <v>3592</v>
      </c>
      <c r="J957" s="124"/>
      <c r="K957" s="124"/>
      <c r="L957" s="124"/>
      <c r="M957" s="124"/>
      <c r="N957" s="207">
        <v>0</v>
      </c>
      <c r="O957" s="207">
        <v>6351.4</v>
      </c>
      <c r="P957" s="124" t="s">
        <v>1314</v>
      </c>
    </row>
    <row r="958" spans="1:16" ht="51">
      <c r="A958" s="257" t="s">
        <v>619</v>
      </c>
      <c r="B958" s="124"/>
      <c r="C958" s="125" t="s">
        <v>713</v>
      </c>
      <c r="D958" s="119">
        <v>43137</v>
      </c>
      <c r="E958" s="120" t="s">
        <v>3067</v>
      </c>
      <c r="F958" s="120" t="s">
        <v>6</v>
      </c>
      <c r="G958" s="120">
        <v>659949</v>
      </c>
      <c r="H958" s="124"/>
      <c r="I958" s="128" t="s">
        <v>3593</v>
      </c>
      <c r="J958" s="124"/>
      <c r="K958" s="124"/>
      <c r="L958" s="124"/>
      <c r="M958" s="124"/>
      <c r="N958" s="207">
        <v>0</v>
      </c>
      <c r="O958" s="207">
        <v>26044.2</v>
      </c>
      <c r="P958" s="124" t="s">
        <v>1314</v>
      </c>
    </row>
    <row r="959" spans="1:16" ht="51">
      <c r="A959" s="257" t="s">
        <v>619</v>
      </c>
      <c r="B959" s="124"/>
      <c r="C959" s="125" t="s">
        <v>713</v>
      </c>
      <c r="D959" s="119">
        <v>43137</v>
      </c>
      <c r="E959" s="120" t="s">
        <v>3068</v>
      </c>
      <c r="F959" s="120" t="s">
        <v>6</v>
      </c>
      <c r="G959" s="120">
        <v>659955</v>
      </c>
      <c r="H959" s="124"/>
      <c r="I959" s="128" t="s">
        <v>3594</v>
      </c>
      <c r="J959" s="124"/>
      <c r="K959" s="124"/>
      <c r="L959" s="124"/>
      <c r="M959" s="124"/>
      <c r="N959" s="207">
        <v>0</v>
      </c>
      <c r="O959" s="207">
        <v>14640.06</v>
      </c>
      <c r="P959" s="124" t="s">
        <v>1314</v>
      </c>
    </row>
    <row r="960" spans="1:16" ht="63.75">
      <c r="A960" s="257" t="s">
        <v>619</v>
      </c>
      <c r="B960" s="124"/>
      <c r="C960" s="125" t="s">
        <v>713</v>
      </c>
      <c r="D960" s="119">
        <v>43137</v>
      </c>
      <c r="E960" s="120" t="s">
        <v>3069</v>
      </c>
      <c r="F960" s="120" t="s">
        <v>6</v>
      </c>
      <c r="G960" s="120">
        <v>659957</v>
      </c>
      <c r="H960" s="124"/>
      <c r="I960" s="128" t="s">
        <v>3595</v>
      </c>
      <c r="J960" s="124"/>
      <c r="K960" s="124"/>
      <c r="L960" s="124"/>
      <c r="M960" s="124"/>
      <c r="N960" s="207">
        <v>0</v>
      </c>
      <c r="O960" s="207">
        <v>201494.46</v>
      </c>
      <c r="P960" s="124" t="s">
        <v>1314</v>
      </c>
    </row>
    <row r="961" spans="1:16" ht="63.75">
      <c r="A961" s="257" t="s">
        <v>619</v>
      </c>
      <c r="B961" s="124"/>
      <c r="C961" s="125" t="s">
        <v>713</v>
      </c>
      <c r="D961" s="119">
        <v>43137</v>
      </c>
      <c r="E961" s="120" t="s">
        <v>3070</v>
      </c>
      <c r="F961" s="120" t="s">
        <v>6</v>
      </c>
      <c r="G961" s="120">
        <v>659959</v>
      </c>
      <c r="H961" s="124"/>
      <c r="I961" s="128" t="s">
        <v>3596</v>
      </c>
      <c r="J961" s="124"/>
      <c r="K961" s="124"/>
      <c r="L961" s="124"/>
      <c r="M961" s="124"/>
      <c r="N961" s="207">
        <v>0</v>
      </c>
      <c r="O961" s="207">
        <v>48271.49</v>
      </c>
      <c r="P961" s="124" t="s">
        <v>1314</v>
      </c>
    </row>
    <row r="962" spans="1:16" ht="51">
      <c r="A962" s="257" t="s">
        <v>619</v>
      </c>
      <c r="B962" s="124"/>
      <c r="C962" s="125" t="s">
        <v>713</v>
      </c>
      <c r="D962" s="119">
        <v>43137</v>
      </c>
      <c r="E962" s="120" t="s">
        <v>3071</v>
      </c>
      <c r="F962" s="120" t="s">
        <v>6</v>
      </c>
      <c r="G962" s="120">
        <v>659961</v>
      </c>
      <c r="H962" s="124"/>
      <c r="I962" s="128" t="s">
        <v>3597</v>
      </c>
      <c r="J962" s="124"/>
      <c r="K962" s="124"/>
      <c r="L962" s="124"/>
      <c r="M962" s="124"/>
      <c r="N962" s="207">
        <v>0</v>
      </c>
      <c r="O962" s="207">
        <v>6901.16</v>
      </c>
      <c r="P962" s="124" t="s">
        <v>1314</v>
      </c>
    </row>
    <row r="963" spans="1:16" ht="51">
      <c r="A963" s="257" t="s">
        <v>619</v>
      </c>
      <c r="B963" s="124"/>
      <c r="C963" s="125" t="s">
        <v>713</v>
      </c>
      <c r="D963" s="119">
        <v>43137</v>
      </c>
      <c r="E963" s="120" t="s">
        <v>3072</v>
      </c>
      <c r="F963" s="120" t="s">
        <v>6</v>
      </c>
      <c r="G963" s="120">
        <v>660023</v>
      </c>
      <c r="H963" s="124"/>
      <c r="I963" s="128" t="s">
        <v>3598</v>
      </c>
      <c r="J963" s="124"/>
      <c r="K963" s="124"/>
      <c r="L963" s="124"/>
      <c r="M963" s="124"/>
      <c r="N963" s="207">
        <v>0</v>
      </c>
      <c r="O963" s="207">
        <v>19146.259999999998</v>
      </c>
      <c r="P963" s="124" t="s">
        <v>1314</v>
      </c>
    </row>
    <row r="964" spans="1:16" ht="76.5">
      <c r="A964" s="257">
        <v>20</v>
      </c>
      <c r="B964" s="124"/>
      <c r="C964" s="125" t="s">
        <v>693</v>
      </c>
      <c r="D964" s="119">
        <v>43137</v>
      </c>
      <c r="E964" s="120" t="s">
        <v>3073</v>
      </c>
      <c r="F964" s="120" t="s">
        <v>15</v>
      </c>
      <c r="G964" s="120">
        <v>4319</v>
      </c>
      <c r="H964" s="124"/>
      <c r="I964" s="128" t="s">
        <v>3599</v>
      </c>
      <c r="J964" s="124"/>
      <c r="K964" s="124"/>
      <c r="L964" s="124"/>
      <c r="M964" s="124"/>
      <c r="N964" s="207">
        <v>1376.79</v>
      </c>
      <c r="O964" s="207">
        <v>0</v>
      </c>
      <c r="P964" s="124" t="s">
        <v>1314</v>
      </c>
    </row>
    <row r="965" spans="1:16" ht="76.5">
      <c r="A965" s="257">
        <v>20</v>
      </c>
      <c r="B965" s="124"/>
      <c r="C965" s="125" t="s">
        <v>693</v>
      </c>
      <c r="D965" s="119">
        <v>43137</v>
      </c>
      <c r="E965" s="120" t="s">
        <v>3074</v>
      </c>
      <c r="F965" s="120" t="s">
        <v>15</v>
      </c>
      <c r="G965" s="120">
        <v>4320</v>
      </c>
      <c r="H965" s="124"/>
      <c r="I965" s="128" t="s">
        <v>3600</v>
      </c>
      <c r="J965" s="124"/>
      <c r="K965" s="124"/>
      <c r="L965" s="124"/>
      <c r="M965" s="124"/>
      <c r="N965" s="207">
        <v>992.15</v>
      </c>
      <c r="O965" s="207">
        <v>0</v>
      </c>
      <c r="P965" s="124" t="s">
        <v>1314</v>
      </c>
    </row>
    <row r="966" spans="1:16" ht="63.75">
      <c r="A966" s="257">
        <v>291</v>
      </c>
      <c r="B966" s="124"/>
      <c r="C966" s="125" t="s">
        <v>794</v>
      </c>
      <c r="D966" s="119">
        <v>43137</v>
      </c>
      <c r="E966" s="120" t="s">
        <v>3075</v>
      </c>
      <c r="F966" s="120" t="s">
        <v>11</v>
      </c>
      <c r="G966" s="120">
        <v>659808</v>
      </c>
      <c r="H966" s="124"/>
      <c r="I966" s="128" t="s">
        <v>3601</v>
      </c>
      <c r="J966" s="124"/>
      <c r="K966" s="124"/>
      <c r="L966" s="124"/>
      <c r="M966" s="124"/>
      <c r="N966" s="207">
        <v>50</v>
      </c>
      <c r="O966" s="207">
        <v>0</v>
      </c>
      <c r="P966" s="124" t="s">
        <v>1314</v>
      </c>
    </row>
    <row r="967" spans="1:16" ht="114.75">
      <c r="A967" s="257">
        <v>249</v>
      </c>
      <c r="B967" s="124"/>
      <c r="C967" s="125" t="s">
        <v>775</v>
      </c>
      <c r="D967" s="119">
        <v>43137</v>
      </c>
      <c r="E967" s="120" t="s">
        <v>3076</v>
      </c>
      <c r="F967" s="120" t="s">
        <v>1257</v>
      </c>
      <c r="G967" s="120">
        <v>4269</v>
      </c>
      <c r="H967" s="124"/>
      <c r="I967" s="128" t="s">
        <v>3602</v>
      </c>
      <c r="J967" s="124"/>
      <c r="K967" s="124"/>
      <c r="L967" s="124"/>
      <c r="M967" s="124"/>
      <c r="N967" s="207">
        <v>6998.17</v>
      </c>
      <c r="O967" s="207">
        <v>0</v>
      </c>
      <c r="P967" s="124" t="s">
        <v>1314</v>
      </c>
    </row>
    <row r="968" spans="1:16" ht="51">
      <c r="A968" s="257">
        <v>513</v>
      </c>
      <c r="B968" s="124"/>
      <c r="C968" s="125" t="s">
        <v>201</v>
      </c>
      <c r="D968" s="119">
        <v>43137</v>
      </c>
      <c r="E968" s="120" t="s">
        <v>3347</v>
      </c>
      <c r="F968" s="120" t="s">
        <v>3</v>
      </c>
      <c r="G968" s="120">
        <v>1594985</v>
      </c>
      <c r="H968" s="124"/>
      <c r="I968" s="128" t="s">
        <v>3758</v>
      </c>
      <c r="J968" s="124"/>
      <c r="K968" s="124"/>
      <c r="L968" s="124"/>
      <c r="M968" s="124"/>
      <c r="N968" s="207">
        <v>0</v>
      </c>
      <c r="O968" s="207">
        <v>1404</v>
      </c>
      <c r="P968" s="124" t="s">
        <v>1314</v>
      </c>
    </row>
    <row r="969" spans="1:16" ht="51">
      <c r="A969" s="257" t="s">
        <v>619</v>
      </c>
      <c r="B969" s="124"/>
      <c r="C969" s="125" t="s">
        <v>713</v>
      </c>
      <c r="D969" s="119">
        <v>43137</v>
      </c>
      <c r="E969" s="120" t="s">
        <v>3348</v>
      </c>
      <c r="F969" s="120" t="s">
        <v>3</v>
      </c>
      <c r="G969" s="120">
        <v>1594901</v>
      </c>
      <c r="H969" s="124"/>
      <c r="I969" s="128" t="s">
        <v>3759</v>
      </c>
      <c r="J969" s="124"/>
      <c r="K969" s="124"/>
      <c r="L969" s="124"/>
      <c r="M969" s="124"/>
      <c r="N969" s="207">
        <v>0</v>
      </c>
      <c r="O969" s="207">
        <v>0.66</v>
      </c>
      <c r="P969" s="124" t="s">
        <v>1314</v>
      </c>
    </row>
    <row r="970" spans="1:16" ht="51">
      <c r="A970" s="257" t="s">
        <v>619</v>
      </c>
      <c r="B970" s="124"/>
      <c r="C970" s="125" t="s">
        <v>713</v>
      </c>
      <c r="D970" s="119">
        <v>43137</v>
      </c>
      <c r="E970" s="120" t="s">
        <v>3349</v>
      </c>
      <c r="F970" s="120" t="s">
        <v>3</v>
      </c>
      <c r="G970" s="120">
        <v>1594902</v>
      </c>
      <c r="H970" s="124"/>
      <c r="I970" s="128" t="s">
        <v>3760</v>
      </c>
      <c r="J970" s="124"/>
      <c r="K970" s="124"/>
      <c r="L970" s="124"/>
      <c r="M970" s="124"/>
      <c r="N970" s="207">
        <v>0</v>
      </c>
      <c r="O970" s="207">
        <v>2304.16</v>
      </c>
      <c r="P970" s="124" t="s">
        <v>1314</v>
      </c>
    </row>
    <row r="971" spans="1:16" ht="51">
      <c r="A971" s="257" t="s">
        <v>619</v>
      </c>
      <c r="B971" s="124"/>
      <c r="C971" s="125" t="s">
        <v>713</v>
      </c>
      <c r="D971" s="119">
        <v>43137</v>
      </c>
      <c r="E971" s="120" t="s">
        <v>3350</v>
      </c>
      <c r="F971" s="120" t="s">
        <v>3</v>
      </c>
      <c r="G971" s="120">
        <v>1594911</v>
      </c>
      <c r="H971" s="124"/>
      <c r="I971" s="128" t="s">
        <v>3761</v>
      </c>
      <c r="J971" s="124"/>
      <c r="K971" s="124"/>
      <c r="L971" s="124"/>
      <c r="M971" s="124"/>
      <c r="N971" s="207">
        <v>0</v>
      </c>
      <c r="O971" s="207">
        <v>686.35</v>
      </c>
      <c r="P971" s="124" t="s">
        <v>1314</v>
      </c>
    </row>
    <row r="972" spans="1:16" ht="51">
      <c r="A972" s="257" t="s">
        <v>619</v>
      </c>
      <c r="B972" s="124"/>
      <c r="C972" s="125" t="s">
        <v>713</v>
      </c>
      <c r="D972" s="119">
        <v>43137</v>
      </c>
      <c r="E972" s="120" t="s">
        <v>3351</v>
      </c>
      <c r="F972" s="120" t="s">
        <v>3</v>
      </c>
      <c r="G972" s="120">
        <v>1594933</v>
      </c>
      <c r="H972" s="124"/>
      <c r="I972" s="128" t="s">
        <v>3762</v>
      </c>
      <c r="J972" s="124"/>
      <c r="K972" s="124"/>
      <c r="L972" s="124"/>
      <c r="M972" s="124"/>
      <c r="N972" s="207">
        <v>0</v>
      </c>
      <c r="O972" s="207">
        <v>3381.4</v>
      </c>
      <c r="P972" s="124" t="s">
        <v>1314</v>
      </c>
    </row>
    <row r="973" spans="1:16" ht="51">
      <c r="A973" s="257" t="s">
        <v>619</v>
      </c>
      <c r="B973" s="124"/>
      <c r="C973" s="125" t="s">
        <v>713</v>
      </c>
      <c r="D973" s="119">
        <v>43137</v>
      </c>
      <c r="E973" s="120" t="s">
        <v>3352</v>
      </c>
      <c r="F973" s="120" t="s">
        <v>3</v>
      </c>
      <c r="G973" s="120">
        <v>1594960</v>
      </c>
      <c r="H973" s="124"/>
      <c r="I973" s="128" t="s">
        <v>3763</v>
      </c>
      <c r="J973" s="124"/>
      <c r="K973" s="124"/>
      <c r="L973" s="124"/>
      <c r="M973" s="124"/>
      <c r="N973" s="207">
        <v>0</v>
      </c>
      <c r="O973" s="207">
        <v>125</v>
      </c>
      <c r="P973" s="124" t="s">
        <v>1314</v>
      </c>
    </row>
    <row r="974" spans="1:16" ht="51">
      <c r="A974" s="257" t="s">
        <v>619</v>
      </c>
      <c r="B974" s="124"/>
      <c r="C974" s="125" t="s">
        <v>713</v>
      </c>
      <c r="D974" s="119">
        <v>43137</v>
      </c>
      <c r="E974" s="120" t="s">
        <v>3353</v>
      </c>
      <c r="F974" s="120" t="s">
        <v>3</v>
      </c>
      <c r="G974" s="120">
        <v>1594962</v>
      </c>
      <c r="H974" s="124"/>
      <c r="I974" s="128" t="s">
        <v>3764</v>
      </c>
      <c r="J974" s="124"/>
      <c r="K974" s="124"/>
      <c r="L974" s="124"/>
      <c r="M974" s="124"/>
      <c r="N974" s="207">
        <v>0</v>
      </c>
      <c r="O974" s="207">
        <v>125</v>
      </c>
      <c r="P974" s="124" t="s">
        <v>1314</v>
      </c>
    </row>
    <row r="975" spans="1:16" ht="51">
      <c r="A975" s="257" t="s">
        <v>619</v>
      </c>
      <c r="B975" s="124"/>
      <c r="C975" s="125" t="s">
        <v>713</v>
      </c>
      <c r="D975" s="119">
        <v>43137</v>
      </c>
      <c r="E975" s="120" t="s">
        <v>3354</v>
      </c>
      <c r="F975" s="120" t="s">
        <v>3</v>
      </c>
      <c r="G975" s="120">
        <v>1594963</v>
      </c>
      <c r="H975" s="124"/>
      <c r="I975" s="128" t="s">
        <v>3765</v>
      </c>
      <c r="J975" s="124"/>
      <c r="K975" s="124"/>
      <c r="L975" s="124"/>
      <c r="M975" s="124"/>
      <c r="N975" s="207">
        <v>0</v>
      </c>
      <c r="O975" s="207">
        <v>125</v>
      </c>
      <c r="P975" s="124" t="s">
        <v>1314</v>
      </c>
    </row>
    <row r="976" spans="1:16" ht="51">
      <c r="A976" s="257" t="s">
        <v>619</v>
      </c>
      <c r="B976" s="124"/>
      <c r="C976" s="125" t="s">
        <v>713</v>
      </c>
      <c r="D976" s="119">
        <v>43137</v>
      </c>
      <c r="E976" s="120" t="s">
        <v>3355</v>
      </c>
      <c r="F976" s="120" t="s">
        <v>3</v>
      </c>
      <c r="G976" s="120">
        <v>1594965</v>
      </c>
      <c r="H976" s="124"/>
      <c r="I976" s="128" t="s">
        <v>3766</v>
      </c>
      <c r="J976" s="124"/>
      <c r="K976" s="124"/>
      <c r="L976" s="124"/>
      <c r="M976" s="124"/>
      <c r="N976" s="207">
        <v>0</v>
      </c>
      <c r="O976" s="207">
        <v>125</v>
      </c>
      <c r="P976" s="124" t="s">
        <v>1314</v>
      </c>
    </row>
    <row r="977" spans="1:16" ht="51">
      <c r="A977" s="257" t="s">
        <v>619</v>
      </c>
      <c r="B977" s="124"/>
      <c r="C977" s="125" t="s">
        <v>713</v>
      </c>
      <c r="D977" s="119">
        <v>43137</v>
      </c>
      <c r="E977" s="120" t="s">
        <v>3356</v>
      </c>
      <c r="F977" s="120" t="s">
        <v>3</v>
      </c>
      <c r="G977" s="120">
        <v>1594967</v>
      </c>
      <c r="H977" s="124"/>
      <c r="I977" s="128" t="s">
        <v>3767</v>
      </c>
      <c r="J977" s="124"/>
      <c r="K977" s="124"/>
      <c r="L977" s="124"/>
      <c r="M977" s="124"/>
      <c r="N977" s="207">
        <v>0</v>
      </c>
      <c r="O977" s="207">
        <v>125</v>
      </c>
      <c r="P977" s="124" t="s">
        <v>1314</v>
      </c>
    </row>
    <row r="978" spans="1:16" ht="51">
      <c r="A978" s="257" t="s">
        <v>619</v>
      </c>
      <c r="B978" s="124"/>
      <c r="C978" s="125" t="s">
        <v>713</v>
      </c>
      <c r="D978" s="119">
        <v>43137</v>
      </c>
      <c r="E978" s="120" t="s">
        <v>3357</v>
      </c>
      <c r="F978" s="120" t="s">
        <v>3</v>
      </c>
      <c r="G978" s="120">
        <v>1594968</v>
      </c>
      <c r="H978" s="124"/>
      <c r="I978" s="128" t="s">
        <v>3768</v>
      </c>
      <c r="J978" s="124"/>
      <c r="K978" s="124"/>
      <c r="L978" s="124"/>
      <c r="M978" s="124"/>
      <c r="N978" s="207">
        <v>0</v>
      </c>
      <c r="O978" s="207">
        <v>125</v>
      </c>
      <c r="P978" s="124" t="s">
        <v>1314</v>
      </c>
    </row>
    <row r="979" spans="1:16" ht="51">
      <c r="A979" s="257" t="s">
        <v>619</v>
      </c>
      <c r="B979" s="124"/>
      <c r="C979" s="125" t="s">
        <v>713</v>
      </c>
      <c r="D979" s="119">
        <v>43137</v>
      </c>
      <c r="E979" s="120" t="s">
        <v>3358</v>
      </c>
      <c r="F979" s="120" t="s">
        <v>3</v>
      </c>
      <c r="G979" s="120">
        <v>1594970</v>
      </c>
      <c r="H979" s="124"/>
      <c r="I979" s="128" t="s">
        <v>3769</v>
      </c>
      <c r="J979" s="124"/>
      <c r="K979" s="124"/>
      <c r="L979" s="124"/>
      <c r="M979" s="124"/>
      <c r="N979" s="207">
        <v>0</v>
      </c>
      <c r="O979" s="207">
        <v>125</v>
      </c>
      <c r="P979" s="124" t="s">
        <v>1314</v>
      </c>
    </row>
    <row r="980" spans="1:16" ht="51">
      <c r="A980" s="257" t="s">
        <v>619</v>
      </c>
      <c r="B980" s="124"/>
      <c r="C980" s="125" t="s">
        <v>713</v>
      </c>
      <c r="D980" s="119">
        <v>43137</v>
      </c>
      <c r="E980" s="120" t="s">
        <v>3359</v>
      </c>
      <c r="F980" s="120" t="s">
        <v>3</v>
      </c>
      <c r="G980" s="120">
        <v>1594972</v>
      </c>
      <c r="H980" s="124"/>
      <c r="I980" s="128" t="s">
        <v>3770</v>
      </c>
      <c r="J980" s="124"/>
      <c r="K980" s="124"/>
      <c r="L980" s="124"/>
      <c r="M980" s="124"/>
      <c r="N980" s="207">
        <v>0</v>
      </c>
      <c r="O980" s="207">
        <v>125</v>
      </c>
      <c r="P980" s="124" t="s">
        <v>1314</v>
      </c>
    </row>
    <row r="981" spans="1:16" ht="38.25">
      <c r="A981" s="257">
        <v>580</v>
      </c>
      <c r="B981" s="124"/>
      <c r="C981" s="125" t="s">
        <v>217</v>
      </c>
      <c r="D981" s="119">
        <v>43137</v>
      </c>
      <c r="E981" s="120" t="s">
        <v>3360</v>
      </c>
      <c r="F981" s="120" t="s">
        <v>3</v>
      </c>
      <c r="G981" s="120">
        <v>1595023</v>
      </c>
      <c r="H981" s="124"/>
      <c r="I981" s="128" t="s">
        <v>3771</v>
      </c>
      <c r="J981" s="124"/>
      <c r="K981" s="124"/>
      <c r="L981" s="124"/>
      <c r="M981" s="124"/>
      <c r="N981" s="207">
        <v>0</v>
      </c>
      <c r="O981" s="207">
        <v>100.36</v>
      </c>
      <c r="P981" s="124" t="s">
        <v>1314</v>
      </c>
    </row>
    <row r="982" spans="1:16" ht="38.25">
      <c r="A982" s="257">
        <v>20</v>
      </c>
      <c r="B982" s="124"/>
      <c r="C982" s="125" t="s">
        <v>693</v>
      </c>
      <c r="D982" s="119">
        <v>43137</v>
      </c>
      <c r="E982" s="120" t="s">
        <v>3361</v>
      </c>
      <c r="F982" s="120" t="s">
        <v>3</v>
      </c>
      <c r="G982" s="120">
        <v>1595038</v>
      </c>
      <c r="H982" s="124"/>
      <c r="I982" s="128" t="s">
        <v>3772</v>
      </c>
      <c r="J982" s="124"/>
      <c r="K982" s="124"/>
      <c r="L982" s="124"/>
      <c r="M982" s="124"/>
      <c r="N982" s="207">
        <v>0</v>
      </c>
      <c r="O982" s="207">
        <v>120</v>
      </c>
      <c r="P982" s="124" t="s">
        <v>1314</v>
      </c>
    </row>
    <row r="983" spans="1:16" ht="63.75">
      <c r="A983" s="257" t="s">
        <v>619</v>
      </c>
      <c r="B983" s="124"/>
      <c r="C983" s="125" t="s">
        <v>713</v>
      </c>
      <c r="D983" s="119">
        <v>43137</v>
      </c>
      <c r="E983" s="120" t="s">
        <v>3362</v>
      </c>
      <c r="F983" s="120" t="s">
        <v>3</v>
      </c>
      <c r="G983" s="120">
        <v>1595044</v>
      </c>
      <c r="H983" s="124"/>
      <c r="I983" s="128" t="s">
        <v>3773</v>
      </c>
      <c r="J983" s="124"/>
      <c r="K983" s="124"/>
      <c r="L983" s="124"/>
      <c r="M983" s="124"/>
      <c r="N983" s="207">
        <v>0</v>
      </c>
      <c r="O983" s="207">
        <v>710</v>
      </c>
      <c r="P983" s="124" t="s">
        <v>1314</v>
      </c>
    </row>
    <row r="984" spans="1:16" ht="51">
      <c r="A984" s="257" t="s">
        <v>619</v>
      </c>
      <c r="B984" s="124"/>
      <c r="C984" s="125" t="s">
        <v>713</v>
      </c>
      <c r="D984" s="119">
        <v>43137</v>
      </c>
      <c r="E984" s="120" t="s">
        <v>3363</v>
      </c>
      <c r="F984" s="120" t="s">
        <v>3</v>
      </c>
      <c r="G984" s="120">
        <v>1595104</v>
      </c>
      <c r="H984" s="124"/>
      <c r="I984" s="128" t="s">
        <v>2759</v>
      </c>
      <c r="J984" s="124"/>
      <c r="K984" s="124"/>
      <c r="L984" s="124"/>
      <c r="M984" s="124"/>
      <c r="N984" s="207">
        <v>0</v>
      </c>
      <c r="O984" s="207">
        <v>300</v>
      </c>
      <c r="P984" s="124" t="s">
        <v>1314</v>
      </c>
    </row>
    <row r="985" spans="1:16" ht="38.25">
      <c r="A985" s="257">
        <v>35</v>
      </c>
      <c r="B985" s="124"/>
      <c r="C985" s="125" t="s">
        <v>696</v>
      </c>
      <c r="D985" s="119">
        <v>43137</v>
      </c>
      <c r="E985" s="120" t="s">
        <v>3364</v>
      </c>
      <c r="F985" s="120" t="s">
        <v>3</v>
      </c>
      <c r="G985" s="120">
        <v>1595123</v>
      </c>
      <c r="H985" s="124"/>
      <c r="I985" s="128" t="s">
        <v>3774</v>
      </c>
      <c r="J985" s="124"/>
      <c r="K985" s="124"/>
      <c r="L985" s="124"/>
      <c r="M985" s="124"/>
      <c r="N985" s="207">
        <v>0</v>
      </c>
      <c r="O985" s="207">
        <v>1277</v>
      </c>
      <c r="P985" s="124" t="s">
        <v>1314</v>
      </c>
    </row>
    <row r="986" spans="1:16" ht="51">
      <c r="A986" s="257" t="s">
        <v>619</v>
      </c>
      <c r="B986" s="124"/>
      <c r="C986" s="125" t="s">
        <v>713</v>
      </c>
      <c r="D986" s="119">
        <v>43137</v>
      </c>
      <c r="E986" s="120" t="s">
        <v>3365</v>
      </c>
      <c r="F986" s="120" t="s">
        <v>3</v>
      </c>
      <c r="G986" s="120">
        <v>1595160</v>
      </c>
      <c r="H986" s="124"/>
      <c r="I986" s="128" t="s">
        <v>3775</v>
      </c>
      <c r="J986" s="124"/>
      <c r="K986" s="124"/>
      <c r="L986" s="124"/>
      <c r="M986" s="124"/>
      <c r="N986" s="207">
        <v>0</v>
      </c>
      <c r="O986" s="207">
        <v>87.27</v>
      </c>
      <c r="P986" s="124" t="s">
        <v>1314</v>
      </c>
    </row>
    <row r="987" spans="1:16" ht="63.75">
      <c r="A987" s="257" t="s">
        <v>619</v>
      </c>
      <c r="B987" s="124"/>
      <c r="C987" s="125" t="s">
        <v>713</v>
      </c>
      <c r="D987" s="119">
        <v>43137</v>
      </c>
      <c r="E987" s="120" t="s">
        <v>3366</v>
      </c>
      <c r="F987" s="120" t="s">
        <v>3</v>
      </c>
      <c r="G987" s="120">
        <v>1595161</v>
      </c>
      <c r="H987" s="124"/>
      <c r="I987" s="128" t="s">
        <v>3776</v>
      </c>
      <c r="J987" s="124"/>
      <c r="K987" s="124"/>
      <c r="L987" s="124"/>
      <c r="M987" s="124"/>
      <c r="N987" s="207">
        <v>0</v>
      </c>
      <c r="O987" s="207">
        <v>2652.73</v>
      </c>
      <c r="P987" s="124" t="s">
        <v>1314</v>
      </c>
    </row>
    <row r="988" spans="1:16" ht="63.75">
      <c r="A988" s="257" t="s">
        <v>619</v>
      </c>
      <c r="B988" s="124"/>
      <c r="C988" s="125" t="s">
        <v>713</v>
      </c>
      <c r="D988" s="119">
        <v>43137</v>
      </c>
      <c r="E988" s="120" t="s">
        <v>3367</v>
      </c>
      <c r="F988" s="120" t="s">
        <v>3</v>
      </c>
      <c r="G988" s="120">
        <v>1595164</v>
      </c>
      <c r="H988" s="124"/>
      <c r="I988" s="128" t="s">
        <v>3777</v>
      </c>
      <c r="J988" s="124"/>
      <c r="K988" s="124"/>
      <c r="L988" s="124"/>
      <c r="M988" s="124"/>
      <c r="N988" s="207">
        <v>0</v>
      </c>
      <c r="O988" s="207">
        <v>156.80000000000001</v>
      </c>
      <c r="P988" s="124" t="s">
        <v>1314</v>
      </c>
    </row>
    <row r="989" spans="1:16" ht="51">
      <c r="A989" s="257" t="s">
        <v>619</v>
      </c>
      <c r="B989" s="124"/>
      <c r="C989" s="125" t="s">
        <v>713</v>
      </c>
      <c r="D989" s="119">
        <v>43138</v>
      </c>
      <c r="E989" s="120" t="s">
        <v>3077</v>
      </c>
      <c r="F989" s="120" t="s">
        <v>6</v>
      </c>
      <c r="G989" s="120">
        <v>660430</v>
      </c>
      <c r="H989" s="124"/>
      <c r="I989" s="128" t="s">
        <v>3603</v>
      </c>
      <c r="J989" s="124"/>
      <c r="K989" s="124"/>
      <c r="L989" s="124"/>
      <c r="M989" s="124"/>
      <c r="N989" s="207">
        <v>0</v>
      </c>
      <c r="O989" s="207">
        <v>13048.47</v>
      </c>
      <c r="P989" s="124" t="s">
        <v>1314</v>
      </c>
    </row>
    <row r="990" spans="1:16" ht="51">
      <c r="A990" s="257" t="s">
        <v>619</v>
      </c>
      <c r="B990" s="124"/>
      <c r="C990" s="125" t="s">
        <v>713</v>
      </c>
      <c r="D990" s="119">
        <v>43138</v>
      </c>
      <c r="E990" s="120" t="s">
        <v>3078</v>
      </c>
      <c r="F990" s="120" t="s">
        <v>6</v>
      </c>
      <c r="G990" s="120">
        <v>660432</v>
      </c>
      <c r="H990" s="124"/>
      <c r="I990" s="128" t="s">
        <v>3604</v>
      </c>
      <c r="J990" s="124"/>
      <c r="K990" s="124"/>
      <c r="L990" s="124"/>
      <c r="M990" s="124"/>
      <c r="N990" s="207">
        <v>0</v>
      </c>
      <c r="O990" s="207">
        <v>13181.01</v>
      </c>
      <c r="P990" s="124" t="s">
        <v>1314</v>
      </c>
    </row>
    <row r="991" spans="1:16" ht="51">
      <c r="A991" s="257" t="s">
        <v>619</v>
      </c>
      <c r="B991" s="124"/>
      <c r="C991" s="125" t="s">
        <v>713</v>
      </c>
      <c r="D991" s="119">
        <v>43138</v>
      </c>
      <c r="E991" s="120" t="s">
        <v>3079</v>
      </c>
      <c r="F991" s="120" t="s">
        <v>6</v>
      </c>
      <c r="G991" s="120">
        <v>660434</v>
      </c>
      <c r="H991" s="124"/>
      <c r="I991" s="128" t="s">
        <v>3605</v>
      </c>
      <c r="J991" s="124"/>
      <c r="K991" s="124"/>
      <c r="L991" s="124"/>
      <c r="M991" s="124"/>
      <c r="N991" s="207">
        <v>0</v>
      </c>
      <c r="O991" s="207">
        <v>15452.77</v>
      </c>
      <c r="P991" s="124" t="s">
        <v>1314</v>
      </c>
    </row>
    <row r="992" spans="1:16" ht="51">
      <c r="A992" s="257" t="s">
        <v>619</v>
      </c>
      <c r="B992" s="124"/>
      <c r="C992" s="125" t="s">
        <v>713</v>
      </c>
      <c r="D992" s="119">
        <v>43138</v>
      </c>
      <c r="E992" s="120" t="s">
        <v>3080</v>
      </c>
      <c r="F992" s="120" t="s">
        <v>6</v>
      </c>
      <c r="G992" s="120">
        <v>661054</v>
      </c>
      <c r="H992" s="124"/>
      <c r="I992" s="128" t="s">
        <v>3606</v>
      </c>
      <c r="J992" s="124"/>
      <c r="K992" s="124"/>
      <c r="L992" s="124"/>
      <c r="M992" s="124"/>
      <c r="N992" s="207">
        <v>0</v>
      </c>
      <c r="O992" s="207">
        <v>129606.46</v>
      </c>
      <c r="P992" s="124" t="s">
        <v>1314</v>
      </c>
    </row>
    <row r="993" spans="1:16" ht="51">
      <c r="A993" s="257" t="s">
        <v>619</v>
      </c>
      <c r="B993" s="124"/>
      <c r="C993" s="125" t="s">
        <v>713</v>
      </c>
      <c r="D993" s="119">
        <v>43138</v>
      </c>
      <c r="E993" s="120" t="s">
        <v>3081</v>
      </c>
      <c r="F993" s="120" t="s">
        <v>6</v>
      </c>
      <c r="G993" s="120">
        <v>661195</v>
      </c>
      <c r="H993" s="124"/>
      <c r="I993" s="128" t="s">
        <v>3607</v>
      </c>
      <c r="J993" s="124"/>
      <c r="K993" s="124"/>
      <c r="L993" s="124"/>
      <c r="M993" s="124"/>
      <c r="N993" s="207">
        <v>0</v>
      </c>
      <c r="O993" s="207">
        <v>6766.91</v>
      </c>
      <c r="P993" s="124" t="s">
        <v>1314</v>
      </c>
    </row>
    <row r="994" spans="1:16" ht="51">
      <c r="A994" s="257">
        <v>287</v>
      </c>
      <c r="B994" s="124"/>
      <c r="C994" s="125" t="s">
        <v>790</v>
      </c>
      <c r="D994" s="119">
        <v>43138</v>
      </c>
      <c r="E994" s="120" t="s">
        <v>3368</v>
      </c>
      <c r="F994" s="120" t="s">
        <v>3</v>
      </c>
      <c r="G994" s="120">
        <v>1595417</v>
      </c>
      <c r="H994" s="124"/>
      <c r="I994" s="128" t="s">
        <v>3778</v>
      </c>
      <c r="J994" s="124"/>
      <c r="K994" s="124"/>
      <c r="L994" s="124"/>
      <c r="M994" s="124"/>
      <c r="N994" s="207">
        <v>0</v>
      </c>
      <c r="O994" s="207">
        <v>3737.74</v>
      </c>
      <c r="P994" s="124" t="s">
        <v>1314</v>
      </c>
    </row>
    <row r="995" spans="1:16" ht="51">
      <c r="A995" s="257">
        <v>287</v>
      </c>
      <c r="B995" s="124"/>
      <c r="C995" s="125" t="s">
        <v>790</v>
      </c>
      <c r="D995" s="119">
        <v>43138</v>
      </c>
      <c r="E995" s="120" t="s">
        <v>3369</v>
      </c>
      <c r="F995" s="120" t="s">
        <v>3</v>
      </c>
      <c r="G995" s="120">
        <v>1595419</v>
      </c>
      <c r="H995" s="124"/>
      <c r="I995" s="128" t="s">
        <v>3779</v>
      </c>
      <c r="J995" s="124"/>
      <c r="K995" s="124"/>
      <c r="L995" s="124"/>
      <c r="M995" s="124"/>
      <c r="N995" s="207">
        <v>0</v>
      </c>
      <c r="O995" s="207">
        <v>19850</v>
      </c>
      <c r="P995" s="124" t="s">
        <v>1314</v>
      </c>
    </row>
    <row r="996" spans="1:16" ht="51">
      <c r="A996" s="257">
        <v>287</v>
      </c>
      <c r="B996" s="124"/>
      <c r="C996" s="125" t="s">
        <v>790</v>
      </c>
      <c r="D996" s="119">
        <v>43138</v>
      </c>
      <c r="E996" s="120" t="s">
        <v>3370</v>
      </c>
      <c r="F996" s="120" t="s">
        <v>3</v>
      </c>
      <c r="G996" s="120">
        <v>1595420</v>
      </c>
      <c r="H996" s="124"/>
      <c r="I996" s="128" t="s">
        <v>3780</v>
      </c>
      <c r="J996" s="124"/>
      <c r="K996" s="124"/>
      <c r="L996" s="124"/>
      <c r="M996" s="124"/>
      <c r="N996" s="207">
        <v>0</v>
      </c>
      <c r="O996" s="207">
        <v>626.96</v>
      </c>
      <c r="P996" s="124" t="s">
        <v>1314</v>
      </c>
    </row>
    <row r="997" spans="1:16" ht="51">
      <c r="A997" s="257">
        <v>287</v>
      </c>
      <c r="B997" s="124"/>
      <c r="C997" s="125" t="s">
        <v>790</v>
      </c>
      <c r="D997" s="119">
        <v>43138</v>
      </c>
      <c r="E997" s="120" t="s">
        <v>3371</v>
      </c>
      <c r="F997" s="120" t="s">
        <v>3</v>
      </c>
      <c r="G997" s="120">
        <v>1595422</v>
      </c>
      <c r="H997" s="124"/>
      <c r="I997" s="128" t="s">
        <v>3781</v>
      </c>
      <c r="J997" s="124"/>
      <c r="K997" s="124"/>
      <c r="L997" s="124"/>
      <c r="M997" s="124"/>
      <c r="N997" s="207">
        <v>0</v>
      </c>
      <c r="O997" s="207">
        <v>72770</v>
      </c>
      <c r="P997" s="124" t="s">
        <v>1314</v>
      </c>
    </row>
    <row r="998" spans="1:16" ht="51">
      <c r="A998" s="257">
        <v>287</v>
      </c>
      <c r="B998" s="124"/>
      <c r="C998" s="125" t="s">
        <v>790</v>
      </c>
      <c r="D998" s="119">
        <v>43138</v>
      </c>
      <c r="E998" s="120" t="s">
        <v>3372</v>
      </c>
      <c r="F998" s="120" t="s">
        <v>3</v>
      </c>
      <c r="G998" s="120">
        <v>1595423</v>
      </c>
      <c r="H998" s="124"/>
      <c r="I998" s="128" t="s">
        <v>3782</v>
      </c>
      <c r="J998" s="124"/>
      <c r="K998" s="124"/>
      <c r="L998" s="124"/>
      <c r="M998" s="124"/>
      <c r="N998" s="207">
        <v>0</v>
      </c>
      <c r="O998" s="207">
        <v>2</v>
      </c>
      <c r="P998" s="124" t="s">
        <v>1314</v>
      </c>
    </row>
    <row r="999" spans="1:16" ht="63.75">
      <c r="A999" s="257" t="s">
        <v>619</v>
      </c>
      <c r="B999" s="124"/>
      <c r="C999" s="125" t="s">
        <v>713</v>
      </c>
      <c r="D999" s="119">
        <v>43138</v>
      </c>
      <c r="E999" s="120" t="s">
        <v>3373</v>
      </c>
      <c r="F999" s="120" t="s">
        <v>3</v>
      </c>
      <c r="G999" s="120">
        <v>1595428</v>
      </c>
      <c r="H999" s="124"/>
      <c r="I999" s="128" t="s">
        <v>3783</v>
      </c>
      <c r="J999" s="124"/>
      <c r="K999" s="124"/>
      <c r="L999" s="124"/>
      <c r="M999" s="124"/>
      <c r="N999" s="207">
        <v>0</v>
      </c>
      <c r="O999" s="207">
        <v>2040</v>
      </c>
      <c r="P999" s="124" t="s">
        <v>1314</v>
      </c>
    </row>
    <row r="1000" spans="1:16" ht="51">
      <c r="A1000" s="257">
        <v>593</v>
      </c>
      <c r="B1000" s="124"/>
      <c r="C1000" s="125" t="s">
        <v>863</v>
      </c>
      <c r="D1000" s="119">
        <v>43138</v>
      </c>
      <c r="E1000" s="120" t="s">
        <v>3374</v>
      </c>
      <c r="F1000" s="120" t="s">
        <v>3</v>
      </c>
      <c r="G1000" s="120">
        <v>1595364</v>
      </c>
      <c r="H1000" s="124"/>
      <c r="I1000" s="128" t="s">
        <v>3784</v>
      </c>
      <c r="J1000" s="124"/>
      <c r="K1000" s="124"/>
      <c r="L1000" s="124"/>
      <c r="M1000" s="124"/>
      <c r="N1000" s="207">
        <v>0</v>
      </c>
      <c r="O1000" s="207">
        <v>145.33000000000001</v>
      </c>
      <c r="P1000" s="124" t="s">
        <v>1314</v>
      </c>
    </row>
    <row r="1001" spans="1:16" ht="51">
      <c r="A1001" s="257" t="s">
        <v>619</v>
      </c>
      <c r="B1001" s="124"/>
      <c r="C1001" s="125" t="s">
        <v>713</v>
      </c>
      <c r="D1001" s="119">
        <v>43138</v>
      </c>
      <c r="E1001" s="120" t="s">
        <v>3375</v>
      </c>
      <c r="F1001" s="120" t="s">
        <v>3</v>
      </c>
      <c r="G1001" s="120">
        <v>1595390</v>
      </c>
      <c r="H1001" s="124"/>
      <c r="I1001" s="128" t="s">
        <v>3785</v>
      </c>
      <c r="J1001" s="124"/>
      <c r="K1001" s="124"/>
      <c r="L1001" s="124"/>
      <c r="M1001" s="124"/>
      <c r="N1001" s="207">
        <v>0</v>
      </c>
      <c r="O1001" s="207">
        <v>2856.19</v>
      </c>
      <c r="P1001" s="124" t="s">
        <v>1314</v>
      </c>
    </row>
    <row r="1002" spans="1:16" ht="63.75">
      <c r="A1002" s="257" t="s">
        <v>619</v>
      </c>
      <c r="B1002" s="124"/>
      <c r="C1002" s="125" t="s">
        <v>713</v>
      </c>
      <c r="D1002" s="119">
        <v>43138</v>
      </c>
      <c r="E1002" s="120" t="s">
        <v>3376</v>
      </c>
      <c r="F1002" s="120" t="s">
        <v>3</v>
      </c>
      <c r="G1002" s="120">
        <v>1595391</v>
      </c>
      <c r="H1002" s="124"/>
      <c r="I1002" s="128" t="s">
        <v>3786</v>
      </c>
      <c r="J1002" s="124"/>
      <c r="K1002" s="124"/>
      <c r="L1002" s="124"/>
      <c r="M1002" s="124"/>
      <c r="N1002" s="207">
        <v>0</v>
      </c>
      <c r="O1002" s="207">
        <v>205.06</v>
      </c>
      <c r="P1002" s="124" t="s">
        <v>1314</v>
      </c>
    </row>
    <row r="1003" spans="1:16" ht="63.75">
      <c r="A1003" s="257" t="s">
        <v>619</v>
      </c>
      <c r="B1003" s="124"/>
      <c r="C1003" s="125" t="s">
        <v>713</v>
      </c>
      <c r="D1003" s="119">
        <v>43138</v>
      </c>
      <c r="E1003" s="120" t="s">
        <v>3377</v>
      </c>
      <c r="F1003" s="120" t="s">
        <v>3</v>
      </c>
      <c r="G1003" s="120">
        <v>1595393</v>
      </c>
      <c r="H1003" s="124"/>
      <c r="I1003" s="128" t="s">
        <v>3787</v>
      </c>
      <c r="J1003" s="124"/>
      <c r="K1003" s="124"/>
      <c r="L1003" s="124"/>
      <c r="M1003" s="124"/>
      <c r="N1003" s="207">
        <v>0</v>
      </c>
      <c r="O1003" s="207">
        <v>1907.04</v>
      </c>
      <c r="P1003" s="124" t="s">
        <v>1314</v>
      </c>
    </row>
    <row r="1004" spans="1:16" ht="63.75">
      <c r="A1004" s="257" t="s">
        <v>619</v>
      </c>
      <c r="B1004" s="124"/>
      <c r="C1004" s="125" t="s">
        <v>713</v>
      </c>
      <c r="D1004" s="119">
        <v>43138</v>
      </c>
      <c r="E1004" s="120" t="s">
        <v>3378</v>
      </c>
      <c r="F1004" s="120" t="s">
        <v>3</v>
      </c>
      <c r="G1004" s="120">
        <v>1595394</v>
      </c>
      <c r="H1004" s="124"/>
      <c r="I1004" s="128" t="s">
        <v>3788</v>
      </c>
      <c r="J1004" s="124"/>
      <c r="K1004" s="124"/>
      <c r="L1004" s="124"/>
      <c r="M1004" s="124"/>
      <c r="N1004" s="207">
        <v>0</v>
      </c>
      <c r="O1004" s="207">
        <v>1722.29</v>
      </c>
      <c r="P1004" s="124" t="s">
        <v>1314</v>
      </c>
    </row>
    <row r="1005" spans="1:16" ht="63.75">
      <c r="A1005" s="257" t="s">
        <v>619</v>
      </c>
      <c r="B1005" s="124"/>
      <c r="C1005" s="125" t="s">
        <v>713</v>
      </c>
      <c r="D1005" s="119">
        <v>43138</v>
      </c>
      <c r="E1005" s="120" t="s">
        <v>3379</v>
      </c>
      <c r="F1005" s="120" t="s">
        <v>3</v>
      </c>
      <c r="G1005" s="120">
        <v>1595395</v>
      </c>
      <c r="H1005" s="124"/>
      <c r="I1005" s="128" t="s">
        <v>3789</v>
      </c>
      <c r="J1005" s="124"/>
      <c r="K1005" s="124"/>
      <c r="L1005" s="124"/>
      <c r="M1005" s="124"/>
      <c r="N1005" s="207">
        <v>0</v>
      </c>
      <c r="O1005" s="207">
        <v>116.01</v>
      </c>
      <c r="P1005" s="124" t="s">
        <v>1314</v>
      </c>
    </row>
    <row r="1006" spans="1:16" ht="63.75">
      <c r="A1006" s="257" t="s">
        <v>619</v>
      </c>
      <c r="B1006" s="124"/>
      <c r="C1006" s="125" t="s">
        <v>713</v>
      </c>
      <c r="D1006" s="119">
        <v>43138</v>
      </c>
      <c r="E1006" s="120" t="s">
        <v>3380</v>
      </c>
      <c r="F1006" s="120" t="s">
        <v>3</v>
      </c>
      <c r="G1006" s="120">
        <v>1595396</v>
      </c>
      <c r="H1006" s="124"/>
      <c r="I1006" s="128" t="s">
        <v>3790</v>
      </c>
      <c r="J1006" s="124"/>
      <c r="K1006" s="124"/>
      <c r="L1006" s="124"/>
      <c r="M1006" s="124"/>
      <c r="N1006" s="207">
        <v>0</v>
      </c>
      <c r="O1006" s="207">
        <v>897.5</v>
      </c>
      <c r="P1006" s="124" t="s">
        <v>1314</v>
      </c>
    </row>
    <row r="1007" spans="1:16" ht="51">
      <c r="A1007" s="257" t="s">
        <v>619</v>
      </c>
      <c r="B1007" s="124"/>
      <c r="C1007" s="125" t="s">
        <v>713</v>
      </c>
      <c r="D1007" s="119">
        <v>43138</v>
      </c>
      <c r="E1007" s="120" t="s">
        <v>3381</v>
      </c>
      <c r="F1007" s="120" t="s">
        <v>3</v>
      </c>
      <c r="G1007" s="120">
        <v>1595397</v>
      </c>
      <c r="H1007" s="124"/>
      <c r="I1007" s="128" t="s">
        <v>3791</v>
      </c>
      <c r="J1007" s="124"/>
      <c r="K1007" s="124"/>
      <c r="L1007" s="124"/>
      <c r="M1007" s="124"/>
      <c r="N1007" s="207">
        <v>0</v>
      </c>
      <c r="O1007" s="207">
        <v>1340.76</v>
      </c>
      <c r="P1007" s="124" t="s">
        <v>1314</v>
      </c>
    </row>
    <row r="1008" spans="1:16" ht="63.75">
      <c r="A1008" s="257" t="s">
        <v>619</v>
      </c>
      <c r="B1008" s="124"/>
      <c r="C1008" s="125" t="s">
        <v>713</v>
      </c>
      <c r="D1008" s="119">
        <v>43138</v>
      </c>
      <c r="E1008" s="120" t="s">
        <v>3382</v>
      </c>
      <c r="F1008" s="120" t="s">
        <v>3</v>
      </c>
      <c r="G1008" s="120">
        <v>1595398</v>
      </c>
      <c r="H1008" s="124"/>
      <c r="I1008" s="128" t="s">
        <v>3792</v>
      </c>
      <c r="J1008" s="124"/>
      <c r="K1008" s="124"/>
      <c r="L1008" s="124"/>
      <c r="M1008" s="124"/>
      <c r="N1008" s="207">
        <v>0</v>
      </c>
      <c r="O1008" s="207">
        <v>439.65</v>
      </c>
      <c r="P1008" s="124" t="s">
        <v>1314</v>
      </c>
    </row>
    <row r="1009" spans="1:16" ht="63.75">
      <c r="A1009" s="257" t="s">
        <v>619</v>
      </c>
      <c r="B1009" s="124"/>
      <c r="C1009" s="125" t="s">
        <v>713</v>
      </c>
      <c r="D1009" s="119">
        <v>43138</v>
      </c>
      <c r="E1009" s="120" t="s">
        <v>3383</v>
      </c>
      <c r="F1009" s="120" t="s">
        <v>3</v>
      </c>
      <c r="G1009" s="120">
        <v>1595399</v>
      </c>
      <c r="H1009" s="124"/>
      <c r="I1009" s="128" t="s">
        <v>3793</v>
      </c>
      <c r="J1009" s="124"/>
      <c r="K1009" s="124"/>
      <c r="L1009" s="124"/>
      <c r="M1009" s="124"/>
      <c r="N1009" s="207">
        <v>0</v>
      </c>
      <c r="O1009" s="207">
        <v>142.46</v>
      </c>
      <c r="P1009" s="124" t="s">
        <v>1314</v>
      </c>
    </row>
    <row r="1010" spans="1:16" ht="63.75">
      <c r="A1010" s="257" t="s">
        <v>619</v>
      </c>
      <c r="B1010" s="124"/>
      <c r="C1010" s="125" t="s">
        <v>713</v>
      </c>
      <c r="D1010" s="119">
        <v>43138</v>
      </c>
      <c r="E1010" s="120" t="s">
        <v>3384</v>
      </c>
      <c r="F1010" s="120" t="s">
        <v>3</v>
      </c>
      <c r="G1010" s="120">
        <v>1595401</v>
      </c>
      <c r="H1010" s="124"/>
      <c r="I1010" s="128" t="s">
        <v>3794</v>
      </c>
      <c r="J1010" s="124"/>
      <c r="K1010" s="124"/>
      <c r="L1010" s="124"/>
      <c r="M1010" s="124"/>
      <c r="N1010" s="207">
        <v>0</v>
      </c>
      <c r="O1010" s="207">
        <v>7505.39</v>
      </c>
      <c r="P1010" s="124" t="s">
        <v>1314</v>
      </c>
    </row>
    <row r="1011" spans="1:16" ht="63.75">
      <c r="A1011" s="257" t="s">
        <v>619</v>
      </c>
      <c r="B1011" s="124"/>
      <c r="C1011" s="125" t="s">
        <v>713</v>
      </c>
      <c r="D1011" s="119">
        <v>43138</v>
      </c>
      <c r="E1011" s="120" t="s">
        <v>3385</v>
      </c>
      <c r="F1011" s="120" t="s">
        <v>3</v>
      </c>
      <c r="G1011" s="120">
        <v>1595403</v>
      </c>
      <c r="H1011" s="124"/>
      <c r="I1011" s="128" t="s">
        <v>3795</v>
      </c>
      <c r="J1011" s="124"/>
      <c r="K1011" s="124"/>
      <c r="L1011" s="124"/>
      <c r="M1011" s="124"/>
      <c r="N1011" s="207">
        <v>0</v>
      </c>
      <c r="O1011" s="207">
        <v>644.24</v>
      </c>
      <c r="P1011" s="124" t="s">
        <v>1314</v>
      </c>
    </row>
    <row r="1012" spans="1:16" ht="51">
      <c r="A1012" s="257" t="s">
        <v>619</v>
      </c>
      <c r="B1012" s="124"/>
      <c r="C1012" s="125" t="s">
        <v>713</v>
      </c>
      <c r="D1012" s="119">
        <v>43138</v>
      </c>
      <c r="E1012" s="120" t="s">
        <v>3386</v>
      </c>
      <c r="F1012" s="120" t="s">
        <v>3</v>
      </c>
      <c r="G1012" s="120">
        <v>1595408</v>
      </c>
      <c r="H1012" s="124"/>
      <c r="I1012" s="128" t="s">
        <v>2846</v>
      </c>
      <c r="J1012" s="124"/>
      <c r="K1012" s="124"/>
      <c r="L1012" s="124"/>
      <c r="M1012" s="124"/>
      <c r="N1012" s="207">
        <v>0</v>
      </c>
      <c r="O1012" s="207">
        <v>647</v>
      </c>
      <c r="P1012" s="124" t="s">
        <v>1314</v>
      </c>
    </row>
    <row r="1013" spans="1:16" ht="63.75">
      <c r="A1013" s="257" t="s">
        <v>619</v>
      </c>
      <c r="B1013" s="124"/>
      <c r="C1013" s="125" t="s">
        <v>713</v>
      </c>
      <c r="D1013" s="119">
        <v>43138</v>
      </c>
      <c r="E1013" s="120" t="s">
        <v>3387</v>
      </c>
      <c r="F1013" s="120" t="s">
        <v>3</v>
      </c>
      <c r="G1013" s="120">
        <v>1595527</v>
      </c>
      <c r="H1013" s="124"/>
      <c r="I1013" s="128" t="s">
        <v>3796</v>
      </c>
      <c r="J1013" s="124"/>
      <c r="K1013" s="124"/>
      <c r="L1013" s="124"/>
      <c r="M1013" s="124"/>
      <c r="N1013" s="207">
        <v>0</v>
      </c>
      <c r="O1013" s="207">
        <v>644.24</v>
      </c>
      <c r="P1013" s="124" t="s">
        <v>1314</v>
      </c>
    </row>
    <row r="1014" spans="1:16" ht="51">
      <c r="A1014" s="257" t="s">
        <v>619</v>
      </c>
      <c r="B1014" s="124"/>
      <c r="C1014" s="125" t="s">
        <v>713</v>
      </c>
      <c r="D1014" s="119">
        <v>43138</v>
      </c>
      <c r="E1014" s="120" t="s">
        <v>3388</v>
      </c>
      <c r="F1014" s="120" t="s">
        <v>3</v>
      </c>
      <c r="G1014" s="120">
        <v>1595528</v>
      </c>
      <c r="H1014" s="124"/>
      <c r="I1014" s="128" t="s">
        <v>3797</v>
      </c>
      <c r="J1014" s="124"/>
      <c r="K1014" s="124"/>
      <c r="L1014" s="124"/>
      <c r="M1014" s="124"/>
      <c r="N1014" s="207">
        <v>0</v>
      </c>
      <c r="O1014" s="207">
        <v>7505.39</v>
      </c>
      <c r="P1014" s="124" t="s">
        <v>1314</v>
      </c>
    </row>
    <row r="1015" spans="1:16" ht="63.75">
      <c r="A1015" s="257" t="s">
        <v>619</v>
      </c>
      <c r="B1015" s="124"/>
      <c r="C1015" s="125" t="s">
        <v>713</v>
      </c>
      <c r="D1015" s="119">
        <v>43138</v>
      </c>
      <c r="E1015" s="120" t="s">
        <v>3389</v>
      </c>
      <c r="F1015" s="120" t="s">
        <v>3</v>
      </c>
      <c r="G1015" s="120">
        <v>1595529</v>
      </c>
      <c r="H1015" s="124"/>
      <c r="I1015" s="128" t="s">
        <v>3798</v>
      </c>
      <c r="J1015" s="124"/>
      <c r="K1015" s="124"/>
      <c r="L1015" s="124"/>
      <c r="M1015" s="124"/>
      <c r="N1015" s="207">
        <v>0</v>
      </c>
      <c r="O1015" s="207">
        <v>142.46</v>
      </c>
      <c r="P1015" s="124" t="s">
        <v>1314</v>
      </c>
    </row>
    <row r="1016" spans="1:16" ht="51">
      <c r="A1016" s="257" t="s">
        <v>619</v>
      </c>
      <c r="B1016" s="124"/>
      <c r="C1016" s="125" t="s">
        <v>713</v>
      </c>
      <c r="D1016" s="119">
        <v>43138</v>
      </c>
      <c r="E1016" s="120" t="s">
        <v>3390</v>
      </c>
      <c r="F1016" s="120" t="s">
        <v>3</v>
      </c>
      <c r="G1016" s="120">
        <v>1595530</v>
      </c>
      <c r="H1016" s="124"/>
      <c r="I1016" s="128" t="s">
        <v>3799</v>
      </c>
      <c r="J1016" s="124"/>
      <c r="K1016" s="124"/>
      <c r="L1016" s="124"/>
      <c r="M1016" s="124"/>
      <c r="N1016" s="207">
        <v>0</v>
      </c>
      <c r="O1016" s="207">
        <v>439.65</v>
      </c>
      <c r="P1016" s="124" t="s">
        <v>1314</v>
      </c>
    </row>
    <row r="1017" spans="1:16" ht="51">
      <c r="A1017" s="257" t="s">
        <v>619</v>
      </c>
      <c r="B1017" s="124"/>
      <c r="C1017" s="125" t="s">
        <v>713</v>
      </c>
      <c r="D1017" s="119">
        <v>43138</v>
      </c>
      <c r="E1017" s="120" t="s">
        <v>3391</v>
      </c>
      <c r="F1017" s="120" t="s">
        <v>3</v>
      </c>
      <c r="G1017" s="120">
        <v>1595531</v>
      </c>
      <c r="H1017" s="124"/>
      <c r="I1017" s="128" t="s">
        <v>3800</v>
      </c>
      <c r="J1017" s="124"/>
      <c r="K1017" s="124"/>
      <c r="L1017" s="124"/>
      <c r="M1017" s="124"/>
      <c r="N1017" s="207">
        <v>0</v>
      </c>
      <c r="O1017" s="207">
        <v>1340.76</v>
      </c>
      <c r="P1017" s="124" t="s">
        <v>1314</v>
      </c>
    </row>
    <row r="1018" spans="1:16" ht="63.75">
      <c r="A1018" s="257" t="s">
        <v>619</v>
      </c>
      <c r="B1018" s="124"/>
      <c r="C1018" s="125" t="s">
        <v>713</v>
      </c>
      <c r="D1018" s="119">
        <v>43138</v>
      </c>
      <c r="E1018" s="120" t="s">
        <v>3392</v>
      </c>
      <c r="F1018" s="120" t="s">
        <v>3</v>
      </c>
      <c r="G1018" s="120">
        <v>1595532</v>
      </c>
      <c r="H1018" s="124"/>
      <c r="I1018" s="128" t="s">
        <v>3801</v>
      </c>
      <c r="J1018" s="124"/>
      <c r="K1018" s="124"/>
      <c r="L1018" s="124"/>
      <c r="M1018" s="124"/>
      <c r="N1018" s="207">
        <v>0</v>
      </c>
      <c r="O1018" s="207">
        <v>897.5</v>
      </c>
      <c r="P1018" s="124" t="s">
        <v>1314</v>
      </c>
    </row>
    <row r="1019" spans="1:16" ht="63.75">
      <c r="A1019" s="257" t="s">
        <v>619</v>
      </c>
      <c r="B1019" s="124"/>
      <c r="C1019" s="125" t="s">
        <v>713</v>
      </c>
      <c r="D1019" s="119">
        <v>43138</v>
      </c>
      <c r="E1019" s="120" t="s">
        <v>3393</v>
      </c>
      <c r="F1019" s="120" t="s">
        <v>3</v>
      </c>
      <c r="G1019" s="120">
        <v>1595533</v>
      </c>
      <c r="H1019" s="124"/>
      <c r="I1019" s="128" t="s">
        <v>3802</v>
      </c>
      <c r="J1019" s="124"/>
      <c r="K1019" s="124"/>
      <c r="L1019" s="124"/>
      <c r="M1019" s="124"/>
      <c r="N1019" s="207">
        <v>0</v>
      </c>
      <c r="O1019" s="207">
        <v>116.01</v>
      </c>
      <c r="P1019" s="124" t="s">
        <v>1314</v>
      </c>
    </row>
    <row r="1020" spans="1:16" ht="63.75">
      <c r="A1020" s="257" t="s">
        <v>619</v>
      </c>
      <c r="B1020" s="124"/>
      <c r="C1020" s="125" t="s">
        <v>713</v>
      </c>
      <c r="D1020" s="119">
        <v>43138</v>
      </c>
      <c r="E1020" s="120" t="s">
        <v>3394</v>
      </c>
      <c r="F1020" s="120" t="s">
        <v>3</v>
      </c>
      <c r="G1020" s="120">
        <v>1595535</v>
      </c>
      <c r="H1020" s="124"/>
      <c r="I1020" s="128" t="s">
        <v>3803</v>
      </c>
      <c r="J1020" s="124"/>
      <c r="K1020" s="124"/>
      <c r="L1020" s="124"/>
      <c r="M1020" s="124"/>
      <c r="N1020" s="207">
        <v>0</v>
      </c>
      <c r="O1020" s="207">
        <v>1722.29</v>
      </c>
      <c r="P1020" s="124" t="s">
        <v>1314</v>
      </c>
    </row>
    <row r="1021" spans="1:16" ht="51">
      <c r="A1021" s="257" t="s">
        <v>619</v>
      </c>
      <c r="B1021" s="124"/>
      <c r="C1021" s="125" t="s">
        <v>713</v>
      </c>
      <c r="D1021" s="119">
        <v>43138</v>
      </c>
      <c r="E1021" s="120" t="s">
        <v>3395</v>
      </c>
      <c r="F1021" s="120" t="s">
        <v>3</v>
      </c>
      <c r="G1021" s="120">
        <v>1595537</v>
      </c>
      <c r="H1021" s="124"/>
      <c r="I1021" s="128" t="s">
        <v>3804</v>
      </c>
      <c r="J1021" s="124"/>
      <c r="K1021" s="124"/>
      <c r="L1021" s="124"/>
      <c r="M1021" s="124"/>
      <c r="N1021" s="207">
        <v>0</v>
      </c>
      <c r="O1021" s="207">
        <v>2169.64</v>
      </c>
      <c r="P1021" s="124" t="s">
        <v>1314</v>
      </c>
    </row>
    <row r="1022" spans="1:16" ht="63.75">
      <c r="A1022" s="257" t="s">
        <v>619</v>
      </c>
      <c r="B1022" s="124"/>
      <c r="C1022" s="125" t="s">
        <v>713</v>
      </c>
      <c r="D1022" s="119">
        <v>43138</v>
      </c>
      <c r="E1022" s="120" t="s">
        <v>3396</v>
      </c>
      <c r="F1022" s="120" t="s">
        <v>3</v>
      </c>
      <c r="G1022" s="120">
        <v>1595539</v>
      </c>
      <c r="H1022" s="124"/>
      <c r="I1022" s="128" t="s">
        <v>3805</v>
      </c>
      <c r="J1022" s="124"/>
      <c r="K1022" s="124"/>
      <c r="L1022" s="124"/>
      <c r="M1022" s="124"/>
      <c r="N1022" s="207">
        <v>0</v>
      </c>
      <c r="O1022" s="207">
        <v>205.06</v>
      </c>
      <c r="P1022" s="124" t="s">
        <v>1314</v>
      </c>
    </row>
    <row r="1023" spans="1:16" ht="51">
      <c r="A1023" s="257" t="s">
        <v>619</v>
      </c>
      <c r="B1023" s="124"/>
      <c r="C1023" s="125" t="s">
        <v>713</v>
      </c>
      <c r="D1023" s="119">
        <v>43138</v>
      </c>
      <c r="E1023" s="120" t="s">
        <v>3397</v>
      </c>
      <c r="F1023" s="120" t="s">
        <v>3</v>
      </c>
      <c r="G1023" s="120">
        <v>1595540</v>
      </c>
      <c r="H1023" s="124"/>
      <c r="I1023" s="128" t="s">
        <v>3806</v>
      </c>
      <c r="J1023" s="124"/>
      <c r="K1023" s="124"/>
      <c r="L1023" s="124"/>
      <c r="M1023" s="124"/>
      <c r="N1023" s="207">
        <v>0</v>
      </c>
      <c r="O1023" s="207">
        <v>2856.19</v>
      </c>
      <c r="P1023" s="124" t="s">
        <v>1314</v>
      </c>
    </row>
    <row r="1024" spans="1:16" ht="51">
      <c r="A1024" s="257" t="s">
        <v>619</v>
      </c>
      <c r="B1024" s="124"/>
      <c r="C1024" s="125" t="s">
        <v>713</v>
      </c>
      <c r="D1024" s="119">
        <v>43139</v>
      </c>
      <c r="E1024" s="120" t="s">
        <v>3082</v>
      </c>
      <c r="F1024" s="120" t="s">
        <v>6</v>
      </c>
      <c r="G1024" s="120">
        <v>661449</v>
      </c>
      <c r="H1024" s="124"/>
      <c r="I1024" s="128" t="s">
        <v>3608</v>
      </c>
      <c r="J1024" s="124"/>
      <c r="K1024" s="124"/>
      <c r="L1024" s="124"/>
      <c r="M1024" s="124"/>
      <c r="N1024" s="207">
        <v>0</v>
      </c>
      <c r="O1024" s="207">
        <v>5345.31</v>
      </c>
      <c r="P1024" s="124" t="s">
        <v>1314</v>
      </c>
    </row>
    <row r="1025" spans="1:16" ht="51">
      <c r="A1025" s="257" t="s">
        <v>619</v>
      </c>
      <c r="B1025" s="124"/>
      <c r="C1025" s="125" t="s">
        <v>713</v>
      </c>
      <c r="D1025" s="119">
        <v>43139</v>
      </c>
      <c r="E1025" s="120" t="s">
        <v>3083</v>
      </c>
      <c r="F1025" s="120" t="s">
        <v>6</v>
      </c>
      <c r="G1025" s="120">
        <v>661451</v>
      </c>
      <c r="H1025" s="124"/>
      <c r="I1025" s="128" t="s">
        <v>3609</v>
      </c>
      <c r="J1025" s="124"/>
      <c r="K1025" s="124"/>
      <c r="L1025" s="124"/>
      <c r="M1025" s="124"/>
      <c r="N1025" s="207">
        <v>0</v>
      </c>
      <c r="O1025" s="207">
        <v>273862.45</v>
      </c>
      <c r="P1025" s="124" t="s">
        <v>1314</v>
      </c>
    </row>
    <row r="1026" spans="1:16" ht="63.75">
      <c r="A1026" s="257">
        <v>10</v>
      </c>
      <c r="B1026" s="124"/>
      <c r="C1026" s="125" t="s">
        <v>690</v>
      </c>
      <c r="D1026" s="119">
        <v>43139</v>
      </c>
      <c r="E1026" s="120" t="s">
        <v>3084</v>
      </c>
      <c r="F1026" s="120" t="s">
        <v>6</v>
      </c>
      <c r="G1026" s="120">
        <v>661453</v>
      </c>
      <c r="H1026" s="124"/>
      <c r="I1026" s="128" t="s">
        <v>3610</v>
      </c>
      <c r="J1026" s="124"/>
      <c r="K1026" s="124"/>
      <c r="L1026" s="124"/>
      <c r="M1026" s="124"/>
      <c r="N1026" s="207">
        <v>0</v>
      </c>
      <c r="O1026" s="207">
        <v>19793.43</v>
      </c>
      <c r="P1026" s="124" t="s">
        <v>1314</v>
      </c>
    </row>
    <row r="1027" spans="1:16" ht="51">
      <c r="A1027" s="257" t="s">
        <v>619</v>
      </c>
      <c r="B1027" s="124"/>
      <c r="C1027" s="125" t="s">
        <v>713</v>
      </c>
      <c r="D1027" s="119">
        <v>43139</v>
      </c>
      <c r="E1027" s="120" t="s">
        <v>3085</v>
      </c>
      <c r="F1027" s="120" t="s">
        <v>6</v>
      </c>
      <c r="G1027" s="120">
        <v>661457</v>
      </c>
      <c r="H1027" s="124"/>
      <c r="I1027" s="128" t="s">
        <v>3611</v>
      </c>
      <c r="J1027" s="124"/>
      <c r="K1027" s="124"/>
      <c r="L1027" s="124"/>
      <c r="M1027" s="124"/>
      <c r="N1027" s="207">
        <v>0</v>
      </c>
      <c r="O1027" s="207">
        <v>4329.83</v>
      </c>
      <c r="P1027" s="124" t="s">
        <v>1314</v>
      </c>
    </row>
    <row r="1028" spans="1:16" ht="51">
      <c r="A1028" s="257" t="s">
        <v>626</v>
      </c>
      <c r="B1028" s="124"/>
      <c r="C1028" s="125" t="s">
        <v>1234</v>
      </c>
      <c r="D1028" s="119">
        <v>43139</v>
      </c>
      <c r="E1028" s="120" t="s">
        <v>3086</v>
      </c>
      <c r="F1028" s="120" t="s">
        <v>6</v>
      </c>
      <c r="G1028" s="120">
        <v>939916</v>
      </c>
      <c r="H1028" s="124"/>
      <c r="I1028" s="128" t="s">
        <v>3612</v>
      </c>
      <c r="J1028" s="124"/>
      <c r="K1028" s="124"/>
      <c r="L1028" s="124"/>
      <c r="M1028" s="124"/>
      <c r="N1028" s="207">
        <v>0</v>
      </c>
      <c r="O1028" s="207">
        <v>259.86</v>
      </c>
      <c r="P1028" s="124" t="s">
        <v>1314</v>
      </c>
    </row>
    <row r="1029" spans="1:16" ht="38.25">
      <c r="A1029" s="257">
        <v>10</v>
      </c>
      <c r="B1029" s="124"/>
      <c r="C1029" s="125" t="s">
        <v>690</v>
      </c>
      <c r="D1029" s="119">
        <v>43139</v>
      </c>
      <c r="E1029" s="120" t="s">
        <v>3087</v>
      </c>
      <c r="F1029" s="120" t="s">
        <v>6</v>
      </c>
      <c r="G1029" s="120">
        <v>913402</v>
      </c>
      <c r="H1029" s="124"/>
      <c r="I1029" s="128" t="s">
        <v>3613</v>
      </c>
      <c r="J1029" s="124"/>
      <c r="K1029" s="124"/>
      <c r="L1029" s="124"/>
      <c r="M1029" s="124"/>
      <c r="N1029" s="207">
        <v>19793.43</v>
      </c>
      <c r="O1029" s="207">
        <v>0</v>
      </c>
      <c r="P1029" s="124" t="s">
        <v>1314</v>
      </c>
    </row>
    <row r="1030" spans="1:16" ht="51">
      <c r="A1030" s="257">
        <v>513</v>
      </c>
      <c r="B1030" s="124"/>
      <c r="C1030" s="125" t="s">
        <v>201</v>
      </c>
      <c r="D1030" s="119">
        <v>43139</v>
      </c>
      <c r="E1030" s="120" t="s">
        <v>3088</v>
      </c>
      <c r="F1030" s="120" t="s">
        <v>15</v>
      </c>
      <c r="G1030" s="120">
        <v>662187</v>
      </c>
      <c r="H1030" s="124"/>
      <c r="I1030" s="128" t="s">
        <v>3614</v>
      </c>
      <c r="J1030" s="124"/>
      <c r="K1030" s="124"/>
      <c r="L1030" s="124"/>
      <c r="M1030" s="124"/>
      <c r="N1030" s="207">
        <v>50</v>
      </c>
      <c r="O1030" s="207">
        <v>0</v>
      </c>
      <c r="P1030" s="124" t="s">
        <v>1314</v>
      </c>
    </row>
    <row r="1031" spans="1:16" ht="51">
      <c r="A1031" s="257">
        <v>513</v>
      </c>
      <c r="B1031" s="124"/>
      <c r="C1031" s="125" t="s">
        <v>201</v>
      </c>
      <c r="D1031" s="119">
        <v>43139</v>
      </c>
      <c r="E1031" s="120" t="s">
        <v>3089</v>
      </c>
      <c r="F1031" s="120" t="s">
        <v>15</v>
      </c>
      <c r="G1031" s="120">
        <v>662195</v>
      </c>
      <c r="H1031" s="124"/>
      <c r="I1031" s="128" t="s">
        <v>2305</v>
      </c>
      <c r="J1031" s="124"/>
      <c r="K1031" s="124"/>
      <c r="L1031" s="124"/>
      <c r="M1031" s="124"/>
      <c r="N1031" s="207">
        <v>50</v>
      </c>
      <c r="O1031" s="207">
        <v>0</v>
      </c>
      <c r="P1031" s="124" t="s">
        <v>1314</v>
      </c>
    </row>
    <row r="1032" spans="1:16" ht="63.75">
      <c r="A1032" s="257">
        <v>310</v>
      </c>
      <c r="B1032" s="124"/>
      <c r="C1032" s="125" t="s">
        <v>807</v>
      </c>
      <c r="D1032" s="119">
        <v>43139</v>
      </c>
      <c r="E1032" s="120" t="s">
        <v>3398</v>
      </c>
      <c r="F1032" s="120" t="s">
        <v>3</v>
      </c>
      <c r="G1032" s="120">
        <v>1595715</v>
      </c>
      <c r="H1032" s="124"/>
      <c r="I1032" s="128" t="s">
        <v>3807</v>
      </c>
      <c r="J1032" s="124"/>
      <c r="K1032" s="124"/>
      <c r="L1032" s="124"/>
      <c r="M1032" s="124"/>
      <c r="N1032" s="207">
        <v>0</v>
      </c>
      <c r="O1032" s="207">
        <v>120</v>
      </c>
      <c r="P1032" s="124" t="s">
        <v>1314</v>
      </c>
    </row>
    <row r="1033" spans="1:16" ht="38.25">
      <c r="A1033" s="257">
        <v>35</v>
      </c>
      <c r="B1033" s="124"/>
      <c r="C1033" s="125" t="s">
        <v>696</v>
      </c>
      <c r="D1033" s="119">
        <v>43139</v>
      </c>
      <c r="E1033" s="120" t="s">
        <v>3399</v>
      </c>
      <c r="F1033" s="120" t="s">
        <v>3</v>
      </c>
      <c r="G1033" s="120">
        <v>1595730</v>
      </c>
      <c r="H1033" s="124"/>
      <c r="I1033" s="128" t="s">
        <v>1398</v>
      </c>
      <c r="J1033" s="124"/>
      <c r="K1033" s="124"/>
      <c r="L1033" s="124"/>
      <c r="M1033" s="124"/>
      <c r="N1033" s="207">
        <v>0</v>
      </c>
      <c r="O1033" s="207">
        <v>1203.3900000000001</v>
      </c>
      <c r="P1033" s="124" t="s">
        <v>1314</v>
      </c>
    </row>
    <row r="1034" spans="1:16" ht="51">
      <c r="A1034" s="257" t="s">
        <v>619</v>
      </c>
      <c r="B1034" s="124"/>
      <c r="C1034" s="125" t="s">
        <v>713</v>
      </c>
      <c r="D1034" s="119">
        <v>43139</v>
      </c>
      <c r="E1034" s="120" t="s">
        <v>3400</v>
      </c>
      <c r="F1034" s="120" t="s">
        <v>3</v>
      </c>
      <c r="G1034" s="120">
        <v>1595771</v>
      </c>
      <c r="H1034" s="124"/>
      <c r="I1034" s="128" t="s">
        <v>1387</v>
      </c>
      <c r="J1034" s="124"/>
      <c r="K1034" s="124"/>
      <c r="L1034" s="124"/>
      <c r="M1034" s="124"/>
      <c r="N1034" s="207">
        <v>0</v>
      </c>
      <c r="O1034" s="207">
        <v>1669</v>
      </c>
      <c r="P1034" s="124" t="s">
        <v>1314</v>
      </c>
    </row>
    <row r="1035" spans="1:16" ht="51">
      <c r="A1035" s="257" t="s">
        <v>619</v>
      </c>
      <c r="B1035" s="124"/>
      <c r="C1035" s="125" t="s">
        <v>713</v>
      </c>
      <c r="D1035" s="119">
        <v>43139</v>
      </c>
      <c r="E1035" s="120" t="s">
        <v>3401</v>
      </c>
      <c r="F1035" s="120" t="s">
        <v>3</v>
      </c>
      <c r="G1035" s="120">
        <v>1595787</v>
      </c>
      <c r="H1035" s="124"/>
      <c r="I1035" s="128" t="s">
        <v>3808</v>
      </c>
      <c r="J1035" s="124"/>
      <c r="K1035" s="124"/>
      <c r="L1035" s="124"/>
      <c r="M1035" s="124"/>
      <c r="N1035" s="207">
        <v>0</v>
      </c>
      <c r="O1035" s="207">
        <v>6186.16</v>
      </c>
      <c r="P1035" s="124" t="s">
        <v>1314</v>
      </c>
    </row>
    <row r="1036" spans="1:16" ht="51">
      <c r="A1036" s="257" t="s">
        <v>619</v>
      </c>
      <c r="B1036" s="124"/>
      <c r="C1036" s="125" t="s">
        <v>713</v>
      </c>
      <c r="D1036" s="119">
        <v>43139</v>
      </c>
      <c r="E1036" s="120" t="s">
        <v>3402</v>
      </c>
      <c r="F1036" s="120" t="s">
        <v>3</v>
      </c>
      <c r="G1036" s="120">
        <v>1595810</v>
      </c>
      <c r="H1036" s="124"/>
      <c r="I1036" s="128" t="s">
        <v>3809</v>
      </c>
      <c r="J1036" s="124"/>
      <c r="K1036" s="124"/>
      <c r="L1036" s="124"/>
      <c r="M1036" s="124"/>
      <c r="N1036" s="207">
        <v>0</v>
      </c>
      <c r="O1036" s="207">
        <v>255.19</v>
      </c>
      <c r="P1036" s="124" t="s">
        <v>1314</v>
      </c>
    </row>
    <row r="1037" spans="1:16" ht="51">
      <c r="A1037" s="257" t="s">
        <v>619</v>
      </c>
      <c r="B1037" s="124"/>
      <c r="C1037" s="125" t="s">
        <v>713</v>
      </c>
      <c r="D1037" s="119">
        <v>43139</v>
      </c>
      <c r="E1037" s="120" t="s">
        <v>3403</v>
      </c>
      <c r="F1037" s="120" t="s">
        <v>3</v>
      </c>
      <c r="G1037" s="120">
        <v>1595887</v>
      </c>
      <c r="H1037" s="124"/>
      <c r="I1037" s="128" t="s">
        <v>3810</v>
      </c>
      <c r="J1037" s="124"/>
      <c r="K1037" s="124"/>
      <c r="L1037" s="124"/>
      <c r="M1037" s="124"/>
      <c r="N1037" s="207">
        <v>0</v>
      </c>
      <c r="O1037" s="207">
        <v>1018</v>
      </c>
      <c r="P1037" s="124" t="s">
        <v>1314</v>
      </c>
    </row>
    <row r="1038" spans="1:16" ht="51">
      <c r="A1038" s="257" t="s">
        <v>619</v>
      </c>
      <c r="B1038" s="124"/>
      <c r="C1038" s="125" t="s">
        <v>713</v>
      </c>
      <c r="D1038" s="119">
        <v>43139</v>
      </c>
      <c r="E1038" s="120" t="s">
        <v>3404</v>
      </c>
      <c r="F1038" s="120" t="s">
        <v>3</v>
      </c>
      <c r="G1038" s="120">
        <v>1595888</v>
      </c>
      <c r="H1038" s="124"/>
      <c r="I1038" s="128" t="s">
        <v>3811</v>
      </c>
      <c r="J1038" s="124"/>
      <c r="K1038" s="124"/>
      <c r="L1038" s="124"/>
      <c r="M1038" s="124"/>
      <c r="N1038" s="207">
        <v>0</v>
      </c>
      <c r="O1038" s="207">
        <v>10243.74</v>
      </c>
      <c r="P1038" s="124" t="s">
        <v>1314</v>
      </c>
    </row>
    <row r="1039" spans="1:16" ht="51">
      <c r="A1039" s="257" t="s">
        <v>619</v>
      </c>
      <c r="B1039" s="124"/>
      <c r="C1039" s="125" t="s">
        <v>713</v>
      </c>
      <c r="D1039" s="119">
        <v>43139</v>
      </c>
      <c r="E1039" s="120" t="s">
        <v>3405</v>
      </c>
      <c r="F1039" s="120" t="s">
        <v>3</v>
      </c>
      <c r="G1039" s="120">
        <v>1595916</v>
      </c>
      <c r="H1039" s="124"/>
      <c r="I1039" s="128" t="s">
        <v>3812</v>
      </c>
      <c r="J1039" s="124"/>
      <c r="K1039" s="124"/>
      <c r="L1039" s="124"/>
      <c r="M1039" s="124"/>
      <c r="N1039" s="207">
        <v>0</v>
      </c>
      <c r="O1039" s="207">
        <v>450</v>
      </c>
      <c r="P1039" s="124" t="s">
        <v>1314</v>
      </c>
    </row>
    <row r="1040" spans="1:16" ht="51">
      <c r="A1040" s="257" t="s">
        <v>619</v>
      </c>
      <c r="B1040" s="124"/>
      <c r="C1040" s="125" t="s">
        <v>713</v>
      </c>
      <c r="D1040" s="119">
        <v>43139</v>
      </c>
      <c r="E1040" s="120" t="s">
        <v>3406</v>
      </c>
      <c r="F1040" s="120" t="s">
        <v>3</v>
      </c>
      <c r="G1040" s="120">
        <v>1595922</v>
      </c>
      <c r="H1040" s="124"/>
      <c r="I1040" s="128" t="s">
        <v>3813</v>
      </c>
      <c r="J1040" s="124"/>
      <c r="K1040" s="124"/>
      <c r="L1040" s="124"/>
      <c r="M1040" s="124"/>
      <c r="N1040" s="207">
        <v>0</v>
      </c>
      <c r="O1040" s="207">
        <v>18</v>
      </c>
      <c r="P1040" s="124" t="s">
        <v>1314</v>
      </c>
    </row>
    <row r="1041" spans="1:16" ht="51">
      <c r="A1041" s="257">
        <v>20</v>
      </c>
      <c r="B1041" s="124"/>
      <c r="C1041" s="125" t="s">
        <v>693</v>
      </c>
      <c r="D1041" s="119">
        <v>43139</v>
      </c>
      <c r="E1041" s="120" t="s">
        <v>3407</v>
      </c>
      <c r="F1041" s="120" t="s">
        <v>3</v>
      </c>
      <c r="G1041" s="120">
        <v>1595949</v>
      </c>
      <c r="H1041" s="124"/>
      <c r="I1041" s="128" t="s">
        <v>3814</v>
      </c>
      <c r="J1041" s="124"/>
      <c r="K1041" s="124"/>
      <c r="L1041" s="124"/>
      <c r="M1041" s="124"/>
      <c r="N1041" s="207">
        <v>0</v>
      </c>
      <c r="O1041" s="207">
        <v>1159</v>
      </c>
      <c r="P1041" s="124" t="s">
        <v>1314</v>
      </c>
    </row>
    <row r="1042" spans="1:16" ht="51">
      <c r="A1042" s="257" t="s">
        <v>619</v>
      </c>
      <c r="B1042" s="124"/>
      <c r="C1042" s="125" t="s">
        <v>713</v>
      </c>
      <c r="D1042" s="119">
        <v>43139</v>
      </c>
      <c r="E1042" s="120" t="s">
        <v>3408</v>
      </c>
      <c r="F1042" s="120" t="s">
        <v>3</v>
      </c>
      <c r="G1042" s="120">
        <v>1595982</v>
      </c>
      <c r="H1042" s="124"/>
      <c r="I1042" s="128" t="s">
        <v>3815</v>
      </c>
      <c r="J1042" s="124"/>
      <c r="K1042" s="124"/>
      <c r="L1042" s="124"/>
      <c r="M1042" s="124"/>
      <c r="N1042" s="207">
        <v>0</v>
      </c>
      <c r="O1042" s="207">
        <v>460</v>
      </c>
      <c r="P1042" s="124" t="s">
        <v>1314</v>
      </c>
    </row>
    <row r="1043" spans="1:16" ht="51">
      <c r="A1043" s="257" t="s">
        <v>619</v>
      </c>
      <c r="B1043" s="124"/>
      <c r="C1043" s="125" t="s">
        <v>713</v>
      </c>
      <c r="D1043" s="119">
        <v>43140</v>
      </c>
      <c r="E1043" s="120" t="s">
        <v>3090</v>
      </c>
      <c r="F1043" s="120" t="s">
        <v>6</v>
      </c>
      <c r="G1043" s="120">
        <v>662730</v>
      </c>
      <c r="H1043" s="124"/>
      <c r="I1043" s="128" t="s">
        <v>3615</v>
      </c>
      <c r="J1043" s="124"/>
      <c r="K1043" s="124"/>
      <c r="L1043" s="124"/>
      <c r="M1043" s="124"/>
      <c r="N1043" s="207">
        <v>0</v>
      </c>
      <c r="O1043" s="207">
        <v>28890.27</v>
      </c>
      <c r="P1043" s="124" t="s">
        <v>1314</v>
      </c>
    </row>
    <row r="1044" spans="1:16" ht="63.75">
      <c r="A1044" s="257" t="s">
        <v>620</v>
      </c>
      <c r="B1044" s="124"/>
      <c r="C1044" s="125" t="s">
        <v>714</v>
      </c>
      <c r="D1044" s="119">
        <v>43140</v>
      </c>
      <c r="E1044" s="120" t="s">
        <v>3091</v>
      </c>
      <c r="F1044" s="120" t="s">
        <v>6</v>
      </c>
      <c r="G1044" s="120">
        <v>940108</v>
      </c>
      <c r="H1044" s="124"/>
      <c r="I1044" s="128" t="s">
        <v>3616</v>
      </c>
      <c r="J1044" s="124"/>
      <c r="K1044" s="124"/>
      <c r="L1044" s="124"/>
      <c r="M1044" s="124"/>
      <c r="N1044" s="207">
        <v>0</v>
      </c>
      <c r="O1044" s="207">
        <v>2516681.87</v>
      </c>
      <c r="P1044" s="124" t="s">
        <v>1314</v>
      </c>
    </row>
    <row r="1045" spans="1:16" ht="89.25">
      <c r="A1045" s="257" t="s">
        <v>619</v>
      </c>
      <c r="B1045" s="124"/>
      <c r="C1045" s="125" t="s">
        <v>713</v>
      </c>
      <c r="D1045" s="119">
        <v>43140</v>
      </c>
      <c r="E1045" s="120" t="s">
        <v>3092</v>
      </c>
      <c r="F1045" s="120" t="s">
        <v>6</v>
      </c>
      <c r="G1045" s="120">
        <v>913480</v>
      </c>
      <c r="H1045" s="124"/>
      <c r="I1045" s="128" t="s">
        <v>3617</v>
      </c>
      <c r="J1045" s="124"/>
      <c r="K1045" s="124"/>
      <c r="L1045" s="124"/>
      <c r="M1045" s="124"/>
      <c r="N1045" s="207">
        <v>0</v>
      </c>
      <c r="O1045" s="207">
        <v>9430.65</v>
      </c>
      <c r="P1045" s="124" t="s">
        <v>1314</v>
      </c>
    </row>
    <row r="1046" spans="1:16" ht="89.25">
      <c r="A1046" s="257">
        <v>513</v>
      </c>
      <c r="B1046" s="124"/>
      <c r="C1046" s="125" t="s">
        <v>201</v>
      </c>
      <c r="D1046" s="119">
        <v>43140</v>
      </c>
      <c r="E1046" s="120" t="s">
        <v>3093</v>
      </c>
      <c r="F1046" s="120" t="s">
        <v>15</v>
      </c>
      <c r="G1046" s="120">
        <v>4341</v>
      </c>
      <c r="H1046" s="124"/>
      <c r="I1046" s="128" t="s">
        <v>3618</v>
      </c>
      <c r="J1046" s="124"/>
      <c r="K1046" s="124"/>
      <c r="L1046" s="124"/>
      <c r="M1046" s="124"/>
      <c r="N1046" s="207">
        <v>3205.26</v>
      </c>
      <c r="O1046" s="207">
        <v>0</v>
      </c>
      <c r="P1046" s="124" t="s">
        <v>1314</v>
      </c>
    </row>
    <row r="1047" spans="1:16" ht="76.5">
      <c r="A1047" s="257">
        <v>15</v>
      </c>
      <c r="B1047" s="124"/>
      <c r="C1047" s="125" t="s">
        <v>691</v>
      </c>
      <c r="D1047" s="119">
        <v>43140</v>
      </c>
      <c r="E1047" s="120" t="s">
        <v>3094</v>
      </c>
      <c r="F1047" s="120" t="s">
        <v>15</v>
      </c>
      <c r="G1047" s="120">
        <v>4343</v>
      </c>
      <c r="H1047" s="124"/>
      <c r="I1047" s="128" t="s">
        <v>3619</v>
      </c>
      <c r="J1047" s="124"/>
      <c r="K1047" s="124"/>
      <c r="L1047" s="124"/>
      <c r="M1047" s="124"/>
      <c r="N1047" s="207">
        <v>299.36</v>
      </c>
      <c r="O1047" s="207">
        <v>0</v>
      </c>
      <c r="P1047" s="124" t="s">
        <v>1314</v>
      </c>
    </row>
    <row r="1048" spans="1:16" ht="63.75">
      <c r="A1048" s="257">
        <v>597</v>
      </c>
      <c r="B1048" s="124"/>
      <c r="C1048" s="125" t="s">
        <v>3556</v>
      </c>
      <c r="D1048" s="119">
        <v>43140</v>
      </c>
      <c r="E1048" s="120" t="s">
        <v>3409</v>
      </c>
      <c r="F1048" s="120" t="s">
        <v>3</v>
      </c>
      <c r="G1048" s="120">
        <v>1596206</v>
      </c>
      <c r="H1048" s="124"/>
      <c r="I1048" s="128" t="s">
        <v>3816</v>
      </c>
      <c r="J1048" s="124"/>
      <c r="K1048" s="124"/>
      <c r="L1048" s="124"/>
      <c r="M1048" s="124"/>
      <c r="N1048" s="207">
        <v>0</v>
      </c>
      <c r="O1048" s="207">
        <v>27225.4</v>
      </c>
      <c r="P1048" s="124" t="s">
        <v>1314</v>
      </c>
    </row>
    <row r="1049" spans="1:16" ht="63.75">
      <c r="A1049" s="257" t="s">
        <v>619</v>
      </c>
      <c r="B1049" s="124"/>
      <c r="C1049" s="125" t="s">
        <v>713</v>
      </c>
      <c r="D1049" s="119">
        <v>43140</v>
      </c>
      <c r="E1049" s="120" t="s">
        <v>3410</v>
      </c>
      <c r="F1049" s="120" t="s">
        <v>3</v>
      </c>
      <c r="G1049" s="120">
        <v>1596228</v>
      </c>
      <c r="H1049" s="124"/>
      <c r="I1049" s="128" t="s">
        <v>3817</v>
      </c>
      <c r="J1049" s="124"/>
      <c r="K1049" s="124"/>
      <c r="L1049" s="124"/>
      <c r="M1049" s="124"/>
      <c r="N1049" s="207">
        <v>0</v>
      </c>
      <c r="O1049" s="207">
        <v>4026.62</v>
      </c>
      <c r="P1049" s="124" t="s">
        <v>1314</v>
      </c>
    </row>
    <row r="1050" spans="1:16" ht="51">
      <c r="A1050" s="257">
        <v>132</v>
      </c>
      <c r="B1050" s="124"/>
      <c r="C1050" s="125" t="s">
        <v>728</v>
      </c>
      <c r="D1050" s="119">
        <v>43140</v>
      </c>
      <c r="E1050" s="120" t="s">
        <v>3411</v>
      </c>
      <c r="F1050" s="120" t="s">
        <v>3</v>
      </c>
      <c r="G1050" s="120">
        <v>1596196</v>
      </c>
      <c r="H1050" s="124"/>
      <c r="I1050" s="128" t="s">
        <v>3818</v>
      </c>
      <c r="J1050" s="124"/>
      <c r="K1050" s="124"/>
      <c r="L1050" s="124"/>
      <c r="M1050" s="124"/>
      <c r="N1050" s="207">
        <v>0</v>
      </c>
      <c r="O1050" s="207">
        <v>49201.919999999998</v>
      </c>
      <c r="P1050" s="124" t="s">
        <v>1314</v>
      </c>
    </row>
    <row r="1051" spans="1:16" ht="38.25">
      <c r="A1051" s="257">
        <v>35</v>
      </c>
      <c r="B1051" s="124"/>
      <c r="C1051" s="125" t="s">
        <v>696</v>
      </c>
      <c r="D1051" s="119">
        <v>43140</v>
      </c>
      <c r="E1051" s="120" t="s">
        <v>3412</v>
      </c>
      <c r="F1051" s="120" t="s">
        <v>3</v>
      </c>
      <c r="G1051" s="120">
        <v>1596260</v>
      </c>
      <c r="H1051" s="124"/>
      <c r="I1051" s="128" t="s">
        <v>3819</v>
      </c>
      <c r="J1051" s="124"/>
      <c r="K1051" s="124"/>
      <c r="L1051" s="124"/>
      <c r="M1051" s="124"/>
      <c r="N1051" s="207">
        <v>0</v>
      </c>
      <c r="O1051" s="207">
        <v>1500</v>
      </c>
      <c r="P1051" s="124" t="s">
        <v>1314</v>
      </c>
    </row>
    <row r="1052" spans="1:16" ht="51">
      <c r="A1052" s="257" t="s">
        <v>619</v>
      </c>
      <c r="B1052" s="124"/>
      <c r="C1052" s="125" t="s">
        <v>713</v>
      </c>
      <c r="D1052" s="119">
        <v>43140</v>
      </c>
      <c r="E1052" s="120" t="s">
        <v>3413</v>
      </c>
      <c r="F1052" s="120" t="s">
        <v>3</v>
      </c>
      <c r="G1052" s="120">
        <v>1596281</v>
      </c>
      <c r="H1052" s="124"/>
      <c r="I1052" s="128" t="s">
        <v>3820</v>
      </c>
      <c r="J1052" s="124"/>
      <c r="K1052" s="124"/>
      <c r="L1052" s="124"/>
      <c r="M1052" s="124"/>
      <c r="N1052" s="207">
        <v>0</v>
      </c>
      <c r="O1052" s="207">
        <v>2000</v>
      </c>
      <c r="P1052" s="124" t="s">
        <v>1314</v>
      </c>
    </row>
    <row r="1053" spans="1:16" ht="63.75">
      <c r="A1053" s="257" t="s">
        <v>622</v>
      </c>
      <c r="B1053" s="124"/>
      <c r="C1053" s="125" t="s">
        <v>715</v>
      </c>
      <c r="D1053" s="119">
        <v>43140</v>
      </c>
      <c r="E1053" s="120" t="s">
        <v>3414</v>
      </c>
      <c r="F1053" s="120" t="s">
        <v>3</v>
      </c>
      <c r="G1053" s="120">
        <v>1596295</v>
      </c>
      <c r="H1053" s="124"/>
      <c r="I1053" s="128" t="s">
        <v>3821</v>
      </c>
      <c r="J1053" s="124"/>
      <c r="K1053" s="124"/>
      <c r="L1053" s="124"/>
      <c r="M1053" s="124"/>
      <c r="N1053" s="207">
        <v>0</v>
      </c>
      <c r="O1053" s="207">
        <v>611.79</v>
      </c>
      <c r="P1053" s="124" t="s">
        <v>1314</v>
      </c>
    </row>
    <row r="1054" spans="1:16" ht="51">
      <c r="A1054" s="257" t="s">
        <v>619</v>
      </c>
      <c r="B1054" s="124"/>
      <c r="C1054" s="125" t="s">
        <v>713</v>
      </c>
      <c r="D1054" s="119">
        <v>43140</v>
      </c>
      <c r="E1054" s="120" t="s">
        <v>3415</v>
      </c>
      <c r="F1054" s="120" t="s">
        <v>3</v>
      </c>
      <c r="G1054" s="120">
        <v>1596299</v>
      </c>
      <c r="H1054" s="124"/>
      <c r="I1054" s="128" t="s">
        <v>3822</v>
      </c>
      <c r="J1054" s="124"/>
      <c r="K1054" s="124"/>
      <c r="L1054" s="124"/>
      <c r="M1054" s="124"/>
      <c r="N1054" s="207">
        <v>0</v>
      </c>
      <c r="O1054" s="207">
        <v>6000</v>
      </c>
      <c r="P1054" s="124" t="s">
        <v>1314</v>
      </c>
    </row>
    <row r="1055" spans="1:16" ht="38.25">
      <c r="A1055" s="257">
        <v>16</v>
      </c>
      <c r="B1055" s="124"/>
      <c r="C1055" s="125" t="s">
        <v>692</v>
      </c>
      <c r="D1055" s="119">
        <v>43140</v>
      </c>
      <c r="E1055" s="120" t="s">
        <v>3416</v>
      </c>
      <c r="F1055" s="120" t="s">
        <v>3</v>
      </c>
      <c r="G1055" s="120">
        <v>1596351</v>
      </c>
      <c r="H1055" s="124"/>
      <c r="I1055" s="128" t="s">
        <v>3823</v>
      </c>
      <c r="J1055" s="124"/>
      <c r="K1055" s="124"/>
      <c r="L1055" s="124"/>
      <c r="M1055" s="124"/>
      <c r="N1055" s="207">
        <v>0</v>
      </c>
      <c r="O1055" s="207">
        <v>6679</v>
      </c>
      <c r="P1055" s="124" t="s">
        <v>1314</v>
      </c>
    </row>
    <row r="1056" spans="1:16" ht="51">
      <c r="A1056" s="257" t="s">
        <v>619</v>
      </c>
      <c r="B1056" s="124"/>
      <c r="C1056" s="125" t="s">
        <v>713</v>
      </c>
      <c r="D1056" s="119">
        <v>43140</v>
      </c>
      <c r="E1056" s="120" t="s">
        <v>3417</v>
      </c>
      <c r="F1056" s="120" t="s">
        <v>3</v>
      </c>
      <c r="G1056" s="120">
        <v>1596406</v>
      </c>
      <c r="H1056" s="124"/>
      <c r="I1056" s="128" t="s">
        <v>3824</v>
      </c>
      <c r="J1056" s="124"/>
      <c r="K1056" s="124"/>
      <c r="L1056" s="124"/>
      <c r="M1056" s="124"/>
      <c r="N1056" s="207">
        <v>0</v>
      </c>
      <c r="O1056" s="207">
        <v>686.35</v>
      </c>
      <c r="P1056" s="124" t="s">
        <v>1314</v>
      </c>
    </row>
    <row r="1057" spans="1:16" ht="51">
      <c r="A1057" s="257" t="s">
        <v>619</v>
      </c>
      <c r="B1057" s="124"/>
      <c r="C1057" s="125" t="s">
        <v>713</v>
      </c>
      <c r="D1057" s="119">
        <v>43140</v>
      </c>
      <c r="E1057" s="120" t="s">
        <v>3418</v>
      </c>
      <c r="F1057" s="120" t="s">
        <v>3</v>
      </c>
      <c r="G1057" s="120">
        <v>1596409</v>
      </c>
      <c r="H1057" s="124"/>
      <c r="I1057" s="128" t="s">
        <v>3825</v>
      </c>
      <c r="J1057" s="124"/>
      <c r="K1057" s="124"/>
      <c r="L1057" s="124"/>
      <c r="M1057" s="124"/>
      <c r="N1057" s="207">
        <v>0</v>
      </c>
      <c r="O1057" s="207">
        <v>686.35</v>
      </c>
      <c r="P1057" s="124" t="s">
        <v>1314</v>
      </c>
    </row>
    <row r="1058" spans="1:16" ht="51">
      <c r="A1058" s="257" t="s">
        <v>619</v>
      </c>
      <c r="B1058" s="124"/>
      <c r="C1058" s="125" t="s">
        <v>713</v>
      </c>
      <c r="D1058" s="119">
        <v>43140</v>
      </c>
      <c r="E1058" s="120" t="s">
        <v>3419</v>
      </c>
      <c r="F1058" s="120" t="s">
        <v>3</v>
      </c>
      <c r="G1058" s="120">
        <v>1596417</v>
      </c>
      <c r="H1058" s="124"/>
      <c r="I1058" s="128" t="s">
        <v>3826</v>
      </c>
      <c r="J1058" s="124"/>
      <c r="K1058" s="124"/>
      <c r="L1058" s="124"/>
      <c r="M1058" s="124"/>
      <c r="N1058" s="207">
        <v>0</v>
      </c>
      <c r="O1058" s="207">
        <v>229.37</v>
      </c>
      <c r="P1058" s="124" t="s">
        <v>1314</v>
      </c>
    </row>
    <row r="1059" spans="1:16" ht="51">
      <c r="A1059" s="257" t="s">
        <v>619</v>
      </c>
      <c r="B1059" s="124"/>
      <c r="C1059" s="125" t="s">
        <v>713</v>
      </c>
      <c r="D1059" s="119">
        <v>43145</v>
      </c>
      <c r="E1059" s="120" t="s">
        <v>3095</v>
      </c>
      <c r="F1059" s="120" t="s">
        <v>6</v>
      </c>
      <c r="G1059" s="120">
        <v>663711</v>
      </c>
      <c r="H1059" s="124"/>
      <c r="I1059" s="128" t="s">
        <v>3620</v>
      </c>
      <c r="J1059" s="124"/>
      <c r="K1059" s="124"/>
      <c r="L1059" s="124"/>
      <c r="M1059" s="124"/>
      <c r="N1059" s="207">
        <v>0</v>
      </c>
      <c r="O1059" s="207">
        <v>44208.65</v>
      </c>
      <c r="P1059" s="124" t="s">
        <v>1314</v>
      </c>
    </row>
    <row r="1060" spans="1:16" ht="51">
      <c r="A1060" s="257" t="s">
        <v>619</v>
      </c>
      <c r="B1060" s="124"/>
      <c r="C1060" s="125" t="s">
        <v>713</v>
      </c>
      <c r="D1060" s="119">
        <v>43145</v>
      </c>
      <c r="E1060" s="120" t="s">
        <v>3096</v>
      </c>
      <c r="F1060" s="120" t="s">
        <v>6</v>
      </c>
      <c r="G1060" s="120">
        <v>663719</v>
      </c>
      <c r="H1060" s="124"/>
      <c r="I1060" s="128" t="s">
        <v>3621</v>
      </c>
      <c r="J1060" s="124"/>
      <c r="K1060" s="124"/>
      <c r="L1060" s="124"/>
      <c r="M1060" s="124"/>
      <c r="N1060" s="207">
        <v>0</v>
      </c>
      <c r="O1060" s="207">
        <v>47116.54</v>
      </c>
      <c r="P1060" s="124" t="s">
        <v>1314</v>
      </c>
    </row>
    <row r="1061" spans="1:16" ht="51">
      <c r="A1061" s="257" t="s">
        <v>619</v>
      </c>
      <c r="B1061" s="124"/>
      <c r="C1061" s="125" t="s">
        <v>713</v>
      </c>
      <c r="D1061" s="119">
        <v>43145</v>
      </c>
      <c r="E1061" s="120" t="s">
        <v>3097</v>
      </c>
      <c r="F1061" s="120" t="s">
        <v>6</v>
      </c>
      <c r="G1061" s="120">
        <v>663723</v>
      </c>
      <c r="H1061" s="124"/>
      <c r="I1061" s="128" t="s">
        <v>3622</v>
      </c>
      <c r="J1061" s="124"/>
      <c r="K1061" s="124"/>
      <c r="L1061" s="124"/>
      <c r="M1061" s="124"/>
      <c r="N1061" s="207">
        <v>0</v>
      </c>
      <c r="O1061" s="207">
        <v>377213.91</v>
      </c>
      <c r="P1061" s="124" t="s">
        <v>1314</v>
      </c>
    </row>
    <row r="1062" spans="1:16" ht="51">
      <c r="A1062" s="257" t="s">
        <v>619</v>
      </c>
      <c r="B1062" s="124"/>
      <c r="C1062" s="125" t="s">
        <v>713</v>
      </c>
      <c r="D1062" s="119">
        <v>43145</v>
      </c>
      <c r="E1062" s="120" t="s">
        <v>3098</v>
      </c>
      <c r="F1062" s="120" t="s">
        <v>6</v>
      </c>
      <c r="G1062" s="120">
        <v>663725</v>
      </c>
      <c r="H1062" s="124"/>
      <c r="I1062" s="128" t="s">
        <v>3623</v>
      </c>
      <c r="J1062" s="124"/>
      <c r="K1062" s="124"/>
      <c r="L1062" s="124"/>
      <c r="M1062" s="124"/>
      <c r="N1062" s="207">
        <v>0</v>
      </c>
      <c r="O1062" s="207">
        <v>93926.64</v>
      </c>
      <c r="P1062" s="124" t="s">
        <v>1314</v>
      </c>
    </row>
    <row r="1063" spans="1:16" ht="51">
      <c r="A1063" s="257">
        <v>10</v>
      </c>
      <c r="B1063" s="124"/>
      <c r="C1063" s="125" t="s">
        <v>690</v>
      </c>
      <c r="D1063" s="119">
        <v>43145</v>
      </c>
      <c r="E1063" s="120" t="s">
        <v>3099</v>
      </c>
      <c r="F1063" s="120" t="s">
        <v>6</v>
      </c>
      <c r="G1063" s="120">
        <v>663732</v>
      </c>
      <c r="H1063" s="124"/>
      <c r="I1063" s="128" t="s">
        <v>3624</v>
      </c>
      <c r="J1063" s="124"/>
      <c r="K1063" s="124"/>
      <c r="L1063" s="124"/>
      <c r="M1063" s="124"/>
      <c r="N1063" s="207">
        <v>0</v>
      </c>
      <c r="O1063" s="207">
        <v>1731.19</v>
      </c>
      <c r="P1063" s="124" t="s">
        <v>1314</v>
      </c>
    </row>
    <row r="1064" spans="1:16" ht="51">
      <c r="A1064" s="257" t="s">
        <v>619</v>
      </c>
      <c r="B1064" s="124"/>
      <c r="C1064" s="125" t="s">
        <v>713</v>
      </c>
      <c r="D1064" s="119">
        <v>43145</v>
      </c>
      <c r="E1064" s="120" t="s">
        <v>3100</v>
      </c>
      <c r="F1064" s="120" t="s">
        <v>6</v>
      </c>
      <c r="G1064" s="120">
        <v>663744</v>
      </c>
      <c r="H1064" s="124"/>
      <c r="I1064" s="128" t="s">
        <v>3625</v>
      </c>
      <c r="J1064" s="124"/>
      <c r="K1064" s="124"/>
      <c r="L1064" s="124"/>
      <c r="M1064" s="124"/>
      <c r="N1064" s="207">
        <v>0</v>
      </c>
      <c r="O1064" s="207">
        <v>115064.15</v>
      </c>
      <c r="P1064" s="124" t="s">
        <v>1314</v>
      </c>
    </row>
    <row r="1065" spans="1:16" ht="51">
      <c r="A1065" s="257" t="s">
        <v>619</v>
      </c>
      <c r="B1065" s="124"/>
      <c r="C1065" s="125" t="s">
        <v>713</v>
      </c>
      <c r="D1065" s="119">
        <v>43145</v>
      </c>
      <c r="E1065" s="120" t="s">
        <v>3101</v>
      </c>
      <c r="F1065" s="120" t="s">
        <v>6</v>
      </c>
      <c r="G1065" s="120">
        <v>663757</v>
      </c>
      <c r="H1065" s="124"/>
      <c r="I1065" s="128" t="s">
        <v>3626</v>
      </c>
      <c r="J1065" s="124"/>
      <c r="K1065" s="124"/>
      <c r="L1065" s="124"/>
      <c r="M1065" s="124"/>
      <c r="N1065" s="207">
        <v>0</v>
      </c>
      <c r="O1065" s="207">
        <v>1975.2</v>
      </c>
      <c r="P1065" s="124" t="s">
        <v>1314</v>
      </c>
    </row>
    <row r="1066" spans="1:16" ht="51">
      <c r="A1066" s="257" t="s">
        <v>619</v>
      </c>
      <c r="B1066" s="124"/>
      <c r="C1066" s="125" t="s">
        <v>713</v>
      </c>
      <c r="D1066" s="119">
        <v>43145</v>
      </c>
      <c r="E1066" s="120" t="s">
        <v>3102</v>
      </c>
      <c r="F1066" s="120" t="s">
        <v>6</v>
      </c>
      <c r="G1066" s="120">
        <v>663759</v>
      </c>
      <c r="H1066" s="124"/>
      <c r="I1066" s="128" t="s">
        <v>3627</v>
      </c>
      <c r="J1066" s="124"/>
      <c r="K1066" s="124"/>
      <c r="L1066" s="124"/>
      <c r="M1066" s="124"/>
      <c r="N1066" s="207">
        <v>0</v>
      </c>
      <c r="O1066" s="207">
        <v>27555.93</v>
      </c>
      <c r="P1066" s="124" t="s">
        <v>1314</v>
      </c>
    </row>
    <row r="1067" spans="1:16" ht="63.75">
      <c r="A1067" s="257" t="s">
        <v>619</v>
      </c>
      <c r="B1067" s="124"/>
      <c r="C1067" s="125" t="s">
        <v>713</v>
      </c>
      <c r="D1067" s="119">
        <v>43145</v>
      </c>
      <c r="E1067" s="120" t="s">
        <v>3103</v>
      </c>
      <c r="F1067" s="120" t="s">
        <v>6</v>
      </c>
      <c r="G1067" s="120">
        <v>663776</v>
      </c>
      <c r="H1067" s="124"/>
      <c r="I1067" s="128" t="s">
        <v>3628</v>
      </c>
      <c r="J1067" s="124"/>
      <c r="K1067" s="124"/>
      <c r="L1067" s="124"/>
      <c r="M1067" s="124"/>
      <c r="N1067" s="207">
        <v>0</v>
      </c>
      <c r="O1067" s="207">
        <v>62046.99</v>
      </c>
      <c r="P1067" s="124" t="s">
        <v>1314</v>
      </c>
    </row>
    <row r="1068" spans="1:16" ht="51">
      <c r="A1068" s="257">
        <v>10</v>
      </c>
      <c r="B1068" s="124"/>
      <c r="C1068" s="125" t="s">
        <v>690</v>
      </c>
      <c r="D1068" s="119">
        <v>43145</v>
      </c>
      <c r="E1068" s="120" t="s">
        <v>3104</v>
      </c>
      <c r="F1068" s="120" t="s">
        <v>6</v>
      </c>
      <c r="G1068" s="120">
        <v>663778</v>
      </c>
      <c r="H1068" s="124"/>
      <c r="I1068" s="128" t="s">
        <v>3629</v>
      </c>
      <c r="J1068" s="124"/>
      <c r="K1068" s="124"/>
      <c r="L1068" s="124"/>
      <c r="M1068" s="124"/>
      <c r="N1068" s="207">
        <v>0</v>
      </c>
      <c r="O1068" s="207">
        <v>62070.03</v>
      </c>
      <c r="P1068" s="124" t="s">
        <v>1314</v>
      </c>
    </row>
    <row r="1069" spans="1:16" ht="63.75">
      <c r="A1069" s="257" t="s">
        <v>619</v>
      </c>
      <c r="B1069" s="124"/>
      <c r="C1069" s="125" t="s">
        <v>713</v>
      </c>
      <c r="D1069" s="119">
        <v>43145</v>
      </c>
      <c r="E1069" s="120" t="s">
        <v>3105</v>
      </c>
      <c r="F1069" s="120" t="s">
        <v>6</v>
      </c>
      <c r="G1069" s="120">
        <v>663795</v>
      </c>
      <c r="H1069" s="124"/>
      <c r="I1069" s="128" t="s">
        <v>3630</v>
      </c>
      <c r="J1069" s="124"/>
      <c r="K1069" s="124"/>
      <c r="L1069" s="124"/>
      <c r="M1069" s="124"/>
      <c r="N1069" s="207">
        <v>0</v>
      </c>
      <c r="O1069" s="207">
        <v>3923.92</v>
      </c>
      <c r="P1069" s="124" t="s">
        <v>1314</v>
      </c>
    </row>
    <row r="1070" spans="1:16" ht="51">
      <c r="A1070" s="257">
        <v>35</v>
      </c>
      <c r="B1070" s="124"/>
      <c r="C1070" s="125" t="s">
        <v>696</v>
      </c>
      <c r="D1070" s="119">
        <v>43145</v>
      </c>
      <c r="E1070" s="120" t="s">
        <v>3420</v>
      </c>
      <c r="F1070" s="120" t="s">
        <v>3</v>
      </c>
      <c r="G1070" s="120">
        <v>1596556</v>
      </c>
      <c r="H1070" s="124"/>
      <c r="I1070" s="128" t="s">
        <v>3827</v>
      </c>
      <c r="J1070" s="124"/>
      <c r="K1070" s="124"/>
      <c r="L1070" s="124"/>
      <c r="M1070" s="124"/>
      <c r="N1070" s="207">
        <v>0</v>
      </c>
      <c r="O1070" s="207">
        <v>300.52</v>
      </c>
      <c r="P1070" s="124" t="s">
        <v>1314</v>
      </c>
    </row>
    <row r="1071" spans="1:16" ht="51">
      <c r="A1071" s="257" t="s">
        <v>619</v>
      </c>
      <c r="B1071" s="124"/>
      <c r="C1071" s="125" t="s">
        <v>713</v>
      </c>
      <c r="D1071" s="119">
        <v>43145</v>
      </c>
      <c r="E1071" s="120" t="s">
        <v>3421</v>
      </c>
      <c r="F1071" s="120" t="s">
        <v>3</v>
      </c>
      <c r="G1071" s="120">
        <v>1596568</v>
      </c>
      <c r="H1071" s="124"/>
      <c r="I1071" s="128" t="s">
        <v>3828</v>
      </c>
      <c r="J1071" s="124"/>
      <c r="K1071" s="124"/>
      <c r="L1071" s="124"/>
      <c r="M1071" s="124"/>
      <c r="N1071" s="207">
        <v>0</v>
      </c>
      <c r="O1071" s="207">
        <v>1726</v>
      </c>
      <c r="P1071" s="124" t="s">
        <v>1314</v>
      </c>
    </row>
    <row r="1072" spans="1:16" ht="51">
      <c r="A1072" s="257" t="s">
        <v>619</v>
      </c>
      <c r="B1072" s="124"/>
      <c r="C1072" s="125" t="s">
        <v>713</v>
      </c>
      <c r="D1072" s="119">
        <v>43145</v>
      </c>
      <c r="E1072" s="120" t="s">
        <v>3422</v>
      </c>
      <c r="F1072" s="120" t="s">
        <v>3</v>
      </c>
      <c r="G1072" s="120">
        <v>1596587</v>
      </c>
      <c r="H1072" s="124"/>
      <c r="I1072" s="128" t="s">
        <v>3829</v>
      </c>
      <c r="J1072" s="124"/>
      <c r="K1072" s="124"/>
      <c r="L1072" s="124"/>
      <c r="M1072" s="124"/>
      <c r="N1072" s="207">
        <v>0</v>
      </c>
      <c r="O1072" s="207">
        <v>30</v>
      </c>
      <c r="P1072" s="124" t="s">
        <v>1314</v>
      </c>
    </row>
    <row r="1073" spans="1:16" ht="51">
      <c r="A1073" s="257" t="s">
        <v>619</v>
      </c>
      <c r="B1073" s="124"/>
      <c r="C1073" s="125" t="s">
        <v>713</v>
      </c>
      <c r="D1073" s="119">
        <v>43145</v>
      </c>
      <c r="E1073" s="120" t="s">
        <v>3423</v>
      </c>
      <c r="F1073" s="120" t="s">
        <v>3</v>
      </c>
      <c r="G1073" s="120">
        <v>1596604</v>
      </c>
      <c r="H1073" s="124"/>
      <c r="I1073" s="128" t="s">
        <v>2959</v>
      </c>
      <c r="J1073" s="124"/>
      <c r="K1073" s="124"/>
      <c r="L1073" s="124"/>
      <c r="M1073" s="124"/>
      <c r="N1073" s="207">
        <v>0</v>
      </c>
      <c r="O1073" s="207">
        <v>1593.93</v>
      </c>
      <c r="P1073" s="124" t="s">
        <v>1314</v>
      </c>
    </row>
    <row r="1074" spans="1:16" ht="51">
      <c r="A1074" s="257" t="s">
        <v>619</v>
      </c>
      <c r="B1074" s="124"/>
      <c r="C1074" s="125" t="s">
        <v>713</v>
      </c>
      <c r="D1074" s="119">
        <v>43145</v>
      </c>
      <c r="E1074" s="120" t="s">
        <v>3424</v>
      </c>
      <c r="F1074" s="120" t="s">
        <v>3</v>
      </c>
      <c r="G1074" s="120">
        <v>1596605</v>
      </c>
      <c r="H1074" s="124"/>
      <c r="I1074" s="128" t="s">
        <v>3830</v>
      </c>
      <c r="J1074" s="124"/>
      <c r="K1074" s="124"/>
      <c r="L1074" s="124"/>
      <c r="M1074" s="124"/>
      <c r="N1074" s="207">
        <v>0</v>
      </c>
      <c r="O1074" s="207">
        <v>14600.89</v>
      </c>
      <c r="P1074" s="124" t="s">
        <v>1314</v>
      </c>
    </row>
    <row r="1075" spans="1:16" ht="51">
      <c r="A1075" s="257" t="s">
        <v>619</v>
      </c>
      <c r="B1075" s="124"/>
      <c r="C1075" s="125" t="s">
        <v>713</v>
      </c>
      <c r="D1075" s="119">
        <v>43145</v>
      </c>
      <c r="E1075" s="120" t="s">
        <v>3425</v>
      </c>
      <c r="F1075" s="120" t="s">
        <v>3</v>
      </c>
      <c r="G1075" s="120">
        <v>1596608</v>
      </c>
      <c r="H1075" s="124"/>
      <c r="I1075" s="128" t="s">
        <v>2959</v>
      </c>
      <c r="J1075" s="124"/>
      <c r="K1075" s="124"/>
      <c r="L1075" s="124"/>
      <c r="M1075" s="124"/>
      <c r="N1075" s="207">
        <v>0</v>
      </c>
      <c r="O1075" s="207">
        <v>1593.92</v>
      </c>
      <c r="P1075" s="124" t="s">
        <v>1314</v>
      </c>
    </row>
    <row r="1076" spans="1:16" ht="51">
      <c r="A1076" s="257" t="s">
        <v>619</v>
      </c>
      <c r="B1076" s="124"/>
      <c r="C1076" s="125" t="s">
        <v>713</v>
      </c>
      <c r="D1076" s="119">
        <v>43145</v>
      </c>
      <c r="E1076" s="120" t="s">
        <v>3426</v>
      </c>
      <c r="F1076" s="120" t="s">
        <v>3</v>
      </c>
      <c r="G1076" s="120">
        <v>1596664</v>
      </c>
      <c r="H1076" s="124"/>
      <c r="I1076" s="128" t="s">
        <v>3831</v>
      </c>
      <c r="J1076" s="124"/>
      <c r="K1076" s="124"/>
      <c r="L1076" s="124"/>
      <c r="M1076" s="124"/>
      <c r="N1076" s="207">
        <v>0</v>
      </c>
      <c r="O1076" s="207">
        <v>11339</v>
      </c>
      <c r="P1076" s="124" t="s">
        <v>1314</v>
      </c>
    </row>
    <row r="1077" spans="1:16" ht="51">
      <c r="A1077" s="257" t="s">
        <v>619</v>
      </c>
      <c r="B1077" s="124"/>
      <c r="C1077" s="125" t="s">
        <v>713</v>
      </c>
      <c r="D1077" s="119">
        <v>43145</v>
      </c>
      <c r="E1077" s="120" t="s">
        <v>3427</v>
      </c>
      <c r="F1077" s="120" t="s">
        <v>3</v>
      </c>
      <c r="G1077" s="120">
        <v>1596719</v>
      </c>
      <c r="H1077" s="124"/>
      <c r="I1077" s="128" t="s">
        <v>3832</v>
      </c>
      <c r="J1077" s="124"/>
      <c r="K1077" s="124"/>
      <c r="L1077" s="124"/>
      <c r="M1077" s="124"/>
      <c r="N1077" s="207">
        <v>0</v>
      </c>
      <c r="O1077" s="207">
        <v>2</v>
      </c>
      <c r="P1077" s="124" t="s">
        <v>3943</v>
      </c>
    </row>
    <row r="1078" spans="1:16" ht="51">
      <c r="A1078" s="257" t="s">
        <v>619</v>
      </c>
      <c r="B1078" s="124"/>
      <c r="C1078" s="125" t="s">
        <v>713</v>
      </c>
      <c r="D1078" s="119">
        <v>43146</v>
      </c>
      <c r="E1078" s="120" t="s">
        <v>3106</v>
      </c>
      <c r="F1078" s="120" t="s">
        <v>6</v>
      </c>
      <c r="G1078" s="120">
        <v>664154</v>
      </c>
      <c r="H1078" s="124"/>
      <c r="I1078" s="128" t="s">
        <v>3631</v>
      </c>
      <c r="J1078" s="124"/>
      <c r="K1078" s="124"/>
      <c r="L1078" s="124"/>
      <c r="M1078" s="124"/>
      <c r="N1078" s="207">
        <v>0</v>
      </c>
      <c r="O1078" s="207">
        <v>121677.95</v>
      </c>
      <c r="P1078" s="124" t="s">
        <v>1314</v>
      </c>
    </row>
    <row r="1079" spans="1:16" ht="63.75">
      <c r="A1079" s="257" t="s">
        <v>619</v>
      </c>
      <c r="B1079" s="124"/>
      <c r="C1079" s="125" t="s">
        <v>713</v>
      </c>
      <c r="D1079" s="119">
        <v>43146</v>
      </c>
      <c r="E1079" s="120" t="s">
        <v>3107</v>
      </c>
      <c r="F1079" s="120" t="s">
        <v>6</v>
      </c>
      <c r="G1079" s="120">
        <v>664172</v>
      </c>
      <c r="H1079" s="124"/>
      <c r="I1079" s="128" t="s">
        <v>3632</v>
      </c>
      <c r="J1079" s="124"/>
      <c r="K1079" s="124"/>
      <c r="L1079" s="124"/>
      <c r="M1079" s="124"/>
      <c r="N1079" s="207">
        <v>0</v>
      </c>
      <c r="O1079" s="207">
        <v>8232</v>
      </c>
      <c r="P1079" s="124" t="s">
        <v>1314</v>
      </c>
    </row>
    <row r="1080" spans="1:16" ht="51">
      <c r="A1080" s="257" t="s">
        <v>619</v>
      </c>
      <c r="B1080" s="124"/>
      <c r="C1080" s="125" t="s">
        <v>713</v>
      </c>
      <c r="D1080" s="119">
        <v>43146</v>
      </c>
      <c r="E1080" s="120" t="s">
        <v>3108</v>
      </c>
      <c r="F1080" s="120" t="s">
        <v>6</v>
      </c>
      <c r="G1080" s="120">
        <v>664595</v>
      </c>
      <c r="H1080" s="124"/>
      <c r="I1080" s="128" t="s">
        <v>3633</v>
      </c>
      <c r="J1080" s="124"/>
      <c r="K1080" s="124"/>
      <c r="L1080" s="124"/>
      <c r="M1080" s="124"/>
      <c r="N1080" s="207">
        <v>0</v>
      </c>
      <c r="O1080" s="207">
        <v>12402.74</v>
      </c>
      <c r="P1080" s="124" t="s">
        <v>1314</v>
      </c>
    </row>
    <row r="1081" spans="1:16" ht="63.75">
      <c r="A1081" s="257" t="s">
        <v>619</v>
      </c>
      <c r="B1081" s="124"/>
      <c r="C1081" s="125" t="s">
        <v>713</v>
      </c>
      <c r="D1081" s="119">
        <v>43146</v>
      </c>
      <c r="E1081" s="120" t="s">
        <v>3109</v>
      </c>
      <c r="F1081" s="120" t="s">
        <v>6</v>
      </c>
      <c r="G1081" s="120">
        <v>664721</v>
      </c>
      <c r="H1081" s="124"/>
      <c r="I1081" s="128" t="s">
        <v>3634</v>
      </c>
      <c r="J1081" s="124"/>
      <c r="K1081" s="124"/>
      <c r="L1081" s="124"/>
      <c r="M1081" s="124"/>
      <c r="N1081" s="207">
        <v>0</v>
      </c>
      <c r="O1081" s="207">
        <v>14489.01</v>
      </c>
      <c r="P1081" s="124" t="s">
        <v>1314</v>
      </c>
    </row>
    <row r="1082" spans="1:16" ht="63.75">
      <c r="A1082" s="257" t="s">
        <v>619</v>
      </c>
      <c r="B1082" s="124"/>
      <c r="C1082" s="125" t="s">
        <v>713</v>
      </c>
      <c r="D1082" s="119">
        <v>43146</v>
      </c>
      <c r="E1082" s="120" t="s">
        <v>3110</v>
      </c>
      <c r="F1082" s="120" t="s">
        <v>6</v>
      </c>
      <c r="G1082" s="120">
        <v>664725</v>
      </c>
      <c r="H1082" s="124"/>
      <c r="I1082" s="128" t="s">
        <v>3635</v>
      </c>
      <c r="J1082" s="124"/>
      <c r="K1082" s="124"/>
      <c r="L1082" s="124"/>
      <c r="M1082" s="124"/>
      <c r="N1082" s="207">
        <v>0</v>
      </c>
      <c r="O1082" s="207">
        <v>7276.47</v>
      </c>
      <c r="P1082" s="124" t="s">
        <v>1314</v>
      </c>
    </row>
    <row r="1083" spans="1:16" ht="63.75">
      <c r="A1083" s="257" t="s">
        <v>619</v>
      </c>
      <c r="B1083" s="124"/>
      <c r="C1083" s="125" t="s">
        <v>713</v>
      </c>
      <c r="D1083" s="119">
        <v>43146</v>
      </c>
      <c r="E1083" s="120" t="s">
        <v>3111</v>
      </c>
      <c r="F1083" s="120" t="s">
        <v>6</v>
      </c>
      <c r="G1083" s="120">
        <v>664727</v>
      </c>
      <c r="H1083" s="124"/>
      <c r="I1083" s="128" t="s">
        <v>3636</v>
      </c>
      <c r="J1083" s="124"/>
      <c r="K1083" s="124"/>
      <c r="L1083" s="124"/>
      <c r="M1083" s="124"/>
      <c r="N1083" s="207">
        <v>0</v>
      </c>
      <c r="O1083" s="207">
        <v>22665.71</v>
      </c>
      <c r="P1083" s="124" t="s">
        <v>1314</v>
      </c>
    </row>
    <row r="1084" spans="1:16" ht="51">
      <c r="A1084" s="257" t="s">
        <v>619</v>
      </c>
      <c r="B1084" s="124"/>
      <c r="C1084" s="125" t="s">
        <v>713</v>
      </c>
      <c r="D1084" s="119">
        <v>43146</v>
      </c>
      <c r="E1084" s="120" t="s">
        <v>3112</v>
      </c>
      <c r="F1084" s="120" t="s">
        <v>6</v>
      </c>
      <c r="G1084" s="120">
        <v>941659</v>
      </c>
      <c r="H1084" s="124"/>
      <c r="I1084" s="128" t="s">
        <v>3637</v>
      </c>
      <c r="J1084" s="124"/>
      <c r="K1084" s="124"/>
      <c r="L1084" s="124"/>
      <c r="M1084" s="124"/>
      <c r="N1084" s="207">
        <v>0</v>
      </c>
      <c r="O1084" s="207">
        <v>8753.1200000000008</v>
      </c>
      <c r="P1084" s="124" t="s">
        <v>1314</v>
      </c>
    </row>
    <row r="1085" spans="1:16" ht="51">
      <c r="A1085" s="257" t="s">
        <v>619</v>
      </c>
      <c r="B1085" s="124"/>
      <c r="C1085" s="125" t="s">
        <v>713</v>
      </c>
      <c r="D1085" s="119">
        <v>43146</v>
      </c>
      <c r="E1085" s="120" t="s">
        <v>3113</v>
      </c>
      <c r="F1085" s="120" t="s">
        <v>6</v>
      </c>
      <c r="G1085" s="120">
        <v>941662</v>
      </c>
      <c r="H1085" s="124"/>
      <c r="I1085" s="128" t="s">
        <v>3638</v>
      </c>
      <c r="J1085" s="124"/>
      <c r="K1085" s="124"/>
      <c r="L1085" s="124"/>
      <c r="M1085" s="124"/>
      <c r="N1085" s="207">
        <v>0</v>
      </c>
      <c r="O1085" s="207">
        <v>540.9</v>
      </c>
      <c r="P1085" s="124" t="s">
        <v>1314</v>
      </c>
    </row>
    <row r="1086" spans="1:16" ht="76.5">
      <c r="A1086" s="257">
        <v>597</v>
      </c>
      <c r="B1086" s="124"/>
      <c r="C1086" s="125" t="s">
        <v>3556</v>
      </c>
      <c r="D1086" s="119">
        <v>43146</v>
      </c>
      <c r="E1086" s="120" t="s">
        <v>3114</v>
      </c>
      <c r="F1086" s="120" t="s">
        <v>1255</v>
      </c>
      <c r="G1086" s="120">
        <v>913620</v>
      </c>
      <c r="H1086" s="124"/>
      <c r="I1086" s="128" t="s">
        <v>3639</v>
      </c>
      <c r="J1086" s="124"/>
      <c r="K1086" s="124"/>
      <c r="L1086" s="124"/>
      <c r="M1086" s="124"/>
      <c r="N1086" s="207">
        <v>0</v>
      </c>
      <c r="O1086" s="207">
        <v>29698.34</v>
      </c>
      <c r="P1086" s="124" t="s">
        <v>1314</v>
      </c>
    </row>
    <row r="1087" spans="1:16" ht="76.5">
      <c r="A1087" s="257">
        <v>513</v>
      </c>
      <c r="B1087" s="124"/>
      <c r="C1087" s="125" t="s">
        <v>201</v>
      </c>
      <c r="D1087" s="119">
        <v>43146</v>
      </c>
      <c r="E1087" s="120" t="s">
        <v>3115</v>
      </c>
      <c r="F1087" s="120" t="s">
        <v>1315</v>
      </c>
      <c r="G1087" s="120">
        <v>16643777</v>
      </c>
      <c r="H1087" s="124"/>
      <c r="I1087" s="128" t="s">
        <v>3640</v>
      </c>
      <c r="J1087" s="124"/>
      <c r="K1087" s="124"/>
      <c r="L1087" s="124"/>
      <c r="M1087" s="124"/>
      <c r="N1087" s="207">
        <v>20880</v>
      </c>
      <c r="O1087" s="207">
        <v>0</v>
      </c>
      <c r="P1087" s="124" t="s">
        <v>1314</v>
      </c>
    </row>
    <row r="1088" spans="1:16" ht="76.5">
      <c r="A1088" s="257">
        <v>513</v>
      </c>
      <c r="B1088" s="124"/>
      <c r="C1088" s="125" t="s">
        <v>201</v>
      </c>
      <c r="D1088" s="119">
        <v>43146</v>
      </c>
      <c r="E1088" s="120" t="s">
        <v>3116</v>
      </c>
      <c r="F1088" s="120" t="s">
        <v>1315</v>
      </c>
      <c r="G1088" s="120">
        <v>16644888</v>
      </c>
      <c r="H1088" s="124"/>
      <c r="I1088" s="128" t="s">
        <v>3641</v>
      </c>
      <c r="J1088" s="124"/>
      <c r="K1088" s="124"/>
      <c r="L1088" s="124"/>
      <c r="M1088" s="124"/>
      <c r="N1088" s="207">
        <v>3060450.77</v>
      </c>
      <c r="O1088" s="207">
        <v>0</v>
      </c>
      <c r="P1088" s="124" t="s">
        <v>1314</v>
      </c>
    </row>
    <row r="1089" spans="1:16" ht="76.5">
      <c r="A1089" s="257">
        <v>15</v>
      </c>
      <c r="B1089" s="124"/>
      <c r="C1089" s="125" t="s">
        <v>691</v>
      </c>
      <c r="D1089" s="119">
        <v>43146</v>
      </c>
      <c r="E1089" s="120" t="s">
        <v>3117</v>
      </c>
      <c r="F1089" s="120" t="s">
        <v>11</v>
      </c>
      <c r="G1089" s="120">
        <v>913586</v>
      </c>
      <c r="H1089" s="124"/>
      <c r="I1089" s="128" t="s">
        <v>3642</v>
      </c>
      <c r="J1089" s="124"/>
      <c r="K1089" s="124"/>
      <c r="L1089" s="124"/>
      <c r="M1089" s="124"/>
      <c r="N1089" s="207">
        <v>270</v>
      </c>
      <c r="O1089" s="207">
        <v>0</v>
      </c>
      <c r="P1089" s="124" t="s">
        <v>1314</v>
      </c>
    </row>
    <row r="1090" spans="1:16" ht="89.25">
      <c r="A1090" s="257">
        <v>597</v>
      </c>
      <c r="B1090" s="124"/>
      <c r="C1090" s="125" t="s">
        <v>3556</v>
      </c>
      <c r="D1090" s="119">
        <v>43146</v>
      </c>
      <c r="E1090" s="120" t="s">
        <v>3118</v>
      </c>
      <c r="F1090" s="120" t="s">
        <v>11</v>
      </c>
      <c r="G1090" s="120">
        <v>913620</v>
      </c>
      <c r="H1090" s="124"/>
      <c r="I1090" s="128" t="s">
        <v>3643</v>
      </c>
      <c r="J1090" s="124"/>
      <c r="K1090" s="124"/>
      <c r="L1090" s="124"/>
      <c r="M1090" s="124"/>
      <c r="N1090" s="207">
        <v>50</v>
      </c>
      <c r="O1090" s="207">
        <v>0</v>
      </c>
      <c r="P1090" s="124" t="s">
        <v>1314</v>
      </c>
    </row>
    <row r="1091" spans="1:16" ht="89.25">
      <c r="A1091" s="257">
        <v>20</v>
      </c>
      <c r="B1091" s="124"/>
      <c r="C1091" s="125" t="s">
        <v>693</v>
      </c>
      <c r="D1091" s="119">
        <v>43146</v>
      </c>
      <c r="E1091" s="120" t="s">
        <v>3119</v>
      </c>
      <c r="F1091" s="120" t="s">
        <v>11</v>
      </c>
      <c r="G1091" s="120">
        <v>913651</v>
      </c>
      <c r="H1091" s="124"/>
      <c r="I1091" s="128" t="s">
        <v>3644</v>
      </c>
      <c r="J1091" s="124"/>
      <c r="K1091" s="124"/>
      <c r="L1091" s="124"/>
      <c r="M1091" s="124"/>
      <c r="N1091" s="207">
        <v>859.14</v>
      </c>
      <c r="O1091" s="207">
        <v>0</v>
      </c>
      <c r="P1091" s="124" t="s">
        <v>1314</v>
      </c>
    </row>
    <row r="1092" spans="1:16" ht="63.75">
      <c r="A1092" s="257">
        <v>597</v>
      </c>
      <c r="B1092" s="124"/>
      <c r="C1092" s="125" t="s">
        <v>3556</v>
      </c>
      <c r="D1092" s="119">
        <v>43146</v>
      </c>
      <c r="E1092" s="120" t="s">
        <v>3428</v>
      </c>
      <c r="F1092" s="120" t="s">
        <v>3</v>
      </c>
      <c r="G1092" s="120">
        <v>1596987</v>
      </c>
      <c r="H1092" s="124"/>
      <c r="I1092" s="128" t="s">
        <v>3833</v>
      </c>
      <c r="J1092" s="124"/>
      <c r="K1092" s="124"/>
      <c r="L1092" s="124"/>
      <c r="M1092" s="124"/>
      <c r="N1092" s="207">
        <v>0</v>
      </c>
      <c r="O1092" s="207">
        <v>2290.5</v>
      </c>
      <c r="P1092" s="124" t="s">
        <v>1314</v>
      </c>
    </row>
    <row r="1093" spans="1:16" ht="51">
      <c r="A1093" s="257" t="s">
        <v>619</v>
      </c>
      <c r="B1093" s="124"/>
      <c r="C1093" s="125" t="s">
        <v>713</v>
      </c>
      <c r="D1093" s="119">
        <v>43146</v>
      </c>
      <c r="E1093" s="120" t="s">
        <v>3429</v>
      </c>
      <c r="F1093" s="120" t="s">
        <v>3</v>
      </c>
      <c r="G1093" s="120">
        <v>1597014</v>
      </c>
      <c r="H1093" s="124"/>
      <c r="I1093" s="128" t="s">
        <v>3834</v>
      </c>
      <c r="J1093" s="124"/>
      <c r="K1093" s="124"/>
      <c r="L1093" s="124"/>
      <c r="M1093" s="124"/>
      <c r="N1093" s="207">
        <v>0</v>
      </c>
      <c r="O1093" s="207">
        <v>4840.3500000000004</v>
      </c>
      <c r="P1093" s="124" t="s">
        <v>1314</v>
      </c>
    </row>
    <row r="1094" spans="1:16" ht="51">
      <c r="A1094" s="257" t="s">
        <v>626</v>
      </c>
      <c r="B1094" s="124"/>
      <c r="C1094" s="125" t="s">
        <v>1234</v>
      </c>
      <c r="D1094" s="119">
        <v>43146</v>
      </c>
      <c r="E1094" s="120" t="s">
        <v>3430</v>
      </c>
      <c r="F1094" s="120" t="s">
        <v>3</v>
      </c>
      <c r="G1094" s="120">
        <v>1597107</v>
      </c>
      <c r="H1094" s="124"/>
      <c r="I1094" s="128" t="s">
        <v>3835</v>
      </c>
      <c r="J1094" s="124"/>
      <c r="K1094" s="124"/>
      <c r="L1094" s="124"/>
      <c r="M1094" s="124"/>
      <c r="N1094" s="207">
        <v>0</v>
      </c>
      <c r="O1094" s="207">
        <v>190424.59</v>
      </c>
      <c r="P1094" s="124" t="s">
        <v>1314</v>
      </c>
    </row>
    <row r="1095" spans="1:16" ht="51">
      <c r="A1095" s="257">
        <v>130</v>
      </c>
      <c r="B1095" s="124"/>
      <c r="C1095" s="125" t="s">
        <v>727</v>
      </c>
      <c r="D1095" s="119">
        <v>43146</v>
      </c>
      <c r="E1095" s="120" t="s">
        <v>3431</v>
      </c>
      <c r="F1095" s="120" t="s">
        <v>3</v>
      </c>
      <c r="G1095" s="120">
        <v>1596983</v>
      </c>
      <c r="H1095" s="124"/>
      <c r="I1095" s="128" t="s">
        <v>3836</v>
      </c>
      <c r="J1095" s="124"/>
      <c r="K1095" s="124"/>
      <c r="L1095" s="124"/>
      <c r="M1095" s="124"/>
      <c r="N1095" s="207">
        <v>0</v>
      </c>
      <c r="O1095" s="207">
        <v>34</v>
      </c>
      <c r="P1095" s="124" t="s">
        <v>1314</v>
      </c>
    </row>
    <row r="1096" spans="1:16" ht="51">
      <c r="A1096" s="257" t="s">
        <v>619</v>
      </c>
      <c r="B1096" s="124"/>
      <c r="C1096" s="125" t="s">
        <v>713</v>
      </c>
      <c r="D1096" s="119">
        <v>43146</v>
      </c>
      <c r="E1096" s="120" t="s">
        <v>3432</v>
      </c>
      <c r="F1096" s="120" t="s">
        <v>3</v>
      </c>
      <c r="G1096" s="120">
        <v>1597001</v>
      </c>
      <c r="H1096" s="124"/>
      <c r="I1096" s="128" t="s">
        <v>3837</v>
      </c>
      <c r="J1096" s="124"/>
      <c r="K1096" s="124"/>
      <c r="L1096" s="124"/>
      <c r="M1096" s="124"/>
      <c r="N1096" s="207">
        <v>0</v>
      </c>
      <c r="O1096" s="207">
        <v>3611.89</v>
      </c>
      <c r="P1096" s="124" t="s">
        <v>1314</v>
      </c>
    </row>
    <row r="1097" spans="1:16" ht="51">
      <c r="A1097" s="257" t="s">
        <v>619</v>
      </c>
      <c r="B1097" s="124"/>
      <c r="C1097" s="125" t="s">
        <v>713</v>
      </c>
      <c r="D1097" s="119">
        <v>43146</v>
      </c>
      <c r="E1097" s="120" t="s">
        <v>3433</v>
      </c>
      <c r="F1097" s="120" t="s">
        <v>3</v>
      </c>
      <c r="G1097" s="120">
        <v>1597006</v>
      </c>
      <c r="H1097" s="124"/>
      <c r="I1097" s="128" t="s">
        <v>3838</v>
      </c>
      <c r="J1097" s="124"/>
      <c r="K1097" s="124"/>
      <c r="L1097" s="124"/>
      <c r="M1097" s="124"/>
      <c r="N1097" s="207">
        <v>0</v>
      </c>
      <c r="O1097" s="207">
        <v>50</v>
      </c>
      <c r="P1097" s="124" t="s">
        <v>1314</v>
      </c>
    </row>
    <row r="1098" spans="1:16" ht="51">
      <c r="A1098" s="257" t="s">
        <v>619</v>
      </c>
      <c r="B1098" s="124"/>
      <c r="C1098" s="125" t="s">
        <v>713</v>
      </c>
      <c r="D1098" s="119">
        <v>43146</v>
      </c>
      <c r="E1098" s="120" t="s">
        <v>3434</v>
      </c>
      <c r="F1098" s="120" t="s">
        <v>3</v>
      </c>
      <c r="G1098" s="120">
        <v>1597095</v>
      </c>
      <c r="H1098" s="124"/>
      <c r="I1098" s="128" t="s">
        <v>3839</v>
      </c>
      <c r="J1098" s="124"/>
      <c r="K1098" s="124"/>
      <c r="L1098" s="124"/>
      <c r="M1098" s="124"/>
      <c r="N1098" s="207">
        <v>0</v>
      </c>
      <c r="O1098" s="207">
        <v>686.35</v>
      </c>
      <c r="P1098" s="124" t="s">
        <v>1314</v>
      </c>
    </row>
    <row r="1099" spans="1:16" ht="51">
      <c r="A1099" s="257">
        <v>35</v>
      </c>
      <c r="B1099" s="124"/>
      <c r="C1099" s="125" t="s">
        <v>696</v>
      </c>
      <c r="D1099" s="119">
        <v>43146</v>
      </c>
      <c r="E1099" s="120" t="s">
        <v>3435</v>
      </c>
      <c r="F1099" s="120" t="s">
        <v>3</v>
      </c>
      <c r="G1099" s="120">
        <v>1597129</v>
      </c>
      <c r="H1099" s="124"/>
      <c r="I1099" s="128" t="s">
        <v>3840</v>
      </c>
      <c r="J1099" s="124"/>
      <c r="K1099" s="124"/>
      <c r="L1099" s="124"/>
      <c r="M1099" s="124"/>
      <c r="N1099" s="207">
        <v>0</v>
      </c>
      <c r="O1099" s="207">
        <v>170</v>
      </c>
      <c r="P1099" s="124" t="s">
        <v>1314</v>
      </c>
    </row>
    <row r="1100" spans="1:16" ht="51">
      <c r="A1100" s="257" t="s">
        <v>619</v>
      </c>
      <c r="B1100" s="124"/>
      <c r="C1100" s="125" t="s">
        <v>713</v>
      </c>
      <c r="D1100" s="119">
        <v>43146</v>
      </c>
      <c r="E1100" s="120" t="s">
        <v>3436</v>
      </c>
      <c r="F1100" s="120" t="s">
        <v>3</v>
      </c>
      <c r="G1100" s="120">
        <v>1597198</v>
      </c>
      <c r="H1100" s="124"/>
      <c r="I1100" s="128" t="s">
        <v>3841</v>
      </c>
      <c r="J1100" s="124"/>
      <c r="K1100" s="124"/>
      <c r="L1100" s="124"/>
      <c r="M1100" s="124"/>
      <c r="N1100" s="207">
        <v>0</v>
      </c>
      <c r="O1100" s="207">
        <v>2000</v>
      </c>
      <c r="P1100" s="124" t="s">
        <v>1314</v>
      </c>
    </row>
    <row r="1101" spans="1:16" ht="63.75">
      <c r="A1101" s="257" t="s">
        <v>619</v>
      </c>
      <c r="B1101" s="124"/>
      <c r="C1101" s="125" t="s">
        <v>713</v>
      </c>
      <c r="D1101" s="119">
        <v>43146</v>
      </c>
      <c r="E1101" s="120" t="s">
        <v>3437</v>
      </c>
      <c r="F1101" s="120" t="s">
        <v>3</v>
      </c>
      <c r="G1101" s="120">
        <v>1597220</v>
      </c>
      <c r="H1101" s="124"/>
      <c r="I1101" s="128" t="s">
        <v>3842</v>
      </c>
      <c r="J1101" s="124"/>
      <c r="K1101" s="124"/>
      <c r="L1101" s="124"/>
      <c r="M1101" s="124"/>
      <c r="N1101" s="207">
        <v>0</v>
      </c>
      <c r="O1101" s="207">
        <v>371</v>
      </c>
      <c r="P1101" s="124" t="s">
        <v>1314</v>
      </c>
    </row>
    <row r="1102" spans="1:16" ht="51">
      <c r="A1102" s="257" t="s">
        <v>619</v>
      </c>
      <c r="B1102" s="124"/>
      <c r="C1102" s="125" t="s">
        <v>713</v>
      </c>
      <c r="D1102" s="119">
        <v>43146</v>
      </c>
      <c r="E1102" s="120" t="s">
        <v>3438</v>
      </c>
      <c r="F1102" s="120" t="s">
        <v>3</v>
      </c>
      <c r="G1102" s="120">
        <v>1597265</v>
      </c>
      <c r="H1102" s="124"/>
      <c r="I1102" s="128" t="s">
        <v>3843</v>
      </c>
      <c r="J1102" s="124"/>
      <c r="K1102" s="124"/>
      <c r="L1102" s="124"/>
      <c r="M1102" s="124"/>
      <c r="N1102" s="207">
        <v>0</v>
      </c>
      <c r="O1102" s="207">
        <v>470</v>
      </c>
      <c r="P1102" s="124" t="s">
        <v>1314</v>
      </c>
    </row>
    <row r="1103" spans="1:16" ht="51">
      <c r="A1103" s="257" t="s">
        <v>619</v>
      </c>
      <c r="B1103" s="124"/>
      <c r="C1103" s="125" t="s">
        <v>713</v>
      </c>
      <c r="D1103" s="119">
        <v>43146</v>
      </c>
      <c r="E1103" s="120" t="s">
        <v>3439</v>
      </c>
      <c r="F1103" s="120" t="s">
        <v>3</v>
      </c>
      <c r="G1103" s="120">
        <v>1597268</v>
      </c>
      <c r="H1103" s="124"/>
      <c r="I1103" s="128" t="s">
        <v>3844</v>
      </c>
      <c r="J1103" s="124"/>
      <c r="K1103" s="124"/>
      <c r="L1103" s="124"/>
      <c r="M1103" s="124"/>
      <c r="N1103" s="207">
        <v>0</v>
      </c>
      <c r="O1103" s="207">
        <v>4200</v>
      </c>
      <c r="P1103" s="124" t="s">
        <v>1314</v>
      </c>
    </row>
    <row r="1104" spans="1:16" ht="51">
      <c r="A1104" s="257" t="s">
        <v>619</v>
      </c>
      <c r="B1104" s="124"/>
      <c r="C1104" s="125" t="s">
        <v>713</v>
      </c>
      <c r="D1104" s="119">
        <v>43147</v>
      </c>
      <c r="E1104" s="120" t="s">
        <v>3120</v>
      </c>
      <c r="F1104" s="120" t="s">
        <v>6</v>
      </c>
      <c r="G1104" s="120">
        <v>665196</v>
      </c>
      <c r="H1104" s="124"/>
      <c r="I1104" s="128" t="s">
        <v>3645</v>
      </c>
      <c r="J1104" s="124"/>
      <c r="K1104" s="124"/>
      <c r="L1104" s="124"/>
      <c r="M1104" s="124"/>
      <c r="N1104" s="207">
        <v>0</v>
      </c>
      <c r="O1104" s="207">
        <v>62544.27</v>
      </c>
      <c r="P1104" s="124" t="s">
        <v>1314</v>
      </c>
    </row>
    <row r="1105" spans="1:16" ht="63.75">
      <c r="A1105" s="257" t="s">
        <v>619</v>
      </c>
      <c r="B1105" s="124"/>
      <c r="C1105" s="125" t="s">
        <v>713</v>
      </c>
      <c r="D1105" s="119">
        <v>43147</v>
      </c>
      <c r="E1105" s="120" t="s">
        <v>3121</v>
      </c>
      <c r="F1105" s="120" t="s">
        <v>6</v>
      </c>
      <c r="G1105" s="120">
        <v>665835</v>
      </c>
      <c r="H1105" s="124"/>
      <c r="I1105" s="128" t="s">
        <v>3646</v>
      </c>
      <c r="J1105" s="124"/>
      <c r="K1105" s="124"/>
      <c r="L1105" s="124"/>
      <c r="M1105" s="124"/>
      <c r="N1105" s="207">
        <v>0</v>
      </c>
      <c r="O1105" s="207">
        <v>5050.33</v>
      </c>
      <c r="P1105" s="124" t="s">
        <v>1314</v>
      </c>
    </row>
    <row r="1106" spans="1:16" ht="76.5">
      <c r="A1106" s="257" t="s">
        <v>620</v>
      </c>
      <c r="B1106" s="124"/>
      <c r="C1106" s="125" t="s">
        <v>714</v>
      </c>
      <c r="D1106" s="119">
        <v>43147</v>
      </c>
      <c r="E1106" s="120" t="s">
        <v>3122</v>
      </c>
      <c r="F1106" s="120" t="s">
        <v>1256</v>
      </c>
      <c r="G1106" s="120">
        <v>16645831</v>
      </c>
      <c r="H1106" s="124"/>
      <c r="I1106" s="128" t="s">
        <v>3647</v>
      </c>
      <c r="J1106" s="124"/>
      <c r="K1106" s="124"/>
      <c r="L1106" s="124"/>
      <c r="M1106" s="124"/>
      <c r="N1106" s="207">
        <v>0</v>
      </c>
      <c r="O1106" s="207">
        <v>13491.5</v>
      </c>
      <c r="P1106" s="124" t="s">
        <v>1314</v>
      </c>
    </row>
    <row r="1107" spans="1:16" ht="51">
      <c r="A1107" s="257" t="s">
        <v>619</v>
      </c>
      <c r="B1107" s="124"/>
      <c r="C1107" s="125" t="s">
        <v>713</v>
      </c>
      <c r="D1107" s="119">
        <v>43147</v>
      </c>
      <c r="E1107" s="120" t="s">
        <v>3123</v>
      </c>
      <c r="F1107" s="120" t="s">
        <v>6</v>
      </c>
      <c r="G1107" s="120">
        <v>942156</v>
      </c>
      <c r="H1107" s="124"/>
      <c r="I1107" s="128" t="s">
        <v>3648</v>
      </c>
      <c r="J1107" s="124"/>
      <c r="K1107" s="124"/>
      <c r="L1107" s="124"/>
      <c r="M1107" s="124"/>
      <c r="N1107" s="207">
        <v>0</v>
      </c>
      <c r="O1107" s="207">
        <v>21160.17</v>
      </c>
      <c r="P1107" s="124" t="s">
        <v>1314</v>
      </c>
    </row>
    <row r="1108" spans="1:16" ht="51">
      <c r="A1108" s="257">
        <v>132</v>
      </c>
      <c r="B1108" s="124"/>
      <c r="C1108" s="125" t="s">
        <v>728</v>
      </c>
      <c r="D1108" s="119">
        <v>43147</v>
      </c>
      <c r="E1108" s="120" t="s">
        <v>3124</v>
      </c>
      <c r="F1108" s="120" t="s">
        <v>11</v>
      </c>
      <c r="G1108" s="120">
        <v>913723</v>
      </c>
      <c r="H1108" s="124"/>
      <c r="I1108" s="128" t="s">
        <v>3649</v>
      </c>
      <c r="J1108" s="124"/>
      <c r="K1108" s="124"/>
      <c r="L1108" s="124"/>
      <c r="M1108" s="124"/>
      <c r="N1108" s="207">
        <v>270</v>
      </c>
      <c r="O1108" s="207">
        <v>0</v>
      </c>
      <c r="P1108" s="124" t="s">
        <v>1314</v>
      </c>
    </row>
    <row r="1109" spans="1:16" ht="25.5">
      <c r="A1109" s="257" t="s">
        <v>620</v>
      </c>
      <c r="B1109" s="124"/>
      <c r="C1109" s="125" t="s">
        <v>714</v>
      </c>
      <c r="D1109" s="119">
        <v>43147</v>
      </c>
      <c r="E1109" s="120" t="s">
        <v>3125</v>
      </c>
      <c r="F1109" s="120" t="s">
        <v>21</v>
      </c>
      <c r="G1109" s="120">
        <v>913728</v>
      </c>
      <c r="H1109" s="124"/>
      <c r="I1109" s="128" t="s">
        <v>3650</v>
      </c>
      <c r="J1109" s="124"/>
      <c r="K1109" s="124"/>
      <c r="L1109" s="124"/>
      <c r="M1109" s="124"/>
      <c r="N1109" s="207">
        <v>207300</v>
      </c>
      <c r="O1109" s="207">
        <v>0</v>
      </c>
      <c r="P1109" s="124" t="s">
        <v>1314</v>
      </c>
    </row>
    <row r="1110" spans="1:16" ht="51">
      <c r="A1110" s="257">
        <v>132</v>
      </c>
      <c r="B1110" s="124"/>
      <c r="C1110" s="125" t="s">
        <v>728</v>
      </c>
      <c r="D1110" s="119">
        <v>43147</v>
      </c>
      <c r="E1110" s="120" t="s">
        <v>3126</v>
      </c>
      <c r="F1110" s="120" t="s">
        <v>11</v>
      </c>
      <c r="G1110" s="120">
        <v>913733</v>
      </c>
      <c r="H1110" s="124"/>
      <c r="I1110" s="128" t="s">
        <v>3651</v>
      </c>
      <c r="J1110" s="124"/>
      <c r="K1110" s="124"/>
      <c r="L1110" s="124"/>
      <c r="M1110" s="124"/>
      <c r="N1110" s="207">
        <v>257.18</v>
      </c>
      <c r="O1110" s="207">
        <v>0</v>
      </c>
      <c r="P1110" s="124" t="s">
        <v>1314</v>
      </c>
    </row>
    <row r="1111" spans="1:16" ht="63.75">
      <c r="A1111" s="257" t="s">
        <v>619</v>
      </c>
      <c r="B1111" s="124"/>
      <c r="C1111" s="125" t="s">
        <v>713</v>
      </c>
      <c r="D1111" s="119">
        <v>43147</v>
      </c>
      <c r="E1111" s="120" t="s">
        <v>3127</v>
      </c>
      <c r="F1111" s="120" t="s">
        <v>11</v>
      </c>
      <c r="G1111" s="120">
        <v>913737</v>
      </c>
      <c r="H1111" s="124"/>
      <c r="I1111" s="128" t="s">
        <v>3652</v>
      </c>
      <c r="J1111" s="124"/>
      <c r="K1111" s="124"/>
      <c r="L1111" s="124"/>
      <c r="M1111" s="124"/>
      <c r="N1111" s="207">
        <v>50</v>
      </c>
      <c r="O1111" s="207">
        <v>0</v>
      </c>
      <c r="P1111" s="124" t="s">
        <v>1314</v>
      </c>
    </row>
    <row r="1112" spans="1:16" ht="102">
      <c r="A1112" s="257">
        <v>46</v>
      </c>
      <c r="B1112" s="124"/>
      <c r="C1112" s="125" t="s">
        <v>698</v>
      </c>
      <c r="D1112" s="119">
        <v>43147</v>
      </c>
      <c r="E1112" s="120" t="s">
        <v>3128</v>
      </c>
      <c r="F1112" s="120" t="s">
        <v>15</v>
      </c>
      <c r="G1112" s="120">
        <v>4377</v>
      </c>
      <c r="H1112" s="124"/>
      <c r="I1112" s="128" t="s">
        <v>3653</v>
      </c>
      <c r="J1112" s="124"/>
      <c r="K1112" s="124"/>
      <c r="L1112" s="124"/>
      <c r="M1112" s="124"/>
      <c r="N1112" s="207">
        <v>397.32</v>
      </c>
      <c r="O1112" s="207">
        <v>0</v>
      </c>
      <c r="P1112" s="124" t="s">
        <v>1314</v>
      </c>
    </row>
    <row r="1113" spans="1:16" ht="76.5">
      <c r="A1113" s="257">
        <v>513</v>
      </c>
      <c r="B1113" s="124"/>
      <c r="C1113" s="125" t="s">
        <v>201</v>
      </c>
      <c r="D1113" s="119">
        <v>43147</v>
      </c>
      <c r="E1113" s="120" t="s">
        <v>3129</v>
      </c>
      <c r="F1113" s="120" t="s">
        <v>1315</v>
      </c>
      <c r="G1113" s="120">
        <v>16612991</v>
      </c>
      <c r="H1113" s="124"/>
      <c r="I1113" s="128" t="s">
        <v>3655</v>
      </c>
      <c r="J1113" s="124"/>
      <c r="K1113" s="124"/>
      <c r="L1113" s="124"/>
      <c r="M1113" s="124"/>
      <c r="N1113" s="207">
        <v>502551.48</v>
      </c>
      <c r="O1113" s="207">
        <v>0</v>
      </c>
      <c r="P1113" s="124" t="s">
        <v>1314</v>
      </c>
    </row>
    <row r="1114" spans="1:16" ht="76.5">
      <c r="A1114" s="257">
        <v>513</v>
      </c>
      <c r="B1114" s="124"/>
      <c r="C1114" s="125" t="s">
        <v>201</v>
      </c>
      <c r="D1114" s="119">
        <v>43147</v>
      </c>
      <c r="E1114" s="120" t="s">
        <v>3130</v>
      </c>
      <c r="F1114" s="120" t="s">
        <v>1315</v>
      </c>
      <c r="G1114" s="120">
        <v>16613008</v>
      </c>
      <c r="H1114" s="124"/>
      <c r="I1114" s="128" t="s">
        <v>3656</v>
      </c>
      <c r="J1114" s="124"/>
      <c r="K1114" s="124"/>
      <c r="L1114" s="124"/>
      <c r="M1114" s="124"/>
      <c r="N1114" s="207">
        <v>122350</v>
      </c>
      <c r="O1114" s="207">
        <v>0</v>
      </c>
      <c r="P1114" s="124" t="s">
        <v>1314</v>
      </c>
    </row>
    <row r="1115" spans="1:16" ht="76.5">
      <c r="A1115" s="257">
        <v>513</v>
      </c>
      <c r="B1115" s="124"/>
      <c r="C1115" s="125" t="s">
        <v>201</v>
      </c>
      <c r="D1115" s="119">
        <v>43147</v>
      </c>
      <c r="E1115" s="120" t="s">
        <v>3131</v>
      </c>
      <c r="F1115" s="120" t="s">
        <v>1315</v>
      </c>
      <c r="G1115" s="120">
        <v>16613025</v>
      </c>
      <c r="H1115" s="124"/>
      <c r="I1115" s="128" t="s">
        <v>3657</v>
      </c>
      <c r="J1115" s="124"/>
      <c r="K1115" s="124"/>
      <c r="L1115" s="124"/>
      <c r="M1115" s="124"/>
      <c r="N1115" s="207">
        <v>71020.600000000006</v>
      </c>
      <c r="O1115" s="207">
        <v>0</v>
      </c>
      <c r="P1115" s="124" t="s">
        <v>1314</v>
      </c>
    </row>
    <row r="1116" spans="1:16" ht="76.5">
      <c r="A1116" s="257">
        <v>513</v>
      </c>
      <c r="B1116" s="124"/>
      <c r="C1116" s="125" t="s">
        <v>201</v>
      </c>
      <c r="D1116" s="119">
        <v>43147</v>
      </c>
      <c r="E1116" s="120" t="s">
        <v>3132</v>
      </c>
      <c r="F1116" s="120" t="s">
        <v>1315</v>
      </c>
      <c r="G1116" s="120">
        <v>16613024</v>
      </c>
      <c r="H1116" s="124"/>
      <c r="I1116" s="128" t="s">
        <v>3658</v>
      </c>
      <c r="J1116" s="124"/>
      <c r="K1116" s="124"/>
      <c r="L1116" s="124"/>
      <c r="M1116" s="124"/>
      <c r="N1116" s="207">
        <v>214065.56</v>
      </c>
      <c r="O1116" s="207">
        <v>0</v>
      </c>
      <c r="P1116" s="124" t="s">
        <v>1314</v>
      </c>
    </row>
    <row r="1117" spans="1:16" ht="76.5">
      <c r="A1117" s="257">
        <v>513</v>
      </c>
      <c r="B1117" s="124"/>
      <c r="C1117" s="125" t="s">
        <v>201</v>
      </c>
      <c r="D1117" s="119">
        <v>43147</v>
      </c>
      <c r="E1117" s="120" t="s">
        <v>3133</v>
      </c>
      <c r="F1117" s="120" t="s">
        <v>1315</v>
      </c>
      <c r="G1117" s="120">
        <v>16613368</v>
      </c>
      <c r="H1117" s="124"/>
      <c r="I1117" s="128" t="s">
        <v>3659</v>
      </c>
      <c r="J1117" s="124"/>
      <c r="K1117" s="124"/>
      <c r="L1117" s="124"/>
      <c r="M1117" s="124"/>
      <c r="N1117" s="207">
        <v>42551.23</v>
      </c>
      <c r="O1117" s="207">
        <v>0</v>
      </c>
      <c r="P1117" s="124" t="s">
        <v>1314</v>
      </c>
    </row>
    <row r="1118" spans="1:16" ht="76.5">
      <c r="A1118" s="257">
        <v>513</v>
      </c>
      <c r="B1118" s="124"/>
      <c r="C1118" s="125" t="s">
        <v>201</v>
      </c>
      <c r="D1118" s="119">
        <v>43147</v>
      </c>
      <c r="E1118" s="120" t="s">
        <v>3134</v>
      </c>
      <c r="F1118" s="120" t="s">
        <v>1315</v>
      </c>
      <c r="G1118" s="120">
        <v>16613429</v>
      </c>
      <c r="H1118" s="124"/>
      <c r="I1118" s="128" t="s">
        <v>3660</v>
      </c>
      <c r="J1118" s="124"/>
      <c r="K1118" s="124"/>
      <c r="L1118" s="124"/>
      <c r="M1118" s="124"/>
      <c r="N1118" s="207">
        <v>204793.3</v>
      </c>
      <c r="O1118" s="207">
        <v>0</v>
      </c>
      <c r="P1118" s="124" t="s">
        <v>1314</v>
      </c>
    </row>
    <row r="1119" spans="1:16" ht="76.5">
      <c r="A1119" s="257">
        <v>513</v>
      </c>
      <c r="B1119" s="124"/>
      <c r="C1119" s="125" t="s">
        <v>201</v>
      </c>
      <c r="D1119" s="119">
        <v>43147</v>
      </c>
      <c r="E1119" s="120" t="s">
        <v>3135</v>
      </c>
      <c r="F1119" s="120" t="s">
        <v>1315</v>
      </c>
      <c r="G1119" s="120">
        <v>16613586</v>
      </c>
      <c r="H1119" s="124"/>
      <c r="I1119" s="128" t="s">
        <v>3661</v>
      </c>
      <c r="J1119" s="124"/>
      <c r="K1119" s="124"/>
      <c r="L1119" s="124"/>
      <c r="M1119" s="124"/>
      <c r="N1119" s="207">
        <v>232360</v>
      </c>
      <c r="O1119" s="207">
        <v>0</v>
      </c>
      <c r="P1119" s="124" t="s">
        <v>1314</v>
      </c>
    </row>
    <row r="1120" spans="1:16" ht="76.5">
      <c r="A1120" s="257">
        <v>513</v>
      </c>
      <c r="B1120" s="124"/>
      <c r="C1120" s="125" t="s">
        <v>201</v>
      </c>
      <c r="D1120" s="119">
        <v>43147</v>
      </c>
      <c r="E1120" s="120" t="s">
        <v>3136</v>
      </c>
      <c r="F1120" s="120" t="s">
        <v>1315</v>
      </c>
      <c r="G1120" s="120">
        <v>16613596</v>
      </c>
      <c r="H1120" s="124"/>
      <c r="I1120" s="128" t="s">
        <v>3662</v>
      </c>
      <c r="J1120" s="124"/>
      <c r="K1120" s="124"/>
      <c r="L1120" s="124"/>
      <c r="M1120" s="124"/>
      <c r="N1120" s="207">
        <v>35119.26</v>
      </c>
      <c r="O1120" s="207">
        <v>0</v>
      </c>
      <c r="P1120" s="124" t="s">
        <v>1314</v>
      </c>
    </row>
    <row r="1121" spans="1:16" ht="76.5">
      <c r="A1121" s="257">
        <v>513</v>
      </c>
      <c r="B1121" s="124"/>
      <c r="C1121" s="125" t="s">
        <v>201</v>
      </c>
      <c r="D1121" s="119">
        <v>43147</v>
      </c>
      <c r="E1121" s="120" t="s">
        <v>3137</v>
      </c>
      <c r="F1121" s="120" t="s">
        <v>1315</v>
      </c>
      <c r="G1121" s="120">
        <v>16613696</v>
      </c>
      <c r="H1121" s="124"/>
      <c r="I1121" s="128" t="s">
        <v>3663</v>
      </c>
      <c r="J1121" s="124"/>
      <c r="K1121" s="124"/>
      <c r="L1121" s="124"/>
      <c r="M1121" s="124"/>
      <c r="N1121" s="207">
        <v>1140</v>
      </c>
      <c r="O1121" s="207">
        <v>0</v>
      </c>
      <c r="P1121" s="124" t="s">
        <v>1314</v>
      </c>
    </row>
    <row r="1122" spans="1:16" ht="76.5">
      <c r="A1122" s="257">
        <v>513</v>
      </c>
      <c r="B1122" s="124"/>
      <c r="C1122" s="125" t="s">
        <v>201</v>
      </c>
      <c r="D1122" s="119">
        <v>43147</v>
      </c>
      <c r="E1122" s="120" t="s">
        <v>3138</v>
      </c>
      <c r="F1122" s="120" t="s">
        <v>1315</v>
      </c>
      <c r="G1122" s="120">
        <v>16613726</v>
      </c>
      <c r="H1122" s="124"/>
      <c r="I1122" s="128" t="s">
        <v>3664</v>
      </c>
      <c r="J1122" s="124"/>
      <c r="K1122" s="124"/>
      <c r="L1122" s="124"/>
      <c r="M1122" s="124"/>
      <c r="N1122" s="207">
        <v>385940.8</v>
      </c>
      <c r="O1122" s="207">
        <v>0</v>
      </c>
      <c r="P1122" s="124" t="s">
        <v>1314</v>
      </c>
    </row>
    <row r="1123" spans="1:16" ht="76.5">
      <c r="A1123" s="257">
        <v>513</v>
      </c>
      <c r="B1123" s="124"/>
      <c r="C1123" s="125" t="s">
        <v>201</v>
      </c>
      <c r="D1123" s="119">
        <v>43147</v>
      </c>
      <c r="E1123" s="120" t="s">
        <v>3139</v>
      </c>
      <c r="F1123" s="120" t="s">
        <v>1315</v>
      </c>
      <c r="G1123" s="120">
        <v>16613737</v>
      </c>
      <c r="H1123" s="124"/>
      <c r="I1123" s="128" t="s">
        <v>3665</v>
      </c>
      <c r="J1123" s="124"/>
      <c r="K1123" s="124"/>
      <c r="L1123" s="124"/>
      <c r="M1123" s="124"/>
      <c r="N1123" s="207">
        <v>37075.5</v>
      </c>
      <c r="O1123" s="207">
        <v>0</v>
      </c>
      <c r="P1123" s="124" t="s">
        <v>1314</v>
      </c>
    </row>
    <row r="1124" spans="1:16" ht="76.5">
      <c r="A1124" s="257">
        <v>513</v>
      </c>
      <c r="B1124" s="124"/>
      <c r="C1124" s="125" t="s">
        <v>201</v>
      </c>
      <c r="D1124" s="119">
        <v>43147</v>
      </c>
      <c r="E1124" s="120" t="s">
        <v>3140</v>
      </c>
      <c r="F1124" s="120" t="s">
        <v>1315</v>
      </c>
      <c r="G1124" s="120">
        <v>16659515</v>
      </c>
      <c r="H1124" s="124"/>
      <c r="I1124" s="128" t="s">
        <v>3666</v>
      </c>
      <c r="J1124" s="124"/>
      <c r="K1124" s="124"/>
      <c r="L1124" s="124"/>
      <c r="M1124" s="124"/>
      <c r="N1124" s="207">
        <v>1169.46</v>
      </c>
      <c r="O1124" s="207">
        <v>0</v>
      </c>
      <c r="P1124" s="124" t="s">
        <v>1314</v>
      </c>
    </row>
    <row r="1125" spans="1:16" ht="76.5">
      <c r="A1125" s="257">
        <v>513</v>
      </c>
      <c r="B1125" s="124"/>
      <c r="C1125" s="125" t="s">
        <v>201</v>
      </c>
      <c r="D1125" s="119">
        <v>43147</v>
      </c>
      <c r="E1125" s="120" t="s">
        <v>3141</v>
      </c>
      <c r="F1125" s="120" t="s">
        <v>1315</v>
      </c>
      <c r="G1125" s="120">
        <v>16613753</v>
      </c>
      <c r="H1125" s="124"/>
      <c r="I1125" s="128" t="s">
        <v>3667</v>
      </c>
      <c r="J1125" s="124"/>
      <c r="K1125" s="124"/>
      <c r="L1125" s="124"/>
      <c r="M1125" s="124"/>
      <c r="N1125" s="207">
        <v>2962.63</v>
      </c>
      <c r="O1125" s="207">
        <v>0</v>
      </c>
      <c r="P1125" s="124" t="s">
        <v>1314</v>
      </c>
    </row>
    <row r="1126" spans="1:16" ht="51">
      <c r="A1126" s="257" t="s">
        <v>619</v>
      </c>
      <c r="B1126" s="124"/>
      <c r="C1126" s="125" t="s">
        <v>713</v>
      </c>
      <c r="D1126" s="119">
        <v>43147</v>
      </c>
      <c r="E1126" s="120" t="s">
        <v>3440</v>
      </c>
      <c r="F1126" s="120" t="s">
        <v>3</v>
      </c>
      <c r="G1126" s="120">
        <v>1597486</v>
      </c>
      <c r="H1126" s="124"/>
      <c r="I1126" s="128" t="s">
        <v>3845</v>
      </c>
      <c r="J1126" s="124"/>
      <c r="K1126" s="124"/>
      <c r="L1126" s="124"/>
      <c r="M1126" s="124"/>
      <c r="N1126" s="207">
        <v>0</v>
      </c>
      <c r="O1126" s="207">
        <v>2186.5700000000002</v>
      </c>
      <c r="P1126" s="124" t="s">
        <v>1314</v>
      </c>
    </row>
    <row r="1127" spans="1:16" ht="51">
      <c r="A1127" s="257" t="s">
        <v>619</v>
      </c>
      <c r="B1127" s="124"/>
      <c r="C1127" s="125" t="s">
        <v>713</v>
      </c>
      <c r="D1127" s="119">
        <v>43147</v>
      </c>
      <c r="E1127" s="120" t="s">
        <v>3441</v>
      </c>
      <c r="F1127" s="120" t="s">
        <v>3</v>
      </c>
      <c r="G1127" s="120">
        <v>1597489</v>
      </c>
      <c r="H1127" s="124"/>
      <c r="I1127" s="128" t="s">
        <v>3846</v>
      </c>
      <c r="J1127" s="124"/>
      <c r="K1127" s="124"/>
      <c r="L1127" s="124"/>
      <c r="M1127" s="124"/>
      <c r="N1127" s="207">
        <v>0</v>
      </c>
      <c r="O1127" s="207">
        <v>2623.24</v>
      </c>
      <c r="P1127" s="124" t="s">
        <v>1314</v>
      </c>
    </row>
    <row r="1128" spans="1:16" ht="51">
      <c r="A1128" s="257" t="s">
        <v>619</v>
      </c>
      <c r="B1128" s="124"/>
      <c r="C1128" s="125" t="s">
        <v>713</v>
      </c>
      <c r="D1128" s="119">
        <v>43147</v>
      </c>
      <c r="E1128" s="120" t="s">
        <v>3442</v>
      </c>
      <c r="F1128" s="120" t="s">
        <v>3</v>
      </c>
      <c r="G1128" s="120">
        <v>1597491</v>
      </c>
      <c r="H1128" s="124"/>
      <c r="I1128" s="128" t="s">
        <v>3847</v>
      </c>
      <c r="J1128" s="124"/>
      <c r="K1128" s="124"/>
      <c r="L1128" s="124"/>
      <c r="M1128" s="124"/>
      <c r="N1128" s="207">
        <v>0</v>
      </c>
      <c r="O1128" s="207">
        <v>5243.24</v>
      </c>
      <c r="P1128" s="124" t="s">
        <v>1314</v>
      </c>
    </row>
    <row r="1129" spans="1:16" ht="63.75">
      <c r="A1129" s="257">
        <v>310</v>
      </c>
      <c r="B1129" s="124"/>
      <c r="C1129" s="125" t="s">
        <v>807</v>
      </c>
      <c r="D1129" s="119">
        <v>43147</v>
      </c>
      <c r="E1129" s="120" t="s">
        <v>3443</v>
      </c>
      <c r="F1129" s="120" t="s">
        <v>3</v>
      </c>
      <c r="G1129" s="120">
        <v>1597532</v>
      </c>
      <c r="H1129" s="124"/>
      <c r="I1129" s="128" t="s">
        <v>3848</v>
      </c>
      <c r="J1129" s="124"/>
      <c r="K1129" s="124"/>
      <c r="L1129" s="124"/>
      <c r="M1129" s="124"/>
      <c r="N1129" s="207">
        <v>0</v>
      </c>
      <c r="O1129" s="207">
        <v>1372.7</v>
      </c>
      <c r="P1129" s="124" t="s">
        <v>1314</v>
      </c>
    </row>
    <row r="1130" spans="1:16" ht="63.75">
      <c r="A1130" s="257">
        <v>310</v>
      </c>
      <c r="B1130" s="124"/>
      <c r="C1130" s="125" t="s">
        <v>807</v>
      </c>
      <c r="D1130" s="119">
        <v>43147</v>
      </c>
      <c r="E1130" s="120" t="s">
        <v>3444</v>
      </c>
      <c r="F1130" s="120" t="s">
        <v>3</v>
      </c>
      <c r="G1130" s="120">
        <v>1597534</v>
      </c>
      <c r="H1130" s="124"/>
      <c r="I1130" s="128" t="s">
        <v>3849</v>
      </c>
      <c r="J1130" s="124"/>
      <c r="K1130" s="124"/>
      <c r="L1130" s="124"/>
      <c r="M1130" s="124"/>
      <c r="N1130" s="207">
        <v>0</v>
      </c>
      <c r="O1130" s="207">
        <v>120</v>
      </c>
      <c r="P1130" s="124" t="s">
        <v>1314</v>
      </c>
    </row>
    <row r="1131" spans="1:16" ht="51">
      <c r="A1131" s="257">
        <v>48</v>
      </c>
      <c r="B1131" s="124"/>
      <c r="C1131" s="125" t="s">
        <v>700</v>
      </c>
      <c r="D1131" s="119">
        <v>43147</v>
      </c>
      <c r="E1131" s="120" t="s">
        <v>3445</v>
      </c>
      <c r="F1131" s="120" t="s">
        <v>3</v>
      </c>
      <c r="G1131" s="120">
        <v>1597561</v>
      </c>
      <c r="H1131" s="124"/>
      <c r="I1131" s="128" t="s">
        <v>3850</v>
      </c>
      <c r="J1131" s="124"/>
      <c r="K1131" s="124"/>
      <c r="L1131" s="124"/>
      <c r="M1131" s="124"/>
      <c r="N1131" s="207">
        <v>0</v>
      </c>
      <c r="O1131" s="207">
        <v>20384</v>
      </c>
      <c r="P1131" s="124" t="s">
        <v>1314</v>
      </c>
    </row>
    <row r="1132" spans="1:16" ht="51">
      <c r="A1132" s="257" t="s">
        <v>619</v>
      </c>
      <c r="B1132" s="124"/>
      <c r="C1132" s="125" t="s">
        <v>713</v>
      </c>
      <c r="D1132" s="119">
        <v>43147</v>
      </c>
      <c r="E1132" s="120" t="s">
        <v>3446</v>
      </c>
      <c r="F1132" s="120" t="s">
        <v>3</v>
      </c>
      <c r="G1132" s="120">
        <v>1597564</v>
      </c>
      <c r="H1132" s="124"/>
      <c r="I1132" s="128" t="s">
        <v>3851</v>
      </c>
      <c r="J1132" s="124"/>
      <c r="K1132" s="124"/>
      <c r="L1132" s="124"/>
      <c r="M1132" s="124"/>
      <c r="N1132" s="207">
        <v>0</v>
      </c>
      <c r="O1132" s="207">
        <v>969</v>
      </c>
      <c r="P1132" s="124" t="s">
        <v>1314</v>
      </c>
    </row>
    <row r="1133" spans="1:16" ht="51">
      <c r="A1133" s="257" t="s">
        <v>619</v>
      </c>
      <c r="B1133" s="124"/>
      <c r="C1133" s="125" t="s">
        <v>713</v>
      </c>
      <c r="D1133" s="119">
        <v>43147</v>
      </c>
      <c r="E1133" s="120" t="s">
        <v>3447</v>
      </c>
      <c r="F1133" s="120" t="s">
        <v>3</v>
      </c>
      <c r="G1133" s="120">
        <v>1597569</v>
      </c>
      <c r="H1133" s="124"/>
      <c r="I1133" s="128" t="s">
        <v>3852</v>
      </c>
      <c r="J1133" s="124"/>
      <c r="K1133" s="124"/>
      <c r="L1133" s="124"/>
      <c r="M1133" s="124"/>
      <c r="N1133" s="207">
        <v>0</v>
      </c>
      <c r="O1133" s="207">
        <v>500</v>
      </c>
      <c r="P1133" s="124" t="s">
        <v>1314</v>
      </c>
    </row>
    <row r="1134" spans="1:16" ht="51">
      <c r="A1134" s="257" t="s">
        <v>619</v>
      </c>
      <c r="B1134" s="124"/>
      <c r="C1134" s="125" t="s">
        <v>713</v>
      </c>
      <c r="D1134" s="119">
        <v>43147</v>
      </c>
      <c r="E1134" s="120" t="s">
        <v>3448</v>
      </c>
      <c r="F1134" s="120" t="s">
        <v>3</v>
      </c>
      <c r="G1134" s="120">
        <v>1597588</v>
      </c>
      <c r="H1134" s="124"/>
      <c r="I1134" s="128" t="s">
        <v>3853</v>
      </c>
      <c r="J1134" s="124"/>
      <c r="K1134" s="124"/>
      <c r="L1134" s="124"/>
      <c r="M1134" s="124"/>
      <c r="N1134" s="207">
        <v>0</v>
      </c>
      <c r="O1134" s="207">
        <v>35</v>
      </c>
      <c r="P1134" s="124" t="s">
        <v>1314</v>
      </c>
    </row>
    <row r="1135" spans="1:16" ht="51">
      <c r="A1135" s="257">
        <v>20</v>
      </c>
      <c r="B1135" s="124"/>
      <c r="C1135" s="125" t="s">
        <v>693</v>
      </c>
      <c r="D1135" s="119">
        <v>43147</v>
      </c>
      <c r="E1135" s="120" t="s">
        <v>3449</v>
      </c>
      <c r="F1135" s="120" t="s">
        <v>3</v>
      </c>
      <c r="G1135" s="120">
        <v>1597690</v>
      </c>
      <c r="H1135" s="124"/>
      <c r="I1135" s="128" t="s">
        <v>3854</v>
      </c>
      <c r="J1135" s="124"/>
      <c r="K1135" s="124"/>
      <c r="L1135" s="124"/>
      <c r="M1135" s="124"/>
      <c r="N1135" s="207">
        <v>0</v>
      </c>
      <c r="O1135" s="207">
        <v>200</v>
      </c>
      <c r="P1135" s="124" t="s">
        <v>1314</v>
      </c>
    </row>
    <row r="1136" spans="1:16" ht="51">
      <c r="A1136" s="257" t="s">
        <v>619</v>
      </c>
      <c r="B1136" s="124"/>
      <c r="C1136" s="125" t="s">
        <v>713</v>
      </c>
      <c r="D1136" s="119">
        <v>43147</v>
      </c>
      <c r="E1136" s="120" t="s">
        <v>3450</v>
      </c>
      <c r="F1136" s="120" t="s">
        <v>3</v>
      </c>
      <c r="G1136" s="120">
        <v>1597704</v>
      </c>
      <c r="H1136" s="124"/>
      <c r="I1136" s="128" t="s">
        <v>3855</v>
      </c>
      <c r="J1136" s="124"/>
      <c r="K1136" s="124"/>
      <c r="L1136" s="124"/>
      <c r="M1136" s="124"/>
      <c r="N1136" s="207">
        <v>0</v>
      </c>
      <c r="O1136" s="207">
        <v>1359.68</v>
      </c>
      <c r="P1136" s="124" t="s">
        <v>1314</v>
      </c>
    </row>
    <row r="1137" spans="1:16" ht="38.25">
      <c r="A1137" s="257">
        <v>47</v>
      </c>
      <c r="B1137" s="124"/>
      <c r="C1137" s="125" t="s">
        <v>699</v>
      </c>
      <c r="D1137" s="119">
        <v>43147</v>
      </c>
      <c r="E1137" s="120" t="s">
        <v>3451</v>
      </c>
      <c r="F1137" s="120" t="s">
        <v>3</v>
      </c>
      <c r="G1137" s="120">
        <v>1597757</v>
      </c>
      <c r="H1137" s="124"/>
      <c r="I1137" s="128" t="s">
        <v>3856</v>
      </c>
      <c r="J1137" s="124"/>
      <c r="K1137" s="124"/>
      <c r="L1137" s="124"/>
      <c r="M1137" s="124"/>
      <c r="N1137" s="207">
        <v>0</v>
      </c>
      <c r="O1137" s="207">
        <v>599.9</v>
      </c>
      <c r="P1137" s="124" t="s">
        <v>1314</v>
      </c>
    </row>
    <row r="1138" spans="1:16" ht="51">
      <c r="A1138" s="257" t="s">
        <v>619</v>
      </c>
      <c r="B1138" s="124"/>
      <c r="C1138" s="125" t="s">
        <v>713</v>
      </c>
      <c r="D1138" s="119">
        <v>43150</v>
      </c>
      <c r="E1138" s="120" t="s">
        <v>3452</v>
      </c>
      <c r="F1138" s="120" t="s">
        <v>3</v>
      </c>
      <c r="G1138" s="120">
        <v>1597895</v>
      </c>
      <c r="H1138" s="124"/>
      <c r="I1138" s="128" t="s">
        <v>3857</v>
      </c>
      <c r="J1138" s="124"/>
      <c r="K1138" s="124"/>
      <c r="L1138" s="124"/>
      <c r="M1138" s="124"/>
      <c r="N1138" s="207">
        <v>0</v>
      </c>
      <c r="O1138" s="207">
        <v>2768.88</v>
      </c>
      <c r="P1138" s="124" t="s">
        <v>1314</v>
      </c>
    </row>
    <row r="1139" spans="1:16" ht="38.25">
      <c r="A1139" s="257">
        <v>20</v>
      </c>
      <c r="B1139" s="124"/>
      <c r="C1139" s="125" t="s">
        <v>693</v>
      </c>
      <c r="D1139" s="119">
        <v>43150</v>
      </c>
      <c r="E1139" s="120" t="s">
        <v>3453</v>
      </c>
      <c r="F1139" s="120" t="s">
        <v>3</v>
      </c>
      <c r="G1139" s="120">
        <v>1597914</v>
      </c>
      <c r="H1139" s="124"/>
      <c r="I1139" s="128" t="s">
        <v>3858</v>
      </c>
      <c r="J1139" s="124"/>
      <c r="K1139" s="124"/>
      <c r="L1139" s="124"/>
      <c r="M1139" s="124"/>
      <c r="N1139" s="207">
        <v>0</v>
      </c>
      <c r="O1139" s="207">
        <v>565.44000000000005</v>
      </c>
      <c r="P1139" s="124" t="s">
        <v>1314</v>
      </c>
    </row>
    <row r="1140" spans="1:16" ht="51">
      <c r="A1140" s="257" t="s">
        <v>619</v>
      </c>
      <c r="B1140" s="124"/>
      <c r="C1140" s="125" t="s">
        <v>713</v>
      </c>
      <c r="D1140" s="119">
        <v>43150</v>
      </c>
      <c r="E1140" s="120" t="s">
        <v>3454</v>
      </c>
      <c r="F1140" s="120" t="s">
        <v>3</v>
      </c>
      <c r="G1140" s="120">
        <v>1597923</v>
      </c>
      <c r="H1140" s="124"/>
      <c r="I1140" s="128" t="s">
        <v>2947</v>
      </c>
      <c r="J1140" s="124"/>
      <c r="K1140" s="124"/>
      <c r="L1140" s="124"/>
      <c r="M1140" s="124"/>
      <c r="N1140" s="207">
        <v>0</v>
      </c>
      <c r="O1140" s="207">
        <v>5535.12</v>
      </c>
      <c r="P1140" s="124" t="s">
        <v>1314</v>
      </c>
    </row>
    <row r="1141" spans="1:16" ht="51">
      <c r="A1141" s="257">
        <v>48</v>
      </c>
      <c r="B1141" s="124"/>
      <c r="C1141" s="125" t="s">
        <v>700</v>
      </c>
      <c r="D1141" s="119">
        <v>43150</v>
      </c>
      <c r="E1141" s="120" t="s">
        <v>3455</v>
      </c>
      <c r="F1141" s="120" t="s">
        <v>3</v>
      </c>
      <c r="G1141" s="120">
        <v>1598044</v>
      </c>
      <c r="H1141" s="124"/>
      <c r="I1141" s="128" t="s">
        <v>3859</v>
      </c>
      <c r="J1141" s="124"/>
      <c r="K1141" s="124"/>
      <c r="L1141" s="124"/>
      <c r="M1141" s="124"/>
      <c r="N1141" s="207">
        <v>0</v>
      </c>
      <c r="O1141" s="207">
        <v>155</v>
      </c>
      <c r="P1141" s="124" t="s">
        <v>1314</v>
      </c>
    </row>
    <row r="1142" spans="1:16" ht="51">
      <c r="A1142" s="257" t="s">
        <v>619</v>
      </c>
      <c r="B1142" s="124"/>
      <c r="C1142" s="125" t="s">
        <v>713</v>
      </c>
      <c r="D1142" s="119">
        <v>43150</v>
      </c>
      <c r="E1142" s="120" t="s">
        <v>3456</v>
      </c>
      <c r="F1142" s="120" t="s">
        <v>3</v>
      </c>
      <c r="G1142" s="120">
        <v>1598075</v>
      </c>
      <c r="H1142" s="124"/>
      <c r="I1142" s="128" t="s">
        <v>3860</v>
      </c>
      <c r="J1142" s="124"/>
      <c r="K1142" s="124"/>
      <c r="L1142" s="124"/>
      <c r="M1142" s="124"/>
      <c r="N1142" s="207">
        <v>0</v>
      </c>
      <c r="O1142" s="207">
        <v>700</v>
      </c>
      <c r="P1142" s="124" t="s">
        <v>1314</v>
      </c>
    </row>
    <row r="1143" spans="1:16" ht="51">
      <c r="A1143" s="257" t="s">
        <v>619</v>
      </c>
      <c r="B1143" s="124"/>
      <c r="C1143" s="125" t="s">
        <v>713</v>
      </c>
      <c r="D1143" s="119">
        <v>43150</v>
      </c>
      <c r="E1143" s="120" t="s">
        <v>3457</v>
      </c>
      <c r="F1143" s="120" t="s">
        <v>3</v>
      </c>
      <c r="G1143" s="120">
        <v>1598093</v>
      </c>
      <c r="H1143" s="124"/>
      <c r="I1143" s="128" t="s">
        <v>3861</v>
      </c>
      <c r="J1143" s="124"/>
      <c r="K1143" s="124"/>
      <c r="L1143" s="124"/>
      <c r="M1143" s="124"/>
      <c r="N1143" s="207">
        <v>0</v>
      </c>
      <c r="O1143" s="207">
        <v>0.2</v>
      </c>
      <c r="P1143" s="124" t="s">
        <v>3943</v>
      </c>
    </row>
    <row r="1144" spans="1:16" ht="51">
      <c r="A1144" s="257" t="s">
        <v>619</v>
      </c>
      <c r="B1144" s="124"/>
      <c r="C1144" s="125" t="s">
        <v>713</v>
      </c>
      <c r="D1144" s="119">
        <v>43150</v>
      </c>
      <c r="E1144" s="120" t="s">
        <v>3458</v>
      </c>
      <c r="F1144" s="120" t="s">
        <v>3</v>
      </c>
      <c r="G1144" s="120">
        <v>1598109</v>
      </c>
      <c r="H1144" s="124"/>
      <c r="I1144" s="128" t="s">
        <v>3862</v>
      </c>
      <c r="J1144" s="124"/>
      <c r="K1144" s="124"/>
      <c r="L1144" s="124"/>
      <c r="M1144" s="124"/>
      <c r="N1144" s="207">
        <v>0</v>
      </c>
      <c r="O1144" s="207">
        <v>1879.52</v>
      </c>
      <c r="P1144" s="124" t="s">
        <v>1314</v>
      </c>
    </row>
    <row r="1145" spans="1:16" ht="63.75">
      <c r="A1145" s="257">
        <v>48</v>
      </c>
      <c r="B1145" s="124"/>
      <c r="C1145" s="125" t="s">
        <v>700</v>
      </c>
      <c r="D1145" s="119">
        <v>43150</v>
      </c>
      <c r="E1145" s="120" t="s">
        <v>3459</v>
      </c>
      <c r="F1145" s="120" t="s">
        <v>3</v>
      </c>
      <c r="G1145" s="120">
        <v>1598161</v>
      </c>
      <c r="H1145" s="124"/>
      <c r="I1145" s="128" t="s">
        <v>3863</v>
      </c>
      <c r="J1145" s="124"/>
      <c r="K1145" s="124"/>
      <c r="L1145" s="124"/>
      <c r="M1145" s="124"/>
      <c r="N1145" s="207">
        <v>0</v>
      </c>
      <c r="O1145" s="207">
        <v>2866</v>
      </c>
      <c r="P1145" s="124" t="s">
        <v>1314</v>
      </c>
    </row>
    <row r="1146" spans="1:16" ht="63.75">
      <c r="A1146" s="257">
        <v>48</v>
      </c>
      <c r="B1146" s="124"/>
      <c r="C1146" s="125" t="s">
        <v>700</v>
      </c>
      <c r="D1146" s="119">
        <v>43150</v>
      </c>
      <c r="E1146" s="120" t="s">
        <v>3460</v>
      </c>
      <c r="F1146" s="120" t="s">
        <v>3</v>
      </c>
      <c r="G1146" s="120">
        <v>1598175</v>
      </c>
      <c r="H1146" s="124"/>
      <c r="I1146" s="128" t="s">
        <v>3864</v>
      </c>
      <c r="J1146" s="124"/>
      <c r="K1146" s="124"/>
      <c r="L1146" s="124"/>
      <c r="M1146" s="124"/>
      <c r="N1146" s="207">
        <v>0</v>
      </c>
      <c r="O1146" s="207">
        <v>194</v>
      </c>
      <c r="P1146" s="124" t="s">
        <v>1314</v>
      </c>
    </row>
    <row r="1147" spans="1:16" ht="51">
      <c r="A1147" s="257">
        <v>47</v>
      </c>
      <c r="B1147" s="124"/>
      <c r="C1147" s="125" t="s">
        <v>699</v>
      </c>
      <c r="D1147" s="119">
        <v>43150</v>
      </c>
      <c r="E1147" s="120" t="s">
        <v>3461</v>
      </c>
      <c r="F1147" s="120" t="s">
        <v>3</v>
      </c>
      <c r="G1147" s="120">
        <v>1598185</v>
      </c>
      <c r="H1147" s="124"/>
      <c r="I1147" s="128" t="s">
        <v>3865</v>
      </c>
      <c r="J1147" s="124"/>
      <c r="K1147" s="124"/>
      <c r="L1147" s="124"/>
      <c r="M1147" s="124"/>
      <c r="N1147" s="207">
        <v>0</v>
      </c>
      <c r="O1147" s="207">
        <v>186.08</v>
      </c>
      <c r="P1147" s="124" t="s">
        <v>1314</v>
      </c>
    </row>
    <row r="1148" spans="1:16" ht="51">
      <c r="A1148" s="257">
        <v>48</v>
      </c>
      <c r="B1148" s="124"/>
      <c r="C1148" s="125" t="s">
        <v>700</v>
      </c>
      <c r="D1148" s="119">
        <v>43150</v>
      </c>
      <c r="E1148" s="120" t="s">
        <v>3462</v>
      </c>
      <c r="F1148" s="120" t="s">
        <v>3</v>
      </c>
      <c r="G1148" s="120">
        <v>1598193</v>
      </c>
      <c r="H1148" s="124"/>
      <c r="I1148" s="128" t="s">
        <v>3866</v>
      </c>
      <c r="J1148" s="124"/>
      <c r="K1148" s="124"/>
      <c r="L1148" s="124"/>
      <c r="M1148" s="124"/>
      <c r="N1148" s="207">
        <v>0</v>
      </c>
      <c r="O1148" s="207">
        <v>14400</v>
      </c>
      <c r="P1148" s="124" t="s">
        <v>1314</v>
      </c>
    </row>
    <row r="1149" spans="1:16" ht="51">
      <c r="A1149" s="257" t="s">
        <v>619</v>
      </c>
      <c r="B1149" s="124"/>
      <c r="C1149" s="125" t="s">
        <v>713</v>
      </c>
      <c r="D1149" s="119">
        <v>43151</v>
      </c>
      <c r="E1149" s="120" t="s">
        <v>3142</v>
      </c>
      <c r="F1149" s="120" t="s">
        <v>6</v>
      </c>
      <c r="G1149" s="120">
        <v>667748</v>
      </c>
      <c r="H1149" s="124"/>
      <c r="I1149" s="128" t="s">
        <v>3668</v>
      </c>
      <c r="J1149" s="124"/>
      <c r="K1149" s="124"/>
      <c r="L1149" s="124"/>
      <c r="M1149" s="124"/>
      <c r="N1149" s="207">
        <v>0</v>
      </c>
      <c r="O1149" s="207">
        <v>36660.25</v>
      </c>
      <c r="P1149" s="124" t="s">
        <v>1314</v>
      </c>
    </row>
    <row r="1150" spans="1:16" ht="51">
      <c r="A1150" s="257" t="s">
        <v>619</v>
      </c>
      <c r="B1150" s="124"/>
      <c r="C1150" s="125" t="s">
        <v>713</v>
      </c>
      <c r="D1150" s="119">
        <v>43151</v>
      </c>
      <c r="E1150" s="120" t="s">
        <v>3143</v>
      </c>
      <c r="F1150" s="120" t="s">
        <v>6</v>
      </c>
      <c r="G1150" s="120">
        <v>667750</v>
      </c>
      <c r="H1150" s="124"/>
      <c r="I1150" s="128" t="s">
        <v>3669</v>
      </c>
      <c r="J1150" s="124"/>
      <c r="K1150" s="124"/>
      <c r="L1150" s="124"/>
      <c r="M1150" s="124"/>
      <c r="N1150" s="207">
        <v>0</v>
      </c>
      <c r="O1150" s="207">
        <v>24809.33</v>
      </c>
      <c r="P1150" s="124" t="s">
        <v>1314</v>
      </c>
    </row>
    <row r="1151" spans="1:16" ht="51">
      <c r="A1151" s="257" t="s">
        <v>619</v>
      </c>
      <c r="B1151" s="124"/>
      <c r="C1151" s="125" t="s">
        <v>713</v>
      </c>
      <c r="D1151" s="119">
        <v>43151</v>
      </c>
      <c r="E1151" s="120" t="s">
        <v>3144</v>
      </c>
      <c r="F1151" s="120" t="s">
        <v>6</v>
      </c>
      <c r="G1151" s="120">
        <v>667754</v>
      </c>
      <c r="H1151" s="124"/>
      <c r="I1151" s="128" t="s">
        <v>3670</v>
      </c>
      <c r="J1151" s="124"/>
      <c r="K1151" s="124"/>
      <c r="L1151" s="124"/>
      <c r="M1151" s="124"/>
      <c r="N1151" s="207">
        <v>0</v>
      </c>
      <c r="O1151" s="207">
        <v>2702.63</v>
      </c>
      <c r="P1151" s="124" t="s">
        <v>1314</v>
      </c>
    </row>
    <row r="1152" spans="1:16" ht="63.75">
      <c r="A1152" s="257" t="s">
        <v>619</v>
      </c>
      <c r="B1152" s="124"/>
      <c r="C1152" s="125" t="s">
        <v>713</v>
      </c>
      <c r="D1152" s="119">
        <v>43151</v>
      </c>
      <c r="E1152" s="120" t="s">
        <v>3145</v>
      </c>
      <c r="F1152" s="120" t="s">
        <v>6</v>
      </c>
      <c r="G1152" s="120">
        <v>667756</v>
      </c>
      <c r="H1152" s="124"/>
      <c r="I1152" s="128" t="s">
        <v>3671</v>
      </c>
      <c r="J1152" s="124"/>
      <c r="K1152" s="124"/>
      <c r="L1152" s="124"/>
      <c r="M1152" s="124"/>
      <c r="N1152" s="207">
        <v>0</v>
      </c>
      <c r="O1152" s="207">
        <v>117505.21</v>
      </c>
      <c r="P1152" s="124" t="s">
        <v>1314</v>
      </c>
    </row>
    <row r="1153" spans="1:16" ht="51">
      <c r="A1153" s="257" t="s">
        <v>619</v>
      </c>
      <c r="B1153" s="124"/>
      <c r="C1153" s="125" t="s">
        <v>713</v>
      </c>
      <c r="D1153" s="119">
        <v>43151</v>
      </c>
      <c r="E1153" s="120" t="s">
        <v>3146</v>
      </c>
      <c r="F1153" s="120" t="s">
        <v>6</v>
      </c>
      <c r="G1153" s="120">
        <v>667758</v>
      </c>
      <c r="H1153" s="124"/>
      <c r="I1153" s="128" t="s">
        <v>3672</v>
      </c>
      <c r="J1153" s="124"/>
      <c r="K1153" s="124"/>
      <c r="L1153" s="124"/>
      <c r="M1153" s="124"/>
      <c r="N1153" s="207">
        <v>0</v>
      </c>
      <c r="O1153" s="207">
        <v>7102.16</v>
      </c>
      <c r="P1153" s="124" t="s">
        <v>1314</v>
      </c>
    </row>
    <row r="1154" spans="1:16" ht="63.75">
      <c r="A1154" s="257" t="s">
        <v>619</v>
      </c>
      <c r="B1154" s="124"/>
      <c r="C1154" s="125" t="s">
        <v>713</v>
      </c>
      <c r="D1154" s="119">
        <v>43151</v>
      </c>
      <c r="E1154" s="120" t="s">
        <v>3147</v>
      </c>
      <c r="F1154" s="120" t="s">
        <v>6</v>
      </c>
      <c r="G1154" s="120">
        <v>668197</v>
      </c>
      <c r="H1154" s="124"/>
      <c r="I1154" s="128" t="s">
        <v>3673</v>
      </c>
      <c r="J1154" s="124"/>
      <c r="K1154" s="124"/>
      <c r="L1154" s="124"/>
      <c r="M1154" s="124"/>
      <c r="N1154" s="207">
        <v>0</v>
      </c>
      <c r="O1154" s="207">
        <v>38129.660000000003</v>
      </c>
      <c r="P1154" s="124" t="s">
        <v>1314</v>
      </c>
    </row>
    <row r="1155" spans="1:16" ht="63.75">
      <c r="A1155" s="257" t="s">
        <v>619</v>
      </c>
      <c r="B1155" s="124"/>
      <c r="C1155" s="125" t="s">
        <v>713</v>
      </c>
      <c r="D1155" s="119">
        <v>43151</v>
      </c>
      <c r="E1155" s="120" t="s">
        <v>3148</v>
      </c>
      <c r="F1155" s="120" t="s">
        <v>6</v>
      </c>
      <c r="G1155" s="120">
        <v>668255</v>
      </c>
      <c r="H1155" s="124"/>
      <c r="I1155" s="128" t="s">
        <v>3674</v>
      </c>
      <c r="J1155" s="124"/>
      <c r="K1155" s="124"/>
      <c r="L1155" s="124"/>
      <c r="M1155" s="124"/>
      <c r="N1155" s="207">
        <v>0</v>
      </c>
      <c r="O1155" s="207">
        <v>121999.82</v>
      </c>
      <c r="P1155" s="124" t="s">
        <v>1314</v>
      </c>
    </row>
    <row r="1156" spans="1:16" ht="63.75">
      <c r="A1156" s="257" t="s">
        <v>619</v>
      </c>
      <c r="B1156" s="124"/>
      <c r="C1156" s="125" t="s">
        <v>713</v>
      </c>
      <c r="D1156" s="119">
        <v>43151</v>
      </c>
      <c r="E1156" s="120" t="s">
        <v>3149</v>
      </c>
      <c r="F1156" s="120" t="s">
        <v>6</v>
      </c>
      <c r="G1156" s="120">
        <v>942906</v>
      </c>
      <c r="H1156" s="124"/>
      <c r="I1156" s="128" t="s">
        <v>3675</v>
      </c>
      <c r="J1156" s="124"/>
      <c r="K1156" s="124"/>
      <c r="L1156" s="124"/>
      <c r="M1156" s="124"/>
      <c r="N1156" s="207">
        <v>0</v>
      </c>
      <c r="O1156" s="207">
        <v>231685.1</v>
      </c>
      <c r="P1156" s="124" t="s">
        <v>1314</v>
      </c>
    </row>
    <row r="1157" spans="1:16" ht="76.5">
      <c r="A1157" s="257">
        <v>35</v>
      </c>
      <c r="B1157" s="124"/>
      <c r="C1157" s="125" t="s">
        <v>696</v>
      </c>
      <c r="D1157" s="119">
        <v>43151</v>
      </c>
      <c r="E1157" s="120" t="s">
        <v>3150</v>
      </c>
      <c r="F1157" s="120" t="s">
        <v>1315</v>
      </c>
      <c r="G1157" s="120">
        <v>16676947</v>
      </c>
      <c r="H1157" s="124"/>
      <c r="I1157" s="128" t="s">
        <v>3676</v>
      </c>
      <c r="J1157" s="124"/>
      <c r="K1157" s="124"/>
      <c r="L1157" s="124"/>
      <c r="M1157" s="124"/>
      <c r="N1157" s="207">
        <v>3863.81</v>
      </c>
      <c r="O1157" s="207">
        <v>0</v>
      </c>
      <c r="P1157" s="124" t="s">
        <v>1314</v>
      </c>
    </row>
    <row r="1158" spans="1:16" ht="51">
      <c r="A1158" s="257" t="s">
        <v>619</v>
      </c>
      <c r="B1158" s="124"/>
      <c r="C1158" s="125" t="s">
        <v>713</v>
      </c>
      <c r="D1158" s="119">
        <v>43151</v>
      </c>
      <c r="E1158" s="120" t="s">
        <v>3463</v>
      </c>
      <c r="F1158" s="120" t="s">
        <v>3</v>
      </c>
      <c r="G1158" s="120">
        <v>1598327</v>
      </c>
      <c r="H1158" s="124"/>
      <c r="I1158" s="128" t="s">
        <v>3867</v>
      </c>
      <c r="J1158" s="124"/>
      <c r="K1158" s="124"/>
      <c r="L1158" s="124"/>
      <c r="M1158" s="124"/>
      <c r="N1158" s="207">
        <v>0</v>
      </c>
      <c r="O1158" s="207">
        <v>15643.98</v>
      </c>
      <c r="P1158" s="124" t="s">
        <v>1314</v>
      </c>
    </row>
    <row r="1159" spans="1:16" ht="63.75">
      <c r="A1159" s="257" t="s">
        <v>619</v>
      </c>
      <c r="B1159" s="124"/>
      <c r="C1159" s="125" t="s">
        <v>713</v>
      </c>
      <c r="D1159" s="119">
        <v>43151</v>
      </c>
      <c r="E1159" s="120" t="s">
        <v>3464</v>
      </c>
      <c r="F1159" s="120" t="s">
        <v>3</v>
      </c>
      <c r="G1159" s="120">
        <v>1598321</v>
      </c>
      <c r="H1159" s="124"/>
      <c r="I1159" s="128" t="s">
        <v>3868</v>
      </c>
      <c r="J1159" s="124"/>
      <c r="K1159" s="124"/>
      <c r="L1159" s="124"/>
      <c r="M1159" s="124"/>
      <c r="N1159" s="207">
        <v>0</v>
      </c>
      <c r="O1159" s="207">
        <v>1344.67</v>
      </c>
      <c r="P1159" s="124" t="s">
        <v>1314</v>
      </c>
    </row>
    <row r="1160" spans="1:16" ht="51">
      <c r="A1160" s="257">
        <v>266</v>
      </c>
      <c r="B1160" s="124"/>
      <c r="C1160" s="125" t="s">
        <v>781</v>
      </c>
      <c r="D1160" s="119">
        <v>43151</v>
      </c>
      <c r="E1160" s="120" t="s">
        <v>3465</v>
      </c>
      <c r="F1160" s="120" t="s">
        <v>3</v>
      </c>
      <c r="G1160" s="120">
        <v>1598324</v>
      </c>
      <c r="H1160" s="124"/>
      <c r="I1160" s="128" t="s">
        <v>3869</v>
      </c>
      <c r="J1160" s="124"/>
      <c r="K1160" s="124"/>
      <c r="L1160" s="124"/>
      <c r="M1160" s="124"/>
      <c r="N1160" s="207">
        <v>0</v>
      </c>
      <c r="O1160" s="207">
        <v>135</v>
      </c>
      <c r="P1160" s="124" t="s">
        <v>1314</v>
      </c>
    </row>
    <row r="1161" spans="1:16" ht="38.25">
      <c r="A1161" s="257">
        <v>20</v>
      </c>
      <c r="B1161" s="124"/>
      <c r="C1161" s="125" t="s">
        <v>693</v>
      </c>
      <c r="D1161" s="119">
        <v>43151</v>
      </c>
      <c r="E1161" s="120" t="s">
        <v>3466</v>
      </c>
      <c r="F1161" s="120" t="s">
        <v>3</v>
      </c>
      <c r="G1161" s="120">
        <v>1598336</v>
      </c>
      <c r="H1161" s="124"/>
      <c r="I1161" s="128" t="s">
        <v>3870</v>
      </c>
      <c r="J1161" s="124"/>
      <c r="K1161" s="124"/>
      <c r="L1161" s="124"/>
      <c r="M1161" s="124"/>
      <c r="N1161" s="207">
        <v>0</v>
      </c>
      <c r="O1161" s="207">
        <v>6</v>
      </c>
      <c r="P1161" s="124" t="s">
        <v>1314</v>
      </c>
    </row>
    <row r="1162" spans="1:16" ht="51">
      <c r="A1162" s="257" t="s">
        <v>619</v>
      </c>
      <c r="B1162" s="124"/>
      <c r="C1162" s="125" t="s">
        <v>713</v>
      </c>
      <c r="D1162" s="119">
        <v>43151</v>
      </c>
      <c r="E1162" s="120" t="s">
        <v>3467</v>
      </c>
      <c r="F1162" s="120" t="s">
        <v>3</v>
      </c>
      <c r="G1162" s="120">
        <v>1598349</v>
      </c>
      <c r="H1162" s="124"/>
      <c r="I1162" s="128" t="s">
        <v>3871</v>
      </c>
      <c r="J1162" s="124"/>
      <c r="K1162" s="124"/>
      <c r="L1162" s="124"/>
      <c r="M1162" s="124"/>
      <c r="N1162" s="207">
        <v>0</v>
      </c>
      <c r="O1162" s="207">
        <v>1</v>
      </c>
      <c r="P1162" s="124" t="s">
        <v>1314</v>
      </c>
    </row>
    <row r="1163" spans="1:16" ht="51">
      <c r="A1163" s="257">
        <v>48</v>
      </c>
      <c r="B1163" s="124"/>
      <c r="C1163" s="125" t="s">
        <v>700</v>
      </c>
      <c r="D1163" s="119">
        <v>43151</v>
      </c>
      <c r="E1163" s="120" t="s">
        <v>3468</v>
      </c>
      <c r="F1163" s="120" t="s">
        <v>3</v>
      </c>
      <c r="G1163" s="120">
        <v>1598352</v>
      </c>
      <c r="H1163" s="124"/>
      <c r="I1163" s="128" t="s">
        <v>3872</v>
      </c>
      <c r="J1163" s="124"/>
      <c r="K1163" s="124"/>
      <c r="L1163" s="124"/>
      <c r="M1163" s="124"/>
      <c r="N1163" s="207">
        <v>0</v>
      </c>
      <c r="O1163" s="207">
        <v>1</v>
      </c>
      <c r="P1163" s="124" t="s">
        <v>1314</v>
      </c>
    </row>
    <row r="1164" spans="1:16" ht="63.75">
      <c r="A1164" s="257">
        <v>582</v>
      </c>
      <c r="B1164" s="124"/>
      <c r="C1164" s="125" t="s">
        <v>856</v>
      </c>
      <c r="D1164" s="119">
        <v>43151</v>
      </c>
      <c r="E1164" s="120" t="s">
        <v>3469</v>
      </c>
      <c r="F1164" s="120" t="s">
        <v>3</v>
      </c>
      <c r="G1164" s="120">
        <v>1598356</v>
      </c>
      <c r="H1164" s="124"/>
      <c r="I1164" s="128" t="s">
        <v>3873</v>
      </c>
      <c r="J1164" s="124"/>
      <c r="K1164" s="124"/>
      <c r="L1164" s="124"/>
      <c r="M1164" s="124"/>
      <c r="N1164" s="207">
        <v>0</v>
      </c>
      <c r="O1164" s="207">
        <v>1152</v>
      </c>
      <c r="P1164" s="124" t="s">
        <v>1314</v>
      </c>
    </row>
    <row r="1165" spans="1:16" ht="51">
      <c r="A1165" s="257" t="s">
        <v>619</v>
      </c>
      <c r="B1165" s="124"/>
      <c r="C1165" s="125" t="s">
        <v>713</v>
      </c>
      <c r="D1165" s="119">
        <v>43151</v>
      </c>
      <c r="E1165" s="120" t="s">
        <v>3470</v>
      </c>
      <c r="F1165" s="120" t="s">
        <v>3</v>
      </c>
      <c r="G1165" s="120">
        <v>1598379</v>
      </c>
      <c r="H1165" s="124"/>
      <c r="I1165" s="128" t="s">
        <v>2940</v>
      </c>
      <c r="J1165" s="124"/>
      <c r="K1165" s="124"/>
      <c r="L1165" s="124"/>
      <c r="M1165" s="124"/>
      <c r="N1165" s="207">
        <v>0</v>
      </c>
      <c r="O1165" s="207">
        <v>44.29</v>
      </c>
      <c r="P1165" s="124" t="s">
        <v>1314</v>
      </c>
    </row>
    <row r="1166" spans="1:16" ht="51">
      <c r="A1166" s="257">
        <v>291</v>
      </c>
      <c r="B1166" s="124"/>
      <c r="C1166" s="125" t="s">
        <v>794</v>
      </c>
      <c r="D1166" s="119">
        <v>43151</v>
      </c>
      <c r="E1166" s="120" t="s">
        <v>3471</v>
      </c>
      <c r="F1166" s="120" t="s">
        <v>3</v>
      </c>
      <c r="G1166" s="120">
        <v>1598434</v>
      </c>
      <c r="H1166" s="124"/>
      <c r="I1166" s="128" t="s">
        <v>3874</v>
      </c>
      <c r="J1166" s="124"/>
      <c r="K1166" s="124"/>
      <c r="L1166" s="124"/>
      <c r="M1166" s="124"/>
      <c r="N1166" s="207">
        <v>0</v>
      </c>
      <c r="O1166" s="207">
        <v>140</v>
      </c>
      <c r="P1166" s="124" t="s">
        <v>1314</v>
      </c>
    </row>
    <row r="1167" spans="1:16" ht="51">
      <c r="A1167" s="257" t="s">
        <v>619</v>
      </c>
      <c r="B1167" s="124"/>
      <c r="C1167" s="125" t="s">
        <v>713</v>
      </c>
      <c r="D1167" s="119">
        <v>43151</v>
      </c>
      <c r="E1167" s="120" t="s">
        <v>3472</v>
      </c>
      <c r="F1167" s="120" t="s">
        <v>3</v>
      </c>
      <c r="G1167" s="120">
        <v>1598437</v>
      </c>
      <c r="H1167" s="124"/>
      <c r="I1167" s="128" t="s">
        <v>3875</v>
      </c>
      <c r="J1167" s="124"/>
      <c r="K1167" s="124"/>
      <c r="L1167" s="124"/>
      <c r="M1167" s="124"/>
      <c r="N1167" s="207">
        <v>0</v>
      </c>
      <c r="O1167" s="207">
        <v>2516.5</v>
      </c>
      <c r="P1167" s="124" t="s">
        <v>1314</v>
      </c>
    </row>
    <row r="1168" spans="1:16" ht="63.75">
      <c r="A1168" s="257">
        <v>35</v>
      </c>
      <c r="B1168" s="124"/>
      <c r="C1168" s="125" t="s">
        <v>696</v>
      </c>
      <c r="D1168" s="119">
        <v>43151</v>
      </c>
      <c r="E1168" s="120" t="s">
        <v>3473</v>
      </c>
      <c r="F1168" s="120" t="s">
        <v>3</v>
      </c>
      <c r="G1168" s="120">
        <v>1598476</v>
      </c>
      <c r="H1168" s="124"/>
      <c r="I1168" s="128" t="s">
        <v>3876</v>
      </c>
      <c r="J1168" s="124"/>
      <c r="K1168" s="124"/>
      <c r="L1168" s="124"/>
      <c r="M1168" s="124"/>
      <c r="N1168" s="207">
        <v>0</v>
      </c>
      <c r="O1168" s="207">
        <v>2000</v>
      </c>
      <c r="P1168" s="124" t="s">
        <v>1314</v>
      </c>
    </row>
    <row r="1169" spans="1:16" ht="51">
      <c r="A1169" s="257" t="s">
        <v>619</v>
      </c>
      <c r="B1169" s="124"/>
      <c r="C1169" s="125" t="s">
        <v>713</v>
      </c>
      <c r="D1169" s="119">
        <v>43151</v>
      </c>
      <c r="E1169" s="120" t="s">
        <v>3474</v>
      </c>
      <c r="F1169" s="120" t="s">
        <v>3</v>
      </c>
      <c r="G1169" s="120">
        <v>1598492</v>
      </c>
      <c r="H1169" s="124"/>
      <c r="I1169" s="128" t="s">
        <v>3877</v>
      </c>
      <c r="J1169" s="124"/>
      <c r="K1169" s="124"/>
      <c r="L1169" s="124"/>
      <c r="M1169" s="124"/>
      <c r="N1169" s="207">
        <v>0</v>
      </c>
      <c r="O1169" s="207">
        <v>30</v>
      </c>
      <c r="P1169" s="124" t="s">
        <v>1314</v>
      </c>
    </row>
    <row r="1170" spans="1:16" ht="51">
      <c r="A1170" s="257" t="s">
        <v>619</v>
      </c>
      <c r="B1170" s="124"/>
      <c r="C1170" s="125" t="s">
        <v>713</v>
      </c>
      <c r="D1170" s="119">
        <v>43151</v>
      </c>
      <c r="E1170" s="120" t="s">
        <v>3475</v>
      </c>
      <c r="F1170" s="120" t="s">
        <v>3</v>
      </c>
      <c r="G1170" s="120">
        <v>1598497</v>
      </c>
      <c r="H1170" s="124"/>
      <c r="I1170" s="128" t="s">
        <v>3878</v>
      </c>
      <c r="J1170" s="124"/>
      <c r="K1170" s="124"/>
      <c r="L1170" s="124"/>
      <c r="M1170" s="124"/>
      <c r="N1170" s="207">
        <v>0</v>
      </c>
      <c r="O1170" s="207">
        <v>11765.54</v>
      </c>
      <c r="P1170" s="124" t="s">
        <v>1314</v>
      </c>
    </row>
    <row r="1171" spans="1:16" ht="38.25">
      <c r="A1171" s="257">
        <v>254</v>
      </c>
      <c r="B1171" s="124"/>
      <c r="C1171" s="125" t="s">
        <v>779</v>
      </c>
      <c r="D1171" s="119">
        <v>43151</v>
      </c>
      <c r="E1171" s="120" t="s">
        <v>3476</v>
      </c>
      <c r="F1171" s="120" t="s">
        <v>3</v>
      </c>
      <c r="G1171" s="120">
        <v>1598524</v>
      </c>
      <c r="H1171" s="124"/>
      <c r="I1171" s="128" t="s">
        <v>3879</v>
      </c>
      <c r="J1171" s="124"/>
      <c r="K1171" s="124"/>
      <c r="L1171" s="124"/>
      <c r="M1171" s="124"/>
      <c r="N1171" s="207">
        <v>0</v>
      </c>
      <c r="O1171" s="207">
        <v>74</v>
      </c>
      <c r="P1171" s="124" t="s">
        <v>1314</v>
      </c>
    </row>
    <row r="1172" spans="1:16" ht="38.25">
      <c r="A1172" s="257">
        <v>254</v>
      </c>
      <c r="B1172" s="124"/>
      <c r="C1172" s="125" t="s">
        <v>779</v>
      </c>
      <c r="D1172" s="119">
        <v>43151</v>
      </c>
      <c r="E1172" s="120" t="s">
        <v>3477</v>
      </c>
      <c r="F1172" s="120" t="s">
        <v>3</v>
      </c>
      <c r="G1172" s="120">
        <v>1598525</v>
      </c>
      <c r="H1172" s="124"/>
      <c r="I1172" s="128" t="s">
        <v>3879</v>
      </c>
      <c r="J1172" s="124"/>
      <c r="K1172" s="124"/>
      <c r="L1172" s="124"/>
      <c r="M1172" s="124"/>
      <c r="N1172" s="207">
        <v>0</v>
      </c>
      <c r="O1172" s="207">
        <v>40</v>
      </c>
      <c r="P1172" s="124" t="s">
        <v>1314</v>
      </c>
    </row>
    <row r="1173" spans="1:16" ht="38.25">
      <c r="A1173" s="257">
        <v>254</v>
      </c>
      <c r="B1173" s="124"/>
      <c r="C1173" s="125" t="s">
        <v>779</v>
      </c>
      <c r="D1173" s="119">
        <v>43151</v>
      </c>
      <c r="E1173" s="120" t="s">
        <v>3478</v>
      </c>
      <c r="F1173" s="120" t="s">
        <v>3</v>
      </c>
      <c r="G1173" s="120">
        <v>1598526</v>
      </c>
      <c r="H1173" s="124"/>
      <c r="I1173" s="128" t="s">
        <v>3879</v>
      </c>
      <c r="J1173" s="124"/>
      <c r="K1173" s="124"/>
      <c r="L1173" s="124"/>
      <c r="M1173" s="124"/>
      <c r="N1173" s="207">
        <v>0</v>
      </c>
      <c r="O1173" s="207">
        <v>74.8</v>
      </c>
      <c r="P1173" s="124" t="s">
        <v>1314</v>
      </c>
    </row>
    <row r="1174" spans="1:16" ht="38.25">
      <c r="A1174" s="257">
        <v>254</v>
      </c>
      <c r="B1174" s="124"/>
      <c r="C1174" s="125" t="s">
        <v>779</v>
      </c>
      <c r="D1174" s="119">
        <v>43151</v>
      </c>
      <c r="E1174" s="120" t="s">
        <v>3479</v>
      </c>
      <c r="F1174" s="120" t="s">
        <v>3</v>
      </c>
      <c r="G1174" s="120">
        <v>1598527</v>
      </c>
      <c r="H1174" s="124"/>
      <c r="I1174" s="128" t="s">
        <v>3879</v>
      </c>
      <c r="J1174" s="124"/>
      <c r="K1174" s="124"/>
      <c r="L1174" s="124"/>
      <c r="M1174" s="124"/>
      <c r="N1174" s="207">
        <v>0</v>
      </c>
      <c r="O1174" s="207">
        <v>170</v>
      </c>
      <c r="P1174" s="124" t="s">
        <v>1314</v>
      </c>
    </row>
    <row r="1175" spans="1:16" ht="38.25">
      <c r="A1175" s="257">
        <v>254</v>
      </c>
      <c r="B1175" s="124"/>
      <c r="C1175" s="125" t="s">
        <v>779</v>
      </c>
      <c r="D1175" s="119">
        <v>43151</v>
      </c>
      <c r="E1175" s="120" t="s">
        <v>3480</v>
      </c>
      <c r="F1175" s="120" t="s">
        <v>3</v>
      </c>
      <c r="G1175" s="120">
        <v>1598528</v>
      </c>
      <c r="H1175" s="124"/>
      <c r="I1175" s="128" t="s">
        <v>3879</v>
      </c>
      <c r="J1175" s="124"/>
      <c r="K1175" s="124"/>
      <c r="L1175" s="124"/>
      <c r="M1175" s="124"/>
      <c r="N1175" s="207">
        <v>0</v>
      </c>
      <c r="O1175" s="207">
        <v>210</v>
      </c>
      <c r="P1175" s="124" t="s">
        <v>1314</v>
      </c>
    </row>
    <row r="1176" spans="1:16" ht="38.25">
      <c r="A1176" s="257">
        <v>254</v>
      </c>
      <c r="B1176" s="124"/>
      <c r="C1176" s="125" t="s">
        <v>779</v>
      </c>
      <c r="D1176" s="119">
        <v>43151</v>
      </c>
      <c r="E1176" s="120" t="s">
        <v>3481</v>
      </c>
      <c r="F1176" s="120" t="s">
        <v>3</v>
      </c>
      <c r="G1176" s="120">
        <v>1598529</v>
      </c>
      <c r="H1176" s="124"/>
      <c r="I1176" s="128" t="s">
        <v>3880</v>
      </c>
      <c r="J1176" s="124"/>
      <c r="K1176" s="124"/>
      <c r="L1176" s="124"/>
      <c r="M1176" s="124"/>
      <c r="N1176" s="207">
        <v>0</v>
      </c>
      <c r="O1176" s="207">
        <v>200</v>
      </c>
      <c r="P1176" s="124" t="s">
        <v>1314</v>
      </c>
    </row>
    <row r="1177" spans="1:16" ht="38.25">
      <c r="A1177" s="257">
        <v>254</v>
      </c>
      <c r="B1177" s="124"/>
      <c r="C1177" s="125" t="s">
        <v>779</v>
      </c>
      <c r="D1177" s="119">
        <v>43151</v>
      </c>
      <c r="E1177" s="120" t="s">
        <v>3482</v>
      </c>
      <c r="F1177" s="120" t="s">
        <v>3</v>
      </c>
      <c r="G1177" s="120">
        <v>1598530</v>
      </c>
      <c r="H1177" s="124"/>
      <c r="I1177" s="128" t="s">
        <v>3880</v>
      </c>
      <c r="J1177" s="124"/>
      <c r="K1177" s="124"/>
      <c r="L1177" s="124"/>
      <c r="M1177" s="124"/>
      <c r="N1177" s="207">
        <v>0</v>
      </c>
      <c r="O1177" s="207">
        <v>74.8</v>
      </c>
      <c r="P1177" s="124" t="s">
        <v>1314</v>
      </c>
    </row>
    <row r="1178" spans="1:16" ht="38.25">
      <c r="A1178" s="257">
        <v>254</v>
      </c>
      <c r="B1178" s="124"/>
      <c r="C1178" s="125" t="s">
        <v>779</v>
      </c>
      <c r="D1178" s="119">
        <v>43151</v>
      </c>
      <c r="E1178" s="120" t="s">
        <v>3483</v>
      </c>
      <c r="F1178" s="120" t="s">
        <v>3</v>
      </c>
      <c r="G1178" s="120">
        <v>1598532</v>
      </c>
      <c r="H1178" s="124"/>
      <c r="I1178" s="128" t="s">
        <v>3880</v>
      </c>
      <c r="J1178" s="124"/>
      <c r="K1178" s="124"/>
      <c r="L1178" s="124"/>
      <c r="M1178" s="124"/>
      <c r="N1178" s="207">
        <v>0</v>
      </c>
      <c r="O1178" s="207">
        <v>80</v>
      </c>
      <c r="P1178" s="124" t="s">
        <v>1314</v>
      </c>
    </row>
    <row r="1179" spans="1:16" ht="38.25">
      <c r="A1179" s="257">
        <v>254</v>
      </c>
      <c r="B1179" s="124"/>
      <c r="C1179" s="125" t="s">
        <v>779</v>
      </c>
      <c r="D1179" s="119">
        <v>43151</v>
      </c>
      <c r="E1179" s="120" t="s">
        <v>3484</v>
      </c>
      <c r="F1179" s="120" t="s">
        <v>3</v>
      </c>
      <c r="G1179" s="120">
        <v>1598533</v>
      </c>
      <c r="H1179" s="124"/>
      <c r="I1179" s="128" t="s">
        <v>3880</v>
      </c>
      <c r="J1179" s="124"/>
      <c r="K1179" s="124"/>
      <c r="L1179" s="124"/>
      <c r="M1179" s="124"/>
      <c r="N1179" s="207">
        <v>0</v>
      </c>
      <c r="O1179" s="207">
        <v>31</v>
      </c>
      <c r="P1179" s="124" t="s">
        <v>1314</v>
      </c>
    </row>
    <row r="1180" spans="1:16" ht="38.25">
      <c r="A1180" s="257">
        <v>254</v>
      </c>
      <c r="B1180" s="124"/>
      <c r="C1180" s="125" t="s">
        <v>779</v>
      </c>
      <c r="D1180" s="119">
        <v>43151</v>
      </c>
      <c r="E1180" s="120" t="s">
        <v>3485</v>
      </c>
      <c r="F1180" s="120" t="s">
        <v>3</v>
      </c>
      <c r="G1180" s="120">
        <v>1598535</v>
      </c>
      <c r="H1180" s="124"/>
      <c r="I1180" s="128" t="s">
        <v>3880</v>
      </c>
      <c r="J1180" s="124"/>
      <c r="K1180" s="124"/>
      <c r="L1180" s="124"/>
      <c r="M1180" s="124"/>
      <c r="N1180" s="207">
        <v>0</v>
      </c>
      <c r="O1180" s="207">
        <v>150</v>
      </c>
      <c r="P1180" s="124" t="s">
        <v>1314</v>
      </c>
    </row>
    <row r="1181" spans="1:16" ht="38.25">
      <c r="A1181" s="257">
        <v>254</v>
      </c>
      <c r="B1181" s="124"/>
      <c r="C1181" s="125" t="s">
        <v>779</v>
      </c>
      <c r="D1181" s="119">
        <v>43151</v>
      </c>
      <c r="E1181" s="120" t="s">
        <v>3486</v>
      </c>
      <c r="F1181" s="120" t="s">
        <v>3</v>
      </c>
      <c r="G1181" s="120">
        <v>1598536</v>
      </c>
      <c r="H1181" s="124"/>
      <c r="I1181" s="128" t="s">
        <v>3881</v>
      </c>
      <c r="J1181" s="124"/>
      <c r="K1181" s="124"/>
      <c r="L1181" s="124"/>
      <c r="M1181" s="124"/>
      <c r="N1181" s="207">
        <v>0</v>
      </c>
      <c r="O1181" s="207">
        <v>80</v>
      </c>
      <c r="P1181" s="124" t="s">
        <v>1314</v>
      </c>
    </row>
    <row r="1182" spans="1:16" ht="38.25">
      <c r="A1182" s="257">
        <v>254</v>
      </c>
      <c r="B1182" s="124"/>
      <c r="C1182" s="125" t="s">
        <v>779</v>
      </c>
      <c r="D1182" s="119">
        <v>43151</v>
      </c>
      <c r="E1182" s="120" t="s">
        <v>3487</v>
      </c>
      <c r="F1182" s="120" t="s">
        <v>3</v>
      </c>
      <c r="G1182" s="120">
        <v>1598538</v>
      </c>
      <c r="H1182" s="124"/>
      <c r="I1182" s="128" t="s">
        <v>3881</v>
      </c>
      <c r="J1182" s="124"/>
      <c r="K1182" s="124"/>
      <c r="L1182" s="124"/>
      <c r="M1182" s="124"/>
      <c r="N1182" s="207">
        <v>0</v>
      </c>
      <c r="O1182" s="207">
        <v>75</v>
      </c>
      <c r="P1182" s="124" t="s">
        <v>1314</v>
      </c>
    </row>
    <row r="1183" spans="1:16" ht="38.25">
      <c r="A1183" s="257">
        <v>254</v>
      </c>
      <c r="B1183" s="124"/>
      <c r="C1183" s="125" t="s">
        <v>779</v>
      </c>
      <c r="D1183" s="119">
        <v>43151</v>
      </c>
      <c r="E1183" s="120" t="s">
        <v>3488</v>
      </c>
      <c r="F1183" s="120" t="s">
        <v>3</v>
      </c>
      <c r="G1183" s="120">
        <v>1598539</v>
      </c>
      <c r="H1183" s="124"/>
      <c r="I1183" s="128" t="s">
        <v>3881</v>
      </c>
      <c r="J1183" s="124"/>
      <c r="K1183" s="124"/>
      <c r="L1183" s="124"/>
      <c r="M1183" s="124"/>
      <c r="N1183" s="207">
        <v>0</v>
      </c>
      <c r="O1183" s="207">
        <v>150</v>
      </c>
      <c r="P1183" s="124" t="s">
        <v>1314</v>
      </c>
    </row>
    <row r="1184" spans="1:16" ht="51">
      <c r="A1184" s="257">
        <v>132</v>
      </c>
      <c r="B1184" s="124"/>
      <c r="C1184" s="125" t="s">
        <v>728</v>
      </c>
      <c r="D1184" s="119">
        <v>43151</v>
      </c>
      <c r="E1184" s="120" t="s">
        <v>3489</v>
      </c>
      <c r="F1184" s="120" t="s">
        <v>3</v>
      </c>
      <c r="G1184" s="120">
        <v>1598545</v>
      </c>
      <c r="H1184" s="124"/>
      <c r="I1184" s="128" t="s">
        <v>3882</v>
      </c>
      <c r="J1184" s="124"/>
      <c r="K1184" s="124"/>
      <c r="L1184" s="124"/>
      <c r="M1184" s="124"/>
      <c r="N1184" s="207">
        <v>0</v>
      </c>
      <c r="O1184" s="207">
        <v>10075</v>
      </c>
      <c r="P1184" s="124" t="s">
        <v>1314</v>
      </c>
    </row>
    <row r="1185" spans="1:16" ht="51">
      <c r="A1185" s="257">
        <v>35</v>
      </c>
      <c r="B1185" s="124"/>
      <c r="C1185" s="125" t="s">
        <v>696</v>
      </c>
      <c r="D1185" s="119">
        <v>43151</v>
      </c>
      <c r="E1185" s="120" t="s">
        <v>3490</v>
      </c>
      <c r="F1185" s="120" t="s">
        <v>3</v>
      </c>
      <c r="G1185" s="120">
        <v>1598589</v>
      </c>
      <c r="H1185" s="124"/>
      <c r="I1185" s="128" t="s">
        <v>3883</v>
      </c>
      <c r="J1185" s="124"/>
      <c r="K1185" s="124"/>
      <c r="L1185" s="124"/>
      <c r="M1185" s="124"/>
      <c r="N1185" s="207">
        <v>0</v>
      </c>
      <c r="O1185" s="207">
        <v>1200</v>
      </c>
      <c r="P1185" s="124" t="s">
        <v>1314</v>
      </c>
    </row>
    <row r="1186" spans="1:16" ht="63.75">
      <c r="A1186" s="257" t="s">
        <v>619</v>
      </c>
      <c r="B1186" s="124"/>
      <c r="C1186" s="125" t="s">
        <v>713</v>
      </c>
      <c r="D1186" s="119">
        <v>43152</v>
      </c>
      <c r="E1186" s="120" t="s">
        <v>3151</v>
      </c>
      <c r="F1186" s="120" t="s">
        <v>6</v>
      </c>
      <c r="G1186" s="120">
        <v>668775</v>
      </c>
      <c r="H1186" s="124"/>
      <c r="I1186" s="128" t="s">
        <v>3677</v>
      </c>
      <c r="J1186" s="124"/>
      <c r="K1186" s="124"/>
      <c r="L1186" s="124"/>
      <c r="M1186" s="124"/>
      <c r="N1186" s="207">
        <v>0</v>
      </c>
      <c r="O1186" s="207">
        <v>365456.55</v>
      </c>
      <c r="P1186" s="124" t="s">
        <v>1314</v>
      </c>
    </row>
    <row r="1187" spans="1:16" ht="63.75">
      <c r="A1187" s="257" t="s">
        <v>619</v>
      </c>
      <c r="B1187" s="124"/>
      <c r="C1187" s="125" t="s">
        <v>713</v>
      </c>
      <c r="D1187" s="119">
        <v>43152</v>
      </c>
      <c r="E1187" s="120" t="s">
        <v>3152</v>
      </c>
      <c r="F1187" s="120" t="s">
        <v>6</v>
      </c>
      <c r="G1187" s="120">
        <v>668777</v>
      </c>
      <c r="H1187" s="124"/>
      <c r="I1187" s="128" t="s">
        <v>3678</v>
      </c>
      <c r="J1187" s="124"/>
      <c r="K1187" s="124"/>
      <c r="L1187" s="124"/>
      <c r="M1187" s="124"/>
      <c r="N1187" s="207">
        <v>0</v>
      </c>
      <c r="O1187" s="207">
        <v>49070.2</v>
      </c>
      <c r="P1187" s="124" t="s">
        <v>1314</v>
      </c>
    </row>
    <row r="1188" spans="1:16" ht="63.75">
      <c r="A1188" s="257">
        <v>10</v>
      </c>
      <c r="B1188" s="124"/>
      <c r="C1188" s="125" t="s">
        <v>690</v>
      </c>
      <c r="D1188" s="119">
        <v>43152</v>
      </c>
      <c r="E1188" s="120" t="s">
        <v>3153</v>
      </c>
      <c r="F1188" s="120" t="s">
        <v>6</v>
      </c>
      <c r="G1188" s="120">
        <v>668779</v>
      </c>
      <c r="H1188" s="124"/>
      <c r="I1188" s="128" t="s">
        <v>3679</v>
      </c>
      <c r="J1188" s="124"/>
      <c r="K1188" s="124"/>
      <c r="L1188" s="124"/>
      <c r="M1188" s="124"/>
      <c r="N1188" s="207">
        <v>0</v>
      </c>
      <c r="O1188" s="207">
        <v>9630.41</v>
      </c>
      <c r="P1188" s="124" t="s">
        <v>1314</v>
      </c>
    </row>
    <row r="1189" spans="1:16" ht="63.75">
      <c r="A1189" s="257">
        <v>10</v>
      </c>
      <c r="B1189" s="124"/>
      <c r="C1189" s="125" t="s">
        <v>690</v>
      </c>
      <c r="D1189" s="119">
        <v>43152</v>
      </c>
      <c r="E1189" s="120" t="s">
        <v>3154</v>
      </c>
      <c r="F1189" s="120" t="s">
        <v>6</v>
      </c>
      <c r="G1189" s="120">
        <v>668781</v>
      </c>
      <c r="H1189" s="124"/>
      <c r="I1189" s="128" t="s">
        <v>3680</v>
      </c>
      <c r="J1189" s="124"/>
      <c r="K1189" s="124"/>
      <c r="L1189" s="124"/>
      <c r="M1189" s="124"/>
      <c r="N1189" s="207">
        <v>0</v>
      </c>
      <c r="O1189" s="207">
        <v>34459.360000000001</v>
      </c>
      <c r="P1189" s="124" t="s">
        <v>1314</v>
      </c>
    </row>
    <row r="1190" spans="1:16" ht="63.75">
      <c r="A1190" s="257">
        <v>10</v>
      </c>
      <c r="B1190" s="124"/>
      <c r="C1190" s="125" t="s">
        <v>690</v>
      </c>
      <c r="D1190" s="119">
        <v>43152</v>
      </c>
      <c r="E1190" s="120" t="s">
        <v>3155</v>
      </c>
      <c r="F1190" s="120" t="s">
        <v>6</v>
      </c>
      <c r="G1190" s="120">
        <v>668783</v>
      </c>
      <c r="H1190" s="124"/>
      <c r="I1190" s="128" t="s">
        <v>3681</v>
      </c>
      <c r="J1190" s="124"/>
      <c r="K1190" s="124"/>
      <c r="L1190" s="124"/>
      <c r="M1190" s="124"/>
      <c r="N1190" s="207">
        <v>0</v>
      </c>
      <c r="O1190" s="207">
        <v>14652.82</v>
      </c>
      <c r="P1190" s="124" t="s">
        <v>1314</v>
      </c>
    </row>
    <row r="1191" spans="1:16" ht="63.75">
      <c r="A1191" s="257">
        <v>10</v>
      </c>
      <c r="B1191" s="124"/>
      <c r="C1191" s="125" t="s">
        <v>690</v>
      </c>
      <c r="D1191" s="119">
        <v>43152</v>
      </c>
      <c r="E1191" s="120" t="s">
        <v>3156</v>
      </c>
      <c r="F1191" s="120" t="s">
        <v>6</v>
      </c>
      <c r="G1191" s="120">
        <v>668785</v>
      </c>
      <c r="H1191" s="124"/>
      <c r="I1191" s="128" t="s">
        <v>3682</v>
      </c>
      <c r="J1191" s="124"/>
      <c r="K1191" s="124"/>
      <c r="L1191" s="124"/>
      <c r="M1191" s="124"/>
      <c r="N1191" s="207">
        <v>0</v>
      </c>
      <c r="O1191" s="207">
        <v>100557.45</v>
      </c>
      <c r="P1191" s="124" t="s">
        <v>1314</v>
      </c>
    </row>
    <row r="1192" spans="1:16" ht="38.25">
      <c r="A1192" s="257">
        <v>291</v>
      </c>
      <c r="B1192" s="124"/>
      <c r="C1192" s="125" t="s">
        <v>794</v>
      </c>
      <c r="D1192" s="119">
        <v>43152</v>
      </c>
      <c r="E1192" s="120" t="s">
        <v>3157</v>
      </c>
      <c r="F1192" s="120" t="s">
        <v>6</v>
      </c>
      <c r="G1192" s="120">
        <v>74337</v>
      </c>
      <c r="H1192" s="124"/>
      <c r="I1192" s="128" t="s">
        <v>3683</v>
      </c>
      <c r="J1192" s="124"/>
      <c r="K1192" s="124"/>
      <c r="L1192" s="124"/>
      <c r="M1192" s="124"/>
      <c r="N1192" s="207">
        <v>0</v>
      </c>
      <c r="O1192" s="207">
        <v>17456874.52</v>
      </c>
      <c r="P1192" s="124" t="s">
        <v>1314</v>
      </c>
    </row>
    <row r="1193" spans="1:16" ht="76.5">
      <c r="A1193" s="257" t="s">
        <v>619</v>
      </c>
      <c r="B1193" s="124"/>
      <c r="C1193" s="125" t="s">
        <v>713</v>
      </c>
      <c r="D1193" s="119">
        <v>43152</v>
      </c>
      <c r="E1193" s="120" t="s">
        <v>3158</v>
      </c>
      <c r="F1193" s="120" t="s">
        <v>1315</v>
      </c>
      <c r="G1193" s="120">
        <v>16690625</v>
      </c>
      <c r="H1193" s="124"/>
      <c r="I1193" s="128" t="s">
        <v>3684</v>
      </c>
      <c r="J1193" s="124"/>
      <c r="K1193" s="124"/>
      <c r="L1193" s="124"/>
      <c r="M1193" s="124"/>
      <c r="N1193" s="207">
        <v>0</v>
      </c>
      <c r="O1193" s="207">
        <v>621405.17000000004</v>
      </c>
      <c r="P1193" s="124" t="s">
        <v>1314</v>
      </c>
    </row>
    <row r="1194" spans="1:16" ht="76.5">
      <c r="A1194" s="257" t="s">
        <v>619</v>
      </c>
      <c r="B1194" s="124"/>
      <c r="C1194" s="125" t="s">
        <v>713</v>
      </c>
      <c r="D1194" s="119">
        <v>43152</v>
      </c>
      <c r="E1194" s="120" t="s">
        <v>3159</v>
      </c>
      <c r="F1194" s="120" t="s">
        <v>6</v>
      </c>
      <c r="G1194" s="120">
        <v>914027</v>
      </c>
      <c r="H1194" s="124"/>
      <c r="I1194" s="128" t="s">
        <v>3685</v>
      </c>
      <c r="J1194" s="124"/>
      <c r="K1194" s="124"/>
      <c r="L1194" s="124"/>
      <c r="M1194" s="124"/>
      <c r="N1194" s="207">
        <v>0</v>
      </c>
      <c r="O1194" s="207">
        <v>996932.98</v>
      </c>
      <c r="P1194" s="124" t="s">
        <v>1314</v>
      </c>
    </row>
    <row r="1195" spans="1:16" ht="89.25">
      <c r="A1195" s="257">
        <v>576</v>
      </c>
      <c r="B1195" s="124"/>
      <c r="C1195" s="125" t="s">
        <v>852</v>
      </c>
      <c r="D1195" s="119">
        <v>43152</v>
      </c>
      <c r="E1195" s="120" t="s">
        <v>3160</v>
      </c>
      <c r="F1195" s="120" t="s">
        <v>15</v>
      </c>
      <c r="G1195" s="120">
        <v>4390</v>
      </c>
      <c r="H1195" s="124"/>
      <c r="I1195" s="128" t="s">
        <v>3686</v>
      </c>
      <c r="J1195" s="124"/>
      <c r="K1195" s="124"/>
      <c r="L1195" s="124"/>
      <c r="M1195" s="124"/>
      <c r="N1195" s="207">
        <v>301.01</v>
      </c>
      <c r="O1195" s="207">
        <v>0</v>
      </c>
      <c r="P1195" s="124" t="s">
        <v>1314</v>
      </c>
    </row>
    <row r="1196" spans="1:16" ht="63.75">
      <c r="A1196" s="257" t="s">
        <v>619</v>
      </c>
      <c r="B1196" s="124"/>
      <c r="C1196" s="125" t="s">
        <v>713</v>
      </c>
      <c r="D1196" s="119">
        <v>43152</v>
      </c>
      <c r="E1196" s="120" t="s">
        <v>3491</v>
      </c>
      <c r="F1196" s="120" t="s">
        <v>3</v>
      </c>
      <c r="G1196" s="120">
        <v>1598768</v>
      </c>
      <c r="H1196" s="124"/>
      <c r="I1196" s="128" t="s">
        <v>3884</v>
      </c>
      <c r="J1196" s="124"/>
      <c r="K1196" s="124"/>
      <c r="L1196" s="124"/>
      <c r="M1196" s="124"/>
      <c r="N1196" s="207">
        <v>0</v>
      </c>
      <c r="O1196" s="207">
        <v>5384.8</v>
      </c>
      <c r="P1196" s="124" t="s">
        <v>1314</v>
      </c>
    </row>
    <row r="1197" spans="1:16" ht="63.75">
      <c r="A1197" s="257" t="s">
        <v>619</v>
      </c>
      <c r="B1197" s="124"/>
      <c r="C1197" s="125" t="s">
        <v>713</v>
      </c>
      <c r="D1197" s="119">
        <v>43153</v>
      </c>
      <c r="E1197" s="120" t="s">
        <v>3161</v>
      </c>
      <c r="F1197" s="120" t="s">
        <v>6</v>
      </c>
      <c r="G1197" s="120">
        <v>669846</v>
      </c>
      <c r="H1197" s="124"/>
      <c r="I1197" s="128" t="s">
        <v>3688</v>
      </c>
      <c r="J1197" s="124"/>
      <c r="K1197" s="124"/>
      <c r="L1197" s="124"/>
      <c r="M1197" s="124"/>
      <c r="N1197" s="207">
        <v>0</v>
      </c>
      <c r="O1197" s="207">
        <v>34250.400000000001</v>
      </c>
      <c r="P1197" s="124" t="s">
        <v>1314</v>
      </c>
    </row>
    <row r="1198" spans="1:16" ht="51">
      <c r="A1198" s="257" t="s">
        <v>619</v>
      </c>
      <c r="B1198" s="124"/>
      <c r="C1198" s="125" t="s">
        <v>713</v>
      </c>
      <c r="D1198" s="119">
        <v>43153</v>
      </c>
      <c r="E1198" s="120" t="s">
        <v>3162</v>
      </c>
      <c r="F1198" s="120" t="s">
        <v>6</v>
      </c>
      <c r="G1198" s="120">
        <v>670341</v>
      </c>
      <c r="H1198" s="124"/>
      <c r="I1198" s="128" t="s">
        <v>3689</v>
      </c>
      <c r="J1198" s="124"/>
      <c r="K1198" s="124"/>
      <c r="L1198" s="124"/>
      <c r="M1198" s="124"/>
      <c r="N1198" s="207">
        <v>0</v>
      </c>
      <c r="O1198" s="207">
        <v>85437.66</v>
      </c>
      <c r="P1198" s="124" t="s">
        <v>1314</v>
      </c>
    </row>
    <row r="1199" spans="1:16" ht="63.75">
      <c r="A1199" s="257">
        <v>46</v>
      </c>
      <c r="B1199" s="124"/>
      <c r="C1199" s="125" t="s">
        <v>698</v>
      </c>
      <c r="D1199" s="119">
        <v>43153</v>
      </c>
      <c r="E1199" s="120" t="s">
        <v>3163</v>
      </c>
      <c r="F1199" s="120" t="s">
        <v>11</v>
      </c>
      <c r="G1199" s="120">
        <v>914189</v>
      </c>
      <c r="H1199" s="124"/>
      <c r="I1199" s="128" t="s">
        <v>3690</v>
      </c>
      <c r="J1199" s="124"/>
      <c r="K1199" s="124"/>
      <c r="L1199" s="124"/>
      <c r="M1199" s="124"/>
      <c r="N1199" s="207">
        <v>50</v>
      </c>
      <c r="O1199" s="207">
        <v>0</v>
      </c>
      <c r="P1199" s="124" t="s">
        <v>1314</v>
      </c>
    </row>
    <row r="1200" spans="1:16" ht="76.5">
      <c r="A1200" s="257">
        <v>513</v>
      </c>
      <c r="B1200" s="124"/>
      <c r="C1200" s="125" t="s">
        <v>201</v>
      </c>
      <c r="D1200" s="119">
        <v>43153</v>
      </c>
      <c r="E1200" s="120" t="s">
        <v>3164</v>
      </c>
      <c r="F1200" s="120" t="s">
        <v>1315</v>
      </c>
      <c r="G1200" s="120">
        <v>16693172</v>
      </c>
      <c r="H1200" s="124"/>
      <c r="I1200" s="128" t="s">
        <v>3691</v>
      </c>
      <c r="J1200" s="124"/>
      <c r="K1200" s="124"/>
      <c r="L1200" s="124"/>
      <c r="M1200" s="124"/>
      <c r="N1200" s="207">
        <v>10824.42</v>
      </c>
      <c r="O1200" s="207">
        <v>0</v>
      </c>
      <c r="P1200" s="124" t="s">
        <v>1314</v>
      </c>
    </row>
    <row r="1201" spans="1:16" ht="76.5">
      <c r="A1201" s="257">
        <v>513</v>
      </c>
      <c r="B1201" s="124"/>
      <c r="C1201" s="125" t="s">
        <v>201</v>
      </c>
      <c r="D1201" s="119">
        <v>43153</v>
      </c>
      <c r="E1201" s="120" t="s">
        <v>3165</v>
      </c>
      <c r="F1201" s="120" t="s">
        <v>1315</v>
      </c>
      <c r="G1201" s="120">
        <v>16709840</v>
      </c>
      <c r="H1201" s="124"/>
      <c r="I1201" s="128" t="s">
        <v>3692</v>
      </c>
      <c r="J1201" s="124"/>
      <c r="K1201" s="124"/>
      <c r="L1201" s="124"/>
      <c r="M1201" s="124"/>
      <c r="N1201" s="207">
        <v>49492.6</v>
      </c>
      <c r="O1201" s="207">
        <v>0</v>
      </c>
      <c r="P1201" s="124" t="s">
        <v>1314</v>
      </c>
    </row>
    <row r="1202" spans="1:16" ht="76.5">
      <c r="A1202" s="257">
        <v>35</v>
      </c>
      <c r="B1202" s="124"/>
      <c r="C1202" s="125" t="s">
        <v>696</v>
      </c>
      <c r="D1202" s="119">
        <v>43153</v>
      </c>
      <c r="E1202" s="120" t="s">
        <v>3166</v>
      </c>
      <c r="F1202" s="120" t="s">
        <v>1315</v>
      </c>
      <c r="G1202" s="120">
        <v>16709848</v>
      </c>
      <c r="H1202" s="124"/>
      <c r="I1202" s="128" t="s">
        <v>3693</v>
      </c>
      <c r="J1202" s="124"/>
      <c r="K1202" s="124"/>
      <c r="L1202" s="124"/>
      <c r="M1202" s="124"/>
      <c r="N1202" s="207">
        <v>2451</v>
      </c>
      <c r="O1202" s="207">
        <v>0</v>
      </c>
      <c r="P1202" s="124" t="s">
        <v>1314</v>
      </c>
    </row>
    <row r="1203" spans="1:16" ht="76.5">
      <c r="A1203" s="257">
        <v>35</v>
      </c>
      <c r="B1203" s="124"/>
      <c r="C1203" s="125" t="s">
        <v>696</v>
      </c>
      <c r="D1203" s="119">
        <v>43153</v>
      </c>
      <c r="E1203" s="120" t="s">
        <v>3167</v>
      </c>
      <c r="F1203" s="120" t="s">
        <v>1315</v>
      </c>
      <c r="G1203" s="120">
        <v>16709847</v>
      </c>
      <c r="H1203" s="124"/>
      <c r="I1203" s="128" t="s">
        <v>3694</v>
      </c>
      <c r="J1203" s="124"/>
      <c r="K1203" s="124"/>
      <c r="L1203" s="124"/>
      <c r="M1203" s="124"/>
      <c r="N1203" s="207">
        <v>320</v>
      </c>
      <c r="O1203" s="207">
        <v>0</v>
      </c>
      <c r="P1203" s="124" t="s">
        <v>1314</v>
      </c>
    </row>
    <row r="1204" spans="1:16" ht="76.5">
      <c r="A1204" s="257">
        <v>132</v>
      </c>
      <c r="B1204" s="124"/>
      <c r="C1204" s="125" t="s">
        <v>728</v>
      </c>
      <c r="D1204" s="119">
        <v>43153</v>
      </c>
      <c r="E1204" s="120" t="s">
        <v>3168</v>
      </c>
      <c r="F1204" s="120" t="s">
        <v>11</v>
      </c>
      <c r="G1204" s="120">
        <v>914087</v>
      </c>
      <c r="H1204" s="124"/>
      <c r="I1204" s="128" t="s">
        <v>3695</v>
      </c>
      <c r="J1204" s="124"/>
      <c r="K1204" s="124"/>
      <c r="L1204" s="124"/>
      <c r="M1204" s="124"/>
      <c r="N1204" s="207">
        <v>1616.89</v>
      </c>
      <c r="O1204" s="207">
        <v>0</v>
      </c>
      <c r="P1204" s="124" t="s">
        <v>1314</v>
      </c>
    </row>
    <row r="1205" spans="1:16" ht="63.75">
      <c r="A1205" s="257">
        <v>46</v>
      </c>
      <c r="B1205" s="124"/>
      <c r="C1205" s="125" t="s">
        <v>698</v>
      </c>
      <c r="D1205" s="119">
        <v>43153</v>
      </c>
      <c r="E1205" s="120" t="s">
        <v>3169</v>
      </c>
      <c r="F1205" s="120" t="s">
        <v>13</v>
      </c>
      <c r="G1205" s="120">
        <v>914189</v>
      </c>
      <c r="H1205" s="124"/>
      <c r="I1205" s="128" t="s">
        <v>3696</v>
      </c>
      <c r="J1205" s="124"/>
      <c r="K1205" s="124"/>
      <c r="L1205" s="124"/>
      <c r="M1205" s="124"/>
      <c r="N1205" s="207">
        <v>352.71</v>
      </c>
      <c r="O1205" s="207">
        <v>0</v>
      </c>
      <c r="P1205" s="124" t="s">
        <v>1314</v>
      </c>
    </row>
    <row r="1206" spans="1:16" ht="51">
      <c r="A1206" s="257" t="s">
        <v>619</v>
      </c>
      <c r="B1206" s="124"/>
      <c r="C1206" s="125" t="s">
        <v>713</v>
      </c>
      <c r="D1206" s="119">
        <v>43153</v>
      </c>
      <c r="E1206" s="120" t="s">
        <v>3492</v>
      </c>
      <c r="F1206" s="120" t="s">
        <v>3</v>
      </c>
      <c r="G1206" s="120">
        <v>1599072</v>
      </c>
      <c r="H1206" s="124"/>
      <c r="I1206" s="128" t="s">
        <v>3885</v>
      </c>
      <c r="J1206" s="124"/>
      <c r="K1206" s="124"/>
      <c r="L1206" s="124"/>
      <c r="M1206" s="124"/>
      <c r="N1206" s="207">
        <v>0</v>
      </c>
      <c r="O1206" s="207">
        <v>9022.24</v>
      </c>
      <c r="P1206" s="124" t="s">
        <v>1314</v>
      </c>
    </row>
    <row r="1207" spans="1:16" ht="51">
      <c r="A1207" s="257">
        <v>291</v>
      </c>
      <c r="B1207" s="124"/>
      <c r="C1207" s="125" t="s">
        <v>794</v>
      </c>
      <c r="D1207" s="119">
        <v>43153</v>
      </c>
      <c r="E1207" s="120" t="s">
        <v>3493</v>
      </c>
      <c r="F1207" s="120" t="s">
        <v>3</v>
      </c>
      <c r="G1207" s="120">
        <v>1599110</v>
      </c>
      <c r="H1207" s="124"/>
      <c r="I1207" s="128" t="s">
        <v>3886</v>
      </c>
      <c r="J1207" s="124"/>
      <c r="K1207" s="124"/>
      <c r="L1207" s="124"/>
      <c r="M1207" s="124"/>
      <c r="N1207" s="207">
        <v>0</v>
      </c>
      <c r="O1207" s="207">
        <v>16658.73</v>
      </c>
      <c r="P1207" s="124" t="s">
        <v>1314</v>
      </c>
    </row>
    <row r="1208" spans="1:16" ht="51">
      <c r="A1208" s="257" t="s">
        <v>619</v>
      </c>
      <c r="B1208" s="124"/>
      <c r="C1208" s="125" t="s">
        <v>713</v>
      </c>
      <c r="D1208" s="119">
        <v>43153</v>
      </c>
      <c r="E1208" s="120" t="s">
        <v>3494</v>
      </c>
      <c r="F1208" s="120" t="s">
        <v>3</v>
      </c>
      <c r="G1208" s="120">
        <v>1599048</v>
      </c>
      <c r="H1208" s="124"/>
      <c r="I1208" s="128" t="s">
        <v>3887</v>
      </c>
      <c r="J1208" s="124"/>
      <c r="K1208" s="124"/>
      <c r="L1208" s="124"/>
      <c r="M1208" s="124"/>
      <c r="N1208" s="207">
        <v>0</v>
      </c>
      <c r="O1208" s="207">
        <v>3374.79</v>
      </c>
      <c r="P1208" s="124" t="s">
        <v>1314</v>
      </c>
    </row>
    <row r="1209" spans="1:16" ht="51">
      <c r="A1209" s="257" t="s">
        <v>619</v>
      </c>
      <c r="B1209" s="124"/>
      <c r="C1209" s="125" t="s">
        <v>713</v>
      </c>
      <c r="D1209" s="119">
        <v>43153</v>
      </c>
      <c r="E1209" s="120" t="s">
        <v>3495</v>
      </c>
      <c r="F1209" s="120" t="s">
        <v>3</v>
      </c>
      <c r="G1209" s="120">
        <v>1599057</v>
      </c>
      <c r="H1209" s="124"/>
      <c r="I1209" s="128" t="s">
        <v>3888</v>
      </c>
      <c r="J1209" s="124"/>
      <c r="K1209" s="124"/>
      <c r="L1209" s="124"/>
      <c r="M1209" s="124"/>
      <c r="N1209" s="207">
        <v>0</v>
      </c>
      <c r="O1209" s="207">
        <v>694</v>
      </c>
      <c r="P1209" s="124" t="s">
        <v>1314</v>
      </c>
    </row>
    <row r="1210" spans="1:16" ht="51">
      <c r="A1210" s="257" t="s">
        <v>619</v>
      </c>
      <c r="B1210" s="124"/>
      <c r="C1210" s="125" t="s">
        <v>713</v>
      </c>
      <c r="D1210" s="119">
        <v>43153</v>
      </c>
      <c r="E1210" s="120" t="s">
        <v>3496</v>
      </c>
      <c r="F1210" s="120" t="s">
        <v>3</v>
      </c>
      <c r="G1210" s="120">
        <v>1599085</v>
      </c>
      <c r="H1210" s="124"/>
      <c r="I1210" s="128" t="s">
        <v>3889</v>
      </c>
      <c r="J1210" s="124"/>
      <c r="K1210" s="124"/>
      <c r="L1210" s="124"/>
      <c r="M1210" s="124"/>
      <c r="N1210" s="207">
        <v>0</v>
      </c>
      <c r="O1210" s="207">
        <v>504.51</v>
      </c>
      <c r="P1210" s="124" t="s">
        <v>1314</v>
      </c>
    </row>
    <row r="1211" spans="1:16" ht="51">
      <c r="A1211" s="257">
        <v>20</v>
      </c>
      <c r="B1211" s="124"/>
      <c r="C1211" s="125" t="s">
        <v>693</v>
      </c>
      <c r="D1211" s="119">
        <v>43153</v>
      </c>
      <c r="E1211" s="120" t="s">
        <v>3497</v>
      </c>
      <c r="F1211" s="120" t="s">
        <v>3</v>
      </c>
      <c r="G1211" s="120">
        <v>1599112</v>
      </c>
      <c r="H1211" s="124"/>
      <c r="I1211" s="128" t="s">
        <v>3890</v>
      </c>
      <c r="J1211" s="124"/>
      <c r="K1211" s="124"/>
      <c r="L1211" s="124"/>
      <c r="M1211" s="124"/>
      <c r="N1211" s="207">
        <v>0</v>
      </c>
      <c r="O1211" s="207">
        <v>371</v>
      </c>
      <c r="P1211" s="124" t="s">
        <v>1314</v>
      </c>
    </row>
    <row r="1212" spans="1:16" ht="51">
      <c r="A1212" s="257" t="s">
        <v>619</v>
      </c>
      <c r="B1212" s="124"/>
      <c r="C1212" s="125" t="s">
        <v>713</v>
      </c>
      <c r="D1212" s="119">
        <v>43153</v>
      </c>
      <c r="E1212" s="120" t="s">
        <v>3498</v>
      </c>
      <c r="F1212" s="120" t="s">
        <v>3</v>
      </c>
      <c r="G1212" s="120">
        <v>1599176</v>
      </c>
      <c r="H1212" s="124"/>
      <c r="I1212" s="128" t="s">
        <v>3891</v>
      </c>
      <c r="J1212" s="124"/>
      <c r="K1212" s="124"/>
      <c r="L1212" s="124"/>
      <c r="M1212" s="124"/>
      <c r="N1212" s="207">
        <v>0</v>
      </c>
      <c r="O1212" s="207">
        <v>110</v>
      </c>
      <c r="P1212" s="124" t="s">
        <v>1314</v>
      </c>
    </row>
    <row r="1213" spans="1:16" ht="51">
      <c r="A1213" s="257" t="s">
        <v>619</v>
      </c>
      <c r="B1213" s="124"/>
      <c r="C1213" s="125" t="s">
        <v>713</v>
      </c>
      <c r="D1213" s="119">
        <v>43153</v>
      </c>
      <c r="E1213" s="120" t="s">
        <v>3499</v>
      </c>
      <c r="F1213" s="120" t="s">
        <v>3</v>
      </c>
      <c r="G1213" s="120">
        <v>1599254</v>
      </c>
      <c r="H1213" s="124"/>
      <c r="I1213" s="128" t="s">
        <v>3892</v>
      </c>
      <c r="J1213" s="124"/>
      <c r="K1213" s="124"/>
      <c r="L1213" s="124"/>
      <c r="M1213" s="124"/>
      <c r="N1213" s="207">
        <v>0</v>
      </c>
      <c r="O1213" s="207">
        <v>1153</v>
      </c>
      <c r="P1213" s="124" t="s">
        <v>1314</v>
      </c>
    </row>
    <row r="1214" spans="1:16" ht="51">
      <c r="A1214" s="257" t="s">
        <v>619</v>
      </c>
      <c r="B1214" s="124"/>
      <c r="C1214" s="125" t="s">
        <v>713</v>
      </c>
      <c r="D1214" s="119">
        <v>43153</v>
      </c>
      <c r="E1214" s="120" t="s">
        <v>3500</v>
      </c>
      <c r="F1214" s="120" t="s">
        <v>3</v>
      </c>
      <c r="G1214" s="120">
        <v>1599255</v>
      </c>
      <c r="H1214" s="124"/>
      <c r="I1214" s="128" t="s">
        <v>3893</v>
      </c>
      <c r="J1214" s="124"/>
      <c r="K1214" s="124"/>
      <c r="L1214" s="124"/>
      <c r="M1214" s="124"/>
      <c r="N1214" s="207">
        <v>0</v>
      </c>
      <c r="O1214" s="207">
        <v>1153</v>
      </c>
      <c r="P1214" s="124" t="s">
        <v>1314</v>
      </c>
    </row>
    <row r="1215" spans="1:16" ht="51">
      <c r="A1215" s="257" t="s">
        <v>619</v>
      </c>
      <c r="B1215" s="124"/>
      <c r="C1215" s="125" t="s">
        <v>713</v>
      </c>
      <c r="D1215" s="119">
        <v>43153</v>
      </c>
      <c r="E1215" s="120" t="s">
        <v>3501</v>
      </c>
      <c r="F1215" s="120" t="s">
        <v>3</v>
      </c>
      <c r="G1215" s="120">
        <v>1599315</v>
      </c>
      <c r="H1215" s="124"/>
      <c r="I1215" s="128" t="s">
        <v>3894</v>
      </c>
      <c r="J1215" s="124"/>
      <c r="K1215" s="124"/>
      <c r="L1215" s="124"/>
      <c r="M1215" s="124"/>
      <c r="N1215" s="207">
        <v>0</v>
      </c>
      <c r="O1215" s="207">
        <v>140</v>
      </c>
      <c r="P1215" s="124" t="s">
        <v>1314</v>
      </c>
    </row>
    <row r="1216" spans="1:16" ht="51">
      <c r="A1216" s="257" t="s">
        <v>619</v>
      </c>
      <c r="B1216" s="124"/>
      <c r="C1216" s="125" t="s">
        <v>713</v>
      </c>
      <c r="D1216" s="119">
        <v>43154</v>
      </c>
      <c r="E1216" s="120" t="s">
        <v>3170</v>
      </c>
      <c r="F1216" s="120" t="s">
        <v>6</v>
      </c>
      <c r="G1216" s="120">
        <v>671349</v>
      </c>
      <c r="H1216" s="124"/>
      <c r="I1216" s="128" t="s">
        <v>3697</v>
      </c>
      <c r="J1216" s="124"/>
      <c r="K1216" s="124"/>
      <c r="L1216" s="124"/>
      <c r="M1216" s="124"/>
      <c r="N1216" s="207">
        <v>0</v>
      </c>
      <c r="O1216" s="207">
        <v>366.94</v>
      </c>
      <c r="P1216" s="124" t="s">
        <v>1314</v>
      </c>
    </row>
    <row r="1217" spans="1:16" ht="51">
      <c r="A1217" s="257" t="s">
        <v>619</v>
      </c>
      <c r="B1217" s="124"/>
      <c r="C1217" s="125" t="s">
        <v>713</v>
      </c>
      <c r="D1217" s="119">
        <v>43154</v>
      </c>
      <c r="E1217" s="120" t="s">
        <v>3171</v>
      </c>
      <c r="F1217" s="120" t="s">
        <v>6</v>
      </c>
      <c r="G1217" s="120">
        <v>671351</v>
      </c>
      <c r="H1217" s="124"/>
      <c r="I1217" s="128" t="s">
        <v>3698</v>
      </c>
      <c r="J1217" s="124"/>
      <c r="K1217" s="124"/>
      <c r="L1217" s="124"/>
      <c r="M1217" s="124"/>
      <c r="N1217" s="207">
        <v>0</v>
      </c>
      <c r="O1217" s="207">
        <v>28058.09</v>
      </c>
      <c r="P1217" s="124" t="s">
        <v>1314</v>
      </c>
    </row>
    <row r="1218" spans="1:16" ht="51">
      <c r="A1218" s="257" t="s">
        <v>619</v>
      </c>
      <c r="B1218" s="124"/>
      <c r="C1218" s="125" t="s">
        <v>713</v>
      </c>
      <c r="D1218" s="119">
        <v>43154</v>
      </c>
      <c r="E1218" s="120" t="s">
        <v>3172</v>
      </c>
      <c r="F1218" s="120" t="s">
        <v>6</v>
      </c>
      <c r="G1218" s="120">
        <v>671353</v>
      </c>
      <c r="H1218" s="124"/>
      <c r="I1218" s="128" t="s">
        <v>3699</v>
      </c>
      <c r="J1218" s="124"/>
      <c r="K1218" s="124"/>
      <c r="L1218" s="124"/>
      <c r="M1218" s="124"/>
      <c r="N1218" s="207">
        <v>0</v>
      </c>
      <c r="O1218" s="207">
        <v>21840.46</v>
      </c>
      <c r="P1218" s="124" t="s">
        <v>1314</v>
      </c>
    </row>
    <row r="1219" spans="1:16" ht="63.75">
      <c r="A1219" s="257" t="s">
        <v>619</v>
      </c>
      <c r="B1219" s="124"/>
      <c r="C1219" s="125" t="s">
        <v>713</v>
      </c>
      <c r="D1219" s="119">
        <v>43154</v>
      </c>
      <c r="E1219" s="120" t="s">
        <v>3173</v>
      </c>
      <c r="F1219" s="120" t="s">
        <v>6</v>
      </c>
      <c r="G1219" s="120">
        <v>671678</v>
      </c>
      <c r="H1219" s="124"/>
      <c r="I1219" s="128" t="s">
        <v>3700</v>
      </c>
      <c r="J1219" s="124"/>
      <c r="K1219" s="124"/>
      <c r="L1219" s="124"/>
      <c r="M1219" s="124"/>
      <c r="N1219" s="207">
        <v>0</v>
      </c>
      <c r="O1219" s="207">
        <v>5120.4399999999996</v>
      </c>
      <c r="P1219" s="124" t="s">
        <v>1314</v>
      </c>
    </row>
    <row r="1220" spans="1:16" ht="51">
      <c r="A1220" s="257" t="s">
        <v>619</v>
      </c>
      <c r="B1220" s="124"/>
      <c r="C1220" s="125" t="s">
        <v>713</v>
      </c>
      <c r="D1220" s="119">
        <v>43154</v>
      </c>
      <c r="E1220" s="120" t="s">
        <v>3174</v>
      </c>
      <c r="F1220" s="120" t="s">
        <v>6</v>
      </c>
      <c r="G1220" s="120">
        <v>671682</v>
      </c>
      <c r="H1220" s="124"/>
      <c r="I1220" s="128" t="s">
        <v>3701</v>
      </c>
      <c r="J1220" s="124"/>
      <c r="K1220" s="124"/>
      <c r="L1220" s="124"/>
      <c r="M1220" s="124"/>
      <c r="N1220" s="207">
        <v>0</v>
      </c>
      <c r="O1220" s="207">
        <v>28840.67</v>
      </c>
      <c r="P1220" s="124" t="s">
        <v>1314</v>
      </c>
    </row>
    <row r="1221" spans="1:16" ht="51">
      <c r="A1221" s="257" t="s">
        <v>619</v>
      </c>
      <c r="B1221" s="124"/>
      <c r="C1221" s="125" t="s">
        <v>713</v>
      </c>
      <c r="D1221" s="119">
        <v>43154</v>
      </c>
      <c r="E1221" s="120" t="s">
        <v>3175</v>
      </c>
      <c r="F1221" s="120" t="s">
        <v>6</v>
      </c>
      <c r="G1221" s="120">
        <v>671684</v>
      </c>
      <c r="H1221" s="124"/>
      <c r="I1221" s="128" t="s">
        <v>3702</v>
      </c>
      <c r="J1221" s="124"/>
      <c r="K1221" s="124"/>
      <c r="L1221" s="124"/>
      <c r="M1221" s="124"/>
      <c r="N1221" s="207">
        <v>0</v>
      </c>
      <c r="O1221" s="207">
        <v>24191.58</v>
      </c>
      <c r="P1221" s="124" t="s">
        <v>1314</v>
      </c>
    </row>
    <row r="1222" spans="1:16" ht="89.25">
      <c r="A1222" s="257">
        <v>86</v>
      </c>
      <c r="B1222" s="124"/>
      <c r="C1222" s="125" t="s">
        <v>710</v>
      </c>
      <c r="D1222" s="119">
        <v>43154</v>
      </c>
      <c r="E1222" s="120" t="s">
        <v>3176</v>
      </c>
      <c r="F1222" s="120" t="s">
        <v>6</v>
      </c>
      <c r="G1222" s="120">
        <v>914410</v>
      </c>
      <c r="H1222" s="124"/>
      <c r="I1222" s="128" t="s">
        <v>3703</v>
      </c>
      <c r="J1222" s="124"/>
      <c r="K1222" s="124"/>
      <c r="L1222" s="124"/>
      <c r="M1222" s="124"/>
      <c r="N1222" s="207">
        <v>0</v>
      </c>
      <c r="O1222" s="207">
        <v>1437800.5</v>
      </c>
      <c r="P1222" s="124" t="s">
        <v>1314</v>
      </c>
    </row>
    <row r="1223" spans="1:16" ht="63.75">
      <c r="A1223" s="257">
        <v>15</v>
      </c>
      <c r="B1223" s="124"/>
      <c r="C1223" s="125" t="s">
        <v>691</v>
      </c>
      <c r="D1223" s="119">
        <v>43154</v>
      </c>
      <c r="E1223" s="120" t="s">
        <v>3177</v>
      </c>
      <c r="F1223" s="120" t="s">
        <v>15</v>
      </c>
      <c r="G1223" s="120">
        <v>4407</v>
      </c>
      <c r="H1223" s="124"/>
      <c r="I1223" s="128" t="s">
        <v>3704</v>
      </c>
      <c r="J1223" s="124"/>
      <c r="K1223" s="124"/>
      <c r="L1223" s="124"/>
      <c r="M1223" s="124"/>
      <c r="N1223" s="207">
        <v>1320.88</v>
      </c>
      <c r="O1223" s="207">
        <v>0</v>
      </c>
      <c r="P1223" s="124" t="s">
        <v>1314</v>
      </c>
    </row>
    <row r="1224" spans="1:16" ht="51">
      <c r="A1224" s="257">
        <v>163</v>
      </c>
      <c r="B1224" s="124"/>
      <c r="C1224" s="125" t="s">
        <v>748</v>
      </c>
      <c r="D1224" s="119">
        <v>43154</v>
      </c>
      <c r="E1224" s="120" t="s">
        <v>3502</v>
      </c>
      <c r="F1224" s="120" t="s">
        <v>3</v>
      </c>
      <c r="G1224" s="120">
        <v>1599538</v>
      </c>
      <c r="H1224" s="124"/>
      <c r="I1224" s="128" t="s">
        <v>3895</v>
      </c>
      <c r="J1224" s="124"/>
      <c r="K1224" s="124"/>
      <c r="L1224" s="124"/>
      <c r="M1224" s="124"/>
      <c r="N1224" s="207">
        <v>0</v>
      </c>
      <c r="O1224" s="207">
        <v>9</v>
      </c>
      <c r="P1224" s="124" t="s">
        <v>1314</v>
      </c>
    </row>
    <row r="1225" spans="1:16" ht="51">
      <c r="A1225" s="257">
        <v>163</v>
      </c>
      <c r="B1225" s="124"/>
      <c r="C1225" s="125" t="s">
        <v>748</v>
      </c>
      <c r="D1225" s="119">
        <v>43154</v>
      </c>
      <c r="E1225" s="120" t="s">
        <v>3503</v>
      </c>
      <c r="F1225" s="120" t="s">
        <v>3</v>
      </c>
      <c r="G1225" s="120">
        <v>1599539</v>
      </c>
      <c r="H1225" s="124"/>
      <c r="I1225" s="128" t="s">
        <v>3896</v>
      </c>
      <c r="J1225" s="124"/>
      <c r="K1225" s="124"/>
      <c r="L1225" s="124"/>
      <c r="M1225" s="124"/>
      <c r="N1225" s="207">
        <v>0</v>
      </c>
      <c r="O1225" s="207">
        <v>99</v>
      </c>
      <c r="P1225" s="124" t="s">
        <v>1314</v>
      </c>
    </row>
    <row r="1226" spans="1:16" ht="38.25">
      <c r="A1226" s="257">
        <v>20</v>
      </c>
      <c r="B1226" s="124"/>
      <c r="C1226" s="125" t="s">
        <v>693</v>
      </c>
      <c r="D1226" s="119">
        <v>43154</v>
      </c>
      <c r="E1226" s="120" t="s">
        <v>3504</v>
      </c>
      <c r="F1226" s="120" t="s">
        <v>3</v>
      </c>
      <c r="G1226" s="120">
        <v>1599479</v>
      </c>
      <c r="H1226" s="124"/>
      <c r="I1226" s="128" t="s">
        <v>3897</v>
      </c>
      <c r="J1226" s="124"/>
      <c r="K1226" s="124"/>
      <c r="L1226" s="124"/>
      <c r="M1226" s="124"/>
      <c r="N1226" s="207">
        <v>0</v>
      </c>
      <c r="O1226" s="207">
        <v>14.3</v>
      </c>
      <c r="P1226" s="124" t="s">
        <v>1314</v>
      </c>
    </row>
    <row r="1227" spans="1:16" ht="51">
      <c r="A1227" s="257" t="s">
        <v>619</v>
      </c>
      <c r="B1227" s="124"/>
      <c r="C1227" s="125" t="s">
        <v>713</v>
      </c>
      <c r="D1227" s="119">
        <v>43154</v>
      </c>
      <c r="E1227" s="120" t="s">
        <v>3505</v>
      </c>
      <c r="F1227" s="120" t="s">
        <v>3</v>
      </c>
      <c r="G1227" s="120">
        <v>1599532</v>
      </c>
      <c r="H1227" s="124"/>
      <c r="I1227" s="128" t="s">
        <v>3898</v>
      </c>
      <c r="J1227" s="124"/>
      <c r="K1227" s="124"/>
      <c r="L1227" s="124"/>
      <c r="M1227" s="124"/>
      <c r="N1227" s="207">
        <v>0</v>
      </c>
      <c r="O1227" s="207">
        <v>1662.62</v>
      </c>
      <c r="P1227" s="124" t="s">
        <v>1314</v>
      </c>
    </row>
    <row r="1228" spans="1:16" ht="51">
      <c r="A1228" s="257" t="s">
        <v>619</v>
      </c>
      <c r="B1228" s="124"/>
      <c r="C1228" s="125" t="s">
        <v>713</v>
      </c>
      <c r="D1228" s="119">
        <v>43154</v>
      </c>
      <c r="E1228" s="120" t="s">
        <v>3506</v>
      </c>
      <c r="F1228" s="120" t="s">
        <v>3</v>
      </c>
      <c r="G1228" s="120">
        <v>1599542</v>
      </c>
      <c r="H1228" s="124"/>
      <c r="I1228" s="128" t="s">
        <v>3899</v>
      </c>
      <c r="J1228" s="124"/>
      <c r="K1228" s="124"/>
      <c r="L1228" s="124"/>
      <c r="M1228" s="124"/>
      <c r="N1228" s="207">
        <v>0</v>
      </c>
      <c r="O1228" s="207">
        <v>8</v>
      </c>
      <c r="P1228" s="124" t="s">
        <v>1314</v>
      </c>
    </row>
    <row r="1229" spans="1:16" ht="51">
      <c r="A1229" s="257" t="s">
        <v>619</v>
      </c>
      <c r="B1229" s="124"/>
      <c r="C1229" s="125" t="s">
        <v>713</v>
      </c>
      <c r="D1229" s="119">
        <v>43154</v>
      </c>
      <c r="E1229" s="120" t="s">
        <v>3507</v>
      </c>
      <c r="F1229" s="120" t="s">
        <v>3</v>
      </c>
      <c r="G1229" s="120">
        <v>1599589</v>
      </c>
      <c r="H1229" s="124"/>
      <c r="I1229" s="128" t="s">
        <v>3900</v>
      </c>
      <c r="J1229" s="124"/>
      <c r="K1229" s="124"/>
      <c r="L1229" s="124"/>
      <c r="M1229" s="124"/>
      <c r="N1229" s="207">
        <v>0</v>
      </c>
      <c r="O1229" s="207">
        <v>1891</v>
      </c>
      <c r="P1229" s="124" t="s">
        <v>1314</v>
      </c>
    </row>
    <row r="1230" spans="1:16" ht="51">
      <c r="A1230" s="257">
        <v>20</v>
      </c>
      <c r="B1230" s="124"/>
      <c r="C1230" s="125" t="s">
        <v>693</v>
      </c>
      <c r="D1230" s="119">
        <v>43154</v>
      </c>
      <c r="E1230" s="120" t="s">
        <v>3508</v>
      </c>
      <c r="F1230" s="120" t="s">
        <v>3</v>
      </c>
      <c r="G1230" s="120">
        <v>1599608</v>
      </c>
      <c r="H1230" s="124"/>
      <c r="I1230" s="128" t="s">
        <v>3901</v>
      </c>
      <c r="J1230" s="124"/>
      <c r="K1230" s="124"/>
      <c r="L1230" s="124"/>
      <c r="M1230" s="124"/>
      <c r="N1230" s="207">
        <v>0</v>
      </c>
      <c r="O1230" s="207">
        <v>261</v>
      </c>
      <c r="P1230" s="124" t="s">
        <v>1314</v>
      </c>
    </row>
    <row r="1231" spans="1:16" ht="51">
      <c r="A1231" s="257" t="s">
        <v>619</v>
      </c>
      <c r="B1231" s="124"/>
      <c r="C1231" s="125" t="s">
        <v>713</v>
      </c>
      <c r="D1231" s="119">
        <v>43154</v>
      </c>
      <c r="E1231" s="120" t="s">
        <v>3509</v>
      </c>
      <c r="F1231" s="120" t="s">
        <v>3</v>
      </c>
      <c r="G1231" s="120">
        <v>1599615</v>
      </c>
      <c r="H1231" s="124"/>
      <c r="I1231" s="128" t="s">
        <v>3902</v>
      </c>
      <c r="J1231" s="124"/>
      <c r="K1231" s="124"/>
      <c r="L1231" s="124"/>
      <c r="M1231" s="124"/>
      <c r="N1231" s="207">
        <v>0</v>
      </c>
      <c r="O1231" s="207">
        <v>7672.86</v>
      </c>
      <c r="P1231" s="124" t="s">
        <v>1314</v>
      </c>
    </row>
    <row r="1232" spans="1:16" ht="51">
      <c r="A1232" s="257" t="s">
        <v>619</v>
      </c>
      <c r="B1232" s="124"/>
      <c r="C1232" s="125" t="s">
        <v>713</v>
      </c>
      <c r="D1232" s="119">
        <v>43154</v>
      </c>
      <c r="E1232" s="120" t="s">
        <v>3510</v>
      </c>
      <c r="F1232" s="120" t="s">
        <v>3</v>
      </c>
      <c r="G1232" s="120">
        <v>1599655</v>
      </c>
      <c r="H1232" s="124"/>
      <c r="I1232" s="128" t="s">
        <v>3903</v>
      </c>
      <c r="J1232" s="124"/>
      <c r="K1232" s="124"/>
      <c r="L1232" s="124"/>
      <c r="M1232" s="124"/>
      <c r="N1232" s="207">
        <v>0</v>
      </c>
      <c r="O1232" s="207">
        <v>130</v>
      </c>
      <c r="P1232" s="124" t="s">
        <v>1314</v>
      </c>
    </row>
    <row r="1233" spans="1:16" ht="51">
      <c r="A1233" s="257" t="s">
        <v>619</v>
      </c>
      <c r="B1233" s="124"/>
      <c r="C1233" s="125" t="s">
        <v>713</v>
      </c>
      <c r="D1233" s="119">
        <v>43154</v>
      </c>
      <c r="E1233" s="120" t="s">
        <v>3511</v>
      </c>
      <c r="F1233" s="120" t="s">
        <v>3</v>
      </c>
      <c r="G1233" s="120">
        <v>1599657</v>
      </c>
      <c r="H1233" s="124"/>
      <c r="I1233" s="128" t="s">
        <v>3903</v>
      </c>
      <c r="J1233" s="124"/>
      <c r="K1233" s="124"/>
      <c r="L1233" s="124"/>
      <c r="M1233" s="124"/>
      <c r="N1233" s="207">
        <v>0</v>
      </c>
      <c r="O1233" s="207">
        <v>130</v>
      </c>
      <c r="P1233" s="124" t="s">
        <v>1314</v>
      </c>
    </row>
    <row r="1234" spans="1:16" ht="51">
      <c r="A1234" s="257" t="s">
        <v>619</v>
      </c>
      <c r="B1234" s="124"/>
      <c r="C1234" s="125" t="s">
        <v>713</v>
      </c>
      <c r="D1234" s="119">
        <v>43154</v>
      </c>
      <c r="E1234" s="120" t="s">
        <v>3512</v>
      </c>
      <c r="F1234" s="120" t="s">
        <v>3</v>
      </c>
      <c r="G1234" s="120">
        <v>1599658</v>
      </c>
      <c r="H1234" s="124"/>
      <c r="I1234" s="128" t="s">
        <v>3903</v>
      </c>
      <c r="J1234" s="124"/>
      <c r="K1234" s="124"/>
      <c r="L1234" s="124"/>
      <c r="M1234" s="124"/>
      <c r="N1234" s="207">
        <v>0</v>
      </c>
      <c r="O1234" s="207">
        <v>130</v>
      </c>
      <c r="P1234" s="124" t="s">
        <v>1314</v>
      </c>
    </row>
    <row r="1235" spans="1:16" ht="51">
      <c r="A1235" s="257" t="s">
        <v>619</v>
      </c>
      <c r="B1235" s="124"/>
      <c r="C1235" s="125" t="s">
        <v>713</v>
      </c>
      <c r="D1235" s="119">
        <v>43154</v>
      </c>
      <c r="E1235" s="120" t="s">
        <v>3513</v>
      </c>
      <c r="F1235" s="120" t="s">
        <v>3</v>
      </c>
      <c r="G1235" s="120">
        <v>1599659</v>
      </c>
      <c r="H1235" s="124"/>
      <c r="I1235" s="128" t="s">
        <v>3903</v>
      </c>
      <c r="J1235" s="124"/>
      <c r="K1235" s="124"/>
      <c r="L1235" s="124"/>
      <c r="M1235" s="124"/>
      <c r="N1235" s="207">
        <v>0</v>
      </c>
      <c r="O1235" s="207">
        <v>130.01</v>
      </c>
      <c r="P1235" s="124" t="s">
        <v>1314</v>
      </c>
    </row>
    <row r="1236" spans="1:16" ht="51">
      <c r="A1236" s="257" t="s">
        <v>619</v>
      </c>
      <c r="B1236" s="124"/>
      <c r="C1236" s="125" t="s">
        <v>713</v>
      </c>
      <c r="D1236" s="119">
        <v>43154</v>
      </c>
      <c r="E1236" s="120" t="s">
        <v>3514</v>
      </c>
      <c r="F1236" s="120" t="s">
        <v>3</v>
      </c>
      <c r="G1236" s="120">
        <v>1599660</v>
      </c>
      <c r="H1236" s="124"/>
      <c r="I1236" s="128" t="s">
        <v>3903</v>
      </c>
      <c r="J1236" s="124"/>
      <c r="K1236" s="124"/>
      <c r="L1236" s="124"/>
      <c r="M1236" s="124"/>
      <c r="N1236" s="207">
        <v>0</v>
      </c>
      <c r="O1236" s="207">
        <v>133.13</v>
      </c>
      <c r="P1236" s="124" t="s">
        <v>1314</v>
      </c>
    </row>
    <row r="1237" spans="1:16" ht="51">
      <c r="A1237" s="257" t="s">
        <v>619</v>
      </c>
      <c r="B1237" s="124"/>
      <c r="C1237" s="125" t="s">
        <v>713</v>
      </c>
      <c r="D1237" s="119">
        <v>43154</v>
      </c>
      <c r="E1237" s="120" t="s">
        <v>3515</v>
      </c>
      <c r="F1237" s="120" t="s">
        <v>3</v>
      </c>
      <c r="G1237" s="120">
        <v>1599661</v>
      </c>
      <c r="H1237" s="124"/>
      <c r="I1237" s="128" t="s">
        <v>3903</v>
      </c>
      <c r="J1237" s="124"/>
      <c r="K1237" s="124"/>
      <c r="L1237" s="124"/>
      <c r="M1237" s="124"/>
      <c r="N1237" s="207">
        <v>0</v>
      </c>
      <c r="O1237" s="207">
        <v>130.02000000000001</v>
      </c>
      <c r="P1237" s="124" t="s">
        <v>1314</v>
      </c>
    </row>
    <row r="1238" spans="1:16" ht="51">
      <c r="A1238" s="257" t="s">
        <v>619</v>
      </c>
      <c r="B1238" s="124"/>
      <c r="C1238" s="125" t="s">
        <v>713</v>
      </c>
      <c r="D1238" s="119">
        <v>43154</v>
      </c>
      <c r="E1238" s="120" t="s">
        <v>3516</v>
      </c>
      <c r="F1238" s="120" t="s">
        <v>3</v>
      </c>
      <c r="G1238" s="120">
        <v>1599662</v>
      </c>
      <c r="H1238" s="124"/>
      <c r="I1238" s="128" t="s">
        <v>3903</v>
      </c>
      <c r="J1238" s="124"/>
      <c r="K1238" s="124"/>
      <c r="L1238" s="124"/>
      <c r="M1238" s="124"/>
      <c r="N1238" s="207">
        <v>0</v>
      </c>
      <c r="O1238" s="207">
        <v>130.21</v>
      </c>
      <c r="P1238" s="124" t="s">
        <v>1314</v>
      </c>
    </row>
    <row r="1239" spans="1:16" ht="51">
      <c r="A1239" s="257">
        <v>132</v>
      </c>
      <c r="B1239" s="124"/>
      <c r="C1239" s="125" t="s">
        <v>728</v>
      </c>
      <c r="D1239" s="119">
        <v>43154</v>
      </c>
      <c r="E1239" s="120" t="s">
        <v>3517</v>
      </c>
      <c r="F1239" s="120" t="s">
        <v>3</v>
      </c>
      <c r="G1239" s="120">
        <v>1599666</v>
      </c>
      <c r="H1239" s="124"/>
      <c r="I1239" s="128" t="s">
        <v>3904</v>
      </c>
      <c r="J1239" s="124"/>
      <c r="K1239" s="124"/>
      <c r="L1239" s="124"/>
      <c r="M1239" s="124"/>
      <c r="N1239" s="207">
        <v>0</v>
      </c>
      <c r="O1239" s="207">
        <v>5450</v>
      </c>
      <c r="P1239" s="124" t="s">
        <v>1314</v>
      </c>
    </row>
    <row r="1240" spans="1:16" ht="51">
      <c r="A1240" s="257" t="s">
        <v>619</v>
      </c>
      <c r="B1240" s="124"/>
      <c r="C1240" s="125" t="s">
        <v>713</v>
      </c>
      <c r="D1240" s="119">
        <v>43154</v>
      </c>
      <c r="E1240" s="120" t="s">
        <v>3518</v>
      </c>
      <c r="F1240" s="120" t="s">
        <v>3</v>
      </c>
      <c r="G1240" s="120">
        <v>1599710</v>
      </c>
      <c r="H1240" s="124"/>
      <c r="I1240" s="128" t="s">
        <v>3905</v>
      </c>
      <c r="J1240" s="124"/>
      <c r="K1240" s="124"/>
      <c r="L1240" s="124"/>
      <c r="M1240" s="124"/>
      <c r="N1240" s="207">
        <v>0</v>
      </c>
      <c r="O1240" s="207">
        <v>1167.0999999999999</v>
      </c>
      <c r="P1240" s="124" t="s">
        <v>1314</v>
      </c>
    </row>
    <row r="1241" spans="1:16" ht="51">
      <c r="A1241" s="257" t="s">
        <v>619</v>
      </c>
      <c r="B1241" s="124"/>
      <c r="C1241" s="125" t="s">
        <v>713</v>
      </c>
      <c r="D1241" s="119">
        <v>43154</v>
      </c>
      <c r="E1241" s="120" t="s">
        <v>3519</v>
      </c>
      <c r="F1241" s="120" t="s">
        <v>3</v>
      </c>
      <c r="G1241" s="120">
        <v>1599728</v>
      </c>
      <c r="H1241" s="124"/>
      <c r="I1241" s="128" t="s">
        <v>3906</v>
      </c>
      <c r="J1241" s="124"/>
      <c r="K1241" s="124"/>
      <c r="L1241" s="124"/>
      <c r="M1241" s="124"/>
      <c r="N1241" s="207">
        <v>0</v>
      </c>
      <c r="O1241" s="207">
        <v>2878.16</v>
      </c>
      <c r="P1241" s="124" t="s">
        <v>1314</v>
      </c>
    </row>
    <row r="1242" spans="1:16" ht="51">
      <c r="A1242" s="257">
        <v>35</v>
      </c>
      <c r="B1242" s="124"/>
      <c r="C1242" s="125" t="s">
        <v>696</v>
      </c>
      <c r="D1242" s="119">
        <v>43154</v>
      </c>
      <c r="E1242" s="120" t="s">
        <v>3520</v>
      </c>
      <c r="F1242" s="120" t="s">
        <v>3</v>
      </c>
      <c r="G1242" s="120">
        <v>1599733</v>
      </c>
      <c r="H1242" s="124"/>
      <c r="I1242" s="128" t="s">
        <v>3907</v>
      </c>
      <c r="J1242" s="124"/>
      <c r="K1242" s="124"/>
      <c r="L1242" s="124"/>
      <c r="M1242" s="124"/>
      <c r="N1242" s="207">
        <v>0</v>
      </c>
      <c r="O1242" s="207">
        <v>60.9</v>
      </c>
      <c r="P1242" s="124" t="s">
        <v>1314</v>
      </c>
    </row>
    <row r="1243" spans="1:16" ht="51">
      <c r="A1243" s="257">
        <v>582</v>
      </c>
      <c r="B1243" s="124"/>
      <c r="C1243" s="125" t="s">
        <v>856</v>
      </c>
      <c r="D1243" s="119">
        <v>43154</v>
      </c>
      <c r="E1243" s="120" t="s">
        <v>3521</v>
      </c>
      <c r="F1243" s="120" t="s">
        <v>3</v>
      </c>
      <c r="G1243" s="120">
        <v>1599752</v>
      </c>
      <c r="H1243" s="124"/>
      <c r="I1243" s="128" t="s">
        <v>3908</v>
      </c>
      <c r="J1243" s="124"/>
      <c r="K1243" s="124"/>
      <c r="L1243" s="124"/>
      <c r="M1243" s="124"/>
      <c r="N1243" s="207">
        <v>0</v>
      </c>
      <c r="O1243" s="207">
        <v>4</v>
      </c>
      <c r="P1243" s="124" t="s">
        <v>1314</v>
      </c>
    </row>
    <row r="1244" spans="1:16" ht="51">
      <c r="A1244" s="257" t="s">
        <v>619</v>
      </c>
      <c r="B1244" s="124"/>
      <c r="C1244" s="125" t="s">
        <v>713</v>
      </c>
      <c r="D1244" s="119">
        <v>43157</v>
      </c>
      <c r="E1244" s="120" t="s">
        <v>3178</v>
      </c>
      <c r="F1244" s="120" t="s">
        <v>6</v>
      </c>
      <c r="G1244" s="120">
        <v>672250</v>
      </c>
      <c r="H1244" s="124"/>
      <c r="I1244" s="128" t="s">
        <v>3705</v>
      </c>
      <c r="J1244" s="124"/>
      <c r="K1244" s="124"/>
      <c r="L1244" s="124"/>
      <c r="M1244" s="124"/>
      <c r="N1244" s="207">
        <v>0</v>
      </c>
      <c r="O1244" s="207">
        <v>106287.95</v>
      </c>
      <c r="P1244" s="124" t="s">
        <v>1314</v>
      </c>
    </row>
    <row r="1245" spans="1:16" ht="51">
      <c r="A1245" s="257" t="s">
        <v>626</v>
      </c>
      <c r="B1245" s="124"/>
      <c r="C1245" s="125" t="s">
        <v>1234</v>
      </c>
      <c r="D1245" s="119">
        <v>43157</v>
      </c>
      <c r="E1245" s="120" t="s">
        <v>3179</v>
      </c>
      <c r="F1245" s="120" t="s">
        <v>6</v>
      </c>
      <c r="G1245" s="120">
        <v>945201</v>
      </c>
      <c r="H1245" s="124"/>
      <c r="I1245" s="128" t="s">
        <v>3612</v>
      </c>
      <c r="J1245" s="124"/>
      <c r="K1245" s="124"/>
      <c r="L1245" s="124"/>
      <c r="M1245" s="124"/>
      <c r="N1245" s="207">
        <v>0</v>
      </c>
      <c r="O1245" s="207">
        <v>275.51</v>
      </c>
      <c r="P1245" s="124" t="s">
        <v>1314</v>
      </c>
    </row>
    <row r="1246" spans="1:16" ht="51">
      <c r="A1246" s="257" t="s">
        <v>622</v>
      </c>
      <c r="B1246" s="124"/>
      <c r="C1246" s="125" t="s">
        <v>715</v>
      </c>
      <c r="D1246" s="119">
        <v>43157</v>
      </c>
      <c r="E1246" s="120" t="s">
        <v>3180</v>
      </c>
      <c r="F1246" s="120" t="s">
        <v>6</v>
      </c>
      <c r="G1246" s="120">
        <v>945209</v>
      </c>
      <c r="H1246" s="124"/>
      <c r="I1246" s="128" t="s">
        <v>1384</v>
      </c>
      <c r="J1246" s="124"/>
      <c r="K1246" s="124"/>
      <c r="L1246" s="124"/>
      <c r="M1246" s="124"/>
      <c r="N1246" s="207">
        <v>0</v>
      </c>
      <c r="O1246" s="207">
        <v>283.83999999999997</v>
      </c>
      <c r="P1246" s="124" t="s">
        <v>1314</v>
      </c>
    </row>
    <row r="1247" spans="1:16" ht="63.75">
      <c r="A1247" s="257">
        <v>512</v>
      </c>
      <c r="B1247" s="124"/>
      <c r="C1247" s="125" t="s">
        <v>840</v>
      </c>
      <c r="D1247" s="119">
        <v>43157</v>
      </c>
      <c r="E1247" s="120" t="s">
        <v>3522</v>
      </c>
      <c r="F1247" s="120" t="s">
        <v>3</v>
      </c>
      <c r="G1247" s="120">
        <v>1599978</v>
      </c>
      <c r="H1247" s="124"/>
      <c r="I1247" s="128" t="s">
        <v>3909</v>
      </c>
      <c r="J1247" s="124"/>
      <c r="K1247" s="124"/>
      <c r="L1247" s="124"/>
      <c r="M1247" s="124"/>
      <c r="N1247" s="207">
        <v>0</v>
      </c>
      <c r="O1247" s="207">
        <v>7012.22</v>
      </c>
      <c r="P1247" s="124" t="s">
        <v>3943</v>
      </c>
    </row>
    <row r="1248" spans="1:16" ht="63.75">
      <c r="A1248" s="257">
        <v>650</v>
      </c>
      <c r="B1248" s="124"/>
      <c r="C1248" s="125" t="s">
        <v>232</v>
      </c>
      <c r="D1248" s="119">
        <v>43157</v>
      </c>
      <c r="E1248" s="120" t="s">
        <v>3522</v>
      </c>
      <c r="F1248" s="120" t="s">
        <v>3</v>
      </c>
      <c r="G1248" s="120">
        <v>1599978</v>
      </c>
      <c r="H1248" s="124"/>
      <c r="I1248" s="128" t="s">
        <v>3909</v>
      </c>
      <c r="J1248" s="124"/>
      <c r="K1248" s="124"/>
      <c r="L1248" s="124"/>
      <c r="M1248" s="124"/>
      <c r="N1248" s="207">
        <v>0</v>
      </c>
      <c r="O1248" s="207">
        <v>26909</v>
      </c>
      <c r="P1248" s="124" t="s">
        <v>3943</v>
      </c>
    </row>
    <row r="1249" spans="1:16" ht="63.75">
      <c r="A1249" s="257">
        <v>580</v>
      </c>
      <c r="B1249" s="124"/>
      <c r="C1249" s="125" t="s">
        <v>217</v>
      </c>
      <c r="D1249" s="119">
        <v>43157</v>
      </c>
      <c r="E1249" s="120" t="s">
        <v>3522</v>
      </c>
      <c r="F1249" s="120" t="s">
        <v>3</v>
      </c>
      <c r="G1249" s="120">
        <v>1599978</v>
      </c>
      <c r="H1249" s="124"/>
      <c r="I1249" s="128" t="s">
        <v>3909</v>
      </c>
      <c r="J1249" s="124"/>
      <c r="K1249" s="124"/>
      <c r="L1249" s="124"/>
      <c r="M1249" s="124"/>
      <c r="N1249" s="207">
        <v>0</v>
      </c>
      <c r="O1249" s="207">
        <v>3808.24</v>
      </c>
      <c r="P1249" s="124" t="s">
        <v>3943</v>
      </c>
    </row>
    <row r="1250" spans="1:16" ht="63.75">
      <c r="A1250" s="257">
        <v>681</v>
      </c>
      <c r="B1250" s="124"/>
      <c r="C1250" s="125" t="s">
        <v>237</v>
      </c>
      <c r="D1250" s="119">
        <v>43157</v>
      </c>
      <c r="E1250" s="120" t="s">
        <v>3522</v>
      </c>
      <c r="F1250" s="120" t="s">
        <v>3</v>
      </c>
      <c r="G1250" s="120">
        <v>1599978</v>
      </c>
      <c r="H1250" s="124"/>
      <c r="I1250" s="128" t="s">
        <v>3909</v>
      </c>
      <c r="J1250" s="124"/>
      <c r="K1250" s="124"/>
      <c r="L1250" s="124"/>
      <c r="M1250" s="124"/>
      <c r="N1250" s="207">
        <v>0</v>
      </c>
      <c r="O1250" s="207">
        <v>19516.560000000001</v>
      </c>
      <c r="P1250" s="124" t="s">
        <v>3943</v>
      </c>
    </row>
    <row r="1251" spans="1:16" ht="63.75">
      <c r="A1251" s="257">
        <v>206</v>
      </c>
      <c r="B1251" s="124"/>
      <c r="C1251" s="125" t="s">
        <v>758</v>
      </c>
      <c r="D1251" s="119">
        <v>43157</v>
      </c>
      <c r="E1251" s="120" t="s">
        <v>3522</v>
      </c>
      <c r="F1251" s="120" t="s">
        <v>3</v>
      </c>
      <c r="G1251" s="120">
        <v>1599978</v>
      </c>
      <c r="H1251" s="124"/>
      <c r="I1251" s="128" t="s">
        <v>3909</v>
      </c>
      <c r="J1251" s="124"/>
      <c r="K1251" s="124"/>
      <c r="L1251" s="124"/>
      <c r="M1251" s="124"/>
      <c r="N1251" s="207">
        <v>0</v>
      </c>
      <c r="O1251" s="207">
        <v>22645.119999999999</v>
      </c>
      <c r="P1251" s="124" t="s">
        <v>3943</v>
      </c>
    </row>
    <row r="1252" spans="1:16" ht="63.75">
      <c r="A1252" s="257">
        <v>212</v>
      </c>
      <c r="B1252" s="124"/>
      <c r="C1252" s="125" t="s">
        <v>761</v>
      </c>
      <c r="D1252" s="119">
        <v>43157</v>
      </c>
      <c r="E1252" s="120" t="s">
        <v>3522</v>
      </c>
      <c r="F1252" s="120" t="s">
        <v>3</v>
      </c>
      <c r="G1252" s="120">
        <v>1599978</v>
      </c>
      <c r="H1252" s="124"/>
      <c r="I1252" s="128" t="s">
        <v>3909</v>
      </c>
      <c r="J1252" s="124"/>
      <c r="K1252" s="124"/>
      <c r="L1252" s="124"/>
      <c r="M1252" s="124"/>
      <c r="N1252" s="207">
        <v>0</v>
      </c>
      <c r="O1252" s="207">
        <v>1552.2</v>
      </c>
      <c r="P1252" s="124" t="s">
        <v>3943</v>
      </c>
    </row>
    <row r="1253" spans="1:16" ht="63.75">
      <c r="A1253" s="257">
        <v>212</v>
      </c>
      <c r="B1253" s="124"/>
      <c r="C1253" s="125" t="s">
        <v>761</v>
      </c>
      <c r="D1253" s="119">
        <v>43157</v>
      </c>
      <c r="E1253" s="120" t="s">
        <v>3522</v>
      </c>
      <c r="F1253" s="120" t="s">
        <v>3</v>
      </c>
      <c r="G1253" s="120">
        <v>1599978</v>
      </c>
      <c r="H1253" s="124"/>
      <c r="I1253" s="128" t="s">
        <v>3909</v>
      </c>
      <c r="J1253" s="124"/>
      <c r="K1253" s="124"/>
      <c r="L1253" s="124"/>
      <c r="M1253" s="124"/>
      <c r="N1253" s="207">
        <v>0</v>
      </c>
      <c r="O1253" s="207">
        <v>57557.86</v>
      </c>
      <c r="P1253" s="124" t="s">
        <v>3943</v>
      </c>
    </row>
    <row r="1254" spans="1:16" ht="63.75">
      <c r="A1254" s="257">
        <v>254</v>
      </c>
      <c r="B1254" s="124"/>
      <c r="C1254" s="125" t="s">
        <v>779</v>
      </c>
      <c r="D1254" s="119">
        <v>43157</v>
      </c>
      <c r="E1254" s="120" t="s">
        <v>3522</v>
      </c>
      <c r="F1254" s="120" t="s">
        <v>3</v>
      </c>
      <c r="G1254" s="120">
        <v>1599978</v>
      </c>
      <c r="H1254" s="124"/>
      <c r="I1254" s="128" t="s">
        <v>3909</v>
      </c>
      <c r="J1254" s="124"/>
      <c r="K1254" s="124"/>
      <c r="L1254" s="124"/>
      <c r="M1254" s="124"/>
      <c r="N1254" s="207">
        <v>0</v>
      </c>
      <c r="O1254" s="207">
        <v>169.75</v>
      </c>
      <c r="P1254" s="124" t="s">
        <v>3943</v>
      </c>
    </row>
    <row r="1255" spans="1:16" ht="63.75">
      <c r="A1255" s="257" t="s">
        <v>619</v>
      </c>
      <c r="B1255" s="124"/>
      <c r="C1255" s="125" t="s">
        <v>713</v>
      </c>
      <c r="D1255" s="119">
        <v>43157</v>
      </c>
      <c r="E1255" s="120" t="s">
        <v>3522</v>
      </c>
      <c r="F1255" s="120" t="s">
        <v>3</v>
      </c>
      <c r="G1255" s="120">
        <v>1599978</v>
      </c>
      <c r="H1255" s="124"/>
      <c r="I1255" s="128" t="s">
        <v>3909</v>
      </c>
      <c r="J1255" s="124"/>
      <c r="K1255" s="124"/>
      <c r="L1255" s="124"/>
      <c r="M1255" s="124"/>
      <c r="N1255" s="207">
        <v>0</v>
      </c>
      <c r="O1255" s="207">
        <v>714340.14</v>
      </c>
      <c r="P1255" s="124" t="s">
        <v>3943</v>
      </c>
    </row>
    <row r="1256" spans="1:16" ht="63.75">
      <c r="A1256" s="257">
        <v>20</v>
      </c>
      <c r="B1256" s="124"/>
      <c r="C1256" s="125" t="s">
        <v>693</v>
      </c>
      <c r="D1256" s="119">
        <v>43157</v>
      </c>
      <c r="E1256" s="120" t="s">
        <v>3522</v>
      </c>
      <c r="F1256" s="120" t="s">
        <v>3</v>
      </c>
      <c r="G1256" s="120">
        <v>1599978</v>
      </c>
      <c r="H1256" s="124"/>
      <c r="I1256" s="128" t="s">
        <v>3909</v>
      </c>
      <c r="J1256" s="124"/>
      <c r="K1256" s="124"/>
      <c r="L1256" s="124"/>
      <c r="M1256" s="124"/>
      <c r="N1256" s="207">
        <v>0</v>
      </c>
      <c r="O1256" s="207">
        <v>47002.04</v>
      </c>
      <c r="P1256" s="124" t="s">
        <v>3943</v>
      </c>
    </row>
    <row r="1257" spans="1:16" ht="63.75">
      <c r="A1257" s="257">
        <v>20</v>
      </c>
      <c r="B1257" s="124"/>
      <c r="C1257" s="125" t="s">
        <v>693</v>
      </c>
      <c r="D1257" s="119">
        <v>43157</v>
      </c>
      <c r="E1257" s="120" t="s">
        <v>3522</v>
      </c>
      <c r="F1257" s="120" t="s">
        <v>3</v>
      </c>
      <c r="G1257" s="120">
        <v>1599978</v>
      </c>
      <c r="H1257" s="124"/>
      <c r="I1257" s="128" t="s">
        <v>3909</v>
      </c>
      <c r="J1257" s="124"/>
      <c r="K1257" s="124"/>
      <c r="L1257" s="124"/>
      <c r="M1257" s="124"/>
      <c r="N1257" s="207">
        <v>0</v>
      </c>
      <c r="O1257" s="207">
        <v>13423.08</v>
      </c>
      <c r="P1257" s="124" t="s">
        <v>3943</v>
      </c>
    </row>
    <row r="1258" spans="1:16" ht="63.75">
      <c r="A1258" s="257">
        <v>20</v>
      </c>
      <c r="B1258" s="124"/>
      <c r="C1258" s="125" t="s">
        <v>693</v>
      </c>
      <c r="D1258" s="119">
        <v>43157</v>
      </c>
      <c r="E1258" s="120" t="s">
        <v>3522</v>
      </c>
      <c r="F1258" s="120" t="s">
        <v>3</v>
      </c>
      <c r="G1258" s="120">
        <v>1599978</v>
      </c>
      <c r="H1258" s="124"/>
      <c r="I1258" s="128" t="s">
        <v>3909</v>
      </c>
      <c r="J1258" s="124"/>
      <c r="K1258" s="124"/>
      <c r="L1258" s="124"/>
      <c r="M1258" s="124"/>
      <c r="N1258" s="207">
        <v>0</v>
      </c>
      <c r="O1258" s="207">
        <v>1471.48</v>
      </c>
      <c r="P1258" s="124" t="s">
        <v>3943</v>
      </c>
    </row>
    <row r="1259" spans="1:16" ht="63.75">
      <c r="A1259" s="257">
        <v>47</v>
      </c>
      <c r="B1259" s="124"/>
      <c r="C1259" s="125" t="s">
        <v>699</v>
      </c>
      <c r="D1259" s="119">
        <v>43157</v>
      </c>
      <c r="E1259" s="120" t="s">
        <v>3522</v>
      </c>
      <c r="F1259" s="120" t="s">
        <v>3</v>
      </c>
      <c r="G1259" s="120">
        <v>1599978</v>
      </c>
      <c r="H1259" s="124"/>
      <c r="I1259" s="128" t="s">
        <v>3909</v>
      </c>
      <c r="J1259" s="124"/>
      <c r="K1259" s="124"/>
      <c r="L1259" s="124"/>
      <c r="M1259" s="124"/>
      <c r="N1259" s="207">
        <v>0</v>
      </c>
      <c r="O1259" s="207">
        <v>1516.55</v>
      </c>
      <c r="P1259" s="124" t="s">
        <v>3943</v>
      </c>
    </row>
    <row r="1260" spans="1:16" ht="63.75">
      <c r="A1260" s="257">
        <v>15</v>
      </c>
      <c r="B1260" s="124"/>
      <c r="C1260" s="125" t="s">
        <v>691</v>
      </c>
      <c r="D1260" s="119">
        <v>43157</v>
      </c>
      <c r="E1260" s="120" t="s">
        <v>3522</v>
      </c>
      <c r="F1260" s="120" t="s">
        <v>3</v>
      </c>
      <c r="G1260" s="120">
        <v>1599978</v>
      </c>
      <c r="H1260" s="124"/>
      <c r="I1260" s="128" t="s">
        <v>3909</v>
      </c>
      <c r="J1260" s="124"/>
      <c r="K1260" s="124"/>
      <c r="L1260" s="124"/>
      <c r="M1260" s="124"/>
      <c r="N1260" s="207">
        <v>0</v>
      </c>
      <c r="O1260" s="207">
        <v>14059.33</v>
      </c>
      <c r="P1260" s="124" t="s">
        <v>3943</v>
      </c>
    </row>
    <row r="1261" spans="1:16" ht="63.75">
      <c r="A1261" s="257">
        <v>30</v>
      </c>
      <c r="B1261" s="124"/>
      <c r="C1261" s="125" t="s">
        <v>695</v>
      </c>
      <c r="D1261" s="119">
        <v>43157</v>
      </c>
      <c r="E1261" s="120" t="s">
        <v>3522</v>
      </c>
      <c r="F1261" s="120" t="s">
        <v>3</v>
      </c>
      <c r="G1261" s="120">
        <v>1599978</v>
      </c>
      <c r="H1261" s="124"/>
      <c r="I1261" s="128" t="s">
        <v>3909</v>
      </c>
      <c r="J1261" s="124"/>
      <c r="K1261" s="124"/>
      <c r="L1261" s="124"/>
      <c r="M1261" s="124"/>
      <c r="N1261" s="207">
        <v>0</v>
      </c>
      <c r="O1261" s="207">
        <v>47866.559999999998</v>
      </c>
      <c r="P1261" s="124" t="s">
        <v>3943</v>
      </c>
    </row>
    <row r="1262" spans="1:16" ht="63.75">
      <c r="A1262" s="257">
        <v>10</v>
      </c>
      <c r="B1262" s="124"/>
      <c r="C1262" s="125" t="s">
        <v>690</v>
      </c>
      <c r="D1262" s="119">
        <v>43157</v>
      </c>
      <c r="E1262" s="120" t="s">
        <v>3522</v>
      </c>
      <c r="F1262" s="120" t="s">
        <v>3</v>
      </c>
      <c r="G1262" s="120">
        <v>1599978</v>
      </c>
      <c r="H1262" s="124"/>
      <c r="I1262" s="128" t="s">
        <v>3909</v>
      </c>
      <c r="J1262" s="124"/>
      <c r="K1262" s="124"/>
      <c r="L1262" s="124"/>
      <c r="M1262" s="124"/>
      <c r="N1262" s="207">
        <v>0</v>
      </c>
      <c r="O1262" s="207">
        <v>19214.010000000002</v>
      </c>
      <c r="P1262" s="124" t="s">
        <v>3943</v>
      </c>
    </row>
    <row r="1263" spans="1:16" ht="63.75">
      <c r="A1263" s="257">
        <v>660</v>
      </c>
      <c r="B1263" s="124"/>
      <c r="C1263" s="125" t="s">
        <v>233</v>
      </c>
      <c r="D1263" s="119">
        <v>43157</v>
      </c>
      <c r="E1263" s="120" t="s">
        <v>3522</v>
      </c>
      <c r="F1263" s="120" t="s">
        <v>3</v>
      </c>
      <c r="G1263" s="120">
        <v>1599978</v>
      </c>
      <c r="H1263" s="124"/>
      <c r="I1263" s="128" t="s">
        <v>3909</v>
      </c>
      <c r="J1263" s="124"/>
      <c r="K1263" s="124"/>
      <c r="L1263" s="124"/>
      <c r="M1263" s="124"/>
      <c r="N1263" s="207">
        <v>0</v>
      </c>
      <c r="O1263" s="207">
        <v>56977.72</v>
      </c>
      <c r="P1263" s="124" t="s">
        <v>3943</v>
      </c>
    </row>
    <row r="1264" spans="1:16" ht="63.75">
      <c r="A1264" s="257">
        <v>15</v>
      </c>
      <c r="B1264" s="124"/>
      <c r="C1264" s="125" t="s">
        <v>691</v>
      </c>
      <c r="D1264" s="119">
        <v>43157</v>
      </c>
      <c r="E1264" s="120" t="s">
        <v>3522</v>
      </c>
      <c r="F1264" s="120" t="s">
        <v>3</v>
      </c>
      <c r="G1264" s="120">
        <v>1599978</v>
      </c>
      <c r="H1264" s="124"/>
      <c r="I1264" s="128" t="s">
        <v>3909</v>
      </c>
      <c r="J1264" s="124"/>
      <c r="K1264" s="124"/>
      <c r="L1264" s="124"/>
      <c r="M1264" s="124"/>
      <c r="N1264" s="207">
        <v>0</v>
      </c>
      <c r="O1264" s="207">
        <v>191756.35</v>
      </c>
      <c r="P1264" s="124" t="s">
        <v>3943</v>
      </c>
    </row>
    <row r="1265" spans="1:16" ht="63.75">
      <c r="A1265" s="257" t="s">
        <v>619</v>
      </c>
      <c r="B1265" s="124"/>
      <c r="C1265" s="125" t="s">
        <v>713</v>
      </c>
      <c r="D1265" s="119">
        <v>43157</v>
      </c>
      <c r="E1265" s="120" t="s">
        <v>3522</v>
      </c>
      <c r="F1265" s="120" t="s">
        <v>3</v>
      </c>
      <c r="G1265" s="120">
        <v>1599978</v>
      </c>
      <c r="H1265" s="124"/>
      <c r="I1265" s="128" t="s">
        <v>3909</v>
      </c>
      <c r="J1265" s="124"/>
      <c r="K1265" s="124"/>
      <c r="L1265" s="124"/>
      <c r="M1265" s="124"/>
      <c r="N1265" s="207">
        <v>0</v>
      </c>
      <c r="O1265" s="207">
        <v>1805.42</v>
      </c>
      <c r="P1265" s="124" t="s">
        <v>3943</v>
      </c>
    </row>
    <row r="1266" spans="1:16" ht="63.75">
      <c r="A1266" s="257">
        <v>46</v>
      </c>
      <c r="B1266" s="124"/>
      <c r="C1266" s="125" t="s">
        <v>698</v>
      </c>
      <c r="D1266" s="119">
        <v>43157</v>
      </c>
      <c r="E1266" s="120" t="s">
        <v>3522</v>
      </c>
      <c r="F1266" s="120" t="s">
        <v>3</v>
      </c>
      <c r="G1266" s="120">
        <v>1599978</v>
      </c>
      <c r="H1266" s="124"/>
      <c r="I1266" s="128" t="s">
        <v>3909</v>
      </c>
      <c r="J1266" s="124"/>
      <c r="K1266" s="124"/>
      <c r="L1266" s="124"/>
      <c r="M1266" s="124"/>
      <c r="N1266" s="207">
        <v>0</v>
      </c>
      <c r="O1266" s="207">
        <v>296830.09999999998</v>
      </c>
      <c r="P1266" s="124" t="s">
        <v>3943</v>
      </c>
    </row>
    <row r="1267" spans="1:16" ht="63.75">
      <c r="A1267" s="257">
        <v>35</v>
      </c>
      <c r="B1267" s="124"/>
      <c r="C1267" s="125" t="s">
        <v>696</v>
      </c>
      <c r="D1267" s="119">
        <v>43157</v>
      </c>
      <c r="E1267" s="120" t="s">
        <v>3522</v>
      </c>
      <c r="F1267" s="120" t="s">
        <v>3</v>
      </c>
      <c r="G1267" s="120">
        <v>1599978</v>
      </c>
      <c r="H1267" s="124"/>
      <c r="I1267" s="128" t="s">
        <v>3909</v>
      </c>
      <c r="J1267" s="124"/>
      <c r="K1267" s="124"/>
      <c r="L1267" s="124"/>
      <c r="M1267" s="124"/>
      <c r="N1267" s="207">
        <v>0</v>
      </c>
      <c r="O1267" s="207">
        <v>5688.03</v>
      </c>
      <c r="P1267" s="124" t="s">
        <v>3943</v>
      </c>
    </row>
    <row r="1268" spans="1:16" ht="63.75">
      <c r="A1268" s="257">
        <v>221</v>
      </c>
      <c r="B1268" s="124"/>
      <c r="C1268" s="125" t="s">
        <v>763</v>
      </c>
      <c r="D1268" s="119">
        <v>43157</v>
      </c>
      <c r="E1268" s="120" t="s">
        <v>3522</v>
      </c>
      <c r="F1268" s="120" t="s">
        <v>3</v>
      </c>
      <c r="G1268" s="120">
        <v>1599978</v>
      </c>
      <c r="H1268" s="124"/>
      <c r="I1268" s="128" t="s">
        <v>3909</v>
      </c>
      <c r="J1268" s="124"/>
      <c r="K1268" s="124"/>
      <c r="L1268" s="124"/>
      <c r="M1268" s="124"/>
      <c r="N1268" s="207">
        <v>0</v>
      </c>
      <c r="O1268" s="207">
        <v>1721.25</v>
      </c>
      <c r="P1268" s="124" t="s">
        <v>3943</v>
      </c>
    </row>
    <row r="1269" spans="1:16" ht="63.75">
      <c r="A1269" s="257">
        <v>670</v>
      </c>
      <c r="B1269" s="124"/>
      <c r="C1269" s="125" t="s">
        <v>235</v>
      </c>
      <c r="D1269" s="119">
        <v>43157</v>
      </c>
      <c r="E1269" s="120" t="s">
        <v>3522</v>
      </c>
      <c r="F1269" s="120" t="s">
        <v>3</v>
      </c>
      <c r="G1269" s="120">
        <v>1599978</v>
      </c>
      <c r="H1269" s="124"/>
      <c r="I1269" s="128" t="s">
        <v>3909</v>
      </c>
      <c r="J1269" s="124"/>
      <c r="K1269" s="124"/>
      <c r="L1269" s="124"/>
      <c r="M1269" s="124"/>
      <c r="N1269" s="207">
        <v>0</v>
      </c>
      <c r="O1269" s="207">
        <v>45895.44</v>
      </c>
      <c r="P1269" s="124" t="s">
        <v>3943</v>
      </c>
    </row>
    <row r="1270" spans="1:16" ht="51">
      <c r="A1270" s="257" t="s">
        <v>619</v>
      </c>
      <c r="B1270" s="124"/>
      <c r="C1270" s="125" t="s">
        <v>713</v>
      </c>
      <c r="D1270" s="119">
        <v>43157</v>
      </c>
      <c r="E1270" s="120" t="s">
        <v>3523</v>
      </c>
      <c r="F1270" s="120" t="s">
        <v>3</v>
      </c>
      <c r="G1270" s="120">
        <v>1599932</v>
      </c>
      <c r="H1270" s="124"/>
      <c r="I1270" s="128" t="s">
        <v>3910</v>
      </c>
      <c r="J1270" s="124"/>
      <c r="K1270" s="124"/>
      <c r="L1270" s="124"/>
      <c r="M1270" s="124"/>
      <c r="N1270" s="207">
        <v>0</v>
      </c>
      <c r="O1270" s="207">
        <v>422</v>
      </c>
      <c r="P1270" s="124" t="s">
        <v>1314</v>
      </c>
    </row>
    <row r="1271" spans="1:16" ht="38.25">
      <c r="A1271" s="257">
        <v>20</v>
      </c>
      <c r="B1271" s="124"/>
      <c r="C1271" s="125" t="s">
        <v>693</v>
      </c>
      <c r="D1271" s="119">
        <v>43157</v>
      </c>
      <c r="E1271" s="120" t="s">
        <v>3524</v>
      </c>
      <c r="F1271" s="120" t="s">
        <v>3</v>
      </c>
      <c r="G1271" s="120">
        <v>1600074</v>
      </c>
      <c r="H1271" s="124"/>
      <c r="I1271" s="128" t="s">
        <v>3911</v>
      </c>
      <c r="J1271" s="124"/>
      <c r="K1271" s="124"/>
      <c r="L1271" s="124"/>
      <c r="M1271" s="124"/>
      <c r="N1271" s="207">
        <v>0</v>
      </c>
      <c r="O1271" s="207">
        <v>73.5</v>
      </c>
      <c r="P1271" s="124" t="s">
        <v>1314</v>
      </c>
    </row>
    <row r="1272" spans="1:16" ht="51">
      <c r="A1272" s="257" t="s">
        <v>619</v>
      </c>
      <c r="B1272" s="124"/>
      <c r="C1272" s="125" t="s">
        <v>713</v>
      </c>
      <c r="D1272" s="119">
        <v>43157</v>
      </c>
      <c r="E1272" s="120" t="s">
        <v>3525</v>
      </c>
      <c r="F1272" s="120" t="s">
        <v>3</v>
      </c>
      <c r="G1272" s="120">
        <v>1600078</v>
      </c>
      <c r="H1272" s="124"/>
      <c r="I1272" s="128" t="s">
        <v>3912</v>
      </c>
      <c r="J1272" s="124"/>
      <c r="K1272" s="124"/>
      <c r="L1272" s="124"/>
      <c r="M1272" s="124"/>
      <c r="N1272" s="207">
        <v>0</v>
      </c>
      <c r="O1272" s="207">
        <v>220</v>
      </c>
      <c r="P1272" s="124" t="s">
        <v>1314</v>
      </c>
    </row>
    <row r="1273" spans="1:16" ht="51">
      <c r="A1273" s="257" t="s">
        <v>619</v>
      </c>
      <c r="B1273" s="124"/>
      <c r="C1273" s="125" t="s">
        <v>713</v>
      </c>
      <c r="D1273" s="119">
        <v>43157</v>
      </c>
      <c r="E1273" s="120" t="s">
        <v>3526</v>
      </c>
      <c r="F1273" s="120" t="s">
        <v>3</v>
      </c>
      <c r="G1273" s="120">
        <v>1600079</v>
      </c>
      <c r="H1273" s="124"/>
      <c r="I1273" s="128" t="s">
        <v>3913</v>
      </c>
      <c r="J1273" s="124"/>
      <c r="K1273" s="124"/>
      <c r="L1273" s="124"/>
      <c r="M1273" s="124"/>
      <c r="N1273" s="207">
        <v>0</v>
      </c>
      <c r="O1273" s="207">
        <v>220</v>
      </c>
      <c r="P1273" s="124" t="s">
        <v>1314</v>
      </c>
    </row>
    <row r="1274" spans="1:16" ht="51">
      <c r="A1274" s="257" t="s">
        <v>619</v>
      </c>
      <c r="B1274" s="124"/>
      <c r="C1274" s="125" t="s">
        <v>713</v>
      </c>
      <c r="D1274" s="119">
        <v>43157</v>
      </c>
      <c r="E1274" s="120" t="s">
        <v>3527</v>
      </c>
      <c r="F1274" s="120" t="s">
        <v>3</v>
      </c>
      <c r="G1274" s="120">
        <v>1600080</v>
      </c>
      <c r="H1274" s="124"/>
      <c r="I1274" s="128" t="s">
        <v>3914</v>
      </c>
      <c r="J1274" s="124"/>
      <c r="K1274" s="124"/>
      <c r="L1274" s="124"/>
      <c r="M1274" s="124"/>
      <c r="N1274" s="207">
        <v>0</v>
      </c>
      <c r="O1274" s="207">
        <v>220</v>
      </c>
      <c r="P1274" s="124" t="s">
        <v>1314</v>
      </c>
    </row>
    <row r="1275" spans="1:16" ht="51">
      <c r="A1275" s="257" t="s">
        <v>619</v>
      </c>
      <c r="B1275" s="124"/>
      <c r="C1275" s="125" t="s">
        <v>713</v>
      </c>
      <c r="D1275" s="119">
        <v>43157</v>
      </c>
      <c r="E1275" s="120" t="s">
        <v>3528</v>
      </c>
      <c r="F1275" s="120" t="s">
        <v>3</v>
      </c>
      <c r="G1275" s="120">
        <v>1600098</v>
      </c>
      <c r="H1275" s="124"/>
      <c r="I1275" s="128" t="s">
        <v>3915</v>
      </c>
      <c r="J1275" s="124"/>
      <c r="K1275" s="124"/>
      <c r="L1275" s="124"/>
      <c r="M1275" s="124"/>
      <c r="N1275" s="207">
        <v>0</v>
      </c>
      <c r="O1275" s="207">
        <v>0.39</v>
      </c>
      <c r="P1275" s="124" t="s">
        <v>3943</v>
      </c>
    </row>
    <row r="1276" spans="1:16" ht="51">
      <c r="A1276" s="257" t="s">
        <v>619</v>
      </c>
      <c r="B1276" s="124"/>
      <c r="C1276" s="125" t="s">
        <v>713</v>
      </c>
      <c r="D1276" s="119">
        <v>43157</v>
      </c>
      <c r="E1276" s="120" t="s">
        <v>3529</v>
      </c>
      <c r="F1276" s="120" t="s">
        <v>3</v>
      </c>
      <c r="G1276" s="120">
        <v>1600153</v>
      </c>
      <c r="H1276" s="124"/>
      <c r="I1276" s="128" t="s">
        <v>3916</v>
      </c>
      <c r="J1276" s="124"/>
      <c r="K1276" s="124"/>
      <c r="L1276" s="124"/>
      <c r="M1276" s="124"/>
      <c r="N1276" s="207">
        <v>0</v>
      </c>
      <c r="O1276" s="207">
        <v>300</v>
      </c>
      <c r="P1276" s="124" t="s">
        <v>1314</v>
      </c>
    </row>
    <row r="1277" spans="1:16" ht="51">
      <c r="A1277" s="257" t="s">
        <v>619</v>
      </c>
      <c r="B1277" s="124"/>
      <c r="C1277" s="125" t="s">
        <v>713</v>
      </c>
      <c r="D1277" s="119">
        <v>43157</v>
      </c>
      <c r="E1277" s="120" t="s">
        <v>3530</v>
      </c>
      <c r="F1277" s="120" t="s">
        <v>3</v>
      </c>
      <c r="G1277" s="120">
        <v>1600197</v>
      </c>
      <c r="H1277" s="124"/>
      <c r="I1277" s="128" t="s">
        <v>3917</v>
      </c>
      <c r="J1277" s="124"/>
      <c r="K1277" s="124"/>
      <c r="L1277" s="124"/>
      <c r="M1277" s="124"/>
      <c r="N1277" s="207">
        <v>0</v>
      </c>
      <c r="O1277" s="207">
        <v>15000</v>
      </c>
      <c r="P1277" s="124" t="s">
        <v>1314</v>
      </c>
    </row>
    <row r="1278" spans="1:16" ht="51">
      <c r="A1278" s="257" t="s">
        <v>619</v>
      </c>
      <c r="B1278" s="124"/>
      <c r="C1278" s="125" t="s">
        <v>713</v>
      </c>
      <c r="D1278" s="119">
        <v>43158</v>
      </c>
      <c r="E1278" s="120" t="s">
        <v>3181</v>
      </c>
      <c r="F1278" s="120" t="s">
        <v>6</v>
      </c>
      <c r="G1278" s="120">
        <v>673345</v>
      </c>
      <c r="H1278" s="124"/>
      <c r="I1278" s="128" t="s">
        <v>3706</v>
      </c>
      <c r="J1278" s="124"/>
      <c r="K1278" s="124"/>
      <c r="L1278" s="124"/>
      <c r="M1278" s="124"/>
      <c r="N1278" s="207">
        <v>0</v>
      </c>
      <c r="O1278" s="207">
        <v>17702.16</v>
      </c>
      <c r="P1278" s="124" t="s">
        <v>1314</v>
      </c>
    </row>
    <row r="1279" spans="1:16" ht="51">
      <c r="A1279" s="257" t="s">
        <v>619</v>
      </c>
      <c r="B1279" s="124"/>
      <c r="C1279" s="125" t="s">
        <v>713</v>
      </c>
      <c r="D1279" s="119">
        <v>43158</v>
      </c>
      <c r="E1279" s="120" t="s">
        <v>3182</v>
      </c>
      <c r="F1279" s="120" t="s">
        <v>6</v>
      </c>
      <c r="G1279" s="120">
        <v>673348</v>
      </c>
      <c r="H1279" s="124"/>
      <c r="I1279" s="128" t="s">
        <v>3707</v>
      </c>
      <c r="J1279" s="124"/>
      <c r="K1279" s="124"/>
      <c r="L1279" s="124"/>
      <c r="M1279" s="124"/>
      <c r="N1279" s="207">
        <v>0</v>
      </c>
      <c r="O1279" s="207">
        <v>6464.18</v>
      </c>
      <c r="P1279" s="124" t="s">
        <v>1314</v>
      </c>
    </row>
    <row r="1280" spans="1:16" ht="51">
      <c r="A1280" s="257" t="s">
        <v>619</v>
      </c>
      <c r="B1280" s="124"/>
      <c r="C1280" s="125" t="s">
        <v>713</v>
      </c>
      <c r="D1280" s="119">
        <v>43158</v>
      </c>
      <c r="E1280" s="120" t="s">
        <v>3183</v>
      </c>
      <c r="F1280" s="120" t="s">
        <v>6</v>
      </c>
      <c r="G1280" s="120">
        <v>673360</v>
      </c>
      <c r="H1280" s="124"/>
      <c r="I1280" s="128" t="s">
        <v>3708</v>
      </c>
      <c r="J1280" s="124"/>
      <c r="K1280" s="124"/>
      <c r="L1280" s="124"/>
      <c r="M1280" s="124"/>
      <c r="N1280" s="207">
        <v>0</v>
      </c>
      <c r="O1280" s="207">
        <v>14822.33</v>
      </c>
      <c r="P1280" s="124" t="s">
        <v>1314</v>
      </c>
    </row>
    <row r="1281" spans="1:16" ht="51">
      <c r="A1281" s="257" t="s">
        <v>619</v>
      </c>
      <c r="B1281" s="124"/>
      <c r="C1281" s="125" t="s">
        <v>713</v>
      </c>
      <c r="D1281" s="119">
        <v>43158</v>
      </c>
      <c r="E1281" s="120" t="s">
        <v>3184</v>
      </c>
      <c r="F1281" s="120" t="s">
        <v>6</v>
      </c>
      <c r="G1281" s="120">
        <v>673362</v>
      </c>
      <c r="H1281" s="124"/>
      <c r="I1281" s="128" t="s">
        <v>3709</v>
      </c>
      <c r="J1281" s="124"/>
      <c r="K1281" s="124"/>
      <c r="L1281" s="124"/>
      <c r="M1281" s="124"/>
      <c r="N1281" s="207">
        <v>0</v>
      </c>
      <c r="O1281" s="207">
        <v>61593.68</v>
      </c>
      <c r="P1281" s="124" t="s">
        <v>1314</v>
      </c>
    </row>
    <row r="1282" spans="1:16" ht="76.5">
      <c r="A1282" s="257">
        <v>20</v>
      </c>
      <c r="B1282" s="124"/>
      <c r="C1282" s="125" t="s">
        <v>693</v>
      </c>
      <c r="D1282" s="119">
        <v>43158</v>
      </c>
      <c r="E1282" s="120" t="s">
        <v>3185</v>
      </c>
      <c r="F1282" s="120" t="s">
        <v>15</v>
      </c>
      <c r="G1282" s="120">
        <v>4416</v>
      </c>
      <c r="H1282" s="124"/>
      <c r="I1282" s="128" t="s">
        <v>3710</v>
      </c>
      <c r="J1282" s="124"/>
      <c r="K1282" s="124"/>
      <c r="L1282" s="124"/>
      <c r="M1282" s="124"/>
      <c r="N1282" s="207">
        <v>407.2</v>
      </c>
      <c r="O1282" s="207">
        <v>0</v>
      </c>
      <c r="P1282" s="124" t="s">
        <v>1314</v>
      </c>
    </row>
    <row r="1283" spans="1:16" ht="76.5">
      <c r="A1283" s="257">
        <v>20</v>
      </c>
      <c r="B1283" s="124"/>
      <c r="C1283" s="125" t="s">
        <v>693</v>
      </c>
      <c r="D1283" s="119">
        <v>43158</v>
      </c>
      <c r="E1283" s="120" t="s">
        <v>3186</v>
      </c>
      <c r="F1283" s="120" t="s">
        <v>15</v>
      </c>
      <c r="G1283" s="120">
        <v>4415</v>
      </c>
      <c r="H1283" s="124"/>
      <c r="I1283" s="128" t="s">
        <v>3711</v>
      </c>
      <c r="J1283" s="124"/>
      <c r="K1283" s="124"/>
      <c r="L1283" s="124"/>
      <c r="M1283" s="124"/>
      <c r="N1283" s="207">
        <v>441.5</v>
      </c>
      <c r="O1283" s="207">
        <v>0</v>
      </c>
      <c r="P1283" s="124" t="s">
        <v>1314</v>
      </c>
    </row>
    <row r="1284" spans="1:16" ht="76.5">
      <c r="A1284" s="257">
        <v>20</v>
      </c>
      <c r="B1284" s="124"/>
      <c r="C1284" s="125" t="s">
        <v>693</v>
      </c>
      <c r="D1284" s="119">
        <v>43158</v>
      </c>
      <c r="E1284" s="120" t="s">
        <v>3187</v>
      </c>
      <c r="F1284" s="120" t="s">
        <v>15</v>
      </c>
      <c r="G1284" s="120">
        <v>4414</v>
      </c>
      <c r="H1284" s="124"/>
      <c r="I1284" s="128" t="s">
        <v>3712</v>
      </c>
      <c r="J1284" s="124"/>
      <c r="K1284" s="124"/>
      <c r="L1284" s="124"/>
      <c r="M1284" s="124"/>
      <c r="N1284" s="207">
        <v>407.2</v>
      </c>
      <c r="O1284" s="207">
        <v>0</v>
      </c>
      <c r="P1284" s="124" t="s">
        <v>1314</v>
      </c>
    </row>
    <row r="1285" spans="1:16" ht="76.5">
      <c r="A1285" s="257">
        <v>20</v>
      </c>
      <c r="B1285" s="124"/>
      <c r="C1285" s="125" t="s">
        <v>693</v>
      </c>
      <c r="D1285" s="119">
        <v>43158</v>
      </c>
      <c r="E1285" s="120" t="s">
        <v>3188</v>
      </c>
      <c r="F1285" s="120" t="s">
        <v>15</v>
      </c>
      <c r="G1285" s="120">
        <v>4417</v>
      </c>
      <c r="H1285" s="124"/>
      <c r="I1285" s="128" t="s">
        <v>3713</v>
      </c>
      <c r="J1285" s="124"/>
      <c r="K1285" s="124"/>
      <c r="L1285" s="124"/>
      <c r="M1285" s="124"/>
      <c r="N1285" s="207">
        <v>407.2</v>
      </c>
      <c r="O1285" s="207">
        <v>0</v>
      </c>
      <c r="P1285" s="124" t="s">
        <v>1314</v>
      </c>
    </row>
    <row r="1286" spans="1:16" ht="76.5">
      <c r="A1286" s="257">
        <v>513</v>
      </c>
      <c r="B1286" s="124"/>
      <c r="C1286" s="125" t="s">
        <v>201</v>
      </c>
      <c r="D1286" s="119">
        <v>43158</v>
      </c>
      <c r="E1286" s="120" t="s">
        <v>3189</v>
      </c>
      <c r="F1286" s="120" t="s">
        <v>1315</v>
      </c>
      <c r="G1286" s="120">
        <v>16742445</v>
      </c>
      <c r="H1286" s="124"/>
      <c r="I1286" s="128" t="s">
        <v>3714</v>
      </c>
      <c r="J1286" s="124"/>
      <c r="K1286" s="124"/>
      <c r="L1286" s="124"/>
      <c r="M1286" s="124"/>
      <c r="N1286" s="207">
        <v>42487</v>
      </c>
      <c r="O1286" s="207">
        <v>0</v>
      </c>
      <c r="P1286" s="124" t="s">
        <v>1314</v>
      </c>
    </row>
    <row r="1287" spans="1:16" ht="63.75">
      <c r="A1287" s="257">
        <v>513</v>
      </c>
      <c r="B1287" s="124"/>
      <c r="C1287" s="125" t="s">
        <v>201</v>
      </c>
      <c r="D1287" s="119">
        <v>43158</v>
      </c>
      <c r="E1287" s="120" t="s">
        <v>3190</v>
      </c>
      <c r="F1287" s="120" t="s">
        <v>15</v>
      </c>
      <c r="G1287" s="120">
        <v>673159</v>
      </c>
      <c r="H1287" s="124"/>
      <c r="I1287" s="128" t="s">
        <v>3715</v>
      </c>
      <c r="J1287" s="124"/>
      <c r="K1287" s="124"/>
      <c r="L1287" s="124"/>
      <c r="M1287" s="124"/>
      <c r="N1287" s="207">
        <v>50</v>
      </c>
      <c r="O1287" s="207">
        <v>0</v>
      </c>
      <c r="P1287" s="124" t="s">
        <v>1314</v>
      </c>
    </row>
    <row r="1288" spans="1:16" ht="51">
      <c r="A1288" s="257" t="s">
        <v>619</v>
      </c>
      <c r="B1288" s="124"/>
      <c r="C1288" s="125" t="s">
        <v>713</v>
      </c>
      <c r="D1288" s="119">
        <v>43158</v>
      </c>
      <c r="E1288" s="120" t="s">
        <v>3531</v>
      </c>
      <c r="F1288" s="120" t="s">
        <v>3</v>
      </c>
      <c r="G1288" s="120">
        <v>1600362</v>
      </c>
      <c r="H1288" s="124"/>
      <c r="I1288" s="128" t="s">
        <v>3918</v>
      </c>
      <c r="J1288" s="124"/>
      <c r="K1288" s="124"/>
      <c r="L1288" s="124"/>
      <c r="M1288" s="124"/>
      <c r="N1288" s="207">
        <v>0</v>
      </c>
      <c r="O1288" s="207">
        <v>16935.240000000002</v>
      </c>
      <c r="P1288" s="124" t="s">
        <v>1314</v>
      </c>
    </row>
    <row r="1289" spans="1:16" ht="63.75">
      <c r="A1289" s="257">
        <v>81</v>
      </c>
      <c r="B1289" s="124"/>
      <c r="C1289" s="125" t="s">
        <v>709</v>
      </c>
      <c r="D1289" s="119">
        <v>43158</v>
      </c>
      <c r="E1289" s="120" t="s">
        <v>3532</v>
      </c>
      <c r="F1289" s="120" t="s">
        <v>3</v>
      </c>
      <c r="G1289" s="120">
        <v>1600371</v>
      </c>
      <c r="H1289" s="124"/>
      <c r="I1289" s="128" t="s">
        <v>3919</v>
      </c>
      <c r="J1289" s="124"/>
      <c r="K1289" s="124"/>
      <c r="L1289" s="124"/>
      <c r="M1289" s="124"/>
      <c r="N1289" s="207">
        <v>0</v>
      </c>
      <c r="O1289" s="207">
        <v>9353.33</v>
      </c>
      <c r="P1289" s="124" t="s">
        <v>3943</v>
      </c>
    </row>
    <row r="1290" spans="1:16" ht="51">
      <c r="A1290" s="257">
        <v>86</v>
      </c>
      <c r="B1290" s="124"/>
      <c r="C1290" s="125" t="s">
        <v>710</v>
      </c>
      <c r="D1290" s="119">
        <v>43158</v>
      </c>
      <c r="E1290" s="120" t="s">
        <v>3533</v>
      </c>
      <c r="F1290" s="120" t="s">
        <v>3</v>
      </c>
      <c r="G1290" s="120">
        <v>1600392</v>
      </c>
      <c r="H1290" s="124"/>
      <c r="I1290" s="128" t="s">
        <v>3920</v>
      </c>
      <c r="J1290" s="124"/>
      <c r="K1290" s="124"/>
      <c r="L1290" s="124"/>
      <c r="M1290" s="124"/>
      <c r="N1290" s="207">
        <v>0</v>
      </c>
      <c r="O1290" s="207">
        <v>209148.9</v>
      </c>
      <c r="P1290" s="124" t="s">
        <v>1314</v>
      </c>
    </row>
    <row r="1291" spans="1:16" ht="51">
      <c r="A1291" s="257" t="s">
        <v>619</v>
      </c>
      <c r="B1291" s="124"/>
      <c r="C1291" s="125" t="s">
        <v>713</v>
      </c>
      <c r="D1291" s="119">
        <v>43158</v>
      </c>
      <c r="E1291" s="120" t="s">
        <v>3534</v>
      </c>
      <c r="F1291" s="120" t="s">
        <v>3</v>
      </c>
      <c r="G1291" s="120">
        <v>1600339</v>
      </c>
      <c r="H1291" s="124"/>
      <c r="I1291" s="128" t="s">
        <v>3921</v>
      </c>
      <c r="J1291" s="124"/>
      <c r="K1291" s="124"/>
      <c r="L1291" s="124"/>
      <c r="M1291" s="124"/>
      <c r="N1291" s="207">
        <v>0</v>
      </c>
      <c r="O1291" s="207">
        <v>211.88</v>
      </c>
      <c r="P1291" s="124" t="s">
        <v>1314</v>
      </c>
    </row>
    <row r="1292" spans="1:16" ht="51">
      <c r="A1292" s="257">
        <v>593</v>
      </c>
      <c r="B1292" s="124"/>
      <c r="C1292" s="125" t="s">
        <v>863</v>
      </c>
      <c r="D1292" s="119">
        <v>43158</v>
      </c>
      <c r="E1292" s="120" t="s">
        <v>3535</v>
      </c>
      <c r="F1292" s="120" t="s">
        <v>3</v>
      </c>
      <c r="G1292" s="120">
        <v>1600359</v>
      </c>
      <c r="H1292" s="124"/>
      <c r="I1292" s="128" t="s">
        <v>3922</v>
      </c>
      <c r="J1292" s="124"/>
      <c r="K1292" s="124"/>
      <c r="L1292" s="124"/>
      <c r="M1292" s="124"/>
      <c r="N1292" s="207">
        <v>0</v>
      </c>
      <c r="O1292" s="207">
        <v>549</v>
      </c>
      <c r="P1292" s="124" t="s">
        <v>1314</v>
      </c>
    </row>
    <row r="1293" spans="1:16" ht="51">
      <c r="A1293" s="257" t="s">
        <v>619</v>
      </c>
      <c r="B1293" s="124"/>
      <c r="C1293" s="125" t="s">
        <v>713</v>
      </c>
      <c r="D1293" s="119">
        <v>43158</v>
      </c>
      <c r="E1293" s="120" t="s">
        <v>3536</v>
      </c>
      <c r="F1293" s="120" t="s">
        <v>3</v>
      </c>
      <c r="G1293" s="120">
        <v>1600448</v>
      </c>
      <c r="H1293" s="124"/>
      <c r="I1293" s="128" t="s">
        <v>3923</v>
      </c>
      <c r="J1293" s="124"/>
      <c r="K1293" s="124"/>
      <c r="L1293" s="124"/>
      <c r="M1293" s="124"/>
      <c r="N1293" s="207">
        <v>0</v>
      </c>
      <c r="O1293" s="207">
        <v>1069.43</v>
      </c>
      <c r="P1293" s="124" t="s">
        <v>1314</v>
      </c>
    </row>
    <row r="1294" spans="1:16" ht="51">
      <c r="A1294" s="257">
        <v>212</v>
      </c>
      <c r="B1294" s="124"/>
      <c r="C1294" s="125" t="s">
        <v>761</v>
      </c>
      <c r="D1294" s="119">
        <v>43158</v>
      </c>
      <c r="E1294" s="120" t="s">
        <v>3537</v>
      </c>
      <c r="F1294" s="120" t="s">
        <v>3</v>
      </c>
      <c r="G1294" s="120">
        <v>1600537</v>
      </c>
      <c r="H1294" s="124"/>
      <c r="I1294" s="128" t="s">
        <v>3924</v>
      </c>
      <c r="J1294" s="124"/>
      <c r="K1294" s="124"/>
      <c r="L1294" s="124"/>
      <c r="M1294" s="124"/>
      <c r="N1294" s="207">
        <v>0</v>
      </c>
      <c r="O1294" s="207">
        <v>200</v>
      </c>
      <c r="P1294" s="124" t="s">
        <v>1314</v>
      </c>
    </row>
    <row r="1295" spans="1:16" ht="63.75">
      <c r="A1295" s="257">
        <v>221</v>
      </c>
      <c r="B1295" s="124"/>
      <c r="C1295" s="125" t="s">
        <v>763</v>
      </c>
      <c r="D1295" s="119">
        <v>43158</v>
      </c>
      <c r="E1295" s="120" t="s">
        <v>3538</v>
      </c>
      <c r="F1295" s="120" t="s">
        <v>3</v>
      </c>
      <c r="G1295" s="120">
        <v>1600565</v>
      </c>
      <c r="H1295" s="124"/>
      <c r="I1295" s="128" t="s">
        <v>3925</v>
      </c>
      <c r="J1295" s="124"/>
      <c r="K1295" s="124"/>
      <c r="L1295" s="124"/>
      <c r="M1295" s="124"/>
      <c r="N1295" s="207">
        <v>0</v>
      </c>
      <c r="O1295" s="207">
        <v>370</v>
      </c>
      <c r="P1295" s="124" t="s">
        <v>1314</v>
      </c>
    </row>
    <row r="1296" spans="1:16" ht="51">
      <c r="A1296" s="257" t="s">
        <v>619</v>
      </c>
      <c r="B1296" s="124"/>
      <c r="C1296" s="125" t="s">
        <v>713</v>
      </c>
      <c r="D1296" s="119">
        <v>43159</v>
      </c>
      <c r="E1296" s="120" t="s">
        <v>3191</v>
      </c>
      <c r="F1296" s="120" t="s">
        <v>6</v>
      </c>
      <c r="G1296" s="120">
        <v>674417</v>
      </c>
      <c r="H1296" s="124"/>
      <c r="I1296" s="128" t="s">
        <v>3716</v>
      </c>
      <c r="J1296" s="124"/>
      <c r="K1296" s="124"/>
      <c r="L1296" s="124"/>
      <c r="M1296" s="124"/>
      <c r="N1296" s="207">
        <v>0</v>
      </c>
      <c r="O1296" s="207">
        <v>14397.08</v>
      </c>
      <c r="P1296" s="124" t="s">
        <v>1314</v>
      </c>
    </row>
    <row r="1297" spans="1:16" ht="51">
      <c r="A1297" s="257" t="s">
        <v>619</v>
      </c>
      <c r="B1297" s="124"/>
      <c r="C1297" s="125" t="s">
        <v>713</v>
      </c>
      <c r="D1297" s="119">
        <v>43159</v>
      </c>
      <c r="E1297" s="120" t="s">
        <v>3192</v>
      </c>
      <c r="F1297" s="120" t="s">
        <v>6</v>
      </c>
      <c r="G1297" s="120">
        <v>674444</v>
      </c>
      <c r="H1297" s="124"/>
      <c r="I1297" s="128" t="s">
        <v>3717</v>
      </c>
      <c r="J1297" s="124"/>
      <c r="K1297" s="124"/>
      <c r="L1297" s="124"/>
      <c r="M1297" s="124"/>
      <c r="N1297" s="207">
        <v>0</v>
      </c>
      <c r="O1297" s="207">
        <v>74243.100000000006</v>
      </c>
      <c r="P1297" s="124" t="s">
        <v>1314</v>
      </c>
    </row>
    <row r="1298" spans="1:16" ht="51">
      <c r="A1298" s="257" t="s">
        <v>619</v>
      </c>
      <c r="B1298" s="124"/>
      <c r="C1298" s="125" t="s">
        <v>713</v>
      </c>
      <c r="D1298" s="119">
        <v>43159</v>
      </c>
      <c r="E1298" s="120" t="s">
        <v>3193</v>
      </c>
      <c r="F1298" s="120" t="s">
        <v>6</v>
      </c>
      <c r="G1298" s="120">
        <v>674446</v>
      </c>
      <c r="H1298" s="124"/>
      <c r="I1298" s="128" t="s">
        <v>3718</v>
      </c>
      <c r="J1298" s="124"/>
      <c r="K1298" s="124"/>
      <c r="L1298" s="124"/>
      <c r="M1298" s="124"/>
      <c r="N1298" s="207">
        <v>0</v>
      </c>
      <c r="O1298" s="207">
        <v>31377.5</v>
      </c>
      <c r="P1298" s="124" t="s">
        <v>1314</v>
      </c>
    </row>
    <row r="1299" spans="1:16" ht="51">
      <c r="A1299" s="257" t="s">
        <v>619</v>
      </c>
      <c r="B1299" s="124"/>
      <c r="C1299" s="125" t="s">
        <v>713</v>
      </c>
      <c r="D1299" s="119">
        <v>43159</v>
      </c>
      <c r="E1299" s="120" t="s">
        <v>3194</v>
      </c>
      <c r="F1299" s="120" t="s">
        <v>6</v>
      </c>
      <c r="G1299" s="120">
        <v>674449</v>
      </c>
      <c r="H1299" s="124"/>
      <c r="I1299" s="128" t="s">
        <v>3719</v>
      </c>
      <c r="J1299" s="124"/>
      <c r="K1299" s="124"/>
      <c r="L1299" s="124"/>
      <c r="M1299" s="124"/>
      <c r="N1299" s="207">
        <v>0</v>
      </c>
      <c r="O1299" s="207">
        <v>2820.69</v>
      </c>
      <c r="P1299" s="124" t="s">
        <v>1314</v>
      </c>
    </row>
    <row r="1300" spans="1:16" ht="51">
      <c r="A1300" s="257" t="s">
        <v>619</v>
      </c>
      <c r="B1300" s="124"/>
      <c r="C1300" s="125" t="s">
        <v>713</v>
      </c>
      <c r="D1300" s="119">
        <v>43159</v>
      </c>
      <c r="E1300" s="120" t="s">
        <v>3195</v>
      </c>
      <c r="F1300" s="120" t="s">
        <v>6</v>
      </c>
      <c r="G1300" s="120">
        <v>674451</v>
      </c>
      <c r="H1300" s="124"/>
      <c r="I1300" s="128" t="s">
        <v>3720</v>
      </c>
      <c r="J1300" s="124"/>
      <c r="K1300" s="124"/>
      <c r="L1300" s="124"/>
      <c r="M1300" s="124"/>
      <c r="N1300" s="207">
        <v>0</v>
      </c>
      <c r="O1300" s="207">
        <v>6844.7</v>
      </c>
      <c r="P1300" s="124" t="s">
        <v>1314</v>
      </c>
    </row>
    <row r="1301" spans="1:16" ht="51">
      <c r="A1301" s="257" t="s">
        <v>619</v>
      </c>
      <c r="B1301" s="124"/>
      <c r="C1301" s="125" t="s">
        <v>713</v>
      </c>
      <c r="D1301" s="119">
        <v>43159</v>
      </c>
      <c r="E1301" s="120" t="s">
        <v>3196</v>
      </c>
      <c r="F1301" s="120" t="s">
        <v>6</v>
      </c>
      <c r="G1301" s="120">
        <v>674458</v>
      </c>
      <c r="H1301" s="124"/>
      <c r="I1301" s="128" t="s">
        <v>3721</v>
      </c>
      <c r="J1301" s="124"/>
      <c r="K1301" s="124"/>
      <c r="L1301" s="124"/>
      <c r="M1301" s="124"/>
      <c r="N1301" s="207">
        <v>0</v>
      </c>
      <c r="O1301" s="207">
        <v>4851.25</v>
      </c>
      <c r="P1301" s="124" t="s">
        <v>1314</v>
      </c>
    </row>
    <row r="1302" spans="1:16" ht="63.75">
      <c r="A1302" s="257">
        <v>312</v>
      </c>
      <c r="B1302" s="124"/>
      <c r="C1302" s="125" t="s">
        <v>809</v>
      </c>
      <c r="D1302" s="119">
        <v>43159</v>
      </c>
      <c r="E1302" s="120" t="s">
        <v>3197</v>
      </c>
      <c r="F1302" s="120" t="s">
        <v>6</v>
      </c>
      <c r="G1302" s="120">
        <v>675037</v>
      </c>
      <c r="H1302" s="124"/>
      <c r="I1302" s="128" t="s">
        <v>3722</v>
      </c>
      <c r="J1302" s="124"/>
      <c r="K1302" s="124"/>
      <c r="L1302" s="124"/>
      <c r="M1302" s="124"/>
      <c r="N1302" s="207">
        <v>0</v>
      </c>
      <c r="O1302" s="207">
        <v>1690156.17</v>
      </c>
      <c r="P1302" s="124" t="s">
        <v>1314</v>
      </c>
    </row>
    <row r="1303" spans="1:16" ht="51">
      <c r="A1303" s="257" t="s">
        <v>619</v>
      </c>
      <c r="B1303" s="124"/>
      <c r="C1303" s="125" t="s">
        <v>713</v>
      </c>
      <c r="D1303" s="119">
        <v>43159</v>
      </c>
      <c r="E1303" s="120" t="s">
        <v>3198</v>
      </c>
      <c r="F1303" s="120" t="s">
        <v>6</v>
      </c>
      <c r="G1303" s="120">
        <v>675184</v>
      </c>
      <c r="H1303" s="124"/>
      <c r="I1303" s="128" t="s">
        <v>3723</v>
      </c>
      <c r="J1303" s="124"/>
      <c r="K1303" s="124"/>
      <c r="L1303" s="124"/>
      <c r="M1303" s="124"/>
      <c r="N1303" s="207">
        <v>0</v>
      </c>
      <c r="O1303" s="207">
        <v>20729.62</v>
      </c>
      <c r="P1303" s="124" t="s">
        <v>1314</v>
      </c>
    </row>
    <row r="1304" spans="1:16">
      <c r="A1304" s="257" t="s">
        <v>1367</v>
      </c>
      <c r="B1304" s="124"/>
      <c r="C1304" s="125" t="s">
        <v>1367</v>
      </c>
      <c r="D1304" s="119">
        <v>43159</v>
      </c>
      <c r="E1304" s="120" t="s">
        <v>3199</v>
      </c>
      <c r="F1304" s="120" t="s">
        <v>13</v>
      </c>
      <c r="G1304" s="120">
        <v>379714</v>
      </c>
      <c r="H1304" s="124"/>
      <c r="I1304" s="128" t="s">
        <v>1392</v>
      </c>
      <c r="J1304" s="124"/>
      <c r="K1304" s="124"/>
      <c r="L1304" s="124"/>
      <c r="M1304" s="124"/>
      <c r="N1304" s="207">
        <v>2687603.12</v>
      </c>
      <c r="O1304" s="207">
        <v>0</v>
      </c>
      <c r="P1304" s="124" t="s">
        <v>1314</v>
      </c>
    </row>
    <row r="1305" spans="1:16">
      <c r="A1305" s="257" t="s">
        <v>1367</v>
      </c>
      <c r="B1305" s="124"/>
      <c r="C1305" s="125" t="s">
        <v>1367</v>
      </c>
      <c r="D1305" s="119">
        <v>43159</v>
      </c>
      <c r="E1305" s="120" t="s">
        <v>3200</v>
      </c>
      <c r="F1305" s="120" t="s">
        <v>13</v>
      </c>
      <c r="G1305" s="120">
        <v>379716</v>
      </c>
      <c r="H1305" s="124"/>
      <c r="I1305" s="128" t="s">
        <v>1392</v>
      </c>
      <c r="J1305" s="124"/>
      <c r="K1305" s="124"/>
      <c r="L1305" s="124"/>
      <c r="M1305" s="124"/>
      <c r="N1305" s="207">
        <v>2687603.12</v>
      </c>
      <c r="O1305" s="207">
        <v>0</v>
      </c>
      <c r="P1305" s="124" t="s">
        <v>1314</v>
      </c>
    </row>
    <row r="1306" spans="1:16">
      <c r="A1306" s="257" t="s">
        <v>1367</v>
      </c>
      <c r="B1306" s="124"/>
      <c r="C1306" s="125" t="s">
        <v>1367</v>
      </c>
      <c r="D1306" s="119">
        <v>43159</v>
      </c>
      <c r="E1306" s="120" t="s">
        <v>3201</v>
      </c>
      <c r="F1306" s="120" t="s">
        <v>13</v>
      </c>
      <c r="G1306" s="120">
        <v>379718</v>
      </c>
      <c r="H1306" s="124"/>
      <c r="I1306" s="128" t="s">
        <v>1392</v>
      </c>
      <c r="J1306" s="124"/>
      <c r="K1306" s="124"/>
      <c r="L1306" s="124"/>
      <c r="M1306" s="124"/>
      <c r="N1306" s="207">
        <v>150443.01999999999</v>
      </c>
      <c r="O1306" s="207">
        <v>0</v>
      </c>
      <c r="P1306" s="124" t="s">
        <v>1314</v>
      </c>
    </row>
    <row r="1307" spans="1:16">
      <c r="A1307" s="257" t="s">
        <v>1367</v>
      </c>
      <c r="B1307" s="124"/>
      <c r="C1307" s="125" t="s">
        <v>1367</v>
      </c>
      <c r="D1307" s="119">
        <v>43159</v>
      </c>
      <c r="E1307" s="120" t="s">
        <v>3202</v>
      </c>
      <c r="F1307" s="120" t="s">
        <v>13</v>
      </c>
      <c r="G1307" s="120">
        <v>379720</v>
      </c>
      <c r="H1307" s="124"/>
      <c r="I1307" s="128" t="s">
        <v>1392</v>
      </c>
      <c r="J1307" s="124"/>
      <c r="K1307" s="124"/>
      <c r="L1307" s="124"/>
      <c r="M1307" s="124"/>
      <c r="N1307" s="207">
        <v>4160014.17</v>
      </c>
      <c r="O1307" s="207">
        <v>0</v>
      </c>
      <c r="P1307" s="124" t="s">
        <v>1314</v>
      </c>
    </row>
    <row r="1308" spans="1:16">
      <c r="A1308" s="257" t="s">
        <v>1367</v>
      </c>
      <c r="B1308" s="124"/>
      <c r="C1308" s="125" t="s">
        <v>1367</v>
      </c>
      <c r="D1308" s="119">
        <v>43159</v>
      </c>
      <c r="E1308" s="120" t="s">
        <v>3203</v>
      </c>
      <c r="F1308" s="120" t="s">
        <v>13</v>
      </c>
      <c r="G1308" s="120">
        <v>379722</v>
      </c>
      <c r="H1308" s="124"/>
      <c r="I1308" s="128" t="s">
        <v>1392</v>
      </c>
      <c r="J1308" s="124"/>
      <c r="K1308" s="124"/>
      <c r="L1308" s="124"/>
      <c r="M1308" s="124"/>
      <c r="N1308" s="207">
        <v>1240360.03</v>
      </c>
      <c r="O1308" s="207">
        <v>0</v>
      </c>
      <c r="P1308" s="124" t="s">
        <v>1314</v>
      </c>
    </row>
    <row r="1309" spans="1:16">
      <c r="A1309" s="257" t="s">
        <v>1367</v>
      </c>
      <c r="B1309" s="124"/>
      <c r="C1309" s="125" t="s">
        <v>1367</v>
      </c>
      <c r="D1309" s="119">
        <v>43159</v>
      </c>
      <c r="E1309" s="120" t="s">
        <v>3204</v>
      </c>
      <c r="F1309" s="120" t="s">
        <v>13</v>
      </c>
      <c r="G1309" s="120">
        <v>379724</v>
      </c>
      <c r="H1309" s="124"/>
      <c r="I1309" s="128" t="s">
        <v>1392</v>
      </c>
      <c r="J1309" s="124"/>
      <c r="K1309" s="124"/>
      <c r="L1309" s="124"/>
      <c r="M1309" s="124"/>
      <c r="N1309" s="207">
        <v>961400.74</v>
      </c>
      <c r="O1309" s="207">
        <v>0</v>
      </c>
      <c r="P1309" s="124" t="s">
        <v>1314</v>
      </c>
    </row>
    <row r="1310" spans="1:16">
      <c r="A1310" s="257" t="s">
        <v>1367</v>
      </c>
      <c r="B1310" s="124"/>
      <c r="C1310" s="125" t="s">
        <v>1367</v>
      </c>
      <c r="D1310" s="119">
        <v>43159</v>
      </c>
      <c r="E1310" s="120" t="s">
        <v>3205</v>
      </c>
      <c r="F1310" s="120" t="s">
        <v>13</v>
      </c>
      <c r="G1310" s="120">
        <v>379726</v>
      </c>
      <c r="H1310" s="124"/>
      <c r="I1310" s="128" t="s">
        <v>1392</v>
      </c>
      <c r="J1310" s="124"/>
      <c r="K1310" s="124"/>
      <c r="L1310" s="124"/>
      <c r="M1310" s="124"/>
      <c r="N1310" s="207">
        <v>2790798.71</v>
      </c>
      <c r="O1310" s="207">
        <v>0</v>
      </c>
      <c r="P1310" s="124" t="s">
        <v>1314</v>
      </c>
    </row>
    <row r="1311" spans="1:16">
      <c r="A1311" s="257" t="s">
        <v>1367</v>
      </c>
      <c r="B1311" s="124"/>
      <c r="C1311" s="125" t="s">
        <v>1367</v>
      </c>
      <c r="D1311" s="119">
        <v>43159</v>
      </c>
      <c r="E1311" s="120" t="s">
        <v>3206</v>
      </c>
      <c r="F1311" s="120" t="s">
        <v>13</v>
      </c>
      <c r="G1311" s="120">
        <v>379728</v>
      </c>
      <c r="H1311" s="124"/>
      <c r="I1311" s="128" t="s">
        <v>1392</v>
      </c>
      <c r="J1311" s="124"/>
      <c r="K1311" s="124"/>
      <c r="L1311" s="124"/>
      <c r="M1311" s="124"/>
      <c r="N1311" s="207">
        <v>2135473.5499999998</v>
      </c>
      <c r="O1311" s="207">
        <v>0</v>
      </c>
      <c r="P1311" s="124" t="s">
        <v>1314</v>
      </c>
    </row>
    <row r="1312" spans="1:16">
      <c r="A1312" s="257" t="s">
        <v>1367</v>
      </c>
      <c r="B1312" s="124"/>
      <c r="C1312" s="125" t="s">
        <v>1367</v>
      </c>
      <c r="D1312" s="119">
        <v>43159</v>
      </c>
      <c r="E1312" s="120" t="s">
        <v>3207</v>
      </c>
      <c r="F1312" s="120" t="s">
        <v>13</v>
      </c>
      <c r="G1312" s="120">
        <v>379730</v>
      </c>
      <c r="H1312" s="124"/>
      <c r="I1312" s="128" t="s">
        <v>1392</v>
      </c>
      <c r="J1312" s="124"/>
      <c r="K1312" s="124"/>
      <c r="L1312" s="124"/>
      <c r="M1312" s="124"/>
      <c r="N1312" s="207">
        <v>2118524.27</v>
      </c>
      <c r="O1312" s="207">
        <v>0</v>
      </c>
      <c r="P1312" s="124" t="s">
        <v>1314</v>
      </c>
    </row>
    <row r="1313" spans="1:16">
      <c r="A1313" s="257" t="s">
        <v>1367</v>
      </c>
      <c r="B1313" s="124"/>
      <c r="C1313" s="125" t="s">
        <v>1367</v>
      </c>
      <c r="D1313" s="119">
        <v>43159</v>
      </c>
      <c r="E1313" s="120" t="s">
        <v>3208</v>
      </c>
      <c r="F1313" s="120" t="s">
        <v>13</v>
      </c>
      <c r="G1313" s="120">
        <v>379732</v>
      </c>
      <c r="H1313" s="124"/>
      <c r="I1313" s="128" t="s">
        <v>1392</v>
      </c>
      <c r="J1313" s="124"/>
      <c r="K1313" s="124"/>
      <c r="L1313" s="124"/>
      <c r="M1313" s="124"/>
      <c r="N1313" s="207">
        <v>1794607.35</v>
      </c>
      <c r="O1313" s="207">
        <v>0</v>
      </c>
      <c r="P1313" s="124" t="s">
        <v>1314</v>
      </c>
    </row>
    <row r="1314" spans="1:16">
      <c r="A1314" s="257" t="s">
        <v>1367</v>
      </c>
      <c r="B1314" s="124"/>
      <c r="C1314" s="125" t="s">
        <v>1367</v>
      </c>
      <c r="D1314" s="119">
        <v>43159</v>
      </c>
      <c r="E1314" s="120" t="s">
        <v>3209</v>
      </c>
      <c r="F1314" s="120" t="s">
        <v>13</v>
      </c>
      <c r="G1314" s="120">
        <v>379734</v>
      </c>
      <c r="H1314" s="124"/>
      <c r="I1314" s="128" t="s">
        <v>1392</v>
      </c>
      <c r="J1314" s="124"/>
      <c r="K1314" s="124"/>
      <c r="L1314" s="124"/>
      <c r="M1314" s="124"/>
      <c r="N1314" s="207">
        <v>2060818.43</v>
      </c>
      <c r="O1314" s="207">
        <v>0</v>
      </c>
      <c r="P1314" s="124" t="s">
        <v>1314</v>
      </c>
    </row>
    <row r="1315" spans="1:16">
      <c r="A1315" s="257" t="s">
        <v>1367</v>
      </c>
      <c r="B1315" s="124"/>
      <c r="C1315" s="125" t="s">
        <v>1367</v>
      </c>
      <c r="D1315" s="119">
        <v>43159</v>
      </c>
      <c r="E1315" s="120" t="s">
        <v>3210</v>
      </c>
      <c r="F1315" s="120" t="s">
        <v>13</v>
      </c>
      <c r="G1315" s="120">
        <v>379736</v>
      </c>
      <c r="H1315" s="124"/>
      <c r="I1315" s="128" t="s">
        <v>1392</v>
      </c>
      <c r="J1315" s="124"/>
      <c r="K1315" s="124"/>
      <c r="L1315" s="124"/>
      <c r="M1315" s="124"/>
      <c r="N1315" s="207">
        <v>17104666.989999998</v>
      </c>
      <c r="O1315" s="207">
        <v>0</v>
      </c>
      <c r="P1315" s="124" t="s">
        <v>1314</v>
      </c>
    </row>
    <row r="1316" spans="1:16">
      <c r="A1316" s="257" t="s">
        <v>1367</v>
      </c>
      <c r="B1316" s="124"/>
      <c r="C1316" s="125" t="s">
        <v>1367</v>
      </c>
      <c r="D1316" s="119">
        <v>43159</v>
      </c>
      <c r="E1316" s="120" t="s">
        <v>3211</v>
      </c>
      <c r="F1316" s="120" t="s">
        <v>13</v>
      </c>
      <c r="G1316" s="120">
        <v>379738</v>
      </c>
      <c r="H1316" s="124"/>
      <c r="I1316" s="128" t="s">
        <v>1392</v>
      </c>
      <c r="J1316" s="124"/>
      <c r="K1316" s="124"/>
      <c r="L1316" s="124"/>
      <c r="M1316" s="124"/>
      <c r="N1316" s="207">
        <v>43502737.200000003</v>
      </c>
      <c r="O1316" s="207">
        <v>0</v>
      </c>
      <c r="P1316" s="124" t="s">
        <v>1314</v>
      </c>
    </row>
    <row r="1317" spans="1:16">
      <c r="A1317" s="257" t="s">
        <v>1367</v>
      </c>
      <c r="B1317" s="124"/>
      <c r="C1317" s="125" t="s">
        <v>1367</v>
      </c>
      <c r="D1317" s="119">
        <v>43159</v>
      </c>
      <c r="E1317" s="120" t="s">
        <v>3212</v>
      </c>
      <c r="F1317" s="120" t="s">
        <v>13</v>
      </c>
      <c r="G1317" s="120">
        <v>379740</v>
      </c>
      <c r="H1317" s="124"/>
      <c r="I1317" s="128" t="s">
        <v>1392</v>
      </c>
      <c r="J1317" s="124"/>
      <c r="K1317" s="124"/>
      <c r="L1317" s="124"/>
      <c r="M1317" s="124"/>
      <c r="N1317" s="207">
        <v>1002.93</v>
      </c>
      <c r="O1317" s="207">
        <v>0</v>
      </c>
      <c r="P1317" s="124" t="s">
        <v>1314</v>
      </c>
    </row>
    <row r="1318" spans="1:16">
      <c r="A1318" s="257" t="s">
        <v>1367</v>
      </c>
      <c r="B1318" s="124"/>
      <c r="C1318" s="125" t="s">
        <v>1367</v>
      </c>
      <c r="D1318" s="119">
        <v>43159</v>
      </c>
      <c r="E1318" s="120" t="s">
        <v>3213</v>
      </c>
      <c r="F1318" s="120" t="s">
        <v>13</v>
      </c>
      <c r="G1318" s="120">
        <v>379742</v>
      </c>
      <c r="H1318" s="124"/>
      <c r="I1318" s="128" t="s">
        <v>1392</v>
      </c>
      <c r="J1318" s="124"/>
      <c r="K1318" s="124"/>
      <c r="L1318" s="124"/>
      <c r="M1318" s="124"/>
      <c r="N1318" s="207">
        <v>15239.42</v>
      </c>
      <c r="O1318" s="207">
        <v>0</v>
      </c>
      <c r="P1318" s="124" t="s">
        <v>1314</v>
      </c>
    </row>
    <row r="1319" spans="1:16">
      <c r="A1319" s="257" t="s">
        <v>1367</v>
      </c>
      <c r="B1319" s="124"/>
      <c r="C1319" s="125" t="s">
        <v>1367</v>
      </c>
      <c r="D1319" s="119">
        <v>43159</v>
      </c>
      <c r="E1319" s="120" t="s">
        <v>3214</v>
      </c>
      <c r="F1319" s="120" t="s">
        <v>13</v>
      </c>
      <c r="G1319" s="120">
        <v>379744</v>
      </c>
      <c r="H1319" s="124"/>
      <c r="I1319" s="128" t="s">
        <v>1392</v>
      </c>
      <c r="J1319" s="124"/>
      <c r="K1319" s="124"/>
      <c r="L1319" s="124"/>
      <c r="M1319" s="124"/>
      <c r="N1319" s="207">
        <v>3568.64</v>
      </c>
      <c r="O1319" s="207">
        <v>0</v>
      </c>
      <c r="P1319" s="124" t="s">
        <v>1314</v>
      </c>
    </row>
    <row r="1320" spans="1:16">
      <c r="A1320" s="257" t="s">
        <v>1367</v>
      </c>
      <c r="B1320" s="124"/>
      <c r="C1320" s="125" t="s">
        <v>1367</v>
      </c>
      <c r="D1320" s="119">
        <v>43159</v>
      </c>
      <c r="E1320" s="120" t="s">
        <v>3215</v>
      </c>
      <c r="F1320" s="120" t="s">
        <v>13</v>
      </c>
      <c r="G1320" s="120">
        <v>379746</v>
      </c>
      <c r="H1320" s="124"/>
      <c r="I1320" s="128" t="s">
        <v>1392</v>
      </c>
      <c r="J1320" s="124"/>
      <c r="K1320" s="124"/>
      <c r="L1320" s="124"/>
      <c r="M1320" s="124"/>
      <c r="N1320" s="207">
        <v>5385.99</v>
      </c>
      <c r="O1320" s="207">
        <v>0</v>
      </c>
      <c r="P1320" s="124" t="s">
        <v>1314</v>
      </c>
    </row>
    <row r="1321" spans="1:16">
      <c r="A1321" s="257" t="s">
        <v>1367</v>
      </c>
      <c r="B1321" s="124"/>
      <c r="C1321" s="125" t="s">
        <v>1367</v>
      </c>
      <c r="D1321" s="119">
        <v>43159</v>
      </c>
      <c r="E1321" s="120" t="s">
        <v>3216</v>
      </c>
      <c r="F1321" s="120" t="s">
        <v>13</v>
      </c>
      <c r="G1321" s="120">
        <v>379748</v>
      </c>
      <c r="H1321" s="124"/>
      <c r="I1321" s="128" t="s">
        <v>1392</v>
      </c>
      <c r="J1321" s="124"/>
      <c r="K1321" s="124"/>
      <c r="L1321" s="124"/>
      <c r="M1321" s="124"/>
      <c r="N1321" s="207">
        <v>43464.07</v>
      </c>
      <c r="O1321" s="207">
        <v>0</v>
      </c>
      <c r="P1321" s="124" t="s">
        <v>1314</v>
      </c>
    </row>
    <row r="1322" spans="1:16">
      <c r="A1322" s="257" t="s">
        <v>1367</v>
      </c>
      <c r="B1322" s="124"/>
      <c r="C1322" s="125" t="s">
        <v>1367</v>
      </c>
      <c r="D1322" s="119">
        <v>43159</v>
      </c>
      <c r="E1322" s="120" t="s">
        <v>3217</v>
      </c>
      <c r="F1322" s="120" t="s">
        <v>13</v>
      </c>
      <c r="G1322" s="120">
        <v>379750</v>
      </c>
      <c r="H1322" s="124"/>
      <c r="I1322" s="128" t="s">
        <v>1392</v>
      </c>
      <c r="J1322" s="124"/>
      <c r="K1322" s="124"/>
      <c r="L1322" s="124"/>
      <c r="M1322" s="124"/>
      <c r="N1322" s="207">
        <v>41856.910000000003</v>
      </c>
      <c r="O1322" s="207">
        <v>0</v>
      </c>
      <c r="P1322" s="124" t="s">
        <v>1314</v>
      </c>
    </row>
    <row r="1323" spans="1:16">
      <c r="A1323" s="257" t="s">
        <v>1367</v>
      </c>
      <c r="B1323" s="124"/>
      <c r="C1323" s="125" t="s">
        <v>1367</v>
      </c>
      <c r="D1323" s="119">
        <v>43159</v>
      </c>
      <c r="E1323" s="120" t="s">
        <v>3218</v>
      </c>
      <c r="F1323" s="120" t="s">
        <v>13</v>
      </c>
      <c r="G1323" s="120">
        <v>379752</v>
      </c>
      <c r="H1323" s="124"/>
      <c r="I1323" s="128" t="s">
        <v>1392</v>
      </c>
      <c r="J1323" s="124"/>
      <c r="K1323" s="124"/>
      <c r="L1323" s="124"/>
      <c r="M1323" s="124"/>
      <c r="N1323" s="207">
        <v>49985.87</v>
      </c>
      <c r="O1323" s="207">
        <v>0</v>
      </c>
      <c r="P1323" s="124" t="s">
        <v>1314</v>
      </c>
    </row>
    <row r="1324" spans="1:16">
      <c r="A1324" s="257" t="s">
        <v>1367</v>
      </c>
      <c r="B1324" s="124"/>
      <c r="C1324" s="125" t="s">
        <v>1367</v>
      </c>
      <c r="D1324" s="119">
        <v>43159</v>
      </c>
      <c r="E1324" s="120" t="s">
        <v>3219</v>
      </c>
      <c r="F1324" s="120" t="s">
        <v>13</v>
      </c>
      <c r="G1324" s="120">
        <v>379754</v>
      </c>
      <c r="H1324" s="124"/>
      <c r="I1324" s="128" t="s">
        <v>1392</v>
      </c>
      <c r="J1324" s="124"/>
      <c r="K1324" s="124"/>
      <c r="L1324" s="124"/>
      <c r="M1324" s="124"/>
      <c r="N1324" s="207">
        <v>1817.35</v>
      </c>
      <c r="O1324" s="207">
        <v>0</v>
      </c>
      <c r="P1324" s="124" t="s">
        <v>1314</v>
      </c>
    </row>
    <row r="1325" spans="1:16">
      <c r="A1325" s="257" t="s">
        <v>1367</v>
      </c>
      <c r="B1325" s="124"/>
      <c r="C1325" s="125" t="s">
        <v>1367</v>
      </c>
      <c r="D1325" s="119">
        <v>43159</v>
      </c>
      <c r="E1325" s="120" t="s">
        <v>3220</v>
      </c>
      <c r="F1325" s="120" t="s">
        <v>13</v>
      </c>
      <c r="G1325" s="120">
        <v>379756</v>
      </c>
      <c r="H1325" s="124"/>
      <c r="I1325" s="128" t="s">
        <v>1392</v>
      </c>
      <c r="J1325" s="124"/>
      <c r="K1325" s="124"/>
      <c r="L1325" s="124"/>
      <c r="M1325" s="124"/>
      <c r="N1325" s="207">
        <v>14123.51</v>
      </c>
      <c r="O1325" s="207">
        <v>0</v>
      </c>
      <c r="P1325" s="124" t="s">
        <v>1314</v>
      </c>
    </row>
    <row r="1326" spans="1:16">
      <c r="A1326" s="257" t="s">
        <v>1367</v>
      </c>
      <c r="B1326" s="124"/>
      <c r="C1326" s="125" t="s">
        <v>1367</v>
      </c>
      <c r="D1326" s="119">
        <v>43159</v>
      </c>
      <c r="E1326" s="120" t="s">
        <v>3221</v>
      </c>
      <c r="F1326" s="120" t="s">
        <v>13</v>
      </c>
      <c r="G1326" s="120">
        <v>379758</v>
      </c>
      <c r="H1326" s="124"/>
      <c r="I1326" s="128" t="s">
        <v>1392</v>
      </c>
      <c r="J1326" s="124"/>
      <c r="K1326" s="124"/>
      <c r="L1326" s="124"/>
      <c r="M1326" s="124"/>
      <c r="N1326" s="207">
        <v>906859.55</v>
      </c>
      <c r="O1326" s="207">
        <v>0</v>
      </c>
      <c r="P1326" s="124" t="s">
        <v>1314</v>
      </c>
    </row>
    <row r="1327" spans="1:16">
      <c r="A1327" s="257" t="s">
        <v>1367</v>
      </c>
      <c r="B1327" s="124"/>
      <c r="C1327" s="125" t="s">
        <v>1367</v>
      </c>
      <c r="D1327" s="119">
        <v>43159</v>
      </c>
      <c r="E1327" s="120" t="s">
        <v>3222</v>
      </c>
      <c r="F1327" s="120" t="s">
        <v>13</v>
      </c>
      <c r="G1327" s="120">
        <v>379760</v>
      </c>
      <c r="H1327" s="124"/>
      <c r="I1327" s="128" t="s">
        <v>1392</v>
      </c>
      <c r="J1327" s="124"/>
      <c r="K1327" s="124"/>
      <c r="L1327" s="124"/>
      <c r="M1327" s="124"/>
      <c r="N1327" s="207">
        <v>17445070.829999998</v>
      </c>
      <c r="O1327" s="207">
        <v>0</v>
      </c>
      <c r="P1327" s="124" t="s">
        <v>1314</v>
      </c>
    </row>
    <row r="1328" spans="1:16">
      <c r="A1328" s="257" t="s">
        <v>1367</v>
      </c>
      <c r="B1328" s="124"/>
      <c r="C1328" s="125" t="s">
        <v>1367</v>
      </c>
      <c r="D1328" s="119">
        <v>43159</v>
      </c>
      <c r="E1328" s="120" t="s">
        <v>3223</v>
      </c>
      <c r="F1328" s="120" t="s">
        <v>13</v>
      </c>
      <c r="G1328" s="120">
        <v>379762</v>
      </c>
      <c r="H1328" s="124"/>
      <c r="I1328" s="128" t="s">
        <v>1392</v>
      </c>
      <c r="J1328" s="124"/>
      <c r="K1328" s="124"/>
      <c r="L1328" s="124"/>
      <c r="M1328" s="124"/>
      <c r="N1328" s="207">
        <v>21934052.460000001</v>
      </c>
      <c r="O1328" s="207">
        <v>0</v>
      </c>
      <c r="P1328" s="124" t="s">
        <v>1314</v>
      </c>
    </row>
    <row r="1329" spans="1:16">
      <c r="A1329" s="257" t="s">
        <v>1367</v>
      </c>
      <c r="B1329" s="124"/>
      <c r="C1329" s="125" t="s">
        <v>1367</v>
      </c>
      <c r="D1329" s="119">
        <v>43159</v>
      </c>
      <c r="E1329" s="120" t="s">
        <v>3224</v>
      </c>
      <c r="F1329" s="120" t="s">
        <v>13</v>
      </c>
      <c r="G1329" s="120">
        <v>379764</v>
      </c>
      <c r="H1329" s="124"/>
      <c r="I1329" s="128" t="s">
        <v>1392</v>
      </c>
      <c r="J1329" s="124"/>
      <c r="K1329" s="124"/>
      <c r="L1329" s="124"/>
      <c r="M1329" s="124"/>
      <c r="N1329" s="207">
        <v>8447863</v>
      </c>
      <c r="O1329" s="207">
        <v>0</v>
      </c>
      <c r="P1329" s="124" t="s">
        <v>1314</v>
      </c>
    </row>
    <row r="1330" spans="1:16">
      <c r="A1330" s="257" t="s">
        <v>1367</v>
      </c>
      <c r="B1330" s="124"/>
      <c r="C1330" s="125" t="s">
        <v>1367</v>
      </c>
      <c r="D1330" s="119">
        <v>43159</v>
      </c>
      <c r="E1330" s="120" t="s">
        <v>3225</v>
      </c>
      <c r="F1330" s="120" t="s">
        <v>13</v>
      </c>
      <c r="G1330" s="120">
        <v>379766</v>
      </c>
      <c r="H1330" s="124"/>
      <c r="I1330" s="128" t="s">
        <v>1392</v>
      </c>
      <c r="J1330" s="124"/>
      <c r="K1330" s="124"/>
      <c r="L1330" s="124"/>
      <c r="M1330" s="124"/>
      <c r="N1330" s="207">
        <v>101216369.06999999</v>
      </c>
      <c r="O1330" s="207">
        <v>0</v>
      </c>
      <c r="P1330" s="124" t="s">
        <v>1314</v>
      </c>
    </row>
    <row r="1331" spans="1:16">
      <c r="A1331" s="257" t="s">
        <v>1367</v>
      </c>
      <c r="B1331" s="124"/>
      <c r="C1331" s="125" t="s">
        <v>1367</v>
      </c>
      <c r="D1331" s="119">
        <v>43159</v>
      </c>
      <c r="E1331" s="120" t="s">
        <v>3226</v>
      </c>
      <c r="F1331" s="120" t="s">
        <v>13</v>
      </c>
      <c r="G1331" s="120">
        <v>379768</v>
      </c>
      <c r="H1331" s="124"/>
      <c r="I1331" s="128" t="s">
        <v>1392</v>
      </c>
      <c r="J1331" s="124"/>
      <c r="K1331" s="124"/>
      <c r="L1331" s="124"/>
      <c r="M1331" s="124"/>
      <c r="N1331" s="207">
        <v>7497881.4199999999</v>
      </c>
      <c r="O1331" s="207">
        <v>0</v>
      </c>
      <c r="P1331" s="124" t="s">
        <v>1314</v>
      </c>
    </row>
    <row r="1332" spans="1:16">
      <c r="A1332" s="257" t="s">
        <v>1367</v>
      </c>
      <c r="B1332" s="124"/>
      <c r="C1332" s="125" t="s">
        <v>1367</v>
      </c>
      <c r="D1332" s="119">
        <v>43159</v>
      </c>
      <c r="E1332" s="120" t="s">
        <v>3227</v>
      </c>
      <c r="F1332" s="120" t="s">
        <v>13</v>
      </c>
      <c r="G1332" s="120">
        <v>379770</v>
      </c>
      <c r="H1332" s="124"/>
      <c r="I1332" s="128" t="s">
        <v>1392</v>
      </c>
      <c r="J1332" s="124"/>
      <c r="K1332" s="124"/>
      <c r="L1332" s="124"/>
      <c r="M1332" s="124"/>
      <c r="N1332" s="207">
        <v>10097.299999999999</v>
      </c>
      <c r="O1332" s="207">
        <v>0</v>
      </c>
      <c r="P1332" s="124" t="s">
        <v>1314</v>
      </c>
    </row>
    <row r="1333" spans="1:16">
      <c r="A1333" s="257" t="s">
        <v>1367</v>
      </c>
      <c r="B1333" s="124"/>
      <c r="C1333" s="125" t="s">
        <v>1367</v>
      </c>
      <c r="D1333" s="119">
        <v>43159</v>
      </c>
      <c r="E1333" s="120" t="s">
        <v>3228</v>
      </c>
      <c r="F1333" s="120" t="s">
        <v>13</v>
      </c>
      <c r="G1333" s="120">
        <v>379772</v>
      </c>
      <c r="H1333" s="124"/>
      <c r="I1333" s="128" t="s">
        <v>1392</v>
      </c>
      <c r="J1333" s="124"/>
      <c r="K1333" s="124"/>
      <c r="L1333" s="124"/>
      <c r="M1333" s="124"/>
      <c r="N1333" s="207">
        <v>15824.58</v>
      </c>
      <c r="O1333" s="207">
        <v>0</v>
      </c>
      <c r="P1333" s="124" t="s">
        <v>1314</v>
      </c>
    </row>
    <row r="1334" spans="1:16">
      <c r="A1334" s="257" t="s">
        <v>1367</v>
      </c>
      <c r="B1334" s="124"/>
      <c r="C1334" s="125" t="s">
        <v>1367</v>
      </c>
      <c r="D1334" s="119">
        <v>43159</v>
      </c>
      <c r="E1334" s="120" t="s">
        <v>3229</v>
      </c>
      <c r="F1334" s="120" t="s">
        <v>13</v>
      </c>
      <c r="G1334" s="120">
        <v>379774</v>
      </c>
      <c r="H1334" s="124"/>
      <c r="I1334" s="128" t="s">
        <v>1392</v>
      </c>
      <c r="J1334" s="124"/>
      <c r="K1334" s="124"/>
      <c r="L1334" s="124"/>
      <c r="M1334" s="124"/>
      <c r="N1334" s="207">
        <v>290018.23</v>
      </c>
      <c r="O1334" s="207">
        <v>0</v>
      </c>
      <c r="P1334" s="124" t="s">
        <v>1314</v>
      </c>
    </row>
    <row r="1335" spans="1:16">
      <c r="A1335" s="257" t="s">
        <v>1367</v>
      </c>
      <c r="B1335" s="124"/>
      <c r="C1335" s="125" t="s">
        <v>1367</v>
      </c>
      <c r="D1335" s="119">
        <v>43159</v>
      </c>
      <c r="E1335" s="120" t="s">
        <v>3230</v>
      </c>
      <c r="F1335" s="120" t="s">
        <v>13</v>
      </c>
      <c r="G1335" s="120">
        <v>379776</v>
      </c>
      <c r="H1335" s="124"/>
      <c r="I1335" s="128" t="s">
        <v>1392</v>
      </c>
      <c r="J1335" s="124"/>
      <c r="K1335" s="124"/>
      <c r="L1335" s="124"/>
      <c r="M1335" s="124"/>
      <c r="N1335" s="207">
        <v>3554.03</v>
      </c>
      <c r="O1335" s="207">
        <v>0</v>
      </c>
      <c r="P1335" s="124" t="s">
        <v>1314</v>
      </c>
    </row>
    <row r="1336" spans="1:16">
      <c r="A1336" s="257" t="s">
        <v>1367</v>
      </c>
      <c r="B1336" s="124"/>
      <c r="C1336" s="125" t="s">
        <v>1367</v>
      </c>
      <c r="D1336" s="119">
        <v>43159</v>
      </c>
      <c r="E1336" s="120" t="s">
        <v>3231</v>
      </c>
      <c r="F1336" s="120" t="s">
        <v>13</v>
      </c>
      <c r="G1336" s="120">
        <v>379778</v>
      </c>
      <c r="H1336" s="124"/>
      <c r="I1336" s="128" t="s">
        <v>1392</v>
      </c>
      <c r="J1336" s="124"/>
      <c r="K1336" s="124"/>
      <c r="L1336" s="124"/>
      <c r="M1336" s="124"/>
      <c r="N1336" s="207">
        <v>15239.42</v>
      </c>
      <c r="O1336" s="207">
        <v>0</v>
      </c>
      <c r="P1336" s="124" t="s">
        <v>1314</v>
      </c>
    </row>
    <row r="1337" spans="1:16">
      <c r="A1337" s="257" t="s">
        <v>1367</v>
      </c>
      <c r="B1337" s="124"/>
      <c r="C1337" s="125" t="s">
        <v>1367</v>
      </c>
      <c r="D1337" s="119">
        <v>43159</v>
      </c>
      <c r="E1337" s="120" t="s">
        <v>3232</v>
      </c>
      <c r="F1337" s="120" t="s">
        <v>13</v>
      </c>
      <c r="G1337" s="120">
        <v>379780</v>
      </c>
      <c r="H1337" s="124"/>
      <c r="I1337" s="128" t="s">
        <v>1392</v>
      </c>
      <c r="J1337" s="124"/>
      <c r="K1337" s="124"/>
      <c r="L1337" s="124"/>
      <c r="M1337" s="124"/>
      <c r="N1337" s="207">
        <v>15239.42</v>
      </c>
      <c r="O1337" s="207">
        <v>0</v>
      </c>
      <c r="P1337" s="124" t="s">
        <v>1314</v>
      </c>
    </row>
    <row r="1338" spans="1:16">
      <c r="A1338" s="257" t="s">
        <v>1367</v>
      </c>
      <c r="B1338" s="124"/>
      <c r="C1338" s="125" t="s">
        <v>1367</v>
      </c>
      <c r="D1338" s="119">
        <v>43159</v>
      </c>
      <c r="E1338" s="120" t="s">
        <v>3233</v>
      </c>
      <c r="F1338" s="120" t="s">
        <v>13</v>
      </c>
      <c r="G1338" s="120">
        <v>379782</v>
      </c>
      <c r="H1338" s="124"/>
      <c r="I1338" s="128" t="s">
        <v>1392</v>
      </c>
      <c r="J1338" s="124"/>
      <c r="K1338" s="124"/>
      <c r="L1338" s="124"/>
      <c r="M1338" s="124"/>
      <c r="N1338" s="207">
        <v>15239.42</v>
      </c>
      <c r="O1338" s="207">
        <v>0</v>
      </c>
      <c r="P1338" s="124" t="s">
        <v>1314</v>
      </c>
    </row>
    <row r="1339" spans="1:16">
      <c r="A1339" s="257" t="s">
        <v>1367</v>
      </c>
      <c r="B1339" s="124"/>
      <c r="C1339" s="125" t="s">
        <v>1367</v>
      </c>
      <c r="D1339" s="119">
        <v>43159</v>
      </c>
      <c r="E1339" s="120" t="s">
        <v>3234</v>
      </c>
      <c r="F1339" s="120" t="s">
        <v>13</v>
      </c>
      <c r="G1339" s="120">
        <v>379784</v>
      </c>
      <c r="H1339" s="124"/>
      <c r="I1339" s="128" t="s">
        <v>1392</v>
      </c>
      <c r="J1339" s="124"/>
      <c r="K1339" s="124"/>
      <c r="L1339" s="124"/>
      <c r="M1339" s="124"/>
      <c r="N1339" s="207">
        <v>15239.42</v>
      </c>
      <c r="O1339" s="207">
        <v>0</v>
      </c>
      <c r="P1339" s="124" t="s">
        <v>1314</v>
      </c>
    </row>
    <row r="1340" spans="1:16">
      <c r="A1340" s="257" t="s">
        <v>1367</v>
      </c>
      <c r="B1340" s="124"/>
      <c r="C1340" s="125" t="s">
        <v>1367</v>
      </c>
      <c r="D1340" s="119">
        <v>43159</v>
      </c>
      <c r="E1340" s="120" t="s">
        <v>3235</v>
      </c>
      <c r="F1340" s="120" t="s">
        <v>13</v>
      </c>
      <c r="G1340" s="120">
        <v>379786</v>
      </c>
      <c r="H1340" s="124"/>
      <c r="I1340" s="128" t="s">
        <v>1392</v>
      </c>
      <c r="J1340" s="124"/>
      <c r="K1340" s="124"/>
      <c r="L1340" s="124"/>
      <c r="M1340" s="124"/>
      <c r="N1340" s="207">
        <v>5592.75</v>
      </c>
      <c r="O1340" s="207">
        <v>0</v>
      </c>
      <c r="P1340" s="124" t="s">
        <v>1314</v>
      </c>
    </row>
    <row r="1341" spans="1:16">
      <c r="A1341" s="257" t="s">
        <v>1367</v>
      </c>
      <c r="B1341" s="124"/>
      <c r="C1341" s="125" t="s">
        <v>1367</v>
      </c>
      <c r="D1341" s="119">
        <v>43159</v>
      </c>
      <c r="E1341" s="120" t="s">
        <v>3236</v>
      </c>
      <c r="F1341" s="120" t="s">
        <v>13</v>
      </c>
      <c r="G1341" s="120">
        <v>379788</v>
      </c>
      <c r="H1341" s="124"/>
      <c r="I1341" s="128" t="s">
        <v>1392</v>
      </c>
      <c r="J1341" s="124"/>
      <c r="K1341" s="124"/>
      <c r="L1341" s="124"/>
      <c r="M1341" s="124"/>
      <c r="N1341" s="207">
        <v>354.46</v>
      </c>
      <c r="O1341" s="207">
        <v>0</v>
      </c>
      <c r="P1341" s="124" t="s">
        <v>1314</v>
      </c>
    </row>
    <row r="1342" spans="1:16">
      <c r="A1342" s="257" t="s">
        <v>1367</v>
      </c>
      <c r="B1342" s="124"/>
      <c r="C1342" s="125" t="s">
        <v>1367</v>
      </c>
      <c r="D1342" s="119">
        <v>43159</v>
      </c>
      <c r="E1342" s="120" t="s">
        <v>3237</v>
      </c>
      <c r="F1342" s="120" t="s">
        <v>13</v>
      </c>
      <c r="G1342" s="120">
        <v>379790</v>
      </c>
      <c r="H1342" s="124"/>
      <c r="I1342" s="128" t="s">
        <v>1392</v>
      </c>
      <c r="J1342" s="124"/>
      <c r="K1342" s="124"/>
      <c r="L1342" s="124"/>
      <c r="M1342" s="124"/>
      <c r="N1342" s="207">
        <v>1256.07</v>
      </c>
      <c r="O1342" s="207">
        <v>0</v>
      </c>
      <c r="P1342" s="124" t="s">
        <v>1314</v>
      </c>
    </row>
    <row r="1343" spans="1:16">
      <c r="A1343" s="257" t="s">
        <v>1367</v>
      </c>
      <c r="B1343" s="124"/>
      <c r="C1343" s="125" t="s">
        <v>1367</v>
      </c>
      <c r="D1343" s="119">
        <v>43159</v>
      </c>
      <c r="E1343" s="120" t="s">
        <v>3238</v>
      </c>
      <c r="F1343" s="120" t="s">
        <v>13</v>
      </c>
      <c r="G1343" s="120">
        <v>379792</v>
      </c>
      <c r="H1343" s="124"/>
      <c r="I1343" s="128" t="s">
        <v>1392</v>
      </c>
      <c r="J1343" s="124"/>
      <c r="K1343" s="124"/>
      <c r="L1343" s="124"/>
      <c r="M1343" s="124"/>
      <c r="N1343" s="207">
        <v>5385.99</v>
      </c>
      <c r="O1343" s="207">
        <v>0</v>
      </c>
      <c r="P1343" s="124" t="s">
        <v>1314</v>
      </c>
    </row>
    <row r="1344" spans="1:16">
      <c r="A1344" s="257" t="s">
        <v>1367</v>
      </c>
      <c r="B1344" s="124"/>
      <c r="C1344" s="125" t="s">
        <v>1367</v>
      </c>
      <c r="D1344" s="119">
        <v>43159</v>
      </c>
      <c r="E1344" s="120" t="s">
        <v>3239</v>
      </c>
      <c r="F1344" s="120" t="s">
        <v>13</v>
      </c>
      <c r="G1344" s="120">
        <v>379794</v>
      </c>
      <c r="H1344" s="124"/>
      <c r="I1344" s="128" t="s">
        <v>1392</v>
      </c>
      <c r="J1344" s="124"/>
      <c r="K1344" s="124"/>
      <c r="L1344" s="124"/>
      <c r="M1344" s="124"/>
      <c r="N1344" s="207">
        <v>5385.99</v>
      </c>
      <c r="O1344" s="207">
        <v>0</v>
      </c>
      <c r="P1344" s="124" t="s">
        <v>1314</v>
      </c>
    </row>
    <row r="1345" spans="1:16">
      <c r="A1345" s="257" t="s">
        <v>1367</v>
      </c>
      <c r="B1345" s="124"/>
      <c r="C1345" s="125" t="s">
        <v>1367</v>
      </c>
      <c r="D1345" s="119">
        <v>43159</v>
      </c>
      <c r="E1345" s="120" t="s">
        <v>3240</v>
      </c>
      <c r="F1345" s="120" t="s">
        <v>13</v>
      </c>
      <c r="G1345" s="120">
        <v>379796</v>
      </c>
      <c r="H1345" s="124"/>
      <c r="I1345" s="128" t="s">
        <v>1392</v>
      </c>
      <c r="J1345" s="124"/>
      <c r="K1345" s="124"/>
      <c r="L1345" s="124"/>
      <c r="M1345" s="124"/>
      <c r="N1345" s="207">
        <v>5385.99</v>
      </c>
      <c r="O1345" s="207">
        <v>0</v>
      </c>
      <c r="P1345" s="124" t="s">
        <v>1314</v>
      </c>
    </row>
    <row r="1346" spans="1:16">
      <c r="A1346" s="257" t="s">
        <v>1367</v>
      </c>
      <c r="B1346" s="124"/>
      <c r="C1346" s="125" t="s">
        <v>1367</v>
      </c>
      <c r="D1346" s="119">
        <v>43159</v>
      </c>
      <c r="E1346" s="120" t="s">
        <v>3241</v>
      </c>
      <c r="F1346" s="120" t="s">
        <v>13</v>
      </c>
      <c r="G1346" s="120">
        <v>379798</v>
      </c>
      <c r="H1346" s="124"/>
      <c r="I1346" s="128" t="s">
        <v>1392</v>
      </c>
      <c r="J1346" s="124"/>
      <c r="K1346" s="124"/>
      <c r="L1346" s="124"/>
      <c r="M1346" s="124"/>
      <c r="N1346" s="207">
        <v>5385.99</v>
      </c>
      <c r="O1346" s="207">
        <v>0</v>
      </c>
      <c r="P1346" s="124" t="s">
        <v>1314</v>
      </c>
    </row>
    <row r="1347" spans="1:16">
      <c r="A1347" s="257" t="s">
        <v>1367</v>
      </c>
      <c r="B1347" s="124"/>
      <c r="C1347" s="125" t="s">
        <v>1367</v>
      </c>
      <c r="D1347" s="119">
        <v>43159</v>
      </c>
      <c r="E1347" s="120" t="s">
        <v>3242</v>
      </c>
      <c r="F1347" s="120" t="s">
        <v>13</v>
      </c>
      <c r="G1347" s="120">
        <v>379800</v>
      </c>
      <c r="H1347" s="124"/>
      <c r="I1347" s="128" t="s">
        <v>1392</v>
      </c>
      <c r="J1347" s="124"/>
      <c r="K1347" s="124"/>
      <c r="L1347" s="124"/>
      <c r="M1347" s="124"/>
      <c r="N1347" s="207">
        <v>27733.4</v>
      </c>
      <c r="O1347" s="207">
        <v>0</v>
      </c>
      <c r="P1347" s="124" t="s">
        <v>1314</v>
      </c>
    </row>
    <row r="1348" spans="1:16">
      <c r="A1348" s="257" t="s">
        <v>1367</v>
      </c>
      <c r="B1348" s="124"/>
      <c r="C1348" s="125" t="s">
        <v>1367</v>
      </c>
      <c r="D1348" s="119">
        <v>43159</v>
      </c>
      <c r="E1348" s="120" t="s">
        <v>3243</v>
      </c>
      <c r="F1348" s="120" t="s">
        <v>13</v>
      </c>
      <c r="G1348" s="120">
        <v>379802</v>
      </c>
      <c r="H1348" s="124"/>
      <c r="I1348" s="128" t="s">
        <v>1392</v>
      </c>
      <c r="J1348" s="124"/>
      <c r="K1348" s="124"/>
      <c r="L1348" s="124"/>
      <c r="M1348" s="124"/>
      <c r="N1348" s="207">
        <v>2754.7</v>
      </c>
      <c r="O1348" s="207">
        <v>0</v>
      </c>
      <c r="P1348" s="124" t="s">
        <v>1314</v>
      </c>
    </row>
    <row r="1349" spans="1:16">
      <c r="A1349" s="257" t="s">
        <v>1367</v>
      </c>
      <c r="B1349" s="124"/>
      <c r="C1349" s="125" t="s">
        <v>1367</v>
      </c>
      <c r="D1349" s="119">
        <v>43159</v>
      </c>
      <c r="E1349" s="120" t="s">
        <v>3244</v>
      </c>
      <c r="F1349" s="120" t="s">
        <v>13</v>
      </c>
      <c r="G1349" s="120">
        <v>379804</v>
      </c>
      <c r="H1349" s="124"/>
      <c r="I1349" s="128" t="s">
        <v>1392</v>
      </c>
      <c r="J1349" s="124"/>
      <c r="K1349" s="124"/>
      <c r="L1349" s="124"/>
      <c r="M1349" s="124"/>
      <c r="N1349" s="207">
        <v>9761.57</v>
      </c>
      <c r="O1349" s="207">
        <v>0</v>
      </c>
      <c r="P1349" s="124" t="s">
        <v>1314</v>
      </c>
    </row>
    <row r="1350" spans="1:16">
      <c r="A1350" s="257" t="s">
        <v>1367</v>
      </c>
      <c r="B1350" s="124"/>
      <c r="C1350" s="125" t="s">
        <v>1367</v>
      </c>
      <c r="D1350" s="119">
        <v>43159</v>
      </c>
      <c r="E1350" s="120" t="s">
        <v>3245</v>
      </c>
      <c r="F1350" s="120" t="s">
        <v>13</v>
      </c>
      <c r="G1350" s="120">
        <v>379806</v>
      </c>
      <c r="H1350" s="124"/>
      <c r="I1350" s="128" t="s">
        <v>1392</v>
      </c>
      <c r="J1350" s="124"/>
      <c r="K1350" s="124"/>
      <c r="L1350" s="124"/>
      <c r="M1350" s="124"/>
      <c r="N1350" s="207">
        <v>41856.910000000003</v>
      </c>
      <c r="O1350" s="207">
        <v>0</v>
      </c>
      <c r="P1350" s="124" t="s">
        <v>1314</v>
      </c>
    </row>
    <row r="1351" spans="1:16">
      <c r="A1351" s="257" t="s">
        <v>1367</v>
      </c>
      <c r="B1351" s="124"/>
      <c r="C1351" s="125" t="s">
        <v>1367</v>
      </c>
      <c r="D1351" s="119">
        <v>43159</v>
      </c>
      <c r="E1351" s="120" t="s">
        <v>3246</v>
      </c>
      <c r="F1351" s="120" t="s">
        <v>13</v>
      </c>
      <c r="G1351" s="120">
        <v>379808</v>
      </c>
      <c r="H1351" s="124"/>
      <c r="I1351" s="128" t="s">
        <v>1392</v>
      </c>
      <c r="J1351" s="124"/>
      <c r="K1351" s="124"/>
      <c r="L1351" s="124"/>
      <c r="M1351" s="124"/>
      <c r="N1351" s="207">
        <v>41856.910000000003</v>
      </c>
      <c r="O1351" s="207">
        <v>0</v>
      </c>
      <c r="P1351" s="124" t="s">
        <v>1314</v>
      </c>
    </row>
    <row r="1352" spans="1:16">
      <c r="A1352" s="257" t="s">
        <v>1367</v>
      </c>
      <c r="B1352" s="124"/>
      <c r="C1352" s="125" t="s">
        <v>1367</v>
      </c>
      <c r="D1352" s="119">
        <v>43159</v>
      </c>
      <c r="E1352" s="120" t="s">
        <v>3247</v>
      </c>
      <c r="F1352" s="120" t="s">
        <v>13</v>
      </c>
      <c r="G1352" s="120">
        <v>379810</v>
      </c>
      <c r="H1352" s="124"/>
      <c r="I1352" s="128" t="s">
        <v>1392</v>
      </c>
      <c r="J1352" s="124"/>
      <c r="K1352" s="124"/>
      <c r="L1352" s="124"/>
      <c r="M1352" s="124"/>
      <c r="N1352" s="207">
        <v>41856.910000000003</v>
      </c>
      <c r="O1352" s="207">
        <v>0</v>
      </c>
      <c r="P1352" s="124" t="s">
        <v>1314</v>
      </c>
    </row>
    <row r="1353" spans="1:16">
      <c r="A1353" s="257" t="s">
        <v>1367</v>
      </c>
      <c r="B1353" s="124"/>
      <c r="C1353" s="125" t="s">
        <v>1367</v>
      </c>
      <c r="D1353" s="119">
        <v>43159</v>
      </c>
      <c r="E1353" s="120" t="s">
        <v>3248</v>
      </c>
      <c r="F1353" s="120" t="s">
        <v>13</v>
      </c>
      <c r="G1353" s="120">
        <v>379812</v>
      </c>
      <c r="H1353" s="124"/>
      <c r="I1353" s="128" t="s">
        <v>1392</v>
      </c>
      <c r="J1353" s="124"/>
      <c r="K1353" s="124"/>
      <c r="L1353" s="124"/>
      <c r="M1353" s="124"/>
      <c r="N1353" s="207">
        <v>41856.910000000003</v>
      </c>
      <c r="O1353" s="207">
        <v>0</v>
      </c>
      <c r="P1353" s="124" t="s">
        <v>1314</v>
      </c>
    </row>
    <row r="1354" spans="1:16">
      <c r="A1354" s="257" t="s">
        <v>1367</v>
      </c>
      <c r="B1354" s="124"/>
      <c r="C1354" s="125" t="s">
        <v>1367</v>
      </c>
      <c r="D1354" s="119">
        <v>43159</v>
      </c>
      <c r="E1354" s="120" t="s">
        <v>3249</v>
      </c>
      <c r="F1354" s="120" t="s">
        <v>13</v>
      </c>
      <c r="G1354" s="120">
        <v>379814</v>
      </c>
      <c r="H1354" s="124"/>
      <c r="I1354" s="128" t="s">
        <v>1392</v>
      </c>
      <c r="J1354" s="124"/>
      <c r="K1354" s="124"/>
      <c r="L1354" s="124"/>
      <c r="M1354" s="124"/>
      <c r="N1354" s="207">
        <v>4129.93</v>
      </c>
      <c r="O1354" s="207">
        <v>0</v>
      </c>
      <c r="P1354" s="124" t="s">
        <v>1314</v>
      </c>
    </row>
    <row r="1355" spans="1:16">
      <c r="A1355" s="257" t="s">
        <v>1367</v>
      </c>
      <c r="B1355" s="124"/>
      <c r="C1355" s="125" t="s">
        <v>1367</v>
      </c>
      <c r="D1355" s="119">
        <v>43159</v>
      </c>
      <c r="E1355" s="120" t="s">
        <v>3250</v>
      </c>
      <c r="F1355" s="120" t="s">
        <v>13</v>
      </c>
      <c r="G1355" s="120">
        <v>379816</v>
      </c>
      <c r="H1355" s="124"/>
      <c r="I1355" s="128" t="s">
        <v>1392</v>
      </c>
      <c r="J1355" s="124"/>
      <c r="K1355" s="124"/>
      <c r="L1355" s="124"/>
      <c r="M1355" s="124"/>
      <c r="N1355" s="207">
        <v>5031.54</v>
      </c>
      <c r="O1355" s="207">
        <v>0</v>
      </c>
      <c r="P1355" s="124" t="s">
        <v>1314</v>
      </c>
    </row>
    <row r="1356" spans="1:16">
      <c r="A1356" s="257" t="s">
        <v>1367</v>
      </c>
      <c r="B1356" s="124"/>
      <c r="C1356" s="125" t="s">
        <v>1367</v>
      </c>
      <c r="D1356" s="119">
        <v>43159</v>
      </c>
      <c r="E1356" s="120" t="s">
        <v>3251</v>
      </c>
      <c r="F1356" s="120" t="s">
        <v>13</v>
      </c>
      <c r="G1356" s="120">
        <v>379818</v>
      </c>
      <c r="H1356" s="124"/>
      <c r="I1356" s="128" t="s">
        <v>1392</v>
      </c>
      <c r="J1356" s="124"/>
      <c r="K1356" s="124"/>
      <c r="L1356" s="124"/>
      <c r="M1356" s="124"/>
      <c r="N1356" s="207">
        <v>14236.49</v>
      </c>
      <c r="O1356" s="207">
        <v>0</v>
      </c>
      <c r="P1356" s="124" t="s">
        <v>1314</v>
      </c>
    </row>
    <row r="1357" spans="1:16">
      <c r="A1357" s="257" t="s">
        <v>1367</v>
      </c>
      <c r="B1357" s="124"/>
      <c r="C1357" s="125" t="s">
        <v>1367</v>
      </c>
      <c r="D1357" s="119">
        <v>43159</v>
      </c>
      <c r="E1357" s="120" t="s">
        <v>3252</v>
      </c>
      <c r="F1357" s="120" t="s">
        <v>13</v>
      </c>
      <c r="G1357" s="120">
        <v>379820</v>
      </c>
      <c r="H1357" s="124"/>
      <c r="I1357" s="128" t="s">
        <v>1392</v>
      </c>
      <c r="J1357" s="124"/>
      <c r="K1357" s="124"/>
      <c r="L1357" s="124"/>
      <c r="M1357" s="124"/>
      <c r="N1357" s="207">
        <v>5142.12</v>
      </c>
      <c r="O1357" s="207">
        <v>0</v>
      </c>
      <c r="P1357" s="124" t="s">
        <v>1314</v>
      </c>
    </row>
    <row r="1358" spans="1:16">
      <c r="A1358" s="257" t="s">
        <v>1367</v>
      </c>
      <c r="B1358" s="124"/>
      <c r="C1358" s="125" t="s">
        <v>1367</v>
      </c>
      <c r="D1358" s="119">
        <v>43159</v>
      </c>
      <c r="E1358" s="120" t="s">
        <v>3253</v>
      </c>
      <c r="F1358" s="120" t="s">
        <v>13</v>
      </c>
      <c r="G1358" s="120">
        <v>379822</v>
      </c>
      <c r="H1358" s="124"/>
      <c r="I1358" s="128" t="s">
        <v>1392</v>
      </c>
      <c r="J1358" s="124"/>
      <c r="K1358" s="124"/>
      <c r="L1358" s="124"/>
      <c r="M1358" s="124"/>
      <c r="N1358" s="207">
        <v>11685.39</v>
      </c>
      <c r="O1358" s="207">
        <v>0</v>
      </c>
      <c r="P1358" s="124" t="s">
        <v>1314</v>
      </c>
    </row>
    <row r="1359" spans="1:16">
      <c r="A1359" s="257" t="s">
        <v>1367</v>
      </c>
      <c r="B1359" s="124"/>
      <c r="C1359" s="125" t="s">
        <v>1367</v>
      </c>
      <c r="D1359" s="119">
        <v>43159</v>
      </c>
      <c r="E1359" s="120" t="s">
        <v>3254</v>
      </c>
      <c r="F1359" s="120" t="s">
        <v>13</v>
      </c>
      <c r="G1359" s="120">
        <v>379824</v>
      </c>
      <c r="H1359" s="124"/>
      <c r="I1359" s="128" t="s">
        <v>1392</v>
      </c>
      <c r="J1359" s="124"/>
      <c r="K1359" s="124"/>
      <c r="L1359" s="124"/>
      <c r="M1359" s="124"/>
      <c r="N1359" s="207">
        <v>32095.33</v>
      </c>
      <c r="O1359" s="207">
        <v>0</v>
      </c>
      <c r="P1359" s="124" t="s">
        <v>1314</v>
      </c>
    </row>
    <row r="1360" spans="1:16">
      <c r="A1360" s="257" t="s">
        <v>1367</v>
      </c>
      <c r="B1360" s="124"/>
      <c r="C1360" s="125" t="s">
        <v>1367</v>
      </c>
      <c r="D1360" s="119">
        <v>43159</v>
      </c>
      <c r="E1360" s="120" t="s">
        <v>3255</v>
      </c>
      <c r="F1360" s="120" t="s">
        <v>13</v>
      </c>
      <c r="G1360" s="120">
        <v>379826</v>
      </c>
      <c r="H1360" s="124"/>
      <c r="I1360" s="128" t="s">
        <v>1392</v>
      </c>
      <c r="J1360" s="124"/>
      <c r="K1360" s="124"/>
      <c r="L1360" s="124"/>
      <c r="M1360" s="124"/>
      <c r="N1360" s="207">
        <v>39102.21</v>
      </c>
      <c r="O1360" s="207">
        <v>0</v>
      </c>
      <c r="P1360" s="124" t="s">
        <v>1314</v>
      </c>
    </row>
    <row r="1361" spans="1:16" ht="63.75">
      <c r="A1361" s="257" t="s">
        <v>620</v>
      </c>
      <c r="B1361" s="124"/>
      <c r="C1361" s="125" t="s">
        <v>714</v>
      </c>
      <c r="D1361" s="119">
        <v>43159</v>
      </c>
      <c r="E1361" s="120" t="s">
        <v>3256</v>
      </c>
      <c r="F1361" s="120" t="s">
        <v>11</v>
      </c>
      <c r="G1361" s="120">
        <v>914994</v>
      </c>
      <c r="H1361" s="124"/>
      <c r="I1361" s="128" t="s">
        <v>3724</v>
      </c>
      <c r="J1361" s="124"/>
      <c r="K1361" s="124"/>
      <c r="L1361" s="124"/>
      <c r="M1361" s="124"/>
      <c r="N1361" s="207">
        <v>150</v>
      </c>
      <c r="O1361" s="207">
        <v>0</v>
      </c>
      <c r="P1361" s="124" t="s">
        <v>1314</v>
      </c>
    </row>
    <row r="1362" spans="1:16" ht="51">
      <c r="A1362" s="257">
        <v>513</v>
      </c>
      <c r="B1362" s="124"/>
      <c r="C1362" s="125" t="s">
        <v>201</v>
      </c>
      <c r="D1362" s="119">
        <v>43159</v>
      </c>
      <c r="E1362" s="120" t="s">
        <v>3257</v>
      </c>
      <c r="F1362" s="120" t="s">
        <v>11</v>
      </c>
      <c r="G1362" s="120">
        <v>914998</v>
      </c>
      <c r="H1362" s="124"/>
      <c r="I1362" s="128" t="s">
        <v>3725</v>
      </c>
      <c r="J1362" s="124"/>
      <c r="K1362" s="124"/>
      <c r="L1362" s="124"/>
      <c r="M1362" s="124"/>
      <c r="N1362" s="207">
        <v>50</v>
      </c>
      <c r="O1362" s="207">
        <v>0</v>
      </c>
      <c r="P1362" s="124" t="s">
        <v>1314</v>
      </c>
    </row>
    <row r="1363" spans="1:16" ht="51">
      <c r="A1363" s="257" t="s">
        <v>619</v>
      </c>
      <c r="B1363" s="124"/>
      <c r="C1363" s="125" t="s">
        <v>713</v>
      </c>
      <c r="D1363" s="119">
        <v>43159</v>
      </c>
      <c r="E1363" s="120" t="s">
        <v>3258</v>
      </c>
      <c r="F1363" s="120" t="s">
        <v>11</v>
      </c>
      <c r="G1363" s="120">
        <v>915026</v>
      </c>
      <c r="H1363" s="124"/>
      <c r="I1363" s="128" t="s">
        <v>3726</v>
      </c>
      <c r="J1363" s="124"/>
      <c r="K1363" s="124"/>
      <c r="L1363" s="124"/>
      <c r="M1363" s="124"/>
      <c r="N1363" s="207">
        <v>50</v>
      </c>
      <c r="O1363" s="207">
        <v>0</v>
      </c>
      <c r="P1363" s="124" t="s">
        <v>1314</v>
      </c>
    </row>
    <row r="1364" spans="1:16">
      <c r="A1364" s="257" t="s">
        <v>1367</v>
      </c>
      <c r="B1364" s="124"/>
      <c r="C1364" s="125" t="s">
        <v>1367</v>
      </c>
      <c r="D1364" s="119">
        <v>43159</v>
      </c>
      <c r="E1364" s="120" t="s">
        <v>3259</v>
      </c>
      <c r="F1364" s="120" t="s">
        <v>13</v>
      </c>
      <c r="G1364" s="120">
        <v>379618</v>
      </c>
      <c r="H1364" s="124"/>
      <c r="I1364" s="128" t="s">
        <v>1392</v>
      </c>
      <c r="J1364" s="124"/>
      <c r="K1364" s="124"/>
      <c r="L1364" s="124"/>
      <c r="M1364" s="124"/>
      <c r="N1364" s="207">
        <v>2687603.12</v>
      </c>
      <c r="O1364" s="207">
        <v>0</v>
      </c>
      <c r="P1364" s="124" t="s">
        <v>1314</v>
      </c>
    </row>
    <row r="1365" spans="1:16">
      <c r="A1365" s="257" t="s">
        <v>1367</v>
      </c>
      <c r="B1365" s="124"/>
      <c r="C1365" s="125" t="s">
        <v>1367</v>
      </c>
      <c r="D1365" s="119">
        <v>43159</v>
      </c>
      <c r="E1365" s="120" t="s">
        <v>3260</v>
      </c>
      <c r="F1365" s="120" t="s">
        <v>13</v>
      </c>
      <c r="G1365" s="120">
        <v>379620</v>
      </c>
      <c r="H1365" s="124"/>
      <c r="I1365" s="128" t="s">
        <v>1392</v>
      </c>
      <c r="J1365" s="124"/>
      <c r="K1365" s="124"/>
      <c r="L1365" s="124"/>
      <c r="M1365" s="124"/>
      <c r="N1365" s="207">
        <v>2687603.12</v>
      </c>
      <c r="O1365" s="207">
        <v>0</v>
      </c>
      <c r="P1365" s="124" t="s">
        <v>1314</v>
      </c>
    </row>
    <row r="1366" spans="1:16">
      <c r="A1366" s="257" t="s">
        <v>1367</v>
      </c>
      <c r="B1366" s="124"/>
      <c r="C1366" s="125" t="s">
        <v>1367</v>
      </c>
      <c r="D1366" s="119">
        <v>43159</v>
      </c>
      <c r="E1366" s="120" t="s">
        <v>3261</v>
      </c>
      <c r="F1366" s="120" t="s">
        <v>13</v>
      </c>
      <c r="G1366" s="120">
        <v>379622</v>
      </c>
      <c r="H1366" s="124"/>
      <c r="I1366" s="128" t="s">
        <v>1392</v>
      </c>
      <c r="J1366" s="124"/>
      <c r="K1366" s="124"/>
      <c r="L1366" s="124"/>
      <c r="M1366" s="124"/>
      <c r="N1366" s="207">
        <v>1514595.39</v>
      </c>
      <c r="O1366" s="207">
        <v>0</v>
      </c>
      <c r="P1366" s="124" t="s">
        <v>1314</v>
      </c>
    </row>
    <row r="1367" spans="1:16">
      <c r="A1367" s="257" t="s">
        <v>1367</v>
      </c>
      <c r="B1367" s="124"/>
      <c r="C1367" s="125" t="s">
        <v>1367</v>
      </c>
      <c r="D1367" s="119">
        <v>43159</v>
      </c>
      <c r="E1367" s="120" t="s">
        <v>3262</v>
      </c>
      <c r="F1367" s="120" t="s">
        <v>13</v>
      </c>
      <c r="G1367" s="120">
        <v>379624</v>
      </c>
      <c r="H1367" s="124"/>
      <c r="I1367" s="128" t="s">
        <v>1392</v>
      </c>
      <c r="J1367" s="124"/>
      <c r="K1367" s="124"/>
      <c r="L1367" s="124"/>
      <c r="M1367" s="124"/>
      <c r="N1367" s="207">
        <v>2373688.69</v>
      </c>
      <c r="O1367" s="207">
        <v>0</v>
      </c>
      <c r="P1367" s="124" t="s">
        <v>1314</v>
      </c>
    </row>
    <row r="1368" spans="1:16">
      <c r="A1368" s="257" t="s">
        <v>1367</v>
      </c>
      <c r="B1368" s="124"/>
      <c r="C1368" s="125" t="s">
        <v>1367</v>
      </c>
      <c r="D1368" s="119">
        <v>43159</v>
      </c>
      <c r="E1368" s="120" t="s">
        <v>3263</v>
      </c>
      <c r="F1368" s="120" t="s">
        <v>13</v>
      </c>
      <c r="G1368" s="120">
        <v>379626</v>
      </c>
      <c r="H1368" s="124"/>
      <c r="I1368" s="128" t="s">
        <v>1392</v>
      </c>
      <c r="J1368" s="124"/>
      <c r="K1368" s="124"/>
      <c r="L1368" s="124"/>
      <c r="M1368" s="124"/>
      <c r="N1368" s="207">
        <v>533106.04</v>
      </c>
      <c r="O1368" s="207">
        <v>0</v>
      </c>
      <c r="P1368" s="124" t="s">
        <v>1314</v>
      </c>
    </row>
    <row r="1369" spans="1:16">
      <c r="A1369" s="257" t="s">
        <v>1367</v>
      </c>
      <c r="B1369" s="124"/>
      <c r="C1369" s="125" t="s">
        <v>1367</v>
      </c>
      <c r="D1369" s="119">
        <v>43159</v>
      </c>
      <c r="E1369" s="120" t="s">
        <v>3264</v>
      </c>
      <c r="F1369" s="120" t="s">
        <v>13</v>
      </c>
      <c r="G1369" s="120">
        <v>379628</v>
      </c>
      <c r="H1369" s="124"/>
      <c r="I1369" s="128" t="s">
        <v>1392</v>
      </c>
      <c r="J1369" s="124"/>
      <c r="K1369" s="124"/>
      <c r="L1369" s="124"/>
      <c r="M1369" s="124"/>
      <c r="N1369" s="207">
        <v>1464238.39</v>
      </c>
      <c r="O1369" s="207">
        <v>0</v>
      </c>
      <c r="P1369" s="124" t="s">
        <v>1314</v>
      </c>
    </row>
    <row r="1370" spans="1:16">
      <c r="A1370" s="257" t="s">
        <v>1367</v>
      </c>
      <c r="B1370" s="124"/>
      <c r="C1370" s="125" t="s">
        <v>1367</v>
      </c>
      <c r="D1370" s="119">
        <v>43159</v>
      </c>
      <c r="E1370" s="120" t="s">
        <v>3265</v>
      </c>
      <c r="F1370" s="120" t="s">
        <v>13</v>
      </c>
      <c r="G1370" s="120">
        <v>379630</v>
      </c>
      <c r="H1370" s="124"/>
      <c r="I1370" s="128" t="s">
        <v>1392</v>
      </c>
      <c r="J1370" s="124"/>
      <c r="K1370" s="124"/>
      <c r="L1370" s="124"/>
      <c r="M1370" s="124"/>
      <c r="N1370" s="207">
        <v>6519614.8899999997</v>
      </c>
      <c r="O1370" s="207">
        <v>0</v>
      </c>
      <c r="P1370" s="124" t="s">
        <v>1314</v>
      </c>
    </row>
    <row r="1371" spans="1:16">
      <c r="A1371" s="257" t="s">
        <v>1367</v>
      </c>
      <c r="B1371" s="124"/>
      <c r="C1371" s="125" t="s">
        <v>1367</v>
      </c>
      <c r="D1371" s="119">
        <v>43159</v>
      </c>
      <c r="E1371" s="120" t="s">
        <v>3266</v>
      </c>
      <c r="F1371" s="120" t="s">
        <v>13</v>
      </c>
      <c r="G1371" s="120">
        <v>379632</v>
      </c>
      <c r="H1371" s="124"/>
      <c r="I1371" s="128" t="s">
        <v>1392</v>
      </c>
      <c r="J1371" s="124"/>
      <c r="K1371" s="124"/>
      <c r="L1371" s="124"/>
      <c r="M1371" s="124"/>
      <c r="N1371" s="207">
        <v>413209.49</v>
      </c>
      <c r="O1371" s="207">
        <v>0</v>
      </c>
      <c r="P1371" s="124" t="s">
        <v>1314</v>
      </c>
    </row>
    <row r="1372" spans="1:16">
      <c r="A1372" s="257" t="s">
        <v>1367</v>
      </c>
      <c r="B1372" s="124"/>
      <c r="C1372" s="125" t="s">
        <v>1367</v>
      </c>
      <c r="D1372" s="119">
        <v>43159</v>
      </c>
      <c r="E1372" s="120" t="s">
        <v>3267</v>
      </c>
      <c r="F1372" s="120" t="s">
        <v>13</v>
      </c>
      <c r="G1372" s="120">
        <v>379634</v>
      </c>
      <c r="H1372" s="124"/>
      <c r="I1372" s="128" t="s">
        <v>1392</v>
      </c>
      <c r="J1372" s="124"/>
      <c r="K1372" s="124"/>
      <c r="L1372" s="124"/>
      <c r="M1372" s="124"/>
      <c r="N1372" s="207">
        <v>3523958.61</v>
      </c>
      <c r="O1372" s="207">
        <v>0</v>
      </c>
      <c r="P1372" s="124" t="s">
        <v>1314</v>
      </c>
    </row>
    <row r="1373" spans="1:16">
      <c r="A1373" s="257" t="s">
        <v>1367</v>
      </c>
      <c r="B1373" s="124"/>
      <c r="C1373" s="125" t="s">
        <v>1367</v>
      </c>
      <c r="D1373" s="119">
        <v>43159</v>
      </c>
      <c r="E1373" s="120" t="s">
        <v>3268</v>
      </c>
      <c r="F1373" s="120" t="s">
        <v>13</v>
      </c>
      <c r="G1373" s="120">
        <v>379636</v>
      </c>
      <c r="H1373" s="124"/>
      <c r="I1373" s="128" t="s">
        <v>1392</v>
      </c>
      <c r="J1373" s="124"/>
      <c r="K1373" s="124"/>
      <c r="L1373" s="124"/>
      <c r="M1373" s="124"/>
      <c r="N1373" s="207">
        <v>5522782.46</v>
      </c>
      <c r="O1373" s="207">
        <v>0</v>
      </c>
      <c r="P1373" s="124" t="s">
        <v>1314</v>
      </c>
    </row>
    <row r="1374" spans="1:16">
      <c r="A1374" s="257" t="s">
        <v>1367</v>
      </c>
      <c r="B1374" s="124"/>
      <c r="C1374" s="125" t="s">
        <v>1367</v>
      </c>
      <c r="D1374" s="119">
        <v>43159</v>
      </c>
      <c r="E1374" s="120" t="s">
        <v>3269</v>
      </c>
      <c r="F1374" s="120" t="s">
        <v>13</v>
      </c>
      <c r="G1374" s="120">
        <v>379638</v>
      </c>
      <c r="H1374" s="124"/>
      <c r="I1374" s="128" t="s">
        <v>1392</v>
      </c>
      <c r="J1374" s="124"/>
      <c r="K1374" s="124"/>
      <c r="L1374" s="124"/>
      <c r="M1374" s="124"/>
      <c r="N1374" s="207">
        <v>350030.81</v>
      </c>
      <c r="O1374" s="207">
        <v>0</v>
      </c>
      <c r="P1374" s="124" t="s">
        <v>1314</v>
      </c>
    </row>
    <row r="1375" spans="1:16">
      <c r="A1375" s="257" t="s">
        <v>1367</v>
      </c>
      <c r="B1375" s="124"/>
      <c r="C1375" s="125" t="s">
        <v>1367</v>
      </c>
      <c r="D1375" s="119">
        <v>43159</v>
      </c>
      <c r="E1375" s="120" t="s">
        <v>3270</v>
      </c>
      <c r="F1375" s="120" t="s">
        <v>13</v>
      </c>
      <c r="G1375" s="120">
        <v>379640</v>
      </c>
      <c r="H1375" s="124"/>
      <c r="I1375" s="128" t="s">
        <v>1392</v>
      </c>
      <c r="J1375" s="124"/>
      <c r="K1375" s="124"/>
      <c r="L1375" s="124"/>
      <c r="M1375" s="124"/>
      <c r="N1375" s="207">
        <v>15168970.710000001</v>
      </c>
      <c r="O1375" s="207">
        <v>0</v>
      </c>
      <c r="P1375" s="124" t="s">
        <v>1314</v>
      </c>
    </row>
    <row r="1376" spans="1:16">
      <c r="A1376" s="257" t="s">
        <v>1367</v>
      </c>
      <c r="B1376" s="124"/>
      <c r="C1376" s="125" t="s">
        <v>1367</v>
      </c>
      <c r="D1376" s="119">
        <v>43159</v>
      </c>
      <c r="E1376" s="120" t="s">
        <v>3271</v>
      </c>
      <c r="F1376" s="120" t="s">
        <v>13</v>
      </c>
      <c r="G1376" s="120">
        <v>379642</v>
      </c>
      <c r="H1376" s="124"/>
      <c r="I1376" s="128" t="s">
        <v>1392</v>
      </c>
      <c r="J1376" s="124"/>
      <c r="K1376" s="124"/>
      <c r="L1376" s="124"/>
      <c r="M1376" s="124"/>
      <c r="N1376" s="207">
        <v>3406794.61</v>
      </c>
      <c r="O1376" s="207">
        <v>0</v>
      </c>
      <c r="P1376" s="124" t="s">
        <v>1314</v>
      </c>
    </row>
    <row r="1377" spans="1:16">
      <c r="A1377" s="257" t="s">
        <v>1367</v>
      </c>
      <c r="B1377" s="124"/>
      <c r="C1377" s="125" t="s">
        <v>1367</v>
      </c>
      <c r="D1377" s="119">
        <v>43159</v>
      </c>
      <c r="E1377" s="120" t="s">
        <v>3272</v>
      </c>
      <c r="F1377" s="120" t="s">
        <v>13</v>
      </c>
      <c r="G1377" s="120">
        <v>379644</v>
      </c>
      <c r="H1377" s="124"/>
      <c r="I1377" s="128" t="s">
        <v>1392</v>
      </c>
      <c r="J1377" s="124"/>
      <c r="K1377" s="124"/>
      <c r="L1377" s="124"/>
      <c r="M1377" s="124"/>
      <c r="N1377" s="207">
        <v>9678966.3499999996</v>
      </c>
      <c r="O1377" s="207">
        <v>0</v>
      </c>
      <c r="P1377" s="124" t="s">
        <v>1314</v>
      </c>
    </row>
    <row r="1378" spans="1:16">
      <c r="A1378" s="257" t="s">
        <v>1367</v>
      </c>
      <c r="B1378" s="124"/>
      <c r="C1378" s="125" t="s">
        <v>1367</v>
      </c>
      <c r="D1378" s="119">
        <v>43159</v>
      </c>
      <c r="E1378" s="120" t="s">
        <v>3273</v>
      </c>
      <c r="F1378" s="120" t="s">
        <v>13</v>
      </c>
      <c r="G1378" s="120">
        <v>379646</v>
      </c>
      <c r="H1378" s="124"/>
      <c r="I1378" s="128" t="s">
        <v>1392</v>
      </c>
      <c r="J1378" s="124"/>
      <c r="K1378" s="124"/>
      <c r="L1378" s="124"/>
      <c r="M1378" s="124"/>
      <c r="N1378" s="207">
        <v>626784.68999999994</v>
      </c>
      <c r="O1378" s="207">
        <v>0</v>
      </c>
      <c r="P1378" s="124" t="s">
        <v>1314</v>
      </c>
    </row>
    <row r="1379" spans="1:16">
      <c r="A1379" s="257" t="s">
        <v>1367</v>
      </c>
      <c r="B1379" s="124"/>
      <c r="C1379" s="125" t="s">
        <v>1367</v>
      </c>
      <c r="D1379" s="119">
        <v>43159</v>
      </c>
      <c r="E1379" s="120" t="s">
        <v>3274</v>
      </c>
      <c r="F1379" s="120" t="s">
        <v>13</v>
      </c>
      <c r="G1379" s="120">
        <v>379648</v>
      </c>
      <c r="H1379" s="124"/>
      <c r="I1379" s="128" t="s">
        <v>1392</v>
      </c>
      <c r="J1379" s="124"/>
      <c r="K1379" s="124"/>
      <c r="L1379" s="124"/>
      <c r="M1379" s="124"/>
      <c r="N1379" s="207">
        <v>176879.27</v>
      </c>
      <c r="O1379" s="207">
        <v>0</v>
      </c>
      <c r="P1379" s="124" t="s">
        <v>1314</v>
      </c>
    </row>
    <row r="1380" spans="1:16">
      <c r="A1380" s="257" t="s">
        <v>1367</v>
      </c>
      <c r="B1380" s="124"/>
      <c r="C1380" s="125" t="s">
        <v>1367</v>
      </c>
      <c r="D1380" s="119">
        <v>43159</v>
      </c>
      <c r="E1380" s="120" t="s">
        <v>3275</v>
      </c>
      <c r="F1380" s="120" t="s">
        <v>13</v>
      </c>
      <c r="G1380" s="120">
        <v>379650</v>
      </c>
      <c r="H1380" s="124"/>
      <c r="I1380" s="128" t="s">
        <v>1392</v>
      </c>
      <c r="J1380" s="124"/>
      <c r="K1380" s="124"/>
      <c r="L1380" s="124"/>
      <c r="M1380" s="124"/>
      <c r="N1380" s="207">
        <v>1780743.56</v>
      </c>
      <c r="O1380" s="207">
        <v>0</v>
      </c>
      <c r="P1380" s="124" t="s">
        <v>1314</v>
      </c>
    </row>
    <row r="1381" spans="1:16">
      <c r="A1381" s="257" t="s">
        <v>1367</v>
      </c>
      <c r="B1381" s="124"/>
      <c r="C1381" s="125" t="s">
        <v>1367</v>
      </c>
      <c r="D1381" s="119">
        <v>43159</v>
      </c>
      <c r="E1381" s="120" t="s">
        <v>3276</v>
      </c>
      <c r="F1381" s="120" t="s">
        <v>13</v>
      </c>
      <c r="G1381" s="120">
        <v>379652</v>
      </c>
      <c r="H1381" s="124"/>
      <c r="I1381" s="128" t="s">
        <v>1392</v>
      </c>
      <c r="J1381" s="124"/>
      <c r="K1381" s="124"/>
      <c r="L1381" s="124"/>
      <c r="M1381" s="124"/>
      <c r="N1381" s="207">
        <v>771321.18</v>
      </c>
      <c r="O1381" s="207">
        <v>0</v>
      </c>
      <c r="P1381" s="124" t="s">
        <v>1314</v>
      </c>
    </row>
    <row r="1382" spans="1:16">
      <c r="A1382" s="257" t="s">
        <v>1367</v>
      </c>
      <c r="B1382" s="124"/>
      <c r="C1382" s="125" t="s">
        <v>1367</v>
      </c>
      <c r="D1382" s="119">
        <v>43159</v>
      </c>
      <c r="E1382" s="120" t="s">
        <v>3277</v>
      </c>
      <c r="F1382" s="120" t="s">
        <v>13</v>
      </c>
      <c r="G1382" s="120">
        <v>379654</v>
      </c>
      <c r="H1382" s="124"/>
      <c r="I1382" s="128" t="s">
        <v>1392</v>
      </c>
      <c r="J1382" s="124"/>
      <c r="K1382" s="124"/>
      <c r="L1382" s="124"/>
      <c r="M1382" s="124"/>
      <c r="N1382" s="207">
        <v>1752810.54</v>
      </c>
      <c r="O1382" s="207">
        <v>0</v>
      </c>
      <c r="P1382" s="124" t="s">
        <v>1314</v>
      </c>
    </row>
    <row r="1383" spans="1:16">
      <c r="A1383" s="257" t="s">
        <v>1367</v>
      </c>
      <c r="B1383" s="124"/>
      <c r="C1383" s="125" t="s">
        <v>1367</v>
      </c>
      <c r="D1383" s="119">
        <v>43159</v>
      </c>
      <c r="E1383" s="120" t="s">
        <v>3278</v>
      </c>
      <c r="F1383" s="120" t="s">
        <v>13</v>
      </c>
      <c r="G1383" s="120">
        <v>379656</v>
      </c>
      <c r="H1383" s="124"/>
      <c r="I1383" s="128" t="s">
        <v>1392</v>
      </c>
      <c r="J1383" s="124"/>
      <c r="K1383" s="124"/>
      <c r="L1383" s="124"/>
      <c r="M1383" s="124"/>
      <c r="N1383" s="207">
        <v>4814300.12</v>
      </c>
      <c r="O1383" s="207">
        <v>0</v>
      </c>
      <c r="P1383" s="124" t="s">
        <v>1314</v>
      </c>
    </row>
    <row r="1384" spans="1:16">
      <c r="A1384" s="257" t="s">
        <v>1367</v>
      </c>
      <c r="B1384" s="124"/>
      <c r="C1384" s="125" t="s">
        <v>1367</v>
      </c>
      <c r="D1384" s="119">
        <v>43159</v>
      </c>
      <c r="E1384" s="120" t="s">
        <v>3279</v>
      </c>
      <c r="F1384" s="120" t="s">
        <v>13</v>
      </c>
      <c r="G1384" s="120">
        <v>379658</v>
      </c>
      <c r="H1384" s="124"/>
      <c r="I1384" s="128" t="s">
        <v>1392</v>
      </c>
      <c r="J1384" s="124"/>
      <c r="K1384" s="124"/>
      <c r="L1384" s="124"/>
      <c r="M1384" s="124"/>
      <c r="N1384" s="207">
        <v>5865329.0199999996</v>
      </c>
      <c r="O1384" s="207">
        <v>0</v>
      </c>
      <c r="P1384" s="124" t="s">
        <v>1314</v>
      </c>
    </row>
    <row r="1385" spans="1:16">
      <c r="A1385" s="257" t="s">
        <v>1367</v>
      </c>
      <c r="B1385" s="124"/>
      <c r="C1385" s="125" t="s">
        <v>1367</v>
      </c>
      <c r="D1385" s="119">
        <v>43159</v>
      </c>
      <c r="E1385" s="120" t="s">
        <v>3280</v>
      </c>
      <c r="F1385" s="120" t="s">
        <v>13</v>
      </c>
      <c r="G1385" s="120">
        <v>379660</v>
      </c>
      <c r="H1385" s="124"/>
      <c r="I1385" s="128" t="s">
        <v>1392</v>
      </c>
      <c r="J1385" s="124"/>
      <c r="K1385" s="124"/>
      <c r="L1385" s="124"/>
      <c r="M1385" s="124"/>
      <c r="N1385" s="207">
        <v>4078205.93</v>
      </c>
      <c r="O1385" s="207">
        <v>0</v>
      </c>
      <c r="P1385" s="124" t="s">
        <v>1314</v>
      </c>
    </row>
    <row r="1386" spans="1:16">
      <c r="A1386" s="257" t="s">
        <v>1367</v>
      </c>
      <c r="B1386" s="124"/>
      <c r="C1386" s="125" t="s">
        <v>1367</v>
      </c>
      <c r="D1386" s="119">
        <v>43159</v>
      </c>
      <c r="E1386" s="120" t="s">
        <v>3281</v>
      </c>
      <c r="F1386" s="120" t="s">
        <v>13</v>
      </c>
      <c r="G1386" s="120">
        <v>379662</v>
      </c>
      <c r="H1386" s="124"/>
      <c r="I1386" s="128" t="s">
        <v>1392</v>
      </c>
      <c r="J1386" s="124"/>
      <c r="K1386" s="124"/>
      <c r="L1386" s="124"/>
      <c r="M1386" s="124"/>
      <c r="N1386" s="207">
        <v>4968535.1399999997</v>
      </c>
      <c r="O1386" s="207">
        <v>0</v>
      </c>
      <c r="P1386" s="124" t="s">
        <v>1314</v>
      </c>
    </row>
    <row r="1387" spans="1:16">
      <c r="A1387" s="257" t="s">
        <v>1367</v>
      </c>
      <c r="B1387" s="124"/>
      <c r="C1387" s="125" t="s">
        <v>1367</v>
      </c>
      <c r="D1387" s="119">
        <v>43159</v>
      </c>
      <c r="E1387" s="120" t="s">
        <v>3282</v>
      </c>
      <c r="F1387" s="120" t="s">
        <v>13</v>
      </c>
      <c r="G1387" s="120">
        <v>379664</v>
      </c>
      <c r="H1387" s="124"/>
      <c r="I1387" s="128" t="s">
        <v>1392</v>
      </c>
      <c r="J1387" s="124"/>
      <c r="K1387" s="124"/>
      <c r="L1387" s="124"/>
      <c r="M1387" s="124"/>
      <c r="N1387" s="207">
        <v>13646665.43</v>
      </c>
      <c r="O1387" s="207">
        <v>0</v>
      </c>
      <c r="P1387" s="124" t="s">
        <v>1314</v>
      </c>
    </row>
    <row r="1388" spans="1:16">
      <c r="A1388" s="257" t="s">
        <v>1367</v>
      </c>
      <c r="B1388" s="124"/>
      <c r="C1388" s="125" t="s">
        <v>1367</v>
      </c>
      <c r="D1388" s="119">
        <v>43159</v>
      </c>
      <c r="E1388" s="120" t="s">
        <v>3283</v>
      </c>
      <c r="F1388" s="120" t="s">
        <v>13</v>
      </c>
      <c r="G1388" s="120">
        <v>379666</v>
      </c>
      <c r="H1388" s="124"/>
      <c r="I1388" s="128" t="s">
        <v>1392</v>
      </c>
      <c r="J1388" s="124"/>
      <c r="K1388" s="124"/>
      <c r="L1388" s="124"/>
      <c r="M1388" s="124"/>
      <c r="N1388" s="207">
        <v>4929099.82</v>
      </c>
      <c r="O1388" s="207">
        <v>0</v>
      </c>
      <c r="P1388" s="124" t="s">
        <v>1314</v>
      </c>
    </row>
    <row r="1389" spans="1:16">
      <c r="A1389" s="257" t="s">
        <v>1367</v>
      </c>
      <c r="B1389" s="124"/>
      <c r="C1389" s="125" t="s">
        <v>1367</v>
      </c>
      <c r="D1389" s="119">
        <v>43159</v>
      </c>
      <c r="E1389" s="120" t="s">
        <v>3284</v>
      </c>
      <c r="F1389" s="120" t="s">
        <v>13</v>
      </c>
      <c r="G1389" s="120">
        <v>379668</v>
      </c>
      <c r="H1389" s="124"/>
      <c r="I1389" s="128" t="s">
        <v>1392</v>
      </c>
      <c r="J1389" s="124"/>
      <c r="K1389" s="124"/>
      <c r="L1389" s="124"/>
      <c r="M1389" s="124"/>
      <c r="N1389" s="207">
        <v>11201271.630000001</v>
      </c>
      <c r="O1389" s="207">
        <v>0</v>
      </c>
      <c r="P1389" s="124" t="s">
        <v>1314</v>
      </c>
    </row>
    <row r="1390" spans="1:16">
      <c r="A1390" s="257" t="s">
        <v>1367</v>
      </c>
      <c r="B1390" s="124"/>
      <c r="C1390" s="125" t="s">
        <v>1367</v>
      </c>
      <c r="D1390" s="119">
        <v>43159</v>
      </c>
      <c r="E1390" s="120" t="s">
        <v>3285</v>
      </c>
      <c r="F1390" s="120" t="s">
        <v>13</v>
      </c>
      <c r="G1390" s="120">
        <v>379670</v>
      </c>
      <c r="H1390" s="124"/>
      <c r="I1390" s="128" t="s">
        <v>1392</v>
      </c>
      <c r="J1390" s="124"/>
      <c r="K1390" s="124"/>
      <c r="L1390" s="124"/>
      <c r="M1390" s="124"/>
      <c r="N1390" s="207">
        <v>2510723.85</v>
      </c>
      <c r="O1390" s="207">
        <v>0</v>
      </c>
      <c r="P1390" s="124" t="s">
        <v>1314</v>
      </c>
    </row>
    <row r="1391" spans="1:16">
      <c r="A1391" s="257" t="s">
        <v>1367</v>
      </c>
      <c r="B1391" s="124"/>
      <c r="C1391" s="125" t="s">
        <v>1367</v>
      </c>
      <c r="D1391" s="119">
        <v>43159</v>
      </c>
      <c r="E1391" s="120" t="s">
        <v>3286</v>
      </c>
      <c r="F1391" s="120" t="s">
        <v>13</v>
      </c>
      <c r="G1391" s="120">
        <v>379672</v>
      </c>
      <c r="H1391" s="124"/>
      <c r="I1391" s="128" t="s">
        <v>1392</v>
      </c>
      <c r="J1391" s="124"/>
      <c r="K1391" s="124"/>
      <c r="L1391" s="124"/>
      <c r="M1391" s="124"/>
      <c r="N1391" s="207">
        <v>2285916.64</v>
      </c>
      <c r="O1391" s="207">
        <v>0</v>
      </c>
      <c r="P1391" s="124" t="s">
        <v>1314</v>
      </c>
    </row>
    <row r="1392" spans="1:16">
      <c r="A1392" s="257" t="s">
        <v>1367</v>
      </c>
      <c r="B1392" s="124"/>
      <c r="C1392" s="125" t="s">
        <v>1367</v>
      </c>
      <c r="D1392" s="119">
        <v>43159</v>
      </c>
      <c r="E1392" s="120" t="s">
        <v>3287</v>
      </c>
      <c r="F1392" s="120" t="s">
        <v>13</v>
      </c>
      <c r="G1392" s="120">
        <v>379674</v>
      </c>
      <c r="H1392" s="124"/>
      <c r="I1392" s="128" t="s">
        <v>1392</v>
      </c>
      <c r="J1392" s="124"/>
      <c r="K1392" s="124"/>
      <c r="L1392" s="124"/>
      <c r="M1392" s="124"/>
      <c r="N1392" s="207">
        <v>2285916.64</v>
      </c>
      <c r="O1392" s="207">
        <v>0</v>
      </c>
      <c r="P1392" s="124" t="s">
        <v>1314</v>
      </c>
    </row>
    <row r="1393" spans="1:16">
      <c r="A1393" s="257" t="s">
        <v>1367</v>
      </c>
      <c r="B1393" s="124"/>
      <c r="C1393" s="125" t="s">
        <v>1367</v>
      </c>
      <c r="D1393" s="119">
        <v>43159</v>
      </c>
      <c r="E1393" s="120" t="s">
        <v>3288</v>
      </c>
      <c r="F1393" s="120" t="s">
        <v>13</v>
      </c>
      <c r="G1393" s="120">
        <v>379676</v>
      </c>
      <c r="H1393" s="124"/>
      <c r="I1393" s="128" t="s">
        <v>1392</v>
      </c>
      <c r="J1393" s="124"/>
      <c r="K1393" s="124"/>
      <c r="L1393" s="124"/>
      <c r="M1393" s="124"/>
      <c r="N1393" s="207">
        <v>2285916.64</v>
      </c>
      <c r="O1393" s="207">
        <v>0</v>
      </c>
      <c r="P1393" s="124" t="s">
        <v>1314</v>
      </c>
    </row>
    <row r="1394" spans="1:16">
      <c r="A1394" s="257" t="s">
        <v>1367</v>
      </c>
      <c r="B1394" s="124"/>
      <c r="C1394" s="125" t="s">
        <v>1367</v>
      </c>
      <c r="D1394" s="119">
        <v>43159</v>
      </c>
      <c r="E1394" s="120" t="s">
        <v>3289</v>
      </c>
      <c r="F1394" s="120" t="s">
        <v>13</v>
      </c>
      <c r="G1394" s="120">
        <v>379678</v>
      </c>
      <c r="H1394" s="124"/>
      <c r="I1394" s="128" t="s">
        <v>1392</v>
      </c>
      <c r="J1394" s="124"/>
      <c r="K1394" s="124"/>
      <c r="L1394" s="124"/>
      <c r="M1394" s="124"/>
      <c r="N1394" s="207">
        <v>2285916.64</v>
      </c>
      <c r="O1394" s="207">
        <v>0</v>
      </c>
      <c r="P1394" s="124" t="s">
        <v>1314</v>
      </c>
    </row>
    <row r="1395" spans="1:16">
      <c r="A1395" s="257" t="s">
        <v>1367</v>
      </c>
      <c r="B1395" s="124"/>
      <c r="C1395" s="125" t="s">
        <v>1367</v>
      </c>
      <c r="D1395" s="119">
        <v>43159</v>
      </c>
      <c r="E1395" s="120" t="s">
        <v>3290</v>
      </c>
      <c r="F1395" s="120" t="s">
        <v>13</v>
      </c>
      <c r="G1395" s="120">
        <v>379680</v>
      </c>
      <c r="H1395" s="124"/>
      <c r="I1395" s="128" t="s">
        <v>1392</v>
      </c>
      <c r="J1395" s="124"/>
      <c r="K1395" s="124"/>
      <c r="L1395" s="124"/>
      <c r="M1395" s="124"/>
      <c r="N1395" s="207">
        <v>2285916.64</v>
      </c>
      <c r="O1395" s="207">
        <v>0</v>
      </c>
      <c r="P1395" s="124" t="s">
        <v>1314</v>
      </c>
    </row>
    <row r="1396" spans="1:16">
      <c r="A1396" s="257" t="s">
        <v>1367</v>
      </c>
      <c r="B1396" s="124"/>
      <c r="C1396" s="125" t="s">
        <v>1367</v>
      </c>
      <c r="D1396" s="119">
        <v>43159</v>
      </c>
      <c r="E1396" s="120" t="s">
        <v>3291</v>
      </c>
      <c r="F1396" s="120" t="s">
        <v>13</v>
      </c>
      <c r="G1396" s="120">
        <v>379682</v>
      </c>
      <c r="H1396" s="124"/>
      <c r="I1396" s="128" t="s">
        <v>1392</v>
      </c>
      <c r="J1396" s="124"/>
      <c r="K1396" s="124"/>
      <c r="L1396" s="124"/>
      <c r="M1396" s="124"/>
      <c r="N1396" s="207">
        <v>6278538.5099999998</v>
      </c>
      <c r="O1396" s="207">
        <v>0</v>
      </c>
      <c r="P1396" s="124" t="s">
        <v>1314</v>
      </c>
    </row>
    <row r="1397" spans="1:16">
      <c r="A1397" s="257" t="s">
        <v>1367</v>
      </c>
      <c r="B1397" s="124"/>
      <c r="C1397" s="125" t="s">
        <v>1367</v>
      </c>
      <c r="D1397" s="119">
        <v>43159</v>
      </c>
      <c r="E1397" s="120" t="s">
        <v>3292</v>
      </c>
      <c r="F1397" s="120" t="s">
        <v>13</v>
      </c>
      <c r="G1397" s="120">
        <v>379684</v>
      </c>
      <c r="H1397" s="124"/>
      <c r="I1397" s="128" t="s">
        <v>1392</v>
      </c>
      <c r="J1397" s="124"/>
      <c r="K1397" s="124"/>
      <c r="L1397" s="124"/>
      <c r="M1397" s="124"/>
      <c r="N1397" s="207">
        <v>6278538.5099999998</v>
      </c>
      <c r="O1397" s="207">
        <v>0</v>
      </c>
      <c r="P1397" s="124" t="s">
        <v>1314</v>
      </c>
    </row>
    <row r="1398" spans="1:16">
      <c r="A1398" s="257" t="s">
        <v>1367</v>
      </c>
      <c r="B1398" s="124"/>
      <c r="C1398" s="125" t="s">
        <v>1367</v>
      </c>
      <c r="D1398" s="119">
        <v>43159</v>
      </c>
      <c r="E1398" s="120" t="s">
        <v>3293</v>
      </c>
      <c r="F1398" s="120" t="s">
        <v>13</v>
      </c>
      <c r="G1398" s="120">
        <v>379686</v>
      </c>
      <c r="H1398" s="124"/>
      <c r="I1398" s="128" t="s">
        <v>1392</v>
      </c>
      <c r="J1398" s="124"/>
      <c r="K1398" s="124"/>
      <c r="L1398" s="124"/>
      <c r="M1398" s="124"/>
      <c r="N1398" s="207">
        <v>6278538.5099999998</v>
      </c>
      <c r="O1398" s="207">
        <v>0</v>
      </c>
      <c r="P1398" s="124" t="s">
        <v>1314</v>
      </c>
    </row>
    <row r="1399" spans="1:16">
      <c r="A1399" s="257" t="s">
        <v>1367</v>
      </c>
      <c r="B1399" s="124"/>
      <c r="C1399" s="125" t="s">
        <v>1367</v>
      </c>
      <c r="D1399" s="119">
        <v>43159</v>
      </c>
      <c r="E1399" s="120" t="s">
        <v>3294</v>
      </c>
      <c r="F1399" s="120" t="s">
        <v>13</v>
      </c>
      <c r="G1399" s="120">
        <v>379688</v>
      </c>
      <c r="H1399" s="124"/>
      <c r="I1399" s="128" t="s">
        <v>1392</v>
      </c>
      <c r="J1399" s="124"/>
      <c r="K1399" s="124"/>
      <c r="L1399" s="124"/>
      <c r="M1399" s="124"/>
      <c r="N1399" s="207">
        <v>6278538.5099999998</v>
      </c>
      <c r="O1399" s="207">
        <v>0</v>
      </c>
      <c r="P1399" s="124" t="s">
        <v>1314</v>
      </c>
    </row>
    <row r="1400" spans="1:16">
      <c r="A1400" s="257" t="s">
        <v>1367</v>
      </c>
      <c r="B1400" s="124"/>
      <c r="C1400" s="125" t="s">
        <v>1367</v>
      </c>
      <c r="D1400" s="119">
        <v>43159</v>
      </c>
      <c r="E1400" s="120" t="s">
        <v>3295</v>
      </c>
      <c r="F1400" s="120" t="s">
        <v>13</v>
      </c>
      <c r="G1400" s="120">
        <v>379690</v>
      </c>
      <c r="H1400" s="124"/>
      <c r="I1400" s="128" t="s">
        <v>1392</v>
      </c>
      <c r="J1400" s="124"/>
      <c r="K1400" s="124"/>
      <c r="L1400" s="124"/>
      <c r="M1400" s="124"/>
      <c r="N1400" s="207">
        <v>6278538.5099999998</v>
      </c>
      <c r="O1400" s="207">
        <v>0</v>
      </c>
      <c r="P1400" s="124" t="s">
        <v>1314</v>
      </c>
    </row>
    <row r="1401" spans="1:16">
      <c r="A1401" s="257" t="s">
        <v>1367</v>
      </c>
      <c r="B1401" s="124"/>
      <c r="C1401" s="125" t="s">
        <v>1367</v>
      </c>
      <c r="D1401" s="119">
        <v>43159</v>
      </c>
      <c r="E1401" s="120" t="s">
        <v>3296</v>
      </c>
      <c r="F1401" s="120" t="s">
        <v>13</v>
      </c>
      <c r="G1401" s="120">
        <v>379692</v>
      </c>
      <c r="H1401" s="124"/>
      <c r="I1401" s="128" t="s">
        <v>1392</v>
      </c>
      <c r="J1401" s="124"/>
      <c r="K1401" s="124"/>
      <c r="L1401" s="124"/>
      <c r="M1401" s="124"/>
      <c r="N1401" s="207">
        <v>5318565.96</v>
      </c>
      <c r="O1401" s="207">
        <v>0</v>
      </c>
      <c r="P1401" s="124" t="s">
        <v>1314</v>
      </c>
    </row>
    <row r="1402" spans="1:16">
      <c r="A1402" s="257" t="s">
        <v>1367</v>
      </c>
      <c r="B1402" s="124"/>
      <c r="C1402" s="125" t="s">
        <v>1367</v>
      </c>
      <c r="D1402" s="119">
        <v>43159</v>
      </c>
      <c r="E1402" s="120" t="s">
        <v>3297</v>
      </c>
      <c r="F1402" s="120" t="s">
        <v>13</v>
      </c>
      <c r="G1402" s="120">
        <v>379694</v>
      </c>
      <c r="H1402" s="124"/>
      <c r="I1402" s="128" t="s">
        <v>1392</v>
      </c>
      <c r="J1402" s="124"/>
      <c r="K1402" s="124"/>
      <c r="L1402" s="124"/>
      <c r="M1402" s="124"/>
      <c r="N1402" s="207">
        <v>5318565.96</v>
      </c>
      <c r="O1402" s="207">
        <v>0</v>
      </c>
      <c r="P1402" s="124" t="s">
        <v>1314</v>
      </c>
    </row>
    <row r="1403" spans="1:16">
      <c r="A1403" s="257" t="s">
        <v>1367</v>
      </c>
      <c r="B1403" s="124"/>
      <c r="C1403" s="125" t="s">
        <v>1367</v>
      </c>
      <c r="D1403" s="119">
        <v>43159</v>
      </c>
      <c r="E1403" s="120" t="s">
        <v>3298</v>
      </c>
      <c r="F1403" s="120" t="s">
        <v>13</v>
      </c>
      <c r="G1403" s="120">
        <v>379696</v>
      </c>
      <c r="H1403" s="124"/>
      <c r="I1403" s="128" t="s">
        <v>1392</v>
      </c>
      <c r="J1403" s="124"/>
      <c r="K1403" s="124"/>
      <c r="L1403" s="124"/>
      <c r="M1403" s="124"/>
      <c r="N1403" s="207">
        <v>5318565.96</v>
      </c>
      <c r="O1403" s="207">
        <v>0</v>
      </c>
      <c r="P1403" s="124" t="s">
        <v>1314</v>
      </c>
    </row>
    <row r="1404" spans="1:16">
      <c r="A1404" s="257" t="s">
        <v>1367</v>
      </c>
      <c r="B1404" s="124"/>
      <c r="C1404" s="125" t="s">
        <v>1367</v>
      </c>
      <c r="D1404" s="119">
        <v>43159</v>
      </c>
      <c r="E1404" s="120" t="s">
        <v>3299</v>
      </c>
      <c r="F1404" s="120" t="s">
        <v>13</v>
      </c>
      <c r="G1404" s="120">
        <v>379698</v>
      </c>
      <c r="H1404" s="124"/>
      <c r="I1404" s="128" t="s">
        <v>1392</v>
      </c>
      <c r="J1404" s="124"/>
      <c r="K1404" s="124"/>
      <c r="L1404" s="124"/>
      <c r="M1404" s="124"/>
      <c r="N1404" s="207">
        <v>5318565.96</v>
      </c>
      <c r="O1404" s="207">
        <v>0</v>
      </c>
      <c r="P1404" s="124" t="s">
        <v>1314</v>
      </c>
    </row>
    <row r="1405" spans="1:16">
      <c r="A1405" s="257" t="s">
        <v>1367</v>
      </c>
      <c r="B1405" s="124"/>
      <c r="C1405" s="125" t="s">
        <v>1367</v>
      </c>
      <c r="D1405" s="119">
        <v>43159</v>
      </c>
      <c r="E1405" s="120" t="s">
        <v>3300</v>
      </c>
      <c r="F1405" s="120" t="s">
        <v>13</v>
      </c>
      <c r="G1405" s="120">
        <v>379700</v>
      </c>
      <c r="H1405" s="124"/>
      <c r="I1405" s="128" t="s">
        <v>1392</v>
      </c>
      <c r="J1405" s="124"/>
      <c r="K1405" s="124"/>
      <c r="L1405" s="124"/>
      <c r="M1405" s="124"/>
      <c r="N1405" s="207">
        <v>5318565.96</v>
      </c>
      <c r="O1405" s="207">
        <v>0</v>
      </c>
      <c r="P1405" s="124" t="s">
        <v>1314</v>
      </c>
    </row>
    <row r="1406" spans="1:16">
      <c r="A1406" s="257" t="s">
        <v>1367</v>
      </c>
      <c r="B1406" s="124"/>
      <c r="C1406" s="125" t="s">
        <v>1367</v>
      </c>
      <c r="D1406" s="119">
        <v>43159</v>
      </c>
      <c r="E1406" s="120" t="s">
        <v>3301</v>
      </c>
      <c r="F1406" s="120" t="s">
        <v>13</v>
      </c>
      <c r="G1406" s="120">
        <v>379702</v>
      </c>
      <c r="H1406" s="124"/>
      <c r="I1406" s="128" t="s">
        <v>1392</v>
      </c>
      <c r="J1406" s="124"/>
      <c r="K1406" s="124"/>
      <c r="L1406" s="124"/>
      <c r="M1406" s="124"/>
      <c r="N1406" s="207">
        <v>14608066.17</v>
      </c>
      <c r="O1406" s="207">
        <v>0</v>
      </c>
      <c r="P1406" s="124" t="s">
        <v>1314</v>
      </c>
    </row>
    <row r="1407" spans="1:16">
      <c r="A1407" s="257" t="s">
        <v>1367</v>
      </c>
      <c r="B1407" s="124"/>
      <c r="C1407" s="125" t="s">
        <v>1367</v>
      </c>
      <c r="D1407" s="119">
        <v>43159</v>
      </c>
      <c r="E1407" s="120" t="s">
        <v>3302</v>
      </c>
      <c r="F1407" s="120" t="s">
        <v>13</v>
      </c>
      <c r="G1407" s="120">
        <v>379704</v>
      </c>
      <c r="H1407" s="124"/>
      <c r="I1407" s="128" t="s">
        <v>1392</v>
      </c>
      <c r="J1407" s="124"/>
      <c r="K1407" s="124"/>
      <c r="L1407" s="124"/>
      <c r="M1407" s="124"/>
      <c r="N1407" s="207">
        <v>14608066.17</v>
      </c>
      <c r="O1407" s="207">
        <v>0</v>
      </c>
      <c r="P1407" s="124" t="s">
        <v>1314</v>
      </c>
    </row>
    <row r="1408" spans="1:16">
      <c r="A1408" s="257" t="s">
        <v>1367</v>
      </c>
      <c r="B1408" s="124"/>
      <c r="C1408" s="125" t="s">
        <v>1367</v>
      </c>
      <c r="D1408" s="119">
        <v>43159</v>
      </c>
      <c r="E1408" s="120" t="s">
        <v>3303</v>
      </c>
      <c r="F1408" s="120" t="s">
        <v>13</v>
      </c>
      <c r="G1408" s="120">
        <v>379706</v>
      </c>
      <c r="H1408" s="124"/>
      <c r="I1408" s="128" t="s">
        <v>1392</v>
      </c>
      <c r="J1408" s="124"/>
      <c r="K1408" s="124"/>
      <c r="L1408" s="124"/>
      <c r="M1408" s="124"/>
      <c r="N1408" s="207">
        <v>14608066.17</v>
      </c>
      <c r="O1408" s="207">
        <v>0</v>
      </c>
      <c r="P1408" s="124" t="s">
        <v>1314</v>
      </c>
    </row>
    <row r="1409" spans="1:16">
      <c r="A1409" s="257" t="s">
        <v>1367</v>
      </c>
      <c r="B1409" s="124"/>
      <c r="C1409" s="125" t="s">
        <v>1367</v>
      </c>
      <c r="D1409" s="119">
        <v>43159</v>
      </c>
      <c r="E1409" s="120" t="s">
        <v>3304</v>
      </c>
      <c r="F1409" s="120" t="s">
        <v>13</v>
      </c>
      <c r="G1409" s="120">
        <v>379708</v>
      </c>
      <c r="H1409" s="124"/>
      <c r="I1409" s="128" t="s">
        <v>1392</v>
      </c>
      <c r="J1409" s="124"/>
      <c r="K1409" s="124"/>
      <c r="L1409" s="124"/>
      <c r="M1409" s="124"/>
      <c r="N1409" s="207">
        <v>14608066.17</v>
      </c>
      <c r="O1409" s="207">
        <v>0</v>
      </c>
      <c r="P1409" s="124" t="s">
        <v>1314</v>
      </c>
    </row>
    <row r="1410" spans="1:16">
      <c r="A1410" s="257" t="s">
        <v>1367</v>
      </c>
      <c r="B1410" s="124"/>
      <c r="C1410" s="125" t="s">
        <v>1367</v>
      </c>
      <c r="D1410" s="119">
        <v>43159</v>
      </c>
      <c r="E1410" s="120" t="s">
        <v>3305</v>
      </c>
      <c r="F1410" s="120" t="s">
        <v>13</v>
      </c>
      <c r="G1410" s="120">
        <v>379710</v>
      </c>
      <c r="H1410" s="124"/>
      <c r="I1410" s="128" t="s">
        <v>1392</v>
      </c>
      <c r="J1410" s="124"/>
      <c r="K1410" s="124"/>
      <c r="L1410" s="124"/>
      <c r="M1410" s="124"/>
      <c r="N1410" s="207">
        <v>14608066.17</v>
      </c>
      <c r="O1410" s="207">
        <v>0</v>
      </c>
      <c r="P1410" s="124" t="s">
        <v>1314</v>
      </c>
    </row>
    <row r="1411" spans="1:16">
      <c r="A1411" s="257" t="s">
        <v>1367</v>
      </c>
      <c r="B1411" s="124"/>
      <c r="C1411" s="125" t="s">
        <v>1367</v>
      </c>
      <c r="D1411" s="119">
        <v>43159</v>
      </c>
      <c r="E1411" s="120" t="s">
        <v>3306</v>
      </c>
      <c r="F1411" s="120" t="s">
        <v>13</v>
      </c>
      <c r="G1411" s="120">
        <v>379712</v>
      </c>
      <c r="H1411" s="124"/>
      <c r="I1411" s="128" t="s">
        <v>1392</v>
      </c>
      <c r="J1411" s="124"/>
      <c r="K1411" s="124"/>
      <c r="L1411" s="124"/>
      <c r="M1411" s="124"/>
      <c r="N1411" s="207">
        <v>2687603.12</v>
      </c>
      <c r="O1411" s="207">
        <v>0</v>
      </c>
      <c r="P1411" s="124" t="s">
        <v>1314</v>
      </c>
    </row>
    <row r="1412" spans="1:16" ht="89.25">
      <c r="A1412" s="257">
        <v>66</v>
      </c>
      <c r="B1412" s="124"/>
      <c r="C1412" s="125" t="s">
        <v>704</v>
      </c>
      <c r="D1412" s="119">
        <v>43159</v>
      </c>
      <c r="E1412" s="120" t="s">
        <v>3307</v>
      </c>
      <c r="F1412" s="120" t="s">
        <v>15</v>
      </c>
      <c r="G1412" s="120">
        <v>4421</v>
      </c>
      <c r="H1412" s="124"/>
      <c r="I1412" s="128" t="s">
        <v>3727</v>
      </c>
      <c r="J1412" s="124"/>
      <c r="K1412" s="124"/>
      <c r="L1412" s="124"/>
      <c r="M1412" s="124"/>
      <c r="N1412" s="207">
        <v>27132.46</v>
      </c>
      <c r="O1412" s="207">
        <v>0</v>
      </c>
      <c r="P1412" s="124" t="s">
        <v>1314</v>
      </c>
    </row>
    <row r="1413" spans="1:16" ht="51">
      <c r="A1413" s="257">
        <v>312</v>
      </c>
      <c r="B1413" s="124"/>
      <c r="C1413" s="125" t="s">
        <v>809</v>
      </c>
      <c r="D1413" s="119">
        <v>43159</v>
      </c>
      <c r="E1413" s="120" t="s">
        <v>3308</v>
      </c>
      <c r="F1413" s="120" t="s">
        <v>15</v>
      </c>
      <c r="G1413" s="120">
        <v>675038</v>
      </c>
      <c r="H1413" s="124"/>
      <c r="I1413" s="128" t="s">
        <v>3728</v>
      </c>
      <c r="J1413" s="124"/>
      <c r="K1413" s="124"/>
      <c r="L1413" s="124"/>
      <c r="M1413" s="124"/>
      <c r="N1413" s="207">
        <v>50</v>
      </c>
      <c r="O1413" s="207">
        <v>0</v>
      </c>
      <c r="P1413" s="124" t="s">
        <v>1314</v>
      </c>
    </row>
    <row r="1414" spans="1:16" ht="63.75">
      <c r="A1414" s="257">
        <v>593</v>
      </c>
      <c r="B1414" s="124"/>
      <c r="C1414" s="125" t="s">
        <v>863</v>
      </c>
      <c r="D1414" s="119">
        <v>43159</v>
      </c>
      <c r="E1414" s="120" t="s">
        <v>3539</v>
      </c>
      <c r="F1414" s="120" t="s">
        <v>3</v>
      </c>
      <c r="G1414" s="120">
        <v>1600757</v>
      </c>
      <c r="H1414" s="124"/>
      <c r="I1414" s="128" t="s">
        <v>3926</v>
      </c>
      <c r="J1414" s="124"/>
      <c r="K1414" s="124"/>
      <c r="L1414" s="124"/>
      <c r="M1414" s="124"/>
      <c r="N1414" s="207">
        <v>0</v>
      </c>
      <c r="O1414" s="207">
        <v>193.55</v>
      </c>
      <c r="P1414" s="124" t="s">
        <v>1314</v>
      </c>
    </row>
    <row r="1415" spans="1:16" ht="63.75">
      <c r="A1415" s="257">
        <v>81</v>
      </c>
      <c r="B1415" s="124"/>
      <c r="C1415" s="125" t="s">
        <v>709</v>
      </c>
      <c r="D1415" s="119">
        <v>43159</v>
      </c>
      <c r="E1415" s="120" t="s">
        <v>3540</v>
      </c>
      <c r="F1415" s="120" t="s">
        <v>3</v>
      </c>
      <c r="G1415" s="120">
        <v>1600758</v>
      </c>
      <c r="H1415" s="124"/>
      <c r="I1415" s="128" t="s">
        <v>3927</v>
      </c>
      <c r="J1415" s="124"/>
      <c r="K1415" s="124"/>
      <c r="L1415" s="124"/>
      <c r="M1415" s="124"/>
      <c r="N1415" s="207">
        <v>0</v>
      </c>
      <c r="O1415" s="207">
        <v>255.4</v>
      </c>
      <c r="P1415" s="124" t="s">
        <v>1314</v>
      </c>
    </row>
    <row r="1416" spans="1:16" ht="63.75">
      <c r="A1416" s="257">
        <v>86</v>
      </c>
      <c r="B1416" s="124"/>
      <c r="C1416" s="125" t="s">
        <v>710</v>
      </c>
      <c r="D1416" s="119">
        <v>43159</v>
      </c>
      <c r="E1416" s="120" t="s">
        <v>3541</v>
      </c>
      <c r="F1416" s="120" t="s">
        <v>3</v>
      </c>
      <c r="G1416" s="120">
        <v>1600760</v>
      </c>
      <c r="H1416" s="124"/>
      <c r="I1416" s="128" t="s">
        <v>3928</v>
      </c>
      <c r="J1416" s="124"/>
      <c r="K1416" s="124"/>
      <c r="L1416" s="124"/>
      <c r="M1416" s="124"/>
      <c r="N1416" s="207">
        <v>0</v>
      </c>
      <c r="O1416" s="207">
        <v>112713.14</v>
      </c>
      <c r="P1416" s="124" t="s">
        <v>1314</v>
      </c>
    </row>
    <row r="1417" spans="1:16" ht="63.75">
      <c r="A1417" s="257" t="s">
        <v>619</v>
      </c>
      <c r="B1417" s="124"/>
      <c r="C1417" s="125" t="s">
        <v>713</v>
      </c>
      <c r="D1417" s="119">
        <v>43159</v>
      </c>
      <c r="E1417" s="120" t="s">
        <v>3542</v>
      </c>
      <c r="F1417" s="120" t="s">
        <v>3</v>
      </c>
      <c r="G1417" s="120">
        <v>1600762</v>
      </c>
      <c r="H1417" s="124"/>
      <c r="I1417" s="128" t="s">
        <v>3929</v>
      </c>
      <c r="J1417" s="124"/>
      <c r="K1417" s="124"/>
      <c r="L1417" s="124"/>
      <c r="M1417" s="124"/>
      <c r="N1417" s="207">
        <v>0</v>
      </c>
      <c r="O1417" s="207">
        <v>300.10000000000002</v>
      </c>
      <c r="P1417" s="124" t="s">
        <v>1314</v>
      </c>
    </row>
    <row r="1418" spans="1:16" ht="63.75">
      <c r="A1418" s="257">
        <v>376</v>
      </c>
      <c r="B1418" s="124"/>
      <c r="C1418" s="125" t="s">
        <v>1272</v>
      </c>
      <c r="D1418" s="119">
        <v>43159</v>
      </c>
      <c r="E1418" s="120" t="s">
        <v>3543</v>
      </c>
      <c r="F1418" s="120" t="s">
        <v>3</v>
      </c>
      <c r="G1418" s="120">
        <v>1600765</v>
      </c>
      <c r="H1418" s="124"/>
      <c r="I1418" s="128" t="s">
        <v>3930</v>
      </c>
      <c r="J1418" s="124"/>
      <c r="K1418" s="124"/>
      <c r="L1418" s="124"/>
      <c r="M1418" s="124"/>
      <c r="N1418" s="207">
        <v>0</v>
      </c>
      <c r="O1418" s="207">
        <v>265.20999999999998</v>
      </c>
      <c r="P1418" s="124" t="s">
        <v>1314</v>
      </c>
    </row>
    <row r="1419" spans="1:16" ht="63.75">
      <c r="A1419" s="257">
        <v>310</v>
      </c>
      <c r="B1419" s="124"/>
      <c r="C1419" s="125" t="s">
        <v>807</v>
      </c>
      <c r="D1419" s="119">
        <v>43159</v>
      </c>
      <c r="E1419" s="120" t="s">
        <v>3544</v>
      </c>
      <c r="F1419" s="120" t="s">
        <v>3</v>
      </c>
      <c r="G1419" s="120">
        <v>1600767</v>
      </c>
      <c r="H1419" s="124"/>
      <c r="I1419" s="128" t="s">
        <v>3931</v>
      </c>
      <c r="J1419" s="124"/>
      <c r="K1419" s="124"/>
      <c r="L1419" s="124"/>
      <c r="M1419" s="124"/>
      <c r="N1419" s="207">
        <v>0</v>
      </c>
      <c r="O1419" s="207">
        <v>63329.2</v>
      </c>
      <c r="P1419" s="124" t="s">
        <v>1314</v>
      </c>
    </row>
    <row r="1420" spans="1:16" ht="63.75">
      <c r="A1420" s="257">
        <v>48</v>
      </c>
      <c r="B1420" s="124"/>
      <c r="C1420" s="125" t="s">
        <v>700</v>
      </c>
      <c r="D1420" s="119">
        <v>43159</v>
      </c>
      <c r="E1420" s="120" t="s">
        <v>3545</v>
      </c>
      <c r="F1420" s="120" t="s">
        <v>3</v>
      </c>
      <c r="G1420" s="120">
        <v>1600770</v>
      </c>
      <c r="H1420" s="124"/>
      <c r="I1420" s="128" t="s">
        <v>3932</v>
      </c>
      <c r="J1420" s="124"/>
      <c r="K1420" s="124"/>
      <c r="L1420" s="124"/>
      <c r="M1420" s="124"/>
      <c r="N1420" s="207">
        <v>0</v>
      </c>
      <c r="O1420" s="207">
        <v>22821.53</v>
      </c>
      <c r="P1420" s="124" t="s">
        <v>1314</v>
      </c>
    </row>
    <row r="1421" spans="1:16" ht="63.75">
      <c r="A1421" s="257">
        <v>47</v>
      </c>
      <c r="B1421" s="124"/>
      <c r="C1421" s="125" t="s">
        <v>699</v>
      </c>
      <c r="D1421" s="119">
        <v>43159</v>
      </c>
      <c r="E1421" s="120" t="s">
        <v>3546</v>
      </c>
      <c r="F1421" s="120" t="s">
        <v>3</v>
      </c>
      <c r="G1421" s="120">
        <v>1600780</v>
      </c>
      <c r="H1421" s="124"/>
      <c r="I1421" s="128" t="s">
        <v>3933</v>
      </c>
      <c r="J1421" s="124"/>
      <c r="K1421" s="124"/>
      <c r="L1421" s="124"/>
      <c r="M1421" s="124"/>
      <c r="N1421" s="207">
        <v>0</v>
      </c>
      <c r="O1421" s="207">
        <v>10910</v>
      </c>
      <c r="P1421" s="124" t="s">
        <v>1314</v>
      </c>
    </row>
    <row r="1422" spans="1:16" ht="63.75">
      <c r="A1422" s="257">
        <v>47</v>
      </c>
      <c r="B1422" s="124"/>
      <c r="C1422" s="125" t="s">
        <v>699</v>
      </c>
      <c r="D1422" s="119">
        <v>43159</v>
      </c>
      <c r="E1422" s="120" t="s">
        <v>3547</v>
      </c>
      <c r="F1422" s="120" t="s">
        <v>3</v>
      </c>
      <c r="G1422" s="120">
        <v>1600783</v>
      </c>
      <c r="H1422" s="124"/>
      <c r="I1422" s="128" t="s">
        <v>3934</v>
      </c>
      <c r="J1422" s="124"/>
      <c r="K1422" s="124"/>
      <c r="L1422" s="124"/>
      <c r="M1422" s="124"/>
      <c r="N1422" s="207">
        <v>0</v>
      </c>
      <c r="O1422" s="207">
        <v>1951</v>
      </c>
      <c r="P1422" s="124" t="s">
        <v>1314</v>
      </c>
    </row>
    <row r="1423" spans="1:16" ht="63.75">
      <c r="A1423" s="257">
        <v>47</v>
      </c>
      <c r="B1423" s="124"/>
      <c r="C1423" s="125" t="s">
        <v>699</v>
      </c>
      <c r="D1423" s="119">
        <v>43159</v>
      </c>
      <c r="E1423" s="120" t="s">
        <v>3548</v>
      </c>
      <c r="F1423" s="120" t="s">
        <v>3</v>
      </c>
      <c r="G1423" s="120">
        <v>1600785</v>
      </c>
      <c r="H1423" s="124"/>
      <c r="I1423" s="128" t="s">
        <v>3935</v>
      </c>
      <c r="J1423" s="124"/>
      <c r="K1423" s="124"/>
      <c r="L1423" s="124"/>
      <c r="M1423" s="124"/>
      <c r="N1423" s="207">
        <v>0</v>
      </c>
      <c r="O1423" s="207">
        <v>55480</v>
      </c>
      <c r="P1423" s="124" t="s">
        <v>1314</v>
      </c>
    </row>
    <row r="1424" spans="1:16" ht="51">
      <c r="A1424" s="257" t="s">
        <v>619</v>
      </c>
      <c r="B1424" s="124"/>
      <c r="C1424" s="125" t="s">
        <v>713</v>
      </c>
      <c r="D1424" s="119">
        <v>43159</v>
      </c>
      <c r="E1424" s="120" t="s">
        <v>3549</v>
      </c>
      <c r="F1424" s="120" t="s">
        <v>3</v>
      </c>
      <c r="G1424" s="120">
        <v>1600755</v>
      </c>
      <c r="H1424" s="124"/>
      <c r="I1424" s="128" t="s">
        <v>3936</v>
      </c>
      <c r="J1424" s="124"/>
      <c r="K1424" s="124"/>
      <c r="L1424" s="124"/>
      <c r="M1424" s="124"/>
      <c r="N1424" s="207">
        <v>0</v>
      </c>
      <c r="O1424" s="207">
        <v>1100</v>
      </c>
      <c r="P1424" s="124" t="s">
        <v>1314</v>
      </c>
    </row>
    <row r="1425" spans="1:16" ht="51">
      <c r="A1425" s="257" t="s">
        <v>619</v>
      </c>
      <c r="B1425" s="124"/>
      <c r="C1425" s="125" t="s">
        <v>713</v>
      </c>
      <c r="D1425" s="119">
        <v>43159</v>
      </c>
      <c r="E1425" s="120" t="s">
        <v>3550</v>
      </c>
      <c r="F1425" s="120" t="s">
        <v>3</v>
      </c>
      <c r="G1425" s="120">
        <v>1600819</v>
      </c>
      <c r="H1425" s="124"/>
      <c r="I1425" s="128" t="s">
        <v>3937</v>
      </c>
      <c r="J1425" s="124"/>
      <c r="K1425" s="124"/>
      <c r="L1425" s="124"/>
      <c r="M1425" s="124"/>
      <c r="N1425" s="207">
        <v>0</v>
      </c>
      <c r="O1425" s="207">
        <v>18</v>
      </c>
      <c r="P1425" s="124" t="s">
        <v>1314</v>
      </c>
    </row>
    <row r="1426" spans="1:16" ht="38.25">
      <c r="A1426" s="257">
        <v>291</v>
      </c>
      <c r="B1426" s="124"/>
      <c r="C1426" s="125" t="s">
        <v>794</v>
      </c>
      <c r="D1426" s="119">
        <v>43159</v>
      </c>
      <c r="E1426" s="120" t="s">
        <v>3551</v>
      </c>
      <c r="F1426" s="120" t="s">
        <v>3</v>
      </c>
      <c r="G1426" s="120">
        <v>1600825</v>
      </c>
      <c r="H1426" s="124"/>
      <c r="I1426" s="128" t="s">
        <v>3938</v>
      </c>
      <c r="J1426" s="124"/>
      <c r="K1426" s="124"/>
      <c r="L1426" s="124"/>
      <c r="M1426" s="124"/>
      <c r="N1426" s="207">
        <v>0</v>
      </c>
      <c r="O1426" s="207">
        <v>39</v>
      </c>
      <c r="P1426" s="124" t="s">
        <v>1314</v>
      </c>
    </row>
    <row r="1427" spans="1:16" ht="51">
      <c r="A1427" s="257" t="s">
        <v>619</v>
      </c>
      <c r="B1427" s="124"/>
      <c r="C1427" s="125" t="s">
        <v>713</v>
      </c>
      <c r="D1427" s="119">
        <v>43159</v>
      </c>
      <c r="E1427" s="120" t="s">
        <v>3552</v>
      </c>
      <c r="F1427" s="120" t="s">
        <v>3</v>
      </c>
      <c r="G1427" s="120">
        <v>1600855</v>
      </c>
      <c r="H1427" s="124"/>
      <c r="I1427" s="128" t="s">
        <v>3939</v>
      </c>
      <c r="J1427" s="124"/>
      <c r="K1427" s="124"/>
      <c r="L1427" s="124"/>
      <c r="M1427" s="124"/>
      <c r="N1427" s="207">
        <v>0</v>
      </c>
      <c r="O1427" s="207">
        <v>670.78</v>
      </c>
      <c r="P1427" s="124" t="s">
        <v>1314</v>
      </c>
    </row>
    <row r="1428" spans="1:16" ht="51">
      <c r="A1428" s="257">
        <v>130</v>
      </c>
      <c r="B1428" s="124"/>
      <c r="C1428" s="125" t="s">
        <v>727</v>
      </c>
      <c r="D1428" s="119">
        <v>43159</v>
      </c>
      <c r="E1428" s="120" t="s">
        <v>3553</v>
      </c>
      <c r="F1428" s="120" t="s">
        <v>3</v>
      </c>
      <c r="G1428" s="120">
        <v>1600889</v>
      </c>
      <c r="H1428" s="124"/>
      <c r="I1428" s="128" t="s">
        <v>3940</v>
      </c>
      <c r="J1428" s="124"/>
      <c r="K1428" s="124"/>
      <c r="L1428" s="124"/>
      <c r="M1428" s="124"/>
      <c r="N1428" s="207">
        <v>0</v>
      </c>
      <c r="O1428" s="207">
        <v>30</v>
      </c>
      <c r="P1428" s="124" t="s">
        <v>1314</v>
      </c>
    </row>
    <row r="1429" spans="1:16" ht="51">
      <c r="A1429" s="257">
        <v>30</v>
      </c>
      <c r="B1429" s="124"/>
      <c r="C1429" s="125" t="s">
        <v>695</v>
      </c>
      <c r="D1429" s="119">
        <v>43159</v>
      </c>
      <c r="E1429" s="120" t="s">
        <v>3554</v>
      </c>
      <c r="F1429" s="120" t="s">
        <v>3</v>
      </c>
      <c r="G1429" s="120">
        <v>1600891</v>
      </c>
      <c r="H1429" s="124"/>
      <c r="I1429" s="128" t="s">
        <v>3941</v>
      </c>
      <c r="J1429" s="124"/>
      <c r="K1429" s="124"/>
      <c r="L1429" s="124"/>
      <c r="M1429" s="124"/>
      <c r="N1429" s="207">
        <v>0</v>
      </c>
      <c r="O1429" s="207">
        <v>54</v>
      </c>
      <c r="P1429" s="124" t="s">
        <v>1314</v>
      </c>
    </row>
    <row r="1430" spans="1:16" ht="63.75">
      <c r="A1430" s="257" t="s">
        <v>619</v>
      </c>
      <c r="B1430" s="124"/>
      <c r="C1430" s="125" t="s">
        <v>713</v>
      </c>
      <c r="D1430" s="119">
        <v>43159</v>
      </c>
      <c r="E1430" s="120" t="s">
        <v>3555</v>
      </c>
      <c r="F1430" s="120" t="s">
        <v>3</v>
      </c>
      <c r="G1430" s="120">
        <v>1600961</v>
      </c>
      <c r="H1430" s="124"/>
      <c r="I1430" s="128" t="s">
        <v>3942</v>
      </c>
      <c r="J1430" s="124"/>
      <c r="K1430" s="124"/>
      <c r="L1430" s="124"/>
      <c r="M1430" s="124"/>
      <c r="N1430" s="207">
        <v>0</v>
      </c>
      <c r="O1430" s="207">
        <v>1924</v>
      </c>
      <c r="P1430" s="124" t="s">
        <v>1314</v>
      </c>
    </row>
    <row r="1431" spans="1:16" ht="51">
      <c r="A1431" s="257">
        <v>46</v>
      </c>
      <c r="B1431" s="124"/>
      <c r="C1431" s="125" t="s">
        <v>698</v>
      </c>
      <c r="D1431" s="119">
        <v>43160</v>
      </c>
      <c r="E1431" s="120" t="s">
        <v>3971</v>
      </c>
      <c r="F1431" s="120" t="s">
        <v>3</v>
      </c>
      <c r="G1431" s="120">
        <v>1601276</v>
      </c>
      <c r="H1431" s="124"/>
      <c r="I1431" s="128" t="s">
        <v>3972</v>
      </c>
      <c r="J1431" s="124"/>
      <c r="K1431" s="124"/>
      <c r="L1431" s="124"/>
      <c r="M1431" s="124"/>
      <c r="N1431" s="207">
        <v>0</v>
      </c>
      <c r="O1431" s="207">
        <v>222.45</v>
      </c>
      <c r="P1431" s="124" t="s">
        <v>1314</v>
      </c>
    </row>
    <row r="1432" spans="1:16" ht="63.75">
      <c r="A1432" s="257">
        <v>597</v>
      </c>
      <c r="B1432" s="124"/>
      <c r="C1432" s="125" t="s">
        <v>3556</v>
      </c>
      <c r="D1432" s="119">
        <v>43160</v>
      </c>
      <c r="E1432" s="120" t="s">
        <v>3973</v>
      </c>
      <c r="F1432" s="120" t="s">
        <v>3</v>
      </c>
      <c r="G1432" s="120">
        <v>1601277</v>
      </c>
      <c r="H1432" s="124"/>
      <c r="I1432" s="128" t="s">
        <v>3974</v>
      </c>
      <c r="J1432" s="124"/>
      <c r="K1432" s="124"/>
      <c r="L1432" s="124"/>
      <c r="M1432" s="124"/>
      <c r="N1432" s="207">
        <v>0</v>
      </c>
      <c r="O1432" s="207">
        <v>30624.68</v>
      </c>
      <c r="P1432" s="124" t="s">
        <v>1314</v>
      </c>
    </row>
    <row r="1433" spans="1:16" ht="51">
      <c r="A1433" s="257">
        <v>16</v>
      </c>
      <c r="B1433" s="124"/>
      <c r="C1433" s="125" t="s">
        <v>692</v>
      </c>
      <c r="D1433" s="119">
        <v>43160</v>
      </c>
      <c r="E1433" s="120" t="s">
        <v>3975</v>
      </c>
      <c r="F1433" s="120" t="s">
        <v>3</v>
      </c>
      <c r="G1433" s="120">
        <v>1601147</v>
      </c>
      <c r="H1433" s="124"/>
      <c r="I1433" s="128" t="s">
        <v>3976</v>
      </c>
      <c r="J1433" s="124"/>
      <c r="K1433" s="124"/>
      <c r="L1433" s="124"/>
      <c r="M1433" s="124"/>
      <c r="N1433" s="207">
        <v>0</v>
      </c>
      <c r="O1433" s="207">
        <v>787.08</v>
      </c>
      <c r="P1433" s="124" t="s">
        <v>1314</v>
      </c>
    </row>
    <row r="1434" spans="1:16" ht="51">
      <c r="A1434" s="257" t="s">
        <v>619</v>
      </c>
      <c r="B1434" s="124"/>
      <c r="C1434" s="125" t="s">
        <v>713</v>
      </c>
      <c r="D1434" s="119">
        <v>43160</v>
      </c>
      <c r="E1434" s="120" t="s">
        <v>3977</v>
      </c>
      <c r="F1434" s="120" t="s">
        <v>3</v>
      </c>
      <c r="G1434" s="120">
        <v>1601149</v>
      </c>
      <c r="H1434" s="124"/>
      <c r="I1434" s="128" t="s">
        <v>3978</v>
      </c>
      <c r="J1434" s="124"/>
      <c r="K1434" s="124"/>
      <c r="L1434" s="124"/>
      <c r="M1434" s="124"/>
      <c r="N1434" s="207">
        <v>0</v>
      </c>
      <c r="O1434" s="207">
        <v>5573.25</v>
      </c>
      <c r="P1434" s="124" t="s">
        <v>1314</v>
      </c>
    </row>
    <row r="1435" spans="1:16" ht="51">
      <c r="A1435" s="257" t="s">
        <v>619</v>
      </c>
      <c r="B1435" s="124"/>
      <c r="C1435" s="125" t="s">
        <v>713</v>
      </c>
      <c r="D1435" s="119">
        <v>43160</v>
      </c>
      <c r="E1435" s="120" t="s">
        <v>3979</v>
      </c>
      <c r="F1435" s="120" t="s">
        <v>3</v>
      </c>
      <c r="G1435" s="120">
        <v>1601180</v>
      </c>
      <c r="H1435" s="124"/>
      <c r="I1435" s="128" t="s">
        <v>1397</v>
      </c>
      <c r="J1435" s="124"/>
      <c r="K1435" s="124"/>
      <c r="L1435" s="124"/>
      <c r="M1435" s="124"/>
      <c r="N1435" s="207">
        <v>0</v>
      </c>
      <c r="O1435" s="207">
        <v>703.59</v>
      </c>
      <c r="P1435" s="124" t="s">
        <v>1314</v>
      </c>
    </row>
    <row r="1436" spans="1:16" ht="51">
      <c r="A1436" s="257" t="s">
        <v>619</v>
      </c>
      <c r="B1436" s="124"/>
      <c r="C1436" s="125" t="s">
        <v>713</v>
      </c>
      <c r="D1436" s="119">
        <v>43160</v>
      </c>
      <c r="E1436" s="120" t="s">
        <v>3980</v>
      </c>
      <c r="F1436" s="120" t="s">
        <v>3</v>
      </c>
      <c r="G1436" s="120">
        <v>1601182</v>
      </c>
      <c r="H1436" s="124"/>
      <c r="I1436" s="128" t="s">
        <v>1375</v>
      </c>
      <c r="J1436" s="124"/>
      <c r="K1436" s="124"/>
      <c r="L1436" s="124"/>
      <c r="M1436" s="124"/>
      <c r="N1436" s="207">
        <v>0</v>
      </c>
      <c r="O1436" s="207">
        <v>1944.51</v>
      </c>
      <c r="P1436" s="124" t="s">
        <v>1314</v>
      </c>
    </row>
    <row r="1437" spans="1:16" ht="51">
      <c r="A1437" s="257" t="s">
        <v>619</v>
      </c>
      <c r="B1437" s="124"/>
      <c r="C1437" s="125" t="s">
        <v>713</v>
      </c>
      <c r="D1437" s="119">
        <v>43160</v>
      </c>
      <c r="E1437" s="120" t="s">
        <v>3981</v>
      </c>
      <c r="F1437" s="120" t="s">
        <v>3</v>
      </c>
      <c r="G1437" s="120">
        <v>1601191</v>
      </c>
      <c r="H1437" s="124"/>
      <c r="I1437" s="128" t="s">
        <v>3982</v>
      </c>
      <c r="J1437" s="124"/>
      <c r="K1437" s="124"/>
      <c r="L1437" s="124"/>
      <c r="M1437" s="124"/>
      <c r="N1437" s="207">
        <v>0</v>
      </c>
      <c r="O1437" s="207">
        <v>3095.6</v>
      </c>
      <c r="P1437" s="124" t="s">
        <v>1314</v>
      </c>
    </row>
    <row r="1438" spans="1:16" ht="38.25">
      <c r="A1438" s="257">
        <v>35</v>
      </c>
      <c r="B1438" s="124"/>
      <c r="C1438" s="125" t="s">
        <v>696</v>
      </c>
      <c r="D1438" s="119">
        <v>43160</v>
      </c>
      <c r="E1438" s="120" t="s">
        <v>3983</v>
      </c>
      <c r="F1438" s="120" t="s">
        <v>3</v>
      </c>
      <c r="G1438" s="120">
        <v>1601242</v>
      </c>
      <c r="H1438" s="124"/>
      <c r="I1438" s="128" t="s">
        <v>1378</v>
      </c>
      <c r="J1438" s="124"/>
      <c r="K1438" s="124"/>
      <c r="L1438" s="124"/>
      <c r="M1438" s="124"/>
      <c r="N1438" s="207">
        <v>0</v>
      </c>
      <c r="O1438" s="207">
        <v>1278</v>
      </c>
      <c r="P1438" s="124" t="s">
        <v>1314</v>
      </c>
    </row>
    <row r="1439" spans="1:16" ht="51">
      <c r="A1439" s="257" t="s">
        <v>619</v>
      </c>
      <c r="B1439" s="124"/>
      <c r="C1439" s="125" t="s">
        <v>713</v>
      </c>
      <c r="D1439" s="119">
        <v>43160</v>
      </c>
      <c r="E1439" s="120" t="s">
        <v>3984</v>
      </c>
      <c r="F1439" s="120" t="s">
        <v>3</v>
      </c>
      <c r="G1439" s="120">
        <v>1601247</v>
      </c>
      <c r="H1439" s="124"/>
      <c r="I1439" s="128" t="s">
        <v>1372</v>
      </c>
      <c r="J1439" s="124"/>
      <c r="K1439" s="124"/>
      <c r="L1439" s="124"/>
      <c r="M1439" s="124"/>
      <c r="N1439" s="207">
        <v>0</v>
      </c>
      <c r="O1439" s="207">
        <v>711.18</v>
      </c>
      <c r="P1439" s="124" t="s">
        <v>1314</v>
      </c>
    </row>
    <row r="1440" spans="1:16" ht="51">
      <c r="A1440" s="257" t="s">
        <v>619</v>
      </c>
      <c r="B1440" s="124"/>
      <c r="C1440" s="125" t="s">
        <v>713</v>
      </c>
      <c r="D1440" s="119">
        <v>43160</v>
      </c>
      <c r="E1440" s="120" t="s">
        <v>3985</v>
      </c>
      <c r="F1440" s="120" t="s">
        <v>3</v>
      </c>
      <c r="G1440" s="120">
        <v>1601249</v>
      </c>
      <c r="H1440" s="124"/>
      <c r="I1440" s="128" t="s">
        <v>1370</v>
      </c>
      <c r="J1440" s="124"/>
      <c r="K1440" s="124"/>
      <c r="L1440" s="124"/>
      <c r="M1440" s="124"/>
      <c r="N1440" s="207">
        <v>0</v>
      </c>
      <c r="O1440" s="207">
        <v>545</v>
      </c>
      <c r="P1440" s="124" t="s">
        <v>1314</v>
      </c>
    </row>
    <row r="1441" spans="1:16" ht="51">
      <c r="A1441" s="257" t="s">
        <v>619</v>
      </c>
      <c r="B1441" s="124"/>
      <c r="C1441" s="125" t="s">
        <v>713</v>
      </c>
      <c r="D1441" s="119">
        <v>43160</v>
      </c>
      <c r="E1441" s="120" t="s">
        <v>3986</v>
      </c>
      <c r="F1441" s="120" t="s">
        <v>3</v>
      </c>
      <c r="G1441" s="120">
        <v>1601286</v>
      </c>
      <c r="H1441" s="124"/>
      <c r="I1441" s="128" t="s">
        <v>3987</v>
      </c>
      <c r="J1441" s="124"/>
      <c r="K1441" s="124"/>
      <c r="L1441" s="124"/>
      <c r="M1441" s="124"/>
      <c r="N1441" s="207">
        <v>0</v>
      </c>
      <c r="O1441" s="207">
        <v>2752.6</v>
      </c>
      <c r="P1441" s="124" t="s">
        <v>1314</v>
      </c>
    </row>
    <row r="1442" spans="1:16" ht="51">
      <c r="A1442" s="257" t="s">
        <v>619</v>
      </c>
      <c r="B1442" s="124"/>
      <c r="C1442" s="125" t="s">
        <v>713</v>
      </c>
      <c r="D1442" s="119">
        <v>43160</v>
      </c>
      <c r="E1442" s="120" t="s">
        <v>3988</v>
      </c>
      <c r="F1442" s="120" t="s">
        <v>3</v>
      </c>
      <c r="G1442" s="120">
        <v>1601311</v>
      </c>
      <c r="H1442" s="124"/>
      <c r="I1442" s="128" t="s">
        <v>1371</v>
      </c>
      <c r="J1442" s="124"/>
      <c r="K1442" s="124"/>
      <c r="L1442" s="124"/>
      <c r="M1442" s="124"/>
      <c r="N1442" s="207">
        <v>0</v>
      </c>
      <c r="O1442" s="207">
        <v>1000</v>
      </c>
      <c r="P1442" s="124" t="s">
        <v>1314</v>
      </c>
    </row>
    <row r="1443" spans="1:16" ht="51">
      <c r="A1443" s="257">
        <v>225</v>
      </c>
      <c r="B1443" s="124"/>
      <c r="C1443" s="125" t="s">
        <v>766</v>
      </c>
      <c r="D1443" s="119">
        <v>43160</v>
      </c>
      <c r="E1443" s="120" t="s">
        <v>3989</v>
      </c>
      <c r="F1443" s="120" t="s">
        <v>3</v>
      </c>
      <c r="G1443" s="120">
        <v>1601321</v>
      </c>
      <c r="H1443" s="124"/>
      <c r="I1443" s="128" t="s">
        <v>3990</v>
      </c>
      <c r="J1443" s="124"/>
      <c r="K1443" s="124"/>
      <c r="L1443" s="124"/>
      <c r="M1443" s="124"/>
      <c r="N1443" s="207">
        <v>0</v>
      </c>
      <c r="O1443" s="207">
        <v>70.2</v>
      </c>
      <c r="P1443" s="124" t="s">
        <v>1314</v>
      </c>
    </row>
    <row r="1444" spans="1:16" ht="51">
      <c r="A1444" s="257" t="s">
        <v>619</v>
      </c>
      <c r="B1444" s="124"/>
      <c r="C1444" s="125" t="s">
        <v>713</v>
      </c>
      <c r="D1444" s="119">
        <v>43160</v>
      </c>
      <c r="E1444" s="120" t="s">
        <v>4480</v>
      </c>
      <c r="F1444" s="120" t="s">
        <v>6</v>
      </c>
      <c r="G1444" s="120">
        <v>675787</v>
      </c>
      <c r="H1444" s="124"/>
      <c r="I1444" s="128" t="s">
        <v>4481</v>
      </c>
      <c r="J1444" s="124"/>
      <c r="K1444" s="124"/>
      <c r="L1444" s="124"/>
      <c r="M1444" s="124"/>
      <c r="N1444" s="207">
        <v>0</v>
      </c>
      <c r="O1444" s="207">
        <v>94189.72</v>
      </c>
      <c r="P1444" s="124" t="s">
        <v>1314</v>
      </c>
    </row>
    <row r="1445" spans="1:16" ht="51">
      <c r="A1445" s="257" t="s">
        <v>619</v>
      </c>
      <c r="B1445" s="124"/>
      <c r="C1445" s="125" t="s">
        <v>713</v>
      </c>
      <c r="D1445" s="119">
        <v>43160</v>
      </c>
      <c r="E1445" s="120" t="s">
        <v>4482</v>
      </c>
      <c r="F1445" s="120" t="s">
        <v>6</v>
      </c>
      <c r="G1445" s="120">
        <v>676358</v>
      </c>
      <c r="H1445" s="124"/>
      <c r="I1445" s="128" t="s">
        <v>4483</v>
      </c>
      <c r="J1445" s="124"/>
      <c r="K1445" s="124"/>
      <c r="L1445" s="124"/>
      <c r="M1445" s="124"/>
      <c r="N1445" s="207">
        <v>0</v>
      </c>
      <c r="O1445" s="207">
        <v>5491.36</v>
      </c>
      <c r="P1445" s="124" t="s">
        <v>1314</v>
      </c>
    </row>
    <row r="1446" spans="1:16" ht="76.5">
      <c r="A1446" s="257" t="s">
        <v>619</v>
      </c>
      <c r="B1446" s="124"/>
      <c r="C1446" s="125" t="s">
        <v>713</v>
      </c>
      <c r="D1446" s="119">
        <v>43160</v>
      </c>
      <c r="E1446" s="120" t="s">
        <v>4484</v>
      </c>
      <c r="F1446" s="120" t="s">
        <v>6</v>
      </c>
      <c r="G1446" s="120">
        <v>676490</v>
      </c>
      <c r="H1446" s="124"/>
      <c r="I1446" s="128" t="s">
        <v>4485</v>
      </c>
      <c r="J1446" s="124"/>
      <c r="K1446" s="124"/>
      <c r="L1446" s="124"/>
      <c r="M1446" s="124"/>
      <c r="N1446" s="207">
        <v>0</v>
      </c>
      <c r="O1446" s="207">
        <v>10282.870000000001</v>
      </c>
      <c r="P1446" s="124" t="s">
        <v>1314</v>
      </c>
    </row>
    <row r="1447" spans="1:16" ht="51">
      <c r="A1447" s="257">
        <v>513</v>
      </c>
      <c r="B1447" s="124"/>
      <c r="C1447" s="125" t="s">
        <v>201</v>
      </c>
      <c r="D1447" s="119">
        <v>43160</v>
      </c>
      <c r="E1447" s="120" t="s">
        <v>4486</v>
      </c>
      <c r="F1447" s="120" t="s">
        <v>6</v>
      </c>
      <c r="G1447" s="120">
        <v>946629</v>
      </c>
      <c r="H1447" s="124"/>
      <c r="I1447" s="128" t="s">
        <v>4487</v>
      </c>
      <c r="J1447" s="124"/>
      <c r="K1447" s="124"/>
      <c r="L1447" s="124"/>
      <c r="M1447" s="124"/>
      <c r="N1447" s="207">
        <v>0</v>
      </c>
      <c r="O1447" s="207">
        <v>331562.51</v>
      </c>
      <c r="P1447" s="124" t="s">
        <v>1314</v>
      </c>
    </row>
    <row r="1448" spans="1:16" ht="51">
      <c r="A1448" s="257" t="s">
        <v>619</v>
      </c>
      <c r="B1448" s="124"/>
      <c r="C1448" s="125" t="s">
        <v>713</v>
      </c>
      <c r="D1448" s="119">
        <v>43160</v>
      </c>
      <c r="E1448" s="120" t="s">
        <v>4488</v>
      </c>
      <c r="F1448" s="120" t="s">
        <v>6</v>
      </c>
      <c r="G1448" s="120">
        <v>946909</v>
      </c>
      <c r="H1448" s="124"/>
      <c r="I1448" s="128" t="s">
        <v>3589</v>
      </c>
      <c r="J1448" s="124"/>
      <c r="K1448" s="124"/>
      <c r="L1448" s="124"/>
      <c r="M1448" s="124"/>
      <c r="N1448" s="207">
        <v>0</v>
      </c>
      <c r="O1448" s="207">
        <v>560.91999999999996</v>
      </c>
      <c r="P1448" s="124" t="s">
        <v>1314</v>
      </c>
    </row>
    <row r="1449" spans="1:16" ht="89.25">
      <c r="A1449" s="257">
        <v>86</v>
      </c>
      <c r="B1449" s="124"/>
      <c r="C1449" s="125" t="s">
        <v>710</v>
      </c>
      <c r="D1449" s="119">
        <v>43160</v>
      </c>
      <c r="E1449" s="120" t="s">
        <v>4489</v>
      </c>
      <c r="F1449" s="120" t="s">
        <v>6</v>
      </c>
      <c r="G1449" s="120">
        <v>915120</v>
      </c>
      <c r="H1449" s="124"/>
      <c r="I1449" s="128" t="s">
        <v>4490</v>
      </c>
      <c r="J1449" s="124"/>
      <c r="K1449" s="124"/>
      <c r="L1449" s="124"/>
      <c r="M1449" s="124"/>
      <c r="N1449" s="207">
        <v>0</v>
      </c>
      <c r="O1449" s="207">
        <v>22.5</v>
      </c>
      <c r="P1449" s="124" t="s">
        <v>1314</v>
      </c>
    </row>
    <row r="1450" spans="1:16" ht="76.5">
      <c r="A1450" s="257" t="s">
        <v>619</v>
      </c>
      <c r="B1450" s="124"/>
      <c r="C1450" s="125" t="s">
        <v>713</v>
      </c>
      <c r="D1450" s="119">
        <v>43160</v>
      </c>
      <c r="E1450" s="120" t="s">
        <v>4491</v>
      </c>
      <c r="F1450" s="120" t="s">
        <v>15</v>
      </c>
      <c r="G1450" s="120">
        <v>4441</v>
      </c>
      <c r="H1450" s="124"/>
      <c r="I1450" s="128" t="s">
        <v>4492</v>
      </c>
      <c r="J1450" s="124"/>
      <c r="K1450" s="124"/>
      <c r="L1450" s="124"/>
      <c r="M1450" s="124"/>
      <c r="N1450" s="207">
        <v>522.11</v>
      </c>
      <c r="O1450" s="207">
        <v>0</v>
      </c>
      <c r="P1450" s="124" t="s">
        <v>1314</v>
      </c>
    </row>
    <row r="1451" spans="1:16" ht="51">
      <c r="A1451" s="257">
        <v>287</v>
      </c>
      <c r="B1451" s="124"/>
      <c r="C1451" s="125" t="s">
        <v>790</v>
      </c>
      <c r="D1451" s="119">
        <v>43161</v>
      </c>
      <c r="E1451" s="120" t="s">
        <v>3991</v>
      </c>
      <c r="F1451" s="120" t="s">
        <v>3</v>
      </c>
      <c r="G1451" s="120">
        <v>1601584</v>
      </c>
      <c r="H1451" s="124"/>
      <c r="I1451" s="128" t="s">
        <v>3992</v>
      </c>
      <c r="J1451" s="124"/>
      <c r="K1451" s="124"/>
      <c r="L1451" s="124"/>
      <c r="M1451" s="124"/>
      <c r="N1451" s="207">
        <v>0</v>
      </c>
      <c r="O1451" s="207">
        <v>2000</v>
      </c>
      <c r="P1451" s="124" t="s">
        <v>1314</v>
      </c>
    </row>
    <row r="1452" spans="1:16" ht="63.75">
      <c r="A1452" s="257">
        <v>130</v>
      </c>
      <c r="B1452" s="124"/>
      <c r="C1452" s="125" t="s">
        <v>727</v>
      </c>
      <c r="D1452" s="119">
        <v>43161</v>
      </c>
      <c r="E1452" s="120" t="s">
        <v>3993</v>
      </c>
      <c r="F1452" s="120" t="s">
        <v>3</v>
      </c>
      <c r="G1452" s="120">
        <v>1601626</v>
      </c>
      <c r="H1452" s="124"/>
      <c r="I1452" s="128" t="s">
        <v>3994</v>
      </c>
      <c r="J1452" s="124"/>
      <c r="K1452" s="124"/>
      <c r="L1452" s="124"/>
      <c r="M1452" s="124"/>
      <c r="N1452" s="207">
        <v>0</v>
      </c>
      <c r="O1452" s="207">
        <v>144550.63</v>
      </c>
      <c r="P1452" s="124" t="s">
        <v>1314</v>
      </c>
    </row>
    <row r="1453" spans="1:16" ht="51">
      <c r="A1453" s="257" t="s">
        <v>619</v>
      </c>
      <c r="B1453" s="124"/>
      <c r="C1453" s="125" t="s">
        <v>713</v>
      </c>
      <c r="D1453" s="119">
        <v>43161</v>
      </c>
      <c r="E1453" s="120" t="s">
        <v>3995</v>
      </c>
      <c r="F1453" s="120" t="s">
        <v>3</v>
      </c>
      <c r="G1453" s="120">
        <v>1601698</v>
      </c>
      <c r="H1453" s="124"/>
      <c r="I1453" s="128" t="s">
        <v>3996</v>
      </c>
      <c r="J1453" s="124"/>
      <c r="K1453" s="124"/>
      <c r="L1453" s="124"/>
      <c r="M1453" s="124"/>
      <c r="N1453" s="207">
        <v>0</v>
      </c>
      <c r="O1453" s="207">
        <v>10681.93</v>
      </c>
      <c r="P1453" s="124" t="s">
        <v>1314</v>
      </c>
    </row>
    <row r="1454" spans="1:16" ht="51">
      <c r="A1454" s="257" t="s">
        <v>619</v>
      </c>
      <c r="B1454" s="124"/>
      <c r="C1454" s="125" t="s">
        <v>713</v>
      </c>
      <c r="D1454" s="119">
        <v>43161</v>
      </c>
      <c r="E1454" s="120" t="s">
        <v>3997</v>
      </c>
      <c r="F1454" s="120" t="s">
        <v>3</v>
      </c>
      <c r="G1454" s="120">
        <v>1601559</v>
      </c>
      <c r="H1454" s="124"/>
      <c r="I1454" s="128" t="s">
        <v>3998</v>
      </c>
      <c r="J1454" s="124"/>
      <c r="K1454" s="124"/>
      <c r="L1454" s="124"/>
      <c r="M1454" s="124"/>
      <c r="N1454" s="207">
        <v>0</v>
      </c>
      <c r="O1454" s="207">
        <v>2000</v>
      </c>
      <c r="P1454" s="124" t="s">
        <v>1314</v>
      </c>
    </row>
    <row r="1455" spans="1:16" ht="51">
      <c r="A1455" s="257" t="s">
        <v>619</v>
      </c>
      <c r="B1455" s="124"/>
      <c r="C1455" s="125" t="s">
        <v>713</v>
      </c>
      <c r="D1455" s="119">
        <v>43161</v>
      </c>
      <c r="E1455" s="120" t="s">
        <v>3999</v>
      </c>
      <c r="F1455" s="120" t="s">
        <v>3</v>
      </c>
      <c r="G1455" s="120">
        <v>1601609</v>
      </c>
      <c r="H1455" s="124"/>
      <c r="I1455" s="128" t="s">
        <v>4000</v>
      </c>
      <c r="J1455" s="124"/>
      <c r="K1455" s="124"/>
      <c r="L1455" s="124"/>
      <c r="M1455" s="124"/>
      <c r="N1455" s="207">
        <v>0</v>
      </c>
      <c r="O1455" s="207">
        <v>2075</v>
      </c>
      <c r="P1455" s="124" t="s">
        <v>1314</v>
      </c>
    </row>
    <row r="1456" spans="1:16" ht="51">
      <c r="A1456" s="257" t="s">
        <v>619</v>
      </c>
      <c r="B1456" s="124"/>
      <c r="C1456" s="125" t="s">
        <v>713</v>
      </c>
      <c r="D1456" s="119">
        <v>43161</v>
      </c>
      <c r="E1456" s="120" t="s">
        <v>4001</v>
      </c>
      <c r="F1456" s="120" t="s">
        <v>3</v>
      </c>
      <c r="G1456" s="120">
        <v>1601653</v>
      </c>
      <c r="H1456" s="124"/>
      <c r="I1456" s="128" t="s">
        <v>4002</v>
      </c>
      <c r="J1456" s="124"/>
      <c r="K1456" s="124"/>
      <c r="L1456" s="124"/>
      <c r="M1456" s="124"/>
      <c r="N1456" s="207">
        <v>0</v>
      </c>
      <c r="O1456" s="207">
        <v>17157.89</v>
      </c>
      <c r="P1456" s="124" t="s">
        <v>1314</v>
      </c>
    </row>
    <row r="1457" spans="1:16" ht="51">
      <c r="A1457" s="257" t="s">
        <v>619</v>
      </c>
      <c r="B1457" s="124"/>
      <c r="C1457" s="125" t="s">
        <v>713</v>
      </c>
      <c r="D1457" s="119">
        <v>43161</v>
      </c>
      <c r="E1457" s="120" t="s">
        <v>4003</v>
      </c>
      <c r="F1457" s="120" t="s">
        <v>3</v>
      </c>
      <c r="G1457" s="120">
        <v>1601704</v>
      </c>
      <c r="H1457" s="124"/>
      <c r="I1457" s="128" t="s">
        <v>4004</v>
      </c>
      <c r="J1457" s="124"/>
      <c r="K1457" s="124"/>
      <c r="L1457" s="124"/>
      <c r="M1457" s="124"/>
      <c r="N1457" s="207">
        <v>0</v>
      </c>
      <c r="O1457" s="207">
        <v>120</v>
      </c>
      <c r="P1457" s="124" t="s">
        <v>1314</v>
      </c>
    </row>
    <row r="1458" spans="1:16" ht="51">
      <c r="A1458" s="257" t="s">
        <v>619</v>
      </c>
      <c r="B1458" s="124"/>
      <c r="C1458" s="125" t="s">
        <v>713</v>
      </c>
      <c r="D1458" s="119">
        <v>43161</v>
      </c>
      <c r="E1458" s="120" t="s">
        <v>4005</v>
      </c>
      <c r="F1458" s="120" t="s">
        <v>3</v>
      </c>
      <c r="G1458" s="120">
        <v>1601734</v>
      </c>
      <c r="H1458" s="124"/>
      <c r="I1458" s="128" t="s">
        <v>4006</v>
      </c>
      <c r="J1458" s="124"/>
      <c r="K1458" s="124"/>
      <c r="L1458" s="124"/>
      <c r="M1458" s="124"/>
      <c r="N1458" s="207">
        <v>0</v>
      </c>
      <c r="O1458" s="207">
        <v>695</v>
      </c>
      <c r="P1458" s="124" t="s">
        <v>1314</v>
      </c>
    </row>
    <row r="1459" spans="1:16" ht="51">
      <c r="A1459" s="257" t="s">
        <v>619</v>
      </c>
      <c r="B1459" s="124"/>
      <c r="C1459" s="125" t="s">
        <v>713</v>
      </c>
      <c r="D1459" s="119">
        <v>43161</v>
      </c>
      <c r="E1459" s="120" t="s">
        <v>4007</v>
      </c>
      <c r="F1459" s="120" t="s">
        <v>3</v>
      </c>
      <c r="G1459" s="120">
        <v>1601735</v>
      </c>
      <c r="H1459" s="124"/>
      <c r="I1459" s="128" t="s">
        <v>2821</v>
      </c>
      <c r="J1459" s="124"/>
      <c r="K1459" s="124"/>
      <c r="L1459" s="124"/>
      <c r="M1459" s="124"/>
      <c r="N1459" s="207">
        <v>0</v>
      </c>
      <c r="O1459" s="207">
        <v>1500</v>
      </c>
      <c r="P1459" s="124" t="s">
        <v>1314</v>
      </c>
    </row>
    <row r="1460" spans="1:16" ht="102">
      <c r="A1460" s="257">
        <v>86</v>
      </c>
      <c r="B1460" s="124"/>
      <c r="C1460" s="125" t="s">
        <v>710</v>
      </c>
      <c r="D1460" s="119">
        <v>43161</v>
      </c>
      <c r="E1460" s="120" t="s">
        <v>4493</v>
      </c>
      <c r="F1460" s="120" t="s">
        <v>6</v>
      </c>
      <c r="G1460" s="120">
        <v>915174</v>
      </c>
      <c r="H1460" s="124"/>
      <c r="I1460" s="128" t="s">
        <v>4494</v>
      </c>
      <c r="J1460" s="124"/>
      <c r="K1460" s="124"/>
      <c r="L1460" s="124"/>
      <c r="M1460" s="124"/>
      <c r="N1460" s="207">
        <v>0</v>
      </c>
      <c r="O1460" s="207">
        <v>9744</v>
      </c>
      <c r="P1460" s="124" t="s">
        <v>1314</v>
      </c>
    </row>
    <row r="1461" spans="1:16" ht="51">
      <c r="A1461" s="257">
        <v>513</v>
      </c>
      <c r="B1461" s="124"/>
      <c r="C1461" s="125" t="s">
        <v>201</v>
      </c>
      <c r="D1461" s="119">
        <v>43161</v>
      </c>
      <c r="E1461" s="120" t="s">
        <v>4495</v>
      </c>
      <c r="F1461" s="120" t="s">
        <v>15</v>
      </c>
      <c r="G1461" s="120">
        <v>677521</v>
      </c>
      <c r="H1461" s="124"/>
      <c r="I1461" s="128" t="s">
        <v>2325</v>
      </c>
      <c r="J1461" s="124"/>
      <c r="K1461" s="124"/>
      <c r="L1461" s="124"/>
      <c r="M1461" s="124"/>
      <c r="N1461" s="207">
        <v>50</v>
      </c>
      <c r="O1461" s="207">
        <v>0</v>
      </c>
      <c r="P1461" s="124" t="s">
        <v>1314</v>
      </c>
    </row>
    <row r="1462" spans="1:16" ht="63.75">
      <c r="A1462" s="257">
        <v>15</v>
      </c>
      <c r="B1462" s="124"/>
      <c r="C1462" s="125" t="s">
        <v>691</v>
      </c>
      <c r="D1462" s="119">
        <v>43164</v>
      </c>
      <c r="E1462" s="120" t="s">
        <v>4008</v>
      </c>
      <c r="F1462" s="120" t="s">
        <v>3</v>
      </c>
      <c r="G1462" s="120">
        <v>1602140</v>
      </c>
      <c r="H1462" s="124"/>
      <c r="I1462" s="128" t="s">
        <v>4009</v>
      </c>
      <c r="J1462" s="124"/>
      <c r="K1462" s="124"/>
      <c r="L1462" s="124"/>
      <c r="M1462" s="124"/>
      <c r="N1462" s="207">
        <v>0</v>
      </c>
      <c r="O1462" s="207">
        <v>11609.5</v>
      </c>
      <c r="P1462" s="124" t="s">
        <v>1314</v>
      </c>
    </row>
    <row r="1463" spans="1:16" ht="51">
      <c r="A1463" s="257">
        <v>86</v>
      </c>
      <c r="B1463" s="124"/>
      <c r="C1463" s="125" t="s">
        <v>710</v>
      </c>
      <c r="D1463" s="119">
        <v>43164</v>
      </c>
      <c r="E1463" s="120" t="s">
        <v>4010</v>
      </c>
      <c r="F1463" s="120" t="s">
        <v>3</v>
      </c>
      <c r="G1463" s="120">
        <v>1602151</v>
      </c>
      <c r="H1463" s="124"/>
      <c r="I1463" s="128" t="s">
        <v>4011</v>
      </c>
      <c r="J1463" s="124"/>
      <c r="K1463" s="124"/>
      <c r="L1463" s="124"/>
      <c r="M1463" s="124"/>
      <c r="N1463" s="207">
        <v>0</v>
      </c>
      <c r="O1463" s="207">
        <v>2630</v>
      </c>
      <c r="P1463" s="124" t="s">
        <v>1314</v>
      </c>
    </row>
    <row r="1464" spans="1:16" ht="51">
      <c r="A1464" s="257">
        <v>86</v>
      </c>
      <c r="B1464" s="124"/>
      <c r="C1464" s="125" t="s">
        <v>710</v>
      </c>
      <c r="D1464" s="119">
        <v>43164</v>
      </c>
      <c r="E1464" s="120" t="s">
        <v>4012</v>
      </c>
      <c r="F1464" s="120" t="s">
        <v>3</v>
      </c>
      <c r="G1464" s="120">
        <v>1602154</v>
      </c>
      <c r="H1464" s="124"/>
      <c r="I1464" s="128" t="s">
        <v>4013</v>
      </c>
      <c r="J1464" s="124"/>
      <c r="K1464" s="124"/>
      <c r="L1464" s="124"/>
      <c r="M1464" s="124"/>
      <c r="N1464" s="207">
        <v>0</v>
      </c>
      <c r="O1464" s="207">
        <v>1550</v>
      </c>
      <c r="P1464" s="124" t="s">
        <v>1314</v>
      </c>
    </row>
    <row r="1465" spans="1:16" ht="63.75">
      <c r="A1465" s="257">
        <v>86</v>
      </c>
      <c r="B1465" s="124"/>
      <c r="C1465" s="125" t="s">
        <v>710</v>
      </c>
      <c r="D1465" s="119">
        <v>43164</v>
      </c>
      <c r="E1465" s="120" t="s">
        <v>4014</v>
      </c>
      <c r="F1465" s="120" t="s">
        <v>3</v>
      </c>
      <c r="G1465" s="120">
        <v>1602163</v>
      </c>
      <c r="H1465" s="124"/>
      <c r="I1465" s="128" t="s">
        <v>4015</v>
      </c>
      <c r="J1465" s="124"/>
      <c r="K1465" s="124"/>
      <c r="L1465" s="124"/>
      <c r="M1465" s="124"/>
      <c r="N1465" s="207">
        <v>0</v>
      </c>
      <c r="O1465" s="207">
        <v>1675.05</v>
      </c>
      <c r="P1465" s="124" t="s">
        <v>1314</v>
      </c>
    </row>
    <row r="1466" spans="1:16" ht="63.75">
      <c r="A1466" s="257">
        <v>86</v>
      </c>
      <c r="B1466" s="124"/>
      <c r="C1466" s="125" t="s">
        <v>710</v>
      </c>
      <c r="D1466" s="119">
        <v>43164</v>
      </c>
      <c r="E1466" s="120" t="s">
        <v>4016</v>
      </c>
      <c r="F1466" s="120" t="s">
        <v>3</v>
      </c>
      <c r="G1466" s="120">
        <v>1602164</v>
      </c>
      <c r="H1466" s="124"/>
      <c r="I1466" s="128" t="s">
        <v>4017</v>
      </c>
      <c r="J1466" s="124"/>
      <c r="K1466" s="124"/>
      <c r="L1466" s="124"/>
      <c r="M1466" s="124"/>
      <c r="N1466" s="207">
        <v>0</v>
      </c>
      <c r="O1466" s="207">
        <v>8900.6</v>
      </c>
      <c r="P1466" s="124" t="s">
        <v>1314</v>
      </c>
    </row>
    <row r="1467" spans="1:16" ht="51">
      <c r="A1467" s="257">
        <v>86</v>
      </c>
      <c r="B1467" s="124"/>
      <c r="C1467" s="125" t="s">
        <v>710</v>
      </c>
      <c r="D1467" s="119">
        <v>43164</v>
      </c>
      <c r="E1467" s="120" t="s">
        <v>4018</v>
      </c>
      <c r="F1467" s="120" t="s">
        <v>3</v>
      </c>
      <c r="G1467" s="120">
        <v>1602167</v>
      </c>
      <c r="H1467" s="124"/>
      <c r="I1467" s="128" t="s">
        <v>4019</v>
      </c>
      <c r="J1467" s="124"/>
      <c r="K1467" s="124"/>
      <c r="L1467" s="124"/>
      <c r="M1467" s="124"/>
      <c r="N1467" s="207">
        <v>0</v>
      </c>
      <c r="O1467" s="207">
        <v>2162.39</v>
      </c>
      <c r="P1467" s="124" t="s">
        <v>1314</v>
      </c>
    </row>
    <row r="1468" spans="1:16" ht="63.75">
      <c r="A1468" s="257" t="s">
        <v>619</v>
      </c>
      <c r="B1468" s="124"/>
      <c r="C1468" s="125" t="s">
        <v>713</v>
      </c>
      <c r="D1468" s="119">
        <v>43164</v>
      </c>
      <c r="E1468" s="120" t="s">
        <v>4020</v>
      </c>
      <c r="F1468" s="120" t="s">
        <v>3</v>
      </c>
      <c r="G1468" s="120">
        <v>1602203</v>
      </c>
      <c r="H1468" s="124"/>
      <c r="I1468" s="128" t="s">
        <v>4021</v>
      </c>
      <c r="J1468" s="124"/>
      <c r="K1468" s="124"/>
      <c r="L1468" s="124"/>
      <c r="M1468" s="124"/>
      <c r="N1468" s="207">
        <v>0</v>
      </c>
      <c r="O1468" s="207">
        <v>1500</v>
      </c>
      <c r="P1468" s="124" t="s">
        <v>1314</v>
      </c>
    </row>
    <row r="1469" spans="1:16" ht="51">
      <c r="A1469" s="257" t="s">
        <v>619</v>
      </c>
      <c r="B1469" s="124"/>
      <c r="C1469" s="125" t="s">
        <v>713</v>
      </c>
      <c r="D1469" s="119">
        <v>43164</v>
      </c>
      <c r="E1469" s="120" t="s">
        <v>4022</v>
      </c>
      <c r="F1469" s="120" t="s">
        <v>3</v>
      </c>
      <c r="G1469" s="120">
        <v>1602030</v>
      </c>
      <c r="H1469" s="124"/>
      <c r="I1469" s="128" t="s">
        <v>1386</v>
      </c>
      <c r="J1469" s="124"/>
      <c r="K1469" s="124"/>
      <c r="L1469" s="124"/>
      <c r="M1469" s="124"/>
      <c r="N1469" s="207">
        <v>0</v>
      </c>
      <c r="O1469" s="207">
        <v>800</v>
      </c>
      <c r="P1469" s="124" t="s">
        <v>1314</v>
      </c>
    </row>
    <row r="1470" spans="1:16" ht="51">
      <c r="A1470" s="257" t="s">
        <v>619</v>
      </c>
      <c r="B1470" s="124"/>
      <c r="C1470" s="125" t="s">
        <v>713</v>
      </c>
      <c r="D1470" s="119">
        <v>43164</v>
      </c>
      <c r="E1470" s="120" t="s">
        <v>4023</v>
      </c>
      <c r="F1470" s="120" t="s">
        <v>3</v>
      </c>
      <c r="G1470" s="120">
        <v>1602035</v>
      </c>
      <c r="H1470" s="124"/>
      <c r="I1470" s="128" t="s">
        <v>1382</v>
      </c>
      <c r="J1470" s="124"/>
      <c r="K1470" s="124"/>
      <c r="L1470" s="124"/>
      <c r="M1470" s="124"/>
      <c r="N1470" s="207">
        <v>0</v>
      </c>
      <c r="O1470" s="207">
        <v>9497.2000000000007</v>
      </c>
      <c r="P1470" s="124" t="s">
        <v>1314</v>
      </c>
    </row>
    <row r="1471" spans="1:16" ht="51">
      <c r="A1471" s="257" t="s">
        <v>619</v>
      </c>
      <c r="B1471" s="124"/>
      <c r="C1471" s="125" t="s">
        <v>713</v>
      </c>
      <c r="D1471" s="119">
        <v>43164</v>
      </c>
      <c r="E1471" s="120" t="s">
        <v>4024</v>
      </c>
      <c r="F1471" s="120" t="s">
        <v>3</v>
      </c>
      <c r="G1471" s="120">
        <v>1602044</v>
      </c>
      <c r="H1471" s="124"/>
      <c r="I1471" s="128" t="s">
        <v>4025</v>
      </c>
      <c r="J1471" s="124"/>
      <c r="K1471" s="124"/>
      <c r="L1471" s="124"/>
      <c r="M1471" s="124"/>
      <c r="N1471" s="207">
        <v>0</v>
      </c>
      <c r="O1471" s="207">
        <v>1506</v>
      </c>
      <c r="P1471" s="124" t="s">
        <v>1314</v>
      </c>
    </row>
    <row r="1472" spans="1:16" ht="51">
      <c r="A1472" s="257" t="s">
        <v>619</v>
      </c>
      <c r="B1472" s="124"/>
      <c r="C1472" s="125" t="s">
        <v>713</v>
      </c>
      <c r="D1472" s="119">
        <v>43164</v>
      </c>
      <c r="E1472" s="120" t="s">
        <v>4026</v>
      </c>
      <c r="F1472" s="120" t="s">
        <v>3</v>
      </c>
      <c r="G1472" s="120">
        <v>1602091</v>
      </c>
      <c r="H1472" s="124"/>
      <c r="I1472" s="128" t="s">
        <v>1389</v>
      </c>
      <c r="J1472" s="124"/>
      <c r="K1472" s="124"/>
      <c r="L1472" s="124"/>
      <c r="M1472" s="124"/>
      <c r="N1472" s="207">
        <v>0</v>
      </c>
      <c r="O1472" s="207">
        <v>390</v>
      </c>
      <c r="P1472" s="124" t="s">
        <v>1314</v>
      </c>
    </row>
    <row r="1473" spans="1:16" ht="38.25">
      <c r="A1473" s="257">
        <v>35</v>
      </c>
      <c r="B1473" s="124"/>
      <c r="C1473" s="125" t="s">
        <v>696</v>
      </c>
      <c r="D1473" s="119">
        <v>43164</v>
      </c>
      <c r="E1473" s="120" t="s">
        <v>4027</v>
      </c>
      <c r="F1473" s="120" t="s">
        <v>3</v>
      </c>
      <c r="G1473" s="120">
        <v>1602112</v>
      </c>
      <c r="H1473" s="124"/>
      <c r="I1473" s="128" t="s">
        <v>3754</v>
      </c>
      <c r="J1473" s="124"/>
      <c r="K1473" s="124"/>
      <c r="L1473" s="124"/>
      <c r="M1473" s="124"/>
      <c r="N1473" s="207">
        <v>0</v>
      </c>
      <c r="O1473" s="207">
        <v>460</v>
      </c>
      <c r="P1473" s="124" t="s">
        <v>1314</v>
      </c>
    </row>
    <row r="1474" spans="1:16" ht="51">
      <c r="A1474" s="257" t="s">
        <v>619</v>
      </c>
      <c r="B1474" s="124"/>
      <c r="C1474" s="125" t="s">
        <v>713</v>
      </c>
      <c r="D1474" s="119">
        <v>43164</v>
      </c>
      <c r="E1474" s="120" t="s">
        <v>4028</v>
      </c>
      <c r="F1474" s="120" t="s">
        <v>3</v>
      </c>
      <c r="G1474" s="120">
        <v>1602132</v>
      </c>
      <c r="H1474" s="124"/>
      <c r="I1474" s="128" t="s">
        <v>4029</v>
      </c>
      <c r="J1474" s="124"/>
      <c r="K1474" s="124"/>
      <c r="L1474" s="124"/>
      <c r="M1474" s="124"/>
      <c r="N1474" s="207">
        <v>0</v>
      </c>
      <c r="O1474" s="207">
        <v>64.45</v>
      </c>
      <c r="P1474" s="124" t="s">
        <v>1314</v>
      </c>
    </row>
    <row r="1475" spans="1:16" ht="51">
      <c r="A1475" s="257" t="s">
        <v>619</v>
      </c>
      <c r="B1475" s="124"/>
      <c r="C1475" s="125" t="s">
        <v>713</v>
      </c>
      <c r="D1475" s="119">
        <v>43164</v>
      </c>
      <c r="E1475" s="120" t="s">
        <v>4030</v>
      </c>
      <c r="F1475" s="120" t="s">
        <v>3</v>
      </c>
      <c r="G1475" s="120">
        <v>1602136</v>
      </c>
      <c r="H1475" s="124"/>
      <c r="I1475" s="128" t="s">
        <v>4031</v>
      </c>
      <c r="J1475" s="124"/>
      <c r="K1475" s="124"/>
      <c r="L1475" s="124"/>
      <c r="M1475" s="124"/>
      <c r="N1475" s="207">
        <v>0</v>
      </c>
      <c r="O1475" s="207">
        <v>1277</v>
      </c>
      <c r="P1475" s="124" t="s">
        <v>1314</v>
      </c>
    </row>
    <row r="1476" spans="1:16" ht="51">
      <c r="A1476" s="257">
        <v>287</v>
      </c>
      <c r="B1476" s="124"/>
      <c r="C1476" s="125" t="s">
        <v>790</v>
      </c>
      <c r="D1476" s="119">
        <v>43164</v>
      </c>
      <c r="E1476" s="120" t="s">
        <v>4032</v>
      </c>
      <c r="F1476" s="120" t="s">
        <v>3</v>
      </c>
      <c r="G1476" s="120">
        <v>1602138</v>
      </c>
      <c r="H1476" s="124"/>
      <c r="I1476" s="128" t="s">
        <v>4033</v>
      </c>
      <c r="J1476" s="124"/>
      <c r="K1476" s="124"/>
      <c r="L1476" s="124"/>
      <c r="M1476" s="124"/>
      <c r="N1476" s="207">
        <v>0</v>
      </c>
      <c r="O1476" s="207">
        <v>1296.96</v>
      </c>
      <c r="P1476" s="124" t="s">
        <v>1314</v>
      </c>
    </row>
    <row r="1477" spans="1:16" ht="51">
      <c r="A1477" s="257" t="s">
        <v>619</v>
      </c>
      <c r="B1477" s="124"/>
      <c r="C1477" s="125" t="s">
        <v>713</v>
      </c>
      <c r="D1477" s="119">
        <v>43164</v>
      </c>
      <c r="E1477" s="120" t="s">
        <v>4034</v>
      </c>
      <c r="F1477" s="120" t="s">
        <v>3</v>
      </c>
      <c r="G1477" s="120">
        <v>1602145</v>
      </c>
      <c r="H1477" s="124"/>
      <c r="I1477" s="128" t="s">
        <v>1407</v>
      </c>
      <c r="J1477" s="124"/>
      <c r="K1477" s="124"/>
      <c r="L1477" s="124"/>
      <c r="M1477" s="124"/>
      <c r="N1477" s="207">
        <v>0</v>
      </c>
      <c r="O1477" s="207">
        <v>400</v>
      </c>
      <c r="P1477" s="124" t="s">
        <v>1314</v>
      </c>
    </row>
    <row r="1478" spans="1:16" ht="38.25">
      <c r="A1478" s="257">
        <v>86</v>
      </c>
      <c r="B1478" s="124"/>
      <c r="C1478" s="125" t="s">
        <v>710</v>
      </c>
      <c r="D1478" s="119">
        <v>43164</v>
      </c>
      <c r="E1478" s="120" t="s">
        <v>4035</v>
      </c>
      <c r="F1478" s="120" t="s">
        <v>3</v>
      </c>
      <c r="G1478" s="120">
        <v>1602168</v>
      </c>
      <c r="H1478" s="124"/>
      <c r="I1478" s="128" t="s">
        <v>4036</v>
      </c>
      <c r="J1478" s="124"/>
      <c r="K1478" s="124"/>
      <c r="L1478" s="124"/>
      <c r="M1478" s="124"/>
      <c r="N1478" s="207">
        <v>0</v>
      </c>
      <c r="O1478" s="207">
        <v>128.76</v>
      </c>
      <c r="P1478" s="124" t="s">
        <v>1314</v>
      </c>
    </row>
    <row r="1479" spans="1:16" ht="51">
      <c r="A1479" s="257">
        <v>86</v>
      </c>
      <c r="B1479" s="124"/>
      <c r="C1479" s="125" t="s">
        <v>710</v>
      </c>
      <c r="D1479" s="119">
        <v>43164</v>
      </c>
      <c r="E1479" s="120" t="s">
        <v>4037</v>
      </c>
      <c r="F1479" s="120" t="s">
        <v>3</v>
      </c>
      <c r="G1479" s="120">
        <v>1602171</v>
      </c>
      <c r="H1479" s="124"/>
      <c r="I1479" s="128" t="s">
        <v>4038</v>
      </c>
      <c r="J1479" s="124"/>
      <c r="K1479" s="124"/>
      <c r="L1479" s="124"/>
      <c r="M1479" s="124"/>
      <c r="N1479" s="207">
        <v>0</v>
      </c>
      <c r="O1479" s="207">
        <v>0.6</v>
      </c>
      <c r="P1479" s="124" t="s">
        <v>1314</v>
      </c>
    </row>
    <row r="1480" spans="1:16" ht="51">
      <c r="A1480" s="257">
        <v>86</v>
      </c>
      <c r="B1480" s="124"/>
      <c r="C1480" s="125" t="s">
        <v>710</v>
      </c>
      <c r="D1480" s="119">
        <v>43164</v>
      </c>
      <c r="E1480" s="120" t="s">
        <v>4039</v>
      </c>
      <c r="F1480" s="120" t="s">
        <v>3</v>
      </c>
      <c r="G1480" s="120">
        <v>1602173</v>
      </c>
      <c r="H1480" s="124"/>
      <c r="I1480" s="128" t="s">
        <v>4040</v>
      </c>
      <c r="J1480" s="124"/>
      <c r="K1480" s="124"/>
      <c r="L1480" s="124"/>
      <c r="M1480" s="124"/>
      <c r="N1480" s="207">
        <v>0</v>
      </c>
      <c r="O1480" s="207">
        <v>31.97</v>
      </c>
      <c r="P1480" s="124" t="s">
        <v>1314</v>
      </c>
    </row>
    <row r="1481" spans="1:16" ht="51">
      <c r="A1481" s="257" t="s">
        <v>619</v>
      </c>
      <c r="B1481" s="124"/>
      <c r="C1481" s="125" t="s">
        <v>713</v>
      </c>
      <c r="D1481" s="119">
        <v>43164</v>
      </c>
      <c r="E1481" s="120" t="s">
        <v>4041</v>
      </c>
      <c r="F1481" s="120" t="s">
        <v>3</v>
      </c>
      <c r="G1481" s="120">
        <v>1602189</v>
      </c>
      <c r="H1481" s="124"/>
      <c r="I1481" s="128" t="s">
        <v>1373</v>
      </c>
      <c r="J1481" s="124"/>
      <c r="K1481" s="124"/>
      <c r="L1481" s="124"/>
      <c r="M1481" s="124"/>
      <c r="N1481" s="207">
        <v>0</v>
      </c>
      <c r="O1481" s="207">
        <v>1713</v>
      </c>
      <c r="P1481" s="124" t="s">
        <v>1314</v>
      </c>
    </row>
    <row r="1482" spans="1:16" ht="38.25">
      <c r="A1482" s="257">
        <v>117</v>
      </c>
      <c r="B1482" s="124"/>
      <c r="C1482" s="125" t="s">
        <v>722</v>
      </c>
      <c r="D1482" s="119">
        <v>43164</v>
      </c>
      <c r="E1482" s="120" t="s">
        <v>4042</v>
      </c>
      <c r="F1482" s="120" t="s">
        <v>3</v>
      </c>
      <c r="G1482" s="120">
        <v>1602220</v>
      </c>
      <c r="H1482" s="124"/>
      <c r="I1482" s="128" t="s">
        <v>4043</v>
      </c>
      <c r="J1482" s="124"/>
      <c r="K1482" s="124"/>
      <c r="L1482" s="124"/>
      <c r="M1482" s="124"/>
      <c r="N1482" s="207">
        <v>0</v>
      </c>
      <c r="O1482" s="207">
        <v>97</v>
      </c>
      <c r="P1482" s="124" t="s">
        <v>1314</v>
      </c>
    </row>
    <row r="1483" spans="1:16" ht="51">
      <c r="A1483" s="257" t="s">
        <v>619</v>
      </c>
      <c r="B1483" s="124"/>
      <c r="C1483" s="125" t="s">
        <v>713</v>
      </c>
      <c r="D1483" s="119">
        <v>43164</v>
      </c>
      <c r="E1483" s="120" t="s">
        <v>4044</v>
      </c>
      <c r="F1483" s="120" t="s">
        <v>3</v>
      </c>
      <c r="G1483" s="120">
        <v>1602280</v>
      </c>
      <c r="H1483" s="124"/>
      <c r="I1483" s="128" t="s">
        <v>4045</v>
      </c>
      <c r="J1483" s="124"/>
      <c r="K1483" s="124"/>
      <c r="L1483" s="124"/>
      <c r="M1483" s="124"/>
      <c r="N1483" s="207">
        <v>0</v>
      </c>
      <c r="O1483" s="207">
        <v>3424.21</v>
      </c>
      <c r="P1483" s="124" t="s">
        <v>1314</v>
      </c>
    </row>
    <row r="1484" spans="1:16" ht="38.25">
      <c r="A1484" s="257">
        <v>291</v>
      </c>
      <c r="B1484" s="124"/>
      <c r="C1484" s="125" t="s">
        <v>794</v>
      </c>
      <c r="D1484" s="119">
        <v>43164</v>
      </c>
      <c r="E1484" s="120" t="s">
        <v>4046</v>
      </c>
      <c r="F1484" s="120" t="s">
        <v>3</v>
      </c>
      <c r="G1484" s="120">
        <v>1602291</v>
      </c>
      <c r="H1484" s="124"/>
      <c r="I1484" s="128" t="s">
        <v>4047</v>
      </c>
      <c r="J1484" s="124"/>
      <c r="K1484" s="124"/>
      <c r="L1484" s="124"/>
      <c r="M1484" s="124"/>
      <c r="N1484" s="207">
        <v>0</v>
      </c>
      <c r="O1484" s="207">
        <v>184</v>
      </c>
      <c r="P1484" s="124" t="s">
        <v>1314</v>
      </c>
    </row>
    <row r="1485" spans="1:16" ht="51">
      <c r="A1485" s="257" t="s">
        <v>619</v>
      </c>
      <c r="B1485" s="124"/>
      <c r="C1485" s="125" t="s">
        <v>713</v>
      </c>
      <c r="D1485" s="119">
        <v>43164</v>
      </c>
      <c r="E1485" s="120" t="s">
        <v>4048</v>
      </c>
      <c r="F1485" s="120" t="s">
        <v>3</v>
      </c>
      <c r="G1485" s="120">
        <v>1602311</v>
      </c>
      <c r="H1485" s="124"/>
      <c r="I1485" s="128" t="s">
        <v>4049</v>
      </c>
      <c r="J1485" s="124"/>
      <c r="K1485" s="124"/>
      <c r="L1485" s="124"/>
      <c r="M1485" s="124"/>
      <c r="N1485" s="207">
        <v>0</v>
      </c>
      <c r="O1485" s="207">
        <v>3500</v>
      </c>
      <c r="P1485" s="124" t="s">
        <v>1314</v>
      </c>
    </row>
    <row r="1486" spans="1:16" ht="51">
      <c r="A1486" s="257" t="s">
        <v>619</v>
      </c>
      <c r="B1486" s="124"/>
      <c r="C1486" s="125" t="s">
        <v>713</v>
      </c>
      <c r="D1486" s="119">
        <v>43164</v>
      </c>
      <c r="E1486" s="120" t="s">
        <v>4050</v>
      </c>
      <c r="F1486" s="120" t="s">
        <v>3</v>
      </c>
      <c r="G1486" s="120">
        <v>1602336</v>
      </c>
      <c r="H1486" s="124"/>
      <c r="I1486" s="128" t="s">
        <v>2766</v>
      </c>
      <c r="J1486" s="124"/>
      <c r="K1486" s="124"/>
      <c r="L1486" s="124"/>
      <c r="M1486" s="124"/>
      <c r="N1486" s="207">
        <v>0</v>
      </c>
      <c r="O1486" s="207">
        <v>800</v>
      </c>
      <c r="P1486" s="124" t="s">
        <v>1314</v>
      </c>
    </row>
    <row r="1487" spans="1:16" ht="51">
      <c r="A1487" s="257" t="s">
        <v>619</v>
      </c>
      <c r="B1487" s="124"/>
      <c r="C1487" s="125" t="s">
        <v>713</v>
      </c>
      <c r="D1487" s="119">
        <v>43164</v>
      </c>
      <c r="E1487" s="120" t="s">
        <v>4051</v>
      </c>
      <c r="F1487" s="120" t="s">
        <v>3</v>
      </c>
      <c r="G1487" s="120">
        <v>1602353</v>
      </c>
      <c r="H1487" s="124"/>
      <c r="I1487" s="128" t="s">
        <v>1376</v>
      </c>
      <c r="J1487" s="124"/>
      <c r="K1487" s="124"/>
      <c r="L1487" s="124"/>
      <c r="M1487" s="124"/>
      <c r="N1487" s="207">
        <v>0</v>
      </c>
      <c r="O1487" s="207">
        <v>1018</v>
      </c>
      <c r="P1487" s="124" t="s">
        <v>1314</v>
      </c>
    </row>
    <row r="1488" spans="1:16" ht="89.25">
      <c r="A1488" s="257" t="s">
        <v>619</v>
      </c>
      <c r="B1488" s="124"/>
      <c r="C1488" s="125" t="s">
        <v>713</v>
      </c>
      <c r="D1488" s="119">
        <v>43164</v>
      </c>
      <c r="E1488" s="120" t="s">
        <v>4496</v>
      </c>
      <c r="F1488" s="120" t="s">
        <v>6</v>
      </c>
      <c r="G1488" s="120">
        <v>678000</v>
      </c>
      <c r="H1488" s="124"/>
      <c r="I1488" s="128" t="s">
        <v>4497</v>
      </c>
      <c r="J1488" s="124"/>
      <c r="K1488" s="124"/>
      <c r="L1488" s="124"/>
      <c r="M1488" s="124"/>
      <c r="N1488" s="207">
        <v>0</v>
      </c>
      <c r="O1488" s="207">
        <v>14192.45</v>
      </c>
      <c r="P1488" s="124" t="s">
        <v>1314</v>
      </c>
    </row>
    <row r="1489" spans="1:16" ht="63.75">
      <c r="A1489" s="257" t="s">
        <v>619</v>
      </c>
      <c r="B1489" s="124"/>
      <c r="C1489" s="125" t="s">
        <v>713</v>
      </c>
      <c r="D1489" s="119">
        <v>43164</v>
      </c>
      <c r="E1489" s="120" t="s">
        <v>4498</v>
      </c>
      <c r="F1489" s="120" t="s">
        <v>6</v>
      </c>
      <c r="G1489" s="120">
        <v>678006</v>
      </c>
      <c r="H1489" s="124"/>
      <c r="I1489" s="128" t="s">
        <v>4499</v>
      </c>
      <c r="J1489" s="124"/>
      <c r="K1489" s="124"/>
      <c r="L1489" s="124"/>
      <c r="M1489" s="124"/>
      <c r="N1489" s="207">
        <v>0</v>
      </c>
      <c r="O1489" s="207">
        <v>190586.17</v>
      </c>
      <c r="P1489" s="124" t="s">
        <v>1314</v>
      </c>
    </row>
    <row r="1490" spans="1:16" ht="51">
      <c r="A1490" s="257" t="s">
        <v>619</v>
      </c>
      <c r="B1490" s="124"/>
      <c r="C1490" s="125" t="s">
        <v>713</v>
      </c>
      <c r="D1490" s="119">
        <v>43164</v>
      </c>
      <c r="E1490" s="120" t="s">
        <v>4500</v>
      </c>
      <c r="F1490" s="120" t="s">
        <v>6</v>
      </c>
      <c r="G1490" s="120">
        <v>678575</v>
      </c>
      <c r="H1490" s="124"/>
      <c r="I1490" s="128" t="s">
        <v>4501</v>
      </c>
      <c r="J1490" s="124"/>
      <c r="K1490" s="124"/>
      <c r="L1490" s="124"/>
      <c r="M1490" s="124"/>
      <c r="N1490" s="207">
        <v>0</v>
      </c>
      <c r="O1490" s="207">
        <v>14005.44</v>
      </c>
      <c r="P1490" s="124" t="s">
        <v>1314</v>
      </c>
    </row>
    <row r="1491" spans="1:16" ht="63.75">
      <c r="A1491" s="257">
        <v>513</v>
      </c>
      <c r="B1491" s="124"/>
      <c r="C1491" s="125" t="s">
        <v>201</v>
      </c>
      <c r="D1491" s="119">
        <v>43164</v>
      </c>
      <c r="E1491" s="120" t="s">
        <v>4502</v>
      </c>
      <c r="F1491" s="120" t="s">
        <v>15</v>
      </c>
      <c r="G1491" s="120">
        <v>677999</v>
      </c>
      <c r="H1491" s="124"/>
      <c r="I1491" s="128" t="s">
        <v>4503</v>
      </c>
      <c r="J1491" s="124"/>
      <c r="K1491" s="124"/>
      <c r="L1491" s="124"/>
      <c r="M1491" s="124"/>
      <c r="N1491" s="207">
        <v>50</v>
      </c>
      <c r="O1491" s="207">
        <v>0</v>
      </c>
      <c r="P1491" s="124" t="s">
        <v>1314</v>
      </c>
    </row>
    <row r="1492" spans="1:16" ht="51">
      <c r="A1492" s="257">
        <v>46</v>
      </c>
      <c r="B1492" s="124"/>
      <c r="C1492" s="125" t="s">
        <v>698</v>
      </c>
      <c r="D1492" s="119">
        <v>43165</v>
      </c>
      <c r="E1492" s="120" t="s">
        <v>4052</v>
      </c>
      <c r="F1492" s="120" t="s">
        <v>3</v>
      </c>
      <c r="G1492" s="120">
        <v>1602621</v>
      </c>
      <c r="H1492" s="124"/>
      <c r="I1492" s="128" t="s">
        <v>4053</v>
      </c>
      <c r="J1492" s="124"/>
      <c r="K1492" s="124"/>
      <c r="L1492" s="124"/>
      <c r="M1492" s="124"/>
      <c r="N1492" s="207">
        <v>0</v>
      </c>
      <c r="O1492" s="207">
        <v>60000</v>
      </c>
      <c r="P1492" s="124" t="s">
        <v>1314</v>
      </c>
    </row>
    <row r="1493" spans="1:16" ht="63.75">
      <c r="A1493" s="257" t="s">
        <v>619</v>
      </c>
      <c r="B1493" s="124"/>
      <c r="C1493" s="125" t="s">
        <v>713</v>
      </c>
      <c r="D1493" s="119">
        <v>43165</v>
      </c>
      <c r="E1493" s="120" t="s">
        <v>4054</v>
      </c>
      <c r="F1493" s="120" t="s">
        <v>3</v>
      </c>
      <c r="G1493" s="120">
        <v>1602657</v>
      </c>
      <c r="H1493" s="124"/>
      <c r="I1493" s="128" t="s">
        <v>4055</v>
      </c>
      <c r="J1493" s="124"/>
      <c r="K1493" s="124"/>
      <c r="L1493" s="124"/>
      <c r="M1493" s="124"/>
      <c r="N1493" s="207">
        <v>0</v>
      </c>
      <c r="O1493" s="207">
        <v>44632.83</v>
      </c>
      <c r="P1493" s="124" t="s">
        <v>1314</v>
      </c>
    </row>
    <row r="1494" spans="1:16" ht="63.75">
      <c r="A1494" s="257">
        <v>20</v>
      </c>
      <c r="B1494" s="124"/>
      <c r="C1494" s="125" t="s">
        <v>693</v>
      </c>
      <c r="D1494" s="119">
        <v>43165</v>
      </c>
      <c r="E1494" s="120" t="s">
        <v>4056</v>
      </c>
      <c r="F1494" s="120" t="s">
        <v>3</v>
      </c>
      <c r="G1494" s="120">
        <v>1602501</v>
      </c>
      <c r="H1494" s="124"/>
      <c r="I1494" s="128" t="s">
        <v>4057</v>
      </c>
      <c r="J1494" s="124"/>
      <c r="K1494" s="124"/>
      <c r="L1494" s="124"/>
      <c r="M1494" s="124"/>
      <c r="N1494" s="207">
        <v>0</v>
      </c>
      <c r="O1494" s="207">
        <v>78</v>
      </c>
      <c r="P1494" s="124" t="s">
        <v>1314</v>
      </c>
    </row>
    <row r="1495" spans="1:16" ht="51">
      <c r="A1495" s="257">
        <v>47</v>
      </c>
      <c r="B1495" s="124"/>
      <c r="C1495" s="125" t="s">
        <v>699</v>
      </c>
      <c r="D1495" s="119">
        <v>43165</v>
      </c>
      <c r="E1495" s="120" t="s">
        <v>4058</v>
      </c>
      <c r="F1495" s="120" t="s">
        <v>3</v>
      </c>
      <c r="G1495" s="120">
        <v>1602566</v>
      </c>
      <c r="H1495" s="124"/>
      <c r="I1495" s="128" t="s">
        <v>4059</v>
      </c>
      <c r="J1495" s="124"/>
      <c r="K1495" s="124"/>
      <c r="L1495" s="124"/>
      <c r="M1495" s="124"/>
      <c r="N1495" s="207">
        <v>0</v>
      </c>
      <c r="O1495" s="207">
        <v>998</v>
      </c>
      <c r="P1495" s="124" t="s">
        <v>1314</v>
      </c>
    </row>
    <row r="1496" spans="1:16" ht="51">
      <c r="A1496" s="257">
        <v>25</v>
      </c>
      <c r="B1496" s="124"/>
      <c r="C1496" s="125" t="s">
        <v>694</v>
      </c>
      <c r="D1496" s="119">
        <v>43165</v>
      </c>
      <c r="E1496" s="120" t="s">
        <v>4060</v>
      </c>
      <c r="F1496" s="120" t="s">
        <v>3</v>
      </c>
      <c r="G1496" s="120">
        <v>1602586</v>
      </c>
      <c r="H1496" s="124"/>
      <c r="I1496" s="128" t="s">
        <v>4061</v>
      </c>
      <c r="J1496" s="124"/>
      <c r="K1496" s="124"/>
      <c r="L1496" s="124"/>
      <c r="M1496" s="124"/>
      <c r="N1496" s="207">
        <v>0</v>
      </c>
      <c r="O1496" s="207">
        <v>3341.75</v>
      </c>
      <c r="P1496" s="124" t="s">
        <v>1314</v>
      </c>
    </row>
    <row r="1497" spans="1:16" ht="51">
      <c r="A1497" s="257" t="s">
        <v>619</v>
      </c>
      <c r="B1497" s="124"/>
      <c r="C1497" s="125" t="s">
        <v>713</v>
      </c>
      <c r="D1497" s="119">
        <v>43165</v>
      </c>
      <c r="E1497" s="120" t="s">
        <v>4062</v>
      </c>
      <c r="F1497" s="120" t="s">
        <v>3</v>
      </c>
      <c r="G1497" s="120">
        <v>1602603</v>
      </c>
      <c r="H1497" s="124"/>
      <c r="I1497" s="128" t="s">
        <v>3756</v>
      </c>
      <c r="J1497" s="124"/>
      <c r="K1497" s="124"/>
      <c r="L1497" s="124"/>
      <c r="M1497" s="124"/>
      <c r="N1497" s="207">
        <v>0</v>
      </c>
      <c r="O1497" s="207">
        <v>150</v>
      </c>
      <c r="P1497" s="124" t="s">
        <v>1314</v>
      </c>
    </row>
    <row r="1498" spans="1:16" ht="51">
      <c r="A1498" s="257">
        <v>86</v>
      </c>
      <c r="B1498" s="124"/>
      <c r="C1498" s="125" t="s">
        <v>710</v>
      </c>
      <c r="D1498" s="119">
        <v>43165</v>
      </c>
      <c r="E1498" s="120" t="s">
        <v>4063</v>
      </c>
      <c r="F1498" s="120" t="s">
        <v>3</v>
      </c>
      <c r="G1498" s="120">
        <v>1602654</v>
      </c>
      <c r="H1498" s="124"/>
      <c r="I1498" s="128" t="s">
        <v>4064</v>
      </c>
      <c r="J1498" s="124"/>
      <c r="K1498" s="124"/>
      <c r="L1498" s="124"/>
      <c r="M1498" s="124"/>
      <c r="N1498" s="207">
        <v>0</v>
      </c>
      <c r="O1498" s="207">
        <v>11.7</v>
      </c>
      <c r="P1498" s="124" t="s">
        <v>1314</v>
      </c>
    </row>
    <row r="1499" spans="1:16" ht="63.75">
      <c r="A1499" s="257" t="s">
        <v>619</v>
      </c>
      <c r="B1499" s="124"/>
      <c r="C1499" s="125" t="s">
        <v>713</v>
      </c>
      <c r="D1499" s="119">
        <v>43165</v>
      </c>
      <c r="E1499" s="120" t="s">
        <v>4065</v>
      </c>
      <c r="F1499" s="120" t="s">
        <v>3</v>
      </c>
      <c r="G1499" s="120">
        <v>1602667</v>
      </c>
      <c r="H1499" s="124"/>
      <c r="I1499" s="128" t="s">
        <v>4066</v>
      </c>
      <c r="J1499" s="124"/>
      <c r="K1499" s="124"/>
      <c r="L1499" s="124"/>
      <c r="M1499" s="124"/>
      <c r="N1499" s="207">
        <v>0</v>
      </c>
      <c r="O1499" s="207">
        <v>724.96</v>
      </c>
      <c r="P1499" s="124" t="s">
        <v>1314</v>
      </c>
    </row>
    <row r="1500" spans="1:16" ht="38.25">
      <c r="A1500" s="257">
        <v>46</v>
      </c>
      <c r="B1500" s="124"/>
      <c r="C1500" s="125" t="s">
        <v>698</v>
      </c>
      <c r="D1500" s="119">
        <v>43165</v>
      </c>
      <c r="E1500" s="120" t="s">
        <v>4067</v>
      </c>
      <c r="F1500" s="120" t="s">
        <v>3</v>
      </c>
      <c r="G1500" s="120">
        <v>1602737</v>
      </c>
      <c r="H1500" s="124"/>
      <c r="I1500" s="128" t="s">
        <v>4068</v>
      </c>
      <c r="J1500" s="124"/>
      <c r="K1500" s="124"/>
      <c r="L1500" s="124"/>
      <c r="M1500" s="124"/>
      <c r="N1500" s="207">
        <v>0</v>
      </c>
      <c r="O1500" s="207">
        <v>72.11</v>
      </c>
      <c r="P1500" s="124" t="s">
        <v>1314</v>
      </c>
    </row>
    <row r="1501" spans="1:16" ht="38.25">
      <c r="A1501" s="257">
        <v>46</v>
      </c>
      <c r="B1501" s="124"/>
      <c r="C1501" s="125" t="s">
        <v>698</v>
      </c>
      <c r="D1501" s="119">
        <v>43165</v>
      </c>
      <c r="E1501" s="120" t="s">
        <v>4069</v>
      </c>
      <c r="F1501" s="120" t="s">
        <v>3</v>
      </c>
      <c r="G1501" s="120">
        <v>1602740</v>
      </c>
      <c r="H1501" s="124"/>
      <c r="I1501" s="128" t="s">
        <v>4068</v>
      </c>
      <c r="J1501" s="124"/>
      <c r="K1501" s="124"/>
      <c r="L1501" s="124"/>
      <c r="M1501" s="124"/>
      <c r="N1501" s="207">
        <v>0</v>
      </c>
      <c r="O1501" s="207">
        <v>1549</v>
      </c>
      <c r="P1501" s="124" t="s">
        <v>1314</v>
      </c>
    </row>
    <row r="1502" spans="1:16" ht="51">
      <c r="A1502" s="257">
        <v>212</v>
      </c>
      <c r="B1502" s="124"/>
      <c r="C1502" s="125" t="s">
        <v>761</v>
      </c>
      <c r="D1502" s="119">
        <v>43165</v>
      </c>
      <c r="E1502" s="120" t="s">
        <v>4070</v>
      </c>
      <c r="F1502" s="120" t="s">
        <v>3</v>
      </c>
      <c r="G1502" s="120">
        <v>1602755</v>
      </c>
      <c r="H1502" s="124"/>
      <c r="I1502" s="128" t="s">
        <v>4071</v>
      </c>
      <c r="J1502" s="124"/>
      <c r="K1502" s="124"/>
      <c r="L1502" s="124"/>
      <c r="M1502" s="124"/>
      <c r="N1502" s="207">
        <v>0</v>
      </c>
      <c r="O1502" s="207">
        <v>3000</v>
      </c>
      <c r="P1502" s="124" t="s">
        <v>1314</v>
      </c>
    </row>
    <row r="1503" spans="1:16" ht="51">
      <c r="A1503" s="257" t="s">
        <v>619</v>
      </c>
      <c r="B1503" s="124"/>
      <c r="C1503" s="125" t="s">
        <v>713</v>
      </c>
      <c r="D1503" s="119">
        <v>43165</v>
      </c>
      <c r="E1503" s="120" t="s">
        <v>4072</v>
      </c>
      <c r="F1503" s="120" t="s">
        <v>3</v>
      </c>
      <c r="G1503" s="120">
        <v>1602787</v>
      </c>
      <c r="H1503" s="124"/>
      <c r="I1503" s="128" t="s">
        <v>3936</v>
      </c>
      <c r="J1503" s="124"/>
      <c r="K1503" s="124"/>
      <c r="L1503" s="124"/>
      <c r="M1503" s="124"/>
      <c r="N1503" s="207">
        <v>0</v>
      </c>
      <c r="O1503" s="207">
        <v>1150.5999999999999</v>
      </c>
      <c r="P1503" s="124" t="s">
        <v>1314</v>
      </c>
    </row>
    <row r="1504" spans="1:16" ht="63.75">
      <c r="A1504" s="257" t="s">
        <v>619</v>
      </c>
      <c r="B1504" s="124"/>
      <c r="C1504" s="125" t="s">
        <v>713</v>
      </c>
      <c r="D1504" s="119">
        <v>43165</v>
      </c>
      <c r="E1504" s="120" t="s">
        <v>4504</v>
      </c>
      <c r="F1504" s="120" t="s">
        <v>6</v>
      </c>
      <c r="G1504" s="120">
        <v>679801</v>
      </c>
      <c r="H1504" s="124"/>
      <c r="I1504" s="128" t="s">
        <v>4505</v>
      </c>
      <c r="J1504" s="124"/>
      <c r="K1504" s="124"/>
      <c r="L1504" s="124"/>
      <c r="M1504" s="124"/>
      <c r="N1504" s="207">
        <v>0</v>
      </c>
      <c r="O1504" s="207">
        <v>27614.79</v>
      </c>
      <c r="P1504" s="124" t="s">
        <v>1314</v>
      </c>
    </row>
    <row r="1505" spans="1:16" ht="63.75">
      <c r="A1505" s="257">
        <v>513</v>
      </c>
      <c r="B1505" s="124"/>
      <c r="C1505" s="125" t="s">
        <v>201</v>
      </c>
      <c r="D1505" s="119">
        <v>43165</v>
      </c>
      <c r="E1505" s="120" t="s">
        <v>4506</v>
      </c>
      <c r="F1505" s="120" t="s">
        <v>15</v>
      </c>
      <c r="G1505" s="120">
        <v>679220</v>
      </c>
      <c r="H1505" s="124"/>
      <c r="I1505" s="128" t="s">
        <v>4507</v>
      </c>
      <c r="J1505" s="124"/>
      <c r="K1505" s="124"/>
      <c r="L1505" s="124"/>
      <c r="M1505" s="124"/>
      <c r="N1505" s="207">
        <v>50</v>
      </c>
      <c r="O1505" s="207">
        <v>0</v>
      </c>
      <c r="P1505" s="124" t="s">
        <v>1314</v>
      </c>
    </row>
    <row r="1506" spans="1:16" ht="63.75">
      <c r="A1506" s="257">
        <v>513</v>
      </c>
      <c r="B1506" s="124"/>
      <c r="C1506" s="125" t="s">
        <v>201</v>
      </c>
      <c r="D1506" s="119">
        <v>43165</v>
      </c>
      <c r="E1506" s="120" t="s">
        <v>4508</v>
      </c>
      <c r="F1506" s="120" t="s">
        <v>15</v>
      </c>
      <c r="G1506" s="120">
        <v>679225</v>
      </c>
      <c r="H1506" s="124"/>
      <c r="I1506" s="128" t="s">
        <v>4509</v>
      </c>
      <c r="J1506" s="124"/>
      <c r="K1506" s="124"/>
      <c r="L1506" s="124"/>
      <c r="M1506" s="124"/>
      <c r="N1506" s="207">
        <v>50</v>
      </c>
      <c r="O1506" s="207">
        <v>0</v>
      </c>
      <c r="P1506" s="124" t="s">
        <v>1314</v>
      </c>
    </row>
    <row r="1507" spans="1:16" ht="63.75">
      <c r="A1507" s="257">
        <v>513</v>
      </c>
      <c r="B1507" s="124"/>
      <c r="C1507" s="125" t="s">
        <v>201</v>
      </c>
      <c r="D1507" s="119">
        <v>43165</v>
      </c>
      <c r="E1507" s="120" t="s">
        <v>4510</v>
      </c>
      <c r="F1507" s="120" t="s">
        <v>15</v>
      </c>
      <c r="G1507" s="120">
        <v>679366</v>
      </c>
      <c r="H1507" s="124"/>
      <c r="I1507" s="128" t="s">
        <v>4511</v>
      </c>
      <c r="J1507" s="124"/>
      <c r="K1507" s="124"/>
      <c r="L1507" s="124"/>
      <c r="M1507" s="124"/>
      <c r="N1507" s="207">
        <v>50</v>
      </c>
      <c r="O1507" s="207">
        <v>0</v>
      </c>
      <c r="P1507" s="124" t="s">
        <v>1314</v>
      </c>
    </row>
    <row r="1508" spans="1:16" ht="51">
      <c r="A1508" s="257">
        <v>513</v>
      </c>
      <c r="B1508" s="124"/>
      <c r="C1508" s="125" t="s">
        <v>201</v>
      </c>
      <c r="D1508" s="119">
        <v>43165</v>
      </c>
      <c r="E1508" s="120" t="s">
        <v>4513</v>
      </c>
      <c r="F1508" s="120" t="s">
        <v>11</v>
      </c>
      <c r="G1508" s="120">
        <v>915336</v>
      </c>
      <c r="H1508" s="124"/>
      <c r="I1508" s="128" t="s">
        <v>4514</v>
      </c>
      <c r="J1508" s="124"/>
      <c r="K1508" s="124"/>
      <c r="L1508" s="124"/>
      <c r="M1508" s="124"/>
      <c r="N1508" s="207">
        <v>50</v>
      </c>
      <c r="O1508" s="207">
        <v>0</v>
      </c>
      <c r="P1508" s="124" t="s">
        <v>1314</v>
      </c>
    </row>
    <row r="1509" spans="1:16" ht="63.75">
      <c r="A1509" s="257">
        <v>582</v>
      </c>
      <c r="B1509" s="124"/>
      <c r="C1509" s="125" t="s">
        <v>856</v>
      </c>
      <c r="D1509" s="119">
        <v>43166</v>
      </c>
      <c r="E1509" s="120" t="s">
        <v>4073</v>
      </c>
      <c r="F1509" s="120" t="s">
        <v>3</v>
      </c>
      <c r="G1509" s="120">
        <v>1603059</v>
      </c>
      <c r="H1509" s="124"/>
      <c r="I1509" s="128" t="s">
        <v>4074</v>
      </c>
      <c r="J1509" s="124"/>
      <c r="K1509" s="124"/>
      <c r="L1509" s="124"/>
      <c r="M1509" s="124"/>
      <c r="N1509" s="207">
        <v>0</v>
      </c>
      <c r="O1509" s="207">
        <v>594</v>
      </c>
      <c r="P1509" s="124" t="s">
        <v>1314</v>
      </c>
    </row>
    <row r="1510" spans="1:16" ht="51">
      <c r="A1510" s="257">
        <v>35</v>
      </c>
      <c r="B1510" s="124"/>
      <c r="C1510" s="125" t="s">
        <v>696</v>
      </c>
      <c r="D1510" s="119">
        <v>43166</v>
      </c>
      <c r="E1510" s="120" t="s">
        <v>4075</v>
      </c>
      <c r="F1510" s="120" t="s">
        <v>3</v>
      </c>
      <c r="G1510" s="120">
        <v>1602929</v>
      </c>
      <c r="H1510" s="124"/>
      <c r="I1510" s="128" t="s">
        <v>4076</v>
      </c>
      <c r="J1510" s="124"/>
      <c r="K1510" s="124"/>
      <c r="L1510" s="124"/>
      <c r="M1510" s="124"/>
      <c r="N1510" s="207">
        <v>0</v>
      </c>
      <c r="O1510" s="207">
        <v>573.73</v>
      </c>
      <c r="P1510" s="124" t="s">
        <v>1314</v>
      </c>
    </row>
    <row r="1511" spans="1:16" ht="51">
      <c r="A1511" s="257">
        <v>35</v>
      </c>
      <c r="B1511" s="124"/>
      <c r="C1511" s="125" t="s">
        <v>696</v>
      </c>
      <c r="D1511" s="119">
        <v>43166</v>
      </c>
      <c r="E1511" s="120" t="s">
        <v>4077</v>
      </c>
      <c r="F1511" s="120" t="s">
        <v>3</v>
      </c>
      <c r="G1511" s="120">
        <v>1602953</v>
      </c>
      <c r="H1511" s="124"/>
      <c r="I1511" s="128" t="s">
        <v>1388</v>
      </c>
      <c r="J1511" s="124"/>
      <c r="K1511" s="124"/>
      <c r="L1511" s="124"/>
      <c r="M1511" s="124"/>
      <c r="N1511" s="207">
        <v>0</v>
      </c>
      <c r="O1511" s="207">
        <v>1500</v>
      </c>
      <c r="P1511" s="124" t="s">
        <v>1314</v>
      </c>
    </row>
    <row r="1512" spans="1:16" ht="51">
      <c r="A1512" s="257">
        <v>291</v>
      </c>
      <c r="B1512" s="124"/>
      <c r="C1512" s="125" t="s">
        <v>794</v>
      </c>
      <c r="D1512" s="119">
        <v>43166</v>
      </c>
      <c r="E1512" s="120" t="s">
        <v>4078</v>
      </c>
      <c r="F1512" s="120" t="s">
        <v>3</v>
      </c>
      <c r="G1512" s="120">
        <v>1602976</v>
      </c>
      <c r="H1512" s="124"/>
      <c r="I1512" s="128" t="s">
        <v>4079</v>
      </c>
      <c r="J1512" s="124"/>
      <c r="K1512" s="124"/>
      <c r="L1512" s="124"/>
      <c r="M1512" s="124"/>
      <c r="N1512" s="207">
        <v>0</v>
      </c>
      <c r="O1512" s="207">
        <v>63</v>
      </c>
      <c r="P1512" s="124" t="s">
        <v>1314</v>
      </c>
    </row>
    <row r="1513" spans="1:16" ht="38.25">
      <c r="A1513" s="257">
        <v>291</v>
      </c>
      <c r="B1513" s="124"/>
      <c r="C1513" s="125" t="s">
        <v>794</v>
      </c>
      <c r="D1513" s="119">
        <v>43166</v>
      </c>
      <c r="E1513" s="120" t="s">
        <v>4080</v>
      </c>
      <c r="F1513" s="120" t="s">
        <v>3</v>
      </c>
      <c r="G1513" s="120">
        <v>1603048</v>
      </c>
      <c r="H1513" s="124"/>
      <c r="I1513" s="128" t="s">
        <v>4081</v>
      </c>
      <c r="J1513" s="124"/>
      <c r="K1513" s="124"/>
      <c r="L1513" s="124"/>
      <c r="M1513" s="124"/>
      <c r="N1513" s="207">
        <v>0</v>
      </c>
      <c r="O1513" s="207">
        <v>1</v>
      </c>
      <c r="P1513" s="124" t="s">
        <v>1314</v>
      </c>
    </row>
    <row r="1514" spans="1:16" ht="51">
      <c r="A1514" s="257">
        <v>35</v>
      </c>
      <c r="B1514" s="124"/>
      <c r="C1514" s="125" t="s">
        <v>696</v>
      </c>
      <c r="D1514" s="119">
        <v>43166</v>
      </c>
      <c r="E1514" s="120" t="s">
        <v>4082</v>
      </c>
      <c r="F1514" s="120" t="s">
        <v>3</v>
      </c>
      <c r="G1514" s="120">
        <v>1603067</v>
      </c>
      <c r="H1514" s="124"/>
      <c r="I1514" s="128" t="s">
        <v>4083</v>
      </c>
      <c r="J1514" s="124"/>
      <c r="K1514" s="124"/>
      <c r="L1514" s="124"/>
      <c r="M1514" s="124"/>
      <c r="N1514" s="207">
        <v>0</v>
      </c>
      <c r="O1514" s="207">
        <v>1203.3900000000001</v>
      </c>
      <c r="P1514" s="124" t="s">
        <v>1314</v>
      </c>
    </row>
    <row r="1515" spans="1:16" ht="51">
      <c r="A1515" s="257">
        <v>81</v>
      </c>
      <c r="B1515" s="124"/>
      <c r="C1515" s="125" t="s">
        <v>709</v>
      </c>
      <c r="D1515" s="119">
        <v>43166</v>
      </c>
      <c r="E1515" s="120" t="s">
        <v>4084</v>
      </c>
      <c r="F1515" s="120" t="s">
        <v>3</v>
      </c>
      <c r="G1515" s="120">
        <v>1603124</v>
      </c>
      <c r="H1515" s="124"/>
      <c r="I1515" s="128" t="s">
        <v>4085</v>
      </c>
      <c r="J1515" s="124"/>
      <c r="K1515" s="124"/>
      <c r="L1515" s="124"/>
      <c r="M1515" s="124"/>
      <c r="N1515" s="207">
        <v>0</v>
      </c>
      <c r="O1515" s="207">
        <v>3</v>
      </c>
      <c r="P1515" s="124" t="s">
        <v>3943</v>
      </c>
    </row>
    <row r="1516" spans="1:16" ht="76.5">
      <c r="A1516" s="257">
        <v>20</v>
      </c>
      <c r="B1516" s="124"/>
      <c r="C1516" s="125" t="s">
        <v>693</v>
      </c>
      <c r="D1516" s="119">
        <v>43166</v>
      </c>
      <c r="E1516" s="120" t="s">
        <v>4516</v>
      </c>
      <c r="F1516" s="120" t="s">
        <v>15</v>
      </c>
      <c r="G1516" s="120">
        <v>4470</v>
      </c>
      <c r="H1516" s="124"/>
      <c r="I1516" s="128" t="s">
        <v>4517</v>
      </c>
      <c r="J1516" s="124"/>
      <c r="K1516" s="124"/>
      <c r="L1516" s="124"/>
      <c r="M1516" s="124"/>
      <c r="N1516" s="207">
        <v>296.07</v>
      </c>
      <c r="O1516" s="207">
        <v>0</v>
      </c>
      <c r="P1516" s="124" t="s">
        <v>1314</v>
      </c>
    </row>
    <row r="1517" spans="1:16" ht="76.5">
      <c r="A1517" s="257">
        <v>20</v>
      </c>
      <c r="B1517" s="124"/>
      <c r="C1517" s="125" t="s">
        <v>693</v>
      </c>
      <c r="D1517" s="119">
        <v>43166</v>
      </c>
      <c r="E1517" s="120" t="s">
        <v>4518</v>
      </c>
      <c r="F1517" s="120" t="s">
        <v>15</v>
      </c>
      <c r="G1517" s="120">
        <v>4471</v>
      </c>
      <c r="H1517" s="124"/>
      <c r="I1517" s="128" t="s">
        <v>4519</v>
      </c>
      <c r="J1517" s="124"/>
      <c r="K1517" s="124"/>
      <c r="L1517" s="124"/>
      <c r="M1517" s="124"/>
      <c r="N1517" s="207">
        <v>407.2</v>
      </c>
      <c r="O1517" s="207">
        <v>0</v>
      </c>
      <c r="P1517" s="124" t="s">
        <v>1314</v>
      </c>
    </row>
    <row r="1518" spans="1:16" ht="76.5">
      <c r="A1518" s="257">
        <v>20</v>
      </c>
      <c r="B1518" s="124"/>
      <c r="C1518" s="125" t="s">
        <v>693</v>
      </c>
      <c r="D1518" s="119">
        <v>43166</v>
      </c>
      <c r="E1518" s="120" t="s">
        <v>4520</v>
      </c>
      <c r="F1518" s="120" t="s">
        <v>15</v>
      </c>
      <c r="G1518" s="120">
        <v>4472</v>
      </c>
      <c r="H1518" s="124"/>
      <c r="I1518" s="128" t="s">
        <v>4521</v>
      </c>
      <c r="J1518" s="124"/>
      <c r="K1518" s="124"/>
      <c r="L1518" s="124"/>
      <c r="M1518" s="124"/>
      <c r="N1518" s="207">
        <v>407.2</v>
      </c>
      <c r="O1518" s="207">
        <v>0</v>
      </c>
      <c r="P1518" s="124" t="s">
        <v>1314</v>
      </c>
    </row>
    <row r="1519" spans="1:16" ht="63.75">
      <c r="A1519" s="257">
        <v>513</v>
      </c>
      <c r="B1519" s="124"/>
      <c r="C1519" s="125" t="s">
        <v>201</v>
      </c>
      <c r="D1519" s="119">
        <v>43166</v>
      </c>
      <c r="E1519" s="120" t="s">
        <v>4522</v>
      </c>
      <c r="F1519" s="120" t="s">
        <v>15</v>
      </c>
      <c r="G1519" s="120">
        <v>681196</v>
      </c>
      <c r="H1519" s="124"/>
      <c r="I1519" s="128" t="s">
        <v>4523</v>
      </c>
      <c r="J1519" s="124"/>
      <c r="K1519" s="124"/>
      <c r="L1519" s="124"/>
      <c r="M1519" s="124"/>
      <c r="N1519" s="207">
        <v>50</v>
      </c>
      <c r="O1519" s="207">
        <v>0</v>
      </c>
      <c r="P1519" s="124" t="s">
        <v>1314</v>
      </c>
    </row>
    <row r="1520" spans="1:16" ht="38.25">
      <c r="A1520" s="257">
        <v>117</v>
      </c>
      <c r="B1520" s="124"/>
      <c r="C1520" s="125" t="s">
        <v>722</v>
      </c>
      <c r="D1520" s="119">
        <v>43167</v>
      </c>
      <c r="E1520" s="120" t="s">
        <v>4086</v>
      </c>
      <c r="F1520" s="120" t="s">
        <v>3</v>
      </c>
      <c r="G1520" s="120">
        <v>1603379</v>
      </c>
      <c r="H1520" s="124"/>
      <c r="I1520" s="128" t="s">
        <v>4087</v>
      </c>
      <c r="J1520" s="124"/>
      <c r="K1520" s="124"/>
      <c r="L1520" s="124"/>
      <c r="M1520" s="124"/>
      <c r="N1520" s="207">
        <v>0</v>
      </c>
      <c r="O1520" s="207">
        <v>155</v>
      </c>
      <c r="P1520" s="124" t="s">
        <v>1314</v>
      </c>
    </row>
    <row r="1521" spans="1:16" ht="51">
      <c r="A1521" s="257" t="s">
        <v>619</v>
      </c>
      <c r="B1521" s="124"/>
      <c r="C1521" s="125" t="s">
        <v>713</v>
      </c>
      <c r="D1521" s="119">
        <v>43167</v>
      </c>
      <c r="E1521" s="120" t="s">
        <v>4088</v>
      </c>
      <c r="F1521" s="120" t="s">
        <v>3</v>
      </c>
      <c r="G1521" s="120">
        <v>1603387</v>
      </c>
      <c r="H1521" s="124"/>
      <c r="I1521" s="128" t="s">
        <v>4089</v>
      </c>
      <c r="J1521" s="124"/>
      <c r="K1521" s="124"/>
      <c r="L1521" s="124"/>
      <c r="M1521" s="124"/>
      <c r="N1521" s="207">
        <v>0</v>
      </c>
      <c r="O1521" s="207">
        <v>2235.23</v>
      </c>
      <c r="P1521" s="124" t="s">
        <v>1314</v>
      </c>
    </row>
    <row r="1522" spans="1:16" ht="51">
      <c r="A1522" s="257" t="s">
        <v>619</v>
      </c>
      <c r="B1522" s="124"/>
      <c r="C1522" s="125" t="s">
        <v>713</v>
      </c>
      <c r="D1522" s="119">
        <v>43167</v>
      </c>
      <c r="E1522" s="120" t="s">
        <v>4090</v>
      </c>
      <c r="F1522" s="120" t="s">
        <v>3</v>
      </c>
      <c r="G1522" s="120">
        <v>1603403</v>
      </c>
      <c r="H1522" s="124"/>
      <c r="I1522" s="128" t="s">
        <v>1387</v>
      </c>
      <c r="J1522" s="124"/>
      <c r="K1522" s="124"/>
      <c r="L1522" s="124"/>
      <c r="M1522" s="124"/>
      <c r="N1522" s="207">
        <v>0</v>
      </c>
      <c r="O1522" s="207">
        <v>1669</v>
      </c>
      <c r="P1522" s="124" t="s">
        <v>1314</v>
      </c>
    </row>
    <row r="1523" spans="1:16" ht="51">
      <c r="A1523" s="257" t="s">
        <v>619</v>
      </c>
      <c r="B1523" s="124"/>
      <c r="C1523" s="125" t="s">
        <v>713</v>
      </c>
      <c r="D1523" s="119">
        <v>43167</v>
      </c>
      <c r="E1523" s="120" t="s">
        <v>4091</v>
      </c>
      <c r="F1523" s="120" t="s">
        <v>3</v>
      </c>
      <c r="G1523" s="120">
        <v>1603412</v>
      </c>
      <c r="H1523" s="124"/>
      <c r="I1523" s="128" t="s">
        <v>4092</v>
      </c>
      <c r="J1523" s="124"/>
      <c r="K1523" s="124"/>
      <c r="L1523" s="124"/>
      <c r="M1523" s="124"/>
      <c r="N1523" s="207">
        <v>0</v>
      </c>
      <c r="O1523" s="207">
        <v>3280.67</v>
      </c>
      <c r="P1523" s="124" t="s">
        <v>1314</v>
      </c>
    </row>
    <row r="1524" spans="1:16" ht="51">
      <c r="A1524" s="257" t="s">
        <v>619</v>
      </c>
      <c r="B1524" s="124"/>
      <c r="C1524" s="125" t="s">
        <v>713</v>
      </c>
      <c r="D1524" s="119">
        <v>43167</v>
      </c>
      <c r="E1524" s="120" t="s">
        <v>4093</v>
      </c>
      <c r="F1524" s="120" t="s">
        <v>3</v>
      </c>
      <c r="G1524" s="120">
        <v>1603439</v>
      </c>
      <c r="H1524" s="124"/>
      <c r="I1524" s="128" t="s">
        <v>3828</v>
      </c>
      <c r="J1524" s="124"/>
      <c r="K1524" s="124"/>
      <c r="L1524" s="124"/>
      <c r="M1524" s="124"/>
      <c r="N1524" s="207">
        <v>0</v>
      </c>
      <c r="O1524" s="207">
        <v>1726</v>
      </c>
      <c r="P1524" s="124" t="s">
        <v>1314</v>
      </c>
    </row>
    <row r="1525" spans="1:16" ht="63.75">
      <c r="A1525" s="257">
        <v>512</v>
      </c>
      <c r="B1525" s="124"/>
      <c r="C1525" s="125" t="s">
        <v>840</v>
      </c>
      <c r="D1525" s="119">
        <v>43167</v>
      </c>
      <c r="E1525" s="120" t="s">
        <v>4094</v>
      </c>
      <c r="F1525" s="120" t="s">
        <v>3</v>
      </c>
      <c r="G1525" s="120">
        <v>1603454</v>
      </c>
      <c r="H1525" s="124"/>
      <c r="I1525" s="128" t="s">
        <v>4095</v>
      </c>
      <c r="J1525" s="124"/>
      <c r="K1525" s="124"/>
      <c r="L1525" s="124"/>
      <c r="M1525" s="124"/>
      <c r="N1525" s="207">
        <v>0</v>
      </c>
      <c r="O1525" s="207">
        <v>3809</v>
      </c>
      <c r="P1525" s="124" t="s">
        <v>1314</v>
      </c>
    </row>
    <row r="1526" spans="1:16" ht="51">
      <c r="A1526" s="257" t="s">
        <v>619</v>
      </c>
      <c r="B1526" s="124"/>
      <c r="C1526" s="125" t="s">
        <v>713</v>
      </c>
      <c r="D1526" s="119">
        <v>43167</v>
      </c>
      <c r="E1526" s="120" t="s">
        <v>4096</v>
      </c>
      <c r="F1526" s="120" t="s">
        <v>3</v>
      </c>
      <c r="G1526" s="120">
        <v>1603523</v>
      </c>
      <c r="H1526" s="124"/>
      <c r="I1526" s="128" t="s">
        <v>3841</v>
      </c>
      <c r="J1526" s="124"/>
      <c r="K1526" s="124"/>
      <c r="L1526" s="124"/>
      <c r="M1526" s="124"/>
      <c r="N1526" s="207">
        <v>0</v>
      </c>
      <c r="O1526" s="207">
        <v>5000</v>
      </c>
      <c r="P1526" s="124" t="s">
        <v>1314</v>
      </c>
    </row>
    <row r="1527" spans="1:16" ht="51">
      <c r="A1527" s="257" t="s">
        <v>619</v>
      </c>
      <c r="B1527" s="124"/>
      <c r="C1527" s="125" t="s">
        <v>713</v>
      </c>
      <c r="D1527" s="119">
        <v>43167</v>
      </c>
      <c r="E1527" s="120" t="s">
        <v>4524</v>
      </c>
      <c r="F1527" s="120" t="s">
        <v>6</v>
      </c>
      <c r="G1527" s="120">
        <v>949664</v>
      </c>
      <c r="H1527" s="124"/>
      <c r="I1527" s="128" t="s">
        <v>4525</v>
      </c>
      <c r="J1527" s="124"/>
      <c r="K1527" s="124"/>
      <c r="L1527" s="124"/>
      <c r="M1527" s="124"/>
      <c r="N1527" s="207">
        <v>0</v>
      </c>
      <c r="O1527" s="207">
        <v>540.9</v>
      </c>
      <c r="P1527" s="124" t="s">
        <v>1314</v>
      </c>
    </row>
    <row r="1528" spans="1:16" ht="51">
      <c r="A1528" s="257" t="s">
        <v>619</v>
      </c>
      <c r="B1528" s="124"/>
      <c r="C1528" s="125" t="s">
        <v>713</v>
      </c>
      <c r="D1528" s="119">
        <v>43167</v>
      </c>
      <c r="E1528" s="120" t="s">
        <v>4526</v>
      </c>
      <c r="F1528" s="120" t="s">
        <v>6</v>
      </c>
      <c r="G1528" s="120">
        <v>949665</v>
      </c>
      <c r="H1528" s="124"/>
      <c r="I1528" s="128" t="s">
        <v>4527</v>
      </c>
      <c r="J1528" s="124"/>
      <c r="K1528" s="124"/>
      <c r="L1528" s="124"/>
      <c r="M1528" s="124"/>
      <c r="N1528" s="207">
        <v>0</v>
      </c>
      <c r="O1528" s="207">
        <v>7917.49</v>
      </c>
      <c r="P1528" s="124" t="s">
        <v>1314</v>
      </c>
    </row>
    <row r="1529" spans="1:16" ht="89.25">
      <c r="A1529" s="257">
        <v>576</v>
      </c>
      <c r="B1529" s="124"/>
      <c r="C1529" s="125" t="s">
        <v>852</v>
      </c>
      <c r="D1529" s="119">
        <v>43167</v>
      </c>
      <c r="E1529" s="120" t="s">
        <v>4528</v>
      </c>
      <c r="F1529" s="120" t="s">
        <v>1257</v>
      </c>
      <c r="G1529" s="120">
        <v>4476</v>
      </c>
      <c r="H1529" s="124"/>
      <c r="I1529" s="128" t="s">
        <v>4529</v>
      </c>
      <c r="J1529" s="124"/>
      <c r="K1529" s="124"/>
      <c r="L1529" s="124"/>
      <c r="M1529" s="124"/>
      <c r="N1529" s="207">
        <v>328.27</v>
      </c>
      <c r="O1529" s="207">
        <v>0</v>
      </c>
      <c r="P1529" s="124" t="s">
        <v>1314</v>
      </c>
    </row>
    <row r="1530" spans="1:16" ht="89.25">
      <c r="A1530" s="257">
        <v>576</v>
      </c>
      <c r="B1530" s="124"/>
      <c r="C1530" s="125" t="s">
        <v>852</v>
      </c>
      <c r="D1530" s="119">
        <v>43167</v>
      </c>
      <c r="E1530" s="120" t="s">
        <v>4530</v>
      </c>
      <c r="F1530" s="120" t="s">
        <v>15</v>
      </c>
      <c r="G1530" s="120">
        <v>4476</v>
      </c>
      <c r="H1530" s="124"/>
      <c r="I1530" s="128" t="s">
        <v>4531</v>
      </c>
      <c r="J1530" s="124"/>
      <c r="K1530" s="124"/>
      <c r="L1530" s="124"/>
      <c r="M1530" s="124"/>
      <c r="N1530" s="207">
        <v>285.44</v>
      </c>
      <c r="O1530" s="207">
        <v>0</v>
      </c>
      <c r="P1530" s="124" t="s">
        <v>1314</v>
      </c>
    </row>
    <row r="1531" spans="1:16" ht="63.75">
      <c r="A1531" s="257">
        <v>513</v>
      </c>
      <c r="B1531" s="124"/>
      <c r="C1531" s="125" t="s">
        <v>201</v>
      </c>
      <c r="D1531" s="119">
        <v>43167</v>
      </c>
      <c r="E1531" s="120" t="s">
        <v>4532</v>
      </c>
      <c r="F1531" s="120" t="s">
        <v>15</v>
      </c>
      <c r="G1531" s="120">
        <v>682339</v>
      </c>
      <c r="H1531" s="124"/>
      <c r="I1531" s="128" t="s">
        <v>4533</v>
      </c>
      <c r="J1531" s="124"/>
      <c r="K1531" s="124"/>
      <c r="L1531" s="124"/>
      <c r="M1531" s="124"/>
      <c r="N1531" s="207">
        <v>50</v>
      </c>
      <c r="O1531" s="207">
        <v>0</v>
      </c>
      <c r="P1531" s="124" t="s">
        <v>1314</v>
      </c>
    </row>
    <row r="1532" spans="1:16" ht="51">
      <c r="A1532" s="257">
        <v>46</v>
      </c>
      <c r="B1532" s="124"/>
      <c r="C1532" s="125" t="s">
        <v>698</v>
      </c>
      <c r="D1532" s="119">
        <v>43168</v>
      </c>
      <c r="E1532" s="120" t="s">
        <v>4097</v>
      </c>
      <c r="F1532" s="120" t="s">
        <v>3</v>
      </c>
      <c r="G1532" s="120">
        <v>1603723</v>
      </c>
      <c r="H1532" s="124"/>
      <c r="I1532" s="128" t="s">
        <v>4098</v>
      </c>
      <c r="J1532" s="124"/>
      <c r="K1532" s="124"/>
      <c r="L1532" s="124"/>
      <c r="M1532" s="124"/>
      <c r="N1532" s="207">
        <v>0</v>
      </c>
      <c r="O1532" s="207">
        <v>60000</v>
      </c>
      <c r="P1532" s="124" t="s">
        <v>1314</v>
      </c>
    </row>
    <row r="1533" spans="1:16" ht="51">
      <c r="A1533" s="257" t="s">
        <v>619</v>
      </c>
      <c r="B1533" s="124"/>
      <c r="C1533" s="125" t="s">
        <v>713</v>
      </c>
      <c r="D1533" s="119">
        <v>43168</v>
      </c>
      <c r="E1533" s="120" t="s">
        <v>4099</v>
      </c>
      <c r="F1533" s="120" t="s">
        <v>3</v>
      </c>
      <c r="G1533" s="120">
        <v>1603736</v>
      </c>
      <c r="H1533" s="124"/>
      <c r="I1533" s="128" t="s">
        <v>4100</v>
      </c>
      <c r="J1533" s="124"/>
      <c r="K1533" s="124"/>
      <c r="L1533" s="124"/>
      <c r="M1533" s="124"/>
      <c r="N1533" s="207">
        <v>0</v>
      </c>
      <c r="O1533" s="207">
        <v>8130.4</v>
      </c>
      <c r="P1533" s="124" t="s">
        <v>1314</v>
      </c>
    </row>
    <row r="1534" spans="1:16" ht="51">
      <c r="A1534" s="257" t="s">
        <v>619</v>
      </c>
      <c r="B1534" s="124"/>
      <c r="C1534" s="125" t="s">
        <v>713</v>
      </c>
      <c r="D1534" s="119">
        <v>43168</v>
      </c>
      <c r="E1534" s="120" t="s">
        <v>4101</v>
      </c>
      <c r="F1534" s="120" t="s">
        <v>3</v>
      </c>
      <c r="G1534" s="120">
        <v>1603737</v>
      </c>
      <c r="H1534" s="124"/>
      <c r="I1534" s="128" t="s">
        <v>4102</v>
      </c>
      <c r="J1534" s="124"/>
      <c r="K1534" s="124"/>
      <c r="L1534" s="124"/>
      <c r="M1534" s="124"/>
      <c r="N1534" s="207">
        <v>0</v>
      </c>
      <c r="O1534" s="207">
        <v>1160.21</v>
      </c>
      <c r="P1534" s="124" t="s">
        <v>1314</v>
      </c>
    </row>
    <row r="1535" spans="1:16" ht="51">
      <c r="A1535" s="257">
        <v>130</v>
      </c>
      <c r="B1535" s="124"/>
      <c r="C1535" s="125" t="s">
        <v>727</v>
      </c>
      <c r="D1535" s="119">
        <v>43168</v>
      </c>
      <c r="E1535" s="120" t="s">
        <v>4103</v>
      </c>
      <c r="F1535" s="120" t="s">
        <v>3</v>
      </c>
      <c r="G1535" s="120">
        <v>1603778</v>
      </c>
      <c r="H1535" s="124"/>
      <c r="I1535" s="128" t="s">
        <v>4104</v>
      </c>
      <c r="J1535" s="124"/>
      <c r="K1535" s="124"/>
      <c r="L1535" s="124"/>
      <c r="M1535" s="124"/>
      <c r="N1535" s="207">
        <v>0</v>
      </c>
      <c r="O1535" s="207">
        <v>8691.18</v>
      </c>
      <c r="P1535" s="124" t="s">
        <v>1314</v>
      </c>
    </row>
    <row r="1536" spans="1:16" ht="63.75">
      <c r="A1536" s="257" t="s">
        <v>619</v>
      </c>
      <c r="B1536" s="124"/>
      <c r="C1536" s="125" t="s">
        <v>713</v>
      </c>
      <c r="D1536" s="119">
        <v>43168</v>
      </c>
      <c r="E1536" s="120" t="s">
        <v>4105</v>
      </c>
      <c r="F1536" s="120" t="s">
        <v>3</v>
      </c>
      <c r="G1536" s="120">
        <v>1603817</v>
      </c>
      <c r="H1536" s="124"/>
      <c r="I1536" s="128" t="s">
        <v>4106</v>
      </c>
      <c r="J1536" s="124"/>
      <c r="K1536" s="124"/>
      <c r="L1536" s="124"/>
      <c r="M1536" s="124"/>
      <c r="N1536" s="207">
        <v>0</v>
      </c>
      <c r="O1536" s="207">
        <v>6917.5</v>
      </c>
      <c r="P1536" s="124" t="s">
        <v>1314</v>
      </c>
    </row>
    <row r="1537" spans="1:16" ht="51">
      <c r="A1537" s="257">
        <v>86</v>
      </c>
      <c r="B1537" s="124"/>
      <c r="C1537" s="125" t="s">
        <v>710</v>
      </c>
      <c r="D1537" s="119">
        <v>43168</v>
      </c>
      <c r="E1537" s="120" t="s">
        <v>4107</v>
      </c>
      <c r="F1537" s="120" t="s">
        <v>3</v>
      </c>
      <c r="G1537" s="120">
        <v>1603820</v>
      </c>
      <c r="H1537" s="124"/>
      <c r="I1537" s="128" t="s">
        <v>4108</v>
      </c>
      <c r="J1537" s="124"/>
      <c r="K1537" s="124"/>
      <c r="L1537" s="124"/>
      <c r="M1537" s="124"/>
      <c r="N1537" s="207">
        <v>0</v>
      </c>
      <c r="O1537" s="207">
        <v>230</v>
      </c>
      <c r="P1537" s="124" t="s">
        <v>1314</v>
      </c>
    </row>
    <row r="1538" spans="1:16" ht="51">
      <c r="A1538" s="257">
        <v>86</v>
      </c>
      <c r="B1538" s="124"/>
      <c r="C1538" s="125" t="s">
        <v>710</v>
      </c>
      <c r="D1538" s="119">
        <v>43168</v>
      </c>
      <c r="E1538" s="120" t="s">
        <v>4109</v>
      </c>
      <c r="F1538" s="120" t="s">
        <v>3</v>
      </c>
      <c r="G1538" s="120">
        <v>1603823</v>
      </c>
      <c r="H1538" s="124"/>
      <c r="I1538" s="128" t="s">
        <v>4110</v>
      </c>
      <c r="J1538" s="124"/>
      <c r="K1538" s="124"/>
      <c r="L1538" s="124"/>
      <c r="M1538" s="124"/>
      <c r="N1538" s="207">
        <v>0</v>
      </c>
      <c r="O1538" s="207">
        <v>327</v>
      </c>
      <c r="P1538" s="124" t="s">
        <v>1314</v>
      </c>
    </row>
    <row r="1539" spans="1:16" ht="51">
      <c r="A1539" s="257">
        <v>16</v>
      </c>
      <c r="B1539" s="124"/>
      <c r="C1539" s="125" t="s">
        <v>692</v>
      </c>
      <c r="D1539" s="119">
        <v>43168</v>
      </c>
      <c r="E1539" s="120" t="s">
        <v>4111</v>
      </c>
      <c r="F1539" s="120" t="s">
        <v>3</v>
      </c>
      <c r="G1539" s="120">
        <v>1603927</v>
      </c>
      <c r="H1539" s="124"/>
      <c r="I1539" s="128" t="s">
        <v>4112</v>
      </c>
      <c r="J1539" s="124"/>
      <c r="K1539" s="124"/>
      <c r="L1539" s="124"/>
      <c r="M1539" s="124"/>
      <c r="N1539" s="207">
        <v>0</v>
      </c>
      <c r="O1539" s="207">
        <v>75536.490000000005</v>
      </c>
      <c r="P1539" s="124" t="s">
        <v>1314</v>
      </c>
    </row>
    <row r="1540" spans="1:16" ht="63.75">
      <c r="A1540" s="257" t="s">
        <v>619</v>
      </c>
      <c r="B1540" s="124"/>
      <c r="C1540" s="125" t="s">
        <v>713</v>
      </c>
      <c r="D1540" s="119">
        <v>43168</v>
      </c>
      <c r="E1540" s="120" t="s">
        <v>4536</v>
      </c>
      <c r="F1540" s="120" t="s">
        <v>6</v>
      </c>
      <c r="G1540" s="120">
        <v>683218</v>
      </c>
      <c r="H1540" s="124"/>
      <c r="I1540" s="128" t="s">
        <v>4537</v>
      </c>
      <c r="J1540" s="124"/>
      <c r="K1540" s="124"/>
      <c r="L1540" s="124"/>
      <c r="M1540" s="124"/>
      <c r="N1540" s="207">
        <v>0</v>
      </c>
      <c r="O1540" s="207">
        <v>23517.31</v>
      </c>
      <c r="P1540" s="124" t="s">
        <v>1314</v>
      </c>
    </row>
    <row r="1541" spans="1:16" ht="63.75">
      <c r="A1541" s="257">
        <v>48</v>
      </c>
      <c r="B1541" s="124"/>
      <c r="C1541" s="125" t="s">
        <v>700</v>
      </c>
      <c r="D1541" s="119">
        <v>43168</v>
      </c>
      <c r="E1541" s="120" t="s">
        <v>4538</v>
      </c>
      <c r="F1541" s="120" t="s">
        <v>1315</v>
      </c>
      <c r="G1541" s="120">
        <v>16908211</v>
      </c>
      <c r="H1541" s="124"/>
      <c r="I1541" s="128" t="s">
        <v>4539</v>
      </c>
      <c r="J1541" s="124"/>
      <c r="K1541" s="124"/>
      <c r="L1541" s="124"/>
      <c r="M1541" s="124"/>
      <c r="N1541" s="207">
        <v>0</v>
      </c>
      <c r="O1541" s="207">
        <v>1044000</v>
      </c>
      <c r="P1541" s="124" t="s">
        <v>1314</v>
      </c>
    </row>
    <row r="1542" spans="1:16" ht="76.5">
      <c r="A1542" s="257" t="s">
        <v>619</v>
      </c>
      <c r="B1542" s="124"/>
      <c r="C1542" s="125" t="s">
        <v>713</v>
      </c>
      <c r="D1542" s="119">
        <v>43168</v>
      </c>
      <c r="E1542" s="120" t="s">
        <v>4540</v>
      </c>
      <c r="F1542" s="120" t="s">
        <v>1315</v>
      </c>
      <c r="G1542" s="120">
        <v>16908175</v>
      </c>
      <c r="H1542" s="124"/>
      <c r="I1542" s="128" t="s">
        <v>4541</v>
      </c>
      <c r="J1542" s="124"/>
      <c r="K1542" s="124"/>
      <c r="L1542" s="124"/>
      <c r="M1542" s="124"/>
      <c r="N1542" s="207">
        <v>0</v>
      </c>
      <c r="O1542" s="207">
        <v>7062</v>
      </c>
      <c r="P1542" s="124" t="s">
        <v>1314</v>
      </c>
    </row>
    <row r="1543" spans="1:16" ht="51">
      <c r="A1543" s="257" t="s">
        <v>619</v>
      </c>
      <c r="B1543" s="124"/>
      <c r="C1543" s="125" t="s">
        <v>713</v>
      </c>
      <c r="D1543" s="119">
        <v>43168</v>
      </c>
      <c r="E1543" s="120" t="s">
        <v>4542</v>
      </c>
      <c r="F1543" s="120" t="s">
        <v>6</v>
      </c>
      <c r="G1543" s="120">
        <v>950084</v>
      </c>
      <c r="H1543" s="124"/>
      <c r="I1543" s="128" t="s">
        <v>3589</v>
      </c>
      <c r="J1543" s="124"/>
      <c r="K1543" s="124"/>
      <c r="L1543" s="124"/>
      <c r="M1543" s="124"/>
      <c r="N1543" s="207">
        <v>0</v>
      </c>
      <c r="O1543" s="207">
        <v>5322.03</v>
      </c>
      <c r="P1543" s="124" t="s">
        <v>1314</v>
      </c>
    </row>
    <row r="1544" spans="1:16" ht="51">
      <c r="A1544" s="257" t="s">
        <v>619</v>
      </c>
      <c r="B1544" s="124"/>
      <c r="C1544" s="125" t="s">
        <v>713</v>
      </c>
      <c r="D1544" s="119">
        <v>43168</v>
      </c>
      <c r="E1544" s="120" t="s">
        <v>4543</v>
      </c>
      <c r="F1544" s="120" t="s">
        <v>6</v>
      </c>
      <c r="G1544" s="120">
        <v>950085</v>
      </c>
      <c r="H1544" s="124"/>
      <c r="I1544" s="128" t="s">
        <v>4544</v>
      </c>
      <c r="J1544" s="124"/>
      <c r="K1544" s="124"/>
      <c r="L1544" s="124"/>
      <c r="M1544" s="124"/>
      <c r="N1544" s="207">
        <v>0</v>
      </c>
      <c r="O1544" s="207">
        <v>10527.29</v>
      </c>
      <c r="P1544" s="124" t="s">
        <v>1314</v>
      </c>
    </row>
    <row r="1545" spans="1:16" ht="102">
      <c r="A1545" s="257" t="s">
        <v>619</v>
      </c>
      <c r="B1545" s="124"/>
      <c r="C1545" s="125" t="s">
        <v>713</v>
      </c>
      <c r="D1545" s="119">
        <v>43168</v>
      </c>
      <c r="E1545" s="120" t="s">
        <v>4545</v>
      </c>
      <c r="F1545" s="120" t="s">
        <v>6</v>
      </c>
      <c r="G1545" s="120">
        <v>915503</v>
      </c>
      <c r="H1545" s="124"/>
      <c r="I1545" s="128" t="s">
        <v>4546</v>
      </c>
      <c r="J1545" s="124"/>
      <c r="K1545" s="124"/>
      <c r="L1545" s="124"/>
      <c r="M1545" s="124"/>
      <c r="N1545" s="207">
        <v>0</v>
      </c>
      <c r="O1545" s="207">
        <v>6639.65</v>
      </c>
      <c r="P1545" s="124" t="s">
        <v>1314</v>
      </c>
    </row>
    <row r="1546" spans="1:16" ht="102">
      <c r="A1546" s="257" t="s">
        <v>619</v>
      </c>
      <c r="B1546" s="124"/>
      <c r="C1546" s="125" t="s">
        <v>713</v>
      </c>
      <c r="D1546" s="119">
        <v>43168</v>
      </c>
      <c r="E1546" s="120" t="s">
        <v>4547</v>
      </c>
      <c r="F1546" s="120" t="s">
        <v>6</v>
      </c>
      <c r="G1546" s="120">
        <v>915503</v>
      </c>
      <c r="H1546" s="124"/>
      <c r="I1546" s="128" t="s">
        <v>4548</v>
      </c>
      <c r="J1546" s="124"/>
      <c r="K1546" s="124"/>
      <c r="L1546" s="124"/>
      <c r="M1546" s="124"/>
      <c r="N1546" s="207">
        <v>0</v>
      </c>
      <c r="O1546" s="207">
        <v>3317.63</v>
      </c>
      <c r="P1546" s="124" t="s">
        <v>1314</v>
      </c>
    </row>
    <row r="1547" spans="1:16" ht="51">
      <c r="A1547" s="257">
        <v>513</v>
      </c>
      <c r="B1547" s="124"/>
      <c r="C1547" s="125" t="s">
        <v>201</v>
      </c>
      <c r="D1547" s="119">
        <v>43168</v>
      </c>
      <c r="E1547" s="120" t="s">
        <v>4549</v>
      </c>
      <c r="F1547" s="120" t="s">
        <v>11</v>
      </c>
      <c r="G1547" s="120">
        <v>915526</v>
      </c>
      <c r="H1547" s="124"/>
      <c r="I1547" s="128" t="s">
        <v>4550</v>
      </c>
      <c r="J1547" s="124"/>
      <c r="K1547" s="124"/>
      <c r="L1547" s="124"/>
      <c r="M1547" s="124"/>
      <c r="N1547" s="207">
        <v>50</v>
      </c>
      <c r="O1547" s="207">
        <v>0</v>
      </c>
      <c r="P1547" s="124" t="s">
        <v>1314</v>
      </c>
    </row>
    <row r="1548" spans="1:16" ht="63.75">
      <c r="A1548" s="257">
        <v>513</v>
      </c>
      <c r="B1548" s="124"/>
      <c r="C1548" s="125" t="s">
        <v>201</v>
      </c>
      <c r="D1548" s="119">
        <v>43168</v>
      </c>
      <c r="E1548" s="120" t="s">
        <v>4551</v>
      </c>
      <c r="F1548" s="120" t="s">
        <v>15</v>
      </c>
      <c r="G1548" s="120">
        <v>682715</v>
      </c>
      <c r="H1548" s="124"/>
      <c r="I1548" s="128" t="s">
        <v>4552</v>
      </c>
      <c r="J1548" s="124"/>
      <c r="K1548" s="124"/>
      <c r="L1548" s="124"/>
      <c r="M1548" s="124"/>
      <c r="N1548" s="207">
        <v>50</v>
      </c>
      <c r="O1548" s="207">
        <v>0</v>
      </c>
      <c r="P1548" s="124" t="s">
        <v>1314</v>
      </c>
    </row>
    <row r="1549" spans="1:16" ht="51">
      <c r="A1549" s="257">
        <v>513</v>
      </c>
      <c r="B1549" s="124"/>
      <c r="C1549" s="125" t="s">
        <v>201</v>
      </c>
      <c r="D1549" s="119">
        <v>43168</v>
      </c>
      <c r="E1549" s="120" t="s">
        <v>4553</v>
      </c>
      <c r="F1549" s="120" t="s">
        <v>15</v>
      </c>
      <c r="G1549" s="120">
        <v>682718</v>
      </c>
      <c r="H1549" s="124"/>
      <c r="I1549" s="128" t="s">
        <v>4554</v>
      </c>
      <c r="J1549" s="124"/>
      <c r="K1549" s="124"/>
      <c r="L1549" s="124"/>
      <c r="M1549" s="124"/>
      <c r="N1549" s="207">
        <v>50</v>
      </c>
      <c r="O1549" s="207">
        <v>0</v>
      </c>
      <c r="P1549" s="124" t="s">
        <v>1314</v>
      </c>
    </row>
    <row r="1550" spans="1:16" ht="63.75">
      <c r="A1550" s="257">
        <v>513</v>
      </c>
      <c r="B1550" s="124"/>
      <c r="C1550" s="125" t="s">
        <v>201</v>
      </c>
      <c r="D1550" s="119">
        <v>43168</v>
      </c>
      <c r="E1550" s="120" t="s">
        <v>4555</v>
      </c>
      <c r="F1550" s="120" t="s">
        <v>15</v>
      </c>
      <c r="G1550" s="120">
        <v>682722</v>
      </c>
      <c r="H1550" s="124"/>
      <c r="I1550" s="128" t="s">
        <v>4556</v>
      </c>
      <c r="J1550" s="124"/>
      <c r="K1550" s="124"/>
      <c r="L1550" s="124"/>
      <c r="M1550" s="124"/>
      <c r="N1550" s="207">
        <v>50</v>
      </c>
      <c r="O1550" s="207">
        <v>0</v>
      </c>
      <c r="P1550" s="124" t="s">
        <v>1314</v>
      </c>
    </row>
    <row r="1551" spans="1:16" ht="63.75">
      <c r="A1551" s="257">
        <v>513</v>
      </c>
      <c r="B1551" s="124"/>
      <c r="C1551" s="125" t="s">
        <v>201</v>
      </c>
      <c r="D1551" s="119">
        <v>43168</v>
      </c>
      <c r="E1551" s="120" t="s">
        <v>4557</v>
      </c>
      <c r="F1551" s="120" t="s">
        <v>15</v>
      </c>
      <c r="G1551" s="120">
        <v>682724</v>
      </c>
      <c r="H1551" s="124"/>
      <c r="I1551" s="128" t="s">
        <v>2297</v>
      </c>
      <c r="J1551" s="124"/>
      <c r="K1551" s="124"/>
      <c r="L1551" s="124"/>
      <c r="M1551" s="124"/>
      <c r="N1551" s="207">
        <v>50</v>
      </c>
      <c r="O1551" s="207">
        <v>0</v>
      </c>
      <c r="P1551" s="124" t="s">
        <v>1314</v>
      </c>
    </row>
    <row r="1552" spans="1:16" ht="63.75">
      <c r="A1552" s="257">
        <v>513</v>
      </c>
      <c r="B1552" s="124"/>
      <c r="C1552" s="125" t="s">
        <v>201</v>
      </c>
      <c r="D1552" s="119">
        <v>43168</v>
      </c>
      <c r="E1552" s="120" t="s">
        <v>4558</v>
      </c>
      <c r="F1552" s="120" t="s">
        <v>15</v>
      </c>
      <c r="G1552" s="120">
        <v>682726</v>
      </c>
      <c r="H1552" s="124"/>
      <c r="I1552" s="128" t="s">
        <v>4559</v>
      </c>
      <c r="J1552" s="124"/>
      <c r="K1552" s="124"/>
      <c r="L1552" s="124"/>
      <c r="M1552" s="124"/>
      <c r="N1552" s="207">
        <v>50</v>
      </c>
      <c r="O1552" s="207">
        <v>0</v>
      </c>
      <c r="P1552" s="124" t="s">
        <v>1314</v>
      </c>
    </row>
    <row r="1553" spans="1:16" ht="51">
      <c r="A1553" s="257">
        <v>513</v>
      </c>
      <c r="B1553" s="124"/>
      <c r="C1553" s="125" t="s">
        <v>201</v>
      </c>
      <c r="D1553" s="119">
        <v>43168</v>
      </c>
      <c r="E1553" s="120" t="s">
        <v>4560</v>
      </c>
      <c r="F1553" s="120" t="s">
        <v>15</v>
      </c>
      <c r="G1553" s="120">
        <v>682728</v>
      </c>
      <c r="H1553" s="124"/>
      <c r="I1553" s="128" t="s">
        <v>4561</v>
      </c>
      <c r="J1553" s="124"/>
      <c r="K1553" s="124"/>
      <c r="L1553" s="124"/>
      <c r="M1553" s="124"/>
      <c r="N1553" s="207">
        <v>50</v>
      </c>
      <c r="O1553" s="207">
        <v>0</v>
      </c>
      <c r="P1553" s="124" t="s">
        <v>1314</v>
      </c>
    </row>
    <row r="1554" spans="1:16" ht="51">
      <c r="A1554" s="257">
        <v>513</v>
      </c>
      <c r="B1554" s="124"/>
      <c r="C1554" s="125" t="s">
        <v>201</v>
      </c>
      <c r="D1554" s="119">
        <v>43168</v>
      </c>
      <c r="E1554" s="120" t="s">
        <v>4562</v>
      </c>
      <c r="F1554" s="120" t="s">
        <v>15</v>
      </c>
      <c r="G1554" s="120">
        <v>682864</v>
      </c>
      <c r="H1554" s="124"/>
      <c r="I1554" s="128" t="s">
        <v>4563</v>
      </c>
      <c r="J1554" s="124"/>
      <c r="K1554" s="124"/>
      <c r="L1554" s="124"/>
      <c r="M1554" s="124"/>
      <c r="N1554" s="207">
        <v>50</v>
      </c>
      <c r="O1554" s="207">
        <v>0</v>
      </c>
      <c r="P1554" s="124" t="s">
        <v>1314</v>
      </c>
    </row>
    <row r="1555" spans="1:16" ht="76.5">
      <c r="A1555" s="257">
        <v>20</v>
      </c>
      <c r="B1555" s="124"/>
      <c r="C1555" s="125" t="s">
        <v>693</v>
      </c>
      <c r="D1555" s="119">
        <v>43168</v>
      </c>
      <c r="E1555" s="120" t="s">
        <v>4564</v>
      </c>
      <c r="F1555" s="120" t="s">
        <v>15</v>
      </c>
      <c r="G1555" s="120">
        <v>4492</v>
      </c>
      <c r="H1555" s="124"/>
      <c r="I1555" s="128" t="s">
        <v>4565</v>
      </c>
      <c r="J1555" s="124"/>
      <c r="K1555" s="124"/>
      <c r="L1555" s="124"/>
      <c r="M1555" s="124"/>
      <c r="N1555" s="207">
        <v>797.05</v>
      </c>
      <c r="O1555" s="207">
        <v>0</v>
      </c>
      <c r="P1555" s="124" t="s">
        <v>1314</v>
      </c>
    </row>
    <row r="1556" spans="1:16" ht="76.5">
      <c r="A1556" s="257">
        <v>513</v>
      </c>
      <c r="B1556" s="124"/>
      <c r="C1556" s="125" t="s">
        <v>201</v>
      </c>
      <c r="D1556" s="119">
        <v>43168</v>
      </c>
      <c r="E1556" s="120" t="s">
        <v>4566</v>
      </c>
      <c r="F1556" s="120" t="s">
        <v>15</v>
      </c>
      <c r="G1556" s="120">
        <v>4503</v>
      </c>
      <c r="H1556" s="124"/>
      <c r="I1556" s="128" t="s">
        <v>4567</v>
      </c>
      <c r="J1556" s="124"/>
      <c r="K1556" s="124"/>
      <c r="L1556" s="124"/>
      <c r="M1556" s="124"/>
      <c r="N1556" s="207">
        <v>6158.28</v>
      </c>
      <c r="O1556" s="207">
        <v>0</v>
      </c>
      <c r="P1556" s="124" t="s">
        <v>1314</v>
      </c>
    </row>
    <row r="1557" spans="1:16" ht="63.75">
      <c r="A1557" s="257">
        <v>86</v>
      </c>
      <c r="B1557" s="124"/>
      <c r="C1557" s="125" t="s">
        <v>710</v>
      </c>
      <c r="D1557" s="119">
        <v>43171</v>
      </c>
      <c r="E1557" s="120" t="s">
        <v>4113</v>
      </c>
      <c r="F1557" s="120" t="s">
        <v>3</v>
      </c>
      <c r="G1557" s="120">
        <v>1604090</v>
      </c>
      <c r="H1557" s="124"/>
      <c r="I1557" s="128" t="s">
        <v>4114</v>
      </c>
      <c r="J1557" s="124"/>
      <c r="K1557" s="124"/>
      <c r="L1557" s="124"/>
      <c r="M1557" s="124"/>
      <c r="N1557" s="207">
        <v>0</v>
      </c>
      <c r="O1557" s="207">
        <v>1195971.05</v>
      </c>
      <c r="P1557" s="124" t="s">
        <v>1314</v>
      </c>
    </row>
    <row r="1558" spans="1:16" ht="63.75">
      <c r="A1558" s="257">
        <v>86</v>
      </c>
      <c r="B1558" s="124"/>
      <c r="C1558" s="125" t="s">
        <v>710</v>
      </c>
      <c r="D1558" s="119">
        <v>43171</v>
      </c>
      <c r="E1558" s="120" t="s">
        <v>4115</v>
      </c>
      <c r="F1558" s="120" t="s">
        <v>3</v>
      </c>
      <c r="G1558" s="120">
        <v>1604094</v>
      </c>
      <c r="H1558" s="124"/>
      <c r="I1558" s="128" t="s">
        <v>4116</v>
      </c>
      <c r="J1558" s="124"/>
      <c r="K1558" s="124"/>
      <c r="L1558" s="124"/>
      <c r="M1558" s="124"/>
      <c r="N1558" s="207">
        <v>0</v>
      </c>
      <c r="O1558" s="207">
        <v>33599.25</v>
      </c>
      <c r="P1558" s="124" t="s">
        <v>1314</v>
      </c>
    </row>
    <row r="1559" spans="1:16" ht="51">
      <c r="A1559" s="257">
        <v>287</v>
      </c>
      <c r="B1559" s="124"/>
      <c r="C1559" s="125" t="s">
        <v>790</v>
      </c>
      <c r="D1559" s="119">
        <v>43171</v>
      </c>
      <c r="E1559" s="120" t="s">
        <v>4117</v>
      </c>
      <c r="F1559" s="120" t="s">
        <v>3</v>
      </c>
      <c r="G1559" s="120">
        <v>1604112</v>
      </c>
      <c r="H1559" s="124"/>
      <c r="I1559" s="128" t="s">
        <v>4118</v>
      </c>
      <c r="J1559" s="124"/>
      <c r="K1559" s="124"/>
      <c r="L1559" s="124"/>
      <c r="M1559" s="124"/>
      <c r="N1559" s="207">
        <v>0</v>
      </c>
      <c r="O1559" s="207">
        <v>6599.72</v>
      </c>
      <c r="P1559" s="124" t="s">
        <v>1314</v>
      </c>
    </row>
    <row r="1560" spans="1:16" ht="51">
      <c r="A1560" s="257" t="s">
        <v>619</v>
      </c>
      <c r="B1560" s="124"/>
      <c r="C1560" s="125" t="s">
        <v>713</v>
      </c>
      <c r="D1560" s="119">
        <v>43171</v>
      </c>
      <c r="E1560" s="120" t="s">
        <v>4119</v>
      </c>
      <c r="F1560" s="120" t="s">
        <v>3</v>
      </c>
      <c r="G1560" s="120">
        <v>1604028</v>
      </c>
      <c r="H1560" s="124"/>
      <c r="I1560" s="128" t="s">
        <v>1369</v>
      </c>
      <c r="J1560" s="124"/>
      <c r="K1560" s="124"/>
      <c r="L1560" s="124"/>
      <c r="M1560" s="124"/>
      <c r="N1560" s="207">
        <v>0</v>
      </c>
      <c r="O1560" s="207">
        <v>1016</v>
      </c>
      <c r="P1560" s="124" t="s">
        <v>1314</v>
      </c>
    </row>
    <row r="1561" spans="1:16" ht="51">
      <c r="A1561" s="257">
        <v>70</v>
      </c>
      <c r="B1561" s="124"/>
      <c r="C1561" s="125" t="s">
        <v>705</v>
      </c>
      <c r="D1561" s="119">
        <v>43171</v>
      </c>
      <c r="E1561" s="120" t="s">
        <v>4120</v>
      </c>
      <c r="F1561" s="120" t="s">
        <v>3</v>
      </c>
      <c r="G1561" s="120">
        <v>1604035</v>
      </c>
      <c r="H1561" s="124"/>
      <c r="I1561" s="128" t="s">
        <v>4121</v>
      </c>
      <c r="J1561" s="124"/>
      <c r="K1561" s="124"/>
      <c r="L1561" s="124"/>
      <c r="M1561" s="124"/>
      <c r="N1561" s="207">
        <v>0</v>
      </c>
      <c r="O1561" s="207">
        <v>275</v>
      </c>
      <c r="P1561" s="124" t="s">
        <v>1314</v>
      </c>
    </row>
    <row r="1562" spans="1:16" ht="51">
      <c r="A1562" s="257" t="s">
        <v>619</v>
      </c>
      <c r="B1562" s="124"/>
      <c r="C1562" s="125" t="s">
        <v>713</v>
      </c>
      <c r="D1562" s="119">
        <v>43171</v>
      </c>
      <c r="E1562" s="120" t="s">
        <v>4122</v>
      </c>
      <c r="F1562" s="120" t="s">
        <v>3</v>
      </c>
      <c r="G1562" s="120">
        <v>1604084</v>
      </c>
      <c r="H1562" s="124"/>
      <c r="I1562" s="128" t="s">
        <v>4123</v>
      </c>
      <c r="J1562" s="124"/>
      <c r="K1562" s="124"/>
      <c r="L1562" s="124"/>
      <c r="M1562" s="124"/>
      <c r="N1562" s="207">
        <v>0</v>
      </c>
      <c r="O1562" s="207">
        <v>6767.58</v>
      </c>
      <c r="P1562" s="124" t="s">
        <v>1314</v>
      </c>
    </row>
    <row r="1563" spans="1:16" ht="51">
      <c r="A1563" s="257" t="s">
        <v>619</v>
      </c>
      <c r="B1563" s="124"/>
      <c r="C1563" s="125" t="s">
        <v>713</v>
      </c>
      <c r="D1563" s="119">
        <v>43171</v>
      </c>
      <c r="E1563" s="120" t="s">
        <v>4124</v>
      </c>
      <c r="F1563" s="120" t="s">
        <v>3</v>
      </c>
      <c r="G1563" s="120">
        <v>1604113</v>
      </c>
      <c r="H1563" s="124"/>
      <c r="I1563" s="128" t="s">
        <v>4125</v>
      </c>
      <c r="J1563" s="124"/>
      <c r="K1563" s="124"/>
      <c r="L1563" s="124"/>
      <c r="M1563" s="124"/>
      <c r="N1563" s="207">
        <v>0</v>
      </c>
      <c r="O1563" s="207">
        <v>678.59</v>
      </c>
      <c r="P1563" s="124" t="s">
        <v>1314</v>
      </c>
    </row>
    <row r="1564" spans="1:16" ht="51">
      <c r="A1564" s="257">
        <v>378</v>
      </c>
      <c r="B1564" s="124"/>
      <c r="C1564" s="125" t="s">
        <v>1274</v>
      </c>
      <c r="D1564" s="119">
        <v>43171</v>
      </c>
      <c r="E1564" s="120" t="s">
        <v>4126</v>
      </c>
      <c r="F1564" s="120" t="s">
        <v>3</v>
      </c>
      <c r="G1564" s="120">
        <v>1604188</v>
      </c>
      <c r="H1564" s="124"/>
      <c r="I1564" s="128" t="s">
        <v>4127</v>
      </c>
      <c r="J1564" s="124"/>
      <c r="K1564" s="124"/>
      <c r="L1564" s="124"/>
      <c r="M1564" s="124"/>
      <c r="N1564" s="207">
        <v>0</v>
      </c>
      <c r="O1564" s="207">
        <v>846.23</v>
      </c>
      <c r="P1564" s="124" t="s">
        <v>1314</v>
      </c>
    </row>
    <row r="1565" spans="1:16" ht="51">
      <c r="A1565" s="257" t="s">
        <v>619</v>
      </c>
      <c r="B1565" s="124"/>
      <c r="C1565" s="125" t="s">
        <v>713</v>
      </c>
      <c r="D1565" s="119">
        <v>43171</v>
      </c>
      <c r="E1565" s="120" t="s">
        <v>4128</v>
      </c>
      <c r="F1565" s="120" t="s">
        <v>3</v>
      </c>
      <c r="G1565" s="120">
        <v>1604194</v>
      </c>
      <c r="H1565" s="124"/>
      <c r="I1565" s="128" t="s">
        <v>4129</v>
      </c>
      <c r="J1565" s="124"/>
      <c r="K1565" s="124"/>
      <c r="L1565" s="124"/>
      <c r="M1565" s="124"/>
      <c r="N1565" s="207">
        <v>0</v>
      </c>
      <c r="O1565" s="207">
        <v>3487.66</v>
      </c>
      <c r="P1565" s="124" t="s">
        <v>1314</v>
      </c>
    </row>
    <row r="1566" spans="1:16" ht="51">
      <c r="A1566" s="257" t="s">
        <v>619</v>
      </c>
      <c r="B1566" s="124"/>
      <c r="C1566" s="125" t="s">
        <v>713</v>
      </c>
      <c r="D1566" s="119">
        <v>43171</v>
      </c>
      <c r="E1566" s="120" t="s">
        <v>4130</v>
      </c>
      <c r="F1566" s="120" t="s">
        <v>3</v>
      </c>
      <c r="G1566" s="120">
        <v>1604234</v>
      </c>
      <c r="H1566" s="124"/>
      <c r="I1566" s="128" t="s">
        <v>4131</v>
      </c>
      <c r="J1566" s="124"/>
      <c r="K1566" s="124"/>
      <c r="L1566" s="124"/>
      <c r="M1566" s="124"/>
      <c r="N1566" s="207">
        <v>0</v>
      </c>
      <c r="O1566" s="207">
        <v>647.59</v>
      </c>
      <c r="P1566" s="124" t="s">
        <v>1314</v>
      </c>
    </row>
    <row r="1567" spans="1:16" ht="51">
      <c r="A1567" s="257" t="s">
        <v>619</v>
      </c>
      <c r="B1567" s="124"/>
      <c r="C1567" s="125" t="s">
        <v>713</v>
      </c>
      <c r="D1567" s="119">
        <v>43171</v>
      </c>
      <c r="E1567" s="120" t="s">
        <v>4132</v>
      </c>
      <c r="F1567" s="120" t="s">
        <v>3</v>
      </c>
      <c r="G1567" s="120">
        <v>1604242</v>
      </c>
      <c r="H1567" s="124"/>
      <c r="I1567" s="128" t="s">
        <v>4133</v>
      </c>
      <c r="J1567" s="124"/>
      <c r="K1567" s="124"/>
      <c r="L1567" s="124"/>
      <c r="M1567" s="124"/>
      <c r="N1567" s="207">
        <v>0</v>
      </c>
      <c r="O1567" s="207">
        <v>504.51</v>
      </c>
      <c r="P1567" s="124" t="s">
        <v>1314</v>
      </c>
    </row>
    <row r="1568" spans="1:16" ht="51">
      <c r="A1568" s="257">
        <v>20</v>
      </c>
      <c r="B1568" s="124"/>
      <c r="C1568" s="125" t="s">
        <v>693</v>
      </c>
      <c r="D1568" s="119">
        <v>43171</v>
      </c>
      <c r="E1568" s="120" t="s">
        <v>4134</v>
      </c>
      <c r="F1568" s="120" t="s">
        <v>3</v>
      </c>
      <c r="G1568" s="120">
        <v>1604268</v>
      </c>
      <c r="H1568" s="124"/>
      <c r="I1568" s="128" t="s">
        <v>4135</v>
      </c>
      <c r="J1568" s="124"/>
      <c r="K1568" s="124"/>
      <c r="L1568" s="124"/>
      <c r="M1568" s="124"/>
      <c r="N1568" s="207">
        <v>0</v>
      </c>
      <c r="O1568" s="207">
        <v>217</v>
      </c>
      <c r="P1568" s="124" t="s">
        <v>1314</v>
      </c>
    </row>
    <row r="1569" spans="1:16" ht="51">
      <c r="A1569" s="257">
        <v>593</v>
      </c>
      <c r="B1569" s="124"/>
      <c r="C1569" s="125" t="s">
        <v>863</v>
      </c>
      <c r="D1569" s="119">
        <v>43171</v>
      </c>
      <c r="E1569" s="120" t="s">
        <v>4137</v>
      </c>
      <c r="F1569" s="120" t="s">
        <v>3</v>
      </c>
      <c r="G1569" s="120">
        <v>1604291</v>
      </c>
      <c r="H1569" s="124"/>
      <c r="I1569" s="128" t="s">
        <v>4138</v>
      </c>
      <c r="J1569" s="124"/>
      <c r="K1569" s="124"/>
      <c r="L1569" s="124"/>
      <c r="M1569" s="124"/>
      <c r="N1569" s="207">
        <v>0</v>
      </c>
      <c r="O1569" s="207">
        <v>0.73</v>
      </c>
      <c r="P1569" s="124" t="s">
        <v>1314</v>
      </c>
    </row>
    <row r="1570" spans="1:16" ht="51">
      <c r="A1570" s="257" t="s">
        <v>619</v>
      </c>
      <c r="B1570" s="124"/>
      <c r="C1570" s="125" t="s">
        <v>713</v>
      </c>
      <c r="D1570" s="119">
        <v>43171</v>
      </c>
      <c r="E1570" s="120" t="s">
        <v>4139</v>
      </c>
      <c r="F1570" s="120" t="s">
        <v>3</v>
      </c>
      <c r="G1570" s="120">
        <v>1604296</v>
      </c>
      <c r="H1570" s="124"/>
      <c r="I1570" s="128" t="s">
        <v>4140</v>
      </c>
      <c r="J1570" s="124"/>
      <c r="K1570" s="124"/>
      <c r="L1570" s="124"/>
      <c r="M1570" s="124"/>
      <c r="N1570" s="207">
        <v>0</v>
      </c>
      <c r="O1570" s="207">
        <v>474</v>
      </c>
      <c r="P1570" s="124" t="s">
        <v>1314</v>
      </c>
    </row>
    <row r="1571" spans="1:16" ht="51">
      <c r="A1571" s="257" t="s">
        <v>619</v>
      </c>
      <c r="B1571" s="124"/>
      <c r="C1571" s="125" t="s">
        <v>713</v>
      </c>
      <c r="D1571" s="119">
        <v>43171</v>
      </c>
      <c r="E1571" s="120" t="s">
        <v>4141</v>
      </c>
      <c r="F1571" s="120" t="s">
        <v>3</v>
      </c>
      <c r="G1571" s="120">
        <v>1604301</v>
      </c>
      <c r="H1571" s="124"/>
      <c r="I1571" s="128" t="s">
        <v>4142</v>
      </c>
      <c r="J1571" s="124"/>
      <c r="K1571" s="124"/>
      <c r="L1571" s="124"/>
      <c r="M1571" s="124"/>
      <c r="N1571" s="207">
        <v>0</v>
      </c>
      <c r="O1571" s="207">
        <v>5144</v>
      </c>
      <c r="P1571" s="124" t="s">
        <v>1314</v>
      </c>
    </row>
    <row r="1572" spans="1:16" ht="63.75">
      <c r="A1572" s="257" t="s">
        <v>619</v>
      </c>
      <c r="B1572" s="124"/>
      <c r="C1572" s="125" t="s">
        <v>713</v>
      </c>
      <c r="D1572" s="119">
        <v>43171</v>
      </c>
      <c r="E1572" s="120" t="s">
        <v>4568</v>
      </c>
      <c r="F1572" s="120" t="s">
        <v>6</v>
      </c>
      <c r="G1572" s="120">
        <v>684093</v>
      </c>
      <c r="H1572" s="124"/>
      <c r="I1572" s="128" t="s">
        <v>4569</v>
      </c>
      <c r="J1572" s="124"/>
      <c r="K1572" s="124"/>
      <c r="L1572" s="124"/>
      <c r="M1572" s="124"/>
      <c r="N1572" s="207">
        <v>0</v>
      </c>
      <c r="O1572" s="207">
        <v>12102.41</v>
      </c>
      <c r="P1572" s="124" t="s">
        <v>1314</v>
      </c>
    </row>
    <row r="1573" spans="1:16" ht="51">
      <c r="A1573" s="257">
        <v>290</v>
      </c>
      <c r="B1573" s="124"/>
      <c r="C1573" s="125" t="s">
        <v>793</v>
      </c>
      <c r="D1573" s="119">
        <v>43171</v>
      </c>
      <c r="E1573" s="120" t="s">
        <v>4570</v>
      </c>
      <c r="F1573" s="120" t="s">
        <v>1315</v>
      </c>
      <c r="G1573" s="120">
        <v>16925510</v>
      </c>
      <c r="H1573" s="124"/>
      <c r="I1573" s="128" t="s">
        <v>4571</v>
      </c>
      <c r="J1573" s="124"/>
      <c r="K1573" s="124"/>
      <c r="L1573" s="124"/>
      <c r="M1573" s="124"/>
      <c r="N1573" s="207">
        <v>738737.68</v>
      </c>
      <c r="O1573" s="207">
        <v>0</v>
      </c>
      <c r="P1573" s="124" t="s">
        <v>1314</v>
      </c>
    </row>
    <row r="1574" spans="1:16" ht="63.75">
      <c r="A1574" s="257">
        <v>513</v>
      </c>
      <c r="B1574" s="124"/>
      <c r="C1574" s="125" t="s">
        <v>201</v>
      </c>
      <c r="D1574" s="119">
        <v>43171</v>
      </c>
      <c r="E1574" s="120" t="s">
        <v>4572</v>
      </c>
      <c r="F1574" s="120" t="s">
        <v>11</v>
      </c>
      <c r="G1574" s="120">
        <v>915649</v>
      </c>
      <c r="H1574" s="124"/>
      <c r="I1574" s="128" t="s">
        <v>4573</v>
      </c>
      <c r="J1574" s="124"/>
      <c r="K1574" s="124"/>
      <c r="L1574" s="124"/>
      <c r="M1574" s="124"/>
      <c r="N1574" s="207">
        <v>1019.11</v>
      </c>
      <c r="O1574" s="207">
        <v>0</v>
      </c>
      <c r="P1574" s="124" t="s">
        <v>1314</v>
      </c>
    </row>
    <row r="1575" spans="1:16" ht="89.25">
      <c r="A1575" s="257" t="s">
        <v>622</v>
      </c>
      <c r="B1575" s="124"/>
      <c r="C1575" s="125" t="s">
        <v>715</v>
      </c>
      <c r="D1575" s="119">
        <v>43171</v>
      </c>
      <c r="E1575" s="120" t="s">
        <v>4574</v>
      </c>
      <c r="F1575" s="120" t="s">
        <v>11</v>
      </c>
      <c r="G1575" s="120">
        <v>915831</v>
      </c>
      <c r="H1575" s="124"/>
      <c r="I1575" s="128" t="s">
        <v>4575</v>
      </c>
      <c r="J1575" s="124"/>
      <c r="K1575" s="124"/>
      <c r="L1575" s="124"/>
      <c r="M1575" s="124"/>
      <c r="N1575" s="207">
        <v>50</v>
      </c>
      <c r="O1575" s="207">
        <v>0</v>
      </c>
      <c r="P1575" s="124" t="s">
        <v>1314</v>
      </c>
    </row>
    <row r="1576" spans="1:16" ht="51">
      <c r="A1576" s="257">
        <v>513</v>
      </c>
      <c r="B1576" s="124"/>
      <c r="C1576" s="125" t="s">
        <v>201</v>
      </c>
      <c r="D1576" s="119">
        <v>43171</v>
      </c>
      <c r="E1576" s="120" t="s">
        <v>4576</v>
      </c>
      <c r="F1576" s="120" t="s">
        <v>15</v>
      </c>
      <c r="G1576" s="120">
        <v>684536</v>
      </c>
      <c r="H1576" s="124"/>
      <c r="I1576" s="128" t="s">
        <v>4577</v>
      </c>
      <c r="J1576" s="124"/>
      <c r="K1576" s="124"/>
      <c r="L1576" s="124"/>
      <c r="M1576" s="124"/>
      <c r="N1576" s="207">
        <v>50</v>
      </c>
      <c r="O1576" s="207">
        <v>0</v>
      </c>
      <c r="P1576" s="124" t="s">
        <v>1314</v>
      </c>
    </row>
    <row r="1577" spans="1:16" ht="51">
      <c r="A1577" s="257">
        <v>513</v>
      </c>
      <c r="B1577" s="124"/>
      <c r="C1577" s="125" t="s">
        <v>201</v>
      </c>
      <c r="D1577" s="119">
        <v>43171</v>
      </c>
      <c r="E1577" s="120" t="s">
        <v>4578</v>
      </c>
      <c r="F1577" s="120" t="s">
        <v>15</v>
      </c>
      <c r="G1577" s="120">
        <v>684546</v>
      </c>
      <c r="H1577" s="124"/>
      <c r="I1577" s="128" t="s">
        <v>4579</v>
      </c>
      <c r="J1577" s="124"/>
      <c r="K1577" s="124"/>
      <c r="L1577" s="124"/>
      <c r="M1577" s="124"/>
      <c r="N1577" s="207">
        <v>50</v>
      </c>
      <c r="O1577" s="207">
        <v>0</v>
      </c>
      <c r="P1577" s="124" t="s">
        <v>1314</v>
      </c>
    </row>
    <row r="1578" spans="1:16" ht="51">
      <c r="A1578" s="257">
        <v>513</v>
      </c>
      <c r="B1578" s="124"/>
      <c r="C1578" s="125" t="s">
        <v>201</v>
      </c>
      <c r="D1578" s="119">
        <v>43171</v>
      </c>
      <c r="E1578" s="120" t="s">
        <v>4580</v>
      </c>
      <c r="F1578" s="120" t="s">
        <v>15</v>
      </c>
      <c r="G1578" s="120">
        <v>684552</v>
      </c>
      <c r="H1578" s="124"/>
      <c r="I1578" s="128" t="s">
        <v>4581</v>
      </c>
      <c r="J1578" s="124"/>
      <c r="K1578" s="124"/>
      <c r="L1578" s="124"/>
      <c r="M1578" s="124"/>
      <c r="N1578" s="207">
        <v>50</v>
      </c>
      <c r="O1578" s="207">
        <v>0</v>
      </c>
      <c r="P1578" s="124" t="s">
        <v>1314</v>
      </c>
    </row>
    <row r="1579" spans="1:16" ht="51">
      <c r="A1579" s="257" t="s">
        <v>626</v>
      </c>
      <c r="B1579" s="124"/>
      <c r="C1579" s="125" t="s">
        <v>1234</v>
      </c>
      <c r="D1579" s="119">
        <v>43172</v>
      </c>
      <c r="E1579" s="120" t="s">
        <v>4143</v>
      </c>
      <c r="F1579" s="120" t="s">
        <v>3</v>
      </c>
      <c r="G1579" s="120">
        <v>1604638</v>
      </c>
      <c r="H1579" s="124"/>
      <c r="I1579" s="128" t="s">
        <v>4144</v>
      </c>
      <c r="J1579" s="124"/>
      <c r="K1579" s="124"/>
      <c r="L1579" s="124"/>
      <c r="M1579" s="124"/>
      <c r="N1579" s="207">
        <v>0</v>
      </c>
      <c r="O1579" s="207">
        <v>351680.18</v>
      </c>
      <c r="P1579" s="124" t="s">
        <v>1314</v>
      </c>
    </row>
    <row r="1580" spans="1:16" ht="63.75">
      <c r="A1580" s="257">
        <v>35</v>
      </c>
      <c r="B1580" s="124"/>
      <c r="C1580" s="125" t="s">
        <v>696</v>
      </c>
      <c r="D1580" s="119">
        <v>43172</v>
      </c>
      <c r="E1580" s="120" t="s">
        <v>4145</v>
      </c>
      <c r="F1580" s="120" t="s">
        <v>3</v>
      </c>
      <c r="G1580" s="120">
        <v>1604639</v>
      </c>
      <c r="H1580" s="124"/>
      <c r="I1580" s="128" t="s">
        <v>4146</v>
      </c>
      <c r="J1580" s="124"/>
      <c r="K1580" s="124"/>
      <c r="L1580" s="124"/>
      <c r="M1580" s="124"/>
      <c r="N1580" s="207">
        <v>0</v>
      </c>
      <c r="O1580" s="207">
        <v>6665.35</v>
      </c>
      <c r="P1580" s="124" t="s">
        <v>1314</v>
      </c>
    </row>
    <row r="1581" spans="1:16" ht="51">
      <c r="A1581" s="257" t="s">
        <v>626</v>
      </c>
      <c r="B1581" s="124"/>
      <c r="C1581" s="125" t="s">
        <v>1234</v>
      </c>
      <c r="D1581" s="119">
        <v>43172</v>
      </c>
      <c r="E1581" s="120" t="s">
        <v>4147</v>
      </c>
      <c r="F1581" s="120" t="s">
        <v>3</v>
      </c>
      <c r="G1581" s="120">
        <v>1604641</v>
      </c>
      <c r="H1581" s="124"/>
      <c r="I1581" s="128" t="s">
        <v>4148</v>
      </c>
      <c r="J1581" s="124"/>
      <c r="K1581" s="124"/>
      <c r="L1581" s="124"/>
      <c r="M1581" s="124"/>
      <c r="N1581" s="207">
        <v>0</v>
      </c>
      <c r="O1581" s="207">
        <v>659.04</v>
      </c>
      <c r="P1581" s="124" t="s">
        <v>1314</v>
      </c>
    </row>
    <row r="1582" spans="1:16" ht="63.75">
      <c r="A1582" s="257" t="s">
        <v>619</v>
      </c>
      <c r="B1582" s="124"/>
      <c r="C1582" s="125" t="s">
        <v>713</v>
      </c>
      <c r="D1582" s="119">
        <v>43172</v>
      </c>
      <c r="E1582" s="120" t="s">
        <v>4149</v>
      </c>
      <c r="F1582" s="120" t="s">
        <v>3</v>
      </c>
      <c r="G1582" s="120">
        <v>1604643</v>
      </c>
      <c r="H1582" s="124"/>
      <c r="I1582" s="128" t="s">
        <v>4150</v>
      </c>
      <c r="J1582" s="124"/>
      <c r="K1582" s="124"/>
      <c r="L1582" s="124"/>
      <c r="M1582" s="124"/>
      <c r="N1582" s="207">
        <v>0</v>
      </c>
      <c r="O1582" s="207">
        <v>407.82</v>
      </c>
      <c r="P1582" s="124" t="s">
        <v>1314</v>
      </c>
    </row>
    <row r="1583" spans="1:16" ht="63.75">
      <c r="A1583" s="257" t="s">
        <v>619</v>
      </c>
      <c r="B1583" s="124"/>
      <c r="C1583" s="125" t="s">
        <v>713</v>
      </c>
      <c r="D1583" s="119">
        <v>43172</v>
      </c>
      <c r="E1583" s="120" t="s">
        <v>4151</v>
      </c>
      <c r="F1583" s="120" t="s">
        <v>3</v>
      </c>
      <c r="G1583" s="120">
        <v>1604672</v>
      </c>
      <c r="H1583" s="124"/>
      <c r="I1583" s="128" t="s">
        <v>4152</v>
      </c>
      <c r="J1583" s="124"/>
      <c r="K1583" s="124"/>
      <c r="L1583" s="124"/>
      <c r="M1583" s="124"/>
      <c r="N1583" s="207">
        <v>0</v>
      </c>
      <c r="O1583" s="207">
        <v>13843.65</v>
      </c>
      <c r="P1583" s="124" t="s">
        <v>1314</v>
      </c>
    </row>
    <row r="1584" spans="1:16" ht="51">
      <c r="A1584" s="257" t="s">
        <v>619</v>
      </c>
      <c r="B1584" s="124"/>
      <c r="C1584" s="125" t="s">
        <v>713</v>
      </c>
      <c r="D1584" s="119">
        <v>43172</v>
      </c>
      <c r="E1584" s="120" t="s">
        <v>4153</v>
      </c>
      <c r="F1584" s="120" t="s">
        <v>3</v>
      </c>
      <c r="G1584" s="120">
        <v>1604572</v>
      </c>
      <c r="H1584" s="124"/>
      <c r="I1584" s="128" t="s">
        <v>4154</v>
      </c>
      <c r="J1584" s="124"/>
      <c r="K1584" s="124"/>
      <c r="L1584" s="124"/>
      <c r="M1584" s="124"/>
      <c r="N1584" s="207">
        <v>0</v>
      </c>
      <c r="O1584" s="207">
        <v>3611.89</v>
      </c>
      <c r="P1584" s="124" t="s">
        <v>1314</v>
      </c>
    </row>
    <row r="1585" spans="1:16" ht="51">
      <c r="A1585" s="257" t="s">
        <v>619</v>
      </c>
      <c r="B1585" s="124"/>
      <c r="C1585" s="125" t="s">
        <v>713</v>
      </c>
      <c r="D1585" s="119">
        <v>43172</v>
      </c>
      <c r="E1585" s="120" t="s">
        <v>4155</v>
      </c>
      <c r="F1585" s="120" t="s">
        <v>3</v>
      </c>
      <c r="G1585" s="120">
        <v>1604579</v>
      </c>
      <c r="H1585" s="124"/>
      <c r="I1585" s="128" t="s">
        <v>4156</v>
      </c>
      <c r="J1585" s="124"/>
      <c r="K1585" s="124"/>
      <c r="L1585" s="124"/>
      <c r="M1585" s="124"/>
      <c r="N1585" s="207">
        <v>0</v>
      </c>
      <c r="O1585" s="207">
        <v>50</v>
      </c>
      <c r="P1585" s="124" t="s">
        <v>1314</v>
      </c>
    </row>
    <row r="1586" spans="1:16" ht="51">
      <c r="A1586" s="257" t="s">
        <v>619</v>
      </c>
      <c r="B1586" s="124"/>
      <c r="C1586" s="125" t="s">
        <v>713</v>
      </c>
      <c r="D1586" s="119">
        <v>43172</v>
      </c>
      <c r="E1586" s="120" t="s">
        <v>4157</v>
      </c>
      <c r="F1586" s="120" t="s">
        <v>3</v>
      </c>
      <c r="G1586" s="120">
        <v>1604590</v>
      </c>
      <c r="H1586" s="124"/>
      <c r="I1586" s="128" t="s">
        <v>4158</v>
      </c>
      <c r="J1586" s="124"/>
      <c r="K1586" s="124"/>
      <c r="L1586" s="124"/>
      <c r="M1586" s="124"/>
      <c r="N1586" s="207">
        <v>0</v>
      </c>
      <c r="O1586" s="207">
        <v>1641.32</v>
      </c>
      <c r="P1586" s="124" t="s">
        <v>1314</v>
      </c>
    </row>
    <row r="1587" spans="1:16" ht="51">
      <c r="A1587" s="257" t="s">
        <v>619</v>
      </c>
      <c r="B1587" s="124"/>
      <c r="C1587" s="125" t="s">
        <v>713</v>
      </c>
      <c r="D1587" s="119">
        <v>43172</v>
      </c>
      <c r="E1587" s="120" t="s">
        <v>4159</v>
      </c>
      <c r="F1587" s="120" t="s">
        <v>3</v>
      </c>
      <c r="G1587" s="120">
        <v>1604609</v>
      </c>
      <c r="H1587" s="124"/>
      <c r="I1587" s="128" t="s">
        <v>4160</v>
      </c>
      <c r="J1587" s="124"/>
      <c r="K1587" s="124"/>
      <c r="L1587" s="124"/>
      <c r="M1587" s="124"/>
      <c r="N1587" s="207">
        <v>0</v>
      </c>
      <c r="O1587" s="207">
        <v>1123.5</v>
      </c>
      <c r="P1587" s="124" t="s">
        <v>1314</v>
      </c>
    </row>
    <row r="1588" spans="1:16" ht="51">
      <c r="A1588" s="257" t="s">
        <v>619</v>
      </c>
      <c r="B1588" s="124"/>
      <c r="C1588" s="125" t="s">
        <v>713</v>
      </c>
      <c r="D1588" s="119">
        <v>43172</v>
      </c>
      <c r="E1588" s="120" t="s">
        <v>4161</v>
      </c>
      <c r="F1588" s="120" t="s">
        <v>3</v>
      </c>
      <c r="G1588" s="120">
        <v>1604616</v>
      </c>
      <c r="H1588" s="124"/>
      <c r="I1588" s="128" t="s">
        <v>4162</v>
      </c>
      <c r="J1588" s="124"/>
      <c r="K1588" s="124"/>
      <c r="L1588" s="124"/>
      <c r="M1588" s="124"/>
      <c r="N1588" s="207">
        <v>0</v>
      </c>
      <c r="O1588" s="207">
        <v>10558.7</v>
      </c>
      <c r="P1588" s="124" t="s">
        <v>1314</v>
      </c>
    </row>
    <row r="1589" spans="1:16" ht="51">
      <c r="A1589" s="257" t="s">
        <v>619</v>
      </c>
      <c r="B1589" s="124"/>
      <c r="C1589" s="125" t="s">
        <v>713</v>
      </c>
      <c r="D1589" s="119">
        <v>43172</v>
      </c>
      <c r="E1589" s="120" t="s">
        <v>4163</v>
      </c>
      <c r="F1589" s="120" t="s">
        <v>3</v>
      </c>
      <c r="G1589" s="120">
        <v>1604623</v>
      </c>
      <c r="H1589" s="124"/>
      <c r="I1589" s="128" t="s">
        <v>4164</v>
      </c>
      <c r="J1589" s="124"/>
      <c r="K1589" s="124"/>
      <c r="L1589" s="124"/>
      <c r="M1589" s="124"/>
      <c r="N1589" s="207">
        <v>0</v>
      </c>
      <c r="O1589" s="207">
        <v>4027</v>
      </c>
      <c r="P1589" s="124" t="s">
        <v>1314</v>
      </c>
    </row>
    <row r="1590" spans="1:16" ht="38.25">
      <c r="A1590" s="257">
        <v>20</v>
      </c>
      <c r="B1590" s="124"/>
      <c r="C1590" s="125" t="s">
        <v>693</v>
      </c>
      <c r="D1590" s="119">
        <v>43172</v>
      </c>
      <c r="E1590" s="120" t="s">
        <v>4165</v>
      </c>
      <c r="F1590" s="120" t="s">
        <v>3</v>
      </c>
      <c r="G1590" s="120">
        <v>1604628</v>
      </c>
      <c r="H1590" s="124"/>
      <c r="I1590" s="128" t="s">
        <v>4166</v>
      </c>
      <c r="J1590" s="124"/>
      <c r="K1590" s="124"/>
      <c r="L1590" s="124"/>
      <c r="M1590" s="124"/>
      <c r="N1590" s="207">
        <v>0</v>
      </c>
      <c r="O1590" s="207">
        <v>507</v>
      </c>
      <c r="P1590" s="124" t="s">
        <v>1314</v>
      </c>
    </row>
    <row r="1591" spans="1:16" ht="51">
      <c r="A1591" s="257" t="s">
        <v>619</v>
      </c>
      <c r="B1591" s="124"/>
      <c r="C1591" s="125" t="s">
        <v>713</v>
      </c>
      <c r="D1591" s="119">
        <v>43172</v>
      </c>
      <c r="E1591" s="120" t="s">
        <v>4167</v>
      </c>
      <c r="F1591" s="120" t="s">
        <v>3</v>
      </c>
      <c r="G1591" s="120">
        <v>1604630</v>
      </c>
      <c r="H1591" s="124"/>
      <c r="I1591" s="128" t="s">
        <v>4168</v>
      </c>
      <c r="J1591" s="124"/>
      <c r="K1591" s="124"/>
      <c r="L1591" s="124"/>
      <c r="M1591" s="124"/>
      <c r="N1591" s="207">
        <v>0</v>
      </c>
      <c r="O1591" s="207">
        <v>875.5</v>
      </c>
      <c r="P1591" s="124" t="s">
        <v>1314</v>
      </c>
    </row>
    <row r="1592" spans="1:16" ht="51">
      <c r="A1592" s="257" t="s">
        <v>619</v>
      </c>
      <c r="B1592" s="124"/>
      <c r="C1592" s="125" t="s">
        <v>713</v>
      </c>
      <c r="D1592" s="119">
        <v>43172</v>
      </c>
      <c r="E1592" s="120" t="s">
        <v>4169</v>
      </c>
      <c r="F1592" s="120" t="s">
        <v>3</v>
      </c>
      <c r="G1592" s="120">
        <v>1604654</v>
      </c>
      <c r="H1592" s="124"/>
      <c r="I1592" s="128" t="s">
        <v>4170</v>
      </c>
      <c r="J1592" s="124"/>
      <c r="K1592" s="124"/>
      <c r="L1592" s="124"/>
      <c r="M1592" s="124"/>
      <c r="N1592" s="207">
        <v>0</v>
      </c>
      <c r="O1592" s="207">
        <v>77.5</v>
      </c>
      <c r="P1592" s="124" t="s">
        <v>1314</v>
      </c>
    </row>
    <row r="1593" spans="1:16" ht="51">
      <c r="A1593" s="257" t="s">
        <v>619</v>
      </c>
      <c r="B1593" s="124"/>
      <c r="C1593" s="125" t="s">
        <v>713</v>
      </c>
      <c r="D1593" s="119">
        <v>43172</v>
      </c>
      <c r="E1593" s="120" t="s">
        <v>4171</v>
      </c>
      <c r="F1593" s="120" t="s">
        <v>3</v>
      </c>
      <c r="G1593" s="120">
        <v>1604665</v>
      </c>
      <c r="H1593" s="124"/>
      <c r="I1593" s="128" t="s">
        <v>4172</v>
      </c>
      <c r="J1593" s="124"/>
      <c r="K1593" s="124"/>
      <c r="L1593" s="124"/>
      <c r="M1593" s="124"/>
      <c r="N1593" s="207">
        <v>0</v>
      </c>
      <c r="O1593" s="207">
        <v>9327.9599999999991</v>
      </c>
      <c r="P1593" s="124" t="s">
        <v>1314</v>
      </c>
    </row>
    <row r="1594" spans="1:16" ht="63.75">
      <c r="A1594" s="257">
        <v>249</v>
      </c>
      <c r="B1594" s="124"/>
      <c r="C1594" s="125" t="s">
        <v>775</v>
      </c>
      <c r="D1594" s="119">
        <v>43172</v>
      </c>
      <c r="E1594" s="120" t="s">
        <v>4173</v>
      </c>
      <c r="F1594" s="120" t="s">
        <v>3</v>
      </c>
      <c r="G1594" s="120">
        <v>1604671</v>
      </c>
      <c r="H1594" s="124"/>
      <c r="I1594" s="128" t="s">
        <v>4174</v>
      </c>
      <c r="J1594" s="124"/>
      <c r="K1594" s="124"/>
      <c r="L1594" s="124"/>
      <c r="M1594" s="124"/>
      <c r="N1594" s="207">
        <v>0</v>
      </c>
      <c r="O1594" s="207">
        <v>0.7</v>
      </c>
      <c r="P1594" s="124" t="s">
        <v>1314</v>
      </c>
    </row>
    <row r="1595" spans="1:16" ht="51">
      <c r="A1595" s="257">
        <v>20</v>
      </c>
      <c r="B1595" s="124"/>
      <c r="C1595" s="125" t="s">
        <v>693</v>
      </c>
      <c r="D1595" s="119">
        <v>43172</v>
      </c>
      <c r="E1595" s="120" t="s">
        <v>4175</v>
      </c>
      <c r="F1595" s="120" t="s">
        <v>3</v>
      </c>
      <c r="G1595" s="120">
        <v>1604705</v>
      </c>
      <c r="H1595" s="124"/>
      <c r="I1595" s="128" t="s">
        <v>4176</v>
      </c>
      <c r="J1595" s="124"/>
      <c r="K1595" s="124"/>
      <c r="L1595" s="124"/>
      <c r="M1595" s="124"/>
      <c r="N1595" s="207">
        <v>0</v>
      </c>
      <c r="O1595" s="207">
        <v>860</v>
      </c>
      <c r="P1595" s="124" t="s">
        <v>1314</v>
      </c>
    </row>
    <row r="1596" spans="1:16" ht="51">
      <c r="A1596" s="257" t="s">
        <v>619</v>
      </c>
      <c r="B1596" s="124"/>
      <c r="C1596" s="125" t="s">
        <v>713</v>
      </c>
      <c r="D1596" s="119">
        <v>43172</v>
      </c>
      <c r="E1596" s="120" t="s">
        <v>4177</v>
      </c>
      <c r="F1596" s="120" t="s">
        <v>3</v>
      </c>
      <c r="G1596" s="120">
        <v>1604707</v>
      </c>
      <c r="H1596" s="124"/>
      <c r="I1596" s="128" t="s">
        <v>4178</v>
      </c>
      <c r="J1596" s="124"/>
      <c r="K1596" s="124"/>
      <c r="L1596" s="124"/>
      <c r="M1596" s="124"/>
      <c r="N1596" s="207">
        <v>0</v>
      </c>
      <c r="O1596" s="207">
        <v>252</v>
      </c>
      <c r="P1596" s="124" t="s">
        <v>1314</v>
      </c>
    </row>
    <row r="1597" spans="1:16" ht="51">
      <c r="A1597" s="257">
        <v>132</v>
      </c>
      <c r="B1597" s="124"/>
      <c r="C1597" s="125" t="s">
        <v>728</v>
      </c>
      <c r="D1597" s="119">
        <v>43172</v>
      </c>
      <c r="E1597" s="120" t="s">
        <v>4179</v>
      </c>
      <c r="F1597" s="120" t="s">
        <v>3</v>
      </c>
      <c r="G1597" s="120">
        <v>1604754</v>
      </c>
      <c r="H1597" s="124"/>
      <c r="I1597" s="128" t="s">
        <v>4180</v>
      </c>
      <c r="J1597" s="124"/>
      <c r="K1597" s="124"/>
      <c r="L1597" s="124"/>
      <c r="M1597" s="124"/>
      <c r="N1597" s="207">
        <v>0</v>
      </c>
      <c r="O1597" s="207">
        <v>35733.21</v>
      </c>
      <c r="P1597" s="124" t="s">
        <v>1314</v>
      </c>
    </row>
    <row r="1598" spans="1:16" ht="51">
      <c r="A1598" s="257" t="s">
        <v>619</v>
      </c>
      <c r="B1598" s="124"/>
      <c r="C1598" s="125" t="s">
        <v>713</v>
      </c>
      <c r="D1598" s="119">
        <v>43172</v>
      </c>
      <c r="E1598" s="120" t="s">
        <v>4181</v>
      </c>
      <c r="F1598" s="120" t="s">
        <v>3</v>
      </c>
      <c r="G1598" s="120">
        <v>1604765</v>
      </c>
      <c r="H1598" s="124"/>
      <c r="I1598" s="128" t="s">
        <v>4182</v>
      </c>
      <c r="J1598" s="124"/>
      <c r="K1598" s="124"/>
      <c r="L1598" s="124"/>
      <c r="M1598" s="124"/>
      <c r="N1598" s="207">
        <v>0</v>
      </c>
      <c r="O1598" s="207">
        <v>0.69000000000000006</v>
      </c>
      <c r="P1598" s="124" t="s">
        <v>3943</v>
      </c>
    </row>
    <row r="1599" spans="1:16" ht="51">
      <c r="A1599" s="257">
        <v>25</v>
      </c>
      <c r="B1599" s="124"/>
      <c r="C1599" s="125" t="s">
        <v>694</v>
      </c>
      <c r="D1599" s="119">
        <v>43172</v>
      </c>
      <c r="E1599" s="120" t="s">
        <v>4183</v>
      </c>
      <c r="F1599" s="120" t="s">
        <v>3</v>
      </c>
      <c r="G1599" s="120">
        <v>1604768</v>
      </c>
      <c r="H1599" s="124"/>
      <c r="I1599" s="128" t="s">
        <v>4184</v>
      </c>
      <c r="J1599" s="124"/>
      <c r="K1599" s="124"/>
      <c r="L1599" s="124"/>
      <c r="M1599" s="124"/>
      <c r="N1599" s="207">
        <v>0</v>
      </c>
      <c r="O1599" s="207">
        <v>200</v>
      </c>
      <c r="P1599" s="124" t="s">
        <v>1314</v>
      </c>
    </row>
    <row r="1600" spans="1:16" ht="63.75">
      <c r="A1600" s="257" t="s">
        <v>619</v>
      </c>
      <c r="B1600" s="124"/>
      <c r="C1600" s="125" t="s">
        <v>713</v>
      </c>
      <c r="D1600" s="119">
        <v>43172</v>
      </c>
      <c r="E1600" s="120" t="s">
        <v>4582</v>
      </c>
      <c r="F1600" s="120" t="s">
        <v>6</v>
      </c>
      <c r="G1600" s="120">
        <v>685626</v>
      </c>
      <c r="H1600" s="124"/>
      <c r="I1600" s="128" t="s">
        <v>4583</v>
      </c>
      <c r="J1600" s="124"/>
      <c r="K1600" s="124"/>
      <c r="L1600" s="124"/>
      <c r="M1600" s="124"/>
      <c r="N1600" s="207">
        <v>0</v>
      </c>
      <c r="O1600" s="207">
        <v>27221.78</v>
      </c>
      <c r="P1600" s="124" t="s">
        <v>1314</v>
      </c>
    </row>
    <row r="1601" spans="1:16" ht="63.75">
      <c r="A1601" s="257">
        <v>513</v>
      </c>
      <c r="B1601" s="124"/>
      <c r="C1601" s="125" t="s">
        <v>201</v>
      </c>
      <c r="D1601" s="119">
        <v>43172</v>
      </c>
      <c r="E1601" s="120" t="s">
        <v>4584</v>
      </c>
      <c r="F1601" s="120" t="s">
        <v>15</v>
      </c>
      <c r="G1601" s="120">
        <v>685163</v>
      </c>
      <c r="H1601" s="124"/>
      <c r="I1601" s="128" t="s">
        <v>4585</v>
      </c>
      <c r="J1601" s="124"/>
      <c r="K1601" s="124"/>
      <c r="L1601" s="124"/>
      <c r="M1601" s="124"/>
      <c r="N1601" s="207">
        <v>50</v>
      </c>
      <c r="O1601" s="207">
        <v>0</v>
      </c>
      <c r="P1601" s="124" t="s">
        <v>1314</v>
      </c>
    </row>
    <row r="1602" spans="1:16" ht="51">
      <c r="A1602" s="257">
        <v>513</v>
      </c>
      <c r="B1602" s="124"/>
      <c r="C1602" s="125" t="s">
        <v>201</v>
      </c>
      <c r="D1602" s="119">
        <v>43172</v>
      </c>
      <c r="E1602" s="120" t="s">
        <v>4586</v>
      </c>
      <c r="F1602" s="120" t="s">
        <v>13</v>
      </c>
      <c r="G1602" s="120">
        <v>10537</v>
      </c>
      <c r="H1602" s="124"/>
      <c r="I1602" s="128" t="s">
        <v>4587</v>
      </c>
      <c r="J1602" s="124"/>
      <c r="K1602" s="124"/>
      <c r="L1602" s="124"/>
      <c r="M1602" s="124"/>
      <c r="N1602" s="207">
        <v>143498.84</v>
      </c>
      <c r="O1602" s="207">
        <v>0</v>
      </c>
      <c r="P1602" s="124" t="s">
        <v>1314</v>
      </c>
    </row>
    <row r="1603" spans="1:16" ht="63.75">
      <c r="A1603" s="257">
        <v>513</v>
      </c>
      <c r="B1603" s="124"/>
      <c r="C1603" s="125" t="s">
        <v>201</v>
      </c>
      <c r="D1603" s="119">
        <v>43172</v>
      </c>
      <c r="E1603" s="120" t="s">
        <v>4588</v>
      </c>
      <c r="F1603" s="120" t="s">
        <v>11</v>
      </c>
      <c r="G1603" s="120">
        <v>10537</v>
      </c>
      <c r="H1603" s="124"/>
      <c r="I1603" s="128" t="s">
        <v>4589</v>
      </c>
      <c r="J1603" s="124"/>
      <c r="K1603" s="124"/>
      <c r="L1603" s="124"/>
      <c r="M1603" s="124"/>
      <c r="N1603" s="207">
        <v>368.99</v>
      </c>
      <c r="O1603" s="207">
        <v>0</v>
      </c>
      <c r="P1603" s="124" t="s">
        <v>1314</v>
      </c>
    </row>
    <row r="1604" spans="1:16" ht="102">
      <c r="A1604" s="257">
        <v>513</v>
      </c>
      <c r="B1604" s="124"/>
      <c r="C1604" s="125" t="s">
        <v>201</v>
      </c>
      <c r="D1604" s="119">
        <v>43172</v>
      </c>
      <c r="E1604" s="120" t="s">
        <v>4590</v>
      </c>
      <c r="F1604" s="120" t="s">
        <v>15</v>
      </c>
      <c r="G1604" s="120">
        <v>4513</v>
      </c>
      <c r="H1604" s="124"/>
      <c r="I1604" s="128" t="s">
        <v>4591</v>
      </c>
      <c r="J1604" s="124"/>
      <c r="K1604" s="124"/>
      <c r="L1604" s="124"/>
      <c r="M1604" s="124"/>
      <c r="N1604" s="207">
        <v>306.77</v>
      </c>
      <c r="O1604" s="207">
        <v>0</v>
      </c>
      <c r="P1604" s="124" t="s">
        <v>1314</v>
      </c>
    </row>
    <row r="1605" spans="1:16" ht="63.75">
      <c r="A1605" s="257">
        <v>513</v>
      </c>
      <c r="B1605" s="124"/>
      <c r="C1605" s="125" t="s">
        <v>201</v>
      </c>
      <c r="D1605" s="119">
        <v>43172</v>
      </c>
      <c r="E1605" s="120" t="s">
        <v>4592</v>
      </c>
      <c r="F1605" s="120" t="s">
        <v>15</v>
      </c>
      <c r="G1605" s="120">
        <v>685742</v>
      </c>
      <c r="H1605" s="124"/>
      <c r="I1605" s="128" t="s">
        <v>4593</v>
      </c>
      <c r="J1605" s="124"/>
      <c r="K1605" s="124"/>
      <c r="L1605" s="124"/>
      <c r="M1605" s="124"/>
      <c r="N1605" s="207">
        <v>50</v>
      </c>
      <c r="O1605" s="207">
        <v>0</v>
      </c>
      <c r="P1605" s="124" t="s">
        <v>1314</v>
      </c>
    </row>
    <row r="1606" spans="1:16" ht="51">
      <c r="A1606" s="257">
        <v>513</v>
      </c>
      <c r="B1606" s="124"/>
      <c r="C1606" s="125" t="s">
        <v>201</v>
      </c>
      <c r="D1606" s="119">
        <v>43172</v>
      </c>
      <c r="E1606" s="120" t="s">
        <v>4594</v>
      </c>
      <c r="F1606" s="120" t="s">
        <v>15</v>
      </c>
      <c r="G1606" s="120">
        <v>685913</v>
      </c>
      <c r="H1606" s="124"/>
      <c r="I1606" s="128" t="s">
        <v>4595</v>
      </c>
      <c r="J1606" s="124"/>
      <c r="K1606" s="124"/>
      <c r="L1606" s="124"/>
      <c r="M1606" s="124"/>
      <c r="N1606" s="207">
        <v>50</v>
      </c>
      <c r="O1606" s="207">
        <v>0</v>
      </c>
      <c r="P1606" s="124" t="s">
        <v>1314</v>
      </c>
    </row>
    <row r="1607" spans="1:16" ht="51">
      <c r="A1607" s="257">
        <v>513</v>
      </c>
      <c r="B1607" s="124"/>
      <c r="C1607" s="125" t="s">
        <v>201</v>
      </c>
      <c r="D1607" s="119">
        <v>43172</v>
      </c>
      <c r="E1607" s="120" t="s">
        <v>4596</v>
      </c>
      <c r="F1607" s="120" t="s">
        <v>15</v>
      </c>
      <c r="G1607" s="120">
        <v>685915</v>
      </c>
      <c r="H1607" s="124"/>
      <c r="I1607" s="128" t="s">
        <v>4595</v>
      </c>
      <c r="J1607" s="124"/>
      <c r="K1607" s="124"/>
      <c r="L1607" s="124"/>
      <c r="M1607" s="124"/>
      <c r="N1607" s="207">
        <v>50</v>
      </c>
      <c r="O1607" s="207">
        <v>0</v>
      </c>
      <c r="P1607" s="124" t="s">
        <v>1314</v>
      </c>
    </row>
    <row r="1608" spans="1:16" ht="51">
      <c r="A1608" s="257">
        <v>513</v>
      </c>
      <c r="B1608" s="124"/>
      <c r="C1608" s="125" t="s">
        <v>201</v>
      </c>
      <c r="D1608" s="119">
        <v>43172</v>
      </c>
      <c r="E1608" s="120" t="s">
        <v>4597</v>
      </c>
      <c r="F1608" s="120" t="s">
        <v>15</v>
      </c>
      <c r="G1608" s="120">
        <v>685917</v>
      </c>
      <c r="H1608" s="124"/>
      <c r="I1608" s="128" t="s">
        <v>4595</v>
      </c>
      <c r="J1608" s="124"/>
      <c r="K1608" s="124"/>
      <c r="L1608" s="124"/>
      <c r="M1608" s="124"/>
      <c r="N1608" s="207">
        <v>50</v>
      </c>
      <c r="O1608" s="207">
        <v>0</v>
      </c>
      <c r="P1608" s="124" t="s">
        <v>1314</v>
      </c>
    </row>
    <row r="1609" spans="1:16" ht="63.75">
      <c r="A1609" s="257">
        <v>513</v>
      </c>
      <c r="B1609" s="124"/>
      <c r="C1609" s="125" t="s">
        <v>201</v>
      </c>
      <c r="D1609" s="119">
        <v>43172</v>
      </c>
      <c r="E1609" s="120" t="s">
        <v>4598</v>
      </c>
      <c r="F1609" s="120" t="s">
        <v>11</v>
      </c>
      <c r="G1609" s="120">
        <v>915926</v>
      </c>
      <c r="H1609" s="124"/>
      <c r="I1609" s="128" t="s">
        <v>4599</v>
      </c>
      <c r="J1609" s="124"/>
      <c r="K1609" s="124"/>
      <c r="L1609" s="124"/>
      <c r="M1609" s="124"/>
      <c r="N1609" s="207">
        <v>50</v>
      </c>
      <c r="O1609" s="207">
        <v>0</v>
      </c>
      <c r="P1609" s="124" t="s">
        <v>1314</v>
      </c>
    </row>
    <row r="1610" spans="1:16" ht="51">
      <c r="A1610" s="257" t="s">
        <v>619</v>
      </c>
      <c r="B1610" s="124"/>
      <c r="C1610" s="125" t="s">
        <v>713</v>
      </c>
      <c r="D1610" s="119">
        <v>43173</v>
      </c>
      <c r="E1610" s="120" t="s">
        <v>4185</v>
      </c>
      <c r="F1610" s="120" t="s">
        <v>3</v>
      </c>
      <c r="G1610" s="120">
        <v>1604999</v>
      </c>
      <c r="H1610" s="124"/>
      <c r="I1610" s="128" t="s">
        <v>4186</v>
      </c>
      <c r="J1610" s="124"/>
      <c r="K1610" s="124"/>
      <c r="L1610" s="124"/>
      <c r="M1610" s="124"/>
      <c r="N1610" s="207">
        <v>0</v>
      </c>
      <c r="O1610" s="207">
        <v>466.46</v>
      </c>
      <c r="P1610" s="124" t="s">
        <v>1314</v>
      </c>
    </row>
    <row r="1611" spans="1:16" ht="51">
      <c r="A1611" s="257" t="s">
        <v>619</v>
      </c>
      <c r="B1611" s="124"/>
      <c r="C1611" s="125" t="s">
        <v>713</v>
      </c>
      <c r="D1611" s="119">
        <v>43173</v>
      </c>
      <c r="E1611" s="120" t="s">
        <v>4187</v>
      </c>
      <c r="F1611" s="120" t="s">
        <v>3</v>
      </c>
      <c r="G1611" s="120">
        <v>1605032</v>
      </c>
      <c r="H1611" s="124"/>
      <c r="I1611" s="128" t="s">
        <v>4188</v>
      </c>
      <c r="J1611" s="124"/>
      <c r="K1611" s="124"/>
      <c r="L1611" s="124"/>
      <c r="M1611" s="124"/>
      <c r="N1611" s="207">
        <v>0</v>
      </c>
      <c r="O1611" s="207">
        <v>6638.39</v>
      </c>
      <c r="P1611" s="124" t="s">
        <v>1314</v>
      </c>
    </row>
    <row r="1612" spans="1:16" ht="51">
      <c r="A1612" s="257">
        <v>46</v>
      </c>
      <c r="B1612" s="124"/>
      <c r="C1612" s="125" t="s">
        <v>698</v>
      </c>
      <c r="D1612" s="119">
        <v>43173</v>
      </c>
      <c r="E1612" s="120" t="s">
        <v>4189</v>
      </c>
      <c r="F1612" s="120" t="s">
        <v>3</v>
      </c>
      <c r="G1612" s="120">
        <v>1605156</v>
      </c>
      <c r="H1612" s="124"/>
      <c r="I1612" s="128" t="s">
        <v>4190</v>
      </c>
      <c r="J1612" s="124"/>
      <c r="K1612" s="124"/>
      <c r="L1612" s="124"/>
      <c r="M1612" s="124"/>
      <c r="N1612" s="207">
        <v>0</v>
      </c>
      <c r="O1612" s="207">
        <v>802.88</v>
      </c>
      <c r="P1612" s="124" t="s">
        <v>1314</v>
      </c>
    </row>
    <row r="1613" spans="1:16" ht="51">
      <c r="A1613" s="257">
        <v>46</v>
      </c>
      <c r="B1613" s="124"/>
      <c r="C1613" s="125" t="s">
        <v>698</v>
      </c>
      <c r="D1613" s="119">
        <v>43173</v>
      </c>
      <c r="E1613" s="120" t="s">
        <v>4191</v>
      </c>
      <c r="F1613" s="120" t="s">
        <v>3</v>
      </c>
      <c r="G1613" s="120">
        <v>1605157</v>
      </c>
      <c r="H1613" s="124"/>
      <c r="I1613" s="128" t="s">
        <v>4192</v>
      </c>
      <c r="J1613" s="124"/>
      <c r="K1613" s="124"/>
      <c r="L1613" s="124"/>
      <c r="M1613" s="124"/>
      <c r="N1613" s="207">
        <v>0</v>
      </c>
      <c r="O1613" s="207">
        <v>1505.4</v>
      </c>
      <c r="P1613" s="124" t="s">
        <v>1314</v>
      </c>
    </row>
    <row r="1614" spans="1:16" ht="51">
      <c r="A1614" s="257">
        <v>46</v>
      </c>
      <c r="B1614" s="124"/>
      <c r="C1614" s="125" t="s">
        <v>698</v>
      </c>
      <c r="D1614" s="119">
        <v>43173</v>
      </c>
      <c r="E1614" s="120" t="s">
        <v>4193</v>
      </c>
      <c r="F1614" s="120" t="s">
        <v>3</v>
      </c>
      <c r="G1614" s="120">
        <v>1605158</v>
      </c>
      <c r="H1614" s="124"/>
      <c r="I1614" s="128" t="s">
        <v>4194</v>
      </c>
      <c r="J1614" s="124"/>
      <c r="K1614" s="124"/>
      <c r="L1614" s="124"/>
      <c r="M1614" s="124"/>
      <c r="N1614" s="207">
        <v>0</v>
      </c>
      <c r="O1614" s="207">
        <v>1505.4</v>
      </c>
      <c r="P1614" s="124" t="s">
        <v>1314</v>
      </c>
    </row>
    <row r="1615" spans="1:16" ht="63.75">
      <c r="A1615" s="257">
        <v>344</v>
      </c>
      <c r="B1615" s="124"/>
      <c r="C1615" s="125" t="s">
        <v>818</v>
      </c>
      <c r="D1615" s="119">
        <v>43173</v>
      </c>
      <c r="E1615" s="120" t="s">
        <v>4195</v>
      </c>
      <c r="F1615" s="120" t="s">
        <v>3</v>
      </c>
      <c r="G1615" s="120">
        <v>1605175</v>
      </c>
      <c r="H1615" s="124"/>
      <c r="I1615" s="128" t="s">
        <v>4196</v>
      </c>
      <c r="J1615" s="124"/>
      <c r="K1615" s="124"/>
      <c r="L1615" s="124"/>
      <c r="M1615" s="124"/>
      <c r="N1615" s="207">
        <v>0</v>
      </c>
      <c r="O1615" s="207">
        <v>10</v>
      </c>
      <c r="P1615" s="124" t="s">
        <v>3943</v>
      </c>
    </row>
    <row r="1616" spans="1:16" ht="38.25">
      <c r="A1616" s="257">
        <v>593</v>
      </c>
      <c r="B1616" s="124"/>
      <c r="C1616" s="125" t="s">
        <v>863</v>
      </c>
      <c r="D1616" s="119">
        <v>43173</v>
      </c>
      <c r="E1616" s="120" t="s">
        <v>4197</v>
      </c>
      <c r="F1616" s="120" t="s">
        <v>3</v>
      </c>
      <c r="G1616" s="120">
        <v>1605239</v>
      </c>
      <c r="H1616" s="124"/>
      <c r="I1616" s="128" t="s">
        <v>4198</v>
      </c>
      <c r="J1616" s="124"/>
      <c r="K1616" s="124"/>
      <c r="L1616" s="124"/>
      <c r="M1616" s="124"/>
      <c r="N1616" s="207">
        <v>0</v>
      </c>
      <c r="O1616" s="207">
        <v>110.88</v>
      </c>
      <c r="P1616" s="124" t="s">
        <v>1314</v>
      </c>
    </row>
    <row r="1617" spans="1:16" ht="63.75">
      <c r="A1617" s="257" t="s">
        <v>619</v>
      </c>
      <c r="B1617" s="124"/>
      <c r="C1617" s="125" t="s">
        <v>713</v>
      </c>
      <c r="D1617" s="119">
        <v>43173</v>
      </c>
      <c r="E1617" s="120" t="s">
        <v>4600</v>
      </c>
      <c r="F1617" s="120" t="s">
        <v>6</v>
      </c>
      <c r="G1617" s="120">
        <v>687125</v>
      </c>
      <c r="H1617" s="124"/>
      <c r="I1617" s="128" t="s">
        <v>4601</v>
      </c>
      <c r="J1617" s="124"/>
      <c r="K1617" s="124"/>
      <c r="L1617" s="124"/>
      <c r="M1617" s="124"/>
      <c r="N1617" s="207">
        <v>0</v>
      </c>
      <c r="O1617" s="207">
        <v>1804.32</v>
      </c>
      <c r="P1617" s="124" t="s">
        <v>1314</v>
      </c>
    </row>
    <row r="1618" spans="1:16" ht="89.25">
      <c r="A1618" s="257">
        <v>513</v>
      </c>
      <c r="B1618" s="124"/>
      <c r="C1618" s="125" t="s">
        <v>201</v>
      </c>
      <c r="D1618" s="119">
        <v>43173</v>
      </c>
      <c r="E1618" s="120" t="s">
        <v>4602</v>
      </c>
      <c r="F1618" s="120" t="s">
        <v>15</v>
      </c>
      <c r="G1618" s="120">
        <v>4540</v>
      </c>
      <c r="H1618" s="124"/>
      <c r="I1618" s="128" t="s">
        <v>4603</v>
      </c>
      <c r="J1618" s="124"/>
      <c r="K1618" s="124"/>
      <c r="L1618" s="124"/>
      <c r="M1618" s="124"/>
      <c r="N1618" s="207">
        <v>50</v>
      </c>
      <c r="O1618" s="207">
        <v>0</v>
      </c>
      <c r="P1618" s="124" t="s">
        <v>1314</v>
      </c>
    </row>
    <row r="1619" spans="1:16" ht="63.75">
      <c r="A1619" s="257">
        <v>513</v>
      </c>
      <c r="B1619" s="124"/>
      <c r="C1619" s="125" t="s">
        <v>201</v>
      </c>
      <c r="D1619" s="119">
        <v>43173</v>
      </c>
      <c r="E1619" s="120" t="s">
        <v>4604</v>
      </c>
      <c r="F1619" s="120" t="s">
        <v>15</v>
      </c>
      <c r="G1619" s="120">
        <v>686483</v>
      </c>
      <c r="H1619" s="124"/>
      <c r="I1619" s="128" t="s">
        <v>4605</v>
      </c>
      <c r="J1619" s="124"/>
      <c r="K1619" s="124"/>
      <c r="L1619" s="124"/>
      <c r="M1619" s="124"/>
      <c r="N1619" s="207">
        <v>50</v>
      </c>
      <c r="O1619" s="207">
        <v>0</v>
      </c>
      <c r="P1619" s="124" t="s">
        <v>1314</v>
      </c>
    </row>
    <row r="1620" spans="1:16" ht="76.5">
      <c r="A1620" s="257">
        <v>20</v>
      </c>
      <c r="B1620" s="124"/>
      <c r="C1620" s="125" t="s">
        <v>693</v>
      </c>
      <c r="D1620" s="119">
        <v>43173</v>
      </c>
      <c r="E1620" s="120" t="s">
        <v>4606</v>
      </c>
      <c r="F1620" s="120" t="s">
        <v>15</v>
      </c>
      <c r="G1620" s="120">
        <v>4523</v>
      </c>
      <c r="H1620" s="124"/>
      <c r="I1620" s="128" t="s">
        <v>4607</v>
      </c>
      <c r="J1620" s="124"/>
      <c r="K1620" s="124"/>
      <c r="L1620" s="124"/>
      <c r="M1620" s="124"/>
      <c r="N1620" s="207">
        <v>1847.8</v>
      </c>
      <c r="O1620" s="207">
        <v>0</v>
      </c>
      <c r="P1620" s="124" t="s">
        <v>1314</v>
      </c>
    </row>
    <row r="1621" spans="1:16" ht="76.5">
      <c r="A1621" s="257">
        <v>20</v>
      </c>
      <c r="B1621" s="124"/>
      <c r="C1621" s="125" t="s">
        <v>693</v>
      </c>
      <c r="D1621" s="119">
        <v>43173</v>
      </c>
      <c r="E1621" s="120" t="s">
        <v>4608</v>
      </c>
      <c r="F1621" s="120" t="s">
        <v>15</v>
      </c>
      <c r="G1621" s="120">
        <v>4522</v>
      </c>
      <c r="H1621" s="124"/>
      <c r="I1621" s="128" t="s">
        <v>4609</v>
      </c>
      <c r="J1621" s="124"/>
      <c r="K1621" s="124"/>
      <c r="L1621" s="124"/>
      <c r="M1621" s="124"/>
      <c r="N1621" s="207">
        <v>1042.1600000000001</v>
      </c>
      <c r="O1621" s="207">
        <v>0</v>
      </c>
      <c r="P1621" s="124" t="s">
        <v>1314</v>
      </c>
    </row>
    <row r="1622" spans="1:16" ht="76.5">
      <c r="A1622" s="257">
        <v>20</v>
      </c>
      <c r="B1622" s="124"/>
      <c r="C1622" s="125" t="s">
        <v>693</v>
      </c>
      <c r="D1622" s="119">
        <v>43173</v>
      </c>
      <c r="E1622" s="120" t="s">
        <v>4610</v>
      </c>
      <c r="F1622" s="120" t="s">
        <v>15</v>
      </c>
      <c r="G1622" s="120">
        <v>4521</v>
      </c>
      <c r="H1622" s="124"/>
      <c r="I1622" s="128" t="s">
        <v>4611</v>
      </c>
      <c r="J1622" s="124"/>
      <c r="K1622" s="124"/>
      <c r="L1622" s="124"/>
      <c r="M1622" s="124"/>
      <c r="N1622" s="207">
        <v>556.41</v>
      </c>
      <c r="O1622" s="207">
        <v>0</v>
      </c>
      <c r="P1622" s="124" t="s">
        <v>1314</v>
      </c>
    </row>
    <row r="1623" spans="1:16" ht="76.5">
      <c r="A1623" s="257">
        <v>20</v>
      </c>
      <c r="B1623" s="124"/>
      <c r="C1623" s="125" t="s">
        <v>693</v>
      </c>
      <c r="D1623" s="119">
        <v>43173</v>
      </c>
      <c r="E1623" s="120" t="s">
        <v>4612</v>
      </c>
      <c r="F1623" s="120" t="s">
        <v>15</v>
      </c>
      <c r="G1623" s="120">
        <v>4524</v>
      </c>
      <c r="H1623" s="124"/>
      <c r="I1623" s="128" t="s">
        <v>4613</v>
      </c>
      <c r="J1623" s="124"/>
      <c r="K1623" s="124"/>
      <c r="L1623" s="124"/>
      <c r="M1623" s="124"/>
      <c r="N1623" s="207">
        <v>513.87</v>
      </c>
      <c r="O1623" s="207">
        <v>0</v>
      </c>
      <c r="P1623" s="124" t="s">
        <v>1314</v>
      </c>
    </row>
    <row r="1624" spans="1:16" ht="51">
      <c r="A1624" s="257" t="s">
        <v>619</v>
      </c>
      <c r="B1624" s="124"/>
      <c r="C1624" s="125" t="s">
        <v>713</v>
      </c>
      <c r="D1624" s="119">
        <v>43174</v>
      </c>
      <c r="E1624" s="120" t="s">
        <v>4199</v>
      </c>
      <c r="F1624" s="120" t="s">
        <v>3</v>
      </c>
      <c r="G1624" s="120">
        <v>1605407</v>
      </c>
      <c r="H1624" s="124"/>
      <c r="I1624" s="128" t="s">
        <v>4200</v>
      </c>
      <c r="J1624" s="124"/>
      <c r="K1624" s="124"/>
      <c r="L1624" s="124"/>
      <c r="M1624" s="124"/>
      <c r="N1624" s="207">
        <v>0</v>
      </c>
      <c r="O1624" s="207">
        <v>5620</v>
      </c>
      <c r="P1624" s="124" t="s">
        <v>1314</v>
      </c>
    </row>
    <row r="1625" spans="1:16" ht="76.5">
      <c r="A1625" s="257">
        <v>512</v>
      </c>
      <c r="B1625" s="124"/>
      <c r="C1625" s="125" t="s">
        <v>840</v>
      </c>
      <c r="D1625" s="119">
        <v>43174</v>
      </c>
      <c r="E1625" s="120" t="s">
        <v>4201</v>
      </c>
      <c r="F1625" s="120" t="s">
        <v>3</v>
      </c>
      <c r="G1625" s="120">
        <v>1605426</v>
      </c>
      <c r="H1625" s="124"/>
      <c r="I1625" s="128" t="s">
        <v>5633</v>
      </c>
      <c r="J1625" s="124"/>
      <c r="K1625" s="124"/>
      <c r="L1625" s="124"/>
      <c r="M1625" s="124"/>
      <c r="N1625" s="207">
        <v>0</v>
      </c>
      <c r="O1625" s="207">
        <v>2365.7800000000002</v>
      </c>
      <c r="P1625" s="124" t="s">
        <v>3943</v>
      </c>
    </row>
    <row r="1626" spans="1:16" ht="76.5">
      <c r="A1626" s="257">
        <v>681</v>
      </c>
      <c r="B1626" s="124"/>
      <c r="C1626" s="125" t="s">
        <v>237</v>
      </c>
      <c r="D1626" s="119">
        <v>43174</v>
      </c>
      <c r="E1626" s="120" t="s">
        <v>4201</v>
      </c>
      <c r="F1626" s="120" t="s">
        <v>3</v>
      </c>
      <c r="G1626" s="120">
        <v>1605426</v>
      </c>
      <c r="H1626" s="124"/>
      <c r="I1626" s="128" t="s">
        <v>5633</v>
      </c>
      <c r="J1626" s="124"/>
      <c r="K1626" s="124"/>
      <c r="L1626" s="124"/>
      <c r="M1626" s="124"/>
      <c r="N1626" s="207">
        <v>0</v>
      </c>
      <c r="O1626" s="207">
        <v>684.5</v>
      </c>
      <c r="P1626" s="124" t="s">
        <v>3943</v>
      </c>
    </row>
    <row r="1627" spans="1:16" ht="76.5">
      <c r="A1627" s="257">
        <v>20</v>
      </c>
      <c r="B1627" s="124"/>
      <c r="C1627" s="125" t="s">
        <v>693</v>
      </c>
      <c r="D1627" s="119">
        <v>43174</v>
      </c>
      <c r="E1627" s="120" t="s">
        <v>4201</v>
      </c>
      <c r="F1627" s="120" t="s">
        <v>3</v>
      </c>
      <c r="G1627" s="120">
        <v>1605426</v>
      </c>
      <c r="H1627" s="124"/>
      <c r="I1627" s="128" t="s">
        <v>5633</v>
      </c>
      <c r="J1627" s="124"/>
      <c r="K1627" s="124"/>
      <c r="L1627" s="124"/>
      <c r="M1627" s="124"/>
      <c r="N1627" s="207">
        <v>0</v>
      </c>
      <c r="O1627" s="207">
        <v>605.76</v>
      </c>
      <c r="P1627" s="124" t="s">
        <v>3943</v>
      </c>
    </row>
    <row r="1628" spans="1:16" ht="76.5">
      <c r="A1628" s="257">
        <v>269</v>
      </c>
      <c r="B1628" s="124"/>
      <c r="C1628" s="125" t="s">
        <v>784</v>
      </c>
      <c r="D1628" s="119">
        <v>43174</v>
      </c>
      <c r="E1628" s="120" t="s">
        <v>4201</v>
      </c>
      <c r="F1628" s="120" t="s">
        <v>3</v>
      </c>
      <c r="G1628" s="120">
        <v>1605426</v>
      </c>
      <c r="H1628" s="124"/>
      <c r="I1628" s="128" t="s">
        <v>5633</v>
      </c>
      <c r="J1628" s="124"/>
      <c r="K1628" s="124"/>
      <c r="L1628" s="124"/>
      <c r="M1628" s="124"/>
      <c r="N1628" s="207">
        <v>0</v>
      </c>
      <c r="O1628" s="207">
        <v>55808.88</v>
      </c>
      <c r="P1628" s="124" t="s">
        <v>3943</v>
      </c>
    </row>
    <row r="1629" spans="1:16" ht="76.5">
      <c r="A1629" s="257">
        <v>269</v>
      </c>
      <c r="B1629" s="124"/>
      <c r="C1629" s="125" t="s">
        <v>784</v>
      </c>
      <c r="D1629" s="119">
        <v>43174</v>
      </c>
      <c r="E1629" s="120" t="s">
        <v>4201</v>
      </c>
      <c r="F1629" s="120" t="s">
        <v>3</v>
      </c>
      <c r="G1629" s="120">
        <v>1605426</v>
      </c>
      <c r="H1629" s="124"/>
      <c r="I1629" s="128" t="s">
        <v>5633</v>
      </c>
      <c r="J1629" s="124"/>
      <c r="K1629" s="124"/>
      <c r="L1629" s="124"/>
      <c r="M1629" s="124"/>
      <c r="N1629" s="207">
        <v>0</v>
      </c>
      <c r="O1629" s="207">
        <v>53215.040000000001</v>
      </c>
      <c r="P1629" s="124" t="s">
        <v>3943</v>
      </c>
    </row>
    <row r="1630" spans="1:16" ht="76.5">
      <c r="A1630" s="257">
        <v>269</v>
      </c>
      <c r="B1630" s="124"/>
      <c r="C1630" s="125" t="s">
        <v>784</v>
      </c>
      <c r="D1630" s="119">
        <v>43174</v>
      </c>
      <c r="E1630" s="120" t="s">
        <v>4201</v>
      </c>
      <c r="F1630" s="120" t="s">
        <v>3</v>
      </c>
      <c r="G1630" s="120">
        <v>1605426</v>
      </c>
      <c r="H1630" s="124"/>
      <c r="I1630" s="128" t="s">
        <v>5633</v>
      </c>
      <c r="J1630" s="124"/>
      <c r="K1630" s="124"/>
      <c r="L1630" s="124"/>
      <c r="M1630" s="124"/>
      <c r="N1630" s="207">
        <v>0</v>
      </c>
      <c r="O1630" s="207">
        <v>36698.31</v>
      </c>
      <c r="P1630" s="124" t="s">
        <v>3943</v>
      </c>
    </row>
    <row r="1631" spans="1:16" ht="76.5">
      <c r="A1631" s="257">
        <v>269</v>
      </c>
      <c r="B1631" s="124"/>
      <c r="C1631" s="125" t="s">
        <v>784</v>
      </c>
      <c r="D1631" s="119">
        <v>43174</v>
      </c>
      <c r="E1631" s="120" t="s">
        <v>4201</v>
      </c>
      <c r="F1631" s="120" t="s">
        <v>3</v>
      </c>
      <c r="G1631" s="120">
        <v>1605426</v>
      </c>
      <c r="H1631" s="124"/>
      <c r="I1631" s="128" t="s">
        <v>5633</v>
      </c>
      <c r="J1631" s="124"/>
      <c r="K1631" s="124"/>
      <c r="L1631" s="124"/>
      <c r="M1631" s="124"/>
      <c r="N1631" s="207">
        <v>0</v>
      </c>
      <c r="O1631" s="207">
        <v>29625.26</v>
      </c>
      <c r="P1631" s="124" t="s">
        <v>3943</v>
      </c>
    </row>
    <row r="1632" spans="1:16" ht="76.5">
      <c r="A1632" s="257">
        <v>269</v>
      </c>
      <c r="B1632" s="124"/>
      <c r="C1632" s="125" t="s">
        <v>784</v>
      </c>
      <c r="D1632" s="119">
        <v>43174</v>
      </c>
      <c r="E1632" s="120" t="s">
        <v>4201</v>
      </c>
      <c r="F1632" s="120" t="s">
        <v>3</v>
      </c>
      <c r="G1632" s="120">
        <v>1605426</v>
      </c>
      <c r="H1632" s="124"/>
      <c r="I1632" s="128" t="s">
        <v>5633</v>
      </c>
      <c r="J1632" s="124"/>
      <c r="K1632" s="124"/>
      <c r="L1632" s="124"/>
      <c r="M1632" s="124"/>
      <c r="N1632" s="207">
        <v>0</v>
      </c>
      <c r="O1632" s="207">
        <v>6955.2</v>
      </c>
      <c r="P1632" s="124" t="s">
        <v>3943</v>
      </c>
    </row>
    <row r="1633" spans="1:16" ht="76.5">
      <c r="A1633" s="257">
        <v>269</v>
      </c>
      <c r="B1633" s="124"/>
      <c r="C1633" s="125" t="s">
        <v>784</v>
      </c>
      <c r="D1633" s="119">
        <v>43174</v>
      </c>
      <c r="E1633" s="120" t="s">
        <v>4201</v>
      </c>
      <c r="F1633" s="120" t="s">
        <v>3</v>
      </c>
      <c r="G1633" s="120">
        <v>1605426</v>
      </c>
      <c r="H1633" s="124"/>
      <c r="I1633" s="128" t="s">
        <v>5633</v>
      </c>
      <c r="J1633" s="124"/>
      <c r="K1633" s="124"/>
      <c r="L1633" s="124"/>
      <c r="M1633" s="124"/>
      <c r="N1633" s="207">
        <v>0</v>
      </c>
      <c r="O1633" s="207">
        <v>189504.53</v>
      </c>
      <c r="P1633" s="124" t="s">
        <v>3943</v>
      </c>
    </row>
    <row r="1634" spans="1:16" ht="76.5">
      <c r="A1634" s="257">
        <v>681</v>
      </c>
      <c r="B1634" s="124"/>
      <c r="C1634" s="125" t="s">
        <v>237</v>
      </c>
      <c r="D1634" s="119">
        <v>43174</v>
      </c>
      <c r="E1634" s="120" t="s">
        <v>4201</v>
      </c>
      <c r="F1634" s="120" t="s">
        <v>3</v>
      </c>
      <c r="G1634" s="120">
        <v>1605426</v>
      </c>
      <c r="H1634" s="124"/>
      <c r="I1634" s="128" t="s">
        <v>5633</v>
      </c>
      <c r="J1634" s="124"/>
      <c r="K1634" s="124"/>
      <c r="L1634" s="124"/>
      <c r="M1634" s="124"/>
      <c r="N1634" s="207">
        <v>0</v>
      </c>
      <c r="O1634" s="207">
        <v>1166.78</v>
      </c>
      <c r="P1634" s="124" t="s">
        <v>3943</v>
      </c>
    </row>
    <row r="1635" spans="1:16" ht="76.5">
      <c r="A1635" s="257">
        <v>15</v>
      </c>
      <c r="B1635" s="124"/>
      <c r="C1635" s="125" t="s">
        <v>691</v>
      </c>
      <c r="D1635" s="119">
        <v>43174</v>
      </c>
      <c r="E1635" s="120" t="s">
        <v>4201</v>
      </c>
      <c r="F1635" s="120" t="s">
        <v>3</v>
      </c>
      <c r="G1635" s="120">
        <v>1605426</v>
      </c>
      <c r="H1635" s="124"/>
      <c r="I1635" s="128" t="s">
        <v>5633</v>
      </c>
      <c r="J1635" s="124"/>
      <c r="K1635" s="124"/>
      <c r="L1635" s="124"/>
      <c r="M1635" s="124"/>
      <c r="N1635" s="207">
        <v>0</v>
      </c>
      <c r="O1635" s="207">
        <v>23666.32</v>
      </c>
      <c r="P1635" s="124" t="s">
        <v>3943</v>
      </c>
    </row>
    <row r="1636" spans="1:16" ht="76.5">
      <c r="A1636" s="257">
        <v>660</v>
      </c>
      <c r="B1636" s="124"/>
      <c r="C1636" s="125" t="s">
        <v>233</v>
      </c>
      <c r="D1636" s="119">
        <v>43174</v>
      </c>
      <c r="E1636" s="120" t="s">
        <v>4201</v>
      </c>
      <c r="F1636" s="120" t="s">
        <v>3</v>
      </c>
      <c r="G1636" s="120">
        <v>1605426</v>
      </c>
      <c r="H1636" s="124"/>
      <c r="I1636" s="128" t="s">
        <v>5633</v>
      </c>
      <c r="J1636" s="124"/>
      <c r="K1636" s="124"/>
      <c r="L1636" s="124"/>
      <c r="M1636" s="124"/>
      <c r="N1636" s="207">
        <v>0</v>
      </c>
      <c r="O1636" s="207">
        <v>2670.44</v>
      </c>
      <c r="P1636" s="124" t="s">
        <v>3943</v>
      </c>
    </row>
    <row r="1637" spans="1:16" ht="76.5">
      <c r="A1637" s="257">
        <v>660</v>
      </c>
      <c r="B1637" s="124"/>
      <c r="C1637" s="125" t="s">
        <v>233</v>
      </c>
      <c r="D1637" s="119">
        <v>43174</v>
      </c>
      <c r="E1637" s="120" t="s">
        <v>4201</v>
      </c>
      <c r="F1637" s="120" t="s">
        <v>3</v>
      </c>
      <c r="G1637" s="120">
        <v>1605426</v>
      </c>
      <c r="H1637" s="124"/>
      <c r="I1637" s="128" t="s">
        <v>5633</v>
      </c>
      <c r="J1637" s="124"/>
      <c r="K1637" s="124"/>
      <c r="L1637" s="124"/>
      <c r="M1637" s="124"/>
      <c r="N1637" s="207">
        <v>0</v>
      </c>
      <c r="O1637" s="207">
        <v>253.16</v>
      </c>
      <c r="P1637" s="124" t="s">
        <v>3943</v>
      </c>
    </row>
    <row r="1638" spans="1:16" ht="76.5">
      <c r="A1638" s="257">
        <v>681</v>
      </c>
      <c r="B1638" s="124"/>
      <c r="C1638" s="125" t="s">
        <v>237</v>
      </c>
      <c r="D1638" s="119">
        <v>43174</v>
      </c>
      <c r="E1638" s="120" t="s">
        <v>4201</v>
      </c>
      <c r="F1638" s="120" t="s">
        <v>3</v>
      </c>
      <c r="G1638" s="120">
        <v>1605426</v>
      </c>
      <c r="H1638" s="124"/>
      <c r="I1638" s="128" t="s">
        <v>5633</v>
      </c>
      <c r="J1638" s="124"/>
      <c r="K1638" s="124"/>
      <c r="L1638" s="124"/>
      <c r="M1638" s="124"/>
      <c r="N1638" s="207">
        <v>0</v>
      </c>
      <c r="O1638" s="207">
        <v>4733.42</v>
      </c>
      <c r="P1638" s="124" t="s">
        <v>3943</v>
      </c>
    </row>
    <row r="1639" spans="1:16" ht="76.5">
      <c r="A1639" s="257">
        <v>15</v>
      </c>
      <c r="B1639" s="124"/>
      <c r="C1639" s="125" t="s">
        <v>691</v>
      </c>
      <c r="D1639" s="119">
        <v>43174</v>
      </c>
      <c r="E1639" s="120" t="s">
        <v>4201</v>
      </c>
      <c r="F1639" s="120" t="s">
        <v>3</v>
      </c>
      <c r="G1639" s="120">
        <v>1605426</v>
      </c>
      <c r="H1639" s="124"/>
      <c r="I1639" s="128" t="s">
        <v>5633</v>
      </c>
      <c r="J1639" s="124"/>
      <c r="K1639" s="124"/>
      <c r="L1639" s="124"/>
      <c r="M1639" s="124"/>
      <c r="N1639" s="207">
        <v>0</v>
      </c>
      <c r="O1639" s="207">
        <v>30030.34</v>
      </c>
      <c r="P1639" s="124" t="s">
        <v>3943</v>
      </c>
    </row>
    <row r="1640" spans="1:16" ht="76.5">
      <c r="A1640" s="257">
        <v>660</v>
      </c>
      <c r="B1640" s="124"/>
      <c r="C1640" s="125" t="s">
        <v>233</v>
      </c>
      <c r="D1640" s="119">
        <v>43174</v>
      </c>
      <c r="E1640" s="120" t="s">
        <v>4201</v>
      </c>
      <c r="F1640" s="120" t="s">
        <v>3</v>
      </c>
      <c r="G1640" s="120">
        <v>1605426</v>
      </c>
      <c r="H1640" s="124"/>
      <c r="I1640" s="128" t="s">
        <v>5633</v>
      </c>
      <c r="J1640" s="124"/>
      <c r="K1640" s="124"/>
      <c r="L1640" s="124"/>
      <c r="M1640" s="124"/>
      <c r="N1640" s="207">
        <v>0</v>
      </c>
      <c r="O1640" s="207">
        <v>2894.77</v>
      </c>
      <c r="P1640" s="124" t="s">
        <v>3943</v>
      </c>
    </row>
    <row r="1641" spans="1:16" ht="76.5">
      <c r="A1641" s="257">
        <v>660</v>
      </c>
      <c r="B1641" s="124"/>
      <c r="C1641" s="125" t="s">
        <v>233</v>
      </c>
      <c r="D1641" s="119">
        <v>43174</v>
      </c>
      <c r="E1641" s="120" t="s">
        <v>4201</v>
      </c>
      <c r="F1641" s="120" t="s">
        <v>3</v>
      </c>
      <c r="G1641" s="120">
        <v>1605426</v>
      </c>
      <c r="H1641" s="124"/>
      <c r="I1641" s="128" t="s">
        <v>5633</v>
      </c>
      <c r="J1641" s="124"/>
      <c r="K1641" s="124"/>
      <c r="L1641" s="124"/>
      <c r="M1641" s="124"/>
      <c r="N1641" s="207">
        <v>0</v>
      </c>
      <c r="O1641" s="207">
        <v>17873.97</v>
      </c>
      <c r="P1641" s="124" t="s">
        <v>3943</v>
      </c>
    </row>
    <row r="1642" spans="1:16" ht="76.5">
      <c r="A1642" s="257">
        <v>660</v>
      </c>
      <c r="B1642" s="124"/>
      <c r="C1642" s="125" t="s">
        <v>233</v>
      </c>
      <c r="D1642" s="119">
        <v>43174</v>
      </c>
      <c r="E1642" s="120" t="s">
        <v>4201</v>
      </c>
      <c r="F1642" s="120" t="s">
        <v>3</v>
      </c>
      <c r="G1642" s="120">
        <v>1605426</v>
      </c>
      <c r="H1642" s="124"/>
      <c r="I1642" s="128" t="s">
        <v>5633</v>
      </c>
      <c r="J1642" s="124"/>
      <c r="K1642" s="124"/>
      <c r="L1642" s="124"/>
      <c r="M1642" s="124"/>
      <c r="N1642" s="207">
        <v>0</v>
      </c>
      <c r="O1642" s="207">
        <v>43321.59</v>
      </c>
      <c r="P1642" s="124" t="s">
        <v>3943</v>
      </c>
    </row>
    <row r="1643" spans="1:16" ht="76.5">
      <c r="A1643" s="257">
        <v>660</v>
      </c>
      <c r="B1643" s="124"/>
      <c r="C1643" s="125" t="s">
        <v>233</v>
      </c>
      <c r="D1643" s="119">
        <v>43174</v>
      </c>
      <c r="E1643" s="120" t="s">
        <v>4201</v>
      </c>
      <c r="F1643" s="120" t="s">
        <v>3</v>
      </c>
      <c r="G1643" s="120">
        <v>1605426</v>
      </c>
      <c r="H1643" s="124"/>
      <c r="I1643" s="128" t="s">
        <v>5633</v>
      </c>
      <c r="J1643" s="124"/>
      <c r="K1643" s="124"/>
      <c r="L1643" s="124"/>
      <c r="M1643" s="124"/>
      <c r="N1643" s="207">
        <v>0</v>
      </c>
      <c r="O1643" s="207">
        <v>11598.3</v>
      </c>
      <c r="P1643" s="124" t="s">
        <v>3943</v>
      </c>
    </row>
    <row r="1644" spans="1:16" ht="76.5">
      <c r="A1644" s="257">
        <v>660</v>
      </c>
      <c r="B1644" s="124"/>
      <c r="C1644" s="125" t="s">
        <v>233</v>
      </c>
      <c r="D1644" s="119">
        <v>43174</v>
      </c>
      <c r="E1644" s="120" t="s">
        <v>4201</v>
      </c>
      <c r="F1644" s="120" t="s">
        <v>3</v>
      </c>
      <c r="G1644" s="120">
        <v>1605426</v>
      </c>
      <c r="H1644" s="124"/>
      <c r="I1644" s="128" t="s">
        <v>5633</v>
      </c>
      <c r="J1644" s="124"/>
      <c r="K1644" s="124"/>
      <c r="L1644" s="124"/>
      <c r="M1644" s="124"/>
      <c r="N1644" s="207">
        <v>0</v>
      </c>
      <c r="O1644" s="207">
        <v>652.48</v>
      </c>
      <c r="P1644" s="124" t="s">
        <v>3943</v>
      </c>
    </row>
    <row r="1645" spans="1:16" ht="76.5">
      <c r="A1645" s="257">
        <v>660</v>
      </c>
      <c r="B1645" s="124"/>
      <c r="C1645" s="125" t="s">
        <v>233</v>
      </c>
      <c r="D1645" s="119">
        <v>43174</v>
      </c>
      <c r="E1645" s="120" t="s">
        <v>4201</v>
      </c>
      <c r="F1645" s="120" t="s">
        <v>3</v>
      </c>
      <c r="G1645" s="120">
        <v>1605426</v>
      </c>
      <c r="H1645" s="124"/>
      <c r="I1645" s="128" t="s">
        <v>5633</v>
      </c>
      <c r="J1645" s="124"/>
      <c r="K1645" s="124"/>
      <c r="L1645" s="124"/>
      <c r="M1645" s="124"/>
      <c r="N1645" s="207">
        <v>0</v>
      </c>
      <c r="O1645" s="207">
        <v>1331.59</v>
      </c>
      <c r="P1645" s="124" t="s">
        <v>3943</v>
      </c>
    </row>
    <row r="1646" spans="1:16" ht="76.5">
      <c r="A1646" s="257">
        <v>15</v>
      </c>
      <c r="B1646" s="124"/>
      <c r="C1646" s="125" t="s">
        <v>691</v>
      </c>
      <c r="D1646" s="119">
        <v>43174</v>
      </c>
      <c r="E1646" s="120" t="s">
        <v>4201</v>
      </c>
      <c r="F1646" s="120" t="s">
        <v>3</v>
      </c>
      <c r="G1646" s="120">
        <v>1605426</v>
      </c>
      <c r="H1646" s="124"/>
      <c r="I1646" s="128" t="s">
        <v>5633</v>
      </c>
      <c r="J1646" s="124"/>
      <c r="K1646" s="124"/>
      <c r="L1646" s="124"/>
      <c r="M1646" s="124"/>
      <c r="N1646" s="207">
        <v>0</v>
      </c>
      <c r="O1646" s="207">
        <v>11085.6</v>
      </c>
      <c r="P1646" s="124" t="s">
        <v>3943</v>
      </c>
    </row>
    <row r="1647" spans="1:16" ht="76.5">
      <c r="A1647" s="257">
        <v>660</v>
      </c>
      <c r="B1647" s="124"/>
      <c r="C1647" s="125" t="s">
        <v>233</v>
      </c>
      <c r="D1647" s="119">
        <v>43174</v>
      </c>
      <c r="E1647" s="120" t="s">
        <v>4201</v>
      </c>
      <c r="F1647" s="120" t="s">
        <v>3</v>
      </c>
      <c r="G1647" s="120">
        <v>1605426</v>
      </c>
      <c r="H1647" s="124"/>
      <c r="I1647" s="128" t="s">
        <v>5633</v>
      </c>
      <c r="J1647" s="124"/>
      <c r="K1647" s="124"/>
      <c r="L1647" s="124"/>
      <c r="M1647" s="124"/>
      <c r="N1647" s="207">
        <v>0</v>
      </c>
      <c r="O1647" s="207">
        <v>204.86</v>
      </c>
      <c r="P1647" s="124" t="s">
        <v>3943</v>
      </c>
    </row>
    <row r="1648" spans="1:16" ht="76.5">
      <c r="A1648" s="257">
        <v>660</v>
      </c>
      <c r="B1648" s="124"/>
      <c r="C1648" s="125" t="s">
        <v>233</v>
      </c>
      <c r="D1648" s="119">
        <v>43174</v>
      </c>
      <c r="E1648" s="120" t="s">
        <v>4201</v>
      </c>
      <c r="F1648" s="120" t="s">
        <v>3</v>
      </c>
      <c r="G1648" s="120">
        <v>1605426</v>
      </c>
      <c r="H1648" s="124"/>
      <c r="I1648" s="128" t="s">
        <v>5633</v>
      </c>
      <c r="J1648" s="124"/>
      <c r="K1648" s="124"/>
      <c r="L1648" s="124"/>
      <c r="M1648" s="124"/>
      <c r="N1648" s="207">
        <v>0</v>
      </c>
      <c r="O1648" s="207">
        <v>2043.17</v>
      </c>
      <c r="P1648" s="124" t="s">
        <v>3943</v>
      </c>
    </row>
    <row r="1649" spans="1:16" ht="76.5">
      <c r="A1649" s="257">
        <v>660</v>
      </c>
      <c r="B1649" s="124"/>
      <c r="C1649" s="125" t="s">
        <v>233</v>
      </c>
      <c r="D1649" s="119">
        <v>43174</v>
      </c>
      <c r="E1649" s="120" t="s">
        <v>4201</v>
      </c>
      <c r="F1649" s="120" t="s">
        <v>3</v>
      </c>
      <c r="G1649" s="120">
        <v>1605426</v>
      </c>
      <c r="H1649" s="124"/>
      <c r="I1649" s="128" t="s">
        <v>5633</v>
      </c>
      <c r="J1649" s="124"/>
      <c r="K1649" s="124"/>
      <c r="L1649" s="124"/>
      <c r="M1649" s="124"/>
      <c r="N1649" s="207">
        <v>0</v>
      </c>
      <c r="O1649" s="207">
        <v>3843.35</v>
      </c>
      <c r="P1649" s="124" t="s">
        <v>3943</v>
      </c>
    </row>
    <row r="1650" spans="1:16" ht="76.5">
      <c r="A1650" s="257">
        <v>660</v>
      </c>
      <c r="B1650" s="124"/>
      <c r="C1650" s="125" t="s">
        <v>233</v>
      </c>
      <c r="D1650" s="119">
        <v>43174</v>
      </c>
      <c r="E1650" s="120" t="s">
        <v>4201</v>
      </c>
      <c r="F1650" s="120" t="s">
        <v>3</v>
      </c>
      <c r="G1650" s="120">
        <v>1605426</v>
      </c>
      <c r="H1650" s="124"/>
      <c r="I1650" s="128" t="s">
        <v>5633</v>
      </c>
      <c r="J1650" s="124"/>
      <c r="K1650" s="124"/>
      <c r="L1650" s="124"/>
      <c r="M1650" s="124"/>
      <c r="N1650" s="207">
        <v>0</v>
      </c>
      <c r="O1650" s="207">
        <v>2936.1</v>
      </c>
      <c r="P1650" s="124" t="s">
        <v>3943</v>
      </c>
    </row>
    <row r="1651" spans="1:16" ht="76.5">
      <c r="A1651" s="257">
        <v>660</v>
      </c>
      <c r="B1651" s="124"/>
      <c r="C1651" s="125" t="s">
        <v>233</v>
      </c>
      <c r="D1651" s="119">
        <v>43174</v>
      </c>
      <c r="E1651" s="120" t="s">
        <v>4201</v>
      </c>
      <c r="F1651" s="120" t="s">
        <v>3</v>
      </c>
      <c r="G1651" s="120">
        <v>1605426</v>
      </c>
      <c r="H1651" s="124"/>
      <c r="I1651" s="128" t="s">
        <v>5633</v>
      </c>
      <c r="J1651" s="124"/>
      <c r="K1651" s="124"/>
      <c r="L1651" s="124"/>
      <c r="M1651" s="124"/>
      <c r="N1651" s="207">
        <v>0</v>
      </c>
      <c r="O1651" s="207">
        <v>23393.06</v>
      </c>
      <c r="P1651" s="124" t="s">
        <v>3943</v>
      </c>
    </row>
    <row r="1652" spans="1:16" ht="76.5">
      <c r="A1652" s="257">
        <v>16</v>
      </c>
      <c r="B1652" s="124"/>
      <c r="C1652" s="125" t="s">
        <v>692</v>
      </c>
      <c r="D1652" s="119">
        <v>43174</v>
      </c>
      <c r="E1652" s="120" t="s">
        <v>4201</v>
      </c>
      <c r="F1652" s="120" t="s">
        <v>3</v>
      </c>
      <c r="G1652" s="120">
        <v>1605426</v>
      </c>
      <c r="H1652" s="124"/>
      <c r="I1652" s="128" t="s">
        <v>5633</v>
      </c>
      <c r="J1652" s="124"/>
      <c r="K1652" s="124"/>
      <c r="L1652" s="124"/>
      <c r="M1652" s="124"/>
      <c r="N1652" s="207">
        <v>0</v>
      </c>
      <c r="O1652" s="207">
        <v>8983.7999999999993</v>
      </c>
      <c r="P1652" s="124" t="s">
        <v>3943</v>
      </c>
    </row>
    <row r="1653" spans="1:16" ht="76.5">
      <c r="A1653" s="257">
        <v>16</v>
      </c>
      <c r="B1653" s="124"/>
      <c r="C1653" s="125" t="s">
        <v>692</v>
      </c>
      <c r="D1653" s="119">
        <v>43174</v>
      </c>
      <c r="E1653" s="120" t="s">
        <v>4201</v>
      </c>
      <c r="F1653" s="120" t="s">
        <v>3</v>
      </c>
      <c r="G1653" s="120">
        <v>1605426</v>
      </c>
      <c r="H1653" s="124"/>
      <c r="I1653" s="128" t="s">
        <v>5633</v>
      </c>
      <c r="J1653" s="124"/>
      <c r="K1653" s="124"/>
      <c r="L1653" s="124"/>
      <c r="M1653" s="124"/>
      <c r="N1653" s="207">
        <v>0</v>
      </c>
      <c r="O1653" s="207">
        <v>6600.24</v>
      </c>
      <c r="P1653" s="124" t="s">
        <v>3943</v>
      </c>
    </row>
    <row r="1654" spans="1:16" ht="76.5">
      <c r="A1654" s="257">
        <v>16</v>
      </c>
      <c r="B1654" s="124"/>
      <c r="C1654" s="125" t="s">
        <v>692</v>
      </c>
      <c r="D1654" s="119">
        <v>43174</v>
      </c>
      <c r="E1654" s="120" t="s">
        <v>4201</v>
      </c>
      <c r="F1654" s="120" t="s">
        <v>3</v>
      </c>
      <c r="G1654" s="120">
        <v>1605426</v>
      </c>
      <c r="H1654" s="124"/>
      <c r="I1654" s="128" t="s">
        <v>5633</v>
      </c>
      <c r="J1654" s="124"/>
      <c r="K1654" s="124"/>
      <c r="L1654" s="124"/>
      <c r="M1654" s="124"/>
      <c r="N1654" s="207">
        <v>0</v>
      </c>
      <c r="O1654" s="207">
        <v>22073.87</v>
      </c>
      <c r="P1654" s="124" t="s">
        <v>3943</v>
      </c>
    </row>
    <row r="1655" spans="1:16" ht="76.5">
      <c r="A1655" s="257">
        <v>16</v>
      </c>
      <c r="B1655" s="124"/>
      <c r="C1655" s="125" t="s">
        <v>692</v>
      </c>
      <c r="D1655" s="119">
        <v>43174</v>
      </c>
      <c r="E1655" s="120" t="s">
        <v>4201</v>
      </c>
      <c r="F1655" s="120" t="s">
        <v>3</v>
      </c>
      <c r="G1655" s="120">
        <v>1605426</v>
      </c>
      <c r="H1655" s="124"/>
      <c r="I1655" s="128" t="s">
        <v>5633</v>
      </c>
      <c r="J1655" s="124"/>
      <c r="K1655" s="124"/>
      <c r="L1655" s="124"/>
      <c r="M1655" s="124"/>
      <c r="N1655" s="207">
        <v>0</v>
      </c>
      <c r="O1655" s="207">
        <v>8948.34</v>
      </c>
      <c r="P1655" s="124" t="s">
        <v>3943</v>
      </c>
    </row>
    <row r="1656" spans="1:16" ht="76.5">
      <c r="A1656" s="257">
        <v>16</v>
      </c>
      <c r="B1656" s="124"/>
      <c r="C1656" s="125" t="s">
        <v>692</v>
      </c>
      <c r="D1656" s="119">
        <v>43174</v>
      </c>
      <c r="E1656" s="120" t="s">
        <v>4201</v>
      </c>
      <c r="F1656" s="120" t="s">
        <v>3</v>
      </c>
      <c r="G1656" s="120">
        <v>1605426</v>
      </c>
      <c r="H1656" s="124"/>
      <c r="I1656" s="128" t="s">
        <v>5633</v>
      </c>
      <c r="J1656" s="124"/>
      <c r="K1656" s="124"/>
      <c r="L1656" s="124"/>
      <c r="M1656" s="124"/>
      <c r="N1656" s="207">
        <v>0</v>
      </c>
      <c r="O1656" s="207">
        <v>9012</v>
      </c>
      <c r="P1656" s="124" t="s">
        <v>3943</v>
      </c>
    </row>
    <row r="1657" spans="1:16" ht="76.5">
      <c r="A1657" s="257">
        <v>16</v>
      </c>
      <c r="B1657" s="124"/>
      <c r="C1657" s="125" t="s">
        <v>692</v>
      </c>
      <c r="D1657" s="119">
        <v>43174</v>
      </c>
      <c r="E1657" s="120" t="s">
        <v>4201</v>
      </c>
      <c r="F1657" s="120" t="s">
        <v>3</v>
      </c>
      <c r="G1657" s="120">
        <v>1605426</v>
      </c>
      <c r="H1657" s="124"/>
      <c r="I1657" s="128" t="s">
        <v>5633</v>
      </c>
      <c r="J1657" s="124"/>
      <c r="K1657" s="124"/>
      <c r="L1657" s="124"/>
      <c r="M1657" s="124"/>
      <c r="N1657" s="207">
        <v>0</v>
      </c>
      <c r="O1657" s="207">
        <v>10141.16</v>
      </c>
      <c r="P1657" s="124" t="s">
        <v>3943</v>
      </c>
    </row>
    <row r="1658" spans="1:16" ht="76.5">
      <c r="A1658" s="257">
        <v>16</v>
      </c>
      <c r="B1658" s="124"/>
      <c r="C1658" s="125" t="s">
        <v>692</v>
      </c>
      <c r="D1658" s="119">
        <v>43174</v>
      </c>
      <c r="E1658" s="120" t="s">
        <v>4201</v>
      </c>
      <c r="F1658" s="120" t="s">
        <v>3</v>
      </c>
      <c r="G1658" s="120">
        <v>1605426</v>
      </c>
      <c r="H1658" s="124"/>
      <c r="I1658" s="128" t="s">
        <v>5633</v>
      </c>
      <c r="J1658" s="124"/>
      <c r="K1658" s="124"/>
      <c r="L1658" s="124"/>
      <c r="M1658" s="124"/>
      <c r="N1658" s="207">
        <v>0</v>
      </c>
      <c r="O1658" s="207">
        <v>8411.1299999999992</v>
      </c>
      <c r="P1658" s="124" t="s">
        <v>3943</v>
      </c>
    </row>
    <row r="1659" spans="1:16" ht="76.5">
      <c r="A1659" s="257">
        <v>16</v>
      </c>
      <c r="B1659" s="124"/>
      <c r="C1659" s="125" t="s">
        <v>692</v>
      </c>
      <c r="D1659" s="119">
        <v>43174</v>
      </c>
      <c r="E1659" s="120" t="s">
        <v>4201</v>
      </c>
      <c r="F1659" s="120" t="s">
        <v>3</v>
      </c>
      <c r="G1659" s="120">
        <v>1605426</v>
      </c>
      <c r="H1659" s="124"/>
      <c r="I1659" s="128" t="s">
        <v>5633</v>
      </c>
      <c r="J1659" s="124"/>
      <c r="K1659" s="124"/>
      <c r="L1659" s="124"/>
      <c r="M1659" s="124"/>
      <c r="N1659" s="207">
        <v>0</v>
      </c>
      <c r="O1659" s="207">
        <v>5184</v>
      </c>
      <c r="P1659" s="124" t="s">
        <v>3943</v>
      </c>
    </row>
    <row r="1660" spans="1:16" ht="76.5">
      <c r="A1660" s="257" t="s">
        <v>619</v>
      </c>
      <c r="B1660" s="124"/>
      <c r="C1660" s="125" t="s">
        <v>713</v>
      </c>
      <c r="D1660" s="119">
        <v>43174</v>
      </c>
      <c r="E1660" s="120" t="s">
        <v>4201</v>
      </c>
      <c r="F1660" s="120" t="s">
        <v>3</v>
      </c>
      <c r="G1660" s="120">
        <v>1605426</v>
      </c>
      <c r="H1660" s="124"/>
      <c r="I1660" s="128" t="s">
        <v>5633</v>
      </c>
      <c r="J1660" s="124"/>
      <c r="K1660" s="124"/>
      <c r="L1660" s="124"/>
      <c r="M1660" s="124"/>
      <c r="N1660" s="207">
        <v>0</v>
      </c>
      <c r="O1660" s="207">
        <v>10607.02</v>
      </c>
      <c r="P1660" s="124" t="s">
        <v>3943</v>
      </c>
    </row>
    <row r="1661" spans="1:16" ht="76.5">
      <c r="A1661" s="257" t="s">
        <v>619</v>
      </c>
      <c r="B1661" s="124"/>
      <c r="C1661" s="125" t="s">
        <v>713</v>
      </c>
      <c r="D1661" s="119">
        <v>43174</v>
      </c>
      <c r="E1661" s="120" t="s">
        <v>4201</v>
      </c>
      <c r="F1661" s="120" t="s">
        <v>3</v>
      </c>
      <c r="G1661" s="120">
        <v>1605426</v>
      </c>
      <c r="H1661" s="124"/>
      <c r="I1661" s="128" t="s">
        <v>5633</v>
      </c>
      <c r="J1661" s="124"/>
      <c r="K1661" s="124"/>
      <c r="L1661" s="124"/>
      <c r="M1661" s="124"/>
      <c r="N1661" s="207">
        <v>0</v>
      </c>
      <c r="O1661" s="207">
        <v>5850</v>
      </c>
      <c r="P1661" s="124" t="s">
        <v>3943</v>
      </c>
    </row>
    <row r="1662" spans="1:16" ht="76.5">
      <c r="A1662" s="257" t="s">
        <v>619</v>
      </c>
      <c r="B1662" s="124"/>
      <c r="C1662" s="125" t="s">
        <v>713</v>
      </c>
      <c r="D1662" s="119">
        <v>43174</v>
      </c>
      <c r="E1662" s="120" t="s">
        <v>4201</v>
      </c>
      <c r="F1662" s="120" t="s">
        <v>3</v>
      </c>
      <c r="G1662" s="120">
        <v>1605426</v>
      </c>
      <c r="H1662" s="124"/>
      <c r="I1662" s="128" t="s">
        <v>5633</v>
      </c>
      <c r="J1662" s="124"/>
      <c r="K1662" s="124"/>
      <c r="L1662" s="124"/>
      <c r="M1662" s="124"/>
      <c r="N1662" s="207">
        <v>0</v>
      </c>
      <c r="O1662" s="207">
        <v>9806.4</v>
      </c>
      <c r="P1662" s="124" t="s">
        <v>3943</v>
      </c>
    </row>
    <row r="1663" spans="1:16" ht="76.5">
      <c r="A1663" s="257">
        <v>16</v>
      </c>
      <c r="B1663" s="124"/>
      <c r="C1663" s="125" t="s">
        <v>692</v>
      </c>
      <c r="D1663" s="119">
        <v>43174</v>
      </c>
      <c r="E1663" s="120" t="s">
        <v>4201</v>
      </c>
      <c r="F1663" s="120" t="s">
        <v>3</v>
      </c>
      <c r="G1663" s="120">
        <v>1605426</v>
      </c>
      <c r="H1663" s="124"/>
      <c r="I1663" s="128" t="s">
        <v>5633</v>
      </c>
      <c r="J1663" s="124"/>
      <c r="K1663" s="124"/>
      <c r="L1663" s="124"/>
      <c r="M1663" s="124"/>
      <c r="N1663" s="207">
        <v>0</v>
      </c>
      <c r="O1663" s="207">
        <v>60498.43</v>
      </c>
      <c r="P1663" s="124" t="s">
        <v>3943</v>
      </c>
    </row>
    <row r="1664" spans="1:16" ht="76.5">
      <c r="A1664" s="257">
        <v>16</v>
      </c>
      <c r="B1664" s="124"/>
      <c r="C1664" s="125" t="s">
        <v>692</v>
      </c>
      <c r="D1664" s="119">
        <v>43174</v>
      </c>
      <c r="E1664" s="120" t="s">
        <v>4201</v>
      </c>
      <c r="F1664" s="120" t="s">
        <v>3</v>
      </c>
      <c r="G1664" s="120">
        <v>1605426</v>
      </c>
      <c r="H1664" s="124"/>
      <c r="I1664" s="128" t="s">
        <v>5633</v>
      </c>
      <c r="J1664" s="124"/>
      <c r="K1664" s="124"/>
      <c r="L1664" s="124"/>
      <c r="M1664" s="124"/>
      <c r="N1664" s="207">
        <v>0</v>
      </c>
      <c r="O1664" s="207">
        <v>26030.57</v>
      </c>
      <c r="P1664" s="124" t="s">
        <v>3943</v>
      </c>
    </row>
    <row r="1665" spans="1:16" ht="76.5">
      <c r="A1665" s="257">
        <v>16</v>
      </c>
      <c r="B1665" s="124"/>
      <c r="C1665" s="125" t="s">
        <v>692</v>
      </c>
      <c r="D1665" s="119">
        <v>43174</v>
      </c>
      <c r="E1665" s="120" t="s">
        <v>4201</v>
      </c>
      <c r="F1665" s="120" t="s">
        <v>3</v>
      </c>
      <c r="G1665" s="120">
        <v>1605426</v>
      </c>
      <c r="H1665" s="124"/>
      <c r="I1665" s="128" t="s">
        <v>5633</v>
      </c>
      <c r="J1665" s="124"/>
      <c r="K1665" s="124"/>
      <c r="L1665" s="124"/>
      <c r="M1665" s="124"/>
      <c r="N1665" s="207">
        <v>0</v>
      </c>
      <c r="O1665" s="207">
        <v>18427.830000000002</v>
      </c>
      <c r="P1665" s="124" t="s">
        <v>3943</v>
      </c>
    </row>
    <row r="1666" spans="1:16" ht="76.5">
      <c r="A1666" s="257">
        <v>16</v>
      </c>
      <c r="B1666" s="124"/>
      <c r="C1666" s="125" t="s">
        <v>692</v>
      </c>
      <c r="D1666" s="119">
        <v>43174</v>
      </c>
      <c r="E1666" s="120" t="s">
        <v>4201</v>
      </c>
      <c r="F1666" s="120" t="s">
        <v>3</v>
      </c>
      <c r="G1666" s="120">
        <v>1605426</v>
      </c>
      <c r="H1666" s="124"/>
      <c r="I1666" s="128" t="s">
        <v>5633</v>
      </c>
      <c r="J1666" s="124"/>
      <c r="K1666" s="124"/>
      <c r="L1666" s="124"/>
      <c r="M1666" s="124"/>
      <c r="N1666" s="207">
        <v>0</v>
      </c>
      <c r="O1666" s="207">
        <v>6555.8</v>
      </c>
      <c r="P1666" s="124" t="s">
        <v>3943</v>
      </c>
    </row>
    <row r="1667" spans="1:16" ht="76.5">
      <c r="A1667" s="257">
        <v>16</v>
      </c>
      <c r="B1667" s="124"/>
      <c r="C1667" s="125" t="s">
        <v>692</v>
      </c>
      <c r="D1667" s="119">
        <v>43174</v>
      </c>
      <c r="E1667" s="120" t="s">
        <v>4201</v>
      </c>
      <c r="F1667" s="120" t="s">
        <v>3</v>
      </c>
      <c r="G1667" s="120">
        <v>1605426</v>
      </c>
      <c r="H1667" s="124"/>
      <c r="I1667" s="128" t="s">
        <v>5633</v>
      </c>
      <c r="J1667" s="124"/>
      <c r="K1667" s="124"/>
      <c r="L1667" s="124"/>
      <c r="M1667" s="124"/>
      <c r="N1667" s="207">
        <v>0</v>
      </c>
      <c r="O1667" s="207">
        <v>25050.48</v>
      </c>
      <c r="P1667" s="124" t="s">
        <v>3943</v>
      </c>
    </row>
    <row r="1668" spans="1:16" ht="76.5">
      <c r="A1668" s="257">
        <v>681</v>
      </c>
      <c r="B1668" s="124"/>
      <c r="C1668" s="125" t="s">
        <v>237</v>
      </c>
      <c r="D1668" s="119">
        <v>43174</v>
      </c>
      <c r="E1668" s="120" t="s">
        <v>4202</v>
      </c>
      <c r="F1668" s="120" t="s">
        <v>3</v>
      </c>
      <c r="G1668" s="120">
        <v>1605430</v>
      </c>
      <c r="H1668" s="124"/>
      <c r="I1668" s="128" t="s">
        <v>5634</v>
      </c>
      <c r="J1668" s="124"/>
      <c r="K1668" s="124"/>
      <c r="L1668" s="124"/>
      <c r="M1668" s="124"/>
      <c r="N1668" s="207">
        <v>0</v>
      </c>
      <c r="O1668" s="207">
        <v>513.9</v>
      </c>
      <c r="P1668" s="124" t="s">
        <v>3943</v>
      </c>
    </row>
    <row r="1669" spans="1:16" ht="76.5">
      <c r="A1669" s="257">
        <v>16</v>
      </c>
      <c r="B1669" s="124"/>
      <c r="C1669" s="125" t="s">
        <v>692</v>
      </c>
      <c r="D1669" s="119">
        <v>43174</v>
      </c>
      <c r="E1669" s="120" t="s">
        <v>4202</v>
      </c>
      <c r="F1669" s="120" t="s">
        <v>3</v>
      </c>
      <c r="G1669" s="120">
        <v>1605430</v>
      </c>
      <c r="H1669" s="124"/>
      <c r="I1669" s="128" t="s">
        <v>5634</v>
      </c>
      <c r="J1669" s="124"/>
      <c r="K1669" s="124"/>
      <c r="L1669" s="124"/>
      <c r="M1669" s="124"/>
      <c r="N1669" s="207">
        <v>0</v>
      </c>
      <c r="O1669" s="207">
        <v>722066.84</v>
      </c>
      <c r="P1669" s="124" t="s">
        <v>3943</v>
      </c>
    </row>
    <row r="1670" spans="1:16" ht="76.5">
      <c r="A1670" s="257">
        <v>16</v>
      </c>
      <c r="B1670" s="124"/>
      <c r="C1670" s="125" t="s">
        <v>692</v>
      </c>
      <c r="D1670" s="119">
        <v>43174</v>
      </c>
      <c r="E1670" s="120" t="s">
        <v>4202</v>
      </c>
      <c r="F1670" s="120" t="s">
        <v>3</v>
      </c>
      <c r="G1670" s="120">
        <v>1605430</v>
      </c>
      <c r="H1670" s="124"/>
      <c r="I1670" s="128" t="s">
        <v>5634</v>
      </c>
      <c r="J1670" s="124"/>
      <c r="K1670" s="124"/>
      <c r="L1670" s="124"/>
      <c r="M1670" s="124"/>
      <c r="N1670" s="207">
        <v>0</v>
      </c>
      <c r="O1670" s="207">
        <v>600227.73</v>
      </c>
      <c r="P1670" s="124" t="s">
        <v>3943</v>
      </c>
    </row>
    <row r="1671" spans="1:16" ht="76.5">
      <c r="A1671" s="257">
        <v>35</v>
      </c>
      <c r="B1671" s="124"/>
      <c r="C1671" s="125" t="s">
        <v>696</v>
      </c>
      <c r="D1671" s="119">
        <v>43174</v>
      </c>
      <c r="E1671" s="120" t="s">
        <v>4202</v>
      </c>
      <c r="F1671" s="120" t="s">
        <v>3</v>
      </c>
      <c r="G1671" s="120">
        <v>1605430</v>
      </c>
      <c r="H1671" s="124"/>
      <c r="I1671" s="128" t="s">
        <v>5634</v>
      </c>
      <c r="J1671" s="124"/>
      <c r="K1671" s="124"/>
      <c r="L1671" s="124"/>
      <c r="M1671" s="124"/>
      <c r="N1671" s="207">
        <v>0</v>
      </c>
      <c r="O1671" s="207">
        <v>417.4</v>
      </c>
      <c r="P1671" s="124" t="s">
        <v>3943</v>
      </c>
    </row>
    <row r="1672" spans="1:16" ht="76.5">
      <c r="A1672" s="257">
        <v>86</v>
      </c>
      <c r="B1672" s="124"/>
      <c r="C1672" s="125" t="s">
        <v>710</v>
      </c>
      <c r="D1672" s="119">
        <v>43174</v>
      </c>
      <c r="E1672" s="120" t="s">
        <v>4202</v>
      </c>
      <c r="F1672" s="120" t="s">
        <v>3</v>
      </c>
      <c r="G1672" s="120">
        <v>1605430</v>
      </c>
      <c r="H1672" s="124"/>
      <c r="I1672" s="128" t="s">
        <v>5634</v>
      </c>
      <c r="J1672" s="124"/>
      <c r="K1672" s="124"/>
      <c r="L1672" s="124"/>
      <c r="M1672" s="124"/>
      <c r="N1672" s="207">
        <v>0</v>
      </c>
      <c r="O1672" s="207">
        <v>1394.64</v>
      </c>
      <c r="P1672" s="124" t="s">
        <v>3943</v>
      </c>
    </row>
    <row r="1673" spans="1:16" ht="76.5">
      <c r="A1673" s="257">
        <v>660</v>
      </c>
      <c r="B1673" s="124"/>
      <c r="C1673" s="125" t="s">
        <v>233</v>
      </c>
      <c r="D1673" s="119">
        <v>43174</v>
      </c>
      <c r="E1673" s="120" t="s">
        <v>4202</v>
      </c>
      <c r="F1673" s="120" t="s">
        <v>3</v>
      </c>
      <c r="G1673" s="120">
        <v>1605430</v>
      </c>
      <c r="H1673" s="124"/>
      <c r="I1673" s="128" t="s">
        <v>5634</v>
      </c>
      <c r="J1673" s="124"/>
      <c r="K1673" s="124"/>
      <c r="L1673" s="124"/>
      <c r="M1673" s="124"/>
      <c r="N1673" s="207">
        <v>0</v>
      </c>
      <c r="O1673" s="207">
        <v>76194.460000000006</v>
      </c>
      <c r="P1673" s="124" t="s">
        <v>3943</v>
      </c>
    </row>
    <row r="1674" spans="1:16" ht="76.5">
      <c r="A1674" s="257">
        <v>660</v>
      </c>
      <c r="B1674" s="124"/>
      <c r="C1674" s="125" t="s">
        <v>233</v>
      </c>
      <c r="D1674" s="119">
        <v>43174</v>
      </c>
      <c r="E1674" s="120" t="s">
        <v>4202</v>
      </c>
      <c r="F1674" s="120" t="s">
        <v>3</v>
      </c>
      <c r="G1674" s="120">
        <v>1605430</v>
      </c>
      <c r="H1674" s="124"/>
      <c r="I1674" s="128" t="s">
        <v>5634</v>
      </c>
      <c r="J1674" s="124"/>
      <c r="K1674" s="124"/>
      <c r="L1674" s="124"/>
      <c r="M1674" s="124"/>
      <c r="N1674" s="207">
        <v>0</v>
      </c>
      <c r="O1674" s="207">
        <v>32218.73</v>
      </c>
      <c r="P1674" s="124" t="s">
        <v>3943</v>
      </c>
    </row>
    <row r="1675" spans="1:16" ht="76.5">
      <c r="A1675" s="257">
        <v>660</v>
      </c>
      <c r="B1675" s="124"/>
      <c r="C1675" s="125" t="s">
        <v>233</v>
      </c>
      <c r="D1675" s="119">
        <v>43174</v>
      </c>
      <c r="E1675" s="120" t="s">
        <v>4202</v>
      </c>
      <c r="F1675" s="120" t="s">
        <v>3</v>
      </c>
      <c r="G1675" s="120">
        <v>1605430</v>
      </c>
      <c r="H1675" s="124"/>
      <c r="I1675" s="128" t="s">
        <v>5634</v>
      </c>
      <c r="J1675" s="124"/>
      <c r="K1675" s="124"/>
      <c r="L1675" s="124"/>
      <c r="M1675" s="124"/>
      <c r="N1675" s="207">
        <v>0</v>
      </c>
      <c r="O1675" s="207">
        <v>6772.19</v>
      </c>
      <c r="P1675" s="124" t="s">
        <v>3943</v>
      </c>
    </row>
    <row r="1676" spans="1:16" ht="76.5">
      <c r="A1676" s="257" t="s">
        <v>619</v>
      </c>
      <c r="B1676" s="124"/>
      <c r="C1676" s="125" t="s">
        <v>713</v>
      </c>
      <c r="D1676" s="119">
        <v>43174</v>
      </c>
      <c r="E1676" s="120" t="s">
        <v>4202</v>
      </c>
      <c r="F1676" s="120" t="s">
        <v>3</v>
      </c>
      <c r="G1676" s="120">
        <v>1605430</v>
      </c>
      <c r="H1676" s="124"/>
      <c r="I1676" s="128" t="s">
        <v>5634</v>
      </c>
      <c r="J1676" s="124"/>
      <c r="K1676" s="124"/>
      <c r="L1676" s="124"/>
      <c r="M1676" s="124"/>
      <c r="N1676" s="207">
        <v>0</v>
      </c>
      <c r="O1676" s="207">
        <v>300316.93</v>
      </c>
      <c r="P1676" s="124" t="s">
        <v>3943</v>
      </c>
    </row>
    <row r="1677" spans="1:16" ht="76.5">
      <c r="A1677" s="257">
        <v>681</v>
      </c>
      <c r="B1677" s="124"/>
      <c r="C1677" s="125" t="s">
        <v>237</v>
      </c>
      <c r="D1677" s="119">
        <v>43174</v>
      </c>
      <c r="E1677" s="120" t="s">
        <v>4202</v>
      </c>
      <c r="F1677" s="120" t="s">
        <v>3</v>
      </c>
      <c r="G1677" s="120">
        <v>1605430</v>
      </c>
      <c r="H1677" s="124"/>
      <c r="I1677" s="128" t="s">
        <v>5634</v>
      </c>
      <c r="J1677" s="124"/>
      <c r="K1677" s="124"/>
      <c r="L1677" s="124"/>
      <c r="M1677" s="124"/>
      <c r="N1677" s="207">
        <v>0</v>
      </c>
      <c r="O1677" s="207">
        <v>4018.56</v>
      </c>
      <c r="P1677" s="124" t="s">
        <v>3943</v>
      </c>
    </row>
    <row r="1678" spans="1:16" ht="76.5">
      <c r="A1678" s="257">
        <v>681</v>
      </c>
      <c r="B1678" s="124"/>
      <c r="C1678" s="125" t="s">
        <v>237</v>
      </c>
      <c r="D1678" s="119">
        <v>43174</v>
      </c>
      <c r="E1678" s="120" t="s">
        <v>4202</v>
      </c>
      <c r="F1678" s="120" t="s">
        <v>3</v>
      </c>
      <c r="G1678" s="120">
        <v>1605430</v>
      </c>
      <c r="H1678" s="124"/>
      <c r="I1678" s="128" t="s">
        <v>5634</v>
      </c>
      <c r="J1678" s="124"/>
      <c r="K1678" s="124"/>
      <c r="L1678" s="124"/>
      <c r="M1678" s="124"/>
      <c r="N1678" s="207">
        <v>0</v>
      </c>
      <c r="O1678" s="207">
        <v>19272.900000000001</v>
      </c>
      <c r="P1678" s="124" t="s">
        <v>3943</v>
      </c>
    </row>
    <row r="1679" spans="1:16" ht="76.5">
      <c r="A1679" s="257">
        <v>15</v>
      </c>
      <c r="B1679" s="124"/>
      <c r="C1679" s="125" t="s">
        <v>691</v>
      </c>
      <c r="D1679" s="119">
        <v>43174</v>
      </c>
      <c r="E1679" s="120" t="s">
        <v>4202</v>
      </c>
      <c r="F1679" s="120" t="s">
        <v>3</v>
      </c>
      <c r="G1679" s="120">
        <v>1605430</v>
      </c>
      <c r="H1679" s="124"/>
      <c r="I1679" s="128" t="s">
        <v>5634</v>
      </c>
      <c r="J1679" s="124"/>
      <c r="K1679" s="124"/>
      <c r="L1679" s="124"/>
      <c r="M1679" s="124"/>
      <c r="N1679" s="207">
        <v>0</v>
      </c>
      <c r="O1679" s="207">
        <v>20079.349999999999</v>
      </c>
      <c r="P1679" s="124" t="s">
        <v>3943</v>
      </c>
    </row>
    <row r="1680" spans="1:16" ht="76.5">
      <c r="A1680" s="257">
        <v>660</v>
      </c>
      <c r="B1680" s="124"/>
      <c r="C1680" s="125" t="s">
        <v>233</v>
      </c>
      <c r="D1680" s="119">
        <v>43174</v>
      </c>
      <c r="E1680" s="120" t="s">
        <v>4202</v>
      </c>
      <c r="F1680" s="120" t="s">
        <v>3</v>
      </c>
      <c r="G1680" s="120">
        <v>1605430</v>
      </c>
      <c r="H1680" s="124"/>
      <c r="I1680" s="128" t="s">
        <v>5634</v>
      </c>
      <c r="J1680" s="124"/>
      <c r="K1680" s="124"/>
      <c r="L1680" s="124"/>
      <c r="M1680" s="124"/>
      <c r="N1680" s="207">
        <v>0</v>
      </c>
      <c r="O1680" s="207">
        <v>44364.6</v>
      </c>
      <c r="P1680" s="124" t="s">
        <v>3943</v>
      </c>
    </row>
    <row r="1681" spans="1:16" ht="76.5">
      <c r="A1681" s="257">
        <v>660</v>
      </c>
      <c r="B1681" s="124"/>
      <c r="C1681" s="125" t="s">
        <v>233</v>
      </c>
      <c r="D1681" s="119">
        <v>43174</v>
      </c>
      <c r="E1681" s="120" t="s">
        <v>4202</v>
      </c>
      <c r="F1681" s="120" t="s">
        <v>3</v>
      </c>
      <c r="G1681" s="120">
        <v>1605430</v>
      </c>
      <c r="H1681" s="124"/>
      <c r="I1681" s="128" t="s">
        <v>5634</v>
      </c>
      <c r="J1681" s="124"/>
      <c r="K1681" s="124"/>
      <c r="L1681" s="124"/>
      <c r="M1681" s="124"/>
      <c r="N1681" s="207">
        <v>0</v>
      </c>
      <c r="O1681" s="207">
        <v>14701.47</v>
      </c>
      <c r="P1681" s="124" t="s">
        <v>3943</v>
      </c>
    </row>
    <row r="1682" spans="1:16" ht="76.5">
      <c r="A1682" s="257">
        <v>660</v>
      </c>
      <c r="B1682" s="124"/>
      <c r="C1682" s="125" t="s">
        <v>233</v>
      </c>
      <c r="D1682" s="119">
        <v>43174</v>
      </c>
      <c r="E1682" s="120" t="s">
        <v>4202</v>
      </c>
      <c r="F1682" s="120" t="s">
        <v>3</v>
      </c>
      <c r="G1682" s="120">
        <v>1605430</v>
      </c>
      <c r="H1682" s="124"/>
      <c r="I1682" s="128" t="s">
        <v>5634</v>
      </c>
      <c r="J1682" s="124"/>
      <c r="K1682" s="124"/>
      <c r="L1682" s="124"/>
      <c r="M1682" s="124"/>
      <c r="N1682" s="207">
        <v>0</v>
      </c>
      <c r="O1682" s="207">
        <v>2761.85</v>
      </c>
      <c r="P1682" s="124" t="s">
        <v>3943</v>
      </c>
    </row>
    <row r="1683" spans="1:16" ht="76.5">
      <c r="A1683" s="257">
        <v>212</v>
      </c>
      <c r="B1683" s="124"/>
      <c r="C1683" s="125" t="s">
        <v>761</v>
      </c>
      <c r="D1683" s="119">
        <v>43174</v>
      </c>
      <c r="E1683" s="120" t="s">
        <v>4202</v>
      </c>
      <c r="F1683" s="120" t="s">
        <v>3</v>
      </c>
      <c r="G1683" s="120">
        <v>1605430</v>
      </c>
      <c r="H1683" s="124"/>
      <c r="I1683" s="128" t="s">
        <v>5634</v>
      </c>
      <c r="J1683" s="124"/>
      <c r="K1683" s="124"/>
      <c r="L1683" s="124"/>
      <c r="M1683" s="124"/>
      <c r="N1683" s="207">
        <v>0</v>
      </c>
      <c r="O1683" s="207">
        <v>17732.34</v>
      </c>
      <c r="P1683" s="124" t="s">
        <v>3943</v>
      </c>
    </row>
    <row r="1684" spans="1:16" ht="76.5">
      <c r="A1684" s="257">
        <v>15</v>
      </c>
      <c r="B1684" s="124"/>
      <c r="C1684" s="125" t="s">
        <v>691</v>
      </c>
      <c r="D1684" s="119">
        <v>43174</v>
      </c>
      <c r="E1684" s="120" t="s">
        <v>4202</v>
      </c>
      <c r="F1684" s="120" t="s">
        <v>3</v>
      </c>
      <c r="G1684" s="120">
        <v>1605430</v>
      </c>
      <c r="H1684" s="124"/>
      <c r="I1684" s="128" t="s">
        <v>5634</v>
      </c>
      <c r="J1684" s="124"/>
      <c r="K1684" s="124"/>
      <c r="L1684" s="124"/>
      <c r="M1684" s="124"/>
      <c r="N1684" s="207">
        <v>0</v>
      </c>
      <c r="O1684" s="207">
        <v>15323.69</v>
      </c>
      <c r="P1684" s="124" t="s">
        <v>3943</v>
      </c>
    </row>
    <row r="1685" spans="1:16" ht="76.5">
      <c r="A1685" s="257">
        <v>15</v>
      </c>
      <c r="B1685" s="124"/>
      <c r="C1685" s="125" t="s">
        <v>691</v>
      </c>
      <c r="D1685" s="119">
        <v>43174</v>
      </c>
      <c r="E1685" s="120" t="s">
        <v>4202</v>
      </c>
      <c r="F1685" s="120" t="s">
        <v>3</v>
      </c>
      <c r="G1685" s="120">
        <v>1605430</v>
      </c>
      <c r="H1685" s="124"/>
      <c r="I1685" s="128" t="s">
        <v>5634</v>
      </c>
      <c r="J1685" s="124"/>
      <c r="K1685" s="124"/>
      <c r="L1685" s="124"/>
      <c r="M1685" s="124"/>
      <c r="N1685" s="207">
        <v>0</v>
      </c>
      <c r="O1685" s="207">
        <v>36160.19</v>
      </c>
      <c r="P1685" s="124" t="s">
        <v>3943</v>
      </c>
    </row>
    <row r="1686" spans="1:16" ht="76.5">
      <c r="A1686" s="257">
        <v>35</v>
      </c>
      <c r="B1686" s="124"/>
      <c r="C1686" s="125" t="s">
        <v>696</v>
      </c>
      <c r="D1686" s="119">
        <v>43174</v>
      </c>
      <c r="E1686" s="120" t="s">
        <v>4202</v>
      </c>
      <c r="F1686" s="120" t="s">
        <v>3</v>
      </c>
      <c r="G1686" s="120">
        <v>1605430</v>
      </c>
      <c r="H1686" s="124"/>
      <c r="I1686" s="128" t="s">
        <v>5634</v>
      </c>
      <c r="J1686" s="124"/>
      <c r="K1686" s="124"/>
      <c r="L1686" s="124"/>
      <c r="M1686" s="124"/>
      <c r="N1686" s="207">
        <v>0</v>
      </c>
      <c r="O1686" s="207">
        <v>457.76</v>
      </c>
      <c r="P1686" s="124" t="s">
        <v>3943</v>
      </c>
    </row>
    <row r="1687" spans="1:16" ht="76.5">
      <c r="A1687" s="257" t="s">
        <v>619</v>
      </c>
      <c r="B1687" s="124"/>
      <c r="C1687" s="125" t="s">
        <v>713</v>
      </c>
      <c r="D1687" s="119">
        <v>43174</v>
      </c>
      <c r="E1687" s="120" t="s">
        <v>4202</v>
      </c>
      <c r="F1687" s="120" t="s">
        <v>3</v>
      </c>
      <c r="G1687" s="120">
        <v>1605430</v>
      </c>
      <c r="H1687" s="124"/>
      <c r="I1687" s="128" t="s">
        <v>5634</v>
      </c>
      <c r="J1687" s="124"/>
      <c r="K1687" s="124"/>
      <c r="L1687" s="124"/>
      <c r="M1687" s="124"/>
      <c r="N1687" s="207">
        <v>0</v>
      </c>
      <c r="O1687" s="207">
        <v>13742.1</v>
      </c>
      <c r="P1687" s="124" t="s">
        <v>3943</v>
      </c>
    </row>
    <row r="1688" spans="1:16" ht="76.5">
      <c r="A1688" s="257" t="s">
        <v>619</v>
      </c>
      <c r="B1688" s="124"/>
      <c r="C1688" s="125" t="s">
        <v>713</v>
      </c>
      <c r="D1688" s="119">
        <v>43174</v>
      </c>
      <c r="E1688" s="120" t="s">
        <v>4202</v>
      </c>
      <c r="F1688" s="120" t="s">
        <v>3</v>
      </c>
      <c r="G1688" s="120">
        <v>1605430</v>
      </c>
      <c r="H1688" s="124"/>
      <c r="I1688" s="128" t="s">
        <v>5634</v>
      </c>
      <c r="J1688" s="124"/>
      <c r="K1688" s="124"/>
      <c r="L1688" s="124"/>
      <c r="M1688" s="124"/>
      <c r="N1688" s="207">
        <v>0</v>
      </c>
      <c r="O1688" s="207">
        <v>7755.52</v>
      </c>
      <c r="P1688" s="124" t="s">
        <v>3943</v>
      </c>
    </row>
    <row r="1689" spans="1:16" ht="76.5">
      <c r="A1689" s="257" t="s">
        <v>619</v>
      </c>
      <c r="B1689" s="124"/>
      <c r="C1689" s="125" t="s">
        <v>713</v>
      </c>
      <c r="D1689" s="119">
        <v>43174</v>
      </c>
      <c r="E1689" s="120" t="s">
        <v>4202</v>
      </c>
      <c r="F1689" s="120" t="s">
        <v>3</v>
      </c>
      <c r="G1689" s="120">
        <v>1605430</v>
      </c>
      <c r="H1689" s="124"/>
      <c r="I1689" s="128" t="s">
        <v>5634</v>
      </c>
      <c r="J1689" s="124"/>
      <c r="K1689" s="124"/>
      <c r="L1689" s="124"/>
      <c r="M1689" s="124"/>
      <c r="N1689" s="207">
        <v>0</v>
      </c>
      <c r="O1689" s="207">
        <v>7008</v>
      </c>
      <c r="P1689" s="124" t="s">
        <v>3943</v>
      </c>
    </row>
    <row r="1690" spans="1:16" ht="76.5">
      <c r="A1690" s="257" t="s">
        <v>619</v>
      </c>
      <c r="B1690" s="124"/>
      <c r="C1690" s="125" t="s">
        <v>713</v>
      </c>
      <c r="D1690" s="119">
        <v>43174</v>
      </c>
      <c r="E1690" s="120" t="s">
        <v>4202</v>
      </c>
      <c r="F1690" s="120" t="s">
        <v>3</v>
      </c>
      <c r="G1690" s="120">
        <v>1605430</v>
      </c>
      <c r="H1690" s="124"/>
      <c r="I1690" s="128" t="s">
        <v>5634</v>
      </c>
      <c r="J1690" s="124"/>
      <c r="K1690" s="124"/>
      <c r="L1690" s="124"/>
      <c r="M1690" s="124"/>
      <c r="N1690" s="207">
        <v>0</v>
      </c>
      <c r="O1690" s="207">
        <v>10889.6</v>
      </c>
      <c r="P1690" s="124" t="s">
        <v>3943</v>
      </c>
    </row>
    <row r="1691" spans="1:16" ht="76.5">
      <c r="A1691" s="257">
        <v>660</v>
      </c>
      <c r="B1691" s="124"/>
      <c r="C1691" s="125" t="s">
        <v>233</v>
      </c>
      <c r="D1691" s="119">
        <v>43174</v>
      </c>
      <c r="E1691" s="120" t="s">
        <v>4202</v>
      </c>
      <c r="F1691" s="120" t="s">
        <v>3</v>
      </c>
      <c r="G1691" s="120">
        <v>1605430</v>
      </c>
      <c r="H1691" s="124"/>
      <c r="I1691" s="128" t="s">
        <v>5634</v>
      </c>
      <c r="J1691" s="124"/>
      <c r="K1691" s="124"/>
      <c r="L1691" s="124"/>
      <c r="M1691" s="124"/>
      <c r="N1691" s="207">
        <v>0</v>
      </c>
      <c r="O1691" s="207">
        <v>1339.69</v>
      </c>
      <c r="P1691" s="124" t="s">
        <v>3943</v>
      </c>
    </row>
    <row r="1692" spans="1:16" ht="76.5">
      <c r="A1692" s="257">
        <v>660</v>
      </c>
      <c r="B1692" s="124"/>
      <c r="C1692" s="125" t="s">
        <v>233</v>
      </c>
      <c r="D1692" s="119">
        <v>43174</v>
      </c>
      <c r="E1692" s="120" t="s">
        <v>4202</v>
      </c>
      <c r="F1692" s="120" t="s">
        <v>3</v>
      </c>
      <c r="G1692" s="120">
        <v>1605430</v>
      </c>
      <c r="H1692" s="124"/>
      <c r="I1692" s="128" t="s">
        <v>5634</v>
      </c>
      <c r="J1692" s="124"/>
      <c r="K1692" s="124"/>
      <c r="L1692" s="124"/>
      <c r="M1692" s="124"/>
      <c r="N1692" s="207">
        <v>0</v>
      </c>
      <c r="O1692" s="207">
        <v>10438.469999999999</v>
      </c>
      <c r="P1692" s="124" t="s">
        <v>3943</v>
      </c>
    </row>
    <row r="1693" spans="1:16" ht="76.5">
      <c r="A1693" s="257">
        <v>660</v>
      </c>
      <c r="B1693" s="124"/>
      <c r="C1693" s="125" t="s">
        <v>233</v>
      </c>
      <c r="D1693" s="119">
        <v>43174</v>
      </c>
      <c r="E1693" s="120" t="s">
        <v>4202</v>
      </c>
      <c r="F1693" s="120" t="s">
        <v>3</v>
      </c>
      <c r="G1693" s="120">
        <v>1605430</v>
      </c>
      <c r="H1693" s="124"/>
      <c r="I1693" s="128" t="s">
        <v>5634</v>
      </c>
      <c r="J1693" s="124"/>
      <c r="K1693" s="124"/>
      <c r="L1693" s="124"/>
      <c r="M1693" s="124"/>
      <c r="N1693" s="207">
        <v>0</v>
      </c>
      <c r="O1693" s="207">
        <v>2836.68</v>
      </c>
      <c r="P1693" s="124" t="s">
        <v>3943</v>
      </c>
    </row>
    <row r="1694" spans="1:16" ht="76.5">
      <c r="A1694" s="257">
        <v>660</v>
      </c>
      <c r="B1694" s="124"/>
      <c r="C1694" s="125" t="s">
        <v>233</v>
      </c>
      <c r="D1694" s="119">
        <v>43174</v>
      </c>
      <c r="E1694" s="120" t="s">
        <v>4202</v>
      </c>
      <c r="F1694" s="120" t="s">
        <v>3</v>
      </c>
      <c r="G1694" s="120">
        <v>1605430</v>
      </c>
      <c r="H1694" s="124"/>
      <c r="I1694" s="128" t="s">
        <v>5634</v>
      </c>
      <c r="J1694" s="124"/>
      <c r="K1694" s="124"/>
      <c r="L1694" s="124"/>
      <c r="M1694" s="124"/>
      <c r="N1694" s="207">
        <v>0</v>
      </c>
      <c r="O1694" s="207">
        <v>1020.68</v>
      </c>
      <c r="P1694" s="124" t="s">
        <v>3943</v>
      </c>
    </row>
    <row r="1695" spans="1:16" ht="76.5">
      <c r="A1695" s="257">
        <v>660</v>
      </c>
      <c r="B1695" s="124"/>
      <c r="C1695" s="125" t="s">
        <v>233</v>
      </c>
      <c r="D1695" s="119">
        <v>43174</v>
      </c>
      <c r="E1695" s="120" t="s">
        <v>4202</v>
      </c>
      <c r="F1695" s="120" t="s">
        <v>3</v>
      </c>
      <c r="G1695" s="120">
        <v>1605430</v>
      </c>
      <c r="H1695" s="124"/>
      <c r="I1695" s="128" t="s">
        <v>5634</v>
      </c>
      <c r="J1695" s="124"/>
      <c r="K1695" s="124"/>
      <c r="L1695" s="124"/>
      <c r="M1695" s="124"/>
      <c r="N1695" s="207">
        <v>0</v>
      </c>
      <c r="O1695" s="207">
        <v>1611.6</v>
      </c>
      <c r="P1695" s="124" t="s">
        <v>3943</v>
      </c>
    </row>
    <row r="1696" spans="1:16" ht="76.5">
      <c r="A1696" s="257">
        <v>660</v>
      </c>
      <c r="B1696" s="124"/>
      <c r="C1696" s="125" t="s">
        <v>233</v>
      </c>
      <c r="D1696" s="119">
        <v>43174</v>
      </c>
      <c r="E1696" s="120" t="s">
        <v>4202</v>
      </c>
      <c r="F1696" s="120" t="s">
        <v>3</v>
      </c>
      <c r="G1696" s="120">
        <v>1605430</v>
      </c>
      <c r="H1696" s="124"/>
      <c r="I1696" s="128" t="s">
        <v>5634</v>
      </c>
      <c r="J1696" s="124"/>
      <c r="K1696" s="124"/>
      <c r="L1696" s="124"/>
      <c r="M1696" s="124"/>
      <c r="N1696" s="207">
        <v>0</v>
      </c>
      <c r="O1696" s="207">
        <v>16566.3</v>
      </c>
      <c r="P1696" s="124" t="s">
        <v>3943</v>
      </c>
    </row>
    <row r="1697" spans="1:16" ht="76.5">
      <c r="A1697" s="257">
        <v>512</v>
      </c>
      <c r="B1697" s="124"/>
      <c r="C1697" s="125" t="s">
        <v>840</v>
      </c>
      <c r="D1697" s="119">
        <v>43174</v>
      </c>
      <c r="E1697" s="120" t="s">
        <v>4203</v>
      </c>
      <c r="F1697" s="120" t="s">
        <v>3</v>
      </c>
      <c r="G1697" s="120">
        <v>1605432</v>
      </c>
      <c r="H1697" s="124"/>
      <c r="I1697" s="128" t="s">
        <v>5635</v>
      </c>
      <c r="J1697" s="124"/>
      <c r="K1697" s="124"/>
      <c r="L1697" s="124"/>
      <c r="M1697" s="124"/>
      <c r="N1697" s="207">
        <v>0</v>
      </c>
      <c r="O1697" s="207">
        <v>1498.97</v>
      </c>
      <c r="P1697" s="124" t="s">
        <v>3943</v>
      </c>
    </row>
    <row r="1698" spans="1:16" ht="76.5">
      <c r="A1698" s="257">
        <v>682</v>
      </c>
      <c r="B1698" s="124"/>
      <c r="C1698" s="125" t="s">
        <v>867</v>
      </c>
      <c r="D1698" s="119">
        <v>43174</v>
      </c>
      <c r="E1698" s="120" t="s">
        <v>4203</v>
      </c>
      <c r="F1698" s="120" t="s">
        <v>3</v>
      </c>
      <c r="G1698" s="120">
        <v>1605432</v>
      </c>
      <c r="H1698" s="124"/>
      <c r="I1698" s="128" t="s">
        <v>5635</v>
      </c>
      <c r="J1698" s="124"/>
      <c r="K1698" s="124"/>
      <c r="L1698" s="124"/>
      <c r="M1698" s="124"/>
      <c r="N1698" s="207">
        <v>0</v>
      </c>
      <c r="O1698" s="207">
        <v>2880.94</v>
      </c>
      <c r="P1698" s="124" t="s">
        <v>3943</v>
      </c>
    </row>
    <row r="1699" spans="1:16" ht="76.5">
      <c r="A1699" s="257">
        <v>580</v>
      </c>
      <c r="B1699" s="124"/>
      <c r="C1699" s="125" t="s">
        <v>217</v>
      </c>
      <c r="D1699" s="119">
        <v>43174</v>
      </c>
      <c r="E1699" s="120" t="s">
        <v>4203</v>
      </c>
      <c r="F1699" s="120" t="s">
        <v>3</v>
      </c>
      <c r="G1699" s="120">
        <v>1605432</v>
      </c>
      <c r="H1699" s="124"/>
      <c r="I1699" s="128" t="s">
        <v>5635</v>
      </c>
      <c r="J1699" s="124"/>
      <c r="K1699" s="124"/>
      <c r="L1699" s="124"/>
      <c r="M1699" s="124"/>
      <c r="N1699" s="207">
        <v>0</v>
      </c>
      <c r="O1699" s="207">
        <v>4448.42</v>
      </c>
      <c r="P1699" s="124" t="s">
        <v>3943</v>
      </c>
    </row>
    <row r="1700" spans="1:16" ht="76.5">
      <c r="A1700" s="257">
        <v>197</v>
      </c>
      <c r="B1700" s="124"/>
      <c r="C1700" s="125" t="s">
        <v>754</v>
      </c>
      <c r="D1700" s="119">
        <v>43174</v>
      </c>
      <c r="E1700" s="120" t="s">
        <v>4203</v>
      </c>
      <c r="F1700" s="120" t="s">
        <v>3</v>
      </c>
      <c r="G1700" s="120">
        <v>1605432</v>
      </c>
      <c r="H1700" s="124"/>
      <c r="I1700" s="128" t="s">
        <v>5635</v>
      </c>
      <c r="J1700" s="124"/>
      <c r="K1700" s="124"/>
      <c r="L1700" s="124"/>
      <c r="M1700" s="124"/>
      <c r="N1700" s="207">
        <v>0</v>
      </c>
      <c r="O1700" s="207">
        <v>5251.2</v>
      </c>
      <c r="P1700" s="124" t="s">
        <v>3943</v>
      </c>
    </row>
    <row r="1701" spans="1:16" ht="76.5">
      <c r="A1701" s="257">
        <v>522</v>
      </c>
      <c r="B1701" s="124"/>
      <c r="C1701" s="125" t="s">
        <v>844</v>
      </c>
      <c r="D1701" s="119">
        <v>43174</v>
      </c>
      <c r="E1701" s="120" t="s">
        <v>4203</v>
      </c>
      <c r="F1701" s="120" t="s">
        <v>3</v>
      </c>
      <c r="G1701" s="120">
        <v>1605432</v>
      </c>
      <c r="H1701" s="124"/>
      <c r="I1701" s="128" t="s">
        <v>5635</v>
      </c>
      <c r="J1701" s="124"/>
      <c r="K1701" s="124"/>
      <c r="L1701" s="124"/>
      <c r="M1701" s="124"/>
      <c r="N1701" s="207">
        <v>0</v>
      </c>
      <c r="O1701" s="207">
        <v>1637.1</v>
      </c>
      <c r="P1701" s="124" t="s">
        <v>3943</v>
      </c>
    </row>
    <row r="1702" spans="1:16" ht="76.5">
      <c r="A1702" s="257">
        <v>681</v>
      </c>
      <c r="B1702" s="124"/>
      <c r="C1702" s="125" t="s">
        <v>237</v>
      </c>
      <c r="D1702" s="119">
        <v>43174</v>
      </c>
      <c r="E1702" s="120" t="s">
        <v>4203</v>
      </c>
      <c r="F1702" s="120" t="s">
        <v>3</v>
      </c>
      <c r="G1702" s="120">
        <v>1605432</v>
      </c>
      <c r="H1702" s="124"/>
      <c r="I1702" s="128" t="s">
        <v>5635</v>
      </c>
      <c r="J1702" s="124"/>
      <c r="K1702" s="124"/>
      <c r="L1702" s="124"/>
      <c r="M1702" s="124"/>
      <c r="N1702" s="207">
        <v>0</v>
      </c>
      <c r="O1702" s="207">
        <v>12097.4</v>
      </c>
      <c r="P1702" s="124" t="s">
        <v>3943</v>
      </c>
    </row>
    <row r="1703" spans="1:16" ht="76.5">
      <c r="A1703" s="257">
        <v>254</v>
      </c>
      <c r="B1703" s="124"/>
      <c r="C1703" s="125" t="s">
        <v>779</v>
      </c>
      <c r="D1703" s="119">
        <v>43174</v>
      </c>
      <c r="E1703" s="120" t="s">
        <v>4203</v>
      </c>
      <c r="F1703" s="120" t="s">
        <v>3</v>
      </c>
      <c r="G1703" s="120">
        <v>1605432</v>
      </c>
      <c r="H1703" s="124"/>
      <c r="I1703" s="128" t="s">
        <v>5635</v>
      </c>
      <c r="J1703" s="124"/>
      <c r="K1703" s="124"/>
      <c r="L1703" s="124"/>
      <c r="M1703" s="124"/>
      <c r="N1703" s="207">
        <v>0</v>
      </c>
      <c r="O1703" s="207">
        <v>20385.490000000002</v>
      </c>
      <c r="P1703" s="124" t="s">
        <v>3943</v>
      </c>
    </row>
    <row r="1704" spans="1:16" ht="76.5">
      <c r="A1704" s="257">
        <v>206</v>
      </c>
      <c r="B1704" s="124"/>
      <c r="C1704" s="125" t="s">
        <v>758</v>
      </c>
      <c r="D1704" s="119">
        <v>43174</v>
      </c>
      <c r="E1704" s="120" t="s">
        <v>4203</v>
      </c>
      <c r="F1704" s="120" t="s">
        <v>3</v>
      </c>
      <c r="G1704" s="120">
        <v>1605432</v>
      </c>
      <c r="H1704" s="124"/>
      <c r="I1704" s="128" t="s">
        <v>5635</v>
      </c>
      <c r="J1704" s="124"/>
      <c r="K1704" s="124"/>
      <c r="L1704" s="124"/>
      <c r="M1704" s="124"/>
      <c r="N1704" s="207">
        <v>0</v>
      </c>
      <c r="O1704" s="207">
        <v>6439.53</v>
      </c>
      <c r="P1704" s="124" t="s">
        <v>3943</v>
      </c>
    </row>
    <row r="1705" spans="1:16" ht="76.5">
      <c r="A1705" s="257">
        <v>212</v>
      </c>
      <c r="B1705" s="124"/>
      <c r="C1705" s="125" t="s">
        <v>761</v>
      </c>
      <c r="D1705" s="119">
        <v>43174</v>
      </c>
      <c r="E1705" s="120" t="s">
        <v>4203</v>
      </c>
      <c r="F1705" s="120" t="s">
        <v>3</v>
      </c>
      <c r="G1705" s="120">
        <v>1605432</v>
      </c>
      <c r="H1705" s="124"/>
      <c r="I1705" s="128" t="s">
        <v>5635</v>
      </c>
      <c r="J1705" s="124"/>
      <c r="K1705" s="124"/>
      <c r="L1705" s="124"/>
      <c r="M1705" s="124"/>
      <c r="N1705" s="207">
        <v>0</v>
      </c>
      <c r="O1705" s="207">
        <v>6326.64</v>
      </c>
      <c r="P1705" s="124" t="s">
        <v>3943</v>
      </c>
    </row>
    <row r="1706" spans="1:16" ht="76.5">
      <c r="A1706" s="257">
        <v>212</v>
      </c>
      <c r="B1706" s="124"/>
      <c r="C1706" s="125" t="s">
        <v>761</v>
      </c>
      <c r="D1706" s="119">
        <v>43174</v>
      </c>
      <c r="E1706" s="120" t="s">
        <v>4203</v>
      </c>
      <c r="F1706" s="120" t="s">
        <v>3</v>
      </c>
      <c r="G1706" s="120">
        <v>1605432</v>
      </c>
      <c r="H1706" s="124"/>
      <c r="I1706" s="128" t="s">
        <v>5635</v>
      </c>
      <c r="J1706" s="124"/>
      <c r="K1706" s="124"/>
      <c r="L1706" s="124"/>
      <c r="M1706" s="124"/>
      <c r="N1706" s="207">
        <v>0</v>
      </c>
      <c r="O1706" s="207">
        <v>10691.15</v>
      </c>
      <c r="P1706" s="124" t="s">
        <v>3943</v>
      </c>
    </row>
    <row r="1707" spans="1:16" ht="76.5">
      <c r="A1707" s="257" t="s">
        <v>619</v>
      </c>
      <c r="B1707" s="124"/>
      <c r="C1707" s="125" t="s">
        <v>713</v>
      </c>
      <c r="D1707" s="119">
        <v>43174</v>
      </c>
      <c r="E1707" s="120" t="s">
        <v>4203</v>
      </c>
      <c r="F1707" s="120" t="s">
        <v>3</v>
      </c>
      <c r="G1707" s="120">
        <v>1605432</v>
      </c>
      <c r="H1707" s="124"/>
      <c r="I1707" s="128" t="s">
        <v>5635</v>
      </c>
      <c r="J1707" s="124"/>
      <c r="K1707" s="124"/>
      <c r="L1707" s="124"/>
      <c r="M1707" s="124"/>
      <c r="N1707" s="207">
        <v>0</v>
      </c>
      <c r="O1707" s="207">
        <v>605263.37</v>
      </c>
      <c r="P1707" s="124" t="s">
        <v>3943</v>
      </c>
    </row>
    <row r="1708" spans="1:16" ht="76.5">
      <c r="A1708" s="257">
        <v>20</v>
      </c>
      <c r="B1708" s="124"/>
      <c r="C1708" s="125" t="s">
        <v>693</v>
      </c>
      <c r="D1708" s="119">
        <v>43174</v>
      </c>
      <c r="E1708" s="120" t="s">
        <v>4203</v>
      </c>
      <c r="F1708" s="120" t="s">
        <v>3</v>
      </c>
      <c r="G1708" s="120">
        <v>1605432</v>
      </c>
      <c r="H1708" s="124"/>
      <c r="I1708" s="128" t="s">
        <v>5635</v>
      </c>
      <c r="J1708" s="124"/>
      <c r="K1708" s="124"/>
      <c r="L1708" s="124"/>
      <c r="M1708" s="124"/>
      <c r="N1708" s="207">
        <v>0</v>
      </c>
      <c r="O1708" s="207">
        <v>22925.42</v>
      </c>
      <c r="P1708" s="124" t="s">
        <v>3943</v>
      </c>
    </row>
    <row r="1709" spans="1:16" ht="76.5">
      <c r="A1709" s="257">
        <v>20</v>
      </c>
      <c r="B1709" s="124"/>
      <c r="C1709" s="125" t="s">
        <v>693</v>
      </c>
      <c r="D1709" s="119">
        <v>43174</v>
      </c>
      <c r="E1709" s="120" t="s">
        <v>4203</v>
      </c>
      <c r="F1709" s="120" t="s">
        <v>3</v>
      </c>
      <c r="G1709" s="120">
        <v>1605432</v>
      </c>
      <c r="H1709" s="124"/>
      <c r="I1709" s="128" t="s">
        <v>5635</v>
      </c>
      <c r="J1709" s="124"/>
      <c r="K1709" s="124"/>
      <c r="L1709" s="124"/>
      <c r="M1709" s="124"/>
      <c r="N1709" s="207">
        <v>0</v>
      </c>
      <c r="O1709" s="207">
        <v>30486.69</v>
      </c>
      <c r="P1709" s="124" t="s">
        <v>3943</v>
      </c>
    </row>
    <row r="1710" spans="1:16" ht="76.5">
      <c r="A1710" s="257">
        <v>20</v>
      </c>
      <c r="B1710" s="124"/>
      <c r="C1710" s="125" t="s">
        <v>693</v>
      </c>
      <c r="D1710" s="119">
        <v>43174</v>
      </c>
      <c r="E1710" s="120" t="s">
        <v>4203</v>
      </c>
      <c r="F1710" s="120" t="s">
        <v>3</v>
      </c>
      <c r="G1710" s="120">
        <v>1605432</v>
      </c>
      <c r="H1710" s="124"/>
      <c r="I1710" s="128" t="s">
        <v>5635</v>
      </c>
      <c r="J1710" s="124"/>
      <c r="K1710" s="124"/>
      <c r="L1710" s="124"/>
      <c r="M1710" s="124"/>
      <c r="N1710" s="207">
        <v>0</v>
      </c>
      <c r="O1710" s="207">
        <v>6269.6</v>
      </c>
      <c r="P1710" s="124" t="s">
        <v>3943</v>
      </c>
    </row>
    <row r="1711" spans="1:16" ht="76.5">
      <c r="A1711" s="257">
        <v>20</v>
      </c>
      <c r="B1711" s="124"/>
      <c r="C1711" s="125" t="s">
        <v>693</v>
      </c>
      <c r="D1711" s="119">
        <v>43174</v>
      </c>
      <c r="E1711" s="120" t="s">
        <v>4203</v>
      </c>
      <c r="F1711" s="120" t="s">
        <v>3</v>
      </c>
      <c r="G1711" s="120">
        <v>1605432</v>
      </c>
      <c r="H1711" s="124"/>
      <c r="I1711" s="128" t="s">
        <v>5635</v>
      </c>
      <c r="J1711" s="124"/>
      <c r="K1711" s="124"/>
      <c r="L1711" s="124"/>
      <c r="M1711" s="124"/>
      <c r="N1711" s="207">
        <v>0</v>
      </c>
      <c r="O1711" s="207">
        <v>20134.740000000002</v>
      </c>
      <c r="P1711" s="124" t="s">
        <v>3943</v>
      </c>
    </row>
    <row r="1712" spans="1:16" ht="76.5">
      <c r="A1712" s="257">
        <v>47</v>
      </c>
      <c r="B1712" s="124"/>
      <c r="C1712" s="125" t="s">
        <v>699</v>
      </c>
      <c r="D1712" s="119">
        <v>43174</v>
      </c>
      <c r="E1712" s="120" t="s">
        <v>4203</v>
      </c>
      <c r="F1712" s="120" t="s">
        <v>3</v>
      </c>
      <c r="G1712" s="120">
        <v>1605432</v>
      </c>
      <c r="H1712" s="124"/>
      <c r="I1712" s="128" t="s">
        <v>5635</v>
      </c>
      <c r="J1712" s="124"/>
      <c r="K1712" s="124"/>
      <c r="L1712" s="124"/>
      <c r="M1712" s="124"/>
      <c r="N1712" s="207">
        <v>0</v>
      </c>
      <c r="O1712" s="207">
        <v>71.05</v>
      </c>
      <c r="P1712" s="124" t="s">
        <v>3943</v>
      </c>
    </row>
    <row r="1713" spans="1:16" ht="76.5">
      <c r="A1713" s="257">
        <v>15</v>
      </c>
      <c r="B1713" s="124"/>
      <c r="C1713" s="125" t="s">
        <v>691</v>
      </c>
      <c r="D1713" s="119">
        <v>43174</v>
      </c>
      <c r="E1713" s="120" t="s">
        <v>4203</v>
      </c>
      <c r="F1713" s="120" t="s">
        <v>3</v>
      </c>
      <c r="G1713" s="120">
        <v>1605432</v>
      </c>
      <c r="H1713" s="124"/>
      <c r="I1713" s="128" t="s">
        <v>5635</v>
      </c>
      <c r="J1713" s="124"/>
      <c r="K1713" s="124"/>
      <c r="L1713" s="124"/>
      <c r="M1713" s="124"/>
      <c r="N1713" s="207">
        <v>0</v>
      </c>
      <c r="O1713" s="207">
        <v>15048.99</v>
      </c>
      <c r="P1713" s="124" t="s">
        <v>3943</v>
      </c>
    </row>
    <row r="1714" spans="1:16" ht="76.5">
      <c r="A1714" s="257">
        <v>30</v>
      </c>
      <c r="B1714" s="124"/>
      <c r="C1714" s="125" t="s">
        <v>695</v>
      </c>
      <c r="D1714" s="119">
        <v>43174</v>
      </c>
      <c r="E1714" s="120" t="s">
        <v>4203</v>
      </c>
      <c r="F1714" s="120" t="s">
        <v>3</v>
      </c>
      <c r="G1714" s="120">
        <v>1605432</v>
      </c>
      <c r="H1714" s="124"/>
      <c r="I1714" s="128" t="s">
        <v>5635</v>
      </c>
      <c r="J1714" s="124"/>
      <c r="K1714" s="124"/>
      <c r="L1714" s="124"/>
      <c r="M1714" s="124"/>
      <c r="N1714" s="207">
        <v>0</v>
      </c>
      <c r="O1714" s="207">
        <v>44616.45</v>
      </c>
      <c r="P1714" s="124" t="s">
        <v>3943</v>
      </c>
    </row>
    <row r="1715" spans="1:16" ht="76.5">
      <c r="A1715" s="257">
        <v>25</v>
      </c>
      <c r="B1715" s="124"/>
      <c r="C1715" s="125" t="s">
        <v>694</v>
      </c>
      <c r="D1715" s="119">
        <v>43174</v>
      </c>
      <c r="E1715" s="120" t="s">
        <v>4203</v>
      </c>
      <c r="F1715" s="120" t="s">
        <v>3</v>
      </c>
      <c r="G1715" s="120">
        <v>1605432</v>
      </c>
      <c r="H1715" s="124"/>
      <c r="I1715" s="128" t="s">
        <v>5635</v>
      </c>
      <c r="J1715" s="124"/>
      <c r="K1715" s="124"/>
      <c r="L1715" s="124"/>
      <c r="M1715" s="124"/>
      <c r="N1715" s="207">
        <v>0</v>
      </c>
      <c r="O1715" s="207">
        <v>2329.88</v>
      </c>
      <c r="P1715" s="124" t="s">
        <v>3943</v>
      </c>
    </row>
    <row r="1716" spans="1:16" ht="76.5">
      <c r="A1716" s="257">
        <v>10</v>
      </c>
      <c r="B1716" s="124"/>
      <c r="C1716" s="125" t="s">
        <v>690</v>
      </c>
      <c r="D1716" s="119">
        <v>43174</v>
      </c>
      <c r="E1716" s="120" t="s">
        <v>4203</v>
      </c>
      <c r="F1716" s="120" t="s">
        <v>3</v>
      </c>
      <c r="G1716" s="120">
        <v>1605432</v>
      </c>
      <c r="H1716" s="124"/>
      <c r="I1716" s="128" t="s">
        <v>5635</v>
      </c>
      <c r="J1716" s="124"/>
      <c r="K1716" s="124"/>
      <c r="L1716" s="124"/>
      <c r="M1716" s="124"/>
      <c r="N1716" s="207">
        <v>0</v>
      </c>
      <c r="O1716" s="207">
        <v>1586.2499999999998</v>
      </c>
      <c r="P1716" s="124" t="s">
        <v>3943</v>
      </c>
    </row>
    <row r="1717" spans="1:16" ht="76.5">
      <c r="A1717" s="257">
        <v>660</v>
      </c>
      <c r="B1717" s="124"/>
      <c r="C1717" s="125" t="s">
        <v>233</v>
      </c>
      <c r="D1717" s="119">
        <v>43174</v>
      </c>
      <c r="E1717" s="120" t="s">
        <v>4203</v>
      </c>
      <c r="F1717" s="120" t="s">
        <v>3</v>
      </c>
      <c r="G1717" s="120">
        <v>1605432</v>
      </c>
      <c r="H1717" s="124"/>
      <c r="I1717" s="128" t="s">
        <v>5635</v>
      </c>
      <c r="J1717" s="124"/>
      <c r="K1717" s="124"/>
      <c r="L1717" s="124"/>
      <c r="M1717" s="124"/>
      <c r="N1717" s="207">
        <v>0</v>
      </c>
      <c r="O1717" s="207">
        <v>97493.43</v>
      </c>
      <c r="P1717" s="124" t="s">
        <v>3943</v>
      </c>
    </row>
    <row r="1718" spans="1:16" ht="76.5">
      <c r="A1718" s="257">
        <v>15</v>
      </c>
      <c r="B1718" s="124"/>
      <c r="C1718" s="125" t="s">
        <v>691</v>
      </c>
      <c r="D1718" s="119">
        <v>43174</v>
      </c>
      <c r="E1718" s="120" t="s">
        <v>4203</v>
      </c>
      <c r="F1718" s="120" t="s">
        <v>3</v>
      </c>
      <c r="G1718" s="120">
        <v>1605432</v>
      </c>
      <c r="H1718" s="124"/>
      <c r="I1718" s="128" t="s">
        <v>5635</v>
      </c>
      <c r="J1718" s="124"/>
      <c r="K1718" s="124"/>
      <c r="L1718" s="124"/>
      <c r="M1718" s="124"/>
      <c r="N1718" s="207">
        <v>0</v>
      </c>
      <c r="O1718" s="207">
        <v>312771.14</v>
      </c>
      <c r="P1718" s="124" t="s">
        <v>3943</v>
      </c>
    </row>
    <row r="1719" spans="1:16" ht="76.5">
      <c r="A1719" s="257" t="s">
        <v>619</v>
      </c>
      <c r="B1719" s="124"/>
      <c r="C1719" s="125" t="s">
        <v>713</v>
      </c>
      <c r="D1719" s="119">
        <v>43174</v>
      </c>
      <c r="E1719" s="120" t="s">
        <v>4203</v>
      </c>
      <c r="F1719" s="120" t="s">
        <v>3</v>
      </c>
      <c r="G1719" s="120">
        <v>1605432</v>
      </c>
      <c r="H1719" s="124"/>
      <c r="I1719" s="128" t="s">
        <v>5635</v>
      </c>
      <c r="J1719" s="124"/>
      <c r="K1719" s="124"/>
      <c r="L1719" s="124"/>
      <c r="M1719" s="124"/>
      <c r="N1719" s="207">
        <v>0</v>
      </c>
      <c r="O1719" s="207">
        <v>33048.21</v>
      </c>
      <c r="P1719" s="124" t="s">
        <v>3943</v>
      </c>
    </row>
    <row r="1720" spans="1:16" ht="76.5">
      <c r="A1720" s="257">
        <v>46</v>
      </c>
      <c r="B1720" s="124"/>
      <c r="C1720" s="125" t="s">
        <v>698</v>
      </c>
      <c r="D1720" s="119">
        <v>43174</v>
      </c>
      <c r="E1720" s="120" t="s">
        <v>4203</v>
      </c>
      <c r="F1720" s="120" t="s">
        <v>3</v>
      </c>
      <c r="G1720" s="120">
        <v>1605432</v>
      </c>
      <c r="H1720" s="124"/>
      <c r="I1720" s="128" t="s">
        <v>5635</v>
      </c>
      <c r="J1720" s="124"/>
      <c r="K1720" s="124"/>
      <c r="L1720" s="124"/>
      <c r="M1720" s="124"/>
      <c r="N1720" s="207">
        <v>0</v>
      </c>
      <c r="O1720" s="207">
        <v>502607.78</v>
      </c>
      <c r="P1720" s="124" t="s">
        <v>3943</v>
      </c>
    </row>
    <row r="1721" spans="1:16" ht="76.5">
      <c r="A1721" s="257">
        <v>35</v>
      </c>
      <c r="B1721" s="124"/>
      <c r="C1721" s="125" t="s">
        <v>696</v>
      </c>
      <c r="D1721" s="119">
        <v>43174</v>
      </c>
      <c r="E1721" s="120" t="s">
        <v>4203</v>
      </c>
      <c r="F1721" s="120" t="s">
        <v>3</v>
      </c>
      <c r="G1721" s="120">
        <v>1605432</v>
      </c>
      <c r="H1721" s="124"/>
      <c r="I1721" s="128" t="s">
        <v>5635</v>
      </c>
      <c r="J1721" s="124"/>
      <c r="K1721" s="124"/>
      <c r="L1721" s="124"/>
      <c r="M1721" s="124"/>
      <c r="N1721" s="207">
        <v>0</v>
      </c>
      <c r="O1721" s="207">
        <v>3035</v>
      </c>
      <c r="P1721" s="124" t="s">
        <v>3943</v>
      </c>
    </row>
    <row r="1722" spans="1:16" ht="76.5">
      <c r="A1722" s="257">
        <v>670</v>
      </c>
      <c r="B1722" s="124"/>
      <c r="C1722" s="125" t="s">
        <v>235</v>
      </c>
      <c r="D1722" s="119">
        <v>43174</v>
      </c>
      <c r="E1722" s="120" t="s">
        <v>4203</v>
      </c>
      <c r="F1722" s="120" t="s">
        <v>3</v>
      </c>
      <c r="G1722" s="120">
        <v>1605432</v>
      </c>
      <c r="H1722" s="124"/>
      <c r="I1722" s="128" t="s">
        <v>5635</v>
      </c>
      <c r="J1722" s="124"/>
      <c r="K1722" s="124"/>
      <c r="L1722" s="124"/>
      <c r="M1722" s="124"/>
      <c r="N1722" s="207">
        <v>0</v>
      </c>
      <c r="O1722" s="207">
        <v>25697.34</v>
      </c>
      <c r="P1722" s="124" t="s">
        <v>3943</v>
      </c>
    </row>
    <row r="1723" spans="1:16" ht="51">
      <c r="A1723" s="257">
        <v>25</v>
      </c>
      <c r="B1723" s="124"/>
      <c r="C1723" s="125" t="s">
        <v>694</v>
      </c>
      <c r="D1723" s="119">
        <v>43174</v>
      </c>
      <c r="E1723" s="120" t="s">
        <v>4204</v>
      </c>
      <c r="F1723" s="120" t="s">
        <v>3</v>
      </c>
      <c r="G1723" s="120">
        <v>1605441</v>
      </c>
      <c r="H1723" s="124"/>
      <c r="I1723" s="128" t="s">
        <v>4205</v>
      </c>
      <c r="J1723" s="124"/>
      <c r="K1723" s="124"/>
      <c r="L1723" s="124"/>
      <c r="M1723" s="124"/>
      <c r="N1723" s="207">
        <v>0</v>
      </c>
      <c r="O1723" s="207">
        <v>1348.78</v>
      </c>
      <c r="P1723" s="124" t="s">
        <v>1314</v>
      </c>
    </row>
    <row r="1724" spans="1:16" ht="51">
      <c r="A1724" s="257" t="s">
        <v>626</v>
      </c>
      <c r="B1724" s="124"/>
      <c r="C1724" s="125" t="s">
        <v>1234</v>
      </c>
      <c r="D1724" s="119">
        <v>43174</v>
      </c>
      <c r="E1724" s="120" t="s">
        <v>4206</v>
      </c>
      <c r="F1724" s="120" t="s">
        <v>3</v>
      </c>
      <c r="G1724" s="120">
        <v>1605482</v>
      </c>
      <c r="H1724" s="124"/>
      <c r="I1724" s="128" t="s">
        <v>4207</v>
      </c>
      <c r="J1724" s="124"/>
      <c r="K1724" s="124"/>
      <c r="L1724" s="124"/>
      <c r="M1724" s="124"/>
      <c r="N1724" s="207">
        <v>0</v>
      </c>
      <c r="O1724" s="207">
        <v>1211.25</v>
      </c>
      <c r="P1724" s="124" t="s">
        <v>1314</v>
      </c>
    </row>
    <row r="1725" spans="1:16" ht="51">
      <c r="A1725" s="257" t="s">
        <v>619</v>
      </c>
      <c r="B1725" s="124"/>
      <c r="C1725" s="125" t="s">
        <v>713</v>
      </c>
      <c r="D1725" s="119">
        <v>43174</v>
      </c>
      <c r="E1725" s="120" t="s">
        <v>4208</v>
      </c>
      <c r="F1725" s="120" t="s">
        <v>3</v>
      </c>
      <c r="G1725" s="120">
        <v>1605375</v>
      </c>
      <c r="H1725" s="124"/>
      <c r="I1725" s="128" t="s">
        <v>4209</v>
      </c>
      <c r="J1725" s="124"/>
      <c r="K1725" s="124"/>
      <c r="L1725" s="124"/>
      <c r="M1725" s="124"/>
      <c r="N1725" s="207">
        <v>0</v>
      </c>
      <c r="O1725" s="207">
        <v>5722.85</v>
      </c>
      <c r="P1725" s="124" t="s">
        <v>1314</v>
      </c>
    </row>
    <row r="1726" spans="1:16" ht="51">
      <c r="A1726" s="257">
        <v>130</v>
      </c>
      <c r="B1726" s="124"/>
      <c r="C1726" s="125" t="s">
        <v>727</v>
      </c>
      <c r="D1726" s="119">
        <v>43174</v>
      </c>
      <c r="E1726" s="120" t="s">
        <v>4210</v>
      </c>
      <c r="F1726" s="120" t="s">
        <v>3</v>
      </c>
      <c r="G1726" s="120">
        <v>1605380</v>
      </c>
      <c r="H1726" s="124"/>
      <c r="I1726" s="128" t="s">
        <v>4211</v>
      </c>
      <c r="J1726" s="124"/>
      <c r="K1726" s="124"/>
      <c r="L1726" s="124"/>
      <c r="M1726" s="124"/>
      <c r="N1726" s="207">
        <v>0</v>
      </c>
      <c r="O1726" s="207">
        <v>234</v>
      </c>
      <c r="P1726" s="124" t="s">
        <v>1314</v>
      </c>
    </row>
    <row r="1727" spans="1:16" ht="63.75">
      <c r="A1727" s="257" t="s">
        <v>619</v>
      </c>
      <c r="B1727" s="124"/>
      <c r="C1727" s="125" t="s">
        <v>713</v>
      </c>
      <c r="D1727" s="119">
        <v>43174</v>
      </c>
      <c r="E1727" s="120" t="s">
        <v>4212</v>
      </c>
      <c r="F1727" s="120" t="s">
        <v>3</v>
      </c>
      <c r="G1727" s="120">
        <v>1605459</v>
      </c>
      <c r="H1727" s="124"/>
      <c r="I1727" s="128" t="s">
        <v>4213</v>
      </c>
      <c r="J1727" s="124"/>
      <c r="K1727" s="124"/>
      <c r="L1727" s="124"/>
      <c r="M1727" s="124"/>
      <c r="N1727" s="207">
        <v>0</v>
      </c>
      <c r="O1727" s="207">
        <v>6428.14</v>
      </c>
      <c r="P1727" s="124" t="s">
        <v>1314</v>
      </c>
    </row>
    <row r="1728" spans="1:16" ht="51">
      <c r="A1728" s="257" t="s">
        <v>619</v>
      </c>
      <c r="B1728" s="124"/>
      <c r="C1728" s="125" t="s">
        <v>713</v>
      </c>
      <c r="D1728" s="119">
        <v>43174</v>
      </c>
      <c r="E1728" s="120" t="s">
        <v>4214</v>
      </c>
      <c r="F1728" s="120" t="s">
        <v>3</v>
      </c>
      <c r="G1728" s="120">
        <v>1605468</v>
      </c>
      <c r="H1728" s="124"/>
      <c r="I1728" s="128" t="s">
        <v>4215</v>
      </c>
      <c r="J1728" s="124"/>
      <c r="K1728" s="124"/>
      <c r="L1728" s="124"/>
      <c r="M1728" s="124"/>
      <c r="N1728" s="207">
        <v>0</v>
      </c>
      <c r="O1728" s="207">
        <v>6.42</v>
      </c>
      <c r="P1728" s="124" t="s">
        <v>1314</v>
      </c>
    </row>
    <row r="1729" spans="1:16" ht="51">
      <c r="A1729" s="257" t="s">
        <v>619</v>
      </c>
      <c r="B1729" s="124"/>
      <c r="C1729" s="125" t="s">
        <v>713</v>
      </c>
      <c r="D1729" s="119">
        <v>43174</v>
      </c>
      <c r="E1729" s="120" t="s">
        <v>4216</v>
      </c>
      <c r="F1729" s="120" t="s">
        <v>3</v>
      </c>
      <c r="G1729" s="120">
        <v>1605469</v>
      </c>
      <c r="H1729" s="124"/>
      <c r="I1729" s="128" t="s">
        <v>4217</v>
      </c>
      <c r="J1729" s="124"/>
      <c r="K1729" s="124"/>
      <c r="L1729" s="124"/>
      <c r="M1729" s="124"/>
      <c r="N1729" s="207">
        <v>0</v>
      </c>
      <c r="O1729" s="207">
        <v>487.77</v>
      </c>
      <c r="P1729" s="124" t="s">
        <v>1314</v>
      </c>
    </row>
    <row r="1730" spans="1:16" ht="51">
      <c r="A1730" s="257" t="s">
        <v>619</v>
      </c>
      <c r="B1730" s="124"/>
      <c r="C1730" s="125" t="s">
        <v>713</v>
      </c>
      <c r="D1730" s="119">
        <v>43174</v>
      </c>
      <c r="E1730" s="120" t="s">
        <v>4218</v>
      </c>
      <c r="F1730" s="120" t="s">
        <v>3</v>
      </c>
      <c r="G1730" s="120">
        <v>1605470</v>
      </c>
      <c r="H1730" s="124"/>
      <c r="I1730" s="128" t="s">
        <v>4219</v>
      </c>
      <c r="J1730" s="124"/>
      <c r="K1730" s="124"/>
      <c r="L1730" s="124"/>
      <c r="M1730" s="124"/>
      <c r="N1730" s="207">
        <v>0</v>
      </c>
      <c r="O1730" s="207">
        <v>620.57000000000005</v>
      </c>
      <c r="P1730" s="124" t="s">
        <v>1314</v>
      </c>
    </row>
    <row r="1731" spans="1:16" ht="51">
      <c r="A1731" s="257" t="s">
        <v>619</v>
      </c>
      <c r="B1731" s="124"/>
      <c r="C1731" s="125" t="s">
        <v>713</v>
      </c>
      <c r="D1731" s="119">
        <v>43174</v>
      </c>
      <c r="E1731" s="120" t="s">
        <v>4220</v>
      </c>
      <c r="F1731" s="120" t="s">
        <v>3</v>
      </c>
      <c r="G1731" s="120">
        <v>1605472</v>
      </c>
      <c r="H1731" s="124"/>
      <c r="I1731" s="128" t="s">
        <v>4221</v>
      </c>
      <c r="J1731" s="124"/>
      <c r="K1731" s="124"/>
      <c r="L1731" s="124"/>
      <c r="M1731" s="124"/>
      <c r="N1731" s="207">
        <v>0</v>
      </c>
      <c r="O1731" s="207">
        <v>932.22</v>
      </c>
      <c r="P1731" s="124" t="s">
        <v>1314</v>
      </c>
    </row>
    <row r="1732" spans="1:16" ht="51">
      <c r="A1732" s="257" t="s">
        <v>619</v>
      </c>
      <c r="B1732" s="124"/>
      <c r="C1732" s="125" t="s">
        <v>713</v>
      </c>
      <c r="D1732" s="119">
        <v>43174</v>
      </c>
      <c r="E1732" s="120" t="s">
        <v>4222</v>
      </c>
      <c r="F1732" s="120" t="s">
        <v>3</v>
      </c>
      <c r="G1732" s="120">
        <v>1605473</v>
      </c>
      <c r="H1732" s="124"/>
      <c r="I1732" s="128" t="s">
        <v>4223</v>
      </c>
      <c r="J1732" s="124"/>
      <c r="K1732" s="124"/>
      <c r="L1732" s="124"/>
      <c r="M1732" s="124"/>
      <c r="N1732" s="207">
        <v>0</v>
      </c>
      <c r="O1732" s="207">
        <v>1072.83</v>
      </c>
      <c r="P1732" s="124" t="s">
        <v>1314</v>
      </c>
    </row>
    <row r="1733" spans="1:16" ht="51">
      <c r="A1733" s="257" t="s">
        <v>619</v>
      </c>
      <c r="B1733" s="124"/>
      <c r="C1733" s="125" t="s">
        <v>713</v>
      </c>
      <c r="D1733" s="119">
        <v>43174</v>
      </c>
      <c r="E1733" s="120" t="s">
        <v>4224</v>
      </c>
      <c r="F1733" s="120" t="s">
        <v>3</v>
      </c>
      <c r="G1733" s="120">
        <v>1605475</v>
      </c>
      <c r="H1733" s="124"/>
      <c r="I1733" s="128" t="s">
        <v>4225</v>
      </c>
      <c r="J1733" s="124"/>
      <c r="K1733" s="124"/>
      <c r="L1733" s="124"/>
      <c r="M1733" s="124"/>
      <c r="N1733" s="207">
        <v>0</v>
      </c>
      <c r="O1733" s="207">
        <v>12000</v>
      </c>
      <c r="P1733" s="124" t="s">
        <v>1314</v>
      </c>
    </row>
    <row r="1734" spans="1:16" ht="51">
      <c r="A1734" s="257">
        <v>580</v>
      </c>
      <c r="B1734" s="124"/>
      <c r="C1734" s="125" t="s">
        <v>217</v>
      </c>
      <c r="D1734" s="119">
        <v>43174</v>
      </c>
      <c r="E1734" s="120" t="s">
        <v>4226</v>
      </c>
      <c r="F1734" s="120" t="s">
        <v>3</v>
      </c>
      <c r="G1734" s="120">
        <v>1605493</v>
      </c>
      <c r="H1734" s="124"/>
      <c r="I1734" s="128" t="s">
        <v>4227</v>
      </c>
      <c r="J1734" s="124"/>
      <c r="K1734" s="124"/>
      <c r="L1734" s="124"/>
      <c r="M1734" s="124"/>
      <c r="N1734" s="207">
        <v>0</v>
      </c>
      <c r="O1734" s="207">
        <v>60</v>
      </c>
      <c r="P1734" s="124" t="s">
        <v>1314</v>
      </c>
    </row>
    <row r="1735" spans="1:16" ht="51">
      <c r="A1735" s="257" t="s">
        <v>619</v>
      </c>
      <c r="B1735" s="124"/>
      <c r="C1735" s="125" t="s">
        <v>713</v>
      </c>
      <c r="D1735" s="119">
        <v>43174</v>
      </c>
      <c r="E1735" s="120" t="s">
        <v>4228</v>
      </c>
      <c r="F1735" s="120" t="s">
        <v>3</v>
      </c>
      <c r="G1735" s="120">
        <v>1605496</v>
      </c>
      <c r="H1735" s="124"/>
      <c r="I1735" s="128" t="s">
        <v>4229</v>
      </c>
      <c r="J1735" s="124"/>
      <c r="K1735" s="124"/>
      <c r="L1735" s="124"/>
      <c r="M1735" s="124"/>
      <c r="N1735" s="207">
        <v>0</v>
      </c>
      <c r="O1735" s="207">
        <v>2947.56</v>
      </c>
      <c r="P1735" s="124" t="s">
        <v>1314</v>
      </c>
    </row>
    <row r="1736" spans="1:16" ht="38.25">
      <c r="A1736" s="257">
        <v>86</v>
      </c>
      <c r="B1736" s="124"/>
      <c r="C1736" s="125" t="s">
        <v>710</v>
      </c>
      <c r="D1736" s="119">
        <v>43174</v>
      </c>
      <c r="E1736" s="120" t="s">
        <v>4230</v>
      </c>
      <c r="F1736" s="120" t="s">
        <v>3</v>
      </c>
      <c r="G1736" s="120">
        <v>1605551</v>
      </c>
      <c r="H1736" s="124"/>
      <c r="I1736" s="128" t="s">
        <v>4231</v>
      </c>
      <c r="J1736" s="124"/>
      <c r="K1736" s="124"/>
      <c r="L1736" s="124"/>
      <c r="M1736" s="124"/>
      <c r="N1736" s="207">
        <v>0</v>
      </c>
      <c r="O1736" s="207">
        <v>414.2</v>
      </c>
      <c r="P1736" s="124" t="s">
        <v>1314</v>
      </c>
    </row>
    <row r="1737" spans="1:16" ht="38.25">
      <c r="A1737" s="257">
        <v>86</v>
      </c>
      <c r="B1737" s="124"/>
      <c r="C1737" s="125" t="s">
        <v>710</v>
      </c>
      <c r="D1737" s="119">
        <v>43174</v>
      </c>
      <c r="E1737" s="120" t="s">
        <v>4232</v>
      </c>
      <c r="F1737" s="120" t="s">
        <v>3</v>
      </c>
      <c r="G1737" s="120">
        <v>1605554</v>
      </c>
      <c r="H1737" s="124"/>
      <c r="I1737" s="128" t="s">
        <v>4231</v>
      </c>
      <c r="J1737" s="124"/>
      <c r="K1737" s="124"/>
      <c r="L1737" s="124"/>
      <c r="M1737" s="124"/>
      <c r="N1737" s="207">
        <v>0</v>
      </c>
      <c r="O1737" s="207">
        <v>30</v>
      </c>
      <c r="P1737" s="124" t="s">
        <v>1314</v>
      </c>
    </row>
    <row r="1738" spans="1:16" ht="51">
      <c r="A1738" s="257">
        <v>132</v>
      </c>
      <c r="B1738" s="124"/>
      <c r="C1738" s="125" t="s">
        <v>728</v>
      </c>
      <c r="D1738" s="119">
        <v>43174</v>
      </c>
      <c r="E1738" s="120" t="s">
        <v>4233</v>
      </c>
      <c r="F1738" s="120" t="s">
        <v>3</v>
      </c>
      <c r="G1738" s="120">
        <v>1605572</v>
      </c>
      <c r="H1738" s="124"/>
      <c r="I1738" s="128" t="s">
        <v>4234</v>
      </c>
      <c r="J1738" s="124"/>
      <c r="K1738" s="124"/>
      <c r="L1738" s="124"/>
      <c r="M1738" s="124"/>
      <c r="N1738" s="207">
        <v>0</v>
      </c>
      <c r="O1738" s="207">
        <v>310</v>
      </c>
      <c r="P1738" s="124" t="s">
        <v>1314</v>
      </c>
    </row>
    <row r="1739" spans="1:16" ht="51">
      <c r="A1739" s="257">
        <v>513</v>
      </c>
      <c r="B1739" s="124"/>
      <c r="C1739" s="125" t="s">
        <v>201</v>
      </c>
      <c r="D1739" s="119">
        <v>43174</v>
      </c>
      <c r="E1739" s="120" t="s">
        <v>4235</v>
      </c>
      <c r="F1739" s="120" t="s">
        <v>3</v>
      </c>
      <c r="G1739" s="120">
        <v>1605596</v>
      </c>
      <c r="H1739" s="124"/>
      <c r="I1739" s="128" t="s">
        <v>4236</v>
      </c>
      <c r="J1739" s="124"/>
      <c r="K1739" s="124"/>
      <c r="L1739" s="124"/>
      <c r="M1739" s="124"/>
      <c r="N1739" s="207">
        <v>0</v>
      </c>
      <c r="O1739" s="207">
        <v>16.330000000000002</v>
      </c>
      <c r="P1739" s="124" t="s">
        <v>3943</v>
      </c>
    </row>
    <row r="1740" spans="1:16" ht="51">
      <c r="A1740" s="257" t="s">
        <v>619</v>
      </c>
      <c r="B1740" s="124"/>
      <c r="C1740" s="125" t="s">
        <v>713</v>
      </c>
      <c r="D1740" s="119">
        <v>43174</v>
      </c>
      <c r="E1740" s="120" t="s">
        <v>4237</v>
      </c>
      <c r="F1740" s="120" t="s">
        <v>3</v>
      </c>
      <c r="G1740" s="120">
        <v>1605599</v>
      </c>
      <c r="H1740" s="124"/>
      <c r="I1740" s="128" t="s">
        <v>4238</v>
      </c>
      <c r="J1740" s="124"/>
      <c r="K1740" s="124"/>
      <c r="L1740" s="124"/>
      <c r="M1740" s="124"/>
      <c r="N1740" s="207">
        <v>0</v>
      </c>
      <c r="O1740" s="207">
        <v>5713.94</v>
      </c>
      <c r="P1740" s="124" t="s">
        <v>1314</v>
      </c>
    </row>
    <row r="1741" spans="1:16" ht="51">
      <c r="A1741" s="257" t="s">
        <v>619</v>
      </c>
      <c r="B1741" s="124"/>
      <c r="C1741" s="125" t="s">
        <v>713</v>
      </c>
      <c r="D1741" s="119">
        <v>43174</v>
      </c>
      <c r="E1741" s="120" t="s">
        <v>4239</v>
      </c>
      <c r="F1741" s="120" t="s">
        <v>3</v>
      </c>
      <c r="G1741" s="120">
        <v>1605619</v>
      </c>
      <c r="H1741" s="124"/>
      <c r="I1741" s="128" t="s">
        <v>4240</v>
      </c>
      <c r="J1741" s="124"/>
      <c r="K1741" s="124"/>
      <c r="L1741" s="124"/>
      <c r="M1741" s="124"/>
      <c r="N1741" s="207">
        <v>0</v>
      </c>
      <c r="O1741" s="207">
        <v>8057.19</v>
      </c>
      <c r="P1741" s="124" t="s">
        <v>1314</v>
      </c>
    </row>
    <row r="1742" spans="1:16" ht="63.75">
      <c r="A1742" s="257">
        <v>48</v>
      </c>
      <c r="B1742" s="124"/>
      <c r="C1742" s="125" t="s">
        <v>700</v>
      </c>
      <c r="D1742" s="119">
        <v>43174</v>
      </c>
      <c r="E1742" s="120" t="s">
        <v>4241</v>
      </c>
      <c r="F1742" s="120" t="s">
        <v>3</v>
      </c>
      <c r="G1742" s="120">
        <v>1605633</v>
      </c>
      <c r="H1742" s="124"/>
      <c r="I1742" s="128" t="s">
        <v>4242</v>
      </c>
      <c r="J1742" s="124"/>
      <c r="K1742" s="124"/>
      <c r="L1742" s="124"/>
      <c r="M1742" s="124"/>
      <c r="N1742" s="207">
        <v>0</v>
      </c>
      <c r="O1742" s="207">
        <v>53</v>
      </c>
      <c r="P1742" s="124" t="s">
        <v>1314</v>
      </c>
    </row>
    <row r="1743" spans="1:16" ht="63.75">
      <c r="A1743" s="257">
        <v>378</v>
      </c>
      <c r="B1743" s="124"/>
      <c r="C1743" s="125" t="s">
        <v>1274</v>
      </c>
      <c r="D1743" s="119">
        <v>43174</v>
      </c>
      <c r="E1743" s="120" t="s">
        <v>4614</v>
      </c>
      <c r="F1743" s="120" t="s">
        <v>11</v>
      </c>
      <c r="G1743" s="120">
        <v>916031</v>
      </c>
      <c r="H1743" s="124"/>
      <c r="I1743" s="128" t="s">
        <v>4615</v>
      </c>
      <c r="J1743" s="124"/>
      <c r="K1743" s="124"/>
      <c r="L1743" s="124"/>
      <c r="M1743" s="124"/>
      <c r="N1743" s="207">
        <v>50</v>
      </c>
      <c r="O1743" s="207">
        <v>0</v>
      </c>
      <c r="P1743" s="124" t="s">
        <v>1314</v>
      </c>
    </row>
    <row r="1744" spans="1:16" ht="63.75">
      <c r="A1744" s="257">
        <v>291</v>
      </c>
      <c r="B1744" s="124"/>
      <c r="C1744" s="125" t="s">
        <v>794</v>
      </c>
      <c r="D1744" s="119">
        <v>43174</v>
      </c>
      <c r="E1744" s="120" t="s">
        <v>4616</v>
      </c>
      <c r="F1744" s="120" t="s">
        <v>11</v>
      </c>
      <c r="G1744" s="120">
        <v>687373</v>
      </c>
      <c r="H1744" s="124"/>
      <c r="I1744" s="128" t="s">
        <v>4617</v>
      </c>
      <c r="J1744" s="124"/>
      <c r="K1744" s="124"/>
      <c r="L1744" s="124"/>
      <c r="M1744" s="124"/>
      <c r="N1744" s="207">
        <v>50</v>
      </c>
      <c r="O1744" s="207">
        <v>0</v>
      </c>
      <c r="P1744" s="124" t="s">
        <v>1314</v>
      </c>
    </row>
    <row r="1745" spans="1:16" ht="63.75">
      <c r="A1745" s="257">
        <v>513</v>
      </c>
      <c r="B1745" s="124"/>
      <c r="C1745" s="125" t="s">
        <v>201</v>
      </c>
      <c r="D1745" s="119">
        <v>43174</v>
      </c>
      <c r="E1745" s="120" t="s">
        <v>4618</v>
      </c>
      <c r="F1745" s="120" t="s">
        <v>15</v>
      </c>
      <c r="G1745" s="120">
        <v>687431</v>
      </c>
      <c r="H1745" s="124"/>
      <c r="I1745" s="128" t="s">
        <v>4619</v>
      </c>
      <c r="J1745" s="124"/>
      <c r="K1745" s="124"/>
      <c r="L1745" s="124"/>
      <c r="M1745" s="124"/>
      <c r="N1745" s="207">
        <v>50</v>
      </c>
      <c r="O1745" s="207">
        <v>0</v>
      </c>
      <c r="P1745" s="124" t="s">
        <v>1314</v>
      </c>
    </row>
    <row r="1746" spans="1:16" ht="63.75">
      <c r="A1746" s="257">
        <v>513</v>
      </c>
      <c r="B1746" s="124"/>
      <c r="C1746" s="125" t="s">
        <v>201</v>
      </c>
      <c r="D1746" s="119">
        <v>43174</v>
      </c>
      <c r="E1746" s="120" t="s">
        <v>4620</v>
      </c>
      <c r="F1746" s="120" t="s">
        <v>15</v>
      </c>
      <c r="G1746" s="120">
        <v>687435</v>
      </c>
      <c r="H1746" s="124"/>
      <c r="I1746" s="128" t="s">
        <v>4621</v>
      </c>
      <c r="J1746" s="124"/>
      <c r="K1746" s="124"/>
      <c r="L1746" s="124"/>
      <c r="M1746" s="124"/>
      <c r="N1746" s="207">
        <v>50</v>
      </c>
      <c r="O1746" s="207">
        <v>0</v>
      </c>
      <c r="P1746" s="124" t="s">
        <v>1314</v>
      </c>
    </row>
    <row r="1747" spans="1:16" ht="63.75">
      <c r="A1747" s="257">
        <v>513</v>
      </c>
      <c r="B1747" s="124"/>
      <c r="C1747" s="125" t="s">
        <v>201</v>
      </c>
      <c r="D1747" s="119">
        <v>43174</v>
      </c>
      <c r="E1747" s="120" t="s">
        <v>4622</v>
      </c>
      <c r="F1747" s="120" t="s">
        <v>15</v>
      </c>
      <c r="G1747" s="120">
        <v>687441</v>
      </c>
      <c r="H1747" s="124"/>
      <c r="I1747" s="128" t="s">
        <v>4623</v>
      </c>
      <c r="J1747" s="124"/>
      <c r="K1747" s="124"/>
      <c r="L1747" s="124"/>
      <c r="M1747" s="124"/>
      <c r="N1747" s="207">
        <v>50</v>
      </c>
      <c r="O1747" s="207">
        <v>0</v>
      </c>
      <c r="P1747" s="124" t="s">
        <v>1314</v>
      </c>
    </row>
    <row r="1748" spans="1:16" ht="63.75">
      <c r="A1748" s="257">
        <v>15</v>
      </c>
      <c r="B1748" s="124"/>
      <c r="C1748" s="125" t="s">
        <v>691</v>
      </c>
      <c r="D1748" s="119">
        <v>43174</v>
      </c>
      <c r="E1748" s="120" t="s">
        <v>4624</v>
      </c>
      <c r="F1748" s="120" t="s">
        <v>15</v>
      </c>
      <c r="G1748" s="120">
        <v>4547</v>
      </c>
      <c r="H1748" s="124"/>
      <c r="I1748" s="128" t="s">
        <v>4625</v>
      </c>
      <c r="J1748" s="124"/>
      <c r="K1748" s="124"/>
      <c r="L1748" s="124"/>
      <c r="M1748" s="124"/>
      <c r="N1748" s="207">
        <v>1320.88</v>
      </c>
      <c r="O1748" s="207">
        <v>0</v>
      </c>
      <c r="P1748" s="124" t="s">
        <v>1314</v>
      </c>
    </row>
    <row r="1749" spans="1:16" ht="89.25">
      <c r="A1749" s="257">
        <v>513</v>
      </c>
      <c r="B1749" s="124"/>
      <c r="C1749" s="125" t="s">
        <v>201</v>
      </c>
      <c r="D1749" s="119">
        <v>43174</v>
      </c>
      <c r="E1749" s="120" t="s">
        <v>4626</v>
      </c>
      <c r="F1749" s="120" t="s">
        <v>15</v>
      </c>
      <c r="G1749" s="120">
        <v>4546</v>
      </c>
      <c r="H1749" s="124"/>
      <c r="I1749" s="128" t="s">
        <v>4627</v>
      </c>
      <c r="J1749" s="124"/>
      <c r="K1749" s="124"/>
      <c r="L1749" s="124"/>
      <c r="M1749" s="124"/>
      <c r="N1749" s="207">
        <v>764.81</v>
      </c>
      <c r="O1749" s="207">
        <v>0</v>
      </c>
      <c r="P1749" s="124" t="s">
        <v>1314</v>
      </c>
    </row>
    <row r="1750" spans="1:16" ht="51">
      <c r="A1750" s="257">
        <v>46</v>
      </c>
      <c r="B1750" s="124"/>
      <c r="C1750" s="125" t="s">
        <v>698</v>
      </c>
      <c r="D1750" s="119">
        <v>43175</v>
      </c>
      <c r="E1750" s="120" t="s">
        <v>4243</v>
      </c>
      <c r="F1750" s="120" t="s">
        <v>3</v>
      </c>
      <c r="G1750" s="120">
        <v>1605905</v>
      </c>
      <c r="H1750" s="124"/>
      <c r="I1750" s="128" t="s">
        <v>4244</v>
      </c>
      <c r="J1750" s="124"/>
      <c r="K1750" s="124"/>
      <c r="L1750" s="124"/>
      <c r="M1750" s="124"/>
      <c r="N1750" s="207">
        <v>0</v>
      </c>
      <c r="O1750" s="207">
        <v>2473179.5499999998</v>
      </c>
      <c r="P1750" s="124" t="s">
        <v>1314</v>
      </c>
    </row>
    <row r="1751" spans="1:16" ht="51">
      <c r="A1751" s="257">
        <v>46</v>
      </c>
      <c r="B1751" s="124"/>
      <c r="C1751" s="125" t="s">
        <v>698</v>
      </c>
      <c r="D1751" s="119">
        <v>43175</v>
      </c>
      <c r="E1751" s="120" t="s">
        <v>4245</v>
      </c>
      <c r="F1751" s="120" t="s">
        <v>3</v>
      </c>
      <c r="G1751" s="120">
        <v>1605907</v>
      </c>
      <c r="H1751" s="124"/>
      <c r="I1751" s="128" t="s">
        <v>4246</v>
      </c>
      <c r="J1751" s="124"/>
      <c r="K1751" s="124"/>
      <c r="L1751" s="124"/>
      <c r="M1751" s="124"/>
      <c r="N1751" s="207">
        <v>0</v>
      </c>
      <c r="O1751" s="207">
        <v>50404.98</v>
      </c>
      <c r="P1751" s="124" t="s">
        <v>1314</v>
      </c>
    </row>
    <row r="1752" spans="1:16" ht="51">
      <c r="A1752" s="257">
        <v>203</v>
      </c>
      <c r="B1752" s="124"/>
      <c r="C1752" s="125" t="s">
        <v>757</v>
      </c>
      <c r="D1752" s="119">
        <v>43175</v>
      </c>
      <c r="E1752" s="120" t="s">
        <v>4247</v>
      </c>
      <c r="F1752" s="120" t="s">
        <v>3</v>
      </c>
      <c r="G1752" s="120">
        <v>1605772</v>
      </c>
      <c r="H1752" s="124"/>
      <c r="I1752" s="128" t="s">
        <v>4248</v>
      </c>
      <c r="J1752" s="124"/>
      <c r="K1752" s="124"/>
      <c r="L1752" s="124"/>
      <c r="M1752" s="124"/>
      <c r="N1752" s="207">
        <v>0</v>
      </c>
      <c r="O1752" s="207">
        <v>0.01</v>
      </c>
      <c r="P1752" s="124" t="s">
        <v>3943</v>
      </c>
    </row>
    <row r="1753" spans="1:16" ht="51">
      <c r="A1753" s="257" t="s">
        <v>619</v>
      </c>
      <c r="B1753" s="124"/>
      <c r="C1753" s="125" t="s">
        <v>713</v>
      </c>
      <c r="D1753" s="119">
        <v>43175</v>
      </c>
      <c r="E1753" s="120" t="s">
        <v>4249</v>
      </c>
      <c r="F1753" s="120" t="s">
        <v>3</v>
      </c>
      <c r="G1753" s="120">
        <v>1605789</v>
      </c>
      <c r="H1753" s="124"/>
      <c r="I1753" s="128" t="s">
        <v>4250</v>
      </c>
      <c r="J1753" s="124"/>
      <c r="K1753" s="124"/>
      <c r="L1753" s="124"/>
      <c r="M1753" s="124"/>
      <c r="N1753" s="207">
        <v>0</v>
      </c>
      <c r="O1753" s="207">
        <v>4249.51</v>
      </c>
      <c r="P1753" s="124" t="s">
        <v>1314</v>
      </c>
    </row>
    <row r="1754" spans="1:16" ht="51">
      <c r="A1754" s="257" t="s">
        <v>619</v>
      </c>
      <c r="B1754" s="124"/>
      <c r="C1754" s="125" t="s">
        <v>713</v>
      </c>
      <c r="D1754" s="119">
        <v>43175</v>
      </c>
      <c r="E1754" s="120" t="s">
        <v>4251</v>
      </c>
      <c r="F1754" s="120" t="s">
        <v>3</v>
      </c>
      <c r="G1754" s="120">
        <v>1605847</v>
      </c>
      <c r="H1754" s="124"/>
      <c r="I1754" s="128" t="s">
        <v>4252</v>
      </c>
      <c r="J1754" s="124"/>
      <c r="K1754" s="124"/>
      <c r="L1754" s="124"/>
      <c r="M1754" s="124"/>
      <c r="N1754" s="207">
        <v>0</v>
      </c>
      <c r="O1754" s="207">
        <v>4682.28</v>
      </c>
      <c r="P1754" s="124" t="s">
        <v>1314</v>
      </c>
    </row>
    <row r="1755" spans="1:16" ht="51">
      <c r="A1755" s="257" t="s">
        <v>619</v>
      </c>
      <c r="B1755" s="124"/>
      <c r="C1755" s="125" t="s">
        <v>713</v>
      </c>
      <c r="D1755" s="119">
        <v>43175</v>
      </c>
      <c r="E1755" s="120" t="s">
        <v>4253</v>
      </c>
      <c r="F1755" s="120" t="s">
        <v>3</v>
      </c>
      <c r="G1755" s="120">
        <v>1605850</v>
      </c>
      <c r="H1755" s="124"/>
      <c r="I1755" s="128" t="s">
        <v>4254</v>
      </c>
      <c r="J1755" s="124"/>
      <c r="K1755" s="124"/>
      <c r="L1755" s="124"/>
      <c r="M1755" s="124"/>
      <c r="N1755" s="207">
        <v>0</v>
      </c>
      <c r="O1755" s="207">
        <v>31881.5</v>
      </c>
      <c r="P1755" s="124" t="s">
        <v>1314</v>
      </c>
    </row>
    <row r="1756" spans="1:16" ht="51">
      <c r="A1756" s="257" t="s">
        <v>619</v>
      </c>
      <c r="B1756" s="124"/>
      <c r="C1756" s="125" t="s">
        <v>713</v>
      </c>
      <c r="D1756" s="119">
        <v>43175</v>
      </c>
      <c r="E1756" s="120" t="s">
        <v>4255</v>
      </c>
      <c r="F1756" s="120" t="s">
        <v>3</v>
      </c>
      <c r="G1756" s="120">
        <v>1605865</v>
      </c>
      <c r="H1756" s="124"/>
      <c r="I1756" s="128" t="s">
        <v>4256</v>
      </c>
      <c r="J1756" s="124"/>
      <c r="K1756" s="124"/>
      <c r="L1756" s="124"/>
      <c r="M1756" s="124"/>
      <c r="N1756" s="207">
        <v>0</v>
      </c>
      <c r="O1756" s="207">
        <v>1</v>
      </c>
      <c r="P1756" s="124" t="s">
        <v>1314</v>
      </c>
    </row>
    <row r="1757" spans="1:16" ht="63.75">
      <c r="A1757" s="257" t="s">
        <v>619</v>
      </c>
      <c r="B1757" s="124"/>
      <c r="C1757" s="125" t="s">
        <v>713</v>
      </c>
      <c r="D1757" s="119">
        <v>43175</v>
      </c>
      <c r="E1757" s="120" t="s">
        <v>4257</v>
      </c>
      <c r="F1757" s="120" t="s">
        <v>3</v>
      </c>
      <c r="G1757" s="120">
        <v>1605915</v>
      </c>
      <c r="H1757" s="124"/>
      <c r="I1757" s="128" t="s">
        <v>4258</v>
      </c>
      <c r="J1757" s="124"/>
      <c r="K1757" s="124"/>
      <c r="L1757" s="124"/>
      <c r="M1757" s="124"/>
      <c r="N1757" s="207">
        <v>0</v>
      </c>
      <c r="O1757" s="207">
        <v>7800.45</v>
      </c>
      <c r="P1757" s="124" t="s">
        <v>1314</v>
      </c>
    </row>
    <row r="1758" spans="1:16" ht="51">
      <c r="A1758" s="257" t="s">
        <v>619</v>
      </c>
      <c r="B1758" s="124"/>
      <c r="C1758" s="125" t="s">
        <v>713</v>
      </c>
      <c r="D1758" s="119">
        <v>43175</v>
      </c>
      <c r="E1758" s="120" t="s">
        <v>4259</v>
      </c>
      <c r="F1758" s="120" t="s">
        <v>3</v>
      </c>
      <c r="G1758" s="120">
        <v>1605933</v>
      </c>
      <c r="H1758" s="124"/>
      <c r="I1758" s="128" t="s">
        <v>4260</v>
      </c>
      <c r="J1758" s="124"/>
      <c r="K1758" s="124"/>
      <c r="L1758" s="124"/>
      <c r="M1758" s="124"/>
      <c r="N1758" s="207">
        <v>0</v>
      </c>
      <c r="O1758" s="207">
        <v>313.97000000000003</v>
      </c>
      <c r="P1758" s="124" t="s">
        <v>1314</v>
      </c>
    </row>
    <row r="1759" spans="1:16" ht="63.75">
      <c r="A1759" s="257" t="s">
        <v>619</v>
      </c>
      <c r="B1759" s="124"/>
      <c r="C1759" s="125" t="s">
        <v>713</v>
      </c>
      <c r="D1759" s="119">
        <v>43175</v>
      </c>
      <c r="E1759" s="120" t="s">
        <v>4261</v>
      </c>
      <c r="F1759" s="120" t="s">
        <v>3</v>
      </c>
      <c r="G1759" s="120">
        <v>1605981</v>
      </c>
      <c r="H1759" s="124"/>
      <c r="I1759" s="128" t="s">
        <v>4262</v>
      </c>
      <c r="J1759" s="124"/>
      <c r="K1759" s="124"/>
      <c r="L1759" s="124"/>
      <c r="M1759" s="124"/>
      <c r="N1759" s="207">
        <v>0</v>
      </c>
      <c r="O1759" s="207">
        <v>34.5</v>
      </c>
      <c r="P1759" s="124" t="s">
        <v>1314</v>
      </c>
    </row>
    <row r="1760" spans="1:16" ht="63.75">
      <c r="A1760" s="257" t="s">
        <v>619</v>
      </c>
      <c r="B1760" s="124"/>
      <c r="C1760" s="125" t="s">
        <v>713</v>
      </c>
      <c r="D1760" s="119">
        <v>43175</v>
      </c>
      <c r="E1760" s="120" t="s">
        <v>4263</v>
      </c>
      <c r="F1760" s="120" t="s">
        <v>3</v>
      </c>
      <c r="G1760" s="120">
        <v>1605983</v>
      </c>
      <c r="H1760" s="124"/>
      <c r="I1760" s="128" t="s">
        <v>4264</v>
      </c>
      <c r="J1760" s="124"/>
      <c r="K1760" s="124"/>
      <c r="L1760" s="124"/>
      <c r="M1760" s="124"/>
      <c r="N1760" s="207">
        <v>0</v>
      </c>
      <c r="O1760" s="207">
        <v>14</v>
      </c>
      <c r="P1760" s="124" t="s">
        <v>1314</v>
      </c>
    </row>
    <row r="1761" spans="1:16" ht="63.75">
      <c r="A1761" s="257" t="s">
        <v>619</v>
      </c>
      <c r="B1761" s="124"/>
      <c r="C1761" s="125" t="s">
        <v>713</v>
      </c>
      <c r="D1761" s="119">
        <v>43175</v>
      </c>
      <c r="E1761" s="120" t="s">
        <v>4265</v>
      </c>
      <c r="F1761" s="120" t="s">
        <v>3</v>
      </c>
      <c r="G1761" s="120">
        <v>1605984</v>
      </c>
      <c r="H1761" s="124"/>
      <c r="I1761" s="128" t="s">
        <v>4266</v>
      </c>
      <c r="J1761" s="124"/>
      <c r="K1761" s="124"/>
      <c r="L1761" s="124"/>
      <c r="M1761" s="124"/>
      <c r="N1761" s="207">
        <v>0</v>
      </c>
      <c r="O1761" s="207">
        <v>8.6999999999999993</v>
      </c>
      <c r="P1761" s="124" t="s">
        <v>1314</v>
      </c>
    </row>
    <row r="1762" spans="1:16" ht="51">
      <c r="A1762" s="257">
        <v>224</v>
      </c>
      <c r="B1762" s="124"/>
      <c r="C1762" s="125" t="s">
        <v>120</v>
      </c>
      <c r="D1762" s="119">
        <v>43175</v>
      </c>
      <c r="E1762" s="120" t="s">
        <v>4267</v>
      </c>
      <c r="F1762" s="120" t="s">
        <v>3</v>
      </c>
      <c r="G1762" s="120">
        <v>1605985</v>
      </c>
      <c r="H1762" s="124"/>
      <c r="I1762" s="128" t="s">
        <v>4268</v>
      </c>
      <c r="J1762" s="124"/>
      <c r="K1762" s="124"/>
      <c r="L1762" s="124"/>
      <c r="M1762" s="124"/>
      <c r="N1762" s="207">
        <v>0</v>
      </c>
      <c r="O1762" s="207">
        <v>300</v>
      </c>
      <c r="P1762" s="124" t="s">
        <v>1314</v>
      </c>
    </row>
    <row r="1763" spans="1:16" ht="63.75">
      <c r="A1763" s="257" t="s">
        <v>619</v>
      </c>
      <c r="B1763" s="124"/>
      <c r="C1763" s="125" t="s">
        <v>713</v>
      </c>
      <c r="D1763" s="119">
        <v>43175</v>
      </c>
      <c r="E1763" s="120" t="s">
        <v>4269</v>
      </c>
      <c r="F1763" s="120" t="s">
        <v>3</v>
      </c>
      <c r="G1763" s="120">
        <v>1605986</v>
      </c>
      <c r="H1763" s="124"/>
      <c r="I1763" s="128" t="s">
        <v>4270</v>
      </c>
      <c r="J1763" s="124"/>
      <c r="K1763" s="124"/>
      <c r="L1763" s="124"/>
      <c r="M1763" s="124"/>
      <c r="N1763" s="207">
        <v>0</v>
      </c>
      <c r="O1763" s="207">
        <v>353.7</v>
      </c>
      <c r="P1763" s="124" t="s">
        <v>1314</v>
      </c>
    </row>
    <row r="1764" spans="1:16" ht="63.75">
      <c r="A1764" s="257" t="s">
        <v>619</v>
      </c>
      <c r="B1764" s="124"/>
      <c r="C1764" s="125" t="s">
        <v>713</v>
      </c>
      <c r="D1764" s="119">
        <v>43175</v>
      </c>
      <c r="E1764" s="120" t="s">
        <v>4271</v>
      </c>
      <c r="F1764" s="120" t="s">
        <v>3</v>
      </c>
      <c r="G1764" s="120">
        <v>1605987</v>
      </c>
      <c r="H1764" s="124"/>
      <c r="I1764" s="128" t="s">
        <v>4272</v>
      </c>
      <c r="J1764" s="124"/>
      <c r="K1764" s="124"/>
      <c r="L1764" s="124"/>
      <c r="M1764" s="124"/>
      <c r="N1764" s="207">
        <v>0</v>
      </c>
      <c r="O1764" s="207">
        <v>356</v>
      </c>
      <c r="P1764" s="124" t="s">
        <v>1314</v>
      </c>
    </row>
    <row r="1765" spans="1:16" ht="51">
      <c r="A1765" s="257">
        <v>224</v>
      </c>
      <c r="B1765" s="124"/>
      <c r="C1765" s="125" t="s">
        <v>120</v>
      </c>
      <c r="D1765" s="119">
        <v>43175</v>
      </c>
      <c r="E1765" s="120" t="s">
        <v>4273</v>
      </c>
      <c r="F1765" s="120" t="s">
        <v>3</v>
      </c>
      <c r="G1765" s="120">
        <v>1606001</v>
      </c>
      <c r="H1765" s="124"/>
      <c r="I1765" s="128" t="s">
        <v>4274</v>
      </c>
      <c r="J1765" s="124"/>
      <c r="K1765" s="124"/>
      <c r="L1765" s="124"/>
      <c r="M1765" s="124"/>
      <c r="N1765" s="207">
        <v>0</v>
      </c>
      <c r="O1765" s="207">
        <v>50</v>
      </c>
      <c r="P1765" s="124" t="s">
        <v>1314</v>
      </c>
    </row>
    <row r="1766" spans="1:16" ht="51">
      <c r="A1766" s="257" t="s">
        <v>619</v>
      </c>
      <c r="B1766" s="124"/>
      <c r="C1766" s="125" t="s">
        <v>713</v>
      </c>
      <c r="D1766" s="119">
        <v>43175</v>
      </c>
      <c r="E1766" s="120" t="s">
        <v>4275</v>
      </c>
      <c r="F1766" s="120" t="s">
        <v>3</v>
      </c>
      <c r="G1766" s="120">
        <v>1606069</v>
      </c>
      <c r="H1766" s="124"/>
      <c r="I1766" s="128" t="s">
        <v>4276</v>
      </c>
      <c r="J1766" s="124"/>
      <c r="K1766" s="124"/>
      <c r="L1766" s="124"/>
      <c r="M1766" s="124"/>
      <c r="N1766" s="207">
        <v>0</v>
      </c>
      <c r="O1766" s="207">
        <v>500</v>
      </c>
      <c r="P1766" s="124" t="s">
        <v>1314</v>
      </c>
    </row>
    <row r="1767" spans="1:16" ht="89.25">
      <c r="A1767" s="257">
        <v>378</v>
      </c>
      <c r="B1767" s="124"/>
      <c r="C1767" s="125" t="s">
        <v>1274</v>
      </c>
      <c r="D1767" s="119">
        <v>43175</v>
      </c>
      <c r="E1767" s="120" t="s">
        <v>4629</v>
      </c>
      <c r="F1767" s="120" t="s">
        <v>15</v>
      </c>
      <c r="G1767" s="120">
        <v>4559</v>
      </c>
      <c r="H1767" s="124"/>
      <c r="I1767" s="128" t="s">
        <v>4630</v>
      </c>
      <c r="J1767" s="124"/>
      <c r="K1767" s="124"/>
      <c r="L1767" s="124"/>
      <c r="M1767" s="124"/>
      <c r="N1767" s="207">
        <v>270.41000000000003</v>
      </c>
      <c r="O1767" s="207">
        <v>0</v>
      </c>
      <c r="P1767" s="124" t="s">
        <v>1314</v>
      </c>
    </row>
    <row r="1768" spans="1:16" ht="114.75">
      <c r="A1768" s="257">
        <v>249</v>
      </c>
      <c r="B1768" s="124"/>
      <c r="C1768" s="125" t="s">
        <v>775</v>
      </c>
      <c r="D1768" s="119">
        <v>43175</v>
      </c>
      <c r="E1768" s="120" t="s">
        <v>4631</v>
      </c>
      <c r="F1768" s="120" t="s">
        <v>1257</v>
      </c>
      <c r="G1768" s="120">
        <v>4519</v>
      </c>
      <c r="H1768" s="124"/>
      <c r="I1768" s="128" t="s">
        <v>4632</v>
      </c>
      <c r="J1768" s="124"/>
      <c r="K1768" s="124"/>
      <c r="L1768" s="124"/>
      <c r="M1768" s="124"/>
      <c r="N1768" s="207">
        <v>16742.810000000001</v>
      </c>
      <c r="O1768" s="207">
        <v>0</v>
      </c>
      <c r="P1768" s="124" t="s">
        <v>1314</v>
      </c>
    </row>
    <row r="1769" spans="1:16" ht="102">
      <c r="A1769" s="257">
        <v>249</v>
      </c>
      <c r="B1769" s="124"/>
      <c r="C1769" s="125" t="s">
        <v>775</v>
      </c>
      <c r="D1769" s="119">
        <v>43175</v>
      </c>
      <c r="E1769" s="120" t="s">
        <v>4633</v>
      </c>
      <c r="F1769" s="120" t="s">
        <v>15</v>
      </c>
      <c r="G1769" s="120">
        <v>4519</v>
      </c>
      <c r="H1769" s="124"/>
      <c r="I1769" s="128" t="s">
        <v>4634</v>
      </c>
      <c r="J1769" s="124"/>
      <c r="K1769" s="124"/>
      <c r="L1769" s="124"/>
      <c r="M1769" s="124"/>
      <c r="N1769" s="207">
        <v>1706.69</v>
      </c>
      <c r="O1769" s="207">
        <v>0</v>
      </c>
      <c r="P1769" s="124" t="s">
        <v>1314</v>
      </c>
    </row>
    <row r="1770" spans="1:16" ht="89.25">
      <c r="A1770" s="257">
        <v>376</v>
      </c>
      <c r="B1770" s="124"/>
      <c r="C1770" s="125" t="s">
        <v>1272</v>
      </c>
      <c r="D1770" s="119">
        <v>43175</v>
      </c>
      <c r="E1770" s="120" t="s">
        <v>4635</v>
      </c>
      <c r="F1770" s="120" t="s">
        <v>11</v>
      </c>
      <c r="G1770" s="120">
        <v>916101</v>
      </c>
      <c r="H1770" s="124"/>
      <c r="I1770" s="128" t="s">
        <v>4636</v>
      </c>
      <c r="J1770" s="124"/>
      <c r="K1770" s="124"/>
      <c r="L1770" s="124"/>
      <c r="M1770" s="124"/>
      <c r="N1770" s="207">
        <v>270</v>
      </c>
      <c r="O1770" s="207">
        <v>0</v>
      </c>
      <c r="P1770" s="124" t="s">
        <v>1314</v>
      </c>
    </row>
    <row r="1771" spans="1:16" ht="102">
      <c r="A1771" s="257">
        <v>513</v>
      </c>
      <c r="B1771" s="124"/>
      <c r="C1771" s="125" t="s">
        <v>201</v>
      </c>
      <c r="D1771" s="119">
        <v>43175</v>
      </c>
      <c r="E1771" s="120" t="s">
        <v>4637</v>
      </c>
      <c r="F1771" s="120" t="s">
        <v>15</v>
      </c>
      <c r="G1771" s="120">
        <v>4548</v>
      </c>
      <c r="H1771" s="124"/>
      <c r="I1771" s="128" t="s">
        <v>4638</v>
      </c>
      <c r="J1771" s="124"/>
      <c r="K1771" s="124"/>
      <c r="L1771" s="124"/>
      <c r="M1771" s="124"/>
      <c r="N1771" s="207">
        <v>50</v>
      </c>
      <c r="O1771" s="207">
        <v>0</v>
      </c>
      <c r="P1771" s="124" t="s">
        <v>1314</v>
      </c>
    </row>
    <row r="1772" spans="1:16" ht="51">
      <c r="A1772" s="257">
        <v>46</v>
      </c>
      <c r="B1772" s="124"/>
      <c r="C1772" s="125" t="s">
        <v>698</v>
      </c>
      <c r="D1772" s="119">
        <v>43178</v>
      </c>
      <c r="E1772" s="120" t="s">
        <v>4277</v>
      </c>
      <c r="F1772" s="120" t="s">
        <v>3</v>
      </c>
      <c r="G1772" s="120">
        <v>1606368</v>
      </c>
      <c r="H1772" s="124"/>
      <c r="I1772" s="128" t="s">
        <v>4278</v>
      </c>
      <c r="J1772" s="124"/>
      <c r="K1772" s="124"/>
      <c r="L1772" s="124"/>
      <c r="M1772" s="124"/>
      <c r="N1772" s="207">
        <v>0</v>
      </c>
      <c r="O1772" s="207">
        <v>700000</v>
      </c>
      <c r="P1772" s="124" t="s">
        <v>1314</v>
      </c>
    </row>
    <row r="1773" spans="1:16" ht="51">
      <c r="A1773" s="257">
        <v>292</v>
      </c>
      <c r="B1773" s="124"/>
      <c r="C1773" s="125" t="s">
        <v>152</v>
      </c>
      <c r="D1773" s="119">
        <v>43178</v>
      </c>
      <c r="E1773" s="120" t="s">
        <v>4279</v>
      </c>
      <c r="F1773" s="120" t="s">
        <v>3</v>
      </c>
      <c r="G1773" s="120">
        <v>1606344</v>
      </c>
      <c r="H1773" s="124"/>
      <c r="I1773" s="128" t="s">
        <v>4280</v>
      </c>
      <c r="J1773" s="124"/>
      <c r="K1773" s="124"/>
      <c r="L1773" s="124"/>
      <c r="M1773" s="124"/>
      <c r="N1773" s="207">
        <v>0</v>
      </c>
      <c r="O1773" s="207">
        <v>2071.7600000000002</v>
      </c>
      <c r="P1773" s="124" t="s">
        <v>1314</v>
      </c>
    </row>
    <row r="1774" spans="1:16" ht="51">
      <c r="A1774" s="257" t="s">
        <v>619</v>
      </c>
      <c r="B1774" s="124"/>
      <c r="C1774" s="125" t="s">
        <v>713</v>
      </c>
      <c r="D1774" s="119">
        <v>43178</v>
      </c>
      <c r="E1774" s="120" t="s">
        <v>4281</v>
      </c>
      <c r="F1774" s="120" t="s">
        <v>3</v>
      </c>
      <c r="G1774" s="120">
        <v>1606407</v>
      </c>
      <c r="H1774" s="124"/>
      <c r="I1774" s="128" t="s">
        <v>3860</v>
      </c>
      <c r="J1774" s="124"/>
      <c r="K1774" s="124"/>
      <c r="L1774" s="124"/>
      <c r="M1774" s="124"/>
      <c r="N1774" s="207">
        <v>0</v>
      </c>
      <c r="O1774" s="207">
        <v>700</v>
      </c>
      <c r="P1774" s="124" t="s">
        <v>1314</v>
      </c>
    </row>
    <row r="1775" spans="1:16" ht="51">
      <c r="A1775" s="257">
        <v>46</v>
      </c>
      <c r="B1775" s="124"/>
      <c r="C1775" s="125" t="s">
        <v>698</v>
      </c>
      <c r="D1775" s="119">
        <v>43178</v>
      </c>
      <c r="E1775" s="120" t="s">
        <v>4282</v>
      </c>
      <c r="F1775" s="120" t="s">
        <v>3</v>
      </c>
      <c r="G1775" s="120">
        <v>1606411</v>
      </c>
      <c r="H1775" s="124"/>
      <c r="I1775" s="128" t="s">
        <v>4283</v>
      </c>
      <c r="J1775" s="124"/>
      <c r="K1775" s="124"/>
      <c r="L1775" s="124"/>
      <c r="M1775" s="124"/>
      <c r="N1775" s="207">
        <v>0</v>
      </c>
      <c r="O1775" s="207">
        <v>378.91</v>
      </c>
      <c r="P1775" s="124" t="s">
        <v>1314</v>
      </c>
    </row>
    <row r="1776" spans="1:16" ht="51">
      <c r="A1776" s="257" t="s">
        <v>619</v>
      </c>
      <c r="B1776" s="124"/>
      <c r="C1776" s="125" t="s">
        <v>713</v>
      </c>
      <c r="D1776" s="119">
        <v>43178</v>
      </c>
      <c r="E1776" s="120" t="s">
        <v>4284</v>
      </c>
      <c r="F1776" s="120" t="s">
        <v>3</v>
      </c>
      <c r="G1776" s="120">
        <v>1606453</v>
      </c>
      <c r="H1776" s="124"/>
      <c r="I1776" s="128" t="s">
        <v>4049</v>
      </c>
      <c r="J1776" s="124"/>
      <c r="K1776" s="124"/>
      <c r="L1776" s="124"/>
      <c r="M1776" s="124"/>
      <c r="N1776" s="207">
        <v>0</v>
      </c>
      <c r="O1776" s="207">
        <v>2700</v>
      </c>
      <c r="P1776" s="124" t="s">
        <v>1314</v>
      </c>
    </row>
    <row r="1777" spans="1:16" ht="63.75">
      <c r="A1777" s="257" t="s">
        <v>619</v>
      </c>
      <c r="B1777" s="124"/>
      <c r="C1777" s="125" t="s">
        <v>713</v>
      </c>
      <c r="D1777" s="119">
        <v>43178</v>
      </c>
      <c r="E1777" s="120" t="s">
        <v>4639</v>
      </c>
      <c r="F1777" s="120" t="s">
        <v>6</v>
      </c>
      <c r="G1777" s="120">
        <v>953355</v>
      </c>
      <c r="H1777" s="124"/>
      <c r="I1777" s="128" t="s">
        <v>4640</v>
      </c>
      <c r="J1777" s="124"/>
      <c r="K1777" s="124"/>
      <c r="L1777" s="124"/>
      <c r="M1777" s="124"/>
      <c r="N1777" s="207">
        <v>0</v>
      </c>
      <c r="O1777" s="207">
        <v>623017.38</v>
      </c>
      <c r="P1777" s="124" t="s">
        <v>1314</v>
      </c>
    </row>
    <row r="1778" spans="1:16" ht="51">
      <c r="A1778" s="257">
        <v>513</v>
      </c>
      <c r="B1778" s="124"/>
      <c r="C1778" s="125" t="s">
        <v>201</v>
      </c>
      <c r="D1778" s="119">
        <v>43178</v>
      </c>
      <c r="E1778" s="120" t="s">
        <v>4641</v>
      </c>
      <c r="F1778" s="120" t="s">
        <v>15</v>
      </c>
      <c r="G1778" s="120">
        <v>690014</v>
      </c>
      <c r="H1778" s="124"/>
      <c r="I1778" s="128" t="s">
        <v>4642</v>
      </c>
      <c r="J1778" s="124"/>
      <c r="K1778" s="124"/>
      <c r="L1778" s="124"/>
      <c r="M1778" s="124"/>
      <c r="N1778" s="207">
        <v>50</v>
      </c>
      <c r="O1778" s="207">
        <v>0</v>
      </c>
      <c r="P1778" s="124" t="s">
        <v>1314</v>
      </c>
    </row>
    <row r="1779" spans="1:16" ht="76.5">
      <c r="A1779" s="257">
        <v>20</v>
      </c>
      <c r="B1779" s="124"/>
      <c r="C1779" s="125" t="s">
        <v>693</v>
      </c>
      <c r="D1779" s="119">
        <v>43178</v>
      </c>
      <c r="E1779" s="120" t="s">
        <v>4643</v>
      </c>
      <c r="F1779" s="120" t="s">
        <v>15</v>
      </c>
      <c r="G1779" s="120">
        <v>4560</v>
      </c>
      <c r="H1779" s="124"/>
      <c r="I1779" s="128" t="s">
        <v>4644</v>
      </c>
      <c r="J1779" s="124"/>
      <c r="K1779" s="124"/>
      <c r="L1779" s="124"/>
      <c r="M1779" s="124"/>
      <c r="N1779" s="207">
        <v>320.63</v>
      </c>
      <c r="O1779" s="207">
        <v>0</v>
      </c>
      <c r="P1779" s="124" t="s">
        <v>1314</v>
      </c>
    </row>
    <row r="1780" spans="1:16" ht="102">
      <c r="A1780" s="257">
        <v>48</v>
      </c>
      <c r="B1780" s="124"/>
      <c r="C1780" s="125" t="s">
        <v>700</v>
      </c>
      <c r="D1780" s="119">
        <v>43178</v>
      </c>
      <c r="E1780" s="120" t="s">
        <v>4645</v>
      </c>
      <c r="F1780" s="120" t="s">
        <v>15</v>
      </c>
      <c r="G1780" s="120">
        <v>4565</v>
      </c>
      <c r="H1780" s="124"/>
      <c r="I1780" s="128" t="s">
        <v>4646</v>
      </c>
      <c r="J1780" s="124"/>
      <c r="K1780" s="124"/>
      <c r="L1780" s="124"/>
      <c r="M1780" s="124"/>
      <c r="N1780" s="207">
        <v>1299</v>
      </c>
      <c r="O1780" s="207">
        <v>0</v>
      </c>
      <c r="P1780" s="124" t="s">
        <v>1314</v>
      </c>
    </row>
    <row r="1781" spans="1:16" ht="102">
      <c r="A1781" s="257">
        <v>48</v>
      </c>
      <c r="B1781" s="124"/>
      <c r="C1781" s="125" t="s">
        <v>700</v>
      </c>
      <c r="D1781" s="119">
        <v>43178</v>
      </c>
      <c r="E1781" s="120" t="s">
        <v>4647</v>
      </c>
      <c r="F1781" s="120" t="s">
        <v>15</v>
      </c>
      <c r="G1781" s="120">
        <v>4561</v>
      </c>
      <c r="H1781" s="124"/>
      <c r="I1781" s="128" t="s">
        <v>4648</v>
      </c>
      <c r="J1781" s="124"/>
      <c r="K1781" s="124"/>
      <c r="L1781" s="124"/>
      <c r="M1781" s="124"/>
      <c r="N1781" s="207">
        <v>1299</v>
      </c>
      <c r="O1781" s="207">
        <v>0</v>
      </c>
      <c r="P1781" s="124" t="s">
        <v>1314</v>
      </c>
    </row>
    <row r="1782" spans="1:16" ht="76.5">
      <c r="A1782" s="257">
        <v>513</v>
      </c>
      <c r="B1782" s="124"/>
      <c r="C1782" s="125" t="s">
        <v>201</v>
      </c>
      <c r="D1782" s="119">
        <v>43178</v>
      </c>
      <c r="E1782" s="120" t="s">
        <v>4649</v>
      </c>
      <c r="F1782" s="120" t="s">
        <v>1315</v>
      </c>
      <c r="G1782" s="120">
        <v>16978698</v>
      </c>
      <c r="H1782" s="124"/>
      <c r="I1782" s="128" t="s">
        <v>4650</v>
      </c>
      <c r="J1782" s="124"/>
      <c r="K1782" s="124"/>
      <c r="L1782" s="124"/>
      <c r="M1782" s="124"/>
      <c r="N1782" s="207">
        <v>7000</v>
      </c>
      <c r="O1782" s="207">
        <v>0</v>
      </c>
      <c r="P1782" s="124" t="s">
        <v>1314</v>
      </c>
    </row>
    <row r="1783" spans="1:16" ht="51">
      <c r="A1783" s="257">
        <v>16</v>
      </c>
      <c r="B1783" s="124"/>
      <c r="C1783" s="125" t="s">
        <v>692</v>
      </c>
      <c r="D1783" s="119">
        <v>43179</v>
      </c>
      <c r="E1783" s="120" t="s">
        <v>4285</v>
      </c>
      <c r="F1783" s="120" t="s">
        <v>3</v>
      </c>
      <c r="G1783" s="120">
        <v>1606683</v>
      </c>
      <c r="H1783" s="124"/>
      <c r="I1783" s="128" t="s">
        <v>4286</v>
      </c>
      <c r="J1783" s="124"/>
      <c r="K1783" s="124"/>
      <c r="L1783" s="124"/>
      <c r="M1783" s="124"/>
      <c r="N1783" s="207">
        <v>0</v>
      </c>
      <c r="O1783" s="207">
        <v>478</v>
      </c>
      <c r="P1783" s="124" t="s">
        <v>1314</v>
      </c>
    </row>
    <row r="1784" spans="1:16" ht="51">
      <c r="A1784" s="257" t="s">
        <v>619</v>
      </c>
      <c r="B1784" s="124"/>
      <c r="C1784" s="125" t="s">
        <v>713</v>
      </c>
      <c r="D1784" s="119">
        <v>43179</v>
      </c>
      <c r="E1784" s="120" t="s">
        <v>4287</v>
      </c>
      <c r="F1784" s="120" t="s">
        <v>3</v>
      </c>
      <c r="G1784" s="120">
        <v>1606678</v>
      </c>
      <c r="H1784" s="124"/>
      <c r="I1784" s="128" t="s">
        <v>4288</v>
      </c>
      <c r="J1784" s="124"/>
      <c r="K1784" s="124"/>
      <c r="L1784" s="124"/>
      <c r="M1784" s="124"/>
      <c r="N1784" s="207">
        <v>0</v>
      </c>
      <c r="O1784" s="207">
        <v>2000</v>
      </c>
      <c r="P1784" s="124" t="s">
        <v>1314</v>
      </c>
    </row>
    <row r="1785" spans="1:16" ht="51">
      <c r="A1785" s="257" t="s">
        <v>619</v>
      </c>
      <c r="B1785" s="124"/>
      <c r="C1785" s="125" t="s">
        <v>713</v>
      </c>
      <c r="D1785" s="119">
        <v>43179</v>
      </c>
      <c r="E1785" s="120" t="s">
        <v>4289</v>
      </c>
      <c r="F1785" s="120" t="s">
        <v>3</v>
      </c>
      <c r="G1785" s="120">
        <v>1606690</v>
      </c>
      <c r="H1785" s="124"/>
      <c r="I1785" s="128" t="s">
        <v>4290</v>
      </c>
      <c r="J1785" s="124"/>
      <c r="K1785" s="124"/>
      <c r="L1785" s="124"/>
      <c r="M1785" s="124"/>
      <c r="N1785" s="207">
        <v>0</v>
      </c>
      <c r="O1785" s="207">
        <v>15000</v>
      </c>
      <c r="P1785" s="124" t="s">
        <v>1314</v>
      </c>
    </row>
    <row r="1786" spans="1:16" ht="51">
      <c r="A1786" s="257" t="s">
        <v>619</v>
      </c>
      <c r="B1786" s="124"/>
      <c r="C1786" s="125" t="s">
        <v>713</v>
      </c>
      <c r="D1786" s="119">
        <v>43179</v>
      </c>
      <c r="E1786" s="120" t="s">
        <v>4291</v>
      </c>
      <c r="F1786" s="120" t="s">
        <v>3</v>
      </c>
      <c r="G1786" s="120">
        <v>1606792</v>
      </c>
      <c r="H1786" s="124"/>
      <c r="I1786" s="128" t="s">
        <v>4292</v>
      </c>
      <c r="J1786" s="124"/>
      <c r="K1786" s="124"/>
      <c r="L1786" s="124"/>
      <c r="M1786" s="124"/>
      <c r="N1786" s="207">
        <v>0</v>
      </c>
      <c r="O1786" s="207">
        <v>1219.79</v>
      </c>
      <c r="P1786" s="124" t="s">
        <v>1314</v>
      </c>
    </row>
    <row r="1787" spans="1:16" ht="38.25">
      <c r="A1787" s="257">
        <v>46</v>
      </c>
      <c r="B1787" s="124"/>
      <c r="C1787" s="125" t="s">
        <v>698</v>
      </c>
      <c r="D1787" s="119">
        <v>43179</v>
      </c>
      <c r="E1787" s="120" t="s">
        <v>4293</v>
      </c>
      <c r="F1787" s="120" t="s">
        <v>3</v>
      </c>
      <c r="G1787" s="120">
        <v>1606804</v>
      </c>
      <c r="H1787" s="124"/>
      <c r="I1787" s="128" t="s">
        <v>4294</v>
      </c>
      <c r="J1787" s="124"/>
      <c r="K1787" s="124"/>
      <c r="L1787" s="124"/>
      <c r="M1787" s="124"/>
      <c r="N1787" s="207">
        <v>0</v>
      </c>
      <c r="O1787" s="207">
        <v>300</v>
      </c>
      <c r="P1787" s="124" t="s">
        <v>1314</v>
      </c>
    </row>
    <row r="1788" spans="1:16" ht="51">
      <c r="A1788" s="257" t="s">
        <v>619</v>
      </c>
      <c r="B1788" s="124"/>
      <c r="C1788" s="125" t="s">
        <v>713</v>
      </c>
      <c r="D1788" s="119">
        <v>43179</v>
      </c>
      <c r="E1788" s="120" t="s">
        <v>4651</v>
      </c>
      <c r="F1788" s="120" t="s">
        <v>6</v>
      </c>
      <c r="G1788" s="120">
        <v>691099</v>
      </c>
      <c r="H1788" s="124"/>
      <c r="I1788" s="128" t="s">
        <v>4652</v>
      </c>
      <c r="J1788" s="124"/>
      <c r="K1788" s="124"/>
      <c r="L1788" s="124"/>
      <c r="M1788" s="124"/>
      <c r="N1788" s="207">
        <v>0</v>
      </c>
      <c r="O1788" s="207">
        <v>63096.63</v>
      </c>
      <c r="P1788" s="124" t="s">
        <v>1314</v>
      </c>
    </row>
    <row r="1789" spans="1:16" ht="51">
      <c r="A1789" s="257">
        <v>81</v>
      </c>
      <c r="B1789" s="124"/>
      <c r="C1789" s="125" t="s">
        <v>709</v>
      </c>
      <c r="D1789" s="119">
        <v>43179</v>
      </c>
      <c r="E1789" s="120" t="s">
        <v>4653</v>
      </c>
      <c r="F1789" s="120" t="s">
        <v>6</v>
      </c>
      <c r="G1789" s="120">
        <v>953540</v>
      </c>
      <c r="H1789" s="124"/>
      <c r="I1789" s="128" t="s">
        <v>4654</v>
      </c>
      <c r="J1789" s="124"/>
      <c r="K1789" s="124"/>
      <c r="L1789" s="124"/>
      <c r="M1789" s="124"/>
      <c r="N1789" s="207">
        <v>0</v>
      </c>
      <c r="O1789" s="207">
        <v>6289</v>
      </c>
      <c r="P1789" s="124" t="s">
        <v>1314</v>
      </c>
    </row>
    <row r="1790" spans="1:16" ht="63.75">
      <c r="A1790" s="257">
        <v>513</v>
      </c>
      <c r="B1790" s="124"/>
      <c r="C1790" s="125" t="s">
        <v>201</v>
      </c>
      <c r="D1790" s="119">
        <v>43179</v>
      </c>
      <c r="E1790" s="120" t="s">
        <v>4655</v>
      </c>
      <c r="F1790" s="120" t="s">
        <v>15</v>
      </c>
      <c r="G1790" s="120">
        <v>691104</v>
      </c>
      <c r="H1790" s="124"/>
      <c r="I1790" s="128" t="s">
        <v>4656</v>
      </c>
      <c r="J1790" s="124"/>
      <c r="K1790" s="124"/>
      <c r="L1790" s="124"/>
      <c r="M1790" s="124"/>
      <c r="N1790" s="207">
        <v>50</v>
      </c>
      <c r="O1790" s="207">
        <v>0</v>
      </c>
      <c r="P1790" s="124" t="s">
        <v>1314</v>
      </c>
    </row>
    <row r="1791" spans="1:16" ht="51">
      <c r="A1791" s="257">
        <v>513</v>
      </c>
      <c r="B1791" s="124"/>
      <c r="C1791" s="125" t="s">
        <v>201</v>
      </c>
      <c r="D1791" s="119">
        <v>43179</v>
      </c>
      <c r="E1791" s="120" t="s">
        <v>4657</v>
      </c>
      <c r="F1791" s="120" t="s">
        <v>15</v>
      </c>
      <c r="G1791" s="120">
        <v>691108</v>
      </c>
      <c r="H1791" s="124"/>
      <c r="I1791" s="128" t="s">
        <v>4658</v>
      </c>
      <c r="J1791" s="124"/>
      <c r="K1791" s="124"/>
      <c r="L1791" s="124"/>
      <c r="M1791" s="124"/>
      <c r="N1791" s="207">
        <v>50</v>
      </c>
      <c r="O1791" s="207">
        <v>0</v>
      </c>
      <c r="P1791" s="124" t="s">
        <v>1314</v>
      </c>
    </row>
    <row r="1792" spans="1:16" ht="89.25">
      <c r="A1792" s="257">
        <v>513</v>
      </c>
      <c r="B1792" s="124"/>
      <c r="C1792" s="125" t="s">
        <v>201</v>
      </c>
      <c r="D1792" s="119">
        <v>43179</v>
      </c>
      <c r="E1792" s="120" t="s">
        <v>4659</v>
      </c>
      <c r="F1792" s="120" t="s">
        <v>15</v>
      </c>
      <c r="G1792" s="120">
        <v>4568</v>
      </c>
      <c r="H1792" s="124"/>
      <c r="I1792" s="128" t="s">
        <v>4660</v>
      </c>
      <c r="J1792" s="124"/>
      <c r="K1792" s="124"/>
      <c r="L1792" s="124"/>
      <c r="M1792" s="124"/>
      <c r="N1792" s="207">
        <v>15153.18</v>
      </c>
      <c r="O1792" s="207">
        <v>0</v>
      </c>
      <c r="P1792" s="124" t="s">
        <v>1314</v>
      </c>
    </row>
    <row r="1793" spans="1:16" ht="63.75">
      <c r="A1793" s="257">
        <v>513</v>
      </c>
      <c r="B1793" s="124"/>
      <c r="C1793" s="125" t="s">
        <v>201</v>
      </c>
      <c r="D1793" s="119">
        <v>43179</v>
      </c>
      <c r="E1793" s="120" t="s">
        <v>4661</v>
      </c>
      <c r="F1793" s="120" t="s">
        <v>15</v>
      </c>
      <c r="G1793" s="120">
        <v>691535</v>
      </c>
      <c r="H1793" s="124"/>
      <c r="I1793" s="128" t="s">
        <v>4605</v>
      </c>
      <c r="J1793" s="124"/>
      <c r="K1793" s="124"/>
      <c r="L1793" s="124"/>
      <c r="M1793" s="124"/>
      <c r="N1793" s="207">
        <v>50</v>
      </c>
      <c r="O1793" s="207">
        <v>0</v>
      </c>
      <c r="P1793" s="124" t="s">
        <v>1314</v>
      </c>
    </row>
    <row r="1794" spans="1:16" ht="51">
      <c r="A1794" s="257">
        <v>513</v>
      </c>
      <c r="B1794" s="124"/>
      <c r="C1794" s="125" t="s">
        <v>201</v>
      </c>
      <c r="D1794" s="119">
        <v>43179</v>
      </c>
      <c r="E1794" s="120" t="s">
        <v>4662</v>
      </c>
      <c r="F1794" s="120" t="s">
        <v>15</v>
      </c>
      <c r="G1794" s="120">
        <v>691539</v>
      </c>
      <c r="H1794" s="124"/>
      <c r="I1794" s="128" t="s">
        <v>4663</v>
      </c>
      <c r="J1794" s="124"/>
      <c r="K1794" s="124"/>
      <c r="L1794" s="124"/>
      <c r="M1794" s="124"/>
      <c r="N1794" s="207">
        <v>50</v>
      </c>
      <c r="O1794" s="207">
        <v>0</v>
      </c>
      <c r="P1794" s="124" t="s">
        <v>1314</v>
      </c>
    </row>
    <row r="1795" spans="1:16" ht="76.5">
      <c r="A1795" s="257" t="s">
        <v>620</v>
      </c>
      <c r="B1795" s="124"/>
      <c r="C1795" s="125" t="s">
        <v>714</v>
      </c>
      <c r="D1795" s="119">
        <v>43179</v>
      </c>
      <c r="E1795" s="120" t="s">
        <v>4664</v>
      </c>
      <c r="F1795" s="120" t="s">
        <v>13</v>
      </c>
      <c r="G1795" s="120">
        <v>916310</v>
      </c>
      <c r="H1795" s="124"/>
      <c r="I1795" s="128" t="s">
        <v>4665</v>
      </c>
      <c r="J1795" s="124"/>
      <c r="K1795" s="124"/>
      <c r="L1795" s="124"/>
      <c r="M1795" s="124"/>
      <c r="N1795" s="207">
        <v>167666.88</v>
      </c>
      <c r="O1795" s="207">
        <v>0</v>
      </c>
      <c r="P1795" s="124" t="s">
        <v>1314</v>
      </c>
    </row>
    <row r="1796" spans="1:16" ht="102">
      <c r="A1796" s="257" t="s">
        <v>620</v>
      </c>
      <c r="B1796" s="124"/>
      <c r="C1796" s="125" t="s">
        <v>714</v>
      </c>
      <c r="D1796" s="119">
        <v>43179</v>
      </c>
      <c r="E1796" s="120" t="s">
        <v>4666</v>
      </c>
      <c r="F1796" s="120" t="s">
        <v>11</v>
      </c>
      <c r="G1796" s="120">
        <v>916311</v>
      </c>
      <c r="H1796" s="124"/>
      <c r="I1796" s="128" t="s">
        <v>4667</v>
      </c>
      <c r="J1796" s="124"/>
      <c r="K1796" s="124"/>
      <c r="L1796" s="124"/>
      <c r="M1796" s="124"/>
      <c r="N1796" s="207">
        <v>50</v>
      </c>
      <c r="O1796" s="207">
        <v>0</v>
      </c>
      <c r="P1796" s="124" t="s">
        <v>1314</v>
      </c>
    </row>
    <row r="1797" spans="1:16" ht="51">
      <c r="A1797" s="257">
        <v>15</v>
      </c>
      <c r="B1797" s="124"/>
      <c r="C1797" s="125" t="s">
        <v>691</v>
      </c>
      <c r="D1797" s="119">
        <v>43180</v>
      </c>
      <c r="E1797" s="120" t="s">
        <v>4295</v>
      </c>
      <c r="F1797" s="120" t="s">
        <v>3</v>
      </c>
      <c r="G1797" s="120">
        <v>1607052</v>
      </c>
      <c r="H1797" s="124"/>
      <c r="I1797" s="128" t="s">
        <v>4296</v>
      </c>
      <c r="J1797" s="124"/>
      <c r="K1797" s="124"/>
      <c r="L1797" s="124"/>
      <c r="M1797" s="124"/>
      <c r="N1797" s="207">
        <v>0</v>
      </c>
      <c r="O1797" s="207">
        <v>1485.6</v>
      </c>
      <c r="P1797" s="124" t="s">
        <v>1314</v>
      </c>
    </row>
    <row r="1798" spans="1:16" ht="51">
      <c r="A1798" s="257">
        <v>15</v>
      </c>
      <c r="B1798" s="124"/>
      <c r="C1798" s="125" t="s">
        <v>691</v>
      </c>
      <c r="D1798" s="119">
        <v>43180</v>
      </c>
      <c r="E1798" s="120" t="s">
        <v>4297</v>
      </c>
      <c r="F1798" s="120" t="s">
        <v>3</v>
      </c>
      <c r="G1798" s="120">
        <v>1607068</v>
      </c>
      <c r="H1798" s="124"/>
      <c r="I1798" s="128" t="s">
        <v>4298</v>
      </c>
      <c r="J1798" s="124"/>
      <c r="K1798" s="124"/>
      <c r="L1798" s="124"/>
      <c r="M1798" s="124"/>
      <c r="N1798" s="207">
        <v>0</v>
      </c>
      <c r="O1798" s="207">
        <v>140.85</v>
      </c>
      <c r="P1798" s="124" t="s">
        <v>1314</v>
      </c>
    </row>
    <row r="1799" spans="1:16" ht="51">
      <c r="A1799" s="257" t="s">
        <v>619</v>
      </c>
      <c r="B1799" s="124"/>
      <c r="C1799" s="125" t="s">
        <v>713</v>
      </c>
      <c r="D1799" s="119">
        <v>43180</v>
      </c>
      <c r="E1799" s="120" t="s">
        <v>4299</v>
      </c>
      <c r="F1799" s="120" t="s">
        <v>3</v>
      </c>
      <c r="G1799" s="120">
        <v>1607042</v>
      </c>
      <c r="H1799" s="124"/>
      <c r="I1799" s="128" t="s">
        <v>4300</v>
      </c>
      <c r="J1799" s="124"/>
      <c r="K1799" s="124"/>
      <c r="L1799" s="124"/>
      <c r="M1799" s="124"/>
      <c r="N1799" s="207">
        <v>0</v>
      </c>
      <c r="O1799" s="207">
        <v>20760.669999999998</v>
      </c>
      <c r="P1799" s="124" t="s">
        <v>1314</v>
      </c>
    </row>
    <row r="1800" spans="1:16" ht="51">
      <c r="A1800" s="257" t="s">
        <v>619</v>
      </c>
      <c r="B1800" s="124"/>
      <c r="C1800" s="125" t="s">
        <v>713</v>
      </c>
      <c r="D1800" s="119">
        <v>43180</v>
      </c>
      <c r="E1800" s="120" t="s">
        <v>4301</v>
      </c>
      <c r="F1800" s="120" t="s">
        <v>3</v>
      </c>
      <c r="G1800" s="120">
        <v>1607045</v>
      </c>
      <c r="H1800" s="124"/>
      <c r="I1800" s="128" t="s">
        <v>3906</v>
      </c>
      <c r="J1800" s="124"/>
      <c r="K1800" s="124"/>
      <c r="L1800" s="124"/>
      <c r="M1800" s="124"/>
      <c r="N1800" s="207">
        <v>0</v>
      </c>
      <c r="O1800" s="207">
        <v>2878.16</v>
      </c>
      <c r="P1800" s="124" t="s">
        <v>1314</v>
      </c>
    </row>
    <row r="1801" spans="1:16" ht="38.25">
      <c r="A1801" s="257">
        <v>112</v>
      </c>
      <c r="B1801" s="124"/>
      <c r="C1801" s="125" t="s">
        <v>719</v>
      </c>
      <c r="D1801" s="119">
        <v>43180</v>
      </c>
      <c r="E1801" s="120" t="s">
        <v>4302</v>
      </c>
      <c r="F1801" s="120" t="s">
        <v>3</v>
      </c>
      <c r="G1801" s="120">
        <v>1607075</v>
      </c>
      <c r="H1801" s="124"/>
      <c r="I1801" s="128" t="s">
        <v>4303</v>
      </c>
      <c r="J1801" s="124"/>
      <c r="K1801" s="124"/>
      <c r="L1801" s="124"/>
      <c r="M1801" s="124"/>
      <c r="N1801" s="207">
        <v>0</v>
      </c>
      <c r="O1801" s="207">
        <v>251.57</v>
      </c>
      <c r="P1801" s="124" t="s">
        <v>1314</v>
      </c>
    </row>
    <row r="1802" spans="1:16" ht="38.25">
      <c r="A1802" s="257">
        <v>112</v>
      </c>
      <c r="B1802" s="124"/>
      <c r="C1802" s="125" t="s">
        <v>719</v>
      </c>
      <c r="D1802" s="119">
        <v>43180</v>
      </c>
      <c r="E1802" s="120" t="s">
        <v>4304</v>
      </c>
      <c r="F1802" s="120" t="s">
        <v>3</v>
      </c>
      <c r="G1802" s="120">
        <v>1607076</v>
      </c>
      <c r="H1802" s="124"/>
      <c r="I1802" s="128" t="s">
        <v>4303</v>
      </c>
      <c r="J1802" s="124"/>
      <c r="K1802" s="124"/>
      <c r="L1802" s="124"/>
      <c r="M1802" s="124"/>
      <c r="N1802" s="207">
        <v>0</v>
      </c>
      <c r="O1802" s="207">
        <v>97.98</v>
      </c>
      <c r="P1802" s="124" t="s">
        <v>1314</v>
      </c>
    </row>
    <row r="1803" spans="1:16" ht="51">
      <c r="A1803" s="257" t="s">
        <v>619</v>
      </c>
      <c r="B1803" s="124"/>
      <c r="C1803" s="125" t="s">
        <v>713</v>
      </c>
      <c r="D1803" s="119">
        <v>43180</v>
      </c>
      <c r="E1803" s="120" t="s">
        <v>4305</v>
      </c>
      <c r="F1803" s="120" t="s">
        <v>3</v>
      </c>
      <c r="G1803" s="120">
        <v>1607096</v>
      </c>
      <c r="H1803" s="124"/>
      <c r="I1803" s="128" t="s">
        <v>4306</v>
      </c>
      <c r="J1803" s="124"/>
      <c r="K1803" s="124"/>
      <c r="L1803" s="124"/>
      <c r="M1803" s="124"/>
      <c r="N1803" s="207">
        <v>0</v>
      </c>
      <c r="O1803" s="207">
        <v>19738.939999999999</v>
      </c>
      <c r="P1803" s="124" t="s">
        <v>1314</v>
      </c>
    </row>
    <row r="1804" spans="1:16" ht="51">
      <c r="A1804" s="257" t="s">
        <v>619</v>
      </c>
      <c r="B1804" s="124"/>
      <c r="C1804" s="125" t="s">
        <v>713</v>
      </c>
      <c r="D1804" s="119">
        <v>43180</v>
      </c>
      <c r="E1804" s="120" t="s">
        <v>4307</v>
      </c>
      <c r="F1804" s="120" t="s">
        <v>3</v>
      </c>
      <c r="G1804" s="120">
        <v>1607105</v>
      </c>
      <c r="H1804" s="124"/>
      <c r="I1804" s="128" t="s">
        <v>4308</v>
      </c>
      <c r="J1804" s="124"/>
      <c r="K1804" s="124"/>
      <c r="L1804" s="124"/>
      <c r="M1804" s="124"/>
      <c r="N1804" s="207">
        <v>0</v>
      </c>
      <c r="O1804" s="207">
        <v>40</v>
      </c>
      <c r="P1804" s="124" t="s">
        <v>1314</v>
      </c>
    </row>
    <row r="1805" spans="1:16" ht="51">
      <c r="A1805" s="257">
        <v>580</v>
      </c>
      <c r="B1805" s="124"/>
      <c r="C1805" s="125" t="s">
        <v>217</v>
      </c>
      <c r="D1805" s="119">
        <v>43180</v>
      </c>
      <c r="E1805" s="120" t="s">
        <v>4309</v>
      </c>
      <c r="F1805" s="120" t="s">
        <v>3</v>
      </c>
      <c r="G1805" s="120">
        <v>1607109</v>
      </c>
      <c r="H1805" s="124"/>
      <c r="I1805" s="128" t="s">
        <v>4310</v>
      </c>
      <c r="J1805" s="124"/>
      <c r="K1805" s="124"/>
      <c r="L1805" s="124"/>
      <c r="M1805" s="124"/>
      <c r="N1805" s="207">
        <v>0</v>
      </c>
      <c r="O1805" s="207">
        <v>120</v>
      </c>
      <c r="P1805" s="124" t="s">
        <v>1314</v>
      </c>
    </row>
    <row r="1806" spans="1:16" ht="51">
      <c r="A1806" s="257">
        <v>203</v>
      </c>
      <c r="B1806" s="124"/>
      <c r="C1806" s="125" t="s">
        <v>757</v>
      </c>
      <c r="D1806" s="119">
        <v>43180</v>
      </c>
      <c r="E1806" s="120" t="s">
        <v>4311</v>
      </c>
      <c r="F1806" s="120" t="s">
        <v>3</v>
      </c>
      <c r="G1806" s="120">
        <v>1607135</v>
      </c>
      <c r="H1806" s="124"/>
      <c r="I1806" s="128" t="s">
        <v>4312</v>
      </c>
      <c r="J1806" s="124"/>
      <c r="K1806" s="124"/>
      <c r="L1806" s="124"/>
      <c r="M1806" s="124"/>
      <c r="N1806" s="207">
        <v>0</v>
      </c>
      <c r="O1806" s="207">
        <v>50</v>
      </c>
      <c r="P1806" s="124" t="s">
        <v>1314</v>
      </c>
    </row>
    <row r="1807" spans="1:16" ht="63.75">
      <c r="A1807" s="257" t="s">
        <v>619</v>
      </c>
      <c r="B1807" s="124"/>
      <c r="C1807" s="125" t="s">
        <v>713</v>
      </c>
      <c r="D1807" s="119">
        <v>43180</v>
      </c>
      <c r="E1807" s="120" t="s">
        <v>4313</v>
      </c>
      <c r="F1807" s="120" t="s">
        <v>3</v>
      </c>
      <c r="G1807" s="120">
        <v>1607189</v>
      </c>
      <c r="H1807" s="124"/>
      <c r="I1807" s="128" t="s">
        <v>4314</v>
      </c>
      <c r="J1807" s="124"/>
      <c r="K1807" s="124"/>
      <c r="L1807" s="124"/>
      <c r="M1807" s="124"/>
      <c r="N1807" s="207">
        <v>0</v>
      </c>
      <c r="O1807" s="207">
        <v>9006</v>
      </c>
      <c r="P1807" s="124" t="s">
        <v>1314</v>
      </c>
    </row>
    <row r="1808" spans="1:16" ht="51">
      <c r="A1808" s="257" t="s">
        <v>619</v>
      </c>
      <c r="B1808" s="124"/>
      <c r="C1808" s="125" t="s">
        <v>713</v>
      </c>
      <c r="D1808" s="119">
        <v>43180</v>
      </c>
      <c r="E1808" s="120" t="s">
        <v>4315</v>
      </c>
      <c r="F1808" s="120" t="s">
        <v>3</v>
      </c>
      <c r="G1808" s="120">
        <v>1607209</v>
      </c>
      <c r="H1808" s="124"/>
      <c r="I1808" s="128" t="s">
        <v>4316</v>
      </c>
      <c r="J1808" s="124"/>
      <c r="K1808" s="124"/>
      <c r="L1808" s="124"/>
      <c r="M1808" s="124"/>
      <c r="N1808" s="207">
        <v>0</v>
      </c>
      <c r="O1808" s="207">
        <v>262.5</v>
      </c>
      <c r="P1808" s="124" t="s">
        <v>1314</v>
      </c>
    </row>
    <row r="1809" spans="1:16" ht="51">
      <c r="A1809" s="257" t="s">
        <v>619</v>
      </c>
      <c r="B1809" s="124"/>
      <c r="C1809" s="125" t="s">
        <v>713</v>
      </c>
      <c r="D1809" s="119">
        <v>43180</v>
      </c>
      <c r="E1809" s="120" t="s">
        <v>4317</v>
      </c>
      <c r="F1809" s="120" t="s">
        <v>3</v>
      </c>
      <c r="G1809" s="120">
        <v>1607263</v>
      </c>
      <c r="H1809" s="124"/>
      <c r="I1809" s="128" t="s">
        <v>4318</v>
      </c>
      <c r="J1809" s="124"/>
      <c r="K1809" s="124"/>
      <c r="L1809" s="124"/>
      <c r="M1809" s="124"/>
      <c r="N1809" s="207">
        <v>0</v>
      </c>
      <c r="O1809" s="207">
        <v>63</v>
      </c>
      <c r="P1809" s="124" t="s">
        <v>1314</v>
      </c>
    </row>
    <row r="1810" spans="1:16" ht="51">
      <c r="A1810" s="257" t="s">
        <v>619</v>
      </c>
      <c r="B1810" s="124"/>
      <c r="C1810" s="125" t="s">
        <v>713</v>
      </c>
      <c r="D1810" s="119">
        <v>43180</v>
      </c>
      <c r="E1810" s="120" t="s">
        <v>4668</v>
      </c>
      <c r="F1810" s="120" t="s">
        <v>6</v>
      </c>
      <c r="G1810" s="120">
        <v>692685</v>
      </c>
      <c r="H1810" s="124"/>
      <c r="I1810" s="128" t="s">
        <v>4669</v>
      </c>
      <c r="J1810" s="124"/>
      <c r="K1810" s="124"/>
      <c r="L1810" s="124"/>
      <c r="M1810" s="124"/>
      <c r="N1810" s="207">
        <v>0</v>
      </c>
      <c r="O1810" s="207">
        <v>49874.12</v>
      </c>
      <c r="P1810" s="124" t="s">
        <v>1314</v>
      </c>
    </row>
    <row r="1811" spans="1:16" ht="63.75">
      <c r="A1811" s="257">
        <v>513</v>
      </c>
      <c r="B1811" s="124"/>
      <c r="C1811" s="125" t="s">
        <v>201</v>
      </c>
      <c r="D1811" s="119">
        <v>43180</v>
      </c>
      <c r="E1811" s="120" t="s">
        <v>4670</v>
      </c>
      <c r="F1811" s="120" t="s">
        <v>13</v>
      </c>
      <c r="G1811" s="120">
        <v>916350</v>
      </c>
      <c r="H1811" s="124"/>
      <c r="I1811" s="128" t="s">
        <v>4671</v>
      </c>
      <c r="J1811" s="124"/>
      <c r="K1811" s="124"/>
      <c r="L1811" s="124"/>
      <c r="M1811" s="124"/>
      <c r="N1811" s="207">
        <v>69.599999999999994</v>
      </c>
      <c r="O1811" s="207">
        <v>0</v>
      </c>
      <c r="P1811" s="124" t="s">
        <v>1314</v>
      </c>
    </row>
    <row r="1812" spans="1:16" ht="76.5">
      <c r="A1812" s="257">
        <v>513</v>
      </c>
      <c r="B1812" s="124"/>
      <c r="C1812" s="125" t="s">
        <v>201</v>
      </c>
      <c r="D1812" s="119">
        <v>43180</v>
      </c>
      <c r="E1812" s="120" t="s">
        <v>4672</v>
      </c>
      <c r="F1812" s="120" t="s">
        <v>11</v>
      </c>
      <c r="G1812" s="120">
        <v>916350</v>
      </c>
      <c r="H1812" s="124"/>
      <c r="I1812" s="128" t="s">
        <v>4673</v>
      </c>
      <c r="J1812" s="124"/>
      <c r="K1812" s="124"/>
      <c r="L1812" s="124"/>
      <c r="M1812" s="124"/>
      <c r="N1812" s="207">
        <v>50</v>
      </c>
      <c r="O1812" s="207">
        <v>0</v>
      </c>
      <c r="P1812" s="124" t="s">
        <v>1314</v>
      </c>
    </row>
    <row r="1813" spans="1:16" ht="63.75">
      <c r="A1813" s="257">
        <v>513</v>
      </c>
      <c r="B1813" s="124"/>
      <c r="C1813" s="125" t="s">
        <v>201</v>
      </c>
      <c r="D1813" s="119">
        <v>43180</v>
      </c>
      <c r="E1813" s="120" t="s">
        <v>4674</v>
      </c>
      <c r="F1813" s="120" t="s">
        <v>13</v>
      </c>
      <c r="G1813" s="120">
        <v>916393</v>
      </c>
      <c r="H1813" s="124"/>
      <c r="I1813" s="128" t="s">
        <v>4675</v>
      </c>
      <c r="J1813" s="124"/>
      <c r="K1813" s="124"/>
      <c r="L1813" s="124"/>
      <c r="M1813" s="124"/>
      <c r="N1813" s="207">
        <v>69.599999999999994</v>
      </c>
      <c r="O1813" s="207">
        <v>0</v>
      </c>
      <c r="P1813" s="124" t="s">
        <v>1314</v>
      </c>
    </row>
    <row r="1814" spans="1:16" ht="63.75">
      <c r="A1814" s="257">
        <v>513</v>
      </c>
      <c r="B1814" s="124"/>
      <c r="C1814" s="125" t="s">
        <v>201</v>
      </c>
      <c r="D1814" s="119">
        <v>43180</v>
      </c>
      <c r="E1814" s="120" t="s">
        <v>4676</v>
      </c>
      <c r="F1814" s="120" t="s">
        <v>11</v>
      </c>
      <c r="G1814" s="120">
        <v>916393</v>
      </c>
      <c r="H1814" s="124"/>
      <c r="I1814" s="128" t="s">
        <v>4677</v>
      </c>
      <c r="J1814" s="124"/>
      <c r="K1814" s="124"/>
      <c r="L1814" s="124"/>
      <c r="M1814" s="124"/>
      <c r="N1814" s="207">
        <v>50</v>
      </c>
      <c r="O1814" s="207">
        <v>0</v>
      </c>
      <c r="P1814" s="124" t="s">
        <v>1314</v>
      </c>
    </row>
    <row r="1815" spans="1:16" ht="63.75">
      <c r="A1815" s="257">
        <v>513</v>
      </c>
      <c r="B1815" s="124"/>
      <c r="C1815" s="125" t="s">
        <v>201</v>
      </c>
      <c r="D1815" s="119">
        <v>43180</v>
      </c>
      <c r="E1815" s="120" t="s">
        <v>4678</v>
      </c>
      <c r="F1815" s="120" t="s">
        <v>15</v>
      </c>
      <c r="G1815" s="120">
        <v>691987</v>
      </c>
      <c r="H1815" s="124"/>
      <c r="I1815" s="128" t="s">
        <v>4679</v>
      </c>
      <c r="J1815" s="124"/>
      <c r="K1815" s="124"/>
      <c r="L1815" s="124"/>
      <c r="M1815" s="124"/>
      <c r="N1815" s="207">
        <v>50</v>
      </c>
      <c r="O1815" s="207">
        <v>0</v>
      </c>
      <c r="P1815" s="124" t="s">
        <v>1314</v>
      </c>
    </row>
    <row r="1816" spans="1:16" ht="63.75">
      <c r="A1816" s="257">
        <v>513</v>
      </c>
      <c r="B1816" s="124"/>
      <c r="C1816" s="125" t="s">
        <v>201</v>
      </c>
      <c r="D1816" s="119">
        <v>43180</v>
      </c>
      <c r="E1816" s="120" t="s">
        <v>4680</v>
      </c>
      <c r="F1816" s="120" t="s">
        <v>13</v>
      </c>
      <c r="G1816" s="120">
        <v>10559</v>
      </c>
      <c r="H1816" s="124"/>
      <c r="I1816" s="128" t="s">
        <v>4681</v>
      </c>
      <c r="J1816" s="124"/>
      <c r="K1816" s="124"/>
      <c r="L1816" s="124"/>
      <c r="M1816" s="124"/>
      <c r="N1816" s="207">
        <v>8460675.25</v>
      </c>
      <c r="O1816" s="207">
        <v>0</v>
      </c>
      <c r="P1816" s="124" t="s">
        <v>1314</v>
      </c>
    </row>
    <row r="1817" spans="1:16" ht="76.5">
      <c r="A1817" s="257">
        <v>513</v>
      </c>
      <c r="B1817" s="124"/>
      <c r="C1817" s="125" t="s">
        <v>201</v>
      </c>
      <c r="D1817" s="119">
        <v>43180</v>
      </c>
      <c r="E1817" s="120" t="s">
        <v>4682</v>
      </c>
      <c r="F1817" s="120" t="s">
        <v>11</v>
      </c>
      <c r="G1817" s="120">
        <v>10559</v>
      </c>
      <c r="H1817" s="124"/>
      <c r="I1817" s="128" t="s">
        <v>4683</v>
      </c>
      <c r="J1817" s="124"/>
      <c r="K1817" s="124"/>
      <c r="L1817" s="124"/>
      <c r="M1817" s="124"/>
      <c r="N1817" s="207">
        <v>6107.38</v>
      </c>
      <c r="O1817" s="207">
        <v>0</v>
      </c>
      <c r="P1817" s="124" t="s">
        <v>1314</v>
      </c>
    </row>
    <row r="1818" spans="1:16" ht="63.75">
      <c r="A1818" s="257">
        <v>513</v>
      </c>
      <c r="B1818" s="124"/>
      <c r="C1818" s="125" t="s">
        <v>201</v>
      </c>
      <c r="D1818" s="119">
        <v>43180</v>
      </c>
      <c r="E1818" s="120" t="s">
        <v>4684</v>
      </c>
      <c r="F1818" s="120" t="s">
        <v>13</v>
      </c>
      <c r="G1818" s="120">
        <v>10564</v>
      </c>
      <c r="H1818" s="124"/>
      <c r="I1818" s="128" t="s">
        <v>4685</v>
      </c>
      <c r="J1818" s="124"/>
      <c r="K1818" s="124"/>
      <c r="L1818" s="124"/>
      <c r="M1818" s="124"/>
      <c r="N1818" s="207">
        <v>17697825.710000001</v>
      </c>
      <c r="O1818" s="207">
        <v>0</v>
      </c>
      <c r="P1818" s="124" t="s">
        <v>1314</v>
      </c>
    </row>
    <row r="1819" spans="1:16" ht="63.75">
      <c r="A1819" s="257">
        <v>513</v>
      </c>
      <c r="B1819" s="124"/>
      <c r="C1819" s="125" t="s">
        <v>201</v>
      </c>
      <c r="D1819" s="119">
        <v>43180</v>
      </c>
      <c r="E1819" s="120" t="s">
        <v>4686</v>
      </c>
      <c r="F1819" s="120" t="s">
        <v>11</v>
      </c>
      <c r="G1819" s="120">
        <v>10564</v>
      </c>
      <c r="H1819" s="124"/>
      <c r="I1819" s="128" t="s">
        <v>4687</v>
      </c>
      <c r="J1819" s="124"/>
      <c r="K1819" s="124"/>
      <c r="L1819" s="124"/>
      <c r="M1819" s="124"/>
      <c r="N1819" s="207">
        <v>12480.46</v>
      </c>
      <c r="O1819" s="207">
        <v>0</v>
      </c>
      <c r="P1819" s="124" t="s">
        <v>1314</v>
      </c>
    </row>
    <row r="1820" spans="1:16" ht="51">
      <c r="A1820" s="257">
        <v>513</v>
      </c>
      <c r="B1820" s="124"/>
      <c r="C1820" s="125" t="s">
        <v>201</v>
      </c>
      <c r="D1820" s="119">
        <v>43180</v>
      </c>
      <c r="E1820" s="120" t="s">
        <v>4688</v>
      </c>
      <c r="F1820" s="120" t="s">
        <v>15</v>
      </c>
      <c r="G1820" s="120">
        <v>692771</v>
      </c>
      <c r="H1820" s="124"/>
      <c r="I1820" s="128" t="s">
        <v>4689</v>
      </c>
      <c r="J1820" s="124"/>
      <c r="K1820" s="124"/>
      <c r="L1820" s="124"/>
      <c r="M1820" s="124"/>
      <c r="N1820" s="207">
        <v>50</v>
      </c>
      <c r="O1820" s="207">
        <v>0</v>
      </c>
      <c r="P1820" s="124" t="s">
        <v>1314</v>
      </c>
    </row>
    <row r="1821" spans="1:16" ht="51">
      <c r="A1821" s="257">
        <v>513</v>
      </c>
      <c r="B1821" s="124"/>
      <c r="C1821" s="125" t="s">
        <v>201</v>
      </c>
      <c r="D1821" s="119">
        <v>43180</v>
      </c>
      <c r="E1821" s="120" t="s">
        <v>4690</v>
      </c>
      <c r="F1821" s="120" t="s">
        <v>15</v>
      </c>
      <c r="G1821" s="120">
        <v>692773</v>
      </c>
      <c r="H1821" s="124"/>
      <c r="I1821" s="128" t="s">
        <v>4691</v>
      </c>
      <c r="J1821" s="124"/>
      <c r="K1821" s="124"/>
      <c r="L1821" s="124"/>
      <c r="M1821" s="124"/>
      <c r="N1821" s="207">
        <v>50</v>
      </c>
      <c r="O1821" s="207">
        <v>0</v>
      </c>
      <c r="P1821" s="124" t="s">
        <v>1314</v>
      </c>
    </row>
    <row r="1822" spans="1:16" ht="51">
      <c r="A1822" s="257">
        <v>513</v>
      </c>
      <c r="B1822" s="124"/>
      <c r="C1822" s="125" t="s">
        <v>201</v>
      </c>
      <c r="D1822" s="119">
        <v>43180</v>
      </c>
      <c r="E1822" s="120" t="s">
        <v>4692</v>
      </c>
      <c r="F1822" s="120" t="s">
        <v>15</v>
      </c>
      <c r="G1822" s="120">
        <v>692775</v>
      </c>
      <c r="H1822" s="124"/>
      <c r="I1822" s="128" t="s">
        <v>4693</v>
      </c>
      <c r="J1822" s="124"/>
      <c r="K1822" s="124"/>
      <c r="L1822" s="124"/>
      <c r="M1822" s="124"/>
      <c r="N1822" s="207">
        <v>50</v>
      </c>
      <c r="O1822" s="207">
        <v>0</v>
      </c>
      <c r="P1822" s="124" t="s">
        <v>1314</v>
      </c>
    </row>
    <row r="1823" spans="1:16" ht="51">
      <c r="A1823" s="257">
        <v>513</v>
      </c>
      <c r="B1823" s="124"/>
      <c r="C1823" s="125" t="s">
        <v>201</v>
      </c>
      <c r="D1823" s="119">
        <v>43180</v>
      </c>
      <c r="E1823" s="120" t="s">
        <v>4694</v>
      </c>
      <c r="F1823" s="120" t="s">
        <v>15</v>
      </c>
      <c r="G1823" s="120">
        <v>692777</v>
      </c>
      <c r="H1823" s="124"/>
      <c r="I1823" s="128" t="s">
        <v>2335</v>
      </c>
      <c r="J1823" s="124"/>
      <c r="K1823" s="124"/>
      <c r="L1823" s="124"/>
      <c r="M1823" s="124"/>
      <c r="N1823" s="207">
        <v>50</v>
      </c>
      <c r="O1823" s="207">
        <v>0</v>
      </c>
      <c r="P1823" s="124" t="s">
        <v>1314</v>
      </c>
    </row>
    <row r="1824" spans="1:16" ht="63.75">
      <c r="A1824" s="257">
        <v>20</v>
      </c>
      <c r="B1824" s="124"/>
      <c r="C1824" s="125" t="s">
        <v>693</v>
      </c>
      <c r="D1824" s="119">
        <v>43181</v>
      </c>
      <c r="E1824" s="120" t="s">
        <v>4319</v>
      </c>
      <c r="F1824" s="120" t="s">
        <v>3</v>
      </c>
      <c r="G1824" s="120">
        <v>1607389</v>
      </c>
      <c r="H1824" s="124"/>
      <c r="I1824" s="128" t="s">
        <v>4320</v>
      </c>
      <c r="J1824" s="124"/>
      <c r="K1824" s="124"/>
      <c r="L1824" s="124"/>
      <c r="M1824" s="124"/>
      <c r="N1824" s="207">
        <v>0</v>
      </c>
      <c r="O1824" s="207">
        <v>206.88</v>
      </c>
      <c r="P1824" s="124" t="s">
        <v>3943</v>
      </c>
    </row>
    <row r="1825" spans="1:16" ht="63.75">
      <c r="A1825" s="257">
        <v>16</v>
      </c>
      <c r="B1825" s="124"/>
      <c r="C1825" s="125" t="s">
        <v>692</v>
      </c>
      <c r="D1825" s="119">
        <v>43181</v>
      </c>
      <c r="E1825" s="120" t="s">
        <v>4319</v>
      </c>
      <c r="F1825" s="120" t="s">
        <v>3</v>
      </c>
      <c r="G1825" s="120">
        <v>1607389</v>
      </c>
      <c r="H1825" s="124"/>
      <c r="I1825" s="128" t="s">
        <v>4320</v>
      </c>
      <c r="J1825" s="124"/>
      <c r="K1825" s="124"/>
      <c r="L1825" s="124"/>
      <c r="M1825" s="124"/>
      <c r="N1825" s="207">
        <v>0</v>
      </c>
      <c r="O1825" s="207">
        <v>18109.599999999999</v>
      </c>
      <c r="P1825" s="124" t="s">
        <v>3943</v>
      </c>
    </row>
    <row r="1826" spans="1:16" ht="63.75">
      <c r="A1826" s="257">
        <v>16</v>
      </c>
      <c r="B1826" s="124"/>
      <c r="C1826" s="125" t="s">
        <v>692</v>
      </c>
      <c r="D1826" s="119">
        <v>43181</v>
      </c>
      <c r="E1826" s="120" t="s">
        <v>4319</v>
      </c>
      <c r="F1826" s="120" t="s">
        <v>3</v>
      </c>
      <c r="G1826" s="120">
        <v>1607389</v>
      </c>
      <c r="H1826" s="124"/>
      <c r="I1826" s="128" t="s">
        <v>4320</v>
      </c>
      <c r="J1826" s="124"/>
      <c r="K1826" s="124"/>
      <c r="L1826" s="124"/>
      <c r="M1826" s="124"/>
      <c r="N1826" s="207">
        <v>0</v>
      </c>
      <c r="O1826" s="207">
        <v>39636.14</v>
      </c>
      <c r="P1826" s="124" t="s">
        <v>3943</v>
      </c>
    </row>
    <row r="1827" spans="1:16" ht="63.75">
      <c r="A1827" s="257">
        <v>16</v>
      </c>
      <c r="B1827" s="124"/>
      <c r="C1827" s="125" t="s">
        <v>692</v>
      </c>
      <c r="D1827" s="119">
        <v>43181</v>
      </c>
      <c r="E1827" s="120" t="s">
        <v>4319</v>
      </c>
      <c r="F1827" s="120" t="s">
        <v>3</v>
      </c>
      <c r="G1827" s="120">
        <v>1607389</v>
      </c>
      <c r="H1827" s="124"/>
      <c r="I1827" s="128" t="s">
        <v>4320</v>
      </c>
      <c r="J1827" s="124"/>
      <c r="K1827" s="124"/>
      <c r="L1827" s="124"/>
      <c r="M1827" s="124"/>
      <c r="N1827" s="207">
        <v>0</v>
      </c>
      <c r="O1827" s="207">
        <v>21250.78</v>
      </c>
      <c r="P1827" s="124" t="s">
        <v>3943</v>
      </c>
    </row>
    <row r="1828" spans="1:16" ht="63.75">
      <c r="A1828" s="257">
        <v>16</v>
      </c>
      <c r="B1828" s="124"/>
      <c r="C1828" s="125" t="s">
        <v>692</v>
      </c>
      <c r="D1828" s="119">
        <v>43181</v>
      </c>
      <c r="E1828" s="120" t="s">
        <v>4319</v>
      </c>
      <c r="F1828" s="120" t="s">
        <v>3</v>
      </c>
      <c r="G1828" s="120">
        <v>1607389</v>
      </c>
      <c r="H1828" s="124"/>
      <c r="I1828" s="128" t="s">
        <v>4320</v>
      </c>
      <c r="J1828" s="124"/>
      <c r="K1828" s="124"/>
      <c r="L1828" s="124"/>
      <c r="M1828" s="124"/>
      <c r="N1828" s="207">
        <v>0</v>
      </c>
      <c r="O1828" s="207">
        <v>11311.7</v>
      </c>
      <c r="P1828" s="124" t="s">
        <v>3943</v>
      </c>
    </row>
    <row r="1829" spans="1:16" ht="63.75">
      <c r="A1829" s="257">
        <v>16</v>
      </c>
      <c r="B1829" s="124"/>
      <c r="C1829" s="125" t="s">
        <v>692</v>
      </c>
      <c r="D1829" s="119">
        <v>43181</v>
      </c>
      <c r="E1829" s="120" t="s">
        <v>4319</v>
      </c>
      <c r="F1829" s="120" t="s">
        <v>3</v>
      </c>
      <c r="G1829" s="120">
        <v>1607389</v>
      </c>
      <c r="H1829" s="124"/>
      <c r="I1829" s="128" t="s">
        <v>4320</v>
      </c>
      <c r="J1829" s="124"/>
      <c r="K1829" s="124"/>
      <c r="L1829" s="124"/>
      <c r="M1829" s="124"/>
      <c r="N1829" s="207">
        <v>0</v>
      </c>
      <c r="O1829" s="207">
        <v>6767.28</v>
      </c>
      <c r="P1829" s="124" t="s">
        <v>3943</v>
      </c>
    </row>
    <row r="1830" spans="1:16" ht="63.75">
      <c r="A1830" s="257">
        <v>16</v>
      </c>
      <c r="B1830" s="124"/>
      <c r="C1830" s="125" t="s">
        <v>692</v>
      </c>
      <c r="D1830" s="119">
        <v>43181</v>
      </c>
      <c r="E1830" s="120" t="s">
        <v>4319</v>
      </c>
      <c r="F1830" s="120" t="s">
        <v>3</v>
      </c>
      <c r="G1830" s="120">
        <v>1607389</v>
      </c>
      <c r="H1830" s="124"/>
      <c r="I1830" s="128" t="s">
        <v>4320</v>
      </c>
      <c r="J1830" s="124"/>
      <c r="K1830" s="124"/>
      <c r="L1830" s="124"/>
      <c r="M1830" s="124"/>
      <c r="N1830" s="207">
        <v>0</v>
      </c>
      <c r="O1830" s="207">
        <v>9340.7999999999993</v>
      </c>
      <c r="P1830" s="124" t="s">
        <v>3943</v>
      </c>
    </row>
    <row r="1831" spans="1:16" ht="63.75">
      <c r="A1831" s="257">
        <v>16</v>
      </c>
      <c r="B1831" s="124"/>
      <c r="C1831" s="125" t="s">
        <v>692</v>
      </c>
      <c r="D1831" s="119">
        <v>43181</v>
      </c>
      <c r="E1831" s="120" t="s">
        <v>4319</v>
      </c>
      <c r="F1831" s="120" t="s">
        <v>3</v>
      </c>
      <c r="G1831" s="120">
        <v>1607389</v>
      </c>
      <c r="H1831" s="124"/>
      <c r="I1831" s="128" t="s">
        <v>4320</v>
      </c>
      <c r="J1831" s="124"/>
      <c r="K1831" s="124"/>
      <c r="L1831" s="124"/>
      <c r="M1831" s="124"/>
      <c r="N1831" s="207">
        <v>0</v>
      </c>
      <c r="O1831" s="207">
        <v>32186.87</v>
      </c>
      <c r="P1831" s="124" t="s">
        <v>3943</v>
      </c>
    </row>
    <row r="1832" spans="1:16" ht="63.75">
      <c r="A1832" s="257">
        <v>16</v>
      </c>
      <c r="B1832" s="124"/>
      <c r="C1832" s="125" t="s">
        <v>692</v>
      </c>
      <c r="D1832" s="119">
        <v>43181</v>
      </c>
      <c r="E1832" s="120" t="s">
        <v>4319</v>
      </c>
      <c r="F1832" s="120" t="s">
        <v>3</v>
      </c>
      <c r="G1832" s="120">
        <v>1607389</v>
      </c>
      <c r="H1832" s="124"/>
      <c r="I1832" s="128" t="s">
        <v>4320</v>
      </c>
      <c r="J1832" s="124"/>
      <c r="K1832" s="124"/>
      <c r="L1832" s="124"/>
      <c r="M1832" s="124"/>
      <c r="N1832" s="207">
        <v>0</v>
      </c>
      <c r="O1832" s="207">
        <v>10630.27</v>
      </c>
      <c r="P1832" s="124" t="s">
        <v>3943</v>
      </c>
    </row>
    <row r="1833" spans="1:16" ht="63.75">
      <c r="A1833" s="257">
        <v>16</v>
      </c>
      <c r="B1833" s="124"/>
      <c r="C1833" s="125" t="s">
        <v>692</v>
      </c>
      <c r="D1833" s="119">
        <v>43181</v>
      </c>
      <c r="E1833" s="120" t="s">
        <v>4319</v>
      </c>
      <c r="F1833" s="120" t="s">
        <v>3</v>
      </c>
      <c r="G1833" s="120">
        <v>1607389</v>
      </c>
      <c r="H1833" s="124"/>
      <c r="I1833" s="128" t="s">
        <v>4320</v>
      </c>
      <c r="J1833" s="124"/>
      <c r="K1833" s="124"/>
      <c r="L1833" s="124"/>
      <c r="M1833" s="124"/>
      <c r="N1833" s="207">
        <v>0</v>
      </c>
      <c r="O1833" s="207">
        <v>21718.2</v>
      </c>
      <c r="P1833" s="124" t="s">
        <v>3943</v>
      </c>
    </row>
    <row r="1834" spans="1:16" ht="63.75">
      <c r="A1834" s="257">
        <v>16</v>
      </c>
      <c r="B1834" s="124"/>
      <c r="C1834" s="125" t="s">
        <v>692</v>
      </c>
      <c r="D1834" s="119">
        <v>43181</v>
      </c>
      <c r="E1834" s="120" t="s">
        <v>4319</v>
      </c>
      <c r="F1834" s="120" t="s">
        <v>3</v>
      </c>
      <c r="G1834" s="120">
        <v>1607389</v>
      </c>
      <c r="H1834" s="124"/>
      <c r="I1834" s="128" t="s">
        <v>4320</v>
      </c>
      <c r="J1834" s="124"/>
      <c r="K1834" s="124"/>
      <c r="L1834" s="124"/>
      <c r="M1834" s="124"/>
      <c r="N1834" s="207">
        <v>0</v>
      </c>
      <c r="O1834" s="207">
        <v>22284.31</v>
      </c>
      <c r="P1834" s="124" t="s">
        <v>3943</v>
      </c>
    </row>
    <row r="1835" spans="1:16" ht="63.75">
      <c r="A1835" s="257">
        <v>16</v>
      </c>
      <c r="B1835" s="124"/>
      <c r="C1835" s="125" t="s">
        <v>692</v>
      </c>
      <c r="D1835" s="119">
        <v>43181</v>
      </c>
      <c r="E1835" s="120" t="s">
        <v>4319</v>
      </c>
      <c r="F1835" s="120" t="s">
        <v>3</v>
      </c>
      <c r="G1835" s="120">
        <v>1607389</v>
      </c>
      <c r="H1835" s="124"/>
      <c r="I1835" s="128" t="s">
        <v>4320</v>
      </c>
      <c r="J1835" s="124"/>
      <c r="K1835" s="124"/>
      <c r="L1835" s="124"/>
      <c r="M1835" s="124"/>
      <c r="N1835" s="207">
        <v>0</v>
      </c>
      <c r="O1835" s="207">
        <v>29335.53</v>
      </c>
      <c r="P1835" s="124" t="s">
        <v>3943</v>
      </c>
    </row>
    <row r="1836" spans="1:16" ht="63.75">
      <c r="A1836" s="257">
        <v>16</v>
      </c>
      <c r="B1836" s="124"/>
      <c r="C1836" s="125" t="s">
        <v>692</v>
      </c>
      <c r="D1836" s="119">
        <v>43181</v>
      </c>
      <c r="E1836" s="120" t="s">
        <v>4319</v>
      </c>
      <c r="F1836" s="120" t="s">
        <v>3</v>
      </c>
      <c r="G1836" s="120">
        <v>1607389</v>
      </c>
      <c r="H1836" s="124"/>
      <c r="I1836" s="128" t="s">
        <v>4320</v>
      </c>
      <c r="J1836" s="124"/>
      <c r="K1836" s="124"/>
      <c r="L1836" s="124"/>
      <c r="M1836" s="124"/>
      <c r="N1836" s="207">
        <v>0</v>
      </c>
      <c r="O1836" s="207">
        <v>6327.36</v>
      </c>
      <c r="P1836" s="124" t="s">
        <v>3943</v>
      </c>
    </row>
    <row r="1837" spans="1:16" ht="63.75">
      <c r="A1837" s="257">
        <v>16</v>
      </c>
      <c r="B1837" s="124"/>
      <c r="C1837" s="125" t="s">
        <v>692</v>
      </c>
      <c r="D1837" s="119">
        <v>43181</v>
      </c>
      <c r="E1837" s="120" t="s">
        <v>4319</v>
      </c>
      <c r="F1837" s="120" t="s">
        <v>3</v>
      </c>
      <c r="G1837" s="120">
        <v>1607389</v>
      </c>
      <c r="H1837" s="124"/>
      <c r="I1837" s="128" t="s">
        <v>4320</v>
      </c>
      <c r="J1837" s="124"/>
      <c r="K1837" s="124"/>
      <c r="L1837" s="124"/>
      <c r="M1837" s="124"/>
      <c r="N1837" s="207">
        <v>0</v>
      </c>
      <c r="O1837" s="207">
        <v>12313</v>
      </c>
      <c r="P1837" s="124" t="s">
        <v>3943</v>
      </c>
    </row>
    <row r="1838" spans="1:16" ht="63.75">
      <c r="A1838" s="257">
        <v>16</v>
      </c>
      <c r="B1838" s="124"/>
      <c r="C1838" s="125" t="s">
        <v>692</v>
      </c>
      <c r="D1838" s="119">
        <v>43181</v>
      </c>
      <c r="E1838" s="120" t="s">
        <v>4319</v>
      </c>
      <c r="F1838" s="120" t="s">
        <v>3</v>
      </c>
      <c r="G1838" s="120">
        <v>1607389</v>
      </c>
      <c r="H1838" s="124"/>
      <c r="I1838" s="128" t="s">
        <v>4320</v>
      </c>
      <c r="J1838" s="124"/>
      <c r="K1838" s="124"/>
      <c r="L1838" s="124"/>
      <c r="M1838" s="124"/>
      <c r="N1838" s="207">
        <v>0</v>
      </c>
      <c r="O1838" s="207">
        <v>8144.8</v>
      </c>
      <c r="P1838" s="124" t="s">
        <v>3943</v>
      </c>
    </row>
    <row r="1839" spans="1:16" ht="63.75">
      <c r="A1839" s="257">
        <v>16</v>
      </c>
      <c r="B1839" s="124"/>
      <c r="C1839" s="125" t="s">
        <v>692</v>
      </c>
      <c r="D1839" s="119">
        <v>43181</v>
      </c>
      <c r="E1839" s="120" t="s">
        <v>4319</v>
      </c>
      <c r="F1839" s="120" t="s">
        <v>3</v>
      </c>
      <c r="G1839" s="120">
        <v>1607389</v>
      </c>
      <c r="H1839" s="124"/>
      <c r="I1839" s="128" t="s">
        <v>4320</v>
      </c>
      <c r="J1839" s="124"/>
      <c r="K1839" s="124"/>
      <c r="L1839" s="124"/>
      <c r="M1839" s="124"/>
      <c r="N1839" s="207">
        <v>0</v>
      </c>
      <c r="O1839" s="207">
        <v>35022.71</v>
      </c>
      <c r="P1839" s="124" t="s">
        <v>3943</v>
      </c>
    </row>
    <row r="1840" spans="1:16" ht="63.75">
      <c r="A1840" s="257">
        <v>16</v>
      </c>
      <c r="B1840" s="124"/>
      <c r="C1840" s="125" t="s">
        <v>692</v>
      </c>
      <c r="D1840" s="119">
        <v>43181</v>
      </c>
      <c r="E1840" s="120" t="s">
        <v>4319</v>
      </c>
      <c r="F1840" s="120" t="s">
        <v>3</v>
      </c>
      <c r="G1840" s="120">
        <v>1607389</v>
      </c>
      <c r="H1840" s="124"/>
      <c r="I1840" s="128" t="s">
        <v>4320</v>
      </c>
      <c r="J1840" s="124"/>
      <c r="K1840" s="124"/>
      <c r="L1840" s="124"/>
      <c r="M1840" s="124"/>
      <c r="N1840" s="207">
        <v>0</v>
      </c>
      <c r="O1840" s="207">
        <v>14134.21</v>
      </c>
      <c r="P1840" s="124" t="s">
        <v>3943</v>
      </c>
    </row>
    <row r="1841" spans="1:16" ht="63.75">
      <c r="A1841" s="257">
        <v>16</v>
      </c>
      <c r="B1841" s="124"/>
      <c r="C1841" s="125" t="s">
        <v>692</v>
      </c>
      <c r="D1841" s="119">
        <v>43181</v>
      </c>
      <c r="E1841" s="120" t="s">
        <v>4319</v>
      </c>
      <c r="F1841" s="120" t="s">
        <v>3</v>
      </c>
      <c r="G1841" s="120">
        <v>1607389</v>
      </c>
      <c r="H1841" s="124"/>
      <c r="I1841" s="128" t="s">
        <v>4320</v>
      </c>
      <c r="J1841" s="124"/>
      <c r="K1841" s="124"/>
      <c r="L1841" s="124"/>
      <c r="M1841" s="124"/>
      <c r="N1841" s="207">
        <v>0</v>
      </c>
      <c r="O1841" s="207">
        <v>14348.04</v>
      </c>
      <c r="P1841" s="124" t="s">
        <v>3943</v>
      </c>
    </row>
    <row r="1842" spans="1:16" ht="63.75">
      <c r="A1842" s="257">
        <v>16</v>
      </c>
      <c r="B1842" s="124"/>
      <c r="C1842" s="125" t="s">
        <v>692</v>
      </c>
      <c r="D1842" s="119">
        <v>43181</v>
      </c>
      <c r="E1842" s="120" t="s">
        <v>4319</v>
      </c>
      <c r="F1842" s="120" t="s">
        <v>3</v>
      </c>
      <c r="G1842" s="120">
        <v>1607389</v>
      </c>
      <c r="H1842" s="124"/>
      <c r="I1842" s="128" t="s">
        <v>4320</v>
      </c>
      <c r="J1842" s="124"/>
      <c r="K1842" s="124"/>
      <c r="L1842" s="124"/>
      <c r="M1842" s="124"/>
      <c r="N1842" s="207">
        <v>0</v>
      </c>
      <c r="O1842" s="207">
        <v>5329.23</v>
      </c>
      <c r="P1842" s="124" t="s">
        <v>3943</v>
      </c>
    </row>
    <row r="1843" spans="1:16" ht="63.75">
      <c r="A1843" s="257">
        <v>681</v>
      </c>
      <c r="B1843" s="124"/>
      <c r="C1843" s="125" t="s">
        <v>237</v>
      </c>
      <c r="D1843" s="119">
        <v>43181</v>
      </c>
      <c r="E1843" s="120" t="s">
        <v>4319</v>
      </c>
      <c r="F1843" s="120" t="s">
        <v>3</v>
      </c>
      <c r="G1843" s="120">
        <v>1607389</v>
      </c>
      <c r="H1843" s="124"/>
      <c r="I1843" s="128" t="s">
        <v>4320</v>
      </c>
      <c r="J1843" s="124"/>
      <c r="K1843" s="124"/>
      <c r="L1843" s="124"/>
      <c r="M1843" s="124"/>
      <c r="N1843" s="207">
        <v>0</v>
      </c>
      <c r="O1843" s="207">
        <v>11138.4</v>
      </c>
      <c r="P1843" s="124" t="s">
        <v>3943</v>
      </c>
    </row>
    <row r="1844" spans="1:16" ht="63.75">
      <c r="A1844" s="257">
        <v>681</v>
      </c>
      <c r="B1844" s="124"/>
      <c r="C1844" s="125" t="s">
        <v>237</v>
      </c>
      <c r="D1844" s="119">
        <v>43181</v>
      </c>
      <c r="E1844" s="120" t="s">
        <v>4319</v>
      </c>
      <c r="F1844" s="120" t="s">
        <v>3</v>
      </c>
      <c r="G1844" s="120">
        <v>1607389</v>
      </c>
      <c r="H1844" s="124"/>
      <c r="I1844" s="128" t="s">
        <v>4320</v>
      </c>
      <c r="J1844" s="124"/>
      <c r="K1844" s="124"/>
      <c r="L1844" s="124"/>
      <c r="M1844" s="124"/>
      <c r="N1844" s="207">
        <v>0</v>
      </c>
      <c r="O1844" s="207">
        <v>11952.72</v>
      </c>
      <c r="P1844" s="124" t="s">
        <v>3943</v>
      </c>
    </row>
    <row r="1845" spans="1:16" ht="63.75">
      <c r="A1845" s="257">
        <v>15</v>
      </c>
      <c r="B1845" s="124"/>
      <c r="C1845" s="125" t="s">
        <v>691</v>
      </c>
      <c r="D1845" s="119">
        <v>43181</v>
      </c>
      <c r="E1845" s="120" t="s">
        <v>4319</v>
      </c>
      <c r="F1845" s="120" t="s">
        <v>3</v>
      </c>
      <c r="G1845" s="120">
        <v>1607389</v>
      </c>
      <c r="H1845" s="124"/>
      <c r="I1845" s="128" t="s">
        <v>4320</v>
      </c>
      <c r="J1845" s="124"/>
      <c r="K1845" s="124"/>
      <c r="L1845" s="124"/>
      <c r="M1845" s="124"/>
      <c r="N1845" s="207">
        <v>0</v>
      </c>
      <c r="O1845" s="207">
        <v>8570.98</v>
      </c>
      <c r="P1845" s="124" t="s">
        <v>3943</v>
      </c>
    </row>
    <row r="1846" spans="1:16" ht="63.75">
      <c r="A1846" s="257">
        <v>15</v>
      </c>
      <c r="B1846" s="124"/>
      <c r="C1846" s="125" t="s">
        <v>691</v>
      </c>
      <c r="D1846" s="119">
        <v>43181</v>
      </c>
      <c r="E1846" s="120" t="s">
        <v>4319</v>
      </c>
      <c r="F1846" s="120" t="s">
        <v>3</v>
      </c>
      <c r="G1846" s="120">
        <v>1607389</v>
      </c>
      <c r="H1846" s="124"/>
      <c r="I1846" s="128" t="s">
        <v>4320</v>
      </c>
      <c r="J1846" s="124"/>
      <c r="K1846" s="124"/>
      <c r="L1846" s="124"/>
      <c r="M1846" s="124"/>
      <c r="N1846" s="207">
        <v>0</v>
      </c>
      <c r="O1846" s="207">
        <v>7391.48</v>
      </c>
      <c r="P1846" s="124" t="s">
        <v>3943</v>
      </c>
    </row>
    <row r="1847" spans="1:16" ht="63.75">
      <c r="A1847" s="257">
        <v>15</v>
      </c>
      <c r="B1847" s="124"/>
      <c r="C1847" s="125" t="s">
        <v>691</v>
      </c>
      <c r="D1847" s="119">
        <v>43181</v>
      </c>
      <c r="E1847" s="120" t="s">
        <v>4319</v>
      </c>
      <c r="F1847" s="120" t="s">
        <v>3</v>
      </c>
      <c r="G1847" s="120">
        <v>1607389</v>
      </c>
      <c r="H1847" s="124"/>
      <c r="I1847" s="128" t="s">
        <v>4320</v>
      </c>
      <c r="J1847" s="124"/>
      <c r="K1847" s="124"/>
      <c r="L1847" s="124"/>
      <c r="M1847" s="124"/>
      <c r="N1847" s="207">
        <v>0</v>
      </c>
      <c r="O1847" s="207">
        <v>2684.4</v>
      </c>
      <c r="P1847" s="124" t="s">
        <v>3943</v>
      </c>
    </row>
    <row r="1848" spans="1:16" ht="63.75">
      <c r="A1848" s="257">
        <v>20</v>
      </c>
      <c r="B1848" s="124"/>
      <c r="C1848" s="125" t="s">
        <v>693</v>
      </c>
      <c r="D1848" s="119">
        <v>43181</v>
      </c>
      <c r="E1848" s="120" t="s">
        <v>4319</v>
      </c>
      <c r="F1848" s="120" t="s">
        <v>3</v>
      </c>
      <c r="G1848" s="120">
        <v>1607389</v>
      </c>
      <c r="H1848" s="124"/>
      <c r="I1848" s="128" t="s">
        <v>4320</v>
      </c>
      <c r="J1848" s="124"/>
      <c r="K1848" s="124"/>
      <c r="L1848" s="124"/>
      <c r="M1848" s="124"/>
      <c r="N1848" s="207">
        <v>0</v>
      </c>
      <c r="O1848" s="207">
        <v>2329.88</v>
      </c>
      <c r="P1848" s="124" t="s">
        <v>3943</v>
      </c>
    </row>
    <row r="1849" spans="1:16" ht="63.75">
      <c r="A1849" s="257">
        <v>192</v>
      </c>
      <c r="B1849" s="124"/>
      <c r="C1849" s="125" t="s">
        <v>753</v>
      </c>
      <c r="D1849" s="119">
        <v>43181</v>
      </c>
      <c r="E1849" s="120" t="s">
        <v>4319</v>
      </c>
      <c r="F1849" s="120" t="s">
        <v>3</v>
      </c>
      <c r="G1849" s="120">
        <v>1607389</v>
      </c>
      <c r="H1849" s="124"/>
      <c r="I1849" s="128" t="s">
        <v>4320</v>
      </c>
      <c r="J1849" s="124"/>
      <c r="K1849" s="124"/>
      <c r="L1849" s="124"/>
      <c r="M1849" s="124"/>
      <c r="N1849" s="207">
        <v>0</v>
      </c>
      <c r="O1849" s="207">
        <v>2439.36</v>
      </c>
      <c r="P1849" s="124" t="s">
        <v>3943</v>
      </c>
    </row>
    <row r="1850" spans="1:16" ht="63.75">
      <c r="A1850" s="257">
        <v>660</v>
      </c>
      <c r="B1850" s="124"/>
      <c r="C1850" s="125" t="s">
        <v>233</v>
      </c>
      <c r="D1850" s="119">
        <v>43181</v>
      </c>
      <c r="E1850" s="120" t="s">
        <v>4319</v>
      </c>
      <c r="F1850" s="120" t="s">
        <v>3</v>
      </c>
      <c r="G1850" s="120">
        <v>1607389</v>
      </c>
      <c r="H1850" s="124"/>
      <c r="I1850" s="128" t="s">
        <v>4320</v>
      </c>
      <c r="J1850" s="124"/>
      <c r="K1850" s="124"/>
      <c r="L1850" s="124"/>
      <c r="M1850" s="124"/>
      <c r="N1850" s="207">
        <v>0</v>
      </c>
      <c r="O1850" s="207">
        <v>4958.8500000000004</v>
      </c>
      <c r="P1850" s="124" t="s">
        <v>3943</v>
      </c>
    </row>
    <row r="1851" spans="1:16" ht="63.75">
      <c r="A1851" s="257">
        <v>512</v>
      </c>
      <c r="B1851" s="124"/>
      <c r="C1851" s="125" t="s">
        <v>840</v>
      </c>
      <c r="D1851" s="119">
        <v>43181</v>
      </c>
      <c r="E1851" s="120" t="s">
        <v>4319</v>
      </c>
      <c r="F1851" s="120" t="s">
        <v>3</v>
      </c>
      <c r="G1851" s="120">
        <v>1607389</v>
      </c>
      <c r="H1851" s="124"/>
      <c r="I1851" s="128" t="s">
        <v>4320</v>
      </c>
      <c r="J1851" s="124"/>
      <c r="K1851" s="124"/>
      <c r="L1851" s="124"/>
      <c r="M1851" s="124"/>
      <c r="N1851" s="207">
        <v>0</v>
      </c>
      <c r="O1851" s="207">
        <v>10017.08</v>
      </c>
      <c r="P1851" s="124" t="s">
        <v>3943</v>
      </c>
    </row>
    <row r="1852" spans="1:16" ht="63.75">
      <c r="A1852" s="257" t="s">
        <v>619</v>
      </c>
      <c r="B1852" s="124"/>
      <c r="C1852" s="125" t="s">
        <v>713</v>
      </c>
      <c r="D1852" s="119">
        <v>43181</v>
      </c>
      <c r="E1852" s="120" t="s">
        <v>4319</v>
      </c>
      <c r="F1852" s="120" t="s">
        <v>3</v>
      </c>
      <c r="G1852" s="120">
        <v>1607389</v>
      </c>
      <c r="H1852" s="124"/>
      <c r="I1852" s="128" t="s">
        <v>4320</v>
      </c>
      <c r="J1852" s="124"/>
      <c r="K1852" s="124"/>
      <c r="L1852" s="124"/>
      <c r="M1852" s="124"/>
      <c r="N1852" s="207">
        <v>0</v>
      </c>
      <c r="O1852" s="207">
        <v>112818.03</v>
      </c>
      <c r="P1852" s="124" t="s">
        <v>3943</v>
      </c>
    </row>
    <row r="1853" spans="1:16" ht="63.75">
      <c r="A1853" s="257" t="s">
        <v>619</v>
      </c>
      <c r="B1853" s="124"/>
      <c r="C1853" s="125" t="s">
        <v>713</v>
      </c>
      <c r="D1853" s="119">
        <v>43181</v>
      </c>
      <c r="E1853" s="120" t="s">
        <v>4319</v>
      </c>
      <c r="F1853" s="120" t="s">
        <v>3</v>
      </c>
      <c r="G1853" s="120">
        <v>1607389</v>
      </c>
      <c r="H1853" s="124"/>
      <c r="I1853" s="128" t="s">
        <v>4320</v>
      </c>
      <c r="J1853" s="124"/>
      <c r="K1853" s="124"/>
      <c r="L1853" s="124"/>
      <c r="M1853" s="124"/>
      <c r="N1853" s="207">
        <v>0</v>
      </c>
      <c r="O1853" s="207">
        <v>44734.81</v>
      </c>
      <c r="P1853" s="124" t="s">
        <v>3943</v>
      </c>
    </row>
    <row r="1854" spans="1:16" ht="63.75">
      <c r="A1854" s="257" t="s">
        <v>619</v>
      </c>
      <c r="B1854" s="124"/>
      <c r="C1854" s="125" t="s">
        <v>713</v>
      </c>
      <c r="D1854" s="119">
        <v>43181</v>
      </c>
      <c r="E1854" s="120" t="s">
        <v>4319</v>
      </c>
      <c r="F1854" s="120" t="s">
        <v>3</v>
      </c>
      <c r="G1854" s="120">
        <v>1607389</v>
      </c>
      <c r="H1854" s="124"/>
      <c r="I1854" s="128" t="s">
        <v>4320</v>
      </c>
      <c r="J1854" s="124"/>
      <c r="K1854" s="124"/>
      <c r="L1854" s="124"/>
      <c r="M1854" s="124"/>
      <c r="N1854" s="207">
        <v>0</v>
      </c>
      <c r="O1854" s="207">
        <v>21381.69</v>
      </c>
      <c r="P1854" s="124" t="s">
        <v>3943</v>
      </c>
    </row>
    <row r="1855" spans="1:16" ht="63.75">
      <c r="A1855" s="257">
        <v>212</v>
      </c>
      <c r="B1855" s="124"/>
      <c r="C1855" s="125" t="s">
        <v>761</v>
      </c>
      <c r="D1855" s="119">
        <v>43181</v>
      </c>
      <c r="E1855" s="120" t="s">
        <v>4319</v>
      </c>
      <c r="F1855" s="120" t="s">
        <v>3</v>
      </c>
      <c r="G1855" s="120">
        <v>1607389</v>
      </c>
      <c r="H1855" s="124"/>
      <c r="I1855" s="128" t="s">
        <v>4320</v>
      </c>
      <c r="J1855" s="124"/>
      <c r="K1855" s="124"/>
      <c r="L1855" s="124"/>
      <c r="M1855" s="124"/>
      <c r="N1855" s="207">
        <v>0</v>
      </c>
      <c r="O1855" s="207">
        <v>14937.9</v>
      </c>
      <c r="P1855" s="124" t="s">
        <v>3943</v>
      </c>
    </row>
    <row r="1856" spans="1:16" ht="63.75">
      <c r="A1856" s="257">
        <v>212</v>
      </c>
      <c r="B1856" s="124"/>
      <c r="C1856" s="125" t="s">
        <v>761</v>
      </c>
      <c r="D1856" s="119">
        <v>43181</v>
      </c>
      <c r="E1856" s="120" t="s">
        <v>4319</v>
      </c>
      <c r="F1856" s="120" t="s">
        <v>3</v>
      </c>
      <c r="G1856" s="120">
        <v>1607389</v>
      </c>
      <c r="H1856" s="124"/>
      <c r="I1856" s="128" t="s">
        <v>4320</v>
      </c>
      <c r="J1856" s="124"/>
      <c r="K1856" s="124"/>
      <c r="L1856" s="124"/>
      <c r="M1856" s="124"/>
      <c r="N1856" s="207">
        <v>0</v>
      </c>
      <c r="O1856" s="207">
        <v>8735.7000000000007</v>
      </c>
      <c r="P1856" s="124" t="s">
        <v>3943</v>
      </c>
    </row>
    <row r="1857" spans="1:16" ht="63.75">
      <c r="A1857" s="257">
        <v>660</v>
      </c>
      <c r="B1857" s="124"/>
      <c r="C1857" s="125" t="s">
        <v>233</v>
      </c>
      <c r="D1857" s="119">
        <v>43181</v>
      </c>
      <c r="E1857" s="120" t="s">
        <v>4319</v>
      </c>
      <c r="F1857" s="120" t="s">
        <v>3</v>
      </c>
      <c r="G1857" s="120">
        <v>1607389</v>
      </c>
      <c r="H1857" s="124"/>
      <c r="I1857" s="128" t="s">
        <v>4320</v>
      </c>
      <c r="J1857" s="124"/>
      <c r="K1857" s="124"/>
      <c r="L1857" s="124"/>
      <c r="M1857" s="124"/>
      <c r="N1857" s="207">
        <v>0</v>
      </c>
      <c r="O1857" s="207">
        <v>5371.3099999999995</v>
      </c>
      <c r="P1857" s="124" t="s">
        <v>3943</v>
      </c>
    </row>
    <row r="1858" spans="1:16" ht="51">
      <c r="A1858" s="257" t="s">
        <v>619</v>
      </c>
      <c r="B1858" s="124"/>
      <c r="C1858" s="125" t="s">
        <v>713</v>
      </c>
      <c r="D1858" s="119">
        <v>43181</v>
      </c>
      <c r="E1858" s="120" t="s">
        <v>4321</v>
      </c>
      <c r="F1858" s="120" t="s">
        <v>3</v>
      </c>
      <c r="G1858" s="120">
        <v>1607414</v>
      </c>
      <c r="H1858" s="124"/>
      <c r="I1858" s="128" t="s">
        <v>4322</v>
      </c>
      <c r="J1858" s="124"/>
      <c r="K1858" s="124"/>
      <c r="L1858" s="124"/>
      <c r="M1858" s="124"/>
      <c r="N1858" s="207">
        <v>0</v>
      </c>
      <c r="O1858" s="207">
        <v>5794.35</v>
      </c>
      <c r="P1858" s="124" t="s">
        <v>1314</v>
      </c>
    </row>
    <row r="1859" spans="1:16" ht="51">
      <c r="A1859" s="257" t="s">
        <v>619</v>
      </c>
      <c r="B1859" s="124"/>
      <c r="C1859" s="125" t="s">
        <v>713</v>
      </c>
      <c r="D1859" s="119">
        <v>43181</v>
      </c>
      <c r="E1859" s="120" t="s">
        <v>4323</v>
      </c>
      <c r="F1859" s="120" t="s">
        <v>3</v>
      </c>
      <c r="G1859" s="120">
        <v>1607416</v>
      </c>
      <c r="H1859" s="124"/>
      <c r="I1859" s="128" t="s">
        <v>4324</v>
      </c>
      <c r="J1859" s="124"/>
      <c r="K1859" s="124"/>
      <c r="L1859" s="124"/>
      <c r="M1859" s="124"/>
      <c r="N1859" s="207">
        <v>0</v>
      </c>
      <c r="O1859" s="207">
        <v>1495.55</v>
      </c>
      <c r="P1859" s="124" t="s">
        <v>1314</v>
      </c>
    </row>
    <row r="1860" spans="1:16" ht="51">
      <c r="A1860" s="257" t="s">
        <v>619</v>
      </c>
      <c r="B1860" s="124"/>
      <c r="C1860" s="125" t="s">
        <v>713</v>
      </c>
      <c r="D1860" s="119">
        <v>43181</v>
      </c>
      <c r="E1860" s="120" t="s">
        <v>4325</v>
      </c>
      <c r="F1860" s="120" t="s">
        <v>3</v>
      </c>
      <c r="G1860" s="120">
        <v>1607439</v>
      </c>
      <c r="H1860" s="124"/>
      <c r="I1860" s="128" t="s">
        <v>4326</v>
      </c>
      <c r="J1860" s="124"/>
      <c r="K1860" s="124"/>
      <c r="L1860" s="124"/>
      <c r="M1860" s="124"/>
      <c r="N1860" s="207">
        <v>0</v>
      </c>
      <c r="O1860" s="207">
        <v>323.94</v>
      </c>
      <c r="P1860" s="124" t="s">
        <v>1314</v>
      </c>
    </row>
    <row r="1861" spans="1:16" ht="51">
      <c r="A1861" s="257" t="s">
        <v>619</v>
      </c>
      <c r="B1861" s="124"/>
      <c r="C1861" s="125" t="s">
        <v>713</v>
      </c>
      <c r="D1861" s="119">
        <v>43181</v>
      </c>
      <c r="E1861" s="120" t="s">
        <v>4327</v>
      </c>
      <c r="F1861" s="120" t="s">
        <v>3</v>
      </c>
      <c r="G1861" s="120">
        <v>1607481</v>
      </c>
      <c r="H1861" s="124"/>
      <c r="I1861" s="128" t="s">
        <v>4328</v>
      </c>
      <c r="J1861" s="124"/>
      <c r="K1861" s="124"/>
      <c r="L1861" s="124"/>
      <c r="M1861" s="124"/>
      <c r="N1861" s="207">
        <v>0</v>
      </c>
      <c r="O1861" s="207">
        <v>40056.18</v>
      </c>
      <c r="P1861" s="124" t="s">
        <v>1314</v>
      </c>
    </row>
    <row r="1862" spans="1:16" ht="51">
      <c r="A1862" s="257">
        <v>292</v>
      </c>
      <c r="B1862" s="124"/>
      <c r="C1862" s="125" t="s">
        <v>152</v>
      </c>
      <c r="D1862" s="119">
        <v>43181</v>
      </c>
      <c r="E1862" s="120" t="s">
        <v>4330</v>
      </c>
      <c r="F1862" s="120" t="s">
        <v>3</v>
      </c>
      <c r="G1862" s="120">
        <v>1607495</v>
      </c>
      <c r="H1862" s="124"/>
      <c r="I1862" s="128" t="s">
        <v>4329</v>
      </c>
      <c r="J1862" s="124"/>
      <c r="K1862" s="124"/>
      <c r="L1862" s="124"/>
      <c r="M1862" s="124"/>
      <c r="N1862" s="207">
        <v>0</v>
      </c>
      <c r="O1862" s="207">
        <v>71</v>
      </c>
      <c r="P1862" s="124" t="s">
        <v>1314</v>
      </c>
    </row>
    <row r="1863" spans="1:16" ht="51">
      <c r="A1863" s="257">
        <v>292</v>
      </c>
      <c r="B1863" s="124"/>
      <c r="C1863" s="125" t="s">
        <v>152</v>
      </c>
      <c r="D1863" s="119">
        <v>43181</v>
      </c>
      <c r="E1863" s="120" t="s">
        <v>4331</v>
      </c>
      <c r="F1863" s="120" t="s">
        <v>3</v>
      </c>
      <c r="G1863" s="120">
        <v>1607497</v>
      </c>
      <c r="H1863" s="124"/>
      <c r="I1863" s="128" t="s">
        <v>4329</v>
      </c>
      <c r="J1863" s="124"/>
      <c r="K1863" s="124"/>
      <c r="L1863" s="124"/>
      <c r="M1863" s="124"/>
      <c r="N1863" s="207">
        <v>0</v>
      </c>
      <c r="O1863" s="207">
        <v>111</v>
      </c>
      <c r="P1863" s="124" t="s">
        <v>1314</v>
      </c>
    </row>
    <row r="1864" spans="1:16" ht="51">
      <c r="A1864" s="257">
        <v>292</v>
      </c>
      <c r="B1864" s="124"/>
      <c r="C1864" s="125" t="s">
        <v>152</v>
      </c>
      <c r="D1864" s="119">
        <v>43181</v>
      </c>
      <c r="E1864" s="120" t="s">
        <v>4332</v>
      </c>
      <c r="F1864" s="120" t="s">
        <v>3</v>
      </c>
      <c r="G1864" s="120">
        <v>1607498</v>
      </c>
      <c r="H1864" s="124"/>
      <c r="I1864" s="128" t="s">
        <v>4329</v>
      </c>
      <c r="J1864" s="124"/>
      <c r="K1864" s="124"/>
      <c r="L1864" s="124"/>
      <c r="M1864" s="124"/>
      <c r="N1864" s="207">
        <v>0</v>
      </c>
      <c r="O1864" s="207">
        <v>79</v>
      </c>
      <c r="P1864" s="124" t="s">
        <v>1314</v>
      </c>
    </row>
    <row r="1865" spans="1:16" ht="51">
      <c r="A1865" s="257">
        <v>292</v>
      </c>
      <c r="B1865" s="124"/>
      <c r="C1865" s="125" t="s">
        <v>152</v>
      </c>
      <c r="D1865" s="119">
        <v>43181</v>
      </c>
      <c r="E1865" s="120" t="s">
        <v>4333</v>
      </c>
      <c r="F1865" s="120" t="s">
        <v>3</v>
      </c>
      <c r="G1865" s="120">
        <v>1607499</v>
      </c>
      <c r="H1865" s="124"/>
      <c r="I1865" s="128" t="s">
        <v>4329</v>
      </c>
      <c r="J1865" s="124"/>
      <c r="K1865" s="124"/>
      <c r="L1865" s="124"/>
      <c r="M1865" s="124"/>
      <c r="N1865" s="207">
        <v>0</v>
      </c>
      <c r="O1865" s="207">
        <v>67</v>
      </c>
      <c r="P1865" s="124" t="s">
        <v>1314</v>
      </c>
    </row>
    <row r="1866" spans="1:16" ht="51">
      <c r="A1866" s="257">
        <v>292</v>
      </c>
      <c r="B1866" s="124"/>
      <c r="C1866" s="125" t="s">
        <v>152</v>
      </c>
      <c r="D1866" s="119">
        <v>43181</v>
      </c>
      <c r="E1866" s="120" t="s">
        <v>4334</v>
      </c>
      <c r="F1866" s="120" t="s">
        <v>3</v>
      </c>
      <c r="G1866" s="120">
        <v>1607501</v>
      </c>
      <c r="H1866" s="124"/>
      <c r="I1866" s="128" t="s">
        <v>4329</v>
      </c>
      <c r="J1866" s="124"/>
      <c r="K1866" s="124"/>
      <c r="L1866" s="124"/>
      <c r="M1866" s="124"/>
      <c r="N1866" s="207">
        <v>0</v>
      </c>
      <c r="O1866" s="207">
        <v>80</v>
      </c>
      <c r="P1866" s="124" t="s">
        <v>1314</v>
      </c>
    </row>
    <row r="1867" spans="1:16" ht="51">
      <c r="A1867" s="257">
        <v>292</v>
      </c>
      <c r="B1867" s="124"/>
      <c r="C1867" s="125" t="s">
        <v>152</v>
      </c>
      <c r="D1867" s="119">
        <v>43181</v>
      </c>
      <c r="E1867" s="120" t="s">
        <v>4335</v>
      </c>
      <c r="F1867" s="120" t="s">
        <v>3</v>
      </c>
      <c r="G1867" s="120">
        <v>1607503</v>
      </c>
      <c r="H1867" s="124"/>
      <c r="I1867" s="128" t="s">
        <v>4329</v>
      </c>
      <c r="J1867" s="124"/>
      <c r="K1867" s="124"/>
      <c r="L1867" s="124"/>
      <c r="M1867" s="124"/>
      <c r="N1867" s="207">
        <v>0</v>
      </c>
      <c r="O1867" s="207">
        <v>73</v>
      </c>
      <c r="P1867" s="124" t="s">
        <v>1314</v>
      </c>
    </row>
    <row r="1868" spans="1:16" ht="51">
      <c r="A1868" s="257">
        <v>292</v>
      </c>
      <c r="B1868" s="124"/>
      <c r="C1868" s="125" t="s">
        <v>152</v>
      </c>
      <c r="D1868" s="119">
        <v>43181</v>
      </c>
      <c r="E1868" s="120" t="s">
        <v>4336</v>
      </c>
      <c r="F1868" s="120" t="s">
        <v>3</v>
      </c>
      <c r="G1868" s="120">
        <v>1607504</v>
      </c>
      <c r="H1868" s="124"/>
      <c r="I1868" s="128" t="s">
        <v>4329</v>
      </c>
      <c r="J1868" s="124"/>
      <c r="K1868" s="124"/>
      <c r="L1868" s="124"/>
      <c r="M1868" s="124"/>
      <c r="N1868" s="207">
        <v>0</v>
      </c>
      <c r="O1868" s="207">
        <v>56</v>
      </c>
      <c r="P1868" s="124" t="s">
        <v>1314</v>
      </c>
    </row>
    <row r="1869" spans="1:16" ht="51">
      <c r="A1869" s="257">
        <v>292</v>
      </c>
      <c r="B1869" s="124"/>
      <c r="C1869" s="125" t="s">
        <v>152</v>
      </c>
      <c r="D1869" s="119">
        <v>43181</v>
      </c>
      <c r="E1869" s="120" t="s">
        <v>4337</v>
      </c>
      <c r="F1869" s="120" t="s">
        <v>3</v>
      </c>
      <c r="G1869" s="120">
        <v>1607505</v>
      </c>
      <c r="H1869" s="124"/>
      <c r="I1869" s="128" t="s">
        <v>4329</v>
      </c>
      <c r="J1869" s="124"/>
      <c r="K1869" s="124"/>
      <c r="L1869" s="124"/>
      <c r="M1869" s="124"/>
      <c r="N1869" s="207">
        <v>0</v>
      </c>
      <c r="O1869" s="207">
        <v>54</v>
      </c>
      <c r="P1869" s="124" t="s">
        <v>1314</v>
      </c>
    </row>
    <row r="1870" spans="1:16" ht="51">
      <c r="A1870" s="257">
        <v>292</v>
      </c>
      <c r="B1870" s="124"/>
      <c r="C1870" s="125" t="s">
        <v>152</v>
      </c>
      <c r="D1870" s="119">
        <v>43181</v>
      </c>
      <c r="E1870" s="120" t="s">
        <v>4338</v>
      </c>
      <c r="F1870" s="120" t="s">
        <v>3</v>
      </c>
      <c r="G1870" s="120">
        <v>1607507</v>
      </c>
      <c r="H1870" s="124"/>
      <c r="I1870" s="128" t="s">
        <v>4329</v>
      </c>
      <c r="J1870" s="124"/>
      <c r="K1870" s="124"/>
      <c r="L1870" s="124"/>
      <c r="M1870" s="124"/>
      <c r="N1870" s="207">
        <v>0</v>
      </c>
      <c r="O1870" s="207">
        <v>71</v>
      </c>
      <c r="P1870" s="124" t="s">
        <v>1314</v>
      </c>
    </row>
    <row r="1871" spans="1:16" ht="51">
      <c r="A1871" s="257">
        <v>292</v>
      </c>
      <c r="B1871" s="124"/>
      <c r="C1871" s="125" t="s">
        <v>152</v>
      </c>
      <c r="D1871" s="119">
        <v>43181</v>
      </c>
      <c r="E1871" s="120" t="s">
        <v>4339</v>
      </c>
      <c r="F1871" s="120" t="s">
        <v>3</v>
      </c>
      <c r="G1871" s="120">
        <v>1607508</v>
      </c>
      <c r="H1871" s="124"/>
      <c r="I1871" s="128" t="s">
        <v>4329</v>
      </c>
      <c r="J1871" s="124"/>
      <c r="K1871" s="124"/>
      <c r="L1871" s="124"/>
      <c r="M1871" s="124"/>
      <c r="N1871" s="207">
        <v>0</v>
      </c>
      <c r="O1871" s="207">
        <v>67</v>
      </c>
      <c r="P1871" s="124" t="s">
        <v>1314</v>
      </c>
    </row>
    <row r="1872" spans="1:16" ht="63.75">
      <c r="A1872" s="257">
        <v>513</v>
      </c>
      <c r="B1872" s="124"/>
      <c r="C1872" s="125" t="s">
        <v>201</v>
      </c>
      <c r="D1872" s="119">
        <v>43181</v>
      </c>
      <c r="E1872" s="120" t="s">
        <v>4695</v>
      </c>
      <c r="F1872" s="120" t="s">
        <v>15</v>
      </c>
      <c r="G1872" s="120">
        <v>693288</v>
      </c>
      <c r="H1872" s="124"/>
      <c r="I1872" s="128" t="s">
        <v>4696</v>
      </c>
      <c r="J1872" s="124"/>
      <c r="K1872" s="124"/>
      <c r="L1872" s="124"/>
      <c r="M1872" s="124"/>
      <c r="N1872" s="207">
        <v>50</v>
      </c>
      <c r="O1872" s="207">
        <v>0</v>
      </c>
      <c r="P1872" s="124" t="s">
        <v>1314</v>
      </c>
    </row>
    <row r="1873" spans="1:16" ht="63.75">
      <c r="A1873" s="257">
        <v>513</v>
      </c>
      <c r="B1873" s="124"/>
      <c r="C1873" s="125" t="s">
        <v>201</v>
      </c>
      <c r="D1873" s="119">
        <v>43181</v>
      </c>
      <c r="E1873" s="120" t="s">
        <v>4697</v>
      </c>
      <c r="F1873" s="120" t="s">
        <v>15</v>
      </c>
      <c r="G1873" s="120">
        <v>693290</v>
      </c>
      <c r="H1873" s="124"/>
      <c r="I1873" s="128" t="s">
        <v>4698</v>
      </c>
      <c r="J1873" s="124"/>
      <c r="K1873" s="124"/>
      <c r="L1873" s="124"/>
      <c r="M1873" s="124"/>
      <c r="N1873" s="207">
        <v>50</v>
      </c>
      <c r="O1873" s="207">
        <v>0</v>
      </c>
      <c r="P1873" s="124" t="s">
        <v>1314</v>
      </c>
    </row>
    <row r="1874" spans="1:16" ht="51">
      <c r="A1874" s="257">
        <v>513</v>
      </c>
      <c r="B1874" s="124"/>
      <c r="C1874" s="125" t="s">
        <v>201</v>
      </c>
      <c r="D1874" s="119">
        <v>43181</v>
      </c>
      <c r="E1874" s="120" t="s">
        <v>4699</v>
      </c>
      <c r="F1874" s="120" t="s">
        <v>11</v>
      </c>
      <c r="G1874" s="120">
        <v>916468</v>
      </c>
      <c r="H1874" s="124"/>
      <c r="I1874" s="128" t="s">
        <v>4700</v>
      </c>
      <c r="J1874" s="124"/>
      <c r="K1874" s="124"/>
      <c r="L1874" s="124"/>
      <c r="M1874" s="124"/>
      <c r="N1874" s="207">
        <v>50</v>
      </c>
      <c r="O1874" s="207">
        <v>0</v>
      </c>
      <c r="P1874" s="124" t="s">
        <v>1314</v>
      </c>
    </row>
    <row r="1875" spans="1:16" ht="63.75">
      <c r="A1875" s="257">
        <v>513</v>
      </c>
      <c r="B1875" s="124"/>
      <c r="C1875" s="125" t="s">
        <v>201</v>
      </c>
      <c r="D1875" s="119">
        <v>43181</v>
      </c>
      <c r="E1875" s="120" t="s">
        <v>4701</v>
      </c>
      <c r="F1875" s="120" t="s">
        <v>15</v>
      </c>
      <c r="G1875" s="120">
        <v>693157</v>
      </c>
      <c r="H1875" s="124"/>
      <c r="I1875" s="128" t="s">
        <v>4702</v>
      </c>
      <c r="J1875" s="124"/>
      <c r="K1875" s="124"/>
      <c r="L1875" s="124"/>
      <c r="M1875" s="124"/>
      <c r="N1875" s="207">
        <v>50</v>
      </c>
      <c r="O1875" s="207">
        <v>0</v>
      </c>
      <c r="P1875" s="124" t="s">
        <v>1314</v>
      </c>
    </row>
    <row r="1876" spans="1:16" ht="89.25">
      <c r="A1876" s="257">
        <v>587</v>
      </c>
      <c r="B1876" s="124"/>
      <c r="C1876" s="125" t="s">
        <v>858</v>
      </c>
      <c r="D1876" s="119">
        <v>43182</v>
      </c>
      <c r="E1876" s="120" t="s">
        <v>4340</v>
      </c>
      <c r="F1876" s="120" t="s">
        <v>3</v>
      </c>
      <c r="G1876" s="120">
        <v>1607752</v>
      </c>
      <c r="H1876" s="124"/>
      <c r="I1876" s="128" t="s">
        <v>4341</v>
      </c>
      <c r="J1876" s="124"/>
      <c r="K1876" s="124"/>
      <c r="L1876" s="124"/>
      <c r="M1876" s="124"/>
      <c r="N1876" s="207">
        <v>0</v>
      </c>
      <c r="O1876" s="207">
        <v>6334.7</v>
      </c>
      <c r="P1876" s="124" t="s">
        <v>1314</v>
      </c>
    </row>
    <row r="1877" spans="1:16" ht="63.75">
      <c r="A1877" s="257">
        <v>582</v>
      </c>
      <c r="B1877" s="124"/>
      <c r="C1877" s="125" t="s">
        <v>856</v>
      </c>
      <c r="D1877" s="119">
        <v>43182</v>
      </c>
      <c r="E1877" s="120" t="s">
        <v>4342</v>
      </c>
      <c r="F1877" s="120" t="s">
        <v>3</v>
      </c>
      <c r="G1877" s="120">
        <v>1607783</v>
      </c>
      <c r="H1877" s="124"/>
      <c r="I1877" s="128" t="s">
        <v>4343</v>
      </c>
      <c r="J1877" s="124"/>
      <c r="K1877" s="124"/>
      <c r="L1877" s="124"/>
      <c r="M1877" s="124"/>
      <c r="N1877" s="207">
        <v>0</v>
      </c>
      <c r="O1877" s="207">
        <v>19624.8</v>
      </c>
      <c r="P1877" s="124" t="s">
        <v>1314</v>
      </c>
    </row>
    <row r="1878" spans="1:16" ht="63.75">
      <c r="A1878" s="257">
        <v>340</v>
      </c>
      <c r="B1878" s="124"/>
      <c r="C1878" s="125" t="s">
        <v>814</v>
      </c>
      <c r="D1878" s="119">
        <v>43182</v>
      </c>
      <c r="E1878" s="120" t="s">
        <v>4344</v>
      </c>
      <c r="F1878" s="120" t="s">
        <v>3</v>
      </c>
      <c r="G1878" s="120">
        <v>1607785</v>
      </c>
      <c r="H1878" s="124"/>
      <c r="I1878" s="128" t="s">
        <v>4345</v>
      </c>
      <c r="J1878" s="124"/>
      <c r="K1878" s="124"/>
      <c r="L1878" s="124"/>
      <c r="M1878" s="124"/>
      <c r="N1878" s="207">
        <v>0</v>
      </c>
      <c r="O1878" s="207">
        <v>26689.5</v>
      </c>
      <c r="P1878" s="124" t="s">
        <v>1314</v>
      </c>
    </row>
    <row r="1879" spans="1:16" ht="63.75">
      <c r="A1879" s="257">
        <v>340</v>
      </c>
      <c r="B1879" s="124"/>
      <c r="C1879" s="125" t="s">
        <v>814</v>
      </c>
      <c r="D1879" s="119">
        <v>43182</v>
      </c>
      <c r="E1879" s="120" t="s">
        <v>4346</v>
      </c>
      <c r="F1879" s="120" t="s">
        <v>3</v>
      </c>
      <c r="G1879" s="120">
        <v>1607787</v>
      </c>
      <c r="H1879" s="124"/>
      <c r="I1879" s="128" t="s">
        <v>4347</v>
      </c>
      <c r="J1879" s="124"/>
      <c r="K1879" s="124"/>
      <c r="L1879" s="124"/>
      <c r="M1879" s="124"/>
      <c r="N1879" s="207">
        <v>0</v>
      </c>
      <c r="O1879" s="207">
        <v>33863.14</v>
      </c>
      <c r="P1879" s="124" t="s">
        <v>1314</v>
      </c>
    </row>
    <row r="1880" spans="1:16" ht="51">
      <c r="A1880" s="257" t="s">
        <v>619</v>
      </c>
      <c r="B1880" s="124"/>
      <c r="C1880" s="125" t="s">
        <v>713</v>
      </c>
      <c r="D1880" s="119">
        <v>43182</v>
      </c>
      <c r="E1880" s="120" t="s">
        <v>4348</v>
      </c>
      <c r="F1880" s="120" t="s">
        <v>3</v>
      </c>
      <c r="G1880" s="120">
        <v>1607823</v>
      </c>
      <c r="H1880" s="124"/>
      <c r="I1880" s="128" t="s">
        <v>4349</v>
      </c>
      <c r="J1880" s="124"/>
      <c r="K1880" s="124"/>
      <c r="L1880" s="124"/>
      <c r="M1880" s="124"/>
      <c r="N1880" s="207">
        <v>0</v>
      </c>
      <c r="O1880" s="207">
        <v>1030.53</v>
      </c>
      <c r="P1880" s="124" t="s">
        <v>1314</v>
      </c>
    </row>
    <row r="1881" spans="1:16" ht="51">
      <c r="A1881" s="257" t="s">
        <v>619</v>
      </c>
      <c r="B1881" s="124"/>
      <c r="C1881" s="125" t="s">
        <v>713</v>
      </c>
      <c r="D1881" s="119">
        <v>43182</v>
      </c>
      <c r="E1881" s="120" t="s">
        <v>4350</v>
      </c>
      <c r="F1881" s="120" t="s">
        <v>3</v>
      </c>
      <c r="G1881" s="120">
        <v>1607757</v>
      </c>
      <c r="H1881" s="124"/>
      <c r="I1881" s="128" t="s">
        <v>4351</v>
      </c>
      <c r="J1881" s="124"/>
      <c r="K1881" s="124"/>
      <c r="L1881" s="124"/>
      <c r="M1881" s="124"/>
      <c r="N1881" s="207">
        <v>0</v>
      </c>
      <c r="O1881" s="207">
        <v>759.73</v>
      </c>
      <c r="P1881" s="124" t="s">
        <v>1314</v>
      </c>
    </row>
    <row r="1882" spans="1:16" ht="51">
      <c r="A1882" s="257" t="s">
        <v>619</v>
      </c>
      <c r="B1882" s="124"/>
      <c r="C1882" s="125" t="s">
        <v>713</v>
      </c>
      <c r="D1882" s="119">
        <v>43182</v>
      </c>
      <c r="E1882" s="120" t="s">
        <v>4352</v>
      </c>
      <c r="F1882" s="120" t="s">
        <v>3</v>
      </c>
      <c r="G1882" s="120">
        <v>1607758</v>
      </c>
      <c r="H1882" s="124"/>
      <c r="I1882" s="128" t="s">
        <v>4353</v>
      </c>
      <c r="J1882" s="124"/>
      <c r="K1882" s="124"/>
      <c r="L1882" s="124"/>
      <c r="M1882" s="124"/>
      <c r="N1882" s="207">
        <v>0</v>
      </c>
      <c r="O1882" s="207">
        <v>1036</v>
      </c>
      <c r="P1882" s="124" t="s">
        <v>1314</v>
      </c>
    </row>
    <row r="1883" spans="1:16" ht="51">
      <c r="A1883" s="257" t="s">
        <v>619</v>
      </c>
      <c r="B1883" s="124"/>
      <c r="C1883" s="125" t="s">
        <v>713</v>
      </c>
      <c r="D1883" s="119">
        <v>43182</v>
      </c>
      <c r="E1883" s="120" t="s">
        <v>4354</v>
      </c>
      <c r="F1883" s="120" t="s">
        <v>3</v>
      </c>
      <c r="G1883" s="120">
        <v>1607760</v>
      </c>
      <c r="H1883" s="124"/>
      <c r="I1883" s="128" t="s">
        <v>4355</v>
      </c>
      <c r="J1883" s="124"/>
      <c r="K1883" s="124"/>
      <c r="L1883" s="124"/>
      <c r="M1883" s="124"/>
      <c r="N1883" s="207">
        <v>0</v>
      </c>
      <c r="O1883" s="207">
        <v>11765.54</v>
      </c>
      <c r="P1883" s="124" t="s">
        <v>1314</v>
      </c>
    </row>
    <row r="1884" spans="1:16" ht="89.25">
      <c r="A1884" s="257">
        <v>587</v>
      </c>
      <c r="B1884" s="124"/>
      <c r="C1884" s="125" t="s">
        <v>858</v>
      </c>
      <c r="D1884" s="119">
        <v>43182</v>
      </c>
      <c r="E1884" s="120" t="s">
        <v>4356</v>
      </c>
      <c r="F1884" s="120" t="s">
        <v>3</v>
      </c>
      <c r="G1884" s="120">
        <v>1607764</v>
      </c>
      <c r="H1884" s="124"/>
      <c r="I1884" s="128" t="s">
        <v>4357</v>
      </c>
      <c r="J1884" s="124"/>
      <c r="K1884" s="124"/>
      <c r="L1884" s="124"/>
      <c r="M1884" s="124"/>
      <c r="N1884" s="207">
        <v>0</v>
      </c>
      <c r="O1884" s="207">
        <v>1</v>
      </c>
      <c r="P1884" s="124" t="s">
        <v>1314</v>
      </c>
    </row>
    <row r="1885" spans="1:16" ht="51">
      <c r="A1885" s="257" t="s">
        <v>619</v>
      </c>
      <c r="B1885" s="124"/>
      <c r="C1885" s="125" t="s">
        <v>713</v>
      </c>
      <c r="D1885" s="119">
        <v>43182</v>
      </c>
      <c r="E1885" s="120" t="s">
        <v>4358</v>
      </c>
      <c r="F1885" s="120" t="s">
        <v>3</v>
      </c>
      <c r="G1885" s="120">
        <v>1607795</v>
      </c>
      <c r="H1885" s="124"/>
      <c r="I1885" s="128" t="s">
        <v>4359</v>
      </c>
      <c r="J1885" s="124"/>
      <c r="K1885" s="124"/>
      <c r="L1885" s="124"/>
      <c r="M1885" s="124"/>
      <c r="N1885" s="207">
        <v>0</v>
      </c>
      <c r="O1885" s="207">
        <v>9</v>
      </c>
      <c r="P1885" s="124" t="s">
        <v>3943</v>
      </c>
    </row>
    <row r="1886" spans="1:16" ht="51">
      <c r="A1886" s="257">
        <v>20</v>
      </c>
      <c r="B1886" s="124"/>
      <c r="C1886" s="125" t="s">
        <v>693</v>
      </c>
      <c r="D1886" s="119">
        <v>43182</v>
      </c>
      <c r="E1886" s="120" t="s">
        <v>4360</v>
      </c>
      <c r="F1886" s="120" t="s">
        <v>3</v>
      </c>
      <c r="G1886" s="120">
        <v>1607905</v>
      </c>
      <c r="H1886" s="124"/>
      <c r="I1886" s="128" t="s">
        <v>4361</v>
      </c>
      <c r="J1886" s="124"/>
      <c r="K1886" s="124"/>
      <c r="L1886" s="124"/>
      <c r="M1886" s="124"/>
      <c r="N1886" s="207">
        <v>0</v>
      </c>
      <c r="O1886" s="207">
        <v>1066.67</v>
      </c>
      <c r="P1886" s="124" t="s">
        <v>1314</v>
      </c>
    </row>
    <row r="1887" spans="1:16" ht="51">
      <c r="A1887" s="257">
        <v>212</v>
      </c>
      <c r="B1887" s="124"/>
      <c r="C1887" s="125" t="s">
        <v>761</v>
      </c>
      <c r="D1887" s="119">
        <v>43182</v>
      </c>
      <c r="E1887" s="120" t="s">
        <v>4362</v>
      </c>
      <c r="F1887" s="120" t="s">
        <v>3</v>
      </c>
      <c r="G1887" s="120">
        <v>1607955</v>
      </c>
      <c r="H1887" s="124"/>
      <c r="I1887" s="128" t="s">
        <v>4363</v>
      </c>
      <c r="J1887" s="124"/>
      <c r="K1887" s="124"/>
      <c r="L1887" s="124"/>
      <c r="M1887" s="124"/>
      <c r="N1887" s="207">
        <v>0</v>
      </c>
      <c r="O1887" s="207">
        <v>444</v>
      </c>
      <c r="P1887" s="124" t="s">
        <v>1314</v>
      </c>
    </row>
    <row r="1888" spans="1:16" ht="51">
      <c r="A1888" s="257" t="s">
        <v>619</v>
      </c>
      <c r="B1888" s="124"/>
      <c r="C1888" s="125" t="s">
        <v>713</v>
      </c>
      <c r="D1888" s="119">
        <v>43182</v>
      </c>
      <c r="E1888" s="120" t="s">
        <v>4703</v>
      </c>
      <c r="F1888" s="120" t="s">
        <v>6</v>
      </c>
      <c r="G1888" s="120">
        <v>694874</v>
      </c>
      <c r="H1888" s="124"/>
      <c r="I1888" s="128" t="s">
        <v>4704</v>
      </c>
      <c r="J1888" s="124"/>
      <c r="K1888" s="124"/>
      <c r="L1888" s="124"/>
      <c r="M1888" s="124"/>
      <c r="N1888" s="207">
        <v>0</v>
      </c>
      <c r="O1888" s="207">
        <v>23250.39</v>
      </c>
      <c r="P1888" s="124" t="s">
        <v>1314</v>
      </c>
    </row>
    <row r="1889" spans="1:16" ht="76.5">
      <c r="A1889" s="257">
        <v>513</v>
      </c>
      <c r="B1889" s="124"/>
      <c r="C1889" s="125" t="s">
        <v>201</v>
      </c>
      <c r="D1889" s="119">
        <v>43182</v>
      </c>
      <c r="E1889" s="120" t="s">
        <v>4705</v>
      </c>
      <c r="F1889" s="120" t="s">
        <v>13</v>
      </c>
      <c r="G1889" s="120">
        <v>4368</v>
      </c>
      <c r="H1889" s="124"/>
      <c r="I1889" s="128" t="s">
        <v>4706</v>
      </c>
      <c r="J1889" s="124"/>
      <c r="K1889" s="124"/>
      <c r="L1889" s="124"/>
      <c r="M1889" s="124"/>
      <c r="N1889" s="207">
        <v>0</v>
      </c>
      <c r="O1889" s="207">
        <v>143498.84</v>
      </c>
      <c r="P1889" s="124" t="s">
        <v>1314</v>
      </c>
    </row>
    <row r="1890" spans="1:16" ht="76.5">
      <c r="A1890" s="257">
        <v>513</v>
      </c>
      <c r="B1890" s="124"/>
      <c r="C1890" s="125" t="s">
        <v>201</v>
      </c>
      <c r="D1890" s="119">
        <v>43182</v>
      </c>
      <c r="E1890" s="120" t="s">
        <v>4707</v>
      </c>
      <c r="F1890" s="120" t="s">
        <v>11</v>
      </c>
      <c r="G1890" s="120">
        <v>4368</v>
      </c>
      <c r="H1890" s="124"/>
      <c r="I1890" s="128" t="s">
        <v>4706</v>
      </c>
      <c r="J1890" s="124"/>
      <c r="K1890" s="124"/>
      <c r="L1890" s="124"/>
      <c r="M1890" s="124"/>
      <c r="N1890" s="207">
        <v>0</v>
      </c>
      <c r="O1890" s="207">
        <v>368.99</v>
      </c>
      <c r="P1890" s="124" t="s">
        <v>1314</v>
      </c>
    </row>
    <row r="1891" spans="1:16" ht="76.5">
      <c r="A1891" s="257">
        <v>291</v>
      </c>
      <c r="B1891" s="124"/>
      <c r="C1891" s="125" t="s">
        <v>794</v>
      </c>
      <c r="D1891" s="119">
        <v>43182</v>
      </c>
      <c r="E1891" s="120" t="s">
        <v>4708</v>
      </c>
      <c r="F1891" s="120" t="s">
        <v>11</v>
      </c>
      <c r="G1891" s="120">
        <v>694626</v>
      </c>
      <c r="H1891" s="124"/>
      <c r="I1891" s="128" t="s">
        <v>4709</v>
      </c>
      <c r="J1891" s="124"/>
      <c r="K1891" s="124"/>
      <c r="L1891" s="124"/>
      <c r="M1891" s="124"/>
      <c r="N1891" s="207">
        <v>50</v>
      </c>
      <c r="O1891" s="207">
        <v>0</v>
      </c>
      <c r="P1891" s="124" t="s">
        <v>1314</v>
      </c>
    </row>
    <row r="1892" spans="1:16" ht="51">
      <c r="A1892" s="257">
        <v>513</v>
      </c>
      <c r="B1892" s="124"/>
      <c r="C1892" s="125" t="s">
        <v>201</v>
      </c>
      <c r="D1892" s="119">
        <v>43182</v>
      </c>
      <c r="E1892" s="120" t="s">
        <v>4710</v>
      </c>
      <c r="F1892" s="120" t="s">
        <v>15</v>
      </c>
      <c r="G1892" s="120">
        <v>694737</v>
      </c>
      <c r="H1892" s="124"/>
      <c r="I1892" s="128" t="s">
        <v>1390</v>
      </c>
      <c r="J1892" s="124"/>
      <c r="K1892" s="124"/>
      <c r="L1892" s="124"/>
      <c r="M1892" s="124"/>
      <c r="N1892" s="207">
        <v>50</v>
      </c>
      <c r="O1892" s="207">
        <v>0</v>
      </c>
      <c r="P1892" s="124" t="s">
        <v>1314</v>
      </c>
    </row>
    <row r="1893" spans="1:16" ht="51">
      <c r="A1893" s="257">
        <v>513</v>
      </c>
      <c r="B1893" s="124"/>
      <c r="C1893" s="125" t="s">
        <v>201</v>
      </c>
      <c r="D1893" s="119">
        <v>43182</v>
      </c>
      <c r="E1893" s="120" t="s">
        <v>4711</v>
      </c>
      <c r="F1893" s="120" t="s">
        <v>15</v>
      </c>
      <c r="G1893" s="120">
        <v>694944</v>
      </c>
      <c r="H1893" s="124"/>
      <c r="I1893" s="128" t="s">
        <v>4712</v>
      </c>
      <c r="J1893" s="124"/>
      <c r="K1893" s="124"/>
      <c r="L1893" s="124"/>
      <c r="M1893" s="124"/>
      <c r="N1893" s="207">
        <v>50</v>
      </c>
      <c r="O1893" s="207">
        <v>0</v>
      </c>
      <c r="P1893" s="124" t="s">
        <v>1314</v>
      </c>
    </row>
    <row r="1894" spans="1:16" ht="51">
      <c r="A1894" s="257">
        <v>513</v>
      </c>
      <c r="B1894" s="124"/>
      <c r="C1894" s="125" t="s">
        <v>201</v>
      </c>
      <c r="D1894" s="119">
        <v>43182</v>
      </c>
      <c r="E1894" s="120" t="s">
        <v>4713</v>
      </c>
      <c r="F1894" s="120" t="s">
        <v>15</v>
      </c>
      <c r="G1894" s="120">
        <v>694959</v>
      </c>
      <c r="H1894" s="124"/>
      <c r="I1894" s="128" t="s">
        <v>1390</v>
      </c>
      <c r="J1894" s="124"/>
      <c r="K1894" s="124"/>
      <c r="L1894" s="124"/>
      <c r="M1894" s="124"/>
      <c r="N1894" s="207">
        <v>50</v>
      </c>
      <c r="O1894" s="207">
        <v>0</v>
      </c>
      <c r="P1894" s="124" t="s">
        <v>1314</v>
      </c>
    </row>
    <row r="1895" spans="1:16" ht="63.75">
      <c r="A1895" s="257">
        <v>20</v>
      </c>
      <c r="B1895" s="124"/>
      <c r="C1895" s="125" t="s">
        <v>693</v>
      </c>
      <c r="D1895" s="119">
        <v>43185</v>
      </c>
      <c r="E1895" s="120" t="s">
        <v>4364</v>
      </c>
      <c r="F1895" s="120" t="s">
        <v>3</v>
      </c>
      <c r="G1895" s="120">
        <v>1608167</v>
      </c>
      <c r="H1895" s="124"/>
      <c r="I1895" s="128" t="s">
        <v>4365</v>
      </c>
      <c r="J1895" s="124"/>
      <c r="K1895" s="124"/>
      <c r="L1895" s="124"/>
      <c r="M1895" s="124"/>
      <c r="N1895" s="207">
        <v>0</v>
      </c>
      <c r="O1895" s="207">
        <v>298794</v>
      </c>
      <c r="P1895" s="124" t="s">
        <v>1314</v>
      </c>
    </row>
    <row r="1896" spans="1:16" ht="63.75">
      <c r="A1896" s="257">
        <v>20</v>
      </c>
      <c r="B1896" s="124"/>
      <c r="C1896" s="125" t="s">
        <v>693</v>
      </c>
      <c r="D1896" s="119">
        <v>43185</v>
      </c>
      <c r="E1896" s="120" t="s">
        <v>4366</v>
      </c>
      <c r="F1896" s="120" t="s">
        <v>3</v>
      </c>
      <c r="G1896" s="120">
        <v>1608170</v>
      </c>
      <c r="H1896" s="124"/>
      <c r="I1896" s="128" t="s">
        <v>4367</v>
      </c>
      <c r="J1896" s="124"/>
      <c r="K1896" s="124"/>
      <c r="L1896" s="124"/>
      <c r="M1896" s="124"/>
      <c r="N1896" s="207">
        <v>0</v>
      </c>
      <c r="O1896" s="207">
        <v>25636.37</v>
      </c>
      <c r="P1896" s="124" t="s">
        <v>1314</v>
      </c>
    </row>
    <row r="1897" spans="1:16" ht="63.75">
      <c r="A1897" s="257">
        <v>20</v>
      </c>
      <c r="B1897" s="124"/>
      <c r="C1897" s="125" t="s">
        <v>693</v>
      </c>
      <c r="D1897" s="119">
        <v>43185</v>
      </c>
      <c r="E1897" s="120" t="s">
        <v>4368</v>
      </c>
      <c r="F1897" s="120" t="s">
        <v>3</v>
      </c>
      <c r="G1897" s="120">
        <v>1608173</v>
      </c>
      <c r="H1897" s="124"/>
      <c r="I1897" s="128" t="s">
        <v>4369</v>
      </c>
      <c r="J1897" s="124"/>
      <c r="K1897" s="124"/>
      <c r="L1897" s="124"/>
      <c r="M1897" s="124"/>
      <c r="N1897" s="207">
        <v>0</v>
      </c>
      <c r="O1897" s="207">
        <v>381.34</v>
      </c>
      <c r="P1897" s="124" t="s">
        <v>1314</v>
      </c>
    </row>
    <row r="1898" spans="1:16" ht="63.75">
      <c r="A1898" s="257">
        <v>20</v>
      </c>
      <c r="B1898" s="124"/>
      <c r="C1898" s="125" t="s">
        <v>693</v>
      </c>
      <c r="D1898" s="119">
        <v>43185</v>
      </c>
      <c r="E1898" s="120" t="s">
        <v>4370</v>
      </c>
      <c r="F1898" s="120" t="s">
        <v>3</v>
      </c>
      <c r="G1898" s="120">
        <v>1608176</v>
      </c>
      <c r="H1898" s="124"/>
      <c r="I1898" s="128" t="s">
        <v>4371</v>
      </c>
      <c r="J1898" s="124"/>
      <c r="K1898" s="124"/>
      <c r="L1898" s="124"/>
      <c r="M1898" s="124"/>
      <c r="N1898" s="207">
        <v>0</v>
      </c>
      <c r="O1898" s="207">
        <v>9298</v>
      </c>
      <c r="P1898" s="124" t="s">
        <v>1314</v>
      </c>
    </row>
    <row r="1899" spans="1:16" ht="63.75">
      <c r="A1899" s="257">
        <v>20</v>
      </c>
      <c r="B1899" s="124"/>
      <c r="C1899" s="125" t="s">
        <v>693</v>
      </c>
      <c r="D1899" s="119">
        <v>43185</v>
      </c>
      <c r="E1899" s="120" t="s">
        <v>4372</v>
      </c>
      <c r="F1899" s="120" t="s">
        <v>3</v>
      </c>
      <c r="G1899" s="120">
        <v>1608180</v>
      </c>
      <c r="H1899" s="124"/>
      <c r="I1899" s="128" t="s">
        <v>4373</v>
      </c>
      <c r="J1899" s="124"/>
      <c r="K1899" s="124"/>
      <c r="L1899" s="124"/>
      <c r="M1899" s="124"/>
      <c r="N1899" s="207">
        <v>0</v>
      </c>
      <c r="O1899" s="207">
        <v>356.4</v>
      </c>
      <c r="P1899" s="124" t="s">
        <v>1314</v>
      </c>
    </row>
    <row r="1900" spans="1:16" ht="63.75">
      <c r="A1900" s="257">
        <v>20</v>
      </c>
      <c r="B1900" s="124"/>
      <c r="C1900" s="125" t="s">
        <v>693</v>
      </c>
      <c r="D1900" s="119">
        <v>43185</v>
      </c>
      <c r="E1900" s="120" t="s">
        <v>4374</v>
      </c>
      <c r="F1900" s="120" t="s">
        <v>3</v>
      </c>
      <c r="G1900" s="120">
        <v>1608184</v>
      </c>
      <c r="H1900" s="124"/>
      <c r="I1900" s="128" t="s">
        <v>4375</v>
      </c>
      <c r="J1900" s="124"/>
      <c r="K1900" s="124"/>
      <c r="L1900" s="124"/>
      <c r="M1900" s="124"/>
      <c r="N1900" s="207">
        <v>0</v>
      </c>
      <c r="O1900" s="207">
        <v>14652.6</v>
      </c>
      <c r="P1900" s="124" t="s">
        <v>1314</v>
      </c>
    </row>
    <row r="1901" spans="1:16" ht="63.75">
      <c r="A1901" s="257">
        <v>20</v>
      </c>
      <c r="B1901" s="124"/>
      <c r="C1901" s="125" t="s">
        <v>693</v>
      </c>
      <c r="D1901" s="119">
        <v>43185</v>
      </c>
      <c r="E1901" s="120" t="s">
        <v>4376</v>
      </c>
      <c r="F1901" s="120" t="s">
        <v>3</v>
      </c>
      <c r="G1901" s="120">
        <v>1608189</v>
      </c>
      <c r="H1901" s="124"/>
      <c r="I1901" s="128" t="s">
        <v>4377</v>
      </c>
      <c r="J1901" s="124"/>
      <c r="K1901" s="124"/>
      <c r="L1901" s="124"/>
      <c r="M1901" s="124"/>
      <c r="N1901" s="207">
        <v>0</v>
      </c>
      <c r="O1901" s="207">
        <v>6892.17</v>
      </c>
      <c r="P1901" s="124" t="s">
        <v>1314</v>
      </c>
    </row>
    <row r="1902" spans="1:16" ht="38.25">
      <c r="A1902" s="257">
        <v>20</v>
      </c>
      <c r="B1902" s="124"/>
      <c r="C1902" s="125" t="s">
        <v>693</v>
      </c>
      <c r="D1902" s="119">
        <v>43185</v>
      </c>
      <c r="E1902" s="120" t="s">
        <v>4378</v>
      </c>
      <c r="F1902" s="120" t="s">
        <v>3</v>
      </c>
      <c r="G1902" s="120">
        <v>1608147</v>
      </c>
      <c r="H1902" s="124"/>
      <c r="I1902" s="128" t="s">
        <v>4379</v>
      </c>
      <c r="J1902" s="124"/>
      <c r="K1902" s="124"/>
      <c r="L1902" s="124"/>
      <c r="M1902" s="124"/>
      <c r="N1902" s="207">
        <v>0</v>
      </c>
      <c r="O1902" s="207">
        <v>4527.09</v>
      </c>
      <c r="P1902" s="124" t="s">
        <v>1314</v>
      </c>
    </row>
    <row r="1903" spans="1:16" ht="51">
      <c r="A1903" s="257">
        <v>35</v>
      </c>
      <c r="B1903" s="124"/>
      <c r="C1903" s="125" t="s">
        <v>696</v>
      </c>
      <c r="D1903" s="119">
        <v>43185</v>
      </c>
      <c r="E1903" s="120" t="s">
        <v>4380</v>
      </c>
      <c r="F1903" s="120" t="s">
        <v>3</v>
      </c>
      <c r="G1903" s="120">
        <v>1608204</v>
      </c>
      <c r="H1903" s="124"/>
      <c r="I1903" s="128" t="s">
        <v>4381</v>
      </c>
      <c r="J1903" s="124"/>
      <c r="K1903" s="124"/>
      <c r="L1903" s="124"/>
      <c r="M1903" s="124"/>
      <c r="N1903" s="207">
        <v>0</v>
      </c>
      <c r="O1903" s="207">
        <v>3491.33</v>
      </c>
      <c r="P1903" s="124" t="s">
        <v>1314</v>
      </c>
    </row>
    <row r="1904" spans="1:16" ht="51">
      <c r="A1904" s="257">
        <v>291</v>
      </c>
      <c r="B1904" s="124"/>
      <c r="C1904" s="125" t="s">
        <v>794</v>
      </c>
      <c r="D1904" s="119">
        <v>43185</v>
      </c>
      <c r="E1904" s="120" t="s">
        <v>4382</v>
      </c>
      <c r="F1904" s="120" t="s">
        <v>3</v>
      </c>
      <c r="G1904" s="120">
        <v>1608282</v>
      </c>
      <c r="H1904" s="124"/>
      <c r="I1904" s="128" t="s">
        <v>4383</v>
      </c>
      <c r="J1904" s="124"/>
      <c r="K1904" s="124"/>
      <c r="L1904" s="124"/>
      <c r="M1904" s="124"/>
      <c r="N1904" s="207">
        <v>0</v>
      </c>
      <c r="O1904" s="207">
        <v>35</v>
      </c>
      <c r="P1904" s="124" t="s">
        <v>1314</v>
      </c>
    </row>
    <row r="1905" spans="1:16" ht="51">
      <c r="A1905" s="257">
        <v>16</v>
      </c>
      <c r="B1905" s="124"/>
      <c r="C1905" s="125" t="s">
        <v>692</v>
      </c>
      <c r="D1905" s="119">
        <v>43185</v>
      </c>
      <c r="E1905" s="120" t="s">
        <v>4384</v>
      </c>
      <c r="F1905" s="120" t="s">
        <v>3</v>
      </c>
      <c r="G1905" s="120">
        <v>1608296</v>
      </c>
      <c r="H1905" s="124"/>
      <c r="I1905" s="128" t="s">
        <v>4385</v>
      </c>
      <c r="J1905" s="124"/>
      <c r="K1905" s="124"/>
      <c r="L1905" s="124"/>
      <c r="M1905" s="124"/>
      <c r="N1905" s="207">
        <v>0</v>
      </c>
      <c r="O1905" s="207">
        <v>6785</v>
      </c>
      <c r="P1905" s="124" t="s">
        <v>1314</v>
      </c>
    </row>
    <row r="1906" spans="1:16" ht="63.75">
      <c r="A1906" s="257">
        <v>86</v>
      </c>
      <c r="B1906" s="124"/>
      <c r="C1906" s="125" t="s">
        <v>710</v>
      </c>
      <c r="D1906" s="119">
        <v>43185</v>
      </c>
      <c r="E1906" s="120" t="s">
        <v>4386</v>
      </c>
      <c r="F1906" s="120" t="s">
        <v>3</v>
      </c>
      <c r="G1906" s="120">
        <v>1608383</v>
      </c>
      <c r="H1906" s="124"/>
      <c r="I1906" s="128" t="s">
        <v>4387</v>
      </c>
      <c r="J1906" s="124"/>
      <c r="K1906" s="124"/>
      <c r="L1906" s="124"/>
      <c r="M1906" s="124"/>
      <c r="N1906" s="207">
        <v>0</v>
      </c>
      <c r="O1906" s="207">
        <v>313.89999999999998</v>
      </c>
      <c r="P1906" s="124" t="s">
        <v>1314</v>
      </c>
    </row>
    <row r="1907" spans="1:16" ht="51">
      <c r="A1907" s="257">
        <v>86</v>
      </c>
      <c r="B1907" s="124"/>
      <c r="C1907" s="125" t="s">
        <v>710</v>
      </c>
      <c r="D1907" s="119">
        <v>43185</v>
      </c>
      <c r="E1907" s="120" t="s">
        <v>4388</v>
      </c>
      <c r="F1907" s="120" t="s">
        <v>3</v>
      </c>
      <c r="G1907" s="120">
        <v>1608385</v>
      </c>
      <c r="H1907" s="124"/>
      <c r="I1907" s="128" t="s">
        <v>4389</v>
      </c>
      <c r="J1907" s="124"/>
      <c r="K1907" s="124"/>
      <c r="L1907" s="124"/>
      <c r="M1907" s="124"/>
      <c r="N1907" s="207">
        <v>0</v>
      </c>
      <c r="O1907" s="207">
        <v>48.25</v>
      </c>
      <c r="P1907" s="124" t="s">
        <v>1314</v>
      </c>
    </row>
    <row r="1908" spans="1:16" ht="51">
      <c r="A1908" s="257" t="s">
        <v>619</v>
      </c>
      <c r="B1908" s="124"/>
      <c r="C1908" s="125" t="s">
        <v>713</v>
      </c>
      <c r="D1908" s="119">
        <v>43185</v>
      </c>
      <c r="E1908" s="120" t="s">
        <v>4390</v>
      </c>
      <c r="F1908" s="120" t="s">
        <v>3</v>
      </c>
      <c r="G1908" s="120">
        <v>1608388</v>
      </c>
      <c r="H1908" s="124"/>
      <c r="I1908" s="128" t="s">
        <v>4391</v>
      </c>
      <c r="J1908" s="124"/>
      <c r="K1908" s="124"/>
      <c r="L1908" s="124"/>
      <c r="M1908" s="124"/>
      <c r="N1908" s="207">
        <v>0</v>
      </c>
      <c r="O1908" s="207">
        <v>1673.78</v>
      </c>
      <c r="P1908" s="124" t="s">
        <v>1314</v>
      </c>
    </row>
    <row r="1909" spans="1:16" ht="51">
      <c r="A1909" s="257">
        <v>20</v>
      </c>
      <c r="B1909" s="124"/>
      <c r="C1909" s="125" t="s">
        <v>693</v>
      </c>
      <c r="D1909" s="119">
        <v>43185</v>
      </c>
      <c r="E1909" s="120" t="s">
        <v>4392</v>
      </c>
      <c r="F1909" s="120" t="s">
        <v>3</v>
      </c>
      <c r="G1909" s="120">
        <v>1608389</v>
      </c>
      <c r="H1909" s="124"/>
      <c r="I1909" s="128" t="s">
        <v>4393</v>
      </c>
      <c r="J1909" s="124"/>
      <c r="K1909" s="124"/>
      <c r="L1909" s="124"/>
      <c r="M1909" s="124"/>
      <c r="N1909" s="207">
        <v>0</v>
      </c>
      <c r="O1909" s="207">
        <v>223</v>
      </c>
      <c r="P1909" s="124" t="s">
        <v>1314</v>
      </c>
    </row>
    <row r="1910" spans="1:16" ht="51">
      <c r="A1910" s="257" t="s">
        <v>619</v>
      </c>
      <c r="B1910" s="124"/>
      <c r="C1910" s="125" t="s">
        <v>713</v>
      </c>
      <c r="D1910" s="119">
        <v>43185</v>
      </c>
      <c r="E1910" s="120" t="s">
        <v>4394</v>
      </c>
      <c r="F1910" s="120" t="s">
        <v>3</v>
      </c>
      <c r="G1910" s="120">
        <v>1608400</v>
      </c>
      <c r="H1910" s="124"/>
      <c r="I1910" s="128" t="s">
        <v>4395</v>
      </c>
      <c r="J1910" s="124"/>
      <c r="K1910" s="124"/>
      <c r="L1910" s="124"/>
      <c r="M1910" s="124"/>
      <c r="N1910" s="207">
        <v>0</v>
      </c>
      <c r="O1910" s="207">
        <v>5410</v>
      </c>
      <c r="P1910" s="124" t="s">
        <v>1314</v>
      </c>
    </row>
    <row r="1911" spans="1:16" ht="51">
      <c r="A1911" s="257" t="s">
        <v>619</v>
      </c>
      <c r="B1911" s="124"/>
      <c r="C1911" s="125" t="s">
        <v>713</v>
      </c>
      <c r="D1911" s="119">
        <v>43185</v>
      </c>
      <c r="E1911" s="120" t="s">
        <v>4396</v>
      </c>
      <c r="F1911" s="120" t="s">
        <v>3</v>
      </c>
      <c r="G1911" s="120">
        <v>1608429</v>
      </c>
      <c r="H1911" s="124"/>
      <c r="I1911" s="128" t="s">
        <v>4397</v>
      </c>
      <c r="J1911" s="124"/>
      <c r="K1911" s="124"/>
      <c r="L1911" s="124"/>
      <c r="M1911" s="124"/>
      <c r="N1911" s="207">
        <v>0</v>
      </c>
      <c r="O1911" s="207">
        <v>242.8</v>
      </c>
      <c r="P1911" s="124" t="s">
        <v>1314</v>
      </c>
    </row>
    <row r="1912" spans="1:16" ht="63.75">
      <c r="A1912" s="257" t="s">
        <v>619</v>
      </c>
      <c r="B1912" s="124"/>
      <c r="C1912" s="125" t="s">
        <v>713</v>
      </c>
      <c r="D1912" s="119">
        <v>43185</v>
      </c>
      <c r="E1912" s="120" t="s">
        <v>4398</v>
      </c>
      <c r="F1912" s="120" t="s">
        <v>3</v>
      </c>
      <c r="G1912" s="120">
        <v>1608449</v>
      </c>
      <c r="H1912" s="124"/>
      <c r="I1912" s="128" t="s">
        <v>4399</v>
      </c>
      <c r="J1912" s="124"/>
      <c r="K1912" s="124"/>
      <c r="L1912" s="124"/>
      <c r="M1912" s="124"/>
      <c r="N1912" s="207">
        <v>0</v>
      </c>
      <c r="O1912" s="207">
        <v>37494.39</v>
      </c>
      <c r="P1912" s="124" t="s">
        <v>1314</v>
      </c>
    </row>
    <row r="1913" spans="1:16" ht="63.75">
      <c r="A1913" s="257">
        <v>513</v>
      </c>
      <c r="B1913" s="124"/>
      <c r="C1913" s="125" t="s">
        <v>201</v>
      </c>
      <c r="D1913" s="119">
        <v>43185</v>
      </c>
      <c r="E1913" s="120" t="s">
        <v>4714</v>
      </c>
      <c r="F1913" s="120" t="s">
        <v>15</v>
      </c>
      <c r="G1913" s="120">
        <v>695518</v>
      </c>
      <c r="H1913" s="124"/>
      <c r="I1913" s="128" t="s">
        <v>4715</v>
      </c>
      <c r="J1913" s="124"/>
      <c r="K1913" s="124"/>
      <c r="L1913" s="124"/>
      <c r="M1913" s="124"/>
      <c r="N1913" s="207">
        <v>50</v>
      </c>
      <c r="O1913" s="207">
        <v>0</v>
      </c>
      <c r="P1913" s="124" t="s">
        <v>1314</v>
      </c>
    </row>
    <row r="1914" spans="1:16" ht="51">
      <c r="A1914" s="257">
        <v>513</v>
      </c>
      <c r="B1914" s="124"/>
      <c r="C1914" s="125" t="s">
        <v>201</v>
      </c>
      <c r="D1914" s="119">
        <v>43185</v>
      </c>
      <c r="E1914" s="120" t="s">
        <v>4716</v>
      </c>
      <c r="F1914" s="120" t="s">
        <v>15</v>
      </c>
      <c r="G1914" s="120">
        <v>695653</v>
      </c>
      <c r="H1914" s="124"/>
      <c r="I1914" s="128" t="s">
        <v>4717</v>
      </c>
      <c r="J1914" s="124"/>
      <c r="K1914" s="124"/>
      <c r="L1914" s="124"/>
      <c r="M1914" s="124"/>
      <c r="N1914" s="207">
        <v>50</v>
      </c>
      <c r="O1914" s="207">
        <v>0</v>
      </c>
      <c r="P1914" s="124" t="s">
        <v>1314</v>
      </c>
    </row>
    <row r="1915" spans="1:16" ht="102">
      <c r="A1915" s="257">
        <v>513</v>
      </c>
      <c r="B1915" s="124"/>
      <c r="C1915" s="125" t="s">
        <v>201</v>
      </c>
      <c r="D1915" s="119">
        <v>43185</v>
      </c>
      <c r="E1915" s="120" t="s">
        <v>4718</v>
      </c>
      <c r="F1915" s="120" t="s">
        <v>15</v>
      </c>
      <c r="G1915" s="120">
        <v>4605</v>
      </c>
      <c r="H1915" s="124"/>
      <c r="I1915" s="128" t="s">
        <v>4719</v>
      </c>
      <c r="J1915" s="124"/>
      <c r="K1915" s="124"/>
      <c r="L1915" s="124"/>
      <c r="M1915" s="124"/>
      <c r="N1915" s="207">
        <v>140820.01</v>
      </c>
      <c r="O1915" s="207">
        <v>0</v>
      </c>
      <c r="P1915" s="124" t="s">
        <v>1314</v>
      </c>
    </row>
    <row r="1916" spans="1:16" ht="76.5">
      <c r="A1916" s="257">
        <v>20</v>
      </c>
      <c r="B1916" s="124"/>
      <c r="C1916" s="125" t="s">
        <v>693</v>
      </c>
      <c r="D1916" s="119">
        <v>43185</v>
      </c>
      <c r="E1916" s="120" t="s">
        <v>4720</v>
      </c>
      <c r="F1916" s="120" t="s">
        <v>15</v>
      </c>
      <c r="G1916" s="120">
        <v>4604</v>
      </c>
      <c r="H1916" s="124"/>
      <c r="I1916" s="128" t="s">
        <v>4721</v>
      </c>
      <c r="J1916" s="124"/>
      <c r="K1916" s="124"/>
      <c r="L1916" s="124"/>
      <c r="M1916" s="124"/>
      <c r="N1916" s="207">
        <v>536.72</v>
      </c>
      <c r="O1916" s="207">
        <v>0</v>
      </c>
      <c r="P1916" s="124" t="s">
        <v>1314</v>
      </c>
    </row>
    <row r="1917" spans="1:16" ht="102">
      <c r="A1917" s="257">
        <v>513</v>
      </c>
      <c r="B1917" s="124"/>
      <c r="C1917" s="125" t="s">
        <v>201</v>
      </c>
      <c r="D1917" s="119">
        <v>43185</v>
      </c>
      <c r="E1917" s="120" t="s">
        <v>4722</v>
      </c>
      <c r="F1917" s="120" t="s">
        <v>15</v>
      </c>
      <c r="G1917" s="120">
        <v>4606</v>
      </c>
      <c r="H1917" s="124"/>
      <c r="I1917" s="128" t="s">
        <v>4723</v>
      </c>
      <c r="J1917" s="124"/>
      <c r="K1917" s="124"/>
      <c r="L1917" s="124"/>
      <c r="M1917" s="124"/>
      <c r="N1917" s="207">
        <v>25447.5</v>
      </c>
      <c r="O1917" s="207">
        <v>0</v>
      </c>
      <c r="P1917" s="124" t="s">
        <v>1314</v>
      </c>
    </row>
    <row r="1918" spans="1:16" ht="76.5">
      <c r="A1918" s="257">
        <v>513</v>
      </c>
      <c r="B1918" s="124"/>
      <c r="C1918" s="125" t="s">
        <v>201</v>
      </c>
      <c r="D1918" s="119">
        <v>43185</v>
      </c>
      <c r="E1918" s="120" t="s">
        <v>4724</v>
      </c>
      <c r="F1918" s="120" t="s">
        <v>1315</v>
      </c>
      <c r="G1918" s="120">
        <v>17080803</v>
      </c>
      <c r="H1918" s="124"/>
      <c r="I1918" s="128" t="s">
        <v>4725</v>
      </c>
      <c r="J1918" s="124"/>
      <c r="K1918" s="124"/>
      <c r="L1918" s="124"/>
      <c r="M1918" s="124"/>
      <c r="N1918" s="207">
        <v>51740.28</v>
      </c>
      <c r="O1918" s="207">
        <v>0</v>
      </c>
      <c r="P1918" s="124" t="s">
        <v>1314</v>
      </c>
    </row>
    <row r="1919" spans="1:16" ht="51">
      <c r="A1919" s="257">
        <v>201</v>
      </c>
      <c r="B1919" s="124"/>
      <c r="C1919" s="125" t="s">
        <v>756</v>
      </c>
      <c r="D1919" s="119">
        <v>43186</v>
      </c>
      <c r="E1919" s="120" t="s">
        <v>4400</v>
      </c>
      <c r="F1919" s="120" t="s">
        <v>3</v>
      </c>
      <c r="G1919" s="120">
        <v>1608591</v>
      </c>
      <c r="H1919" s="124"/>
      <c r="I1919" s="128" t="s">
        <v>4401</v>
      </c>
      <c r="J1919" s="124"/>
      <c r="K1919" s="124"/>
      <c r="L1919" s="124"/>
      <c r="M1919" s="124"/>
      <c r="N1919" s="207">
        <v>0</v>
      </c>
      <c r="O1919" s="207">
        <v>2446.88</v>
      </c>
      <c r="P1919" s="124" t="s">
        <v>3943</v>
      </c>
    </row>
    <row r="1920" spans="1:16" ht="51">
      <c r="A1920" s="257">
        <v>513</v>
      </c>
      <c r="B1920" s="124"/>
      <c r="C1920" s="125" t="s">
        <v>201</v>
      </c>
      <c r="D1920" s="119">
        <v>43186</v>
      </c>
      <c r="E1920" s="120" t="s">
        <v>4402</v>
      </c>
      <c r="F1920" s="120" t="s">
        <v>3</v>
      </c>
      <c r="G1920" s="120">
        <v>1608600</v>
      </c>
      <c r="H1920" s="124"/>
      <c r="I1920" s="128" t="s">
        <v>4403</v>
      </c>
      <c r="J1920" s="124"/>
      <c r="K1920" s="124"/>
      <c r="L1920" s="124"/>
      <c r="M1920" s="124"/>
      <c r="N1920" s="207">
        <v>0</v>
      </c>
      <c r="O1920" s="207">
        <v>40</v>
      </c>
      <c r="P1920" s="124" t="s">
        <v>1314</v>
      </c>
    </row>
    <row r="1921" spans="1:16" ht="51">
      <c r="A1921" s="257">
        <v>513</v>
      </c>
      <c r="B1921" s="124"/>
      <c r="C1921" s="125" t="s">
        <v>201</v>
      </c>
      <c r="D1921" s="119">
        <v>43186</v>
      </c>
      <c r="E1921" s="120" t="s">
        <v>4404</v>
      </c>
      <c r="F1921" s="120" t="s">
        <v>3</v>
      </c>
      <c r="G1921" s="120">
        <v>1608601</v>
      </c>
      <c r="H1921" s="124"/>
      <c r="I1921" s="128" t="s">
        <v>4405</v>
      </c>
      <c r="J1921" s="124"/>
      <c r="K1921" s="124"/>
      <c r="L1921" s="124"/>
      <c r="M1921" s="124"/>
      <c r="N1921" s="207">
        <v>0</v>
      </c>
      <c r="O1921" s="207">
        <v>40</v>
      </c>
      <c r="P1921" s="124" t="s">
        <v>1314</v>
      </c>
    </row>
    <row r="1922" spans="1:16" ht="51">
      <c r="A1922" s="257">
        <v>513</v>
      </c>
      <c r="B1922" s="124"/>
      <c r="C1922" s="125" t="s">
        <v>201</v>
      </c>
      <c r="D1922" s="119">
        <v>43186</v>
      </c>
      <c r="E1922" s="120" t="s">
        <v>4406</v>
      </c>
      <c r="F1922" s="120" t="s">
        <v>3</v>
      </c>
      <c r="G1922" s="120">
        <v>1608603</v>
      </c>
      <c r="H1922" s="124"/>
      <c r="I1922" s="128" t="s">
        <v>4407</v>
      </c>
      <c r="J1922" s="124"/>
      <c r="K1922" s="124"/>
      <c r="L1922" s="124"/>
      <c r="M1922" s="124"/>
      <c r="N1922" s="207">
        <v>0</v>
      </c>
      <c r="O1922" s="207">
        <v>40</v>
      </c>
      <c r="P1922" s="124" t="s">
        <v>1314</v>
      </c>
    </row>
    <row r="1923" spans="1:16" ht="51">
      <c r="A1923" s="257" t="s">
        <v>619</v>
      </c>
      <c r="B1923" s="124"/>
      <c r="C1923" s="125" t="s">
        <v>713</v>
      </c>
      <c r="D1923" s="119">
        <v>43186</v>
      </c>
      <c r="E1923" s="120" t="s">
        <v>4408</v>
      </c>
      <c r="F1923" s="120" t="s">
        <v>3</v>
      </c>
      <c r="G1923" s="120">
        <v>1608627</v>
      </c>
      <c r="H1923" s="124"/>
      <c r="I1923" s="128" t="s">
        <v>4409</v>
      </c>
      <c r="J1923" s="124"/>
      <c r="K1923" s="124"/>
      <c r="L1923" s="124"/>
      <c r="M1923" s="124"/>
      <c r="N1923" s="207">
        <v>0</v>
      </c>
      <c r="O1923" s="207">
        <v>189277.48</v>
      </c>
      <c r="P1923" s="124" t="s">
        <v>1314</v>
      </c>
    </row>
    <row r="1924" spans="1:16" ht="51">
      <c r="A1924" s="257" t="s">
        <v>619</v>
      </c>
      <c r="B1924" s="124"/>
      <c r="C1924" s="125" t="s">
        <v>713</v>
      </c>
      <c r="D1924" s="119">
        <v>43186</v>
      </c>
      <c r="E1924" s="120" t="s">
        <v>4410</v>
      </c>
      <c r="F1924" s="120" t="s">
        <v>3</v>
      </c>
      <c r="G1924" s="120">
        <v>1608630</v>
      </c>
      <c r="H1924" s="124"/>
      <c r="I1924" s="128" t="s">
        <v>4411</v>
      </c>
      <c r="J1924" s="124"/>
      <c r="K1924" s="124"/>
      <c r="L1924" s="124"/>
      <c r="M1924" s="124"/>
      <c r="N1924" s="207">
        <v>0</v>
      </c>
      <c r="O1924" s="207">
        <v>386408.12</v>
      </c>
      <c r="P1924" s="124" t="s">
        <v>1314</v>
      </c>
    </row>
    <row r="1925" spans="1:16" ht="51">
      <c r="A1925" s="257">
        <v>593</v>
      </c>
      <c r="B1925" s="124"/>
      <c r="C1925" s="125" t="s">
        <v>863</v>
      </c>
      <c r="D1925" s="119">
        <v>43186</v>
      </c>
      <c r="E1925" s="120" t="s">
        <v>4412</v>
      </c>
      <c r="F1925" s="120" t="s">
        <v>3</v>
      </c>
      <c r="G1925" s="120">
        <v>1608656</v>
      </c>
      <c r="H1925" s="124"/>
      <c r="I1925" s="128" t="s">
        <v>4413</v>
      </c>
      <c r="J1925" s="124"/>
      <c r="K1925" s="124"/>
      <c r="L1925" s="124"/>
      <c r="M1925" s="124"/>
      <c r="N1925" s="207">
        <v>0</v>
      </c>
      <c r="O1925" s="207">
        <v>517061.59</v>
      </c>
      <c r="P1925" s="124" t="s">
        <v>1314</v>
      </c>
    </row>
    <row r="1926" spans="1:16" ht="51">
      <c r="A1926" s="257">
        <v>593</v>
      </c>
      <c r="B1926" s="124"/>
      <c r="C1926" s="125" t="s">
        <v>863</v>
      </c>
      <c r="D1926" s="119">
        <v>43186</v>
      </c>
      <c r="E1926" s="120" t="s">
        <v>4414</v>
      </c>
      <c r="F1926" s="120" t="s">
        <v>3</v>
      </c>
      <c r="G1926" s="120">
        <v>1608659</v>
      </c>
      <c r="H1926" s="124"/>
      <c r="I1926" s="128" t="s">
        <v>4415</v>
      </c>
      <c r="J1926" s="124"/>
      <c r="K1926" s="124"/>
      <c r="L1926" s="124"/>
      <c r="M1926" s="124"/>
      <c r="N1926" s="207">
        <v>0</v>
      </c>
      <c r="O1926" s="207">
        <v>514409.59</v>
      </c>
      <c r="P1926" s="124" t="s">
        <v>1314</v>
      </c>
    </row>
    <row r="1927" spans="1:16" ht="51">
      <c r="A1927" s="257">
        <v>593</v>
      </c>
      <c r="B1927" s="124"/>
      <c r="C1927" s="125" t="s">
        <v>863</v>
      </c>
      <c r="D1927" s="119">
        <v>43186</v>
      </c>
      <c r="E1927" s="120" t="s">
        <v>4416</v>
      </c>
      <c r="F1927" s="120" t="s">
        <v>3</v>
      </c>
      <c r="G1927" s="120">
        <v>1608662</v>
      </c>
      <c r="H1927" s="124"/>
      <c r="I1927" s="128" t="s">
        <v>4417</v>
      </c>
      <c r="J1927" s="124"/>
      <c r="K1927" s="124"/>
      <c r="L1927" s="124"/>
      <c r="M1927" s="124"/>
      <c r="N1927" s="207">
        <v>0</v>
      </c>
      <c r="O1927" s="207">
        <v>550802.02</v>
      </c>
      <c r="P1927" s="124" t="s">
        <v>1314</v>
      </c>
    </row>
    <row r="1928" spans="1:16" ht="63.75">
      <c r="A1928" s="257">
        <v>81</v>
      </c>
      <c r="B1928" s="124"/>
      <c r="C1928" s="125" t="s">
        <v>709</v>
      </c>
      <c r="D1928" s="119">
        <v>43186</v>
      </c>
      <c r="E1928" s="120" t="s">
        <v>4418</v>
      </c>
      <c r="F1928" s="120" t="s">
        <v>3</v>
      </c>
      <c r="G1928" s="120">
        <v>1608723</v>
      </c>
      <c r="H1928" s="124"/>
      <c r="I1928" s="128" t="s">
        <v>4419</v>
      </c>
      <c r="J1928" s="124"/>
      <c r="K1928" s="124"/>
      <c r="L1928" s="124"/>
      <c r="M1928" s="124"/>
      <c r="N1928" s="207">
        <v>0</v>
      </c>
      <c r="O1928" s="207">
        <v>383.95</v>
      </c>
      <c r="P1928" s="124" t="s">
        <v>1314</v>
      </c>
    </row>
    <row r="1929" spans="1:16" ht="51">
      <c r="A1929" s="257">
        <v>20</v>
      </c>
      <c r="B1929" s="124"/>
      <c r="C1929" s="125" t="s">
        <v>693</v>
      </c>
      <c r="D1929" s="119">
        <v>43186</v>
      </c>
      <c r="E1929" s="120" t="s">
        <v>4420</v>
      </c>
      <c r="F1929" s="120" t="s">
        <v>3</v>
      </c>
      <c r="G1929" s="120">
        <v>1608647</v>
      </c>
      <c r="H1929" s="124"/>
      <c r="I1929" s="128" t="s">
        <v>4421</v>
      </c>
      <c r="J1929" s="124"/>
      <c r="K1929" s="124"/>
      <c r="L1929" s="124"/>
      <c r="M1929" s="124"/>
      <c r="N1929" s="207">
        <v>0</v>
      </c>
      <c r="O1929" s="207">
        <v>508</v>
      </c>
      <c r="P1929" s="124" t="s">
        <v>1314</v>
      </c>
    </row>
    <row r="1930" spans="1:16" ht="51">
      <c r="A1930" s="257" t="s">
        <v>619</v>
      </c>
      <c r="B1930" s="124"/>
      <c r="C1930" s="125" t="s">
        <v>713</v>
      </c>
      <c r="D1930" s="119">
        <v>43186</v>
      </c>
      <c r="E1930" s="120" t="s">
        <v>4422</v>
      </c>
      <c r="F1930" s="120" t="s">
        <v>3</v>
      </c>
      <c r="G1930" s="120">
        <v>1608673</v>
      </c>
      <c r="H1930" s="124"/>
      <c r="I1930" s="128" t="s">
        <v>4423</v>
      </c>
      <c r="J1930" s="124"/>
      <c r="K1930" s="124"/>
      <c r="L1930" s="124"/>
      <c r="M1930" s="124"/>
      <c r="N1930" s="207">
        <v>0</v>
      </c>
      <c r="O1930" s="207">
        <v>8671</v>
      </c>
      <c r="P1930" s="124" t="s">
        <v>1314</v>
      </c>
    </row>
    <row r="1931" spans="1:16" ht="51">
      <c r="A1931" s="257">
        <v>513</v>
      </c>
      <c r="B1931" s="124"/>
      <c r="C1931" s="125" t="s">
        <v>201</v>
      </c>
      <c r="D1931" s="119">
        <v>43186</v>
      </c>
      <c r="E1931" s="120" t="s">
        <v>4424</v>
      </c>
      <c r="F1931" s="120" t="s">
        <v>3</v>
      </c>
      <c r="G1931" s="120">
        <v>1608752</v>
      </c>
      <c r="H1931" s="124"/>
      <c r="I1931" s="128" t="s">
        <v>4425</v>
      </c>
      <c r="J1931" s="124"/>
      <c r="K1931" s="124"/>
      <c r="L1931" s="124"/>
      <c r="M1931" s="124"/>
      <c r="N1931" s="207">
        <v>0</v>
      </c>
      <c r="O1931" s="207">
        <v>1920.01</v>
      </c>
      <c r="P1931" s="124" t="s">
        <v>1314</v>
      </c>
    </row>
    <row r="1932" spans="1:16" ht="38.25">
      <c r="A1932" s="257">
        <v>212</v>
      </c>
      <c r="B1932" s="124"/>
      <c r="C1932" s="125" t="s">
        <v>761</v>
      </c>
      <c r="D1932" s="119">
        <v>43186</v>
      </c>
      <c r="E1932" s="120" t="s">
        <v>4426</v>
      </c>
      <c r="F1932" s="120" t="s">
        <v>3</v>
      </c>
      <c r="G1932" s="120">
        <v>1608774</v>
      </c>
      <c r="H1932" s="124"/>
      <c r="I1932" s="128" t="s">
        <v>4427</v>
      </c>
      <c r="J1932" s="124"/>
      <c r="K1932" s="124"/>
      <c r="L1932" s="124"/>
      <c r="M1932" s="124"/>
      <c r="N1932" s="207">
        <v>0</v>
      </c>
      <c r="O1932" s="207">
        <v>30</v>
      </c>
      <c r="P1932" s="124" t="s">
        <v>1314</v>
      </c>
    </row>
    <row r="1933" spans="1:16" ht="51">
      <c r="A1933" s="257" t="s">
        <v>619</v>
      </c>
      <c r="B1933" s="124"/>
      <c r="C1933" s="125" t="s">
        <v>713</v>
      </c>
      <c r="D1933" s="119">
        <v>43186</v>
      </c>
      <c r="E1933" s="120" t="s">
        <v>4428</v>
      </c>
      <c r="F1933" s="120" t="s">
        <v>3</v>
      </c>
      <c r="G1933" s="120">
        <v>1608805</v>
      </c>
      <c r="H1933" s="124"/>
      <c r="I1933" s="128" t="s">
        <v>4429</v>
      </c>
      <c r="J1933" s="124"/>
      <c r="K1933" s="124"/>
      <c r="L1933" s="124"/>
      <c r="M1933" s="124"/>
      <c r="N1933" s="207">
        <v>0</v>
      </c>
      <c r="O1933" s="207">
        <v>1229.3399999999999</v>
      </c>
      <c r="P1933" s="124" t="s">
        <v>1314</v>
      </c>
    </row>
    <row r="1934" spans="1:16" ht="51">
      <c r="A1934" s="257">
        <v>212</v>
      </c>
      <c r="B1934" s="124"/>
      <c r="C1934" s="125" t="s">
        <v>761</v>
      </c>
      <c r="D1934" s="119">
        <v>43186</v>
      </c>
      <c r="E1934" s="120" t="s">
        <v>4430</v>
      </c>
      <c r="F1934" s="120" t="s">
        <v>3</v>
      </c>
      <c r="G1934" s="120">
        <v>1608871</v>
      </c>
      <c r="H1934" s="124"/>
      <c r="I1934" s="128" t="s">
        <v>4431</v>
      </c>
      <c r="J1934" s="124"/>
      <c r="K1934" s="124"/>
      <c r="L1934" s="124"/>
      <c r="M1934" s="124"/>
      <c r="N1934" s="207">
        <v>0</v>
      </c>
      <c r="O1934" s="207">
        <v>150</v>
      </c>
      <c r="P1934" s="124" t="s">
        <v>1314</v>
      </c>
    </row>
    <row r="1935" spans="1:16" ht="76.5">
      <c r="A1935" s="257">
        <v>20</v>
      </c>
      <c r="B1935" s="124"/>
      <c r="C1935" s="125" t="s">
        <v>693</v>
      </c>
      <c r="D1935" s="119">
        <v>43186</v>
      </c>
      <c r="E1935" s="120" t="s">
        <v>4726</v>
      </c>
      <c r="F1935" s="120" t="s">
        <v>15</v>
      </c>
      <c r="G1935" s="120">
        <v>4607</v>
      </c>
      <c r="H1935" s="124"/>
      <c r="I1935" s="128" t="s">
        <v>4727</v>
      </c>
      <c r="J1935" s="124"/>
      <c r="K1935" s="124"/>
      <c r="L1935" s="124"/>
      <c r="M1935" s="124"/>
      <c r="N1935" s="207">
        <v>1205.5</v>
      </c>
      <c r="O1935" s="207">
        <v>0</v>
      </c>
      <c r="P1935" s="124" t="s">
        <v>1314</v>
      </c>
    </row>
    <row r="1936" spans="1:16" ht="76.5">
      <c r="A1936" s="257">
        <v>597</v>
      </c>
      <c r="B1936" s="124"/>
      <c r="C1936" s="125" t="s">
        <v>3556</v>
      </c>
      <c r="D1936" s="119">
        <v>43186</v>
      </c>
      <c r="E1936" s="120" t="s">
        <v>4728</v>
      </c>
      <c r="F1936" s="120" t="s">
        <v>15</v>
      </c>
      <c r="G1936" s="120">
        <v>4611</v>
      </c>
      <c r="H1936" s="124"/>
      <c r="I1936" s="128" t="s">
        <v>4729</v>
      </c>
      <c r="J1936" s="124"/>
      <c r="K1936" s="124"/>
      <c r="L1936" s="124"/>
      <c r="M1936" s="124"/>
      <c r="N1936" s="207">
        <v>1925.46</v>
      </c>
      <c r="O1936" s="207">
        <v>0</v>
      </c>
      <c r="P1936" s="124" t="s">
        <v>1314</v>
      </c>
    </row>
    <row r="1937" spans="1:16" ht="51">
      <c r="A1937" s="257">
        <v>513</v>
      </c>
      <c r="B1937" s="124"/>
      <c r="C1937" s="125" t="s">
        <v>201</v>
      </c>
      <c r="D1937" s="119">
        <v>43186</v>
      </c>
      <c r="E1937" s="120" t="s">
        <v>4730</v>
      </c>
      <c r="F1937" s="120" t="s">
        <v>15</v>
      </c>
      <c r="G1937" s="120">
        <v>697252</v>
      </c>
      <c r="H1937" s="124"/>
      <c r="I1937" s="128" t="s">
        <v>4731</v>
      </c>
      <c r="J1937" s="124"/>
      <c r="K1937" s="124"/>
      <c r="L1937" s="124"/>
      <c r="M1937" s="124"/>
      <c r="N1937" s="207">
        <v>50</v>
      </c>
      <c r="O1937" s="207">
        <v>0</v>
      </c>
      <c r="P1937" s="124" t="s">
        <v>1314</v>
      </c>
    </row>
    <row r="1938" spans="1:16" ht="63.75">
      <c r="A1938" s="257">
        <v>221</v>
      </c>
      <c r="B1938" s="124"/>
      <c r="C1938" s="125" t="s">
        <v>763</v>
      </c>
      <c r="D1938" s="119">
        <v>43187</v>
      </c>
      <c r="E1938" s="120" t="s">
        <v>4432</v>
      </c>
      <c r="F1938" s="120" t="s">
        <v>3</v>
      </c>
      <c r="G1938" s="120">
        <v>1609093</v>
      </c>
      <c r="H1938" s="124"/>
      <c r="I1938" s="128" t="s">
        <v>4433</v>
      </c>
      <c r="J1938" s="124"/>
      <c r="K1938" s="124"/>
      <c r="L1938" s="124"/>
      <c r="M1938" s="124"/>
      <c r="N1938" s="207">
        <v>0</v>
      </c>
      <c r="O1938" s="207">
        <v>370.03</v>
      </c>
      <c r="P1938" s="124" t="s">
        <v>1314</v>
      </c>
    </row>
    <row r="1939" spans="1:16" ht="51">
      <c r="A1939" s="257">
        <v>130</v>
      </c>
      <c r="B1939" s="124"/>
      <c r="C1939" s="125" t="s">
        <v>727</v>
      </c>
      <c r="D1939" s="119">
        <v>43187</v>
      </c>
      <c r="E1939" s="120" t="s">
        <v>4434</v>
      </c>
      <c r="F1939" s="120" t="s">
        <v>3</v>
      </c>
      <c r="G1939" s="120">
        <v>1609011</v>
      </c>
      <c r="H1939" s="124"/>
      <c r="I1939" s="128" t="s">
        <v>4435</v>
      </c>
      <c r="J1939" s="124"/>
      <c r="K1939" s="124"/>
      <c r="L1939" s="124"/>
      <c r="M1939" s="124"/>
      <c r="N1939" s="207">
        <v>0</v>
      </c>
      <c r="O1939" s="207">
        <v>9</v>
      </c>
      <c r="P1939" s="124" t="s">
        <v>1314</v>
      </c>
    </row>
    <row r="1940" spans="1:16" ht="51">
      <c r="A1940" s="257" t="s">
        <v>619</v>
      </c>
      <c r="B1940" s="124"/>
      <c r="C1940" s="125" t="s">
        <v>713</v>
      </c>
      <c r="D1940" s="119">
        <v>43187</v>
      </c>
      <c r="E1940" s="120" t="s">
        <v>4436</v>
      </c>
      <c r="F1940" s="120" t="s">
        <v>3</v>
      </c>
      <c r="G1940" s="120">
        <v>1609020</v>
      </c>
      <c r="H1940" s="124"/>
      <c r="I1940" s="128" t="s">
        <v>4437</v>
      </c>
      <c r="J1940" s="124"/>
      <c r="K1940" s="124"/>
      <c r="L1940" s="124"/>
      <c r="M1940" s="124"/>
      <c r="N1940" s="207">
        <v>0</v>
      </c>
      <c r="O1940" s="207">
        <v>0.86</v>
      </c>
      <c r="P1940" s="124" t="s">
        <v>1314</v>
      </c>
    </row>
    <row r="1941" spans="1:16" ht="51">
      <c r="A1941" s="257" t="s">
        <v>619</v>
      </c>
      <c r="B1941" s="124"/>
      <c r="C1941" s="125" t="s">
        <v>713</v>
      </c>
      <c r="D1941" s="119">
        <v>43187</v>
      </c>
      <c r="E1941" s="120" t="s">
        <v>4438</v>
      </c>
      <c r="F1941" s="120" t="s">
        <v>3</v>
      </c>
      <c r="G1941" s="120">
        <v>1609025</v>
      </c>
      <c r="H1941" s="124"/>
      <c r="I1941" s="128" t="s">
        <v>4437</v>
      </c>
      <c r="J1941" s="124"/>
      <c r="K1941" s="124"/>
      <c r="L1941" s="124"/>
      <c r="M1941" s="124"/>
      <c r="N1941" s="207">
        <v>0</v>
      </c>
      <c r="O1941" s="207">
        <v>18.149999999999999</v>
      </c>
      <c r="P1941" s="124" t="s">
        <v>1314</v>
      </c>
    </row>
    <row r="1942" spans="1:16" ht="51">
      <c r="A1942" s="257" t="s">
        <v>619</v>
      </c>
      <c r="B1942" s="124"/>
      <c r="C1942" s="125" t="s">
        <v>713</v>
      </c>
      <c r="D1942" s="119">
        <v>43187</v>
      </c>
      <c r="E1942" s="120" t="s">
        <v>4439</v>
      </c>
      <c r="F1942" s="120" t="s">
        <v>3</v>
      </c>
      <c r="G1942" s="120">
        <v>1609027</v>
      </c>
      <c r="H1942" s="124"/>
      <c r="I1942" s="128" t="s">
        <v>4437</v>
      </c>
      <c r="J1942" s="124"/>
      <c r="K1942" s="124"/>
      <c r="L1942" s="124"/>
      <c r="M1942" s="124"/>
      <c r="N1942" s="207">
        <v>0</v>
      </c>
      <c r="O1942" s="207">
        <v>34.369999999999997</v>
      </c>
      <c r="P1942" s="124" t="s">
        <v>1314</v>
      </c>
    </row>
    <row r="1943" spans="1:16" ht="51">
      <c r="A1943" s="257">
        <v>35</v>
      </c>
      <c r="B1943" s="124"/>
      <c r="C1943" s="125" t="s">
        <v>696</v>
      </c>
      <c r="D1943" s="119">
        <v>43187</v>
      </c>
      <c r="E1943" s="120" t="s">
        <v>4440</v>
      </c>
      <c r="F1943" s="120" t="s">
        <v>3</v>
      </c>
      <c r="G1943" s="120">
        <v>1609028</v>
      </c>
      <c r="H1943" s="124"/>
      <c r="I1943" s="128" t="s">
        <v>4441</v>
      </c>
      <c r="J1943" s="124"/>
      <c r="K1943" s="124"/>
      <c r="L1943" s="124"/>
      <c r="M1943" s="124"/>
      <c r="N1943" s="207">
        <v>0</v>
      </c>
      <c r="O1943" s="207">
        <v>485.5</v>
      </c>
      <c r="P1943" s="124" t="s">
        <v>1314</v>
      </c>
    </row>
    <row r="1944" spans="1:16" ht="38.25">
      <c r="A1944" s="257">
        <v>86</v>
      </c>
      <c r="B1944" s="124"/>
      <c r="C1944" s="125" t="s">
        <v>710</v>
      </c>
      <c r="D1944" s="119">
        <v>43187</v>
      </c>
      <c r="E1944" s="120" t="s">
        <v>4442</v>
      </c>
      <c r="F1944" s="120" t="s">
        <v>3</v>
      </c>
      <c r="G1944" s="120">
        <v>1609031</v>
      </c>
      <c r="H1944" s="124"/>
      <c r="I1944" s="128" t="s">
        <v>4443</v>
      </c>
      <c r="J1944" s="124"/>
      <c r="K1944" s="124"/>
      <c r="L1944" s="124"/>
      <c r="M1944" s="124"/>
      <c r="N1944" s="207">
        <v>0</v>
      </c>
      <c r="O1944" s="207">
        <v>3.73</v>
      </c>
      <c r="P1944" s="124" t="s">
        <v>1314</v>
      </c>
    </row>
    <row r="1945" spans="1:16" ht="51">
      <c r="A1945" s="257">
        <v>20</v>
      </c>
      <c r="B1945" s="124"/>
      <c r="C1945" s="125" t="s">
        <v>693</v>
      </c>
      <c r="D1945" s="119">
        <v>43187</v>
      </c>
      <c r="E1945" s="120" t="s">
        <v>4444</v>
      </c>
      <c r="F1945" s="120" t="s">
        <v>3</v>
      </c>
      <c r="G1945" s="120">
        <v>1609061</v>
      </c>
      <c r="H1945" s="124"/>
      <c r="I1945" s="128" t="s">
        <v>4445</v>
      </c>
      <c r="J1945" s="124"/>
      <c r="K1945" s="124"/>
      <c r="L1945" s="124"/>
      <c r="M1945" s="124"/>
      <c r="N1945" s="207">
        <v>0</v>
      </c>
      <c r="O1945" s="207">
        <v>169</v>
      </c>
      <c r="P1945" s="124" t="s">
        <v>1314</v>
      </c>
    </row>
    <row r="1946" spans="1:16" ht="51">
      <c r="A1946" s="257">
        <v>20</v>
      </c>
      <c r="B1946" s="124"/>
      <c r="C1946" s="125" t="s">
        <v>693</v>
      </c>
      <c r="D1946" s="119">
        <v>43187</v>
      </c>
      <c r="E1946" s="120" t="s">
        <v>4446</v>
      </c>
      <c r="F1946" s="120" t="s">
        <v>3</v>
      </c>
      <c r="G1946" s="120">
        <v>1609063</v>
      </c>
      <c r="H1946" s="124"/>
      <c r="I1946" s="128" t="s">
        <v>4447</v>
      </c>
      <c r="J1946" s="124"/>
      <c r="K1946" s="124"/>
      <c r="L1946" s="124"/>
      <c r="M1946" s="124"/>
      <c r="N1946" s="207">
        <v>0</v>
      </c>
      <c r="O1946" s="207">
        <v>145</v>
      </c>
      <c r="P1946" s="124" t="s">
        <v>1314</v>
      </c>
    </row>
    <row r="1947" spans="1:16" ht="51">
      <c r="A1947" s="257" t="s">
        <v>619</v>
      </c>
      <c r="B1947" s="124"/>
      <c r="C1947" s="125" t="s">
        <v>713</v>
      </c>
      <c r="D1947" s="119">
        <v>43187</v>
      </c>
      <c r="E1947" s="120" t="s">
        <v>4448</v>
      </c>
      <c r="F1947" s="120" t="s">
        <v>3</v>
      </c>
      <c r="G1947" s="120">
        <v>1609065</v>
      </c>
      <c r="H1947" s="124"/>
      <c r="I1947" s="128" t="s">
        <v>4449</v>
      </c>
      <c r="J1947" s="124"/>
      <c r="K1947" s="124"/>
      <c r="L1947" s="124"/>
      <c r="M1947" s="124"/>
      <c r="N1947" s="207">
        <v>0</v>
      </c>
      <c r="O1947" s="207">
        <v>0.14000000000000001</v>
      </c>
      <c r="P1947" s="124" t="s">
        <v>3943</v>
      </c>
    </row>
    <row r="1948" spans="1:16" ht="51">
      <c r="A1948" s="257">
        <v>48</v>
      </c>
      <c r="B1948" s="124"/>
      <c r="C1948" s="125" t="s">
        <v>700</v>
      </c>
      <c r="D1948" s="119">
        <v>43187</v>
      </c>
      <c r="E1948" s="120" t="s">
        <v>4450</v>
      </c>
      <c r="F1948" s="120" t="s">
        <v>3</v>
      </c>
      <c r="G1948" s="120">
        <v>1609165</v>
      </c>
      <c r="H1948" s="124"/>
      <c r="I1948" s="128" t="s">
        <v>4451</v>
      </c>
      <c r="J1948" s="124"/>
      <c r="K1948" s="124"/>
      <c r="L1948" s="124"/>
      <c r="M1948" s="124"/>
      <c r="N1948" s="207">
        <v>0</v>
      </c>
      <c r="O1948" s="207">
        <v>70.599999999999994</v>
      </c>
      <c r="P1948" s="124" t="s">
        <v>1314</v>
      </c>
    </row>
    <row r="1949" spans="1:16" ht="51">
      <c r="A1949" s="257" t="s">
        <v>619</v>
      </c>
      <c r="B1949" s="124"/>
      <c r="C1949" s="125" t="s">
        <v>713</v>
      </c>
      <c r="D1949" s="119">
        <v>43187</v>
      </c>
      <c r="E1949" s="120" t="s">
        <v>4452</v>
      </c>
      <c r="F1949" s="120" t="s">
        <v>3</v>
      </c>
      <c r="G1949" s="120">
        <v>1609177</v>
      </c>
      <c r="H1949" s="124"/>
      <c r="I1949" s="128" t="s">
        <v>4453</v>
      </c>
      <c r="J1949" s="124"/>
      <c r="K1949" s="124"/>
      <c r="L1949" s="124"/>
      <c r="M1949" s="124"/>
      <c r="N1949" s="207">
        <v>0</v>
      </c>
      <c r="O1949" s="207">
        <v>74.600000000000009</v>
      </c>
      <c r="P1949" s="124" t="s">
        <v>3943</v>
      </c>
    </row>
    <row r="1950" spans="1:16" ht="51">
      <c r="A1950" s="257">
        <v>112</v>
      </c>
      <c r="B1950" s="124"/>
      <c r="C1950" s="125" t="s">
        <v>719</v>
      </c>
      <c r="D1950" s="119">
        <v>43187</v>
      </c>
      <c r="E1950" s="120" t="s">
        <v>4454</v>
      </c>
      <c r="F1950" s="120" t="s">
        <v>3</v>
      </c>
      <c r="G1950" s="120">
        <v>1609178</v>
      </c>
      <c r="H1950" s="124"/>
      <c r="I1950" s="128" t="s">
        <v>4455</v>
      </c>
      <c r="J1950" s="124"/>
      <c r="K1950" s="124"/>
      <c r="L1950" s="124"/>
      <c r="M1950" s="124"/>
      <c r="N1950" s="207">
        <v>0</v>
      </c>
      <c r="O1950" s="207">
        <v>3625.18</v>
      </c>
      <c r="P1950" s="124" t="s">
        <v>1314</v>
      </c>
    </row>
    <row r="1951" spans="1:16" ht="51">
      <c r="A1951" s="257" t="s">
        <v>619</v>
      </c>
      <c r="B1951" s="124"/>
      <c r="C1951" s="125" t="s">
        <v>713</v>
      </c>
      <c r="D1951" s="119">
        <v>43187</v>
      </c>
      <c r="E1951" s="120" t="s">
        <v>4456</v>
      </c>
      <c r="F1951" s="120" t="s">
        <v>3</v>
      </c>
      <c r="G1951" s="120">
        <v>1609195</v>
      </c>
      <c r="H1951" s="124"/>
      <c r="I1951" s="128" t="s">
        <v>4457</v>
      </c>
      <c r="J1951" s="124"/>
      <c r="K1951" s="124"/>
      <c r="L1951" s="124"/>
      <c r="M1951" s="124"/>
      <c r="N1951" s="207">
        <v>0</v>
      </c>
      <c r="O1951" s="207">
        <v>420.9</v>
      </c>
      <c r="P1951" s="124" t="s">
        <v>1314</v>
      </c>
    </row>
    <row r="1952" spans="1:16" ht="51">
      <c r="A1952" s="257" t="s">
        <v>619</v>
      </c>
      <c r="B1952" s="124"/>
      <c r="C1952" s="125" t="s">
        <v>713</v>
      </c>
      <c r="D1952" s="119">
        <v>43187</v>
      </c>
      <c r="E1952" s="120" t="s">
        <v>4458</v>
      </c>
      <c r="F1952" s="120" t="s">
        <v>3</v>
      </c>
      <c r="G1952" s="120">
        <v>1609203</v>
      </c>
      <c r="H1952" s="124"/>
      <c r="I1952" s="128" t="s">
        <v>4459</v>
      </c>
      <c r="J1952" s="124"/>
      <c r="K1952" s="124"/>
      <c r="L1952" s="124"/>
      <c r="M1952" s="124"/>
      <c r="N1952" s="207">
        <v>0</v>
      </c>
      <c r="O1952" s="207">
        <v>2472.92</v>
      </c>
      <c r="P1952" s="124" t="s">
        <v>1314</v>
      </c>
    </row>
    <row r="1953" spans="1:16" ht="51">
      <c r="A1953" s="257">
        <v>234</v>
      </c>
      <c r="B1953" s="124"/>
      <c r="C1953" s="125" t="s">
        <v>124</v>
      </c>
      <c r="D1953" s="119">
        <v>43187</v>
      </c>
      <c r="E1953" s="120" t="s">
        <v>4460</v>
      </c>
      <c r="F1953" s="120" t="s">
        <v>3</v>
      </c>
      <c r="G1953" s="120">
        <v>1609217</v>
      </c>
      <c r="H1953" s="124"/>
      <c r="I1953" s="128" t="s">
        <v>4461</v>
      </c>
      <c r="J1953" s="124"/>
      <c r="K1953" s="124"/>
      <c r="L1953" s="124"/>
      <c r="M1953" s="124"/>
      <c r="N1953" s="207">
        <v>0</v>
      </c>
      <c r="O1953" s="207">
        <v>702</v>
      </c>
      <c r="P1953" s="124" t="s">
        <v>1314</v>
      </c>
    </row>
    <row r="1954" spans="1:16" ht="51">
      <c r="A1954" s="257">
        <v>224</v>
      </c>
      <c r="B1954" s="124"/>
      <c r="C1954" s="125" t="s">
        <v>120</v>
      </c>
      <c r="D1954" s="119">
        <v>43187</v>
      </c>
      <c r="E1954" s="120" t="s">
        <v>4462</v>
      </c>
      <c r="F1954" s="120" t="s">
        <v>3</v>
      </c>
      <c r="G1954" s="120">
        <v>1609237</v>
      </c>
      <c r="H1954" s="124"/>
      <c r="I1954" s="128" t="s">
        <v>4268</v>
      </c>
      <c r="J1954" s="124"/>
      <c r="K1954" s="124"/>
      <c r="L1954" s="124"/>
      <c r="M1954" s="124"/>
      <c r="N1954" s="207">
        <v>0</v>
      </c>
      <c r="O1954" s="207">
        <v>300</v>
      </c>
      <c r="P1954" s="124" t="s">
        <v>1314</v>
      </c>
    </row>
    <row r="1955" spans="1:16" ht="51">
      <c r="A1955" s="257">
        <v>513</v>
      </c>
      <c r="B1955" s="124"/>
      <c r="C1955" s="125" t="s">
        <v>201</v>
      </c>
      <c r="D1955" s="119">
        <v>43187</v>
      </c>
      <c r="E1955" s="120" t="s">
        <v>4463</v>
      </c>
      <c r="F1955" s="120" t="s">
        <v>3</v>
      </c>
      <c r="G1955" s="120">
        <v>1609239</v>
      </c>
      <c r="H1955" s="124"/>
      <c r="I1955" s="128" t="s">
        <v>4464</v>
      </c>
      <c r="J1955" s="124"/>
      <c r="K1955" s="124"/>
      <c r="L1955" s="124"/>
      <c r="M1955" s="124"/>
      <c r="N1955" s="207">
        <v>0</v>
      </c>
      <c r="O1955" s="207">
        <v>19486</v>
      </c>
      <c r="P1955" s="124" t="s">
        <v>1314</v>
      </c>
    </row>
    <row r="1956" spans="1:16" ht="63.75">
      <c r="A1956" s="257" t="s">
        <v>619</v>
      </c>
      <c r="B1956" s="124"/>
      <c r="C1956" s="125" t="s">
        <v>713</v>
      </c>
      <c r="D1956" s="119">
        <v>43187</v>
      </c>
      <c r="E1956" s="120" t="s">
        <v>4732</v>
      </c>
      <c r="F1956" s="120" t="s">
        <v>6</v>
      </c>
      <c r="G1956" s="120">
        <v>698067</v>
      </c>
      <c r="H1956" s="124"/>
      <c r="I1956" s="128" t="s">
        <v>4733</v>
      </c>
      <c r="J1956" s="124"/>
      <c r="K1956" s="124"/>
      <c r="L1956" s="124"/>
      <c r="M1956" s="124"/>
      <c r="N1956" s="207">
        <v>0</v>
      </c>
      <c r="O1956" s="207">
        <v>91186.28</v>
      </c>
      <c r="P1956" s="124" t="s">
        <v>1314</v>
      </c>
    </row>
    <row r="1957" spans="1:16" ht="51">
      <c r="A1957" s="257">
        <v>513</v>
      </c>
      <c r="B1957" s="124"/>
      <c r="C1957" s="125" t="s">
        <v>201</v>
      </c>
      <c r="D1957" s="119">
        <v>43187</v>
      </c>
      <c r="E1957" s="120" t="s">
        <v>4734</v>
      </c>
      <c r="F1957" s="120" t="s">
        <v>15</v>
      </c>
      <c r="G1957" s="120">
        <v>697844</v>
      </c>
      <c r="H1957" s="124"/>
      <c r="I1957" s="128" t="s">
        <v>4735</v>
      </c>
      <c r="J1957" s="124"/>
      <c r="K1957" s="124"/>
      <c r="L1957" s="124"/>
      <c r="M1957" s="124"/>
      <c r="N1957" s="207">
        <v>50</v>
      </c>
      <c r="O1957" s="207">
        <v>0</v>
      </c>
      <c r="P1957" s="124" t="s">
        <v>1314</v>
      </c>
    </row>
    <row r="1958" spans="1:16" ht="51">
      <c r="A1958" s="257">
        <v>513</v>
      </c>
      <c r="B1958" s="124"/>
      <c r="C1958" s="125" t="s">
        <v>201</v>
      </c>
      <c r="D1958" s="119">
        <v>43187</v>
      </c>
      <c r="E1958" s="120" t="s">
        <v>4736</v>
      </c>
      <c r="F1958" s="120" t="s">
        <v>15</v>
      </c>
      <c r="G1958" s="120">
        <v>697846</v>
      </c>
      <c r="H1958" s="124"/>
      <c r="I1958" s="128" t="s">
        <v>4642</v>
      </c>
      <c r="J1958" s="124"/>
      <c r="K1958" s="124"/>
      <c r="L1958" s="124"/>
      <c r="M1958" s="124"/>
      <c r="N1958" s="207">
        <v>50</v>
      </c>
      <c r="O1958" s="207">
        <v>0</v>
      </c>
      <c r="P1958" s="124" t="s">
        <v>1314</v>
      </c>
    </row>
    <row r="1959" spans="1:16" ht="76.5">
      <c r="A1959" s="257">
        <v>513</v>
      </c>
      <c r="B1959" s="124"/>
      <c r="C1959" s="125" t="s">
        <v>201</v>
      </c>
      <c r="D1959" s="119">
        <v>43187</v>
      </c>
      <c r="E1959" s="120" t="s">
        <v>4737</v>
      </c>
      <c r="F1959" s="120" t="s">
        <v>15</v>
      </c>
      <c r="G1959" s="120">
        <v>697851</v>
      </c>
      <c r="H1959" s="124"/>
      <c r="I1959" s="128" t="s">
        <v>4738</v>
      </c>
      <c r="J1959" s="124"/>
      <c r="K1959" s="124"/>
      <c r="L1959" s="124"/>
      <c r="M1959" s="124"/>
      <c r="N1959" s="207">
        <v>50</v>
      </c>
      <c r="O1959" s="207">
        <v>0</v>
      </c>
      <c r="P1959" s="124" t="s">
        <v>1314</v>
      </c>
    </row>
    <row r="1960" spans="1:16" ht="51">
      <c r="A1960" s="257">
        <v>513</v>
      </c>
      <c r="B1960" s="124"/>
      <c r="C1960" s="125" t="s">
        <v>201</v>
      </c>
      <c r="D1960" s="119">
        <v>43187</v>
      </c>
      <c r="E1960" s="120" t="s">
        <v>4739</v>
      </c>
      <c r="F1960" s="120" t="s">
        <v>15</v>
      </c>
      <c r="G1960" s="120">
        <v>697864</v>
      </c>
      <c r="H1960" s="124"/>
      <c r="I1960" s="128" t="s">
        <v>4740</v>
      </c>
      <c r="J1960" s="124"/>
      <c r="K1960" s="124"/>
      <c r="L1960" s="124"/>
      <c r="M1960" s="124"/>
      <c r="N1960" s="207">
        <v>50</v>
      </c>
      <c r="O1960" s="207">
        <v>0</v>
      </c>
      <c r="P1960" s="124" t="s">
        <v>1314</v>
      </c>
    </row>
    <row r="1961" spans="1:16" ht="63.75">
      <c r="A1961" s="257">
        <v>513</v>
      </c>
      <c r="B1961" s="124"/>
      <c r="C1961" s="125" t="s">
        <v>201</v>
      </c>
      <c r="D1961" s="119">
        <v>43187</v>
      </c>
      <c r="E1961" s="120" t="s">
        <v>4741</v>
      </c>
      <c r="F1961" s="120" t="s">
        <v>15</v>
      </c>
      <c r="G1961" s="120">
        <v>698004</v>
      </c>
      <c r="H1961" s="124"/>
      <c r="I1961" s="128" t="s">
        <v>4742</v>
      </c>
      <c r="J1961" s="124"/>
      <c r="K1961" s="124"/>
      <c r="L1961" s="124"/>
      <c r="M1961" s="124"/>
      <c r="N1961" s="207">
        <v>50</v>
      </c>
      <c r="O1961" s="207">
        <v>0</v>
      </c>
      <c r="P1961" s="124" t="s">
        <v>1314</v>
      </c>
    </row>
    <row r="1962" spans="1:16" ht="89.25">
      <c r="A1962" s="257">
        <v>576</v>
      </c>
      <c r="B1962" s="124"/>
      <c r="C1962" s="125" t="s">
        <v>852</v>
      </c>
      <c r="D1962" s="119">
        <v>43187</v>
      </c>
      <c r="E1962" s="120" t="s">
        <v>4743</v>
      </c>
      <c r="F1962" s="120" t="s">
        <v>15</v>
      </c>
      <c r="G1962" s="120">
        <v>4616</v>
      </c>
      <c r="H1962" s="124"/>
      <c r="I1962" s="128" t="s">
        <v>4744</v>
      </c>
      <c r="J1962" s="124"/>
      <c r="K1962" s="124"/>
      <c r="L1962" s="124"/>
      <c r="M1962" s="124"/>
      <c r="N1962" s="207">
        <v>336.89</v>
      </c>
      <c r="O1962" s="207">
        <v>0</v>
      </c>
      <c r="P1962" s="124" t="s">
        <v>1314</v>
      </c>
    </row>
    <row r="1963" spans="1:16" ht="51">
      <c r="A1963" s="257">
        <v>513</v>
      </c>
      <c r="B1963" s="124"/>
      <c r="C1963" s="125" t="s">
        <v>201</v>
      </c>
      <c r="D1963" s="119">
        <v>43187</v>
      </c>
      <c r="E1963" s="120" t="s">
        <v>4745</v>
      </c>
      <c r="F1963" s="120" t="s">
        <v>15</v>
      </c>
      <c r="G1963" s="120">
        <v>698522</v>
      </c>
      <c r="H1963" s="124"/>
      <c r="I1963" s="128" t="s">
        <v>4746</v>
      </c>
      <c r="J1963" s="124"/>
      <c r="K1963" s="124"/>
      <c r="L1963" s="124"/>
      <c r="M1963" s="124"/>
      <c r="N1963" s="207">
        <v>50</v>
      </c>
      <c r="O1963" s="207">
        <v>0</v>
      </c>
      <c r="P1963" s="124" t="s">
        <v>1314</v>
      </c>
    </row>
    <row r="1964" spans="1:16" ht="51">
      <c r="A1964" s="257">
        <v>513</v>
      </c>
      <c r="B1964" s="124"/>
      <c r="C1964" s="125" t="s">
        <v>201</v>
      </c>
      <c r="D1964" s="119">
        <v>43187</v>
      </c>
      <c r="E1964" s="120" t="s">
        <v>4747</v>
      </c>
      <c r="F1964" s="120" t="s">
        <v>15</v>
      </c>
      <c r="G1964" s="120">
        <v>698524</v>
      </c>
      <c r="H1964" s="124"/>
      <c r="I1964" s="128" t="s">
        <v>4746</v>
      </c>
      <c r="J1964" s="124"/>
      <c r="K1964" s="124"/>
      <c r="L1964" s="124"/>
      <c r="M1964" s="124"/>
      <c r="N1964" s="207">
        <v>50</v>
      </c>
      <c r="O1964" s="207">
        <v>0</v>
      </c>
      <c r="P1964" s="124" t="s">
        <v>1314</v>
      </c>
    </row>
    <row r="1965" spans="1:16" ht="76.5">
      <c r="A1965" s="257">
        <v>513</v>
      </c>
      <c r="B1965" s="124"/>
      <c r="C1965" s="125" t="s">
        <v>201</v>
      </c>
      <c r="D1965" s="119">
        <v>43187</v>
      </c>
      <c r="E1965" s="120" t="s">
        <v>4748</v>
      </c>
      <c r="F1965" s="120" t="s">
        <v>11</v>
      </c>
      <c r="G1965" s="120">
        <v>917145</v>
      </c>
      <c r="H1965" s="124"/>
      <c r="I1965" s="128" t="s">
        <v>4749</v>
      </c>
      <c r="J1965" s="124"/>
      <c r="K1965" s="124"/>
      <c r="L1965" s="124"/>
      <c r="M1965" s="124"/>
      <c r="N1965" s="207">
        <v>8721.52</v>
      </c>
      <c r="O1965" s="207">
        <v>0</v>
      </c>
      <c r="P1965" s="124" t="s">
        <v>1314</v>
      </c>
    </row>
    <row r="1966" spans="1:16" ht="63.75">
      <c r="A1966" s="257">
        <v>378</v>
      </c>
      <c r="B1966" s="124"/>
      <c r="C1966" s="125" t="s">
        <v>1274</v>
      </c>
      <c r="D1966" s="119">
        <v>43187</v>
      </c>
      <c r="E1966" s="120" t="s">
        <v>4750</v>
      </c>
      <c r="F1966" s="120" t="s">
        <v>11</v>
      </c>
      <c r="G1966" s="120">
        <v>917293</v>
      </c>
      <c r="H1966" s="124"/>
      <c r="I1966" s="128" t="s">
        <v>4751</v>
      </c>
      <c r="J1966" s="124"/>
      <c r="K1966" s="124"/>
      <c r="L1966" s="124"/>
      <c r="M1966" s="124"/>
      <c r="N1966" s="207">
        <v>50</v>
      </c>
      <c r="O1966" s="207">
        <v>0</v>
      </c>
      <c r="P1966" s="124" t="s">
        <v>1314</v>
      </c>
    </row>
    <row r="1967" spans="1:16" ht="51">
      <c r="A1967" s="257">
        <v>130</v>
      </c>
      <c r="B1967" s="124"/>
      <c r="C1967" s="125" t="s">
        <v>727</v>
      </c>
      <c r="D1967" s="119">
        <v>43188</v>
      </c>
      <c r="E1967" s="120" t="s">
        <v>4465</v>
      </c>
      <c r="F1967" s="120" t="s">
        <v>3</v>
      </c>
      <c r="G1967" s="120">
        <v>1609405</v>
      </c>
      <c r="H1967" s="124"/>
      <c r="I1967" s="128" t="s">
        <v>4466</v>
      </c>
      <c r="J1967" s="124"/>
      <c r="K1967" s="124"/>
      <c r="L1967" s="124"/>
      <c r="M1967" s="124"/>
      <c r="N1967" s="207">
        <v>0</v>
      </c>
      <c r="O1967" s="207">
        <v>138068.79999999999</v>
      </c>
      <c r="P1967" s="124" t="s">
        <v>1314</v>
      </c>
    </row>
    <row r="1968" spans="1:16" ht="51">
      <c r="A1968" s="257" t="s">
        <v>619</v>
      </c>
      <c r="B1968" s="124"/>
      <c r="C1968" s="125" t="s">
        <v>713</v>
      </c>
      <c r="D1968" s="119">
        <v>43188</v>
      </c>
      <c r="E1968" s="120" t="s">
        <v>4467</v>
      </c>
      <c r="F1968" s="120" t="s">
        <v>3</v>
      </c>
      <c r="G1968" s="120">
        <v>1609380</v>
      </c>
      <c r="H1968" s="124"/>
      <c r="I1968" s="128" t="s">
        <v>4468</v>
      </c>
      <c r="J1968" s="124"/>
      <c r="K1968" s="124"/>
      <c r="L1968" s="124"/>
      <c r="M1968" s="124"/>
      <c r="N1968" s="207">
        <v>0</v>
      </c>
      <c r="O1968" s="207">
        <v>2366.41</v>
      </c>
      <c r="P1968" s="124" t="s">
        <v>1314</v>
      </c>
    </row>
    <row r="1969" spans="1:16" ht="51">
      <c r="A1969" s="257" t="s">
        <v>619</v>
      </c>
      <c r="B1969" s="124"/>
      <c r="C1969" s="125" t="s">
        <v>713</v>
      </c>
      <c r="D1969" s="119">
        <v>43188</v>
      </c>
      <c r="E1969" s="120" t="s">
        <v>4469</v>
      </c>
      <c r="F1969" s="120" t="s">
        <v>3</v>
      </c>
      <c r="G1969" s="120">
        <v>1609381</v>
      </c>
      <c r="H1969" s="124"/>
      <c r="I1969" s="128" t="s">
        <v>4468</v>
      </c>
      <c r="J1969" s="124"/>
      <c r="K1969" s="124"/>
      <c r="L1969" s="124"/>
      <c r="M1969" s="124"/>
      <c r="N1969" s="207">
        <v>0</v>
      </c>
      <c r="O1969" s="207">
        <v>75.989999999999995</v>
      </c>
      <c r="P1969" s="124" t="s">
        <v>1314</v>
      </c>
    </row>
    <row r="1970" spans="1:16" ht="51">
      <c r="A1970" s="257" t="s">
        <v>619</v>
      </c>
      <c r="B1970" s="124"/>
      <c r="C1970" s="125" t="s">
        <v>713</v>
      </c>
      <c r="D1970" s="119">
        <v>43188</v>
      </c>
      <c r="E1970" s="120" t="s">
        <v>4470</v>
      </c>
      <c r="F1970" s="120" t="s">
        <v>3</v>
      </c>
      <c r="G1970" s="120">
        <v>1609478</v>
      </c>
      <c r="H1970" s="124"/>
      <c r="I1970" s="128" t="s">
        <v>4471</v>
      </c>
      <c r="J1970" s="124"/>
      <c r="K1970" s="124"/>
      <c r="L1970" s="124"/>
      <c r="M1970" s="124"/>
      <c r="N1970" s="207">
        <v>0</v>
      </c>
      <c r="O1970" s="207">
        <v>2000</v>
      </c>
      <c r="P1970" s="124" t="s">
        <v>1314</v>
      </c>
    </row>
    <row r="1971" spans="1:16" ht="51">
      <c r="A1971" s="257">
        <v>66</v>
      </c>
      <c r="B1971" s="124"/>
      <c r="C1971" s="125" t="s">
        <v>704</v>
      </c>
      <c r="D1971" s="119">
        <v>43188</v>
      </c>
      <c r="E1971" s="120" t="s">
        <v>4472</v>
      </c>
      <c r="F1971" s="120" t="s">
        <v>3</v>
      </c>
      <c r="G1971" s="120">
        <v>1609494</v>
      </c>
      <c r="H1971" s="124"/>
      <c r="I1971" s="128" t="s">
        <v>4473</v>
      </c>
      <c r="J1971" s="124"/>
      <c r="K1971" s="124"/>
      <c r="L1971" s="124"/>
      <c r="M1971" s="124"/>
      <c r="N1971" s="207">
        <v>0</v>
      </c>
      <c r="O1971" s="207">
        <v>40</v>
      </c>
      <c r="P1971" s="124" t="s">
        <v>1314</v>
      </c>
    </row>
    <row r="1972" spans="1:16" ht="63.75">
      <c r="A1972" s="257">
        <v>66</v>
      </c>
      <c r="B1972" s="124"/>
      <c r="C1972" s="125" t="s">
        <v>704</v>
      </c>
      <c r="D1972" s="119">
        <v>43188</v>
      </c>
      <c r="E1972" s="120" t="s">
        <v>4474</v>
      </c>
      <c r="F1972" s="120" t="s">
        <v>3</v>
      </c>
      <c r="G1972" s="120">
        <v>1609496</v>
      </c>
      <c r="H1972" s="124"/>
      <c r="I1972" s="128" t="s">
        <v>4475</v>
      </c>
      <c r="J1972" s="124"/>
      <c r="K1972" s="124"/>
      <c r="L1972" s="124"/>
      <c r="M1972" s="124"/>
      <c r="N1972" s="207">
        <v>0</v>
      </c>
      <c r="O1972" s="207">
        <v>40</v>
      </c>
      <c r="P1972" s="124" t="s">
        <v>1314</v>
      </c>
    </row>
    <row r="1973" spans="1:16" ht="63.75">
      <c r="A1973" s="257">
        <v>66</v>
      </c>
      <c r="B1973" s="124"/>
      <c r="C1973" s="125" t="s">
        <v>704</v>
      </c>
      <c r="D1973" s="119">
        <v>43188</v>
      </c>
      <c r="E1973" s="120" t="s">
        <v>4476</v>
      </c>
      <c r="F1973" s="120" t="s">
        <v>3</v>
      </c>
      <c r="G1973" s="120">
        <v>1609497</v>
      </c>
      <c r="H1973" s="124"/>
      <c r="I1973" s="128" t="s">
        <v>4477</v>
      </c>
      <c r="J1973" s="124"/>
      <c r="K1973" s="124"/>
      <c r="L1973" s="124"/>
      <c r="M1973" s="124"/>
      <c r="N1973" s="207">
        <v>0</v>
      </c>
      <c r="O1973" s="207">
        <v>40</v>
      </c>
      <c r="P1973" s="124" t="s">
        <v>1314</v>
      </c>
    </row>
    <row r="1974" spans="1:16" ht="51">
      <c r="A1974" s="257" t="s">
        <v>619</v>
      </c>
      <c r="B1974" s="124"/>
      <c r="C1974" s="125" t="s">
        <v>713</v>
      </c>
      <c r="D1974" s="119">
        <v>43188</v>
      </c>
      <c r="E1974" s="120" t="s">
        <v>4478</v>
      </c>
      <c r="F1974" s="120" t="s">
        <v>3</v>
      </c>
      <c r="G1974" s="120">
        <v>1609551</v>
      </c>
      <c r="H1974" s="124"/>
      <c r="I1974" s="128" t="s">
        <v>4479</v>
      </c>
      <c r="J1974" s="124"/>
      <c r="K1974" s="124"/>
      <c r="L1974" s="124"/>
      <c r="M1974" s="124"/>
      <c r="N1974" s="207">
        <v>0</v>
      </c>
      <c r="O1974" s="207">
        <v>258.85000000000002</v>
      </c>
      <c r="P1974" s="124" t="s">
        <v>1314</v>
      </c>
    </row>
    <row r="1975" spans="1:16" ht="63.75">
      <c r="A1975" s="257">
        <v>10</v>
      </c>
      <c r="B1975" s="124"/>
      <c r="C1975" s="125" t="s">
        <v>690</v>
      </c>
      <c r="D1975" s="119">
        <v>43188</v>
      </c>
      <c r="E1975" s="120" t="s">
        <v>4752</v>
      </c>
      <c r="F1975" s="120" t="s">
        <v>6</v>
      </c>
      <c r="G1975" s="120">
        <v>699217</v>
      </c>
      <c r="H1975" s="124"/>
      <c r="I1975" s="128" t="s">
        <v>4753</v>
      </c>
      <c r="J1975" s="124"/>
      <c r="K1975" s="124"/>
      <c r="L1975" s="124"/>
      <c r="M1975" s="124"/>
      <c r="N1975" s="207">
        <v>0</v>
      </c>
      <c r="O1975" s="207">
        <v>6920.51</v>
      </c>
      <c r="P1975" s="124" t="s">
        <v>1314</v>
      </c>
    </row>
    <row r="1976" spans="1:16">
      <c r="A1976" s="257" t="s">
        <v>1367</v>
      </c>
      <c r="B1976" s="124"/>
      <c r="C1976" s="125" t="s">
        <v>1367</v>
      </c>
      <c r="D1976" s="119">
        <v>43188</v>
      </c>
      <c r="E1976" s="120" t="s">
        <v>4754</v>
      </c>
      <c r="F1976" s="120" t="s">
        <v>13</v>
      </c>
      <c r="G1976" s="120">
        <v>380887</v>
      </c>
      <c r="H1976" s="124"/>
      <c r="I1976" s="128" t="s">
        <v>1392</v>
      </c>
      <c r="J1976" s="124"/>
      <c r="K1976" s="124"/>
      <c r="L1976" s="124"/>
      <c r="M1976" s="124"/>
      <c r="N1976" s="207">
        <v>4813821.84</v>
      </c>
      <c r="O1976" s="207">
        <v>0</v>
      </c>
      <c r="P1976" s="124" t="s">
        <v>1314</v>
      </c>
    </row>
    <row r="1977" spans="1:16">
      <c r="A1977" s="257" t="s">
        <v>1367</v>
      </c>
      <c r="B1977" s="124"/>
      <c r="C1977" s="125" t="s">
        <v>1367</v>
      </c>
      <c r="D1977" s="119">
        <v>43188</v>
      </c>
      <c r="E1977" s="120" t="s">
        <v>4755</v>
      </c>
      <c r="F1977" s="120" t="s">
        <v>13</v>
      </c>
      <c r="G1977" s="120">
        <v>380889</v>
      </c>
      <c r="H1977" s="124"/>
      <c r="I1977" s="128" t="s">
        <v>1392</v>
      </c>
      <c r="J1977" s="124"/>
      <c r="K1977" s="124"/>
      <c r="L1977" s="124"/>
      <c r="M1977" s="124"/>
      <c r="N1977" s="207">
        <v>2120094.73</v>
      </c>
      <c r="O1977" s="207">
        <v>0</v>
      </c>
      <c r="P1977" s="124" t="s">
        <v>1314</v>
      </c>
    </row>
    <row r="1978" spans="1:16">
      <c r="A1978" s="257" t="s">
        <v>1367</v>
      </c>
      <c r="B1978" s="124"/>
      <c r="C1978" s="125" t="s">
        <v>1367</v>
      </c>
      <c r="D1978" s="119">
        <v>43188</v>
      </c>
      <c r="E1978" s="120" t="s">
        <v>4756</v>
      </c>
      <c r="F1978" s="120" t="s">
        <v>13</v>
      </c>
      <c r="G1978" s="120">
        <v>380891</v>
      </c>
      <c r="H1978" s="124"/>
      <c r="I1978" s="128" t="s">
        <v>1392</v>
      </c>
      <c r="J1978" s="124"/>
      <c r="K1978" s="124"/>
      <c r="L1978" s="124"/>
      <c r="M1978" s="124"/>
      <c r="N1978" s="207">
        <v>2551576.73</v>
      </c>
      <c r="O1978" s="207">
        <v>0</v>
      </c>
      <c r="P1978" s="124" t="s">
        <v>1314</v>
      </c>
    </row>
    <row r="1979" spans="1:16">
      <c r="A1979" s="257" t="s">
        <v>1367</v>
      </c>
      <c r="B1979" s="124"/>
      <c r="C1979" s="125" t="s">
        <v>1367</v>
      </c>
      <c r="D1979" s="119">
        <v>43188</v>
      </c>
      <c r="E1979" s="120" t="s">
        <v>4757</v>
      </c>
      <c r="F1979" s="120" t="s">
        <v>13</v>
      </c>
      <c r="G1979" s="120">
        <v>380893</v>
      </c>
      <c r="H1979" s="124"/>
      <c r="I1979" s="128" t="s">
        <v>1392</v>
      </c>
      <c r="J1979" s="124"/>
      <c r="K1979" s="124"/>
      <c r="L1979" s="124"/>
      <c r="M1979" s="124"/>
      <c r="N1979" s="207">
        <v>17819251.039999999</v>
      </c>
      <c r="O1979" s="207">
        <v>0</v>
      </c>
      <c r="P1979" s="124" t="s">
        <v>1314</v>
      </c>
    </row>
    <row r="1980" spans="1:16">
      <c r="A1980" s="257" t="s">
        <v>1367</v>
      </c>
      <c r="B1980" s="124"/>
      <c r="C1980" s="125" t="s">
        <v>1367</v>
      </c>
      <c r="D1980" s="119">
        <v>43188</v>
      </c>
      <c r="E1980" s="120" t="s">
        <v>4758</v>
      </c>
      <c r="F1980" s="120" t="s">
        <v>13</v>
      </c>
      <c r="G1980" s="120">
        <v>380895</v>
      </c>
      <c r="H1980" s="124"/>
      <c r="I1980" s="128" t="s">
        <v>1392</v>
      </c>
      <c r="J1980" s="124"/>
      <c r="K1980" s="124"/>
      <c r="L1980" s="124"/>
      <c r="M1980" s="124"/>
      <c r="N1980" s="207">
        <v>17471545.899999999</v>
      </c>
      <c r="O1980" s="207">
        <v>0</v>
      </c>
      <c r="P1980" s="124" t="s">
        <v>1314</v>
      </c>
    </row>
    <row r="1981" spans="1:16">
      <c r="A1981" s="257" t="s">
        <v>1367</v>
      </c>
      <c r="B1981" s="124"/>
      <c r="C1981" s="125" t="s">
        <v>1367</v>
      </c>
      <c r="D1981" s="119">
        <v>43188</v>
      </c>
      <c r="E1981" s="120" t="s">
        <v>4759</v>
      </c>
      <c r="F1981" s="120" t="s">
        <v>13</v>
      </c>
      <c r="G1981" s="120">
        <v>380897</v>
      </c>
      <c r="H1981" s="124"/>
      <c r="I1981" s="128" t="s">
        <v>1392</v>
      </c>
      <c r="J1981" s="124"/>
      <c r="K1981" s="124"/>
      <c r="L1981" s="124"/>
      <c r="M1981" s="124"/>
      <c r="N1981" s="207">
        <v>22404517.09</v>
      </c>
      <c r="O1981" s="207">
        <v>0</v>
      </c>
      <c r="P1981" s="124" t="s">
        <v>1314</v>
      </c>
    </row>
    <row r="1982" spans="1:16">
      <c r="A1982" s="257" t="s">
        <v>1367</v>
      </c>
      <c r="B1982" s="124"/>
      <c r="C1982" s="125" t="s">
        <v>1367</v>
      </c>
      <c r="D1982" s="119">
        <v>43188</v>
      </c>
      <c r="E1982" s="120" t="s">
        <v>4760</v>
      </c>
      <c r="F1982" s="120" t="s">
        <v>13</v>
      </c>
      <c r="G1982" s="120">
        <v>380899</v>
      </c>
      <c r="H1982" s="124"/>
      <c r="I1982" s="128" t="s">
        <v>1392</v>
      </c>
      <c r="J1982" s="124"/>
      <c r="K1982" s="124"/>
      <c r="L1982" s="124"/>
      <c r="M1982" s="124"/>
      <c r="N1982" s="207">
        <v>103700439.81999999</v>
      </c>
      <c r="O1982" s="207">
        <v>0</v>
      </c>
      <c r="P1982" s="124" t="s">
        <v>1314</v>
      </c>
    </row>
    <row r="1983" spans="1:16">
      <c r="A1983" s="257" t="s">
        <v>1367</v>
      </c>
      <c r="B1983" s="124"/>
      <c r="C1983" s="125" t="s">
        <v>1367</v>
      </c>
      <c r="D1983" s="119">
        <v>43188</v>
      </c>
      <c r="E1983" s="120" t="s">
        <v>4761</v>
      </c>
      <c r="F1983" s="120" t="s">
        <v>13</v>
      </c>
      <c r="G1983" s="120">
        <v>380901</v>
      </c>
      <c r="H1983" s="124"/>
      <c r="I1983" s="128" t="s">
        <v>1392</v>
      </c>
      <c r="J1983" s="124"/>
      <c r="K1983" s="124"/>
      <c r="L1983" s="124"/>
      <c r="M1983" s="124"/>
      <c r="N1983" s="207">
        <v>44570389.729999997</v>
      </c>
      <c r="O1983" s="207">
        <v>0</v>
      </c>
      <c r="P1983" s="124" t="s">
        <v>1314</v>
      </c>
    </row>
    <row r="1984" spans="1:16">
      <c r="A1984" s="257" t="s">
        <v>1367</v>
      </c>
      <c r="B1984" s="124"/>
      <c r="C1984" s="125" t="s">
        <v>1367</v>
      </c>
      <c r="D1984" s="119">
        <v>43188</v>
      </c>
      <c r="E1984" s="120" t="s">
        <v>4762</v>
      </c>
      <c r="F1984" s="120" t="s">
        <v>13</v>
      </c>
      <c r="G1984" s="120">
        <v>380903</v>
      </c>
      <c r="H1984" s="124"/>
      <c r="I1984" s="128" t="s">
        <v>1392</v>
      </c>
      <c r="J1984" s="124"/>
      <c r="K1984" s="124"/>
      <c r="L1984" s="124"/>
      <c r="M1984" s="124"/>
      <c r="N1984" s="207">
        <v>7658703.9000000004</v>
      </c>
      <c r="O1984" s="207">
        <v>0</v>
      </c>
      <c r="P1984" s="124" t="s">
        <v>1314</v>
      </c>
    </row>
    <row r="1985" spans="1:16">
      <c r="A1985" s="257" t="s">
        <v>1367</v>
      </c>
      <c r="B1985" s="124"/>
      <c r="C1985" s="125" t="s">
        <v>1367</v>
      </c>
      <c r="D1985" s="119">
        <v>43188</v>
      </c>
      <c r="E1985" s="120" t="s">
        <v>4763</v>
      </c>
      <c r="F1985" s="120" t="s">
        <v>13</v>
      </c>
      <c r="G1985" s="120">
        <v>380905</v>
      </c>
      <c r="H1985" s="124"/>
      <c r="I1985" s="128" t="s">
        <v>1392</v>
      </c>
      <c r="J1985" s="124"/>
      <c r="K1985" s="124"/>
      <c r="L1985" s="124"/>
      <c r="M1985" s="124"/>
      <c r="N1985" s="207">
        <v>15945.25</v>
      </c>
      <c r="O1985" s="207">
        <v>0</v>
      </c>
      <c r="P1985" s="124" t="s">
        <v>1314</v>
      </c>
    </row>
    <row r="1986" spans="1:16">
      <c r="A1986" s="257" t="s">
        <v>1367</v>
      </c>
      <c r="B1986" s="124"/>
      <c r="C1986" s="125" t="s">
        <v>1367</v>
      </c>
      <c r="D1986" s="119">
        <v>43188</v>
      </c>
      <c r="E1986" s="120" t="s">
        <v>4764</v>
      </c>
      <c r="F1986" s="120" t="s">
        <v>13</v>
      </c>
      <c r="G1986" s="120">
        <v>380907</v>
      </c>
      <c r="H1986" s="124"/>
      <c r="I1986" s="128" t="s">
        <v>1392</v>
      </c>
      <c r="J1986" s="124"/>
      <c r="K1986" s="124"/>
      <c r="L1986" s="124"/>
      <c r="M1986" s="124"/>
      <c r="N1986" s="207">
        <v>1098.1500000000001</v>
      </c>
      <c r="O1986" s="207">
        <v>0</v>
      </c>
      <c r="P1986" s="124" t="s">
        <v>1314</v>
      </c>
    </row>
    <row r="1987" spans="1:16">
      <c r="A1987" s="257" t="s">
        <v>1367</v>
      </c>
      <c r="B1987" s="124"/>
      <c r="C1987" s="125" t="s">
        <v>1367</v>
      </c>
      <c r="D1987" s="119">
        <v>43188</v>
      </c>
      <c r="E1987" s="120" t="s">
        <v>4765</v>
      </c>
      <c r="F1987" s="120" t="s">
        <v>13</v>
      </c>
      <c r="G1987" s="120">
        <v>380909</v>
      </c>
      <c r="H1987" s="124"/>
      <c r="I1987" s="128" t="s">
        <v>1392</v>
      </c>
      <c r="J1987" s="124"/>
      <c r="K1987" s="124"/>
      <c r="L1987" s="124"/>
      <c r="M1987" s="124"/>
      <c r="N1987" s="207">
        <v>15566.3</v>
      </c>
      <c r="O1987" s="207">
        <v>0</v>
      </c>
      <c r="P1987" s="124" t="s">
        <v>1314</v>
      </c>
    </row>
    <row r="1988" spans="1:16">
      <c r="A1988" s="257" t="s">
        <v>1367</v>
      </c>
      <c r="B1988" s="124"/>
      <c r="C1988" s="125" t="s">
        <v>1367</v>
      </c>
      <c r="D1988" s="119">
        <v>43188</v>
      </c>
      <c r="E1988" s="120" t="s">
        <v>4766</v>
      </c>
      <c r="F1988" s="120" t="s">
        <v>13</v>
      </c>
      <c r="G1988" s="120">
        <v>380911</v>
      </c>
      <c r="H1988" s="124"/>
      <c r="I1988" s="128" t="s">
        <v>1392</v>
      </c>
      <c r="J1988" s="124"/>
      <c r="K1988" s="124"/>
      <c r="L1988" s="124"/>
      <c r="M1988" s="124"/>
      <c r="N1988" s="207">
        <v>15566.3</v>
      </c>
      <c r="O1988" s="207">
        <v>0</v>
      </c>
      <c r="P1988" s="124" t="s">
        <v>1314</v>
      </c>
    </row>
    <row r="1989" spans="1:16">
      <c r="A1989" s="257" t="s">
        <v>1367</v>
      </c>
      <c r="B1989" s="124"/>
      <c r="C1989" s="125" t="s">
        <v>1367</v>
      </c>
      <c r="D1989" s="119">
        <v>43188</v>
      </c>
      <c r="E1989" s="120" t="s">
        <v>4767</v>
      </c>
      <c r="F1989" s="120" t="s">
        <v>13</v>
      </c>
      <c r="G1989" s="120">
        <v>380913</v>
      </c>
      <c r="H1989" s="124"/>
      <c r="I1989" s="128" t="s">
        <v>1392</v>
      </c>
      <c r="J1989" s="124"/>
      <c r="K1989" s="124"/>
      <c r="L1989" s="124"/>
      <c r="M1989" s="124"/>
      <c r="N1989" s="207">
        <v>15566.3</v>
      </c>
      <c r="O1989" s="207">
        <v>0</v>
      </c>
      <c r="P1989" s="124" t="s">
        <v>1314</v>
      </c>
    </row>
    <row r="1990" spans="1:16">
      <c r="A1990" s="257" t="s">
        <v>1367</v>
      </c>
      <c r="B1990" s="124"/>
      <c r="C1990" s="125" t="s">
        <v>1367</v>
      </c>
      <c r="D1990" s="119">
        <v>43188</v>
      </c>
      <c r="E1990" s="120" t="s">
        <v>4768</v>
      </c>
      <c r="F1990" s="120" t="s">
        <v>13</v>
      </c>
      <c r="G1990" s="120">
        <v>380915</v>
      </c>
      <c r="H1990" s="124"/>
      <c r="I1990" s="128" t="s">
        <v>1392</v>
      </c>
      <c r="J1990" s="124"/>
      <c r="K1990" s="124"/>
      <c r="L1990" s="124"/>
      <c r="M1990" s="124"/>
      <c r="N1990" s="207">
        <v>15566.3</v>
      </c>
      <c r="O1990" s="207">
        <v>0</v>
      </c>
      <c r="P1990" s="124" t="s">
        <v>1314</v>
      </c>
    </row>
    <row r="1991" spans="1:16">
      <c r="A1991" s="257" t="s">
        <v>1367</v>
      </c>
      <c r="B1991" s="124"/>
      <c r="C1991" s="125" t="s">
        <v>1367</v>
      </c>
      <c r="D1991" s="119">
        <v>43188</v>
      </c>
      <c r="E1991" s="120" t="s">
        <v>4769</v>
      </c>
      <c r="F1991" s="120" t="s">
        <v>13</v>
      </c>
      <c r="G1991" s="120">
        <v>380917</v>
      </c>
      <c r="H1991" s="124"/>
      <c r="I1991" s="128" t="s">
        <v>1392</v>
      </c>
      <c r="J1991" s="124"/>
      <c r="K1991" s="124"/>
      <c r="L1991" s="124"/>
      <c r="M1991" s="124"/>
      <c r="N1991" s="207">
        <v>297135.96000000002</v>
      </c>
      <c r="O1991" s="207">
        <v>0</v>
      </c>
      <c r="P1991" s="124" t="s">
        <v>1314</v>
      </c>
    </row>
    <row r="1992" spans="1:16">
      <c r="A1992" s="257" t="s">
        <v>1367</v>
      </c>
      <c r="B1992" s="124"/>
      <c r="C1992" s="125" t="s">
        <v>1367</v>
      </c>
      <c r="D1992" s="119">
        <v>43188</v>
      </c>
      <c r="E1992" s="120" t="s">
        <v>4770</v>
      </c>
      <c r="F1992" s="120" t="s">
        <v>13</v>
      </c>
      <c r="G1992" s="120">
        <v>380919</v>
      </c>
      <c r="H1992" s="124"/>
      <c r="I1992" s="128" t="s">
        <v>1392</v>
      </c>
      <c r="J1992" s="124"/>
      <c r="K1992" s="124"/>
      <c r="L1992" s="124"/>
      <c r="M1992" s="124"/>
      <c r="N1992" s="207">
        <v>3726.63</v>
      </c>
      <c r="O1992" s="207">
        <v>0</v>
      </c>
      <c r="P1992" s="124" t="s">
        <v>1314</v>
      </c>
    </row>
    <row r="1993" spans="1:16">
      <c r="A1993" s="257" t="s">
        <v>1367</v>
      </c>
      <c r="B1993" s="124"/>
      <c r="C1993" s="125" t="s">
        <v>1367</v>
      </c>
      <c r="D1993" s="119">
        <v>43188</v>
      </c>
      <c r="E1993" s="120" t="s">
        <v>4771</v>
      </c>
      <c r="F1993" s="120" t="s">
        <v>13</v>
      </c>
      <c r="G1993" s="120">
        <v>380921</v>
      </c>
      <c r="H1993" s="124"/>
      <c r="I1993" s="128" t="s">
        <v>1392</v>
      </c>
      <c r="J1993" s="124"/>
      <c r="K1993" s="124"/>
      <c r="L1993" s="124"/>
      <c r="M1993" s="124"/>
      <c r="N1993" s="207">
        <v>388.14</v>
      </c>
      <c r="O1993" s="207">
        <v>0</v>
      </c>
      <c r="P1993" s="124" t="s">
        <v>1314</v>
      </c>
    </row>
    <row r="1994" spans="1:16">
      <c r="A1994" s="257" t="s">
        <v>1367</v>
      </c>
      <c r="B1994" s="124"/>
      <c r="C1994" s="125" t="s">
        <v>1367</v>
      </c>
      <c r="D1994" s="119">
        <v>43188</v>
      </c>
      <c r="E1994" s="120" t="s">
        <v>4772</v>
      </c>
      <c r="F1994" s="120" t="s">
        <v>13</v>
      </c>
      <c r="G1994" s="120">
        <v>380758</v>
      </c>
      <c r="H1994" s="124"/>
      <c r="I1994" s="128" t="s">
        <v>1392</v>
      </c>
      <c r="J1994" s="124"/>
      <c r="K1994" s="124"/>
      <c r="L1994" s="124"/>
      <c r="M1994" s="124"/>
      <c r="N1994" s="207">
        <v>14921395.369999999</v>
      </c>
      <c r="O1994" s="207">
        <v>0</v>
      </c>
      <c r="P1994" s="124" t="s">
        <v>1314</v>
      </c>
    </row>
    <row r="1995" spans="1:16">
      <c r="A1995" s="257" t="s">
        <v>1367</v>
      </c>
      <c r="B1995" s="124"/>
      <c r="C1995" s="125" t="s">
        <v>1367</v>
      </c>
      <c r="D1995" s="119">
        <v>43188</v>
      </c>
      <c r="E1995" s="120" t="s">
        <v>4773</v>
      </c>
      <c r="F1995" s="120" t="s">
        <v>13</v>
      </c>
      <c r="G1995" s="120">
        <v>380760</v>
      </c>
      <c r="H1995" s="124"/>
      <c r="I1995" s="128" t="s">
        <v>1392</v>
      </c>
      <c r="J1995" s="124"/>
      <c r="K1995" s="124"/>
      <c r="L1995" s="124"/>
      <c r="M1995" s="124"/>
      <c r="N1995" s="207">
        <v>2745249.62</v>
      </c>
      <c r="O1995" s="207">
        <v>0</v>
      </c>
      <c r="P1995" s="124" t="s">
        <v>1314</v>
      </c>
    </row>
    <row r="1996" spans="1:16">
      <c r="A1996" s="257" t="s">
        <v>1367</v>
      </c>
      <c r="B1996" s="124"/>
      <c r="C1996" s="125" t="s">
        <v>1367</v>
      </c>
      <c r="D1996" s="119">
        <v>43188</v>
      </c>
      <c r="E1996" s="120" t="s">
        <v>4774</v>
      </c>
      <c r="F1996" s="120" t="s">
        <v>13</v>
      </c>
      <c r="G1996" s="120">
        <v>380762</v>
      </c>
      <c r="H1996" s="124"/>
      <c r="I1996" s="128" t="s">
        <v>1392</v>
      </c>
      <c r="J1996" s="124"/>
      <c r="K1996" s="124"/>
      <c r="L1996" s="124"/>
      <c r="M1996" s="124"/>
      <c r="N1996" s="207">
        <v>164726.71</v>
      </c>
      <c r="O1996" s="207">
        <v>0</v>
      </c>
      <c r="P1996" s="124" t="s">
        <v>1314</v>
      </c>
    </row>
    <row r="1997" spans="1:16">
      <c r="A1997" s="257" t="s">
        <v>1367</v>
      </c>
      <c r="B1997" s="124"/>
      <c r="C1997" s="125" t="s">
        <v>1367</v>
      </c>
      <c r="D1997" s="119">
        <v>43188</v>
      </c>
      <c r="E1997" s="120" t="s">
        <v>4775</v>
      </c>
      <c r="F1997" s="120" t="s">
        <v>13</v>
      </c>
      <c r="G1997" s="120">
        <v>380764</v>
      </c>
      <c r="H1997" s="124"/>
      <c r="I1997" s="128" t="s">
        <v>1392</v>
      </c>
      <c r="J1997" s="124"/>
      <c r="K1997" s="124"/>
      <c r="L1997" s="124"/>
      <c r="M1997" s="124"/>
      <c r="N1997" s="207">
        <v>4344229.32</v>
      </c>
      <c r="O1997" s="207">
        <v>0</v>
      </c>
      <c r="P1997" s="124" t="s">
        <v>1314</v>
      </c>
    </row>
    <row r="1998" spans="1:16">
      <c r="A1998" s="257" t="s">
        <v>1367</v>
      </c>
      <c r="B1998" s="124"/>
      <c r="C1998" s="125" t="s">
        <v>1367</v>
      </c>
      <c r="D1998" s="119">
        <v>43188</v>
      </c>
      <c r="E1998" s="120" t="s">
        <v>4776</v>
      </c>
      <c r="F1998" s="120" t="s">
        <v>13</v>
      </c>
      <c r="G1998" s="120">
        <v>380766</v>
      </c>
      <c r="H1998" s="124"/>
      <c r="I1998" s="128" t="s">
        <v>1392</v>
      </c>
      <c r="J1998" s="124"/>
      <c r="K1998" s="124"/>
      <c r="L1998" s="124"/>
      <c r="M1998" s="124"/>
      <c r="N1998" s="207">
        <v>1237134.8700000001</v>
      </c>
      <c r="O1998" s="207">
        <v>0</v>
      </c>
      <c r="P1998" s="124" t="s">
        <v>1314</v>
      </c>
    </row>
    <row r="1999" spans="1:16">
      <c r="A1999" s="257" t="s">
        <v>1367</v>
      </c>
      <c r="B1999" s="124"/>
      <c r="C1999" s="125" t="s">
        <v>1367</v>
      </c>
      <c r="D1999" s="119">
        <v>43188</v>
      </c>
      <c r="E1999" s="120" t="s">
        <v>4777</v>
      </c>
      <c r="F1999" s="120" t="s">
        <v>13</v>
      </c>
      <c r="G1999" s="120">
        <v>380768</v>
      </c>
      <c r="H1999" s="124"/>
      <c r="I1999" s="128" t="s">
        <v>1392</v>
      </c>
      <c r="J1999" s="124"/>
      <c r="K1999" s="124"/>
      <c r="L1999" s="124"/>
      <c r="M1999" s="124"/>
      <c r="N1999" s="207">
        <v>383264.22</v>
      </c>
      <c r="O1999" s="207">
        <v>0</v>
      </c>
      <c r="P1999" s="124" t="s">
        <v>1314</v>
      </c>
    </row>
    <row r="2000" spans="1:16">
      <c r="A2000" s="257" t="s">
        <v>1367</v>
      </c>
      <c r="B2000" s="124"/>
      <c r="C2000" s="125" t="s">
        <v>1367</v>
      </c>
      <c r="D2000" s="119">
        <v>43188</v>
      </c>
      <c r="E2000" s="120" t="s">
        <v>4778</v>
      </c>
      <c r="F2000" s="120" t="s">
        <v>13</v>
      </c>
      <c r="G2000" s="120">
        <v>380770</v>
      </c>
      <c r="H2000" s="124"/>
      <c r="I2000" s="128" t="s">
        <v>1392</v>
      </c>
      <c r="J2000" s="124"/>
      <c r="K2000" s="124"/>
      <c r="L2000" s="124"/>
      <c r="M2000" s="124"/>
      <c r="N2000" s="207">
        <v>10107573.529999999</v>
      </c>
      <c r="O2000" s="207">
        <v>0</v>
      </c>
      <c r="P2000" s="124" t="s">
        <v>1314</v>
      </c>
    </row>
    <row r="2001" spans="1:16">
      <c r="A2001" s="257" t="s">
        <v>1367</v>
      </c>
      <c r="B2001" s="124"/>
      <c r="C2001" s="125" t="s">
        <v>1367</v>
      </c>
      <c r="D2001" s="119">
        <v>43188</v>
      </c>
      <c r="E2001" s="120" t="s">
        <v>4779</v>
      </c>
      <c r="F2001" s="120" t="s">
        <v>13</v>
      </c>
      <c r="G2001" s="120">
        <v>380772</v>
      </c>
      <c r="H2001" s="124"/>
      <c r="I2001" s="128" t="s">
        <v>1392</v>
      </c>
      <c r="J2001" s="124"/>
      <c r="K2001" s="124"/>
      <c r="L2001" s="124"/>
      <c r="M2001" s="124"/>
      <c r="N2001" s="207">
        <v>193672.89</v>
      </c>
      <c r="O2001" s="207">
        <v>0</v>
      </c>
      <c r="P2001" s="124" t="s">
        <v>1314</v>
      </c>
    </row>
    <row r="2002" spans="1:16">
      <c r="A2002" s="257" t="s">
        <v>1367</v>
      </c>
      <c r="B2002" s="124"/>
      <c r="C2002" s="125" t="s">
        <v>1367</v>
      </c>
      <c r="D2002" s="119">
        <v>43188</v>
      </c>
      <c r="E2002" s="120" t="s">
        <v>4780</v>
      </c>
      <c r="F2002" s="120" t="s">
        <v>13</v>
      </c>
      <c r="G2002" s="120">
        <v>380774</v>
      </c>
      <c r="H2002" s="124"/>
      <c r="I2002" s="128" t="s">
        <v>1392</v>
      </c>
      <c r="J2002" s="124"/>
      <c r="K2002" s="124"/>
      <c r="L2002" s="124"/>
      <c r="M2002" s="124"/>
      <c r="N2002" s="207">
        <v>753282.13</v>
      </c>
      <c r="O2002" s="207">
        <v>0</v>
      </c>
      <c r="P2002" s="124" t="s">
        <v>1314</v>
      </c>
    </row>
    <row r="2003" spans="1:16">
      <c r="A2003" s="257" t="s">
        <v>1367</v>
      </c>
      <c r="B2003" s="124"/>
      <c r="C2003" s="125" t="s">
        <v>1367</v>
      </c>
      <c r="D2003" s="119">
        <v>43188</v>
      </c>
      <c r="E2003" s="120" t="s">
        <v>4781</v>
      </c>
      <c r="F2003" s="120" t="s">
        <v>13</v>
      </c>
      <c r="G2003" s="120">
        <v>380776</v>
      </c>
      <c r="H2003" s="124"/>
      <c r="I2003" s="128" t="s">
        <v>1392</v>
      </c>
      <c r="J2003" s="124"/>
      <c r="K2003" s="124"/>
      <c r="L2003" s="124"/>
      <c r="M2003" s="124"/>
      <c r="N2003" s="207">
        <v>2068977.85</v>
      </c>
      <c r="O2003" s="207">
        <v>0</v>
      </c>
      <c r="P2003" s="124" t="s">
        <v>1314</v>
      </c>
    </row>
    <row r="2004" spans="1:16">
      <c r="A2004" s="257" t="s">
        <v>1367</v>
      </c>
      <c r="B2004" s="124"/>
      <c r="C2004" s="125" t="s">
        <v>1367</v>
      </c>
      <c r="D2004" s="119">
        <v>43188</v>
      </c>
      <c r="E2004" s="120" t="s">
        <v>4782</v>
      </c>
      <c r="F2004" s="120" t="s">
        <v>13</v>
      </c>
      <c r="G2004" s="120">
        <v>380778</v>
      </c>
      <c r="H2004" s="124"/>
      <c r="I2004" s="128" t="s">
        <v>1392</v>
      </c>
      <c r="J2004" s="124"/>
      <c r="K2004" s="124"/>
      <c r="L2004" s="124"/>
      <c r="M2004" s="124"/>
      <c r="N2004" s="207">
        <v>1752636.43</v>
      </c>
      <c r="O2004" s="207">
        <v>0</v>
      </c>
      <c r="P2004" s="124" t="s">
        <v>1314</v>
      </c>
    </row>
    <row r="2005" spans="1:16">
      <c r="A2005" s="257" t="s">
        <v>1367</v>
      </c>
      <c r="B2005" s="124"/>
      <c r="C2005" s="125" t="s">
        <v>1367</v>
      </c>
      <c r="D2005" s="119">
        <v>43188</v>
      </c>
      <c r="E2005" s="120" t="s">
        <v>4783</v>
      </c>
      <c r="F2005" s="120" t="s">
        <v>13</v>
      </c>
      <c r="G2005" s="120">
        <v>380780</v>
      </c>
      <c r="H2005" s="124"/>
      <c r="I2005" s="128" t="s">
        <v>1392</v>
      </c>
      <c r="J2005" s="124"/>
      <c r="K2005" s="124"/>
      <c r="L2005" s="124"/>
      <c r="M2005" s="124"/>
      <c r="N2005" s="207">
        <v>11523459.08</v>
      </c>
      <c r="O2005" s="207">
        <v>0</v>
      </c>
      <c r="P2005" s="124" t="s">
        <v>1314</v>
      </c>
    </row>
    <row r="2006" spans="1:16">
      <c r="A2006" s="257" t="s">
        <v>1367</v>
      </c>
      <c r="B2006" s="124"/>
      <c r="C2006" s="125" t="s">
        <v>1367</v>
      </c>
      <c r="D2006" s="119">
        <v>43188</v>
      </c>
      <c r="E2006" s="120" t="s">
        <v>4784</v>
      </c>
      <c r="F2006" s="120" t="s">
        <v>13</v>
      </c>
      <c r="G2006" s="120">
        <v>380782</v>
      </c>
      <c r="H2006" s="124"/>
      <c r="I2006" s="128" t="s">
        <v>1392</v>
      </c>
      <c r="J2006" s="124"/>
      <c r="K2006" s="124"/>
      <c r="L2006" s="124"/>
      <c r="M2006" s="124"/>
      <c r="N2006" s="207">
        <v>885650.63</v>
      </c>
      <c r="O2006" s="207">
        <v>0</v>
      </c>
      <c r="P2006" s="124" t="s">
        <v>1314</v>
      </c>
    </row>
    <row r="2007" spans="1:16">
      <c r="A2007" s="257" t="s">
        <v>1367</v>
      </c>
      <c r="B2007" s="124"/>
      <c r="C2007" s="125" t="s">
        <v>1367</v>
      </c>
      <c r="D2007" s="119">
        <v>43188</v>
      </c>
      <c r="E2007" s="120" t="s">
        <v>4785</v>
      </c>
      <c r="F2007" s="120" t="s">
        <v>13</v>
      </c>
      <c r="G2007" s="120">
        <v>380784</v>
      </c>
      <c r="H2007" s="124"/>
      <c r="I2007" s="128" t="s">
        <v>1392</v>
      </c>
      <c r="J2007" s="124"/>
      <c r="K2007" s="124"/>
      <c r="L2007" s="124"/>
      <c r="M2007" s="124"/>
      <c r="N2007" s="207">
        <v>8629061.6699999999</v>
      </c>
      <c r="O2007" s="207">
        <v>0</v>
      </c>
      <c r="P2007" s="124" t="s">
        <v>1314</v>
      </c>
    </row>
    <row r="2008" spans="1:16">
      <c r="A2008" s="257" t="s">
        <v>1367</v>
      </c>
      <c r="B2008" s="124"/>
      <c r="C2008" s="125" t="s">
        <v>1367</v>
      </c>
      <c r="D2008" s="119">
        <v>43188</v>
      </c>
      <c r="E2008" s="120" t="s">
        <v>4786</v>
      </c>
      <c r="F2008" s="120" t="s">
        <v>13</v>
      </c>
      <c r="G2008" s="120">
        <v>380786</v>
      </c>
      <c r="H2008" s="124"/>
      <c r="I2008" s="128" t="s">
        <v>1392</v>
      </c>
      <c r="J2008" s="124"/>
      <c r="K2008" s="124"/>
      <c r="L2008" s="124"/>
      <c r="M2008" s="124"/>
      <c r="N2008" s="207">
        <v>10544.44</v>
      </c>
      <c r="O2008" s="207">
        <v>0</v>
      </c>
      <c r="P2008" s="124" t="s">
        <v>1314</v>
      </c>
    </row>
    <row r="2009" spans="1:16">
      <c r="A2009" s="257" t="s">
        <v>1367</v>
      </c>
      <c r="B2009" s="124"/>
      <c r="C2009" s="125" t="s">
        <v>1367</v>
      </c>
      <c r="D2009" s="119">
        <v>43188</v>
      </c>
      <c r="E2009" s="120" t="s">
        <v>4787</v>
      </c>
      <c r="F2009" s="120" t="s">
        <v>13</v>
      </c>
      <c r="G2009" s="120">
        <v>380788</v>
      </c>
      <c r="H2009" s="124"/>
      <c r="I2009" s="128" t="s">
        <v>1392</v>
      </c>
      <c r="J2009" s="124"/>
      <c r="K2009" s="124"/>
      <c r="L2009" s="124"/>
      <c r="M2009" s="124"/>
      <c r="N2009" s="207">
        <v>3544.77</v>
      </c>
      <c r="O2009" s="207">
        <v>0</v>
      </c>
      <c r="P2009" s="124" t="s">
        <v>1314</v>
      </c>
    </row>
    <row r="2010" spans="1:16">
      <c r="A2010" s="257" t="s">
        <v>1367</v>
      </c>
      <c r="B2010" s="124"/>
      <c r="C2010" s="125" t="s">
        <v>1367</v>
      </c>
      <c r="D2010" s="119">
        <v>43188</v>
      </c>
      <c r="E2010" s="120" t="s">
        <v>4788</v>
      </c>
      <c r="F2010" s="120" t="s">
        <v>13</v>
      </c>
      <c r="G2010" s="120">
        <v>380790</v>
      </c>
      <c r="H2010" s="124"/>
      <c r="I2010" s="128" t="s">
        <v>1392</v>
      </c>
      <c r="J2010" s="124"/>
      <c r="K2010" s="124"/>
      <c r="L2010" s="124"/>
      <c r="M2010" s="124"/>
      <c r="N2010" s="207">
        <v>15566.3</v>
      </c>
      <c r="O2010" s="207">
        <v>0</v>
      </c>
      <c r="P2010" s="124" t="s">
        <v>1314</v>
      </c>
    </row>
    <row r="2011" spans="1:16">
      <c r="A2011" s="257" t="s">
        <v>1367</v>
      </c>
      <c r="B2011" s="124"/>
      <c r="C2011" s="125" t="s">
        <v>1367</v>
      </c>
      <c r="D2011" s="119">
        <v>43188</v>
      </c>
      <c r="E2011" s="120" t="s">
        <v>4789</v>
      </c>
      <c r="F2011" s="120" t="s">
        <v>13</v>
      </c>
      <c r="G2011" s="120">
        <v>380792</v>
      </c>
      <c r="H2011" s="124"/>
      <c r="I2011" s="128" t="s">
        <v>1392</v>
      </c>
      <c r="J2011" s="124"/>
      <c r="K2011" s="124"/>
      <c r="L2011" s="124"/>
      <c r="M2011" s="124"/>
      <c r="N2011" s="207">
        <v>5635.42</v>
      </c>
      <c r="O2011" s="207">
        <v>0</v>
      </c>
      <c r="P2011" s="124" t="s">
        <v>1314</v>
      </c>
    </row>
    <row r="2012" spans="1:16">
      <c r="A2012" s="257" t="s">
        <v>1367</v>
      </c>
      <c r="B2012" s="124"/>
      <c r="C2012" s="125" t="s">
        <v>1367</v>
      </c>
      <c r="D2012" s="119">
        <v>43188</v>
      </c>
      <c r="E2012" s="120" t="s">
        <v>4790</v>
      </c>
      <c r="F2012" s="120" t="s">
        <v>13</v>
      </c>
      <c r="G2012" s="120">
        <v>380794</v>
      </c>
      <c r="H2012" s="124"/>
      <c r="I2012" s="128" t="s">
        <v>1392</v>
      </c>
      <c r="J2012" s="124"/>
      <c r="K2012" s="124"/>
      <c r="L2012" s="124"/>
      <c r="M2012" s="124"/>
      <c r="N2012" s="207">
        <v>1252.8399999999999</v>
      </c>
      <c r="O2012" s="207">
        <v>0</v>
      </c>
      <c r="P2012" s="124" t="s">
        <v>1314</v>
      </c>
    </row>
    <row r="2013" spans="1:16">
      <c r="A2013" s="257" t="s">
        <v>1367</v>
      </c>
      <c r="B2013" s="124"/>
      <c r="C2013" s="125" t="s">
        <v>1367</v>
      </c>
      <c r="D2013" s="119">
        <v>43188</v>
      </c>
      <c r="E2013" s="120" t="s">
        <v>4791</v>
      </c>
      <c r="F2013" s="120" t="s">
        <v>13</v>
      </c>
      <c r="G2013" s="120">
        <v>380796</v>
      </c>
      <c r="H2013" s="124"/>
      <c r="I2013" s="128" t="s">
        <v>1392</v>
      </c>
      <c r="J2013" s="124"/>
      <c r="K2013" s="124"/>
      <c r="L2013" s="124"/>
      <c r="M2013" s="124"/>
      <c r="N2013" s="207">
        <v>5501.51</v>
      </c>
      <c r="O2013" s="207">
        <v>0</v>
      </c>
      <c r="P2013" s="124" t="s">
        <v>1314</v>
      </c>
    </row>
    <row r="2014" spans="1:16">
      <c r="A2014" s="257" t="s">
        <v>1367</v>
      </c>
      <c r="B2014" s="124"/>
      <c r="C2014" s="125" t="s">
        <v>1367</v>
      </c>
      <c r="D2014" s="119">
        <v>43188</v>
      </c>
      <c r="E2014" s="120" t="s">
        <v>4792</v>
      </c>
      <c r="F2014" s="120" t="s">
        <v>13</v>
      </c>
      <c r="G2014" s="120">
        <v>380798</v>
      </c>
      <c r="H2014" s="124"/>
      <c r="I2014" s="128" t="s">
        <v>1392</v>
      </c>
      <c r="J2014" s="124"/>
      <c r="K2014" s="124"/>
      <c r="L2014" s="124"/>
      <c r="M2014" s="124"/>
      <c r="N2014" s="207">
        <v>5501.51</v>
      </c>
      <c r="O2014" s="207">
        <v>0</v>
      </c>
      <c r="P2014" s="124" t="s">
        <v>1314</v>
      </c>
    </row>
    <row r="2015" spans="1:16">
      <c r="A2015" s="257" t="s">
        <v>1367</v>
      </c>
      <c r="B2015" s="124"/>
      <c r="C2015" s="125" t="s">
        <v>1367</v>
      </c>
      <c r="D2015" s="119">
        <v>43188</v>
      </c>
      <c r="E2015" s="120" t="s">
        <v>4793</v>
      </c>
      <c r="F2015" s="120" t="s">
        <v>13</v>
      </c>
      <c r="G2015" s="120">
        <v>380800</v>
      </c>
      <c r="H2015" s="124"/>
      <c r="I2015" s="128" t="s">
        <v>1392</v>
      </c>
      <c r="J2015" s="124"/>
      <c r="K2015" s="124"/>
      <c r="L2015" s="124"/>
      <c r="M2015" s="124"/>
      <c r="N2015" s="207">
        <v>5501.51</v>
      </c>
      <c r="O2015" s="207">
        <v>0</v>
      </c>
      <c r="P2015" s="124" t="s">
        <v>1314</v>
      </c>
    </row>
    <row r="2016" spans="1:16">
      <c r="A2016" s="257" t="s">
        <v>1367</v>
      </c>
      <c r="B2016" s="124"/>
      <c r="C2016" s="125" t="s">
        <v>1367</v>
      </c>
      <c r="D2016" s="119">
        <v>43188</v>
      </c>
      <c r="E2016" s="120" t="s">
        <v>4794</v>
      </c>
      <c r="F2016" s="120" t="s">
        <v>13</v>
      </c>
      <c r="G2016" s="120">
        <v>380802</v>
      </c>
      <c r="H2016" s="124"/>
      <c r="I2016" s="128" t="s">
        <v>1392</v>
      </c>
      <c r="J2016" s="124"/>
      <c r="K2016" s="124"/>
      <c r="L2016" s="124"/>
      <c r="M2016" s="124"/>
      <c r="N2016" s="207">
        <v>5501.51</v>
      </c>
      <c r="O2016" s="207">
        <v>0</v>
      </c>
      <c r="P2016" s="124" t="s">
        <v>1314</v>
      </c>
    </row>
    <row r="2017" spans="1:16">
      <c r="A2017" s="257" t="s">
        <v>1367</v>
      </c>
      <c r="B2017" s="124"/>
      <c r="C2017" s="125" t="s">
        <v>1367</v>
      </c>
      <c r="D2017" s="119">
        <v>43188</v>
      </c>
      <c r="E2017" s="120" t="s">
        <v>4795</v>
      </c>
      <c r="F2017" s="120" t="s">
        <v>13</v>
      </c>
      <c r="G2017" s="120">
        <v>380804</v>
      </c>
      <c r="H2017" s="124"/>
      <c r="I2017" s="128" t="s">
        <v>1392</v>
      </c>
      <c r="J2017" s="124"/>
      <c r="K2017" s="124"/>
      <c r="L2017" s="124"/>
      <c r="M2017" s="124"/>
      <c r="N2017" s="207">
        <v>5501.51</v>
      </c>
      <c r="O2017" s="207">
        <v>0</v>
      </c>
      <c r="P2017" s="124" t="s">
        <v>1314</v>
      </c>
    </row>
    <row r="2018" spans="1:16">
      <c r="A2018" s="257" t="s">
        <v>1367</v>
      </c>
      <c r="B2018" s="124"/>
      <c r="C2018" s="125" t="s">
        <v>1367</v>
      </c>
      <c r="D2018" s="119">
        <v>43188</v>
      </c>
      <c r="E2018" s="120" t="s">
        <v>4796</v>
      </c>
      <c r="F2018" s="120" t="s">
        <v>13</v>
      </c>
      <c r="G2018" s="120">
        <v>380806</v>
      </c>
      <c r="H2018" s="124"/>
      <c r="I2018" s="128" t="s">
        <v>1392</v>
      </c>
      <c r="J2018" s="124"/>
      <c r="K2018" s="124"/>
      <c r="L2018" s="124"/>
      <c r="M2018" s="124"/>
      <c r="N2018" s="207">
        <v>43795.41</v>
      </c>
      <c r="O2018" s="207">
        <v>0</v>
      </c>
      <c r="P2018" s="124" t="s">
        <v>1314</v>
      </c>
    </row>
    <row r="2019" spans="1:16">
      <c r="A2019" s="257" t="s">
        <v>1367</v>
      </c>
      <c r="B2019" s="124"/>
      <c r="C2019" s="125" t="s">
        <v>1367</v>
      </c>
      <c r="D2019" s="119">
        <v>43188</v>
      </c>
      <c r="E2019" s="120" t="s">
        <v>4797</v>
      </c>
      <c r="F2019" s="120" t="s">
        <v>13</v>
      </c>
      <c r="G2019" s="120">
        <v>380808</v>
      </c>
      <c r="H2019" s="124"/>
      <c r="I2019" s="128" t="s">
        <v>1392</v>
      </c>
      <c r="J2019" s="124"/>
      <c r="K2019" s="124"/>
      <c r="L2019" s="124"/>
      <c r="M2019" s="124"/>
      <c r="N2019" s="207">
        <v>28961.55</v>
      </c>
      <c r="O2019" s="207">
        <v>0</v>
      </c>
      <c r="P2019" s="124" t="s">
        <v>1314</v>
      </c>
    </row>
    <row r="2020" spans="1:16">
      <c r="A2020" s="257" t="s">
        <v>1367</v>
      </c>
      <c r="B2020" s="124"/>
      <c r="C2020" s="125" t="s">
        <v>1367</v>
      </c>
      <c r="D2020" s="119">
        <v>43188</v>
      </c>
      <c r="E2020" s="120" t="s">
        <v>4798</v>
      </c>
      <c r="F2020" s="120" t="s">
        <v>13</v>
      </c>
      <c r="G2020" s="120">
        <v>380810</v>
      </c>
      <c r="H2020" s="124"/>
      <c r="I2020" s="128" t="s">
        <v>1392</v>
      </c>
      <c r="J2020" s="124"/>
      <c r="K2020" s="124"/>
      <c r="L2020" s="124"/>
      <c r="M2020" s="124"/>
      <c r="N2020" s="207">
        <v>3016.27</v>
      </c>
      <c r="O2020" s="207">
        <v>0</v>
      </c>
      <c r="P2020" s="124" t="s">
        <v>1314</v>
      </c>
    </row>
    <row r="2021" spans="1:16">
      <c r="A2021" s="257" t="s">
        <v>1367</v>
      </c>
      <c r="B2021" s="124"/>
      <c r="C2021" s="125" t="s">
        <v>1367</v>
      </c>
      <c r="D2021" s="119">
        <v>43188</v>
      </c>
      <c r="E2021" s="120" t="s">
        <v>4799</v>
      </c>
      <c r="F2021" s="120" t="s">
        <v>13</v>
      </c>
      <c r="G2021" s="120">
        <v>380812</v>
      </c>
      <c r="H2021" s="124"/>
      <c r="I2021" s="128" t="s">
        <v>1392</v>
      </c>
      <c r="J2021" s="124"/>
      <c r="K2021" s="124"/>
      <c r="L2021" s="124"/>
      <c r="M2021" s="124"/>
      <c r="N2021" s="207">
        <v>9736.19</v>
      </c>
      <c r="O2021" s="207">
        <v>0</v>
      </c>
      <c r="P2021" s="124" t="s">
        <v>1314</v>
      </c>
    </row>
    <row r="2022" spans="1:16">
      <c r="A2022" s="257" t="s">
        <v>1367</v>
      </c>
      <c r="B2022" s="124"/>
      <c r="C2022" s="125" t="s">
        <v>1367</v>
      </c>
      <c r="D2022" s="119">
        <v>43188</v>
      </c>
      <c r="E2022" s="120" t="s">
        <v>4800</v>
      </c>
      <c r="F2022" s="120" t="s">
        <v>13</v>
      </c>
      <c r="G2022" s="120">
        <v>380814</v>
      </c>
      <c r="H2022" s="124"/>
      <c r="I2022" s="128" t="s">
        <v>1392</v>
      </c>
      <c r="J2022" s="124"/>
      <c r="K2022" s="124"/>
      <c r="L2022" s="124"/>
      <c r="M2022" s="124"/>
      <c r="N2022" s="207">
        <v>42754.74</v>
      </c>
      <c r="O2022" s="207">
        <v>0</v>
      </c>
      <c r="P2022" s="124" t="s">
        <v>1314</v>
      </c>
    </row>
    <row r="2023" spans="1:16">
      <c r="A2023" s="257" t="s">
        <v>1367</v>
      </c>
      <c r="B2023" s="124"/>
      <c r="C2023" s="125" t="s">
        <v>1367</v>
      </c>
      <c r="D2023" s="119">
        <v>43188</v>
      </c>
      <c r="E2023" s="120" t="s">
        <v>4801</v>
      </c>
      <c r="F2023" s="120" t="s">
        <v>13</v>
      </c>
      <c r="G2023" s="120">
        <v>380816</v>
      </c>
      <c r="H2023" s="124"/>
      <c r="I2023" s="128" t="s">
        <v>1392</v>
      </c>
      <c r="J2023" s="124"/>
      <c r="K2023" s="124"/>
      <c r="L2023" s="124"/>
      <c r="M2023" s="124"/>
      <c r="N2023" s="207">
        <v>42754.74</v>
      </c>
      <c r="O2023" s="207">
        <v>0</v>
      </c>
      <c r="P2023" s="124" t="s">
        <v>1314</v>
      </c>
    </row>
    <row r="2024" spans="1:16">
      <c r="A2024" s="257" t="s">
        <v>1367</v>
      </c>
      <c r="B2024" s="124"/>
      <c r="C2024" s="125" t="s">
        <v>1367</v>
      </c>
      <c r="D2024" s="119">
        <v>43188</v>
      </c>
      <c r="E2024" s="120" t="s">
        <v>4802</v>
      </c>
      <c r="F2024" s="120" t="s">
        <v>13</v>
      </c>
      <c r="G2024" s="120">
        <v>380818</v>
      </c>
      <c r="H2024" s="124"/>
      <c r="I2024" s="128" t="s">
        <v>1392</v>
      </c>
      <c r="J2024" s="124"/>
      <c r="K2024" s="124"/>
      <c r="L2024" s="124"/>
      <c r="M2024" s="124"/>
      <c r="N2024" s="207">
        <v>42754.74</v>
      </c>
      <c r="O2024" s="207">
        <v>0</v>
      </c>
      <c r="P2024" s="124" t="s">
        <v>1314</v>
      </c>
    </row>
    <row r="2025" spans="1:16">
      <c r="A2025" s="257" t="s">
        <v>1367</v>
      </c>
      <c r="B2025" s="124"/>
      <c r="C2025" s="125" t="s">
        <v>1367</v>
      </c>
      <c r="D2025" s="119">
        <v>43188</v>
      </c>
      <c r="E2025" s="120" t="s">
        <v>4803</v>
      </c>
      <c r="F2025" s="120" t="s">
        <v>13</v>
      </c>
      <c r="G2025" s="120">
        <v>380820</v>
      </c>
      <c r="H2025" s="124"/>
      <c r="I2025" s="128" t="s">
        <v>1392</v>
      </c>
      <c r="J2025" s="124"/>
      <c r="K2025" s="124"/>
      <c r="L2025" s="124"/>
      <c r="M2025" s="124"/>
      <c r="N2025" s="207">
        <v>42754.74</v>
      </c>
      <c r="O2025" s="207">
        <v>0</v>
      </c>
      <c r="P2025" s="124" t="s">
        <v>1314</v>
      </c>
    </row>
    <row r="2026" spans="1:16">
      <c r="A2026" s="257" t="s">
        <v>1367</v>
      </c>
      <c r="B2026" s="124"/>
      <c r="C2026" s="125" t="s">
        <v>1367</v>
      </c>
      <c r="D2026" s="119">
        <v>43188</v>
      </c>
      <c r="E2026" s="120" t="s">
        <v>4804</v>
      </c>
      <c r="F2026" s="120" t="s">
        <v>13</v>
      </c>
      <c r="G2026" s="120">
        <v>380822</v>
      </c>
      <c r="H2026" s="124"/>
      <c r="I2026" s="128" t="s">
        <v>1392</v>
      </c>
      <c r="J2026" s="124"/>
      <c r="K2026" s="124"/>
      <c r="L2026" s="124"/>
      <c r="M2026" s="124"/>
      <c r="N2026" s="207">
        <v>42754.74</v>
      </c>
      <c r="O2026" s="207">
        <v>0</v>
      </c>
      <c r="P2026" s="124" t="s">
        <v>1314</v>
      </c>
    </row>
    <row r="2027" spans="1:16">
      <c r="A2027" s="257" t="s">
        <v>1367</v>
      </c>
      <c r="B2027" s="124"/>
      <c r="C2027" s="125" t="s">
        <v>1367</v>
      </c>
      <c r="D2027" s="119">
        <v>43188</v>
      </c>
      <c r="E2027" s="120" t="s">
        <v>4805</v>
      </c>
      <c r="F2027" s="120" t="s">
        <v>13</v>
      </c>
      <c r="G2027" s="120">
        <v>380824</v>
      </c>
      <c r="H2027" s="124"/>
      <c r="I2027" s="128" t="s">
        <v>1392</v>
      </c>
      <c r="J2027" s="124"/>
      <c r="K2027" s="124"/>
      <c r="L2027" s="124"/>
      <c r="M2027" s="124"/>
      <c r="N2027" s="207">
        <v>51058.02</v>
      </c>
      <c r="O2027" s="207">
        <v>0</v>
      </c>
      <c r="P2027" s="124" t="s">
        <v>1314</v>
      </c>
    </row>
    <row r="2028" spans="1:16">
      <c r="A2028" s="257" t="s">
        <v>1367</v>
      </c>
      <c r="B2028" s="124"/>
      <c r="C2028" s="125" t="s">
        <v>1367</v>
      </c>
      <c r="D2028" s="119">
        <v>43188</v>
      </c>
      <c r="E2028" s="120" t="s">
        <v>4806</v>
      </c>
      <c r="F2028" s="120" t="s">
        <v>13</v>
      </c>
      <c r="G2028" s="120">
        <v>380826</v>
      </c>
      <c r="H2028" s="124"/>
      <c r="I2028" s="128" t="s">
        <v>1392</v>
      </c>
      <c r="J2028" s="124"/>
      <c r="K2028" s="124"/>
      <c r="L2028" s="124"/>
      <c r="M2028" s="124"/>
      <c r="N2028" s="207">
        <v>4248.67</v>
      </c>
      <c r="O2028" s="207">
        <v>0</v>
      </c>
      <c r="P2028" s="124" t="s">
        <v>1314</v>
      </c>
    </row>
    <row r="2029" spans="1:16">
      <c r="A2029" s="257" t="s">
        <v>1367</v>
      </c>
      <c r="B2029" s="124"/>
      <c r="C2029" s="125" t="s">
        <v>1367</v>
      </c>
      <c r="D2029" s="119">
        <v>43188</v>
      </c>
      <c r="E2029" s="120" t="s">
        <v>4807</v>
      </c>
      <c r="F2029" s="120" t="s">
        <v>13</v>
      </c>
      <c r="G2029" s="120">
        <v>380828</v>
      </c>
      <c r="H2029" s="124"/>
      <c r="I2029" s="128" t="s">
        <v>1392</v>
      </c>
      <c r="J2029" s="124"/>
      <c r="K2029" s="124"/>
      <c r="L2029" s="124"/>
      <c r="M2029" s="124"/>
      <c r="N2029" s="207">
        <v>5113.38</v>
      </c>
      <c r="O2029" s="207">
        <v>0</v>
      </c>
      <c r="P2029" s="124" t="s">
        <v>1314</v>
      </c>
    </row>
    <row r="2030" spans="1:16">
      <c r="A2030" s="257" t="s">
        <v>1367</v>
      </c>
      <c r="B2030" s="124"/>
      <c r="C2030" s="125" t="s">
        <v>1367</v>
      </c>
      <c r="D2030" s="119">
        <v>43188</v>
      </c>
      <c r="E2030" s="120" t="s">
        <v>4808</v>
      </c>
      <c r="F2030" s="120" t="s">
        <v>13</v>
      </c>
      <c r="G2030" s="120">
        <v>380830</v>
      </c>
      <c r="H2030" s="124"/>
      <c r="I2030" s="128" t="s">
        <v>1392</v>
      </c>
      <c r="J2030" s="124"/>
      <c r="K2030" s="124"/>
      <c r="L2030" s="124"/>
      <c r="M2030" s="124"/>
      <c r="N2030" s="207">
        <v>1774.82</v>
      </c>
      <c r="O2030" s="207">
        <v>0</v>
      </c>
      <c r="P2030" s="124" t="s">
        <v>1314</v>
      </c>
    </row>
    <row r="2031" spans="1:16">
      <c r="A2031" s="257" t="s">
        <v>1367</v>
      </c>
      <c r="B2031" s="124"/>
      <c r="C2031" s="125" t="s">
        <v>1367</v>
      </c>
      <c r="D2031" s="119">
        <v>43188</v>
      </c>
      <c r="E2031" s="120" t="s">
        <v>4809</v>
      </c>
      <c r="F2031" s="120" t="s">
        <v>13</v>
      </c>
      <c r="G2031" s="120">
        <v>380832</v>
      </c>
      <c r="H2031" s="124"/>
      <c r="I2031" s="128" t="s">
        <v>1392</v>
      </c>
      <c r="J2031" s="124"/>
      <c r="K2031" s="124"/>
      <c r="L2031" s="124"/>
      <c r="M2031" s="124"/>
      <c r="N2031" s="207">
        <v>14468.15</v>
      </c>
      <c r="O2031" s="207">
        <v>0</v>
      </c>
      <c r="P2031" s="124" t="s">
        <v>1314</v>
      </c>
    </row>
    <row r="2032" spans="1:16">
      <c r="A2032" s="257" t="s">
        <v>1367</v>
      </c>
      <c r="B2032" s="124"/>
      <c r="C2032" s="125" t="s">
        <v>1367</v>
      </c>
      <c r="D2032" s="119">
        <v>43188</v>
      </c>
      <c r="E2032" s="120" t="s">
        <v>4810</v>
      </c>
      <c r="F2032" s="120" t="s">
        <v>13</v>
      </c>
      <c r="G2032" s="120">
        <v>380834</v>
      </c>
      <c r="H2032" s="124"/>
      <c r="I2032" s="128" t="s">
        <v>1392</v>
      </c>
      <c r="J2032" s="124"/>
      <c r="K2032" s="124"/>
      <c r="L2032" s="124"/>
      <c r="M2032" s="124"/>
      <c r="N2032" s="207">
        <v>5021.8599999999997</v>
      </c>
      <c r="O2032" s="207">
        <v>0</v>
      </c>
      <c r="P2032" s="124" t="s">
        <v>1314</v>
      </c>
    </row>
    <row r="2033" spans="1:16">
      <c r="A2033" s="257" t="s">
        <v>1367</v>
      </c>
      <c r="B2033" s="124"/>
      <c r="C2033" s="125" t="s">
        <v>1367</v>
      </c>
      <c r="D2033" s="119">
        <v>43188</v>
      </c>
      <c r="E2033" s="120" t="s">
        <v>4811</v>
      </c>
      <c r="F2033" s="120" t="s">
        <v>13</v>
      </c>
      <c r="G2033" s="120">
        <v>380836</v>
      </c>
      <c r="H2033" s="124"/>
      <c r="I2033" s="128" t="s">
        <v>1392</v>
      </c>
      <c r="J2033" s="124"/>
      <c r="K2033" s="124"/>
      <c r="L2033" s="124"/>
      <c r="M2033" s="124"/>
      <c r="N2033" s="207">
        <v>12021.53</v>
      </c>
      <c r="O2033" s="207">
        <v>0</v>
      </c>
      <c r="P2033" s="124" t="s">
        <v>1314</v>
      </c>
    </row>
    <row r="2034" spans="1:16">
      <c r="A2034" s="257" t="s">
        <v>1367</v>
      </c>
      <c r="B2034" s="124"/>
      <c r="C2034" s="125" t="s">
        <v>1367</v>
      </c>
      <c r="D2034" s="119">
        <v>43188</v>
      </c>
      <c r="E2034" s="120" t="s">
        <v>4812</v>
      </c>
      <c r="F2034" s="120" t="s">
        <v>13</v>
      </c>
      <c r="G2034" s="120">
        <v>380838</v>
      </c>
      <c r="H2034" s="124"/>
      <c r="I2034" s="128" t="s">
        <v>1392</v>
      </c>
      <c r="J2034" s="124"/>
      <c r="K2034" s="124"/>
      <c r="L2034" s="124"/>
      <c r="M2034" s="124"/>
      <c r="N2034" s="207">
        <v>13793.2</v>
      </c>
      <c r="O2034" s="207">
        <v>0</v>
      </c>
      <c r="P2034" s="124" t="s">
        <v>1314</v>
      </c>
    </row>
    <row r="2035" spans="1:16">
      <c r="A2035" s="257" t="s">
        <v>1367</v>
      </c>
      <c r="B2035" s="124"/>
      <c r="C2035" s="125" t="s">
        <v>1367</v>
      </c>
      <c r="D2035" s="119">
        <v>43188</v>
      </c>
      <c r="E2035" s="120" t="s">
        <v>4813</v>
      </c>
      <c r="F2035" s="120" t="s">
        <v>13</v>
      </c>
      <c r="G2035" s="120">
        <v>380840</v>
      </c>
      <c r="H2035" s="124"/>
      <c r="I2035" s="128" t="s">
        <v>1392</v>
      </c>
      <c r="J2035" s="124"/>
      <c r="K2035" s="124"/>
      <c r="L2035" s="124"/>
      <c r="M2035" s="124"/>
      <c r="N2035" s="207">
        <v>33018.480000000003</v>
      </c>
      <c r="O2035" s="207">
        <v>0</v>
      </c>
      <c r="P2035" s="124" t="s">
        <v>1314</v>
      </c>
    </row>
    <row r="2036" spans="1:16">
      <c r="A2036" s="257" t="s">
        <v>1367</v>
      </c>
      <c r="B2036" s="124"/>
      <c r="C2036" s="125" t="s">
        <v>1367</v>
      </c>
      <c r="D2036" s="119">
        <v>43188</v>
      </c>
      <c r="E2036" s="120" t="s">
        <v>4814</v>
      </c>
      <c r="F2036" s="120" t="s">
        <v>13</v>
      </c>
      <c r="G2036" s="120">
        <v>380842</v>
      </c>
      <c r="H2036" s="124"/>
      <c r="I2036" s="128" t="s">
        <v>1392</v>
      </c>
      <c r="J2036" s="124"/>
      <c r="K2036" s="124"/>
      <c r="L2036" s="124"/>
      <c r="M2036" s="124"/>
      <c r="N2036" s="207">
        <v>39738.47</v>
      </c>
      <c r="O2036" s="207">
        <v>0</v>
      </c>
      <c r="P2036" s="124" t="s">
        <v>1314</v>
      </c>
    </row>
    <row r="2037" spans="1:16">
      <c r="A2037" s="257" t="s">
        <v>1367</v>
      </c>
      <c r="B2037" s="124"/>
      <c r="C2037" s="125" t="s">
        <v>1367</v>
      </c>
      <c r="D2037" s="119">
        <v>43188</v>
      </c>
      <c r="E2037" s="120" t="s">
        <v>4815</v>
      </c>
      <c r="F2037" s="120" t="s">
        <v>13</v>
      </c>
      <c r="G2037" s="120">
        <v>380845</v>
      </c>
      <c r="H2037" s="124"/>
      <c r="I2037" s="128" t="s">
        <v>1392</v>
      </c>
      <c r="J2037" s="124"/>
      <c r="K2037" s="124"/>
      <c r="L2037" s="124"/>
      <c r="M2037" s="124"/>
      <c r="N2037" s="207">
        <v>1581665.2</v>
      </c>
      <c r="O2037" s="207">
        <v>0</v>
      </c>
      <c r="P2037" s="124" t="s">
        <v>1314</v>
      </c>
    </row>
    <row r="2038" spans="1:16">
      <c r="A2038" s="257" t="s">
        <v>1367</v>
      </c>
      <c r="B2038" s="124"/>
      <c r="C2038" s="125" t="s">
        <v>1367</v>
      </c>
      <c r="D2038" s="119">
        <v>43188</v>
      </c>
      <c r="E2038" s="120" t="s">
        <v>4816</v>
      </c>
      <c r="F2038" s="120" t="s">
        <v>13</v>
      </c>
      <c r="G2038" s="120">
        <v>380847</v>
      </c>
      <c r="H2038" s="124"/>
      <c r="I2038" s="128" t="s">
        <v>1392</v>
      </c>
      <c r="J2038" s="124"/>
      <c r="K2038" s="124"/>
      <c r="L2038" s="124"/>
      <c r="M2038" s="124"/>
      <c r="N2038" s="207">
        <v>2391782.9</v>
      </c>
      <c r="O2038" s="207">
        <v>0</v>
      </c>
      <c r="P2038" s="124" t="s">
        <v>1314</v>
      </c>
    </row>
    <row r="2039" spans="1:16">
      <c r="A2039" s="257" t="s">
        <v>1367</v>
      </c>
      <c r="B2039" s="124"/>
      <c r="C2039" s="125" t="s">
        <v>1367</v>
      </c>
      <c r="D2039" s="119">
        <v>43188</v>
      </c>
      <c r="E2039" s="120" t="s">
        <v>4817</v>
      </c>
      <c r="F2039" s="120" t="s">
        <v>13</v>
      </c>
      <c r="G2039" s="120">
        <v>380849</v>
      </c>
      <c r="H2039" s="124"/>
      <c r="I2039" s="128" t="s">
        <v>1392</v>
      </c>
      <c r="J2039" s="124"/>
      <c r="K2039" s="124"/>
      <c r="L2039" s="124"/>
      <c r="M2039" s="124"/>
      <c r="N2039" s="207">
        <v>531719.82999999996</v>
      </c>
      <c r="O2039" s="207">
        <v>0</v>
      </c>
      <c r="P2039" s="124" t="s">
        <v>1314</v>
      </c>
    </row>
    <row r="2040" spans="1:16">
      <c r="A2040" s="257" t="s">
        <v>1367</v>
      </c>
      <c r="B2040" s="124"/>
      <c r="C2040" s="125" t="s">
        <v>1367</v>
      </c>
      <c r="D2040" s="119">
        <v>43188</v>
      </c>
      <c r="E2040" s="120" t="s">
        <v>4818</v>
      </c>
      <c r="F2040" s="120" t="s">
        <v>13</v>
      </c>
      <c r="G2040" s="120">
        <v>380851</v>
      </c>
      <c r="H2040" s="124"/>
      <c r="I2040" s="128" t="s">
        <v>1392</v>
      </c>
      <c r="J2040" s="124"/>
      <c r="K2040" s="124"/>
      <c r="L2040" s="124"/>
      <c r="M2040" s="124"/>
      <c r="N2040" s="207">
        <v>1460431.09</v>
      </c>
      <c r="O2040" s="207">
        <v>0</v>
      </c>
      <c r="P2040" s="124" t="s">
        <v>1314</v>
      </c>
    </row>
    <row r="2041" spans="1:16">
      <c r="A2041" s="257" t="s">
        <v>1367</v>
      </c>
      <c r="B2041" s="124"/>
      <c r="C2041" s="125" t="s">
        <v>1367</v>
      </c>
      <c r="D2041" s="119">
        <v>43188</v>
      </c>
      <c r="E2041" s="120" t="s">
        <v>4819</v>
      </c>
      <c r="F2041" s="120" t="s">
        <v>13</v>
      </c>
      <c r="G2041" s="120">
        <v>380853</v>
      </c>
      <c r="H2041" s="124"/>
      <c r="I2041" s="128" t="s">
        <v>1392</v>
      </c>
      <c r="J2041" s="124"/>
      <c r="K2041" s="124"/>
      <c r="L2041" s="124"/>
      <c r="M2041" s="124"/>
      <c r="N2041" s="207">
        <v>6569312.6500000004</v>
      </c>
      <c r="O2041" s="207">
        <v>0</v>
      </c>
      <c r="P2041" s="124" t="s">
        <v>1314</v>
      </c>
    </row>
    <row r="2042" spans="1:16">
      <c r="A2042" s="257" t="s">
        <v>1367</v>
      </c>
      <c r="B2042" s="124"/>
      <c r="C2042" s="125" t="s">
        <v>1367</v>
      </c>
      <c r="D2042" s="119">
        <v>43188</v>
      </c>
      <c r="E2042" s="120" t="s">
        <v>4820</v>
      </c>
      <c r="F2042" s="120" t="s">
        <v>13</v>
      </c>
      <c r="G2042" s="120">
        <v>380855</v>
      </c>
      <c r="H2042" s="124"/>
      <c r="I2042" s="128" t="s">
        <v>1392</v>
      </c>
      <c r="J2042" s="124"/>
      <c r="K2042" s="124"/>
      <c r="L2042" s="124"/>
      <c r="M2042" s="124"/>
      <c r="N2042" s="207">
        <v>452441.35</v>
      </c>
      <c r="O2042" s="207">
        <v>0</v>
      </c>
      <c r="P2042" s="124" t="s">
        <v>1314</v>
      </c>
    </row>
    <row r="2043" spans="1:16">
      <c r="A2043" s="257" t="s">
        <v>1367</v>
      </c>
      <c r="B2043" s="124"/>
      <c r="C2043" s="125" t="s">
        <v>1367</v>
      </c>
      <c r="D2043" s="119">
        <v>43188</v>
      </c>
      <c r="E2043" s="120" t="s">
        <v>4821</v>
      </c>
      <c r="F2043" s="120" t="s">
        <v>13</v>
      </c>
      <c r="G2043" s="120">
        <v>380857</v>
      </c>
      <c r="H2043" s="124"/>
      <c r="I2043" s="128" t="s">
        <v>1392</v>
      </c>
      <c r="J2043" s="124"/>
      <c r="K2043" s="124"/>
      <c r="L2043" s="124"/>
      <c r="M2043" s="124"/>
      <c r="N2043" s="207">
        <v>3680007.69</v>
      </c>
      <c r="O2043" s="207">
        <v>0</v>
      </c>
      <c r="P2043" s="124" t="s">
        <v>1314</v>
      </c>
    </row>
    <row r="2044" spans="1:16">
      <c r="A2044" s="257" t="s">
        <v>1367</v>
      </c>
      <c r="B2044" s="124"/>
      <c r="C2044" s="125" t="s">
        <v>1367</v>
      </c>
      <c r="D2044" s="119">
        <v>43188</v>
      </c>
      <c r="E2044" s="120" t="s">
        <v>4822</v>
      </c>
      <c r="F2044" s="120" t="s">
        <v>13</v>
      </c>
      <c r="G2044" s="120">
        <v>380859</v>
      </c>
      <c r="H2044" s="124"/>
      <c r="I2044" s="128" t="s">
        <v>1392</v>
      </c>
      <c r="J2044" s="124"/>
      <c r="K2044" s="124"/>
      <c r="L2044" s="124"/>
      <c r="M2044" s="124"/>
      <c r="N2044" s="207">
        <v>5564881.5300000003</v>
      </c>
      <c r="O2044" s="207">
        <v>0</v>
      </c>
      <c r="P2044" s="124" t="s">
        <v>1314</v>
      </c>
    </row>
    <row r="2045" spans="1:16">
      <c r="A2045" s="257" t="s">
        <v>1367</v>
      </c>
      <c r="B2045" s="124"/>
      <c r="C2045" s="125" t="s">
        <v>1367</v>
      </c>
      <c r="D2045" s="119">
        <v>43188</v>
      </c>
      <c r="E2045" s="120" t="s">
        <v>4823</v>
      </c>
      <c r="F2045" s="120" t="s">
        <v>13</v>
      </c>
      <c r="G2045" s="120">
        <v>380861</v>
      </c>
      <c r="H2045" s="124"/>
      <c r="I2045" s="128" t="s">
        <v>1392</v>
      </c>
      <c r="J2045" s="124"/>
      <c r="K2045" s="124"/>
      <c r="L2045" s="124"/>
      <c r="M2045" s="124"/>
      <c r="N2045" s="207">
        <v>1052680.17</v>
      </c>
      <c r="O2045" s="207">
        <v>0</v>
      </c>
      <c r="P2045" s="124" t="s">
        <v>1314</v>
      </c>
    </row>
    <row r="2046" spans="1:16">
      <c r="A2046" s="257" t="s">
        <v>1367</v>
      </c>
      <c r="B2046" s="124"/>
      <c r="C2046" s="125" t="s">
        <v>1367</v>
      </c>
      <c r="D2046" s="119">
        <v>43188</v>
      </c>
      <c r="E2046" s="120" t="s">
        <v>4824</v>
      </c>
      <c r="F2046" s="120" t="s">
        <v>13</v>
      </c>
      <c r="G2046" s="120">
        <v>380863</v>
      </c>
      <c r="H2046" s="124"/>
      <c r="I2046" s="128" t="s">
        <v>1392</v>
      </c>
      <c r="J2046" s="124"/>
      <c r="K2046" s="124"/>
      <c r="L2046" s="124"/>
      <c r="M2046" s="124"/>
      <c r="N2046" s="207">
        <v>15284600.74</v>
      </c>
      <c r="O2046" s="207">
        <v>0</v>
      </c>
      <c r="P2046" s="124" t="s">
        <v>1314</v>
      </c>
    </row>
    <row r="2047" spans="1:16">
      <c r="A2047" s="257" t="s">
        <v>1367</v>
      </c>
      <c r="B2047" s="124"/>
      <c r="C2047" s="125" t="s">
        <v>1367</v>
      </c>
      <c r="D2047" s="119">
        <v>43188</v>
      </c>
      <c r="E2047" s="120" t="s">
        <v>4825</v>
      </c>
      <c r="F2047" s="120" t="s">
        <v>13</v>
      </c>
      <c r="G2047" s="120">
        <v>380865</v>
      </c>
      <c r="H2047" s="124"/>
      <c r="I2047" s="128" t="s">
        <v>1392</v>
      </c>
      <c r="J2047" s="124"/>
      <c r="K2047" s="124"/>
      <c r="L2047" s="124"/>
      <c r="M2047" s="124"/>
      <c r="N2047" s="207">
        <v>3397936.29</v>
      </c>
      <c r="O2047" s="207">
        <v>0</v>
      </c>
      <c r="P2047" s="124" t="s">
        <v>1314</v>
      </c>
    </row>
    <row r="2048" spans="1:16">
      <c r="A2048" s="257" t="s">
        <v>1367</v>
      </c>
      <c r="B2048" s="124"/>
      <c r="C2048" s="125" t="s">
        <v>1367</v>
      </c>
      <c r="D2048" s="119">
        <v>43188</v>
      </c>
      <c r="E2048" s="120" t="s">
        <v>4826</v>
      </c>
      <c r="F2048" s="120" t="s">
        <v>13</v>
      </c>
      <c r="G2048" s="120">
        <v>380867</v>
      </c>
      <c r="H2048" s="124"/>
      <c r="I2048" s="128" t="s">
        <v>1392</v>
      </c>
      <c r="J2048" s="124"/>
      <c r="K2048" s="124"/>
      <c r="L2048" s="124"/>
      <c r="M2048" s="124"/>
      <c r="N2048" s="207">
        <v>2812072.47</v>
      </c>
      <c r="O2048" s="207">
        <v>0</v>
      </c>
      <c r="P2048" s="124" t="s">
        <v>1314</v>
      </c>
    </row>
    <row r="2049" spans="1:16">
      <c r="A2049" s="257" t="s">
        <v>1367</v>
      </c>
      <c r="B2049" s="124"/>
      <c r="C2049" s="125" t="s">
        <v>1367</v>
      </c>
      <c r="D2049" s="119">
        <v>43188</v>
      </c>
      <c r="E2049" s="120" t="s">
        <v>4827</v>
      </c>
      <c r="F2049" s="120" t="s">
        <v>13</v>
      </c>
      <c r="G2049" s="120">
        <v>380869</v>
      </c>
      <c r="H2049" s="124"/>
      <c r="I2049" s="128" t="s">
        <v>1392</v>
      </c>
      <c r="J2049" s="124"/>
      <c r="K2049" s="124"/>
      <c r="L2049" s="124"/>
      <c r="M2049" s="124"/>
      <c r="N2049" s="207">
        <v>625154.89</v>
      </c>
      <c r="O2049" s="207">
        <v>0</v>
      </c>
      <c r="P2049" s="124" t="s">
        <v>1314</v>
      </c>
    </row>
    <row r="2050" spans="1:16">
      <c r="A2050" s="257" t="s">
        <v>1367</v>
      </c>
      <c r="B2050" s="124"/>
      <c r="C2050" s="125" t="s">
        <v>1367</v>
      </c>
      <c r="D2050" s="119">
        <v>43188</v>
      </c>
      <c r="E2050" s="120" t="s">
        <v>4828</v>
      </c>
      <c r="F2050" s="120" t="s">
        <v>13</v>
      </c>
      <c r="G2050" s="120">
        <v>380871</v>
      </c>
      <c r="H2050" s="124"/>
      <c r="I2050" s="128" t="s">
        <v>1392</v>
      </c>
      <c r="J2050" s="124"/>
      <c r="K2050" s="124"/>
      <c r="L2050" s="124"/>
      <c r="M2050" s="124"/>
      <c r="N2050" s="207">
        <v>1859599.06</v>
      </c>
      <c r="O2050" s="207">
        <v>0</v>
      </c>
      <c r="P2050" s="124" t="s">
        <v>1314</v>
      </c>
    </row>
    <row r="2051" spans="1:16">
      <c r="A2051" s="257" t="s">
        <v>1367</v>
      </c>
      <c r="B2051" s="124"/>
      <c r="C2051" s="125" t="s">
        <v>1367</v>
      </c>
      <c r="D2051" s="119">
        <v>43188</v>
      </c>
      <c r="E2051" s="120" t="s">
        <v>4829</v>
      </c>
      <c r="F2051" s="120" t="s">
        <v>13</v>
      </c>
      <c r="G2051" s="120">
        <v>380873</v>
      </c>
      <c r="H2051" s="124"/>
      <c r="I2051" s="128" t="s">
        <v>1392</v>
      </c>
      <c r="J2051" s="124"/>
      <c r="K2051" s="124"/>
      <c r="L2051" s="124"/>
      <c r="M2051" s="124"/>
      <c r="N2051" s="207">
        <v>2170220.61</v>
      </c>
      <c r="O2051" s="207">
        <v>0</v>
      </c>
      <c r="P2051" s="124" t="s">
        <v>1314</v>
      </c>
    </row>
    <row r="2052" spans="1:16">
      <c r="A2052" s="257" t="s">
        <v>1367</v>
      </c>
      <c r="B2052" s="124"/>
      <c r="C2052" s="125" t="s">
        <v>1367</v>
      </c>
      <c r="D2052" s="119">
        <v>43188</v>
      </c>
      <c r="E2052" s="120" t="s">
        <v>4830</v>
      </c>
      <c r="F2052" s="120" t="s">
        <v>13</v>
      </c>
      <c r="G2052" s="120">
        <v>380875</v>
      </c>
      <c r="H2052" s="124"/>
      <c r="I2052" s="128" t="s">
        <v>1392</v>
      </c>
      <c r="J2052" s="124"/>
      <c r="K2052" s="124"/>
      <c r="L2052" s="124"/>
      <c r="M2052" s="124"/>
      <c r="N2052" s="207">
        <v>1803227.49</v>
      </c>
      <c r="O2052" s="207">
        <v>0</v>
      </c>
      <c r="P2052" s="124" t="s">
        <v>1314</v>
      </c>
    </row>
    <row r="2053" spans="1:16">
      <c r="A2053" s="257" t="s">
        <v>1367</v>
      </c>
      <c r="B2053" s="124"/>
      <c r="C2053" s="125" t="s">
        <v>1367</v>
      </c>
      <c r="D2053" s="119">
        <v>43188</v>
      </c>
      <c r="E2053" s="120" t="s">
        <v>4831</v>
      </c>
      <c r="F2053" s="120" t="s">
        <v>13</v>
      </c>
      <c r="G2053" s="120">
        <v>380877</v>
      </c>
      <c r="H2053" s="124"/>
      <c r="I2053" s="128" t="s">
        <v>1392</v>
      </c>
      <c r="J2053" s="124"/>
      <c r="K2053" s="124"/>
      <c r="L2053" s="124"/>
      <c r="M2053" s="124"/>
      <c r="N2053" s="207">
        <v>4952776.08</v>
      </c>
      <c r="O2053" s="207">
        <v>0</v>
      </c>
      <c r="P2053" s="124" t="s">
        <v>1314</v>
      </c>
    </row>
    <row r="2054" spans="1:16">
      <c r="A2054" s="257" t="s">
        <v>1367</v>
      </c>
      <c r="B2054" s="124"/>
      <c r="C2054" s="125" t="s">
        <v>1367</v>
      </c>
      <c r="D2054" s="119">
        <v>43188</v>
      </c>
      <c r="E2054" s="120" t="s">
        <v>4832</v>
      </c>
      <c r="F2054" s="120" t="s">
        <v>13</v>
      </c>
      <c r="G2054" s="120">
        <v>380879</v>
      </c>
      <c r="H2054" s="124"/>
      <c r="I2054" s="128" t="s">
        <v>1392</v>
      </c>
      <c r="J2054" s="124"/>
      <c r="K2054" s="124"/>
      <c r="L2054" s="124"/>
      <c r="M2054" s="124"/>
      <c r="N2054" s="207">
        <v>5960765.8200000003</v>
      </c>
      <c r="O2054" s="207">
        <v>0</v>
      </c>
      <c r="P2054" s="124" t="s">
        <v>1314</v>
      </c>
    </row>
    <row r="2055" spans="1:16">
      <c r="A2055" s="257" t="s">
        <v>1367</v>
      </c>
      <c r="B2055" s="124"/>
      <c r="C2055" s="125" t="s">
        <v>1367</v>
      </c>
      <c r="D2055" s="119">
        <v>43188</v>
      </c>
      <c r="E2055" s="120" t="s">
        <v>4833</v>
      </c>
      <c r="F2055" s="120" t="s">
        <v>13</v>
      </c>
      <c r="G2055" s="120">
        <v>380881</v>
      </c>
      <c r="H2055" s="124"/>
      <c r="I2055" s="128" t="s">
        <v>1392</v>
      </c>
      <c r="J2055" s="124"/>
      <c r="K2055" s="124"/>
      <c r="L2055" s="124"/>
      <c r="M2055" s="124"/>
      <c r="N2055" s="207">
        <v>4195509.25</v>
      </c>
      <c r="O2055" s="207">
        <v>0</v>
      </c>
      <c r="P2055" s="124" t="s">
        <v>1314</v>
      </c>
    </row>
    <row r="2056" spans="1:16">
      <c r="A2056" s="257" t="s">
        <v>1367</v>
      </c>
      <c r="B2056" s="124"/>
      <c r="C2056" s="125" t="s">
        <v>1367</v>
      </c>
      <c r="D2056" s="119">
        <v>43188</v>
      </c>
      <c r="E2056" s="120" t="s">
        <v>4834</v>
      </c>
      <c r="F2056" s="120" t="s">
        <v>13</v>
      </c>
      <c r="G2056" s="120">
        <v>380883</v>
      </c>
      <c r="H2056" s="124"/>
      <c r="I2056" s="128" t="s">
        <v>1392</v>
      </c>
      <c r="J2056" s="124"/>
      <c r="K2056" s="124"/>
      <c r="L2056" s="124"/>
      <c r="M2056" s="124"/>
      <c r="N2056" s="207">
        <v>5049379.97</v>
      </c>
      <c r="O2056" s="207">
        <v>0</v>
      </c>
      <c r="P2056" s="124" t="s">
        <v>1314</v>
      </c>
    </row>
    <row r="2057" spans="1:16">
      <c r="A2057" s="257" t="s">
        <v>1367</v>
      </c>
      <c r="B2057" s="124"/>
      <c r="C2057" s="125" t="s">
        <v>1367</v>
      </c>
      <c r="D2057" s="119">
        <v>43188</v>
      </c>
      <c r="E2057" s="120" t="s">
        <v>4835</v>
      </c>
      <c r="F2057" s="120" t="s">
        <v>13</v>
      </c>
      <c r="G2057" s="120">
        <v>380885</v>
      </c>
      <c r="H2057" s="124"/>
      <c r="I2057" s="128" t="s">
        <v>1392</v>
      </c>
      <c r="J2057" s="124"/>
      <c r="K2057" s="124"/>
      <c r="L2057" s="124"/>
      <c r="M2057" s="124"/>
      <c r="N2057" s="207">
        <v>13868715.199999999</v>
      </c>
      <c r="O2057" s="207">
        <v>0</v>
      </c>
      <c r="P2057" s="124" t="s">
        <v>1314</v>
      </c>
    </row>
    <row r="2058" spans="1:16" ht="63.75">
      <c r="A2058" s="257">
        <v>513</v>
      </c>
      <c r="B2058" s="124"/>
      <c r="C2058" s="125" t="s">
        <v>201</v>
      </c>
      <c r="D2058" s="119">
        <v>43188</v>
      </c>
      <c r="E2058" s="120" t="s">
        <v>4836</v>
      </c>
      <c r="F2058" s="120" t="s">
        <v>11</v>
      </c>
      <c r="G2058" s="120">
        <v>917384</v>
      </c>
      <c r="H2058" s="124"/>
      <c r="I2058" s="128" t="s">
        <v>4837</v>
      </c>
      <c r="J2058" s="124"/>
      <c r="K2058" s="124"/>
      <c r="L2058" s="124"/>
      <c r="M2058" s="124"/>
      <c r="N2058" s="207">
        <v>270</v>
      </c>
      <c r="O2058" s="207">
        <v>0</v>
      </c>
      <c r="P2058" s="124" t="s">
        <v>1314</v>
      </c>
    </row>
    <row r="2059" spans="1:16" ht="51">
      <c r="A2059" s="257">
        <v>513</v>
      </c>
      <c r="B2059" s="124"/>
      <c r="C2059" s="125" t="s">
        <v>201</v>
      </c>
      <c r="D2059" s="119">
        <v>43188</v>
      </c>
      <c r="E2059" s="120" t="s">
        <v>4838</v>
      </c>
      <c r="F2059" s="120" t="s">
        <v>11</v>
      </c>
      <c r="G2059" s="120">
        <v>917403</v>
      </c>
      <c r="H2059" s="124"/>
      <c r="I2059" s="128" t="s">
        <v>4839</v>
      </c>
      <c r="J2059" s="124"/>
      <c r="K2059" s="124"/>
      <c r="L2059" s="124"/>
      <c r="M2059" s="124"/>
      <c r="N2059" s="207">
        <v>50</v>
      </c>
      <c r="O2059" s="207">
        <v>0</v>
      </c>
      <c r="P2059" s="124" t="s">
        <v>1314</v>
      </c>
    </row>
    <row r="2060" spans="1:16" ht="63.75">
      <c r="A2060" s="257" t="s">
        <v>622</v>
      </c>
      <c r="B2060" s="124"/>
      <c r="C2060" s="125" t="s">
        <v>715</v>
      </c>
      <c r="D2060" s="119">
        <v>43188</v>
      </c>
      <c r="E2060" s="120" t="s">
        <v>4840</v>
      </c>
      <c r="F2060" s="120" t="s">
        <v>11</v>
      </c>
      <c r="G2060" s="120">
        <v>917472</v>
      </c>
      <c r="H2060" s="124"/>
      <c r="I2060" s="128" t="s">
        <v>1368</v>
      </c>
      <c r="J2060" s="124"/>
      <c r="K2060" s="124"/>
      <c r="L2060" s="124"/>
      <c r="M2060" s="124"/>
      <c r="N2060" s="207">
        <v>50</v>
      </c>
      <c r="O2060" s="207">
        <v>0</v>
      </c>
      <c r="P2060" s="124" t="s">
        <v>1314</v>
      </c>
    </row>
    <row r="2061" spans="1:16">
      <c r="A2061" s="257" t="s">
        <v>1367</v>
      </c>
      <c r="B2061" s="124"/>
      <c r="C2061" s="125" t="s">
        <v>1367</v>
      </c>
      <c r="D2061" s="119">
        <v>43188</v>
      </c>
      <c r="E2061" s="120" t="s">
        <v>4841</v>
      </c>
      <c r="F2061" s="120" t="s">
        <v>13</v>
      </c>
      <c r="G2061" s="120">
        <v>380712</v>
      </c>
      <c r="H2061" s="124"/>
      <c r="I2061" s="128" t="s">
        <v>1392</v>
      </c>
      <c r="J2061" s="124"/>
      <c r="K2061" s="124"/>
      <c r="L2061" s="124"/>
      <c r="M2061" s="124"/>
      <c r="N2061" s="207">
        <v>2334947.3199999998</v>
      </c>
      <c r="O2061" s="207">
        <v>0</v>
      </c>
      <c r="P2061" s="124" t="s">
        <v>1314</v>
      </c>
    </row>
    <row r="2062" spans="1:16">
      <c r="A2062" s="257" t="s">
        <v>1367</v>
      </c>
      <c r="B2062" s="124"/>
      <c r="C2062" s="125" t="s">
        <v>1367</v>
      </c>
      <c r="D2062" s="119">
        <v>43188</v>
      </c>
      <c r="E2062" s="120" t="s">
        <v>4842</v>
      </c>
      <c r="F2062" s="120" t="s">
        <v>13</v>
      </c>
      <c r="G2062" s="120">
        <v>380714</v>
      </c>
      <c r="H2062" s="124"/>
      <c r="I2062" s="128" t="s">
        <v>1392</v>
      </c>
      <c r="J2062" s="124"/>
      <c r="K2062" s="124"/>
      <c r="L2062" s="124"/>
      <c r="M2062" s="124"/>
      <c r="N2062" s="207">
        <v>2334947.3199999998</v>
      </c>
      <c r="O2062" s="207">
        <v>0</v>
      </c>
      <c r="P2062" s="124" t="s">
        <v>1314</v>
      </c>
    </row>
    <row r="2063" spans="1:16">
      <c r="A2063" s="257" t="s">
        <v>1367</v>
      </c>
      <c r="B2063" s="124"/>
      <c r="C2063" s="125" t="s">
        <v>1367</v>
      </c>
      <c r="D2063" s="119">
        <v>43188</v>
      </c>
      <c r="E2063" s="120" t="s">
        <v>4843</v>
      </c>
      <c r="F2063" s="120" t="s">
        <v>13</v>
      </c>
      <c r="G2063" s="120">
        <v>380716</v>
      </c>
      <c r="H2063" s="124"/>
      <c r="I2063" s="128" t="s">
        <v>1392</v>
      </c>
      <c r="J2063" s="124"/>
      <c r="K2063" s="124"/>
      <c r="L2063" s="124"/>
      <c r="M2063" s="124"/>
      <c r="N2063" s="207">
        <v>2334947.3199999998</v>
      </c>
      <c r="O2063" s="207">
        <v>0</v>
      </c>
      <c r="P2063" s="124" t="s">
        <v>1314</v>
      </c>
    </row>
    <row r="2064" spans="1:16">
      <c r="A2064" s="257" t="s">
        <v>1367</v>
      </c>
      <c r="B2064" s="124"/>
      <c r="C2064" s="125" t="s">
        <v>1367</v>
      </c>
      <c r="D2064" s="119">
        <v>43188</v>
      </c>
      <c r="E2064" s="120" t="s">
        <v>4844</v>
      </c>
      <c r="F2064" s="120" t="s">
        <v>13</v>
      </c>
      <c r="G2064" s="120">
        <v>380718</v>
      </c>
      <c r="H2064" s="124"/>
      <c r="I2064" s="128" t="s">
        <v>1392</v>
      </c>
      <c r="J2064" s="124"/>
      <c r="K2064" s="124"/>
      <c r="L2064" s="124"/>
      <c r="M2064" s="124"/>
      <c r="N2064" s="207">
        <v>2334947.3199999998</v>
      </c>
      <c r="O2064" s="207">
        <v>0</v>
      </c>
      <c r="P2064" s="124" t="s">
        <v>1314</v>
      </c>
    </row>
    <row r="2065" spans="1:16">
      <c r="A2065" s="257" t="s">
        <v>1367</v>
      </c>
      <c r="B2065" s="124"/>
      <c r="C2065" s="125" t="s">
        <v>1367</v>
      </c>
      <c r="D2065" s="119">
        <v>43188</v>
      </c>
      <c r="E2065" s="120" t="s">
        <v>4845</v>
      </c>
      <c r="F2065" s="120" t="s">
        <v>13</v>
      </c>
      <c r="G2065" s="120">
        <v>380720</v>
      </c>
      <c r="H2065" s="124"/>
      <c r="I2065" s="128" t="s">
        <v>1392</v>
      </c>
      <c r="J2065" s="124"/>
      <c r="K2065" s="124"/>
      <c r="L2065" s="124"/>
      <c r="M2065" s="124"/>
      <c r="N2065" s="207">
        <v>6413207.1699999999</v>
      </c>
      <c r="O2065" s="207">
        <v>0</v>
      </c>
      <c r="P2065" s="124" t="s">
        <v>1314</v>
      </c>
    </row>
    <row r="2066" spans="1:16">
      <c r="A2066" s="257" t="s">
        <v>1367</v>
      </c>
      <c r="B2066" s="124"/>
      <c r="C2066" s="125" t="s">
        <v>1367</v>
      </c>
      <c r="D2066" s="119">
        <v>43188</v>
      </c>
      <c r="E2066" s="120" t="s">
        <v>4846</v>
      </c>
      <c r="F2066" s="120" t="s">
        <v>13</v>
      </c>
      <c r="G2066" s="120">
        <v>380722</v>
      </c>
      <c r="H2066" s="124"/>
      <c r="I2066" s="128" t="s">
        <v>1392</v>
      </c>
      <c r="J2066" s="124"/>
      <c r="K2066" s="124"/>
      <c r="L2066" s="124"/>
      <c r="M2066" s="124"/>
      <c r="N2066" s="207">
        <v>6413207.1699999999</v>
      </c>
      <c r="O2066" s="207">
        <v>0</v>
      </c>
      <c r="P2066" s="124" t="s">
        <v>1314</v>
      </c>
    </row>
    <row r="2067" spans="1:16">
      <c r="A2067" s="257" t="s">
        <v>1367</v>
      </c>
      <c r="B2067" s="124"/>
      <c r="C2067" s="125" t="s">
        <v>1367</v>
      </c>
      <c r="D2067" s="119">
        <v>43188</v>
      </c>
      <c r="E2067" s="120" t="s">
        <v>4847</v>
      </c>
      <c r="F2067" s="120" t="s">
        <v>13</v>
      </c>
      <c r="G2067" s="120">
        <v>380724</v>
      </c>
      <c r="H2067" s="124"/>
      <c r="I2067" s="128" t="s">
        <v>1392</v>
      </c>
      <c r="J2067" s="124"/>
      <c r="K2067" s="124"/>
      <c r="L2067" s="124"/>
      <c r="M2067" s="124"/>
      <c r="N2067" s="207">
        <v>6413207.1699999999</v>
      </c>
      <c r="O2067" s="207">
        <v>0</v>
      </c>
      <c r="P2067" s="124" t="s">
        <v>1314</v>
      </c>
    </row>
    <row r="2068" spans="1:16">
      <c r="A2068" s="257" t="s">
        <v>1367</v>
      </c>
      <c r="B2068" s="124"/>
      <c r="C2068" s="125" t="s">
        <v>1367</v>
      </c>
      <c r="D2068" s="119">
        <v>43188</v>
      </c>
      <c r="E2068" s="120" t="s">
        <v>4848</v>
      </c>
      <c r="F2068" s="120" t="s">
        <v>13</v>
      </c>
      <c r="G2068" s="120">
        <v>380726</v>
      </c>
      <c r="H2068" s="124"/>
      <c r="I2068" s="128" t="s">
        <v>1392</v>
      </c>
      <c r="J2068" s="124"/>
      <c r="K2068" s="124"/>
      <c r="L2068" s="124"/>
      <c r="M2068" s="124"/>
      <c r="N2068" s="207">
        <v>6413207.1699999999</v>
      </c>
      <c r="O2068" s="207">
        <v>0</v>
      </c>
      <c r="P2068" s="124" t="s">
        <v>1314</v>
      </c>
    </row>
    <row r="2069" spans="1:16">
      <c r="A2069" s="257" t="s">
        <v>1367</v>
      </c>
      <c r="B2069" s="124"/>
      <c r="C2069" s="125" t="s">
        <v>1367</v>
      </c>
      <c r="D2069" s="119">
        <v>43188</v>
      </c>
      <c r="E2069" s="120" t="s">
        <v>4849</v>
      </c>
      <c r="F2069" s="120" t="s">
        <v>13</v>
      </c>
      <c r="G2069" s="120">
        <v>380728</v>
      </c>
      <c r="H2069" s="124"/>
      <c r="I2069" s="128" t="s">
        <v>1392</v>
      </c>
      <c r="J2069" s="124"/>
      <c r="K2069" s="124"/>
      <c r="L2069" s="124"/>
      <c r="M2069" s="124"/>
      <c r="N2069" s="207">
        <v>5432644.1900000004</v>
      </c>
      <c r="O2069" s="207">
        <v>0</v>
      </c>
      <c r="P2069" s="124" t="s">
        <v>1314</v>
      </c>
    </row>
    <row r="2070" spans="1:16">
      <c r="A2070" s="257" t="s">
        <v>1367</v>
      </c>
      <c r="B2070" s="124"/>
      <c r="C2070" s="125" t="s">
        <v>1367</v>
      </c>
      <c r="D2070" s="119">
        <v>43188</v>
      </c>
      <c r="E2070" s="120" t="s">
        <v>4850</v>
      </c>
      <c r="F2070" s="120" t="s">
        <v>13</v>
      </c>
      <c r="G2070" s="120">
        <v>380730</v>
      </c>
      <c r="H2070" s="124"/>
      <c r="I2070" s="128" t="s">
        <v>1392</v>
      </c>
      <c r="J2070" s="124"/>
      <c r="K2070" s="124"/>
      <c r="L2070" s="124"/>
      <c r="M2070" s="124"/>
      <c r="N2070" s="207">
        <v>5432644.1900000004</v>
      </c>
      <c r="O2070" s="207">
        <v>0</v>
      </c>
      <c r="P2070" s="124" t="s">
        <v>1314</v>
      </c>
    </row>
    <row r="2071" spans="1:16">
      <c r="A2071" s="257" t="s">
        <v>1367</v>
      </c>
      <c r="B2071" s="124"/>
      <c r="C2071" s="125" t="s">
        <v>1367</v>
      </c>
      <c r="D2071" s="119">
        <v>43188</v>
      </c>
      <c r="E2071" s="120" t="s">
        <v>4851</v>
      </c>
      <c r="F2071" s="120" t="s">
        <v>13</v>
      </c>
      <c r="G2071" s="120">
        <v>380732</v>
      </c>
      <c r="H2071" s="124"/>
      <c r="I2071" s="128" t="s">
        <v>1392</v>
      </c>
      <c r="J2071" s="124"/>
      <c r="K2071" s="124"/>
      <c r="L2071" s="124"/>
      <c r="M2071" s="124"/>
      <c r="N2071" s="207">
        <v>5432644.1900000004</v>
      </c>
      <c r="O2071" s="207">
        <v>0</v>
      </c>
      <c r="P2071" s="124" t="s">
        <v>1314</v>
      </c>
    </row>
    <row r="2072" spans="1:16">
      <c r="A2072" s="257" t="s">
        <v>1367</v>
      </c>
      <c r="B2072" s="124"/>
      <c r="C2072" s="125" t="s">
        <v>1367</v>
      </c>
      <c r="D2072" s="119">
        <v>43188</v>
      </c>
      <c r="E2072" s="120" t="s">
        <v>4852</v>
      </c>
      <c r="F2072" s="120" t="s">
        <v>13</v>
      </c>
      <c r="G2072" s="120">
        <v>380734</v>
      </c>
      <c r="H2072" s="124"/>
      <c r="I2072" s="128" t="s">
        <v>1392</v>
      </c>
      <c r="J2072" s="124"/>
      <c r="K2072" s="124"/>
      <c r="L2072" s="124"/>
      <c r="M2072" s="124"/>
      <c r="N2072" s="207">
        <v>5432644.1900000004</v>
      </c>
      <c r="O2072" s="207">
        <v>0</v>
      </c>
      <c r="P2072" s="124" t="s">
        <v>1314</v>
      </c>
    </row>
    <row r="2073" spans="1:16">
      <c r="A2073" s="257" t="s">
        <v>1367</v>
      </c>
      <c r="B2073" s="124"/>
      <c r="C2073" s="125" t="s">
        <v>1367</v>
      </c>
      <c r="D2073" s="119">
        <v>43188</v>
      </c>
      <c r="E2073" s="120" t="s">
        <v>4853</v>
      </c>
      <c r="F2073" s="120" t="s">
        <v>13</v>
      </c>
      <c r="G2073" s="120">
        <v>380736</v>
      </c>
      <c r="H2073" s="124"/>
      <c r="I2073" s="128" t="s">
        <v>1392</v>
      </c>
      <c r="J2073" s="124"/>
      <c r="K2073" s="124"/>
      <c r="L2073" s="124"/>
      <c r="M2073" s="124"/>
      <c r="N2073" s="207">
        <v>14921395.369999999</v>
      </c>
      <c r="O2073" s="207">
        <v>0</v>
      </c>
      <c r="P2073" s="124" t="s">
        <v>1314</v>
      </c>
    </row>
    <row r="2074" spans="1:16">
      <c r="A2074" s="257" t="s">
        <v>1367</v>
      </c>
      <c r="B2074" s="124"/>
      <c r="C2074" s="125" t="s">
        <v>1367</v>
      </c>
      <c r="D2074" s="119">
        <v>43188</v>
      </c>
      <c r="E2074" s="120" t="s">
        <v>4854</v>
      </c>
      <c r="F2074" s="120" t="s">
        <v>13</v>
      </c>
      <c r="G2074" s="120">
        <v>380738</v>
      </c>
      <c r="H2074" s="124"/>
      <c r="I2074" s="128" t="s">
        <v>1392</v>
      </c>
      <c r="J2074" s="124"/>
      <c r="K2074" s="124"/>
      <c r="L2074" s="124"/>
      <c r="M2074" s="124"/>
      <c r="N2074" s="207">
        <v>14921395.369999999</v>
      </c>
      <c r="O2074" s="207">
        <v>0</v>
      </c>
      <c r="P2074" s="124" t="s">
        <v>1314</v>
      </c>
    </row>
    <row r="2075" spans="1:16">
      <c r="A2075" s="257" t="s">
        <v>1367</v>
      </c>
      <c r="B2075" s="124"/>
      <c r="C2075" s="125" t="s">
        <v>1367</v>
      </c>
      <c r="D2075" s="119">
        <v>43188</v>
      </c>
      <c r="E2075" s="120" t="s">
        <v>4855</v>
      </c>
      <c r="F2075" s="120" t="s">
        <v>13</v>
      </c>
      <c r="G2075" s="120">
        <v>380740</v>
      </c>
      <c r="H2075" s="124"/>
      <c r="I2075" s="128" t="s">
        <v>1392</v>
      </c>
      <c r="J2075" s="124"/>
      <c r="K2075" s="124"/>
      <c r="L2075" s="124"/>
      <c r="M2075" s="124"/>
      <c r="N2075" s="207">
        <v>14921395.369999999</v>
      </c>
      <c r="O2075" s="207">
        <v>0</v>
      </c>
      <c r="P2075" s="124" t="s">
        <v>1314</v>
      </c>
    </row>
    <row r="2076" spans="1:16">
      <c r="A2076" s="257" t="s">
        <v>1367</v>
      </c>
      <c r="B2076" s="124"/>
      <c r="C2076" s="125" t="s">
        <v>1367</v>
      </c>
      <c r="D2076" s="119">
        <v>43188</v>
      </c>
      <c r="E2076" s="120" t="s">
        <v>4856</v>
      </c>
      <c r="F2076" s="120" t="s">
        <v>13</v>
      </c>
      <c r="G2076" s="120">
        <v>380742</v>
      </c>
      <c r="H2076" s="124"/>
      <c r="I2076" s="128" t="s">
        <v>1392</v>
      </c>
      <c r="J2076" s="124"/>
      <c r="K2076" s="124"/>
      <c r="L2076" s="124"/>
      <c r="M2076" s="124"/>
      <c r="N2076" s="207">
        <v>2745249.62</v>
      </c>
      <c r="O2076" s="207">
        <v>0</v>
      </c>
      <c r="P2076" s="124" t="s">
        <v>1314</v>
      </c>
    </row>
    <row r="2077" spans="1:16">
      <c r="A2077" s="257" t="s">
        <v>1367</v>
      </c>
      <c r="B2077" s="124"/>
      <c r="C2077" s="125" t="s">
        <v>1367</v>
      </c>
      <c r="D2077" s="119">
        <v>43188</v>
      </c>
      <c r="E2077" s="120" t="s">
        <v>4857</v>
      </c>
      <c r="F2077" s="120" t="s">
        <v>13</v>
      </c>
      <c r="G2077" s="120">
        <v>380744</v>
      </c>
      <c r="H2077" s="124"/>
      <c r="I2077" s="128" t="s">
        <v>1392</v>
      </c>
      <c r="J2077" s="124"/>
      <c r="K2077" s="124"/>
      <c r="L2077" s="124"/>
      <c r="M2077" s="124"/>
      <c r="N2077" s="207">
        <v>2745249.62</v>
      </c>
      <c r="O2077" s="207">
        <v>0</v>
      </c>
      <c r="P2077" s="124" t="s">
        <v>1314</v>
      </c>
    </row>
    <row r="2078" spans="1:16">
      <c r="A2078" s="257" t="s">
        <v>1367</v>
      </c>
      <c r="B2078" s="124"/>
      <c r="C2078" s="125" t="s">
        <v>1367</v>
      </c>
      <c r="D2078" s="119">
        <v>43188</v>
      </c>
      <c r="E2078" s="120" t="s">
        <v>4858</v>
      </c>
      <c r="F2078" s="120" t="s">
        <v>13</v>
      </c>
      <c r="G2078" s="120">
        <v>380746</v>
      </c>
      <c r="H2078" s="124"/>
      <c r="I2078" s="128" t="s">
        <v>1392</v>
      </c>
      <c r="J2078" s="124"/>
      <c r="K2078" s="124"/>
      <c r="L2078" s="124"/>
      <c r="M2078" s="124"/>
      <c r="N2078" s="207">
        <v>2745249.62</v>
      </c>
      <c r="O2078" s="207">
        <v>0</v>
      </c>
      <c r="P2078" s="124" t="s">
        <v>1314</v>
      </c>
    </row>
    <row r="2079" spans="1:16">
      <c r="A2079" s="257" t="s">
        <v>1367</v>
      </c>
      <c r="B2079" s="124"/>
      <c r="C2079" s="125" t="s">
        <v>1367</v>
      </c>
      <c r="D2079" s="119">
        <v>43188</v>
      </c>
      <c r="E2079" s="120" t="s">
        <v>4859</v>
      </c>
      <c r="F2079" s="120" t="s">
        <v>13</v>
      </c>
      <c r="G2079" s="120">
        <v>380748</v>
      </c>
      <c r="H2079" s="124"/>
      <c r="I2079" s="128" t="s">
        <v>1392</v>
      </c>
      <c r="J2079" s="124"/>
      <c r="K2079" s="124"/>
      <c r="L2079" s="124"/>
      <c r="M2079" s="124"/>
      <c r="N2079" s="207">
        <v>2745249.62</v>
      </c>
      <c r="O2079" s="207">
        <v>0</v>
      </c>
      <c r="P2079" s="124" t="s">
        <v>1314</v>
      </c>
    </row>
    <row r="2080" spans="1:16">
      <c r="A2080" s="257" t="s">
        <v>1367</v>
      </c>
      <c r="B2080" s="124"/>
      <c r="C2080" s="125" t="s">
        <v>1367</v>
      </c>
      <c r="D2080" s="119">
        <v>43188</v>
      </c>
      <c r="E2080" s="120" t="s">
        <v>4860</v>
      </c>
      <c r="F2080" s="120" t="s">
        <v>13</v>
      </c>
      <c r="G2080" s="120">
        <v>380750</v>
      </c>
      <c r="H2080" s="124"/>
      <c r="I2080" s="128" t="s">
        <v>1392</v>
      </c>
      <c r="J2080" s="124"/>
      <c r="K2080" s="124"/>
      <c r="L2080" s="124"/>
      <c r="M2080" s="124"/>
      <c r="N2080" s="207">
        <v>2334947.3199999998</v>
      </c>
      <c r="O2080" s="207">
        <v>0</v>
      </c>
      <c r="P2080" s="124" t="s">
        <v>1314</v>
      </c>
    </row>
    <row r="2081" spans="1:16">
      <c r="A2081" s="257" t="s">
        <v>1367</v>
      </c>
      <c r="B2081" s="124"/>
      <c r="C2081" s="125" t="s">
        <v>1367</v>
      </c>
      <c r="D2081" s="119">
        <v>43188</v>
      </c>
      <c r="E2081" s="120" t="s">
        <v>4861</v>
      </c>
      <c r="F2081" s="120" t="s">
        <v>13</v>
      </c>
      <c r="G2081" s="120">
        <v>380752</v>
      </c>
      <c r="H2081" s="124"/>
      <c r="I2081" s="128" t="s">
        <v>1392</v>
      </c>
      <c r="J2081" s="124"/>
      <c r="K2081" s="124"/>
      <c r="L2081" s="124"/>
      <c r="M2081" s="124"/>
      <c r="N2081" s="207">
        <v>6413207.1699999999</v>
      </c>
      <c r="O2081" s="207">
        <v>0</v>
      </c>
      <c r="P2081" s="124" t="s">
        <v>1314</v>
      </c>
    </row>
    <row r="2082" spans="1:16">
      <c r="A2082" s="257" t="s">
        <v>1367</v>
      </c>
      <c r="B2082" s="124"/>
      <c r="C2082" s="125" t="s">
        <v>1367</v>
      </c>
      <c r="D2082" s="119">
        <v>43188</v>
      </c>
      <c r="E2082" s="120" t="s">
        <v>4862</v>
      </c>
      <c r="F2082" s="120" t="s">
        <v>13</v>
      </c>
      <c r="G2082" s="120">
        <v>380754</v>
      </c>
      <c r="H2082" s="124"/>
      <c r="I2082" s="128" t="s">
        <v>1392</v>
      </c>
      <c r="J2082" s="124"/>
      <c r="K2082" s="124"/>
      <c r="L2082" s="124"/>
      <c r="M2082" s="124"/>
      <c r="N2082" s="207">
        <v>5432644.1900000004</v>
      </c>
      <c r="O2082" s="207">
        <v>0</v>
      </c>
      <c r="P2082" s="124" t="s">
        <v>1314</v>
      </c>
    </row>
    <row r="2083" spans="1:16">
      <c r="A2083" s="257" t="s">
        <v>1367</v>
      </c>
      <c r="B2083" s="124"/>
      <c r="C2083" s="125" t="s">
        <v>1367</v>
      </c>
      <c r="D2083" s="119">
        <v>43188</v>
      </c>
      <c r="E2083" s="120" t="s">
        <v>4863</v>
      </c>
      <c r="F2083" s="120" t="s">
        <v>13</v>
      </c>
      <c r="G2083" s="120">
        <v>380756</v>
      </c>
      <c r="H2083" s="124"/>
      <c r="I2083" s="128" t="s">
        <v>1392</v>
      </c>
      <c r="J2083" s="124"/>
      <c r="K2083" s="124"/>
      <c r="L2083" s="124"/>
      <c r="M2083" s="124"/>
      <c r="N2083" s="207">
        <v>14921395.369999999</v>
      </c>
      <c r="O2083" s="207">
        <v>0</v>
      </c>
      <c r="P2083" s="124" t="s">
        <v>1314</v>
      </c>
    </row>
    <row r="2084" spans="1:16" ht="51">
      <c r="A2084" s="257">
        <v>513</v>
      </c>
      <c r="B2084" s="124"/>
      <c r="C2084" s="125" t="s">
        <v>201</v>
      </c>
      <c r="D2084" s="119">
        <v>43188</v>
      </c>
      <c r="E2084" s="120" t="s">
        <v>4864</v>
      </c>
      <c r="F2084" s="120" t="s">
        <v>15</v>
      </c>
      <c r="G2084" s="120">
        <v>699211</v>
      </c>
      <c r="H2084" s="124"/>
      <c r="I2084" s="128" t="s">
        <v>4595</v>
      </c>
      <c r="J2084" s="124"/>
      <c r="K2084" s="124"/>
      <c r="L2084" s="124"/>
      <c r="M2084" s="124"/>
      <c r="N2084" s="207">
        <v>50</v>
      </c>
      <c r="O2084" s="207">
        <v>0</v>
      </c>
      <c r="P2084" s="124" t="s">
        <v>1314</v>
      </c>
    </row>
    <row r="2085" spans="1:16" ht="51">
      <c r="A2085" s="257">
        <v>513</v>
      </c>
      <c r="B2085" s="124"/>
      <c r="C2085" s="125" t="s">
        <v>201</v>
      </c>
      <c r="D2085" s="119">
        <v>43188</v>
      </c>
      <c r="E2085" s="120" t="s">
        <v>4865</v>
      </c>
      <c r="F2085" s="120" t="s">
        <v>15</v>
      </c>
      <c r="G2085" s="120">
        <v>699214</v>
      </c>
      <c r="H2085" s="124"/>
      <c r="I2085" s="128" t="s">
        <v>4595</v>
      </c>
      <c r="J2085" s="124"/>
      <c r="K2085" s="124"/>
      <c r="L2085" s="124"/>
      <c r="M2085" s="124"/>
      <c r="N2085" s="207">
        <v>50</v>
      </c>
      <c r="O2085" s="207">
        <v>0</v>
      </c>
      <c r="P2085" s="124" t="s">
        <v>1314</v>
      </c>
    </row>
    <row r="2086" spans="1:16" ht="51">
      <c r="A2086" s="257">
        <v>513</v>
      </c>
      <c r="B2086" s="124"/>
      <c r="C2086" s="125" t="s">
        <v>201</v>
      </c>
      <c r="D2086" s="119">
        <v>43188</v>
      </c>
      <c r="E2086" s="120" t="s">
        <v>4866</v>
      </c>
      <c r="F2086" s="120" t="s">
        <v>15</v>
      </c>
      <c r="G2086" s="120">
        <v>699216</v>
      </c>
      <c r="H2086" s="124"/>
      <c r="I2086" s="128" t="s">
        <v>4595</v>
      </c>
      <c r="J2086" s="124"/>
      <c r="K2086" s="124"/>
      <c r="L2086" s="124"/>
      <c r="M2086" s="124"/>
      <c r="N2086" s="207">
        <v>50</v>
      </c>
      <c r="O2086" s="207">
        <v>0</v>
      </c>
      <c r="P2086" s="124" t="s">
        <v>1314</v>
      </c>
    </row>
    <row r="2087" spans="1:16" ht="89.25">
      <c r="A2087" s="257">
        <v>376</v>
      </c>
      <c r="B2087" s="124"/>
      <c r="C2087" s="125" t="s">
        <v>1272</v>
      </c>
      <c r="D2087" s="119">
        <v>43188</v>
      </c>
      <c r="E2087" s="120" t="s">
        <v>4867</v>
      </c>
      <c r="F2087" s="120" t="s">
        <v>15</v>
      </c>
      <c r="G2087" s="120">
        <v>4629</v>
      </c>
      <c r="H2087" s="124"/>
      <c r="I2087" s="128" t="s">
        <v>4868</v>
      </c>
      <c r="J2087" s="124"/>
      <c r="K2087" s="124"/>
      <c r="L2087" s="124"/>
      <c r="M2087" s="124"/>
      <c r="N2087" s="207">
        <v>103398.71</v>
      </c>
      <c r="O2087" s="207">
        <v>0</v>
      </c>
      <c r="P2087" s="124" t="s">
        <v>1314</v>
      </c>
    </row>
    <row r="2088" spans="1:16" ht="102">
      <c r="A2088" s="257">
        <v>513</v>
      </c>
      <c r="B2088" s="124"/>
      <c r="C2088" s="125" t="s">
        <v>201</v>
      </c>
      <c r="D2088" s="119">
        <v>43188</v>
      </c>
      <c r="E2088" s="120" t="s">
        <v>4869</v>
      </c>
      <c r="F2088" s="120" t="s">
        <v>15</v>
      </c>
      <c r="G2088" s="120">
        <v>4638</v>
      </c>
      <c r="H2088" s="124"/>
      <c r="I2088" s="128" t="s">
        <v>4870</v>
      </c>
      <c r="J2088" s="124"/>
      <c r="K2088" s="124"/>
      <c r="L2088" s="124"/>
      <c r="M2088" s="124"/>
      <c r="N2088" s="207">
        <v>310.47000000000003</v>
      </c>
      <c r="O2088" s="207">
        <v>0</v>
      </c>
      <c r="P2088" s="124" t="s">
        <v>1314</v>
      </c>
    </row>
    <row r="2089" spans="1:16" ht="63.75">
      <c r="A2089" s="257">
        <v>526</v>
      </c>
      <c r="B2089" s="124"/>
      <c r="C2089" s="125" t="s">
        <v>846</v>
      </c>
      <c r="D2089" s="119">
        <v>43192</v>
      </c>
      <c r="E2089" s="120" t="s">
        <v>4930</v>
      </c>
      <c r="F2089" s="120" t="s">
        <v>3</v>
      </c>
      <c r="G2089" s="120">
        <v>1609706</v>
      </c>
      <c r="H2089" s="124"/>
      <c r="I2089" s="128" t="s">
        <v>5636</v>
      </c>
      <c r="J2089" s="124"/>
      <c r="K2089" s="124"/>
      <c r="L2089" s="124"/>
      <c r="M2089" s="124"/>
      <c r="N2089" s="207">
        <v>0</v>
      </c>
      <c r="O2089" s="207">
        <v>193</v>
      </c>
      <c r="P2089" s="124" t="s">
        <v>1314</v>
      </c>
    </row>
    <row r="2090" spans="1:16" ht="51">
      <c r="A2090" s="257">
        <v>526</v>
      </c>
      <c r="B2090" s="124"/>
      <c r="C2090" s="125" t="s">
        <v>846</v>
      </c>
      <c r="D2090" s="119">
        <v>43192</v>
      </c>
      <c r="E2090" s="120" t="s">
        <v>4931</v>
      </c>
      <c r="F2090" s="120" t="s">
        <v>3</v>
      </c>
      <c r="G2090" s="120">
        <v>1609708</v>
      </c>
      <c r="H2090" s="124"/>
      <c r="I2090" s="128" t="s">
        <v>5637</v>
      </c>
      <c r="J2090" s="124"/>
      <c r="K2090" s="124"/>
      <c r="L2090" s="124"/>
      <c r="M2090" s="124"/>
      <c r="N2090" s="207">
        <v>0</v>
      </c>
      <c r="O2090" s="207">
        <v>922</v>
      </c>
      <c r="P2090" s="124" t="s">
        <v>1314</v>
      </c>
    </row>
    <row r="2091" spans="1:16" ht="51">
      <c r="A2091" s="257">
        <v>15</v>
      </c>
      <c r="B2091" s="124"/>
      <c r="C2091" s="125" t="s">
        <v>691</v>
      </c>
      <c r="D2091" s="119">
        <v>43192</v>
      </c>
      <c r="E2091" s="120" t="s">
        <v>4933</v>
      </c>
      <c r="F2091" s="120" t="s">
        <v>3</v>
      </c>
      <c r="G2091" s="120">
        <v>1609802</v>
      </c>
      <c r="H2091" s="124"/>
      <c r="I2091" s="128" t="s">
        <v>5639</v>
      </c>
      <c r="J2091" s="124"/>
      <c r="K2091" s="124"/>
      <c r="L2091" s="124"/>
      <c r="M2091" s="124"/>
      <c r="N2091" s="207">
        <v>0</v>
      </c>
      <c r="O2091" s="207">
        <v>600</v>
      </c>
      <c r="P2091" s="124" t="s">
        <v>1314</v>
      </c>
    </row>
    <row r="2092" spans="1:16" ht="51">
      <c r="A2092" s="257">
        <v>16</v>
      </c>
      <c r="B2092" s="124"/>
      <c r="C2092" s="125" t="s">
        <v>692</v>
      </c>
      <c r="D2092" s="119">
        <v>43192</v>
      </c>
      <c r="E2092" s="120" t="s">
        <v>4938</v>
      </c>
      <c r="F2092" s="120" t="s">
        <v>3</v>
      </c>
      <c r="G2092" s="120">
        <v>1609972</v>
      </c>
      <c r="H2092" s="124"/>
      <c r="I2092" s="128" t="s">
        <v>5644</v>
      </c>
      <c r="J2092" s="124"/>
      <c r="K2092" s="124"/>
      <c r="L2092" s="124"/>
      <c r="M2092" s="124"/>
      <c r="N2092" s="207">
        <v>0</v>
      </c>
      <c r="O2092" s="207">
        <v>304</v>
      </c>
      <c r="P2092" s="124" t="s">
        <v>1314</v>
      </c>
    </row>
    <row r="2093" spans="1:16" ht="51">
      <c r="A2093" s="257" t="s">
        <v>619</v>
      </c>
      <c r="B2093" s="124"/>
      <c r="C2093" s="125" t="s">
        <v>713</v>
      </c>
      <c r="D2093" s="119">
        <v>43192</v>
      </c>
      <c r="E2093" s="120" t="s">
        <v>4948</v>
      </c>
      <c r="F2093" s="120" t="s">
        <v>3</v>
      </c>
      <c r="G2093" s="120">
        <v>1609757</v>
      </c>
      <c r="H2093" s="124"/>
      <c r="I2093" s="128" t="s">
        <v>5654</v>
      </c>
      <c r="J2093" s="124"/>
      <c r="K2093" s="124"/>
      <c r="L2093" s="124"/>
      <c r="M2093" s="124"/>
      <c r="N2093" s="207">
        <v>0</v>
      </c>
      <c r="O2093" s="207">
        <v>3404.21</v>
      </c>
      <c r="P2093" s="124" t="s">
        <v>1314</v>
      </c>
    </row>
    <row r="2094" spans="1:16" ht="51">
      <c r="A2094" s="257" t="s">
        <v>619</v>
      </c>
      <c r="B2094" s="124"/>
      <c r="C2094" s="125" t="s">
        <v>713</v>
      </c>
      <c r="D2094" s="119">
        <v>43192</v>
      </c>
      <c r="E2094" s="120" t="s">
        <v>4988</v>
      </c>
      <c r="F2094" s="120" t="s">
        <v>3</v>
      </c>
      <c r="G2094" s="120">
        <v>1609884</v>
      </c>
      <c r="H2094" s="124"/>
      <c r="I2094" s="128" t="s">
        <v>5693</v>
      </c>
      <c r="J2094" s="124"/>
      <c r="K2094" s="124"/>
      <c r="L2094" s="124"/>
      <c r="M2094" s="124"/>
      <c r="N2094" s="207">
        <v>0</v>
      </c>
      <c r="O2094" s="207">
        <v>97</v>
      </c>
      <c r="P2094" s="124" t="s">
        <v>1314</v>
      </c>
    </row>
    <row r="2095" spans="1:16" ht="51">
      <c r="A2095" s="257" t="s">
        <v>619</v>
      </c>
      <c r="B2095" s="124"/>
      <c r="C2095" s="125" t="s">
        <v>713</v>
      </c>
      <c r="D2095" s="119">
        <v>43192</v>
      </c>
      <c r="E2095" s="120" t="s">
        <v>5022</v>
      </c>
      <c r="F2095" s="120" t="s">
        <v>3</v>
      </c>
      <c r="G2095" s="120">
        <v>1609940</v>
      </c>
      <c r="H2095" s="124"/>
      <c r="I2095" s="128" t="s">
        <v>5718</v>
      </c>
      <c r="J2095" s="124"/>
      <c r="K2095" s="124"/>
      <c r="L2095" s="124"/>
      <c r="M2095" s="124"/>
      <c r="N2095" s="207">
        <v>0</v>
      </c>
      <c r="O2095" s="207">
        <v>40</v>
      </c>
      <c r="P2095" s="124" t="s">
        <v>1314</v>
      </c>
    </row>
    <row r="2096" spans="1:16" ht="51">
      <c r="A2096" s="257" t="s">
        <v>619</v>
      </c>
      <c r="B2096" s="124"/>
      <c r="C2096" s="125" t="s">
        <v>713</v>
      </c>
      <c r="D2096" s="119">
        <v>43192</v>
      </c>
      <c r="E2096" s="120" t="s">
        <v>5037</v>
      </c>
      <c r="F2096" s="120" t="s">
        <v>3</v>
      </c>
      <c r="G2096" s="120">
        <v>1609918</v>
      </c>
      <c r="H2096" s="124"/>
      <c r="I2096" s="128" t="s">
        <v>5730</v>
      </c>
      <c r="J2096" s="124"/>
      <c r="K2096" s="124"/>
      <c r="L2096" s="124"/>
      <c r="M2096" s="124"/>
      <c r="N2096" s="207">
        <v>0</v>
      </c>
      <c r="O2096" s="207">
        <v>7239</v>
      </c>
      <c r="P2096" s="124" t="s">
        <v>1314</v>
      </c>
    </row>
    <row r="2097" spans="1:16" ht="51">
      <c r="A2097" s="257" t="s">
        <v>619</v>
      </c>
      <c r="B2097" s="124"/>
      <c r="C2097" s="125" t="s">
        <v>713</v>
      </c>
      <c r="D2097" s="119">
        <v>43192</v>
      </c>
      <c r="E2097" s="120" t="s">
        <v>5051</v>
      </c>
      <c r="F2097" s="120" t="s">
        <v>3</v>
      </c>
      <c r="G2097" s="120">
        <v>1609941</v>
      </c>
      <c r="H2097" s="124"/>
      <c r="I2097" s="128" t="s">
        <v>5743</v>
      </c>
      <c r="J2097" s="124"/>
      <c r="K2097" s="124"/>
      <c r="L2097" s="124"/>
      <c r="M2097" s="124"/>
      <c r="N2097" s="207">
        <v>0</v>
      </c>
      <c r="O2097" s="207">
        <v>0.01</v>
      </c>
      <c r="P2097" s="124" t="s">
        <v>1314</v>
      </c>
    </row>
    <row r="2098" spans="1:16" ht="51">
      <c r="A2098" s="257">
        <v>112</v>
      </c>
      <c r="B2098" s="124"/>
      <c r="C2098" s="125" t="s">
        <v>719</v>
      </c>
      <c r="D2098" s="119">
        <v>43192</v>
      </c>
      <c r="E2098" s="120" t="s">
        <v>5098</v>
      </c>
      <c r="F2098" s="120" t="s">
        <v>3</v>
      </c>
      <c r="G2098" s="120">
        <v>1609868</v>
      </c>
      <c r="H2098" s="124"/>
      <c r="I2098" s="128" t="s">
        <v>5781</v>
      </c>
      <c r="J2098" s="124"/>
      <c r="K2098" s="124"/>
      <c r="L2098" s="124"/>
      <c r="M2098" s="124"/>
      <c r="N2098" s="207">
        <v>0</v>
      </c>
      <c r="O2098" s="207">
        <v>1330</v>
      </c>
      <c r="P2098" s="124" t="s">
        <v>1314</v>
      </c>
    </row>
    <row r="2099" spans="1:16" ht="51">
      <c r="A2099" s="257" t="s">
        <v>619</v>
      </c>
      <c r="B2099" s="124"/>
      <c r="C2099" s="125" t="s">
        <v>713</v>
      </c>
      <c r="D2099" s="119">
        <v>43192</v>
      </c>
      <c r="E2099" s="120" t="s">
        <v>5108</v>
      </c>
      <c r="F2099" s="120" t="s">
        <v>3</v>
      </c>
      <c r="G2099" s="120">
        <v>1610014</v>
      </c>
      <c r="H2099" s="124"/>
      <c r="I2099" s="128" t="s">
        <v>5791</v>
      </c>
      <c r="J2099" s="124"/>
      <c r="K2099" s="124"/>
      <c r="L2099" s="124"/>
      <c r="M2099" s="124"/>
      <c r="N2099" s="207">
        <v>0</v>
      </c>
      <c r="O2099" s="207">
        <v>1324</v>
      </c>
      <c r="P2099" s="124" t="s">
        <v>1314</v>
      </c>
    </row>
    <row r="2100" spans="1:16" ht="51">
      <c r="A2100" s="257" t="s">
        <v>619</v>
      </c>
      <c r="B2100" s="124"/>
      <c r="C2100" s="125" t="s">
        <v>713</v>
      </c>
      <c r="D2100" s="119">
        <v>43192</v>
      </c>
      <c r="E2100" s="120" t="s">
        <v>5143</v>
      </c>
      <c r="F2100" s="120" t="s">
        <v>3</v>
      </c>
      <c r="G2100" s="120">
        <v>1609887</v>
      </c>
      <c r="H2100" s="124"/>
      <c r="I2100" s="128" t="s">
        <v>5823</v>
      </c>
      <c r="J2100" s="124"/>
      <c r="K2100" s="124"/>
      <c r="L2100" s="124"/>
      <c r="M2100" s="124"/>
      <c r="N2100" s="207">
        <v>0</v>
      </c>
      <c r="O2100" s="207">
        <v>73</v>
      </c>
      <c r="P2100" s="124" t="s">
        <v>1314</v>
      </c>
    </row>
    <row r="2101" spans="1:16" ht="51">
      <c r="A2101" s="257" t="s">
        <v>619</v>
      </c>
      <c r="B2101" s="124"/>
      <c r="C2101" s="125" t="s">
        <v>713</v>
      </c>
      <c r="D2101" s="119">
        <v>43192</v>
      </c>
      <c r="E2101" s="120" t="s">
        <v>5173</v>
      </c>
      <c r="F2101" s="120" t="s">
        <v>3</v>
      </c>
      <c r="G2101" s="120">
        <v>1609886</v>
      </c>
      <c r="H2101" s="124"/>
      <c r="I2101" s="128" t="s">
        <v>5851</v>
      </c>
      <c r="J2101" s="124"/>
      <c r="K2101" s="124"/>
      <c r="L2101" s="124"/>
      <c r="M2101" s="124"/>
      <c r="N2101" s="207">
        <v>0</v>
      </c>
      <c r="O2101" s="207">
        <v>169</v>
      </c>
      <c r="P2101" s="124" t="s">
        <v>1314</v>
      </c>
    </row>
    <row r="2102" spans="1:16" ht="51">
      <c r="A2102" s="257" t="s">
        <v>619</v>
      </c>
      <c r="B2102" s="124"/>
      <c r="C2102" s="125" t="s">
        <v>713</v>
      </c>
      <c r="D2102" s="119">
        <v>43192</v>
      </c>
      <c r="E2102" s="120" t="s">
        <v>5184</v>
      </c>
      <c r="F2102" s="120" t="s">
        <v>3</v>
      </c>
      <c r="G2102" s="120">
        <v>1609826</v>
      </c>
      <c r="H2102" s="124"/>
      <c r="I2102" s="128" t="s">
        <v>5861</v>
      </c>
      <c r="J2102" s="124"/>
      <c r="K2102" s="124"/>
      <c r="L2102" s="124"/>
      <c r="M2102" s="124"/>
      <c r="N2102" s="207">
        <v>0</v>
      </c>
      <c r="O2102" s="207">
        <v>4.5</v>
      </c>
      <c r="P2102" s="124" t="s">
        <v>1314</v>
      </c>
    </row>
    <row r="2103" spans="1:16" ht="51">
      <c r="A2103" s="257" t="s">
        <v>619</v>
      </c>
      <c r="B2103" s="124"/>
      <c r="C2103" s="125" t="s">
        <v>713</v>
      </c>
      <c r="D2103" s="119">
        <v>43192</v>
      </c>
      <c r="E2103" s="120" t="s">
        <v>5191</v>
      </c>
      <c r="F2103" s="120" t="s">
        <v>3</v>
      </c>
      <c r="G2103" s="120">
        <v>1609834</v>
      </c>
      <c r="H2103" s="124"/>
      <c r="I2103" s="128" t="s">
        <v>5867</v>
      </c>
      <c r="J2103" s="124"/>
      <c r="K2103" s="124"/>
      <c r="L2103" s="124"/>
      <c r="M2103" s="124"/>
      <c r="N2103" s="207">
        <v>0</v>
      </c>
      <c r="O2103" s="207">
        <v>994</v>
      </c>
      <c r="P2103" s="124" t="s">
        <v>1314</v>
      </c>
    </row>
    <row r="2104" spans="1:16" ht="51">
      <c r="A2104" s="257" t="s">
        <v>619</v>
      </c>
      <c r="B2104" s="124"/>
      <c r="C2104" s="125" t="s">
        <v>713</v>
      </c>
      <c r="D2104" s="119">
        <v>43192</v>
      </c>
      <c r="E2104" s="120" t="s">
        <v>5193</v>
      </c>
      <c r="F2104" s="120" t="s">
        <v>3</v>
      </c>
      <c r="G2104" s="120">
        <v>1609790</v>
      </c>
      <c r="H2104" s="124"/>
      <c r="I2104" s="128" t="s">
        <v>1371</v>
      </c>
      <c r="J2104" s="124"/>
      <c r="K2104" s="124"/>
      <c r="L2104" s="124"/>
      <c r="M2104" s="124"/>
      <c r="N2104" s="207">
        <v>0</v>
      </c>
      <c r="O2104" s="207">
        <v>1000</v>
      </c>
      <c r="P2104" s="124" t="s">
        <v>1314</v>
      </c>
    </row>
    <row r="2105" spans="1:16" ht="51">
      <c r="A2105" s="257" t="s">
        <v>619</v>
      </c>
      <c r="B2105" s="124"/>
      <c r="C2105" s="125" t="s">
        <v>713</v>
      </c>
      <c r="D2105" s="119">
        <v>43192</v>
      </c>
      <c r="E2105" s="120" t="s">
        <v>5234</v>
      </c>
      <c r="F2105" s="120" t="s">
        <v>3</v>
      </c>
      <c r="G2105" s="120">
        <v>1610013</v>
      </c>
      <c r="H2105" s="124"/>
      <c r="I2105" s="128" t="s">
        <v>5898</v>
      </c>
      <c r="J2105" s="124"/>
      <c r="K2105" s="124"/>
      <c r="L2105" s="124"/>
      <c r="M2105" s="124"/>
      <c r="N2105" s="207">
        <v>0</v>
      </c>
      <c r="O2105" s="207">
        <v>971</v>
      </c>
      <c r="P2105" s="124" t="s">
        <v>1314</v>
      </c>
    </row>
    <row r="2106" spans="1:16" ht="63.75">
      <c r="A2106" s="257">
        <v>41</v>
      </c>
      <c r="B2106" s="124"/>
      <c r="C2106" s="125" t="s">
        <v>697</v>
      </c>
      <c r="D2106" s="119">
        <v>43192</v>
      </c>
      <c r="E2106" s="120" t="s">
        <v>5274</v>
      </c>
      <c r="F2106" s="120" t="s">
        <v>1256</v>
      </c>
      <c r="G2106" s="120">
        <v>17113947</v>
      </c>
      <c r="H2106" s="124"/>
      <c r="I2106" s="128" t="s">
        <v>5937</v>
      </c>
      <c r="J2106" s="124"/>
      <c r="K2106" s="124"/>
      <c r="L2106" s="124"/>
      <c r="M2106" s="124"/>
      <c r="N2106" s="207">
        <v>0</v>
      </c>
      <c r="O2106" s="207">
        <v>113009.5</v>
      </c>
      <c r="P2106" s="124" t="s">
        <v>1314</v>
      </c>
    </row>
    <row r="2107" spans="1:16" ht="102">
      <c r="A2107" s="257">
        <v>376</v>
      </c>
      <c r="B2107" s="124"/>
      <c r="C2107" s="125" t="s">
        <v>1272</v>
      </c>
      <c r="D2107" s="119">
        <v>43192</v>
      </c>
      <c r="E2107" s="120" t="s">
        <v>5275</v>
      </c>
      <c r="F2107" s="120" t="s">
        <v>11</v>
      </c>
      <c r="G2107" s="120">
        <v>917560</v>
      </c>
      <c r="H2107" s="124"/>
      <c r="I2107" s="128" t="s">
        <v>5938</v>
      </c>
      <c r="J2107" s="124"/>
      <c r="K2107" s="124"/>
      <c r="L2107" s="124"/>
      <c r="M2107" s="124"/>
      <c r="N2107" s="207">
        <v>462018.59</v>
      </c>
      <c r="O2107" s="207">
        <v>0</v>
      </c>
      <c r="P2107" s="124" t="s">
        <v>1314</v>
      </c>
    </row>
    <row r="2108" spans="1:16" ht="89.25">
      <c r="A2108" s="257">
        <v>513</v>
      </c>
      <c r="B2108" s="124"/>
      <c r="C2108" s="125" t="s">
        <v>201</v>
      </c>
      <c r="D2108" s="119">
        <v>43192</v>
      </c>
      <c r="E2108" s="120" t="s">
        <v>5276</v>
      </c>
      <c r="F2108" s="120" t="s">
        <v>15</v>
      </c>
      <c r="G2108" s="120">
        <v>4654</v>
      </c>
      <c r="H2108" s="124"/>
      <c r="I2108" s="128" t="s">
        <v>5939</v>
      </c>
      <c r="J2108" s="124"/>
      <c r="K2108" s="124"/>
      <c r="L2108" s="124"/>
      <c r="M2108" s="124"/>
      <c r="N2108" s="207">
        <v>50</v>
      </c>
      <c r="O2108" s="207">
        <v>0</v>
      </c>
      <c r="P2108" s="124" t="s">
        <v>1314</v>
      </c>
    </row>
    <row r="2109" spans="1:16" ht="89.25">
      <c r="A2109" s="257">
        <v>594</v>
      </c>
      <c r="B2109" s="124"/>
      <c r="C2109" s="125" t="s">
        <v>113</v>
      </c>
      <c r="D2109" s="119">
        <v>43192</v>
      </c>
      <c r="E2109" s="120" t="s">
        <v>5277</v>
      </c>
      <c r="F2109" s="120" t="s">
        <v>15</v>
      </c>
      <c r="G2109" s="120">
        <v>4653</v>
      </c>
      <c r="H2109" s="124"/>
      <c r="I2109" s="128" t="s">
        <v>5940</v>
      </c>
      <c r="J2109" s="124"/>
      <c r="K2109" s="124"/>
      <c r="L2109" s="124"/>
      <c r="M2109" s="124"/>
      <c r="N2109" s="207">
        <v>276.38</v>
      </c>
      <c r="O2109" s="207">
        <v>0</v>
      </c>
      <c r="P2109" s="124" t="s">
        <v>1314</v>
      </c>
    </row>
    <row r="2110" spans="1:16" ht="63.75">
      <c r="A2110" s="257">
        <v>16</v>
      </c>
      <c r="B2110" s="124"/>
      <c r="C2110" s="125" t="s">
        <v>692</v>
      </c>
      <c r="D2110" s="119">
        <v>43193</v>
      </c>
      <c r="E2110" s="120" t="s">
        <v>4940</v>
      </c>
      <c r="F2110" s="120" t="s">
        <v>3</v>
      </c>
      <c r="G2110" s="120">
        <v>1610234</v>
      </c>
      <c r="H2110" s="124"/>
      <c r="I2110" s="128" t="s">
        <v>5646</v>
      </c>
      <c r="J2110" s="124"/>
      <c r="K2110" s="124"/>
      <c r="L2110" s="124"/>
      <c r="M2110" s="124"/>
      <c r="N2110" s="207">
        <v>0</v>
      </c>
      <c r="O2110" s="207">
        <v>6114.65</v>
      </c>
      <c r="P2110" s="124" t="s">
        <v>1314</v>
      </c>
    </row>
    <row r="2111" spans="1:16" ht="63.75">
      <c r="A2111" s="257">
        <v>16</v>
      </c>
      <c r="B2111" s="124"/>
      <c r="C2111" s="125" t="s">
        <v>692</v>
      </c>
      <c r="D2111" s="119">
        <v>43193</v>
      </c>
      <c r="E2111" s="120" t="s">
        <v>4941</v>
      </c>
      <c r="F2111" s="120" t="s">
        <v>3</v>
      </c>
      <c r="G2111" s="120">
        <v>1610236</v>
      </c>
      <c r="H2111" s="124"/>
      <c r="I2111" s="128" t="s">
        <v>5647</v>
      </c>
      <c r="J2111" s="124"/>
      <c r="K2111" s="124"/>
      <c r="L2111" s="124"/>
      <c r="M2111" s="124"/>
      <c r="N2111" s="207">
        <v>0</v>
      </c>
      <c r="O2111" s="207">
        <v>2594</v>
      </c>
      <c r="P2111" s="124" t="s">
        <v>1314</v>
      </c>
    </row>
    <row r="2112" spans="1:16" ht="63.75">
      <c r="A2112" s="257">
        <v>16</v>
      </c>
      <c r="B2112" s="124"/>
      <c r="C2112" s="125" t="s">
        <v>692</v>
      </c>
      <c r="D2112" s="119">
        <v>43193</v>
      </c>
      <c r="E2112" s="120" t="s">
        <v>4942</v>
      </c>
      <c r="F2112" s="120" t="s">
        <v>3</v>
      </c>
      <c r="G2112" s="120">
        <v>1610238</v>
      </c>
      <c r="H2112" s="124"/>
      <c r="I2112" s="128" t="s">
        <v>5648</v>
      </c>
      <c r="J2112" s="124"/>
      <c r="K2112" s="124"/>
      <c r="L2112" s="124"/>
      <c r="M2112" s="124"/>
      <c r="N2112" s="207">
        <v>0</v>
      </c>
      <c r="O2112" s="207">
        <v>4855</v>
      </c>
      <c r="P2112" s="124" t="s">
        <v>1314</v>
      </c>
    </row>
    <row r="2113" spans="1:16" ht="63.75">
      <c r="A2113" s="257">
        <v>591</v>
      </c>
      <c r="B2113" s="124"/>
      <c r="C2113" s="125" t="s">
        <v>861</v>
      </c>
      <c r="D2113" s="119">
        <v>43193</v>
      </c>
      <c r="E2113" s="120" t="s">
        <v>4945</v>
      </c>
      <c r="F2113" s="120" t="s">
        <v>3</v>
      </c>
      <c r="G2113" s="120">
        <v>1610289</v>
      </c>
      <c r="H2113" s="124"/>
      <c r="I2113" s="128" t="s">
        <v>5651</v>
      </c>
      <c r="J2113" s="124"/>
      <c r="K2113" s="124"/>
      <c r="L2113" s="124"/>
      <c r="M2113" s="124"/>
      <c r="N2113" s="207">
        <v>0</v>
      </c>
      <c r="O2113" s="207">
        <v>1695.5</v>
      </c>
      <c r="P2113" s="124" t="s">
        <v>1314</v>
      </c>
    </row>
    <row r="2114" spans="1:16" ht="51">
      <c r="A2114" s="257">
        <v>212</v>
      </c>
      <c r="B2114" s="124"/>
      <c r="C2114" s="125" t="s">
        <v>761</v>
      </c>
      <c r="D2114" s="119">
        <v>43193</v>
      </c>
      <c r="E2114" s="120" t="s">
        <v>4949</v>
      </c>
      <c r="F2114" s="120" t="s">
        <v>3</v>
      </c>
      <c r="G2114" s="120">
        <v>1610327</v>
      </c>
      <c r="H2114" s="124"/>
      <c r="I2114" s="128" t="s">
        <v>5655</v>
      </c>
      <c r="J2114" s="124"/>
      <c r="K2114" s="124"/>
      <c r="L2114" s="124"/>
      <c r="M2114" s="124"/>
      <c r="N2114" s="207">
        <v>0</v>
      </c>
      <c r="O2114" s="207">
        <v>128</v>
      </c>
      <c r="P2114" s="124" t="s">
        <v>1314</v>
      </c>
    </row>
    <row r="2115" spans="1:16" ht="51">
      <c r="A2115" s="257">
        <v>212</v>
      </c>
      <c r="B2115" s="124"/>
      <c r="C2115" s="125" t="s">
        <v>761</v>
      </c>
      <c r="D2115" s="119">
        <v>43193</v>
      </c>
      <c r="E2115" s="120" t="s">
        <v>4951</v>
      </c>
      <c r="F2115" s="120" t="s">
        <v>3</v>
      </c>
      <c r="G2115" s="120">
        <v>1610375</v>
      </c>
      <c r="H2115" s="124"/>
      <c r="I2115" s="128" t="s">
        <v>5657</v>
      </c>
      <c r="J2115" s="124"/>
      <c r="K2115" s="124"/>
      <c r="L2115" s="124"/>
      <c r="M2115" s="124"/>
      <c r="N2115" s="207">
        <v>0</v>
      </c>
      <c r="O2115" s="207">
        <v>50</v>
      </c>
      <c r="P2115" s="124" t="s">
        <v>1314</v>
      </c>
    </row>
    <row r="2116" spans="1:16" ht="51">
      <c r="A2116" s="257">
        <v>373</v>
      </c>
      <c r="B2116" s="124"/>
      <c r="C2116" s="125" t="s">
        <v>1269</v>
      </c>
      <c r="D2116" s="119">
        <v>43193</v>
      </c>
      <c r="E2116" s="120" t="s">
        <v>4952</v>
      </c>
      <c r="F2116" s="120" t="s">
        <v>3</v>
      </c>
      <c r="G2116" s="120">
        <v>1610407</v>
      </c>
      <c r="H2116" s="124"/>
      <c r="I2116" s="128" t="s">
        <v>5658</v>
      </c>
      <c r="J2116" s="124"/>
      <c r="K2116" s="124"/>
      <c r="L2116" s="124"/>
      <c r="M2116" s="124"/>
      <c r="N2116" s="207">
        <v>0</v>
      </c>
      <c r="O2116" s="207">
        <v>190.11</v>
      </c>
      <c r="P2116" s="124" t="s">
        <v>1314</v>
      </c>
    </row>
    <row r="2117" spans="1:16" ht="51">
      <c r="A2117" s="257">
        <v>373</v>
      </c>
      <c r="B2117" s="124"/>
      <c r="C2117" s="125" t="s">
        <v>1269</v>
      </c>
      <c r="D2117" s="119">
        <v>43193</v>
      </c>
      <c r="E2117" s="120" t="s">
        <v>4953</v>
      </c>
      <c r="F2117" s="120" t="s">
        <v>3</v>
      </c>
      <c r="G2117" s="120">
        <v>1610438</v>
      </c>
      <c r="H2117" s="124"/>
      <c r="I2117" s="128" t="s">
        <v>5659</v>
      </c>
      <c r="J2117" s="124"/>
      <c r="K2117" s="124"/>
      <c r="L2117" s="124"/>
      <c r="M2117" s="124"/>
      <c r="N2117" s="207">
        <v>0</v>
      </c>
      <c r="O2117" s="207">
        <v>222.64</v>
      </c>
      <c r="P2117" s="124" t="s">
        <v>1314</v>
      </c>
    </row>
    <row r="2118" spans="1:16" ht="51">
      <c r="A2118" s="257">
        <v>373</v>
      </c>
      <c r="B2118" s="124"/>
      <c r="C2118" s="125" t="s">
        <v>1269</v>
      </c>
      <c r="D2118" s="119">
        <v>43193</v>
      </c>
      <c r="E2118" s="120" t="s">
        <v>4954</v>
      </c>
      <c r="F2118" s="120" t="s">
        <v>3</v>
      </c>
      <c r="G2118" s="120">
        <v>1610439</v>
      </c>
      <c r="H2118" s="124"/>
      <c r="I2118" s="128" t="s">
        <v>5660</v>
      </c>
      <c r="J2118" s="124"/>
      <c r="K2118" s="124"/>
      <c r="L2118" s="124"/>
      <c r="M2118" s="124"/>
      <c r="N2118" s="207">
        <v>0</v>
      </c>
      <c r="O2118" s="207">
        <v>5159.5</v>
      </c>
      <c r="P2118" s="124" t="s">
        <v>1314</v>
      </c>
    </row>
    <row r="2119" spans="1:16" ht="51">
      <c r="A2119" s="257" t="s">
        <v>619</v>
      </c>
      <c r="B2119" s="124"/>
      <c r="C2119" s="125" t="s">
        <v>713</v>
      </c>
      <c r="D2119" s="119">
        <v>43193</v>
      </c>
      <c r="E2119" s="120" t="s">
        <v>4984</v>
      </c>
      <c r="F2119" s="120" t="s">
        <v>3</v>
      </c>
      <c r="G2119" s="120">
        <v>1610324</v>
      </c>
      <c r="H2119" s="124"/>
      <c r="I2119" s="128" t="s">
        <v>5689</v>
      </c>
      <c r="J2119" s="124"/>
      <c r="K2119" s="124"/>
      <c r="L2119" s="124"/>
      <c r="M2119" s="124"/>
      <c r="N2119" s="207">
        <v>0</v>
      </c>
      <c r="O2119" s="207">
        <v>1390.4</v>
      </c>
      <c r="P2119" s="124" t="s">
        <v>1314</v>
      </c>
    </row>
    <row r="2120" spans="1:16" ht="51">
      <c r="A2120" s="257" t="s">
        <v>619</v>
      </c>
      <c r="B2120" s="124"/>
      <c r="C2120" s="125" t="s">
        <v>713</v>
      </c>
      <c r="D2120" s="119">
        <v>43193</v>
      </c>
      <c r="E2120" s="120" t="s">
        <v>5063</v>
      </c>
      <c r="F2120" s="120" t="s">
        <v>3</v>
      </c>
      <c r="G2120" s="120">
        <v>1610189</v>
      </c>
      <c r="H2120" s="124"/>
      <c r="I2120" s="128" t="s">
        <v>1397</v>
      </c>
      <c r="J2120" s="124"/>
      <c r="K2120" s="124"/>
      <c r="L2120" s="124"/>
      <c r="M2120" s="124"/>
      <c r="N2120" s="207">
        <v>0</v>
      </c>
      <c r="O2120" s="207">
        <v>703.59</v>
      </c>
      <c r="P2120" s="124" t="s">
        <v>1314</v>
      </c>
    </row>
    <row r="2121" spans="1:16" ht="51">
      <c r="A2121" s="257" t="s">
        <v>619</v>
      </c>
      <c r="B2121" s="124"/>
      <c r="C2121" s="125" t="s">
        <v>713</v>
      </c>
      <c r="D2121" s="119">
        <v>43193</v>
      </c>
      <c r="E2121" s="120" t="s">
        <v>5064</v>
      </c>
      <c r="F2121" s="120" t="s">
        <v>3</v>
      </c>
      <c r="G2121" s="120">
        <v>1610317</v>
      </c>
      <c r="H2121" s="124"/>
      <c r="I2121" s="128" t="s">
        <v>1408</v>
      </c>
      <c r="J2121" s="124"/>
      <c r="K2121" s="124"/>
      <c r="L2121" s="124"/>
      <c r="M2121" s="124"/>
      <c r="N2121" s="207">
        <v>0</v>
      </c>
      <c r="O2121" s="207">
        <v>695</v>
      </c>
      <c r="P2121" s="124" t="s">
        <v>1314</v>
      </c>
    </row>
    <row r="2122" spans="1:16" ht="51">
      <c r="A2122" s="257" t="s">
        <v>619</v>
      </c>
      <c r="B2122" s="124"/>
      <c r="C2122" s="125" t="s">
        <v>713</v>
      </c>
      <c r="D2122" s="119">
        <v>43193</v>
      </c>
      <c r="E2122" s="120" t="s">
        <v>5077</v>
      </c>
      <c r="F2122" s="120" t="s">
        <v>3</v>
      </c>
      <c r="G2122" s="120">
        <v>1610190</v>
      </c>
      <c r="H2122" s="124"/>
      <c r="I2122" s="128" t="s">
        <v>1385</v>
      </c>
      <c r="J2122" s="124"/>
      <c r="K2122" s="124"/>
      <c r="L2122" s="124"/>
      <c r="M2122" s="124"/>
      <c r="N2122" s="207">
        <v>0</v>
      </c>
      <c r="O2122" s="207">
        <v>711</v>
      </c>
      <c r="P2122" s="124" t="s">
        <v>1314</v>
      </c>
    </row>
    <row r="2123" spans="1:16" ht="51">
      <c r="A2123" s="257" t="s">
        <v>619</v>
      </c>
      <c r="B2123" s="124"/>
      <c r="C2123" s="125" t="s">
        <v>713</v>
      </c>
      <c r="D2123" s="119">
        <v>43193</v>
      </c>
      <c r="E2123" s="120" t="s">
        <v>5081</v>
      </c>
      <c r="F2123" s="120" t="s">
        <v>3</v>
      </c>
      <c r="G2123" s="120">
        <v>1610307</v>
      </c>
      <c r="H2123" s="124"/>
      <c r="I2123" s="128" t="s">
        <v>5770</v>
      </c>
      <c r="J2123" s="124"/>
      <c r="K2123" s="124"/>
      <c r="L2123" s="124"/>
      <c r="M2123" s="124"/>
      <c r="N2123" s="207">
        <v>0</v>
      </c>
      <c r="O2123" s="207">
        <v>7383.94</v>
      </c>
      <c r="P2123" s="124" t="s">
        <v>1314</v>
      </c>
    </row>
    <row r="2124" spans="1:16" ht="51">
      <c r="A2124" s="257">
        <v>35</v>
      </c>
      <c r="B2124" s="124"/>
      <c r="C2124" s="125" t="s">
        <v>696</v>
      </c>
      <c r="D2124" s="119">
        <v>43193</v>
      </c>
      <c r="E2124" s="120" t="s">
        <v>5090</v>
      </c>
      <c r="F2124" s="120" t="s">
        <v>3</v>
      </c>
      <c r="G2124" s="120">
        <v>1610263</v>
      </c>
      <c r="H2124" s="124"/>
      <c r="I2124" s="128" t="s">
        <v>1380</v>
      </c>
      <c r="J2124" s="124"/>
      <c r="K2124" s="124"/>
      <c r="L2124" s="124"/>
      <c r="M2124" s="124"/>
      <c r="N2124" s="207">
        <v>0</v>
      </c>
      <c r="O2124" s="207">
        <v>1200</v>
      </c>
      <c r="P2124" s="124" t="s">
        <v>1314</v>
      </c>
    </row>
    <row r="2125" spans="1:16" ht="38.25">
      <c r="A2125" s="257">
        <v>35</v>
      </c>
      <c r="B2125" s="124"/>
      <c r="C2125" s="125" t="s">
        <v>696</v>
      </c>
      <c r="D2125" s="119">
        <v>43193</v>
      </c>
      <c r="E2125" s="120" t="s">
        <v>5092</v>
      </c>
      <c r="F2125" s="120" t="s">
        <v>3</v>
      </c>
      <c r="G2125" s="120">
        <v>1610349</v>
      </c>
      <c r="H2125" s="124"/>
      <c r="I2125" s="128" t="s">
        <v>1378</v>
      </c>
      <c r="J2125" s="124"/>
      <c r="K2125" s="124"/>
      <c r="L2125" s="124"/>
      <c r="M2125" s="124"/>
      <c r="N2125" s="207">
        <v>0</v>
      </c>
      <c r="O2125" s="207">
        <v>1278</v>
      </c>
      <c r="P2125" s="124" t="s">
        <v>1314</v>
      </c>
    </row>
    <row r="2126" spans="1:16" ht="51">
      <c r="A2126" s="257" t="s">
        <v>619</v>
      </c>
      <c r="B2126" s="124"/>
      <c r="C2126" s="125" t="s">
        <v>713</v>
      </c>
      <c r="D2126" s="119">
        <v>43193</v>
      </c>
      <c r="E2126" s="120" t="s">
        <v>5168</v>
      </c>
      <c r="F2126" s="120" t="s">
        <v>3</v>
      </c>
      <c r="G2126" s="120">
        <v>1610373</v>
      </c>
      <c r="H2126" s="124"/>
      <c r="I2126" s="128" t="s">
        <v>5847</v>
      </c>
      <c r="J2126" s="124"/>
      <c r="K2126" s="124"/>
      <c r="L2126" s="124"/>
      <c r="M2126" s="124"/>
      <c r="N2126" s="207">
        <v>0</v>
      </c>
      <c r="O2126" s="207">
        <v>518.26</v>
      </c>
      <c r="P2126" s="124" t="s">
        <v>1314</v>
      </c>
    </row>
    <row r="2127" spans="1:16" ht="51">
      <c r="A2127" s="257" t="s">
        <v>619</v>
      </c>
      <c r="B2127" s="124"/>
      <c r="C2127" s="125" t="s">
        <v>713</v>
      </c>
      <c r="D2127" s="119">
        <v>43193</v>
      </c>
      <c r="E2127" s="120" t="s">
        <v>5185</v>
      </c>
      <c r="F2127" s="120" t="s">
        <v>3</v>
      </c>
      <c r="G2127" s="120">
        <v>1610259</v>
      </c>
      <c r="H2127" s="124"/>
      <c r="I2127" s="128" t="s">
        <v>5862</v>
      </c>
      <c r="J2127" s="124"/>
      <c r="K2127" s="124"/>
      <c r="L2127" s="124"/>
      <c r="M2127" s="124"/>
      <c r="N2127" s="207">
        <v>0</v>
      </c>
      <c r="O2127" s="207">
        <v>1944.51</v>
      </c>
      <c r="P2127" s="124" t="s">
        <v>1314</v>
      </c>
    </row>
    <row r="2128" spans="1:16" ht="51">
      <c r="A2128" s="257" t="s">
        <v>619</v>
      </c>
      <c r="B2128" s="124"/>
      <c r="C2128" s="125" t="s">
        <v>713</v>
      </c>
      <c r="D2128" s="119">
        <v>43193</v>
      </c>
      <c r="E2128" s="120" t="s">
        <v>5222</v>
      </c>
      <c r="F2128" s="120" t="s">
        <v>3</v>
      </c>
      <c r="G2128" s="120">
        <v>1610328</v>
      </c>
      <c r="H2128" s="124"/>
      <c r="I2128" s="128" t="s">
        <v>5886</v>
      </c>
      <c r="J2128" s="124"/>
      <c r="K2128" s="124"/>
      <c r="L2128" s="124"/>
      <c r="M2128" s="124"/>
      <c r="N2128" s="207">
        <v>0</v>
      </c>
      <c r="O2128" s="207">
        <v>1645.2</v>
      </c>
      <c r="P2128" s="124" t="s">
        <v>1314</v>
      </c>
    </row>
    <row r="2129" spans="1:16" ht="51">
      <c r="A2129" s="257" t="s">
        <v>619</v>
      </c>
      <c r="B2129" s="124"/>
      <c r="C2129" s="125" t="s">
        <v>713</v>
      </c>
      <c r="D2129" s="119">
        <v>43193</v>
      </c>
      <c r="E2129" s="120" t="s">
        <v>5243</v>
      </c>
      <c r="F2129" s="120" t="s">
        <v>3</v>
      </c>
      <c r="G2129" s="120">
        <v>1610344</v>
      </c>
      <c r="H2129" s="124"/>
      <c r="I2129" s="128" t="s">
        <v>1372</v>
      </c>
      <c r="J2129" s="124"/>
      <c r="K2129" s="124"/>
      <c r="L2129" s="124"/>
      <c r="M2129" s="124"/>
      <c r="N2129" s="207">
        <v>0</v>
      </c>
      <c r="O2129" s="207">
        <v>711.18</v>
      </c>
      <c r="P2129" s="124" t="s">
        <v>1314</v>
      </c>
    </row>
    <row r="2130" spans="1:16" ht="89.25">
      <c r="A2130" s="257">
        <v>597</v>
      </c>
      <c r="B2130" s="124"/>
      <c r="C2130" s="125" t="s">
        <v>3556</v>
      </c>
      <c r="D2130" s="119">
        <v>43193</v>
      </c>
      <c r="E2130" s="120" t="s">
        <v>5278</v>
      </c>
      <c r="F2130" s="120" t="s">
        <v>11</v>
      </c>
      <c r="G2130" s="120">
        <v>917648</v>
      </c>
      <c r="H2130" s="124"/>
      <c r="I2130" s="128" t="s">
        <v>5944</v>
      </c>
      <c r="J2130" s="124"/>
      <c r="K2130" s="124"/>
      <c r="L2130" s="124"/>
      <c r="M2130" s="124"/>
      <c r="N2130" s="207">
        <v>3868.76</v>
      </c>
      <c r="O2130" s="207">
        <v>0</v>
      </c>
      <c r="P2130" s="124" t="s">
        <v>1314</v>
      </c>
    </row>
    <row r="2131" spans="1:16" ht="63.75">
      <c r="A2131" s="257">
        <v>513</v>
      </c>
      <c r="B2131" s="124"/>
      <c r="C2131" s="125" t="s">
        <v>201</v>
      </c>
      <c r="D2131" s="119">
        <v>43193</v>
      </c>
      <c r="E2131" s="120" t="s">
        <v>5279</v>
      </c>
      <c r="F2131" s="120" t="s">
        <v>15</v>
      </c>
      <c r="G2131" s="120">
        <v>701347</v>
      </c>
      <c r="H2131" s="124"/>
      <c r="I2131" s="128" t="s">
        <v>5945</v>
      </c>
      <c r="J2131" s="124"/>
      <c r="K2131" s="124"/>
      <c r="L2131" s="124"/>
      <c r="M2131" s="124"/>
      <c r="N2131" s="207">
        <v>50</v>
      </c>
      <c r="O2131" s="207">
        <v>0</v>
      </c>
      <c r="P2131" s="124" t="s">
        <v>1314</v>
      </c>
    </row>
    <row r="2132" spans="1:16" ht="63.75">
      <c r="A2132" s="257">
        <v>513</v>
      </c>
      <c r="B2132" s="124"/>
      <c r="C2132" s="125" t="s">
        <v>201</v>
      </c>
      <c r="D2132" s="119">
        <v>43193</v>
      </c>
      <c r="E2132" s="120" t="s">
        <v>5280</v>
      </c>
      <c r="F2132" s="120" t="s">
        <v>15</v>
      </c>
      <c r="G2132" s="120">
        <v>701453</v>
      </c>
      <c r="H2132" s="124"/>
      <c r="I2132" s="128" t="s">
        <v>5946</v>
      </c>
      <c r="J2132" s="124"/>
      <c r="K2132" s="124"/>
      <c r="L2132" s="124"/>
      <c r="M2132" s="124"/>
      <c r="N2132" s="207">
        <v>50</v>
      </c>
      <c r="O2132" s="207">
        <v>0</v>
      </c>
      <c r="P2132" s="124" t="s">
        <v>1314</v>
      </c>
    </row>
    <row r="2133" spans="1:16" ht="63.75">
      <c r="A2133" s="257">
        <v>513</v>
      </c>
      <c r="B2133" s="124"/>
      <c r="C2133" s="125" t="s">
        <v>201</v>
      </c>
      <c r="D2133" s="119">
        <v>43193</v>
      </c>
      <c r="E2133" s="120" t="s">
        <v>5281</v>
      </c>
      <c r="F2133" s="120" t="s">
        <v>15</v>
      </c>
      <c r="G2133" s="120">
        <v>701458</v>
      </c>
      <c r="H2133" s="124"/>
      <c r="I2133" s="128" t="s">
        <v>5947</v>
      </c>
      <c r="J2133" s="124"/>
      <c r="K2133" s="124"/>
      <c r="L2133" s="124"/>
      <c r="M2133" s="124"/>
      <c r="N2133" s="207">
        <v>50</v>
      </c>
      <c r="O2133" s="207">
        <v>0</v>
      </c>
      <c r="P2133" s="124" t="s">
        <v>1314</v>
      </c>
    </row>
    <row r="2134" spans="1:16" ht="63.75">
      <c r="A2134" s="257">
        <v>513</v>
      </c>
      <c r="B2134" s="124"/>
      <c r="C2134" s="125" t="s">
        <v>201</v>
      </c>
      <c r="D2134" s="119">
        <v>43193</v>
      </c>
      <c r="E2134" s="120" t="s">
        <v>5282</v>
      </c>
      <c r="F2134" s="120" t="s">
        <v>15</v>
      </c>
      <c r="G2134" s="120">
        <v>701461</v>
      </c>
      <c r="H2134" s="124"/>
      <c r="I2134" s="128" t="s">
        <v>5948</v>
      </c>
      <c r="J2134" s="124"/>
      <c r="K2134" s="124"/>
      <c r="L2134" s="124"/>
      <c r="M2134" s="124"/>
      <c r="N2134" s="207">
        <v>50</v>
      </c>
      <c r="O2134" s="207">
        <v>0</v>
      </c>
      <c r="P2134" s="124" t="s">
        <v>1314</v>
      </c>
    </row>
    <row r="2135" spans="1:16" ht="63.75">
      <c r="A2135" s="257" t="s">
        <v>619</v>
      </c>
      <c r="B2135" s="124"/>
      <c r="C2135" s="125" t="s">
        <v>713</v>
      </c>
      <c r="D2135" s="119">
        <v>43193</v>
      </c>
      <c r="E2135" s="120" t="s">
        <v>5283</v>
      </c>
      <c r="F2135" s="120" t="s">
        <v>15</v>
      </c>
      <c r="G2135" s="120">
        <v>701601</v>
      </c>
      <c r="H2135" s="124"/>
      <c r="I2135" s="128" t="s">
        <v>5949</v>
      </c>
      <c r="J2135" s="124"/>
      <c r="K2135" s="124"/>
      <c r="L2135" s="124"/>
      <c r="M2135" s="124"/>
      <c r="N2135" s="207">
        <v>50</v>
      </c>
      <c r="O2135" s="207">
        <v>0</v>
      </c>
      <c r="P2135" s="124" t="s">
        <v>1314</v>
      </c>
    </row>
    <row r="2136" spans="1:16" ht="51">
      <c r="A2136" s="257" t="s">
        <v>619</v>
      </c>
      <c r="B2136" s="124"/>
      <c r="C2136" s="125" t="s">
        <v>713</v>
      </c>
      <c r="D2136" s="119">
        <v>43193</v>
      </c>
      <c r="E2136" s="120" t="s">
        <v>5284</v>
      </c>
      <c r="F2136" s="120" t="s">
        <v>15</v>
      </c>
      <c r="G2136" s="120">
        <v>701603</v>
      </c>
      <c r="H2136" s="124"/>
      <c r="I2136" s="128" t="s">
        <v>5950</v>
      </c>
      <c r="J2136" s="124"/>
      <c r="K2136" s="124"/>
      <c r="L2136" s="124"/>
      <c r="M2136" s="124"/>
      <c r="N2136" s="207">
        <v>50</v>
      </c>
      <c r="O2136" s="207">
        <v>0</v>
      </c>
      <c r="P2136" s="124" t="s">
        <v>1314</v>
      </c>
    </row>
    <row r="2137" spans="1:16" ht="89.25">
      <c r="A2137" s="257">
        <v>594</v>
      </c>
      <c r="B2137" s="124"/>
      <c r="C2137" s="125" t="s">
        <v>113</v>
      </c>
      <c r="D2137" s="119">
        <v>43193</v>
      </c>
      <c r="E2137" s="120" t="s">
        <v>5285</v>
      </c>
      <c r="F2137" s="120" t="s">
        <v>15</v>
      </c>
      <c r="G2137" s="120">
        <v>4664</v>
      </c>
      <c r="H2137" s="124"/>
      <c r="I2137" s="128" t="s">
        <v>5951</v>
      </c>
      <c r="J2137" s="124"/>
      <c r="K2137" s="124"/>
      <c r="L2137" s="124"/>
      <c r="M2137" s="124"/>
      <c r="N2137" s="207">
        <v>271.99</v>
      </c>
      <c r="O2137" s="207">
        <v>0</v>
      </c>
      <c r="P2137" s="124" t="s">
        <v>1314</v>
      </c>
    </row>
    <row r="2138" spans="1:16" ht="51">
      <c r="A2138" s="257">
        <v>513</v>
      </c>
      <c r="B2138" s="124"/>
      <c r="C2138" s="125" t="s">
        <v>201</v>
      </c>
      <c r="D2138" s="119">
        <v>43193</v>
      </c>
      <c r="E2138" s="120" t="s">
        <v>5286</v>
      </c>
      <c r="F2138" s="120" t="s">
        <v>15</v>
      </c>
      <c r="G2138" s="120">
        <v>702221</v>
      </c>
      <c r="H2138" s="124"/>
      <c r="I2138" s="128" t="s">
        <v>5952</v>
      </c>
      <c r="J2138" s="124"/>
      <c r="K2138" s="124"/>
      <c r="L2138" s="124"/>
      <c r="M2138" s="124"/>
      <c r="N2138" s="207">
        <v>50</v>
      </c>
      <c r="O2138" s="207">
        <v>0</v>
      </c>
      <c r="P2138" s="124" t="s">
        <v>1314</v>
      </c>
    </row>
    <row r="2139" spans="1:16" ht="102">
      <c r="A2139" s="257">
        <v>310</v>
      </c>
      <c r="B2139" s="124"/>
      <c r="C2139" s="125" t="s">
        <v>807</v>
      </c>
      <c r="D2139" s="119">
        <v>43193</v>
      </c>
      <c r="E2139" s="120" t="s">
        <v>5287</v>
      </c>
      <c r="F2139" s="120" t="s">
        <v>1257</v>
      </c>
      <c r="G2139" s="120">
        <v>4614</v>
      </c>
      <c r="H2139" s="124"/>
      <c r="I2139" s="128" t="s">
        <v>5953</v>
      </c>
      <c r="J2139" s="124"/>
      <c r="K2139" s="124"/>
      <c r="L2139" s="124"/>
      <c r="M2139" s="124"/>
      <c r="N2139" s="207">
        <v>42771.18</v>
      </c>
      <c r="O2139" s="207">
        <v>0</v>
      </c>
      <c r="P2139" s="124" t="s">
        <v>1314</v>
      </c>
    </row>
    <row r="2140" spans="1:16" ht="102">
      <c r="A2140" s="257">
        <v>310</v>
      </c>
      <c r="B2140" s="124"/>
      <c r="C2140" s="125" t="s">
        <v>807</v>
      </c>
      <c r="D2140" s="119">
        <v>43193</v>
      </c>
      <c r="E2140" s="120" t="s">
        <v>5288</v>
      </c>
      <c r="F2140" s="120" t="s">
        <v>15</v>
      </c>
      <c r="G2140" s="120">
        <v>4614</v>
      </c>
      <c r="H2140" s="124"/>
      <c r="I2140" s="128" t="s">
        <v>5954</v>
      </c>
      <c r="J2140" s="124"/>
      <c r="K2140" s="124"/>
      <c r="L2140" s="124"/>
      <c r="M2140" s="124"/>
      <c r="N2140" s="207">
        <v>3225.56</v>
      </c>
      <c r="O2140" s="207">
        <v>0</v>
      </c>
      <c r="P2140" s="124" t="s">
        <v>1314</v>
      </c>
    </row>
    <row r="2141" spans="1:16" ht="63.75">
      <c r="A2141" s="257" t="s">
        <v>619</v>
      </c>
      <c r="B2141" s="124"/>
      <c r="C2141" s="125" t="s">
        <v>713</v>
      </c>
      <c r="D2141" s="119">
        <v>43194</v>
      </c>
      <c r="E2141" s="120" t="s">
        <v>4943</v>
      </c>
      <c r="F2141" s="120" t="s">
        <v>3</v>
      </c>
      <c r="G2141" s="120">
        <v>1610693</v>
      </c>
      <c r="H2141" s="124"/>
      <c r="I2141" s="128" t="s">
        <v>5649</v>
      </c>
      <c r="J2141" s="124"/>
      <c r="K2141" s="124"/>
      <c r="L2141" s="124"/>
      <c r="M2141" s="124"/>
      <c r="N2141" s="207">
        <v>0</v>
      </c>
      <c r="O2141" s="207">
        <v>12336.43</v>
      </c>
      <c r="P2141" s="124" t="s">
        <v>1314</v>
      </c>
    </row>
    <row r="2142" spans="1:16" ht="63.75">
      <c r="A2142" s="257">
        <v>512</v>
      </c>
      <c r="B2142" s="124"/>
      <c r="C2142" s="125" t="s">
        <v>840</v>
      </c>
      <c r="D2142" s="119">
        <v>43194</v>
      </c>
      <c r="E2142" s="120" t="s">
        <v>4957</v>
      </c>
      <c r="F2142" s="120" t="s">
        <v>3</v>
      </c>
      <c r="G2142" s="120">
        <v>1610595</v>
      </c>
      <c r="H2142" s="124"/>
      <c r="I2142" s="128" t="s">
        <v>5663</v>
      </c>
      <c r="J2142" s="124"/>
      <c r="K2142" s="124"/>
      <c r="L2142" s="124"/>
      <c r="M2142" s="124"/>
      <c r="N2142" s="207">
        <v>0</v>
      </c>
      <c r="O2142" s="207">
        <v>2148.52</v>
      </c>
      <c r="P2142" s="124" t="s">
        <v>3943</v>
      </c>
    </row>
    <row r="2143" spans="1:16" ht="63.75">
      <c r="A2143" s="257">
        <v>512</v>
      </c>
      <c r="B2143" s="124"/>
      <c r="C2143" s="125" t="s">
        <v>840</v>
      </c>
      <c r="D2143" s="119">
        <v>43194</v>
      </c>
      <c r="E2143" s="120" t="s">
        <v>4957</v>
      </c>
      <c r="F2143" s="120" t="s">
        <v>3</v>
      </c>
      <c r="G2143" s="120">
        <v>1610595</v>
      </c>
      <c r="H2143" s="124"/>
      <c r="I2143" s="128" t="s">
        <v>5663</v>
      </c>
      <c r="J2143" s="124"/>
      <c r="K2143" s="124"/>
      <c r="L2143" s="124"/>
      <c r="M2143" s="124"/>
      <c r="N2143" s="207">
        <v>0</v>
      </c>
      <c r="O2143" s="207">
        <v>3978.37</v>
      </c>
      <c r="P2143" s="124" t="s">
        <v>3943</v>
      </c>
    </row>
    <row r="2144" spans="1:16" ht="63.75">
      <c r="A2144" s="257">
        <v>594</v>
      </c>
      <c r="B2144" s="124"/>
      <c r="C2144" s="125" t="s">
        <v>113</v>
      </c>
      <c r="D2144" s="119">
        <v>43194</v>
      </c>
      <c r="E2144" s="120" t="s">
        <v>4957</v>
      </c>
      <c r="F2144" s="120" t="s">
        <v>3</v>
      </c>
      <c r="G2144" s="120">
        <v>1610595</v>
      </c>
      <c r="H2144" s="124"/>
      <c r="I2144" s="128" t="s">
        <v>5663</v>
      </c>
      <c r="J2144" s="124"/>
      <c r="K2144" s="124"/>
      <c r="L2144" s="124"/>
      <c r="M2144" s="124"/>
      <c r="N2144" s="207">
        <v>0</v>
      </c>
      <c r="O2144" s="207">
        <v>2886</v>
      </c>
      <c r="P2144" s="124" t="s">
        <v>3943</v>
      </c>
    </row>
    <row r="2145" spans="1:16" ht="63.75">
      <c r="A2145" s="257">
        <v>650</v>
      </c>
      <c r="B2145" s="124"/>
      <c r="C2145" s="125" t="s">
        <v>232</v>
      </c>
      <c r="D2145" s="119">
        <v>43194</v>
      </c>
      <c r="E2145" s="120" t="s">
        <v>4957</v>
      </c>
      <c r="F2145" s="120" t="s">
        <v>3</v>
      </c>
      <c r="G2145" s="120">
        <v>1610595</v>
      </c>
      <c r="H2145" s="124"/>
      <c r="I2145" s="128" t="s">
        <v>5663</v>
      </c>
      <c r="J2145" s="124"/>
      <c r="K2145" s="124"/>
      <c r="L2145" s="124"/>
      <c r="M2145" s="124"/>
      <c r="N2145" s="207">
        <v>0</v>
      </c>
      <c r="O2145" s="207">
        <v>6638.14</v>
      </c>
      <c r="P2145" s="124" t="s">
        <v>3943</v>
      </c>
    </row>
    <row r="2146" spans="1:16" ht="63.75">
      <c r="A2146" s="257">
        <v>580</v>
      </c>
      <c r="B2146" s="124"/>
      <c r="C2146" s="125" t="s">
        <v>217</v>
      </c>
      <c r="D2146" s="119">
        <v>43194</v>
      </c>
      <c r="E2146" s="120" t="s">
        <v>4957</v>
      </c>
      <c r="F2146" s="120" t="s">
        <v>3</v>
      </c>
      <c r="G2146" s="120">
        <v>1610595</v>
      </c>
      <c r="H2146" s="124"/>
      <c r="I2146" s="128" t="s">
        <v>5663</v>
      </c>
      <c r="J2146" s="124"/>
      <c r="K2146" s="124"/>
      <c r="L2146" s="124"/>
      <c r="M2146" s="124"/>
      <c r="N2146" s="207">
        <v>0</v>
      </c>
      <c r="O2146" s="207">
        <v>3439.38</v>
      </c>
      <c r="P2146" s="124" t="s">
        <v>3943</v>
      </c>
    </row>
    <row r="2147" spans="1:16" ht="63.75">
      <c r="A2147" s="257">
        <v>117</v>
      </c>
      <c r="B2147" s="124"/>
      <c r="C2147" s="125" t="s">
        <v>722</v>
      </c>
      <c r="D2147" s="119">
        <v>43194</v>
      </c>
      <c r="E2147" s="120" t="s">
        <v>4957</v>
      </c>
      <c r="F2147" s="120" t="s">
        <v>3</v>
      </c>
      <c r="G2147" s="120">
        <v>1610595</v>
      </c>
      <c r="H2147" s="124"/>
      <c r="I2147" s="128" t="s">
        <v>5663</v>
      </c>
      <c r="J2147" s="124"/>
      <c r="K2147" s="124"/>
      <c r="L2147" s="124"/>
      <c r="M2147" s="124"/>
      <c r="N2147" s="207">
        <v>0</v>
      </c>
      <c r="O2147" s="207">
        <v>21785.4</v>
      </c>
      <c r="P2147" s="124" t="s">
        <v>3943</v>
      </c>
    </row>
    <row r="2148" spans="1:16" ht="63.75">
      <c r="A2148" s="257">
        <v>253</v>
      </c>
      <c r="B2148" s="124"/>
      <c r="C2148" s="125" t="s">
        <v>778</v>
      </c>
      <c r="D2148" s="119">
        <v>43194</v>
      </c>
      <c r="E2148" s="120" t="s">
        <v>4957</v>
      </c>
      <c r="F2148" s="120" t="s">
        <v>3</v>
      </c>
      <c r="G2148" s="120">
        <v>1610595</v>
      </c>
      <c r="H2148" s="124"/>
      <c r="I2148" s="128" t="s">
        <v>5663</v>
      </c>
      <c r="J2148" s="124"/>
      <c r="K2148" s="124"/>
      <c r="L2148" s="124"/>
      <c r="M2148" s="124"/>
      <c r="N2148" s="207">
        <v>0</v>
      </c>
      <c r="O2148" s="207">
        <v>25104.75</v>
      </c>
      <c r="P2148" s="124" t="s">
        <v>3943</v>
      </c>
    </row>
    <row r="2149" spans="1:16" ht="63.75">
      <c r="A2149" s="257">
        <v>572</v>
      </c>
      <c r="B2149" s="124"/>
      <c r="C2149" s="125" t="s">
        <v>848</v>
      </c>
      <c r="D2149" s="119">
        <v>43194</v>
      </c>
      <c r="E2149" s="120" t="s">
        <v>4957</v>
      </c>
      <c r="F2149" s="120" t="s">
        <v>3</v>
      </c>
      <c r="G2149" s="120">
        <v>1610595</v>
      </c>
      <c r="H2149" s="124"/>
      <c r="I2149" s="128" t="s">
        <v>5663</v>
      </c>
      <c r="J2149" s="124"/>
      <c r="K2149" s="124"/>
      <c r="L2149" s="124"/>
      <c r="M2149" s="124"/>
      <c r="N2149" s="207">
        <v>0</v>
      </c>
      <c r="O2149" s="207">
        <v>20226.75</v>
      </c>
      <c r="P2149" s="124" t="s">
        <v>3943</v>
      </c>
    </row>
    <row r="2150" spans="1:16" ht="63.75">
      <c r="A2150" s="257">
        <v>681</v>
      </c>
      <c r="B2150" s="124"/>
      <c r="C2150" s="125" t="s">
        <v>237</v>
      </c>
      <c r="D2150" s="119">
        <v>43194</v>
      </c>
      <c r="E2150" s="120" t="s">
        <v>4957</v>
      </c>
      <c r="F2150" s="120" t="s">
        <v>3</v>
      </c>
      <c r="G2150" s="120">
        <v>1610595</v>
      </c>
      <c r="H2150" s="124"/>
      <c r="I2150" s="128" t="s">
        <v>5663</v>
      </c>
      <c r="J2150" s="124"/>
      <c r="K2150" s="124"/>
      <c r="L2150" s="124"/>
      <c r="M2150" s="124"/>
      <c r="N2150" s="207">
        <v>0</v>
      </c>
      <c r="O2150" s="207">
        <v>8228.99</v>
      </c>
      <c r="P2150" s="124" t="s">
        <v>3943</v>
      </c>
    </row>
    <row r="2151" spans="1:16" ht="63.75">
      <c r="A2151" s="257">
        <v>206</v>
      </c>
      <c r="B2151" s="124"/>
      <c r="C2151" s="125" t="s">
        <v>758</v>
      </c>
      <c r="D2151" s="119">
        <v>43194</v>
      </c>
      <c r="E2151" s="120" t="s">
        <v>4957</v>
      </c>
      <c r="F2151" s="120" t="s">
        <v>3</v>
      </c>
      <c r="G2151" s="120">
        <v>1610595</v>
      </c>
      <c r="H2151" s="124"/>
      <c r="I2151" s="128" t="s">
        <v>5663</v>
      </c>
      <c r="J2151" s="124"/>
      <c r="K2151" s="124"/>
      <c r="L2151" s="124"/>
      <c r="M2151" s="124"/>
      <c r="N2151" s="207">
        <v>0</v>
      </c>
      <c r="O2151" s="207">
        <v>5478.13</v>
      </c>
      <c r="P2151" s="124" t="s">
        <v>3943</v>
      </c>
    </row>
    <row r="2152" spans="1:16" ht="63.75">
      <c r="A2152" s="257">
        <v>212</v>
      </c>
      <c r="B2152" s="124"/>
      <c r="C2152" s="125" t="s">
        <v>761</v>
      </c>
      <c r="D2152" s="119">
        <v>43194</v>
      </c>
      <c r="E2152" s="120" t="s">
        <v>4957</v>
      </c>
      <c r="F2152" s="120" t="s">
        <v>3</v>
      </c>
      <c r="G2152" s="120">
        <v>1610595</v>
      </c>
      <c r="H2152" s="124"/>
      <c r="I2152" s="128" t="s">
        <v>5663</v>
      </c>
      <c r="J2152" s="124"/>
      <c r="K2152" s="124"/>
      <c r="L2152" s="124"/>
      <c r="M2152" s="124"/>
      <c r="N2152" s="207">
        <v>0</v>
      </c>
      <c r="O2152" s="207">
        <v>14133.92</v>
      </c>
      <c r="P2152" s="124" t="s">
        <v>3943</v>
      </c>
    </row>
    <row r="2153" spans="1:16" ht="63.75">
      <c r="A2153" s="257">
        <v>212</v>
      </c>
      <c r="B2153" s="124"/>
      <c r="C2153" s="125" t="s">
        <v>761</v>
      </c>
      <c r="D2153" s="119">
        <v>43194</v>
      </c>
      <c r="E2153" s="120" t="s">
        <v>4957</v>
      </c>
      <c r="F2153" s="120" t="s">
        <v>3</v>
      </c>
      <c r="G2153" s="120">
        <v>1610595</v>
      </c>
      <c r="H2153" s="124"/>
      <c r="I2153" s="128" t="s">
        <v>5663</v>
      </c>
      <c r="J2153" s="124"/>
      <c r="K2153" s="124"/>
      <c r="L2153" s="124"/>
      <c r="M2153" s="124"/>
      <c r="N2153" s="207">
        <v>0</v>
      </c>
      <c r="O2153" s="207">
        <v>15923.5</v>
      </c>
      <c r="P2153" s="124" t="s">
        <v>3943</v>
      </c>
    </row>
    <row r="2154" spans="1:16" ht="63.75">
      <c r="A2154" s="257">
        <v>52</v>
      </c>
      <c r="B2154" s="124"/>
      <c r="C2154" s="125" t="s">
        <v>703</v>
      </c>
      <c r="D2154" s="119">
        <v>43194</v>
      </c>
      <c r="E2154" s="120" t="s">
        <v>4957</v>
      </c>
      <c r="F2154" s="120" t="s">
        <v>3</v>
      </c>
      <c r="G2154" s="120">
        <v>1610595</v>
      </c>
      <c r="H2154" s="124"/>
      <c r="I2154" s="128" t="s">
        <v>5663</v>
      </c>
      <c r="J2154" s="124"/>
      <c r="K2154" s="124"/>
      <c r="L2154" s="124"/>
      <c r="M2154" s="124"/>
      <c r="N2154" s="207"/>
      <c r="O2154" s="207">
        <v>16441.099999999999</v>
      </c>
      <c r="P2154" s="124" t="s">
        <v>3943</v>
      </c>
    </row>
    <row r="2155" spans="1:16" ht="63.75">
      <c r="A2155" s="257">
        <v>16</v>
      </c>
      <c r="B2155" s="124"/>
      <c r="C2155" s="125" t="s">
        <v>692</v>
      </c>
      <c r="D2155" s="119">
        <v>43194</v>
      </c>
      <c r="E2155" s="120" t="s">
        <v>4957</v>
      </c>
      <c r="F2155" s="120" t="s">
        <v>3</v>
      </c>
      <c r="G2155" s="120">
        <v>1610595</v>
      </c>
      <c r="H2155" s="124"/>
      <c r="I2155" s="128" t="s">
        <v>5663</v>
      </c>
      <c r="J2155" s="124"/>
      <c r="K2155" s="124"/>
      <c r="L2155" s="124"/>
      <c r="M2155" s="124"/>
      <c r="N2155" s="207"/>
      <c r="O2155" s="207">
        <v>33046.949999999997</v>
      </c>
      <c r="P2155" s="124" t="s">
        <v>3943</v>
      </c>
    </row>
    <row r="2156" spans="1:16" ht="63.75">
      <c r="A2156" s="257">
        <v>16</v>
      </c>
      <c r="B2156" s="124"/>
      <c r="C2156" s="125" t="s">
        <v>692</v>
      </c>
      <c r="D2156" s="119">
        <v>43194</v>
      </c>
      <c r="E2156" s="120" t="s">
        <v>4957</v>
      </c>
      <c r="F2156" s="120" t="s">
        <v>3</v>
      </c>
      <c r="G2156" s="120">
        <v>1610595</v>
      </c>
      <c r="H2156" s="124"/>
      <c r="I2156" s="128" t="s">
        <v>5663</v>
      </c>
      <c r="J2156" s="124"/>
      <c r="K2156" s="124"/>
      <c r="L2156" s="124"/>
      <c r="M2156" s="124"/>
      <c r="N2156" s="207"/>
      <c r="O2156" s="207">
        <v>709343.94</v>
      </c>
      <c r="P2156" s="124" t="s">
        <v>3943</v>
      </c>
    </row>
    <row r="2157" spans="1:16" ht="63.75">
      <c r="A2157" s="257">
        <v>20</v>
      </c>
      <c r="B2157" s="124"/>
      <c r="C2157" s="125" t="s">
        <v>693</v>
      </c>
      <c r="D2157" s="119">
        <v>43194</v>
      </c>
      <c r="E2157" s="120" t="s">
        <v>4957</v>
      </c>
      <c r="F2157" s="120" t="s">
        <v>3</v>
      </c>
      <c r="G2157" s="120">
        <v>1610595</v>
      </c>
      <c r="H2157" s="124"/>
      <c r="I2157" s="128" t="s">
        <v>5663</v>
      </c>
      <c r="J2157" s="124"/>
      <c r="K2157" s="124"/>
      <c r="L2157" s="124"/>
      <c r="M2157" s="124"/>
      <c r="N2157" s="207"/>
      <c r="O2157" s="207">
        <v>20791.13</v>
      </c>
      <c r="P2157" s="124" t="s">
        <v>3943</v>
      </c>
    </row>
    <row r="2158" spans="1:16" ht="63.75">
      <c r="A2158" s="257">
        <v>20</v>
      </c>
      <c r="B2158" s="124"/>
      <c r="C2158" s="125" t="s">
        <v>693</v>
      </c>
      <c r="D2158" s="119">
        <v>43194</v>
      </c>
      <c r="E2158" s="120" t="s">
        <v>4957</v>
      </c>
      <c r="F2158" s="120" t="s">
        <v>3</v>
      </c>
      <c r="G2158" s="120">
        <v>1610595</v>
      </c>
      <c r="H2158" s="124"/>
      <c r="I2158" s="128" t="s">
        <v>5663</v>
      </c>
      <c r="J2158" s="124"/>
      <c r="K2158" s="124"/>
      <c r="L2158" s="124"/>
      <c r="M2158" s="124"/>
      <c r="N2158" s="207"/>
      <c r="O2158" s="207">
        <v>28589.74</v>
      </c>
      <c r="P2158" s="124" t="s">
        <v>3943</v>
      </c>
    </row>
    <row r="2159" spans="1:16" ht="63.75">
      <c r="A2159" s="257">
        <v>15</v>
      </c>
      <c r="B2159" s="124"/>
      <c r="C2159" s="125" t="s">
        <v>691</v>
      </c>
      <c r="D2159" s="119">
        <v>43194</v>
      </c>
      <c r="E2159" s="120" t="s">
        <v>4957</v>
      </c>
      <c r="F2159" s="120" t="s">
        <v>3</v>
      </c>
      <c r="G2159" s="120">
        <v>1610595</v>
      </c>
      <c r="H2159" s="124"/>
      <c r="I2159" s="128" t="s">
        <v>5663</v>
      </c>
      <c r="J2159" s="124"/>
      <c r="K2159" s="124"/>
      <c r="L2159" s="124"/>
      <c r="M2159" s="124"/>
      <c r="N2159" s="207"/>
      <c r="O2159" s="207">
        <v>42292.54</v>
      </c>
      <c r="P2159" s="124" t="s">
        <v>3943</v>
      </c>
    </row>
    <row r="2160" spans="1:16" ht="63.75">
      <c r="A2160" s="257">
        <v>15</v>
      </c>
      <c r="B2160" s="124"/>
      <c r="C2160" s="125" t="s">
        <v>691</v>
      </c>
      <c r="D2160" s="119">
        <v>43194</v>
      </c>
      <c r="E2160" s="120" t="s">
        <v>4957</v>
      </c>
      <c r="F2160" s="120" t="s">
        <v>3</v>
      </c>
      <c r="G2160" s="120">
        <v>1610595</v>
      </c>
      <c r="H2160" s="124"/>
      <c r="I2160" s="128" t="s">
        <v>5663</v>
      </c>
      <c r="J2160" s="124"/>
      <c r="K2160" s="124"/>
      <c r="L2160" s="124"/>
      <c r="M2160" s="124"/>
      <c r="N2160" s="207"/>
      <c r="O2160" s="207">
        <v>1497.15</v>
      </c>
      <c r="P2160" s="124" t="s">
        <v>3943</v>
      </c>
    </row>
    <row r="2161" spans="1:16" ht="63.75">
      <c r="A2161" s="257">
        <v>30</v>
      </c>
      <c r="B2161" s="124"/>
      <c r="C2161" s="125" t="s">
        <v>695</v>
      </c>
      <c r="D2161" s="119">
        <v>43194</v>
      </c>
      <c r="E2161" s="120" t="s">
        <v>4957</v>
      </c>
      <c r="F2161" s="120" t="s">
        <v>3</v>
      </c>
      <c r="G2161" s="120">
        <v>1610595</v>
      </c>
      <c r="H2161" s="124"/>
      <c r="I2161" s="128" t="s">
        <v>5663</v>
      </c>
      <c r="J2161" s="124"/>
      <c r="K2161" s="124"/>
      <c r="L2161" s="124"/>
      <c r="M2161" s="124"/>
      <c r="N2161" s="207"/>
      <c r="O2161" s="207">
        <v>27135.9</v>
      </c>
      <c r="P2161" s="124" t="s">
        <v>3943</v>
      </c>
    </row>
    <row r="2162" spans="1:16" ht="63.75">
      <c r="A2162" s="257">
        <v>25</v>
      </c>
      <c r="B2162" s="124"/>
      <c r="C2162" s="125" t="s">
        <v>694</v>
      </c>
      <c r="D2162" s="119">
        <v>43194</v>
      </c>
      <c r="E2162" s="120" t="s">
        <v>4957</v>
      </c>
      <c r="F2162" s="120" t="s">
        <v>3</v>
      </c>
      <c r="G2162" s="120">
        <v>1610595</v>
      </c>
      <c r="H2162" s="124"/>
      <c r="I2162" s="128" t="s">
        <v>5663</v>
      </c>
      <c r="J2162" s="124"/>
      <c r="K2162" s="124"/>
      <c r="L2162" s="124"/>
      <c r="M2162" s="124"/>
      <c r="N2162" s="207"/>
      <c r="O2162" s="207">
        <v>22086.17</v>
      </c>
      <c r="P2162" s="124" t="s">
        <v>3943</v>
      </c>
    </row>
    <row r="2163" spans="1:16" ht="63.75">
      <c r="A2163" s="257">
        <v>25</v>
      </c>
      <c r="B2163" s="124"/>
      <c r="C2163" s="125" t="s">
        <v>694</v>
      </c>
      <c r="D2163" s="119">
        <v>43194</v>
      </c>
      <c r="E2163" s="120" t="s">
        <v>4957</v>
      </c>
      <c r="F2163" s="120" t="s">
        <v>3</v>
      </c>
      <c r="G2163" s="120">
        <v>1610595</v>
      </c>
      <c r="H2163" s="124"/>
      <c r="I2163" s="128" t="s">
        <v>5663</v>
      </c>
      <c r="J2163" s="124"/>
      <c r="K2163" s="124"/>
      <c r="L2163" s="124"/>
      <c r="M2163" s="124"/>
      <c r="N2163" s="207"/>
      <c r="O2163" s="207">
        <v>22643.53</v>
      </c>
      <c r="P2163" s="124" t="s">
        <v>3943</v>
      </c>
    </row>
    <row r="2164" spans="1:16" ht="63.75">
      <c r="A2164" s="257">
        <v>70</v>
      </c>
      <c r="B2164" s="124"/>
      <c r="C2164" s="125" t="s">
        <v>705</v>
      </c>
      <c r="D2164" s="119">
        <v>43194</v>
      </c>
      <c r="E2164" s="120" t="s">
        <v>4957</v>
      </c>
      <c r="F2164" s="120" t="s">
        <v>3</v>
      </c>
      <c r="G2164" s="120">
        <v>1610595</v>
      </c>
      <c r="H2164" s="124"/>
      <c r="I2164" s="128" t="s">
        <v>5663</v>
      </c>
      <c r="J2164" s="124"/>
      <c r="K2164" s="124"/>
      <c r="L2164" s="124"/>
      <c r="M2164" s="124"/>
      <c r="N2164" s="207"/>
      <c r="O2164" s="207">
        <v>6568</v>
      </c>
      <c r="P2164" s="124" t="s">
        <v>3943</v>
      </c>
    </row>
    <row r="2165" spans="1:16" ht="63.75">
      <c r="A2165" s="257">
        <v>660</v>
      </c>
      <c r="B2165" s="124"/>
      <c r="C2165" s="125" t="s">
        <v>233</v>
      </c>
      <c r="D2165" s="119">
        <v>43194</v>
      </c>
      <c r="E2165" s="120" t="s">
        <v>4957</v>
      </c>
      <c r="F2165" s="120" t="s">
        <v>3</v>
      </c>
      <c r="G2165" s="120">
        <v>1610595</v>
      </c>
      <c r="H2165" s="124"/>
      <c r="I2165" s="128" t="s">
        <v>5663</v>
      </c>
      <c r="J2165" s="124"/>
      <c r="K2165" s="124"/>
      <c r="L2165" s="124"/>
      <c r="M2165" s="124"/>
      <c r="N2165" s="207"/>
      <c r="O2165" s="207">
        <v>23678.799999999999</v>
      </c>
      <c r="P2165" s="124" t="s">
        <v>3943</v>
      </c>
    </row>
    <row r="2166" spans="1:16" ht="63.75">
      <c r="A2166" s="257">
        <v>15</v>
      </c>
      <c r="B2166" s="124"/>
      <c r="C2166" s="125" t="s">
        <v>691</v>
      </c>
      <c r="D2166" s="119">
        <v>43194</v>
      </c>
      <c r="E2166" s="120" t="s">
        <v>4957</v>
      </c>
      <c r="F2166" s="120" t="s">
        <v>3</v>
      </c>
      <c r="G2166" s="120">
        <v>1610595</v>
      </c>
      <c r="H2166" s="124"/>
      <c r="I2166" s="128" t="s">
        <v>5663</v>
      </c>
      <c r="J2166" s="124"/>
      <c r="K2166" s="124"/>
      <c r="L2166" s="124"/>
      <c r="M2166" s="124"/>
      <c r="N2166" s="207"/>
      <c r="O2166" s="207">
        <v>288285.5</v>
      </c>
      <c r="P2166" s="124" t="s">
        <v>3943</v>
      </c>
    </row>
    <row r="2167" spans="1:16" ht="63.75">
      <c r="A2167" s="257" t="s">
        <v>619</v>
      </c>
      <c r="B2167" s="124"/>
      <c r="C2167" s="125" t="s">
        <v>713</v>
      </c>
      <c r="D2167" s="119">
        <v>43194</v>
      </c>
      <c r="E2167" s="120" t="s">
        <v>4957</v>
      </c>
      <c r="F2167" s="120" t="s">
        <v>3</v>
      </c>
      <c r="G2167" s="120">
        <v>1610595</v>
      </c>
      <c r="H2167" s="124"/>
      <c r="I2167" s="128" t="s">
        <v>5663</v>
      </c>
      <c r="J2167" s="124"/>
      <c r="K2167" s="124"/>
      <c r="L2167" s="124"/>
      <c r="M2167" s="124"/>
      <c r="N2167" s="207"/>
      <c r="O2167" s="207">
        <v>5105.99</v>
      </c>
      <c r="P2167" s="124" t="s">
        <v>3943</v>
      </c>
    </row>
    <row r="2168" spans="1:16" ht="63.75">
      <c r="A2168" s="257" t="s">
        <v>619</v>
      </c>
      <c r="B2168" s="124"/>
      <c r="C2168" s="125" t="s">
        <v>713</v>
      </c>
      <c r="D2168" s="119">
        <v>43194</v>
      </c>
      <c r="E2168" s="120" t="s">
        <v>4957</v>
      </c>
      <c r="F2168" s="120" t="s">
        <v>3</v>
      </c>
      <c r="G2168" s="120">
        <v>1610595</v>
      </c>
      <c r="H2168" s="124"/>
      <c r="I2168" s="128" t="s">
        <v>5663</v>
      </c>
      <c r="J2168" s="124"/>
      <c r="K2168" s="124"/>
      <c r="L2168" s="124"/>
      <c r="M2168" s="124"/>
      <c r="N2168" s="207"/>
      <c r="O2168" s="207">
        <v>331153.01</v>
      </c>
      <c r="P2168" s="124" t="s">
        <v>3943</v>
      </c>
    </row>
    <row r="2169" spans="1:16" ht="63.75">
      <c r="A2169" s="257">
        <v>35</v>
      </c>
      <c r="B2169" s="124"/>
      <c r="C2169" s="125" t="s">
        <v>696</v>
      </c>
      <c r="D2169" s="119">
        <v>43194</v>
      </c>
      <c r="E2169" s="120" t="s">
        <v>4957</v>
      </c>
      <c r="F2169" s="120" t="s">
        <v>3</v>
      </c>
      <c r="G2169" s="120">
        <v>1610595</v>
      </c>
      <c r="H2169" s="124"/>
      <c r="I2169" s="128" t="s">
        <v>5663</v>
      </c>
      <c r="J2169" s="124"/>
      <c r="K2169" s="124"/>
      <c r="L2169" s="124"/>
      <c r="M2169" s="124"/>
      <c r="N2169" s="207"/>
      <c r="O2169" s="207">
        <v>177.45</v>
      </c>
      <c r="P2169" s="124" t="s">
        <v>3943</v>
      </c>
    </row>
    <row r="2170" spans="1:16" ht="63.75">
      <c r="A2170" s="257">
        <v>35</v>
      </c>
      <c r="B2170" s="124"/>
      <c r="C2170" s="125" t="s">
        <v>696</v>
      </c>
      <c r="D2170" s="119">
        <v>43194</v>
      </c>
      <c r="E2170" s="120" t="s">
        <v>4957</v>
      </c>
      <c r="F2170" s="120" t="s">
        <v>3</v>
      </c>
      <c r="G2170" s="120">
        <v>1610595</v>
      </c>
      <c r="H2170" s="124"/>
      <c r="I2170" s="128" t="s">
        <v>5663</v>
      </c>
      <c r="J2170" s="124"/>
      <c r="K2170" s="124"/>
      <c r="L2170" s="124"/>
      <c r="M2170" s="124"/>
      <c r="N2170" s="207"/>
      <c r="O2170" s="207">
        <v>10945.93</v>
      </c>
      <c r="P2170" s="124" t="s">
        <v>3943</v>
      </c>
    </row>
    <row r="2171" spans="1:16" ht="63.75">
      <c r="A2171" s="257">
        <v>670</v>
      </c>
      <c r="B2171" s="124"/>
      <c r="C2171" s="125" t="s">
        <v>235</v>
      </c>
      <c r="D2171" s="119">
        <v>43194</v>
      </c>
      <c r="E2171" s="120" t="s">
        <v>4957</v>
      </c>
      <c r="F2171" s="120" t="s">
        <v>3</v>
      </c>
      <c r="G2171" s="120">
        <v>1610595</v>
      </c>
      <c r="H2171" s="124"/>
      <c r="I2171" s="128" t="s">
        <v>5663</v>
      </c>
      <c r="J2171" s="124"/>
      <c r="K2171" s="124"/>
      <c r="L2171" s="124"/>
      <c r="M2171" s="124"/>
      <c r="N2171" s="207"/>
      <c r="O2171" s="207">
        <v>19150.61</v>
      </c>
      <c r="P2171" s="124" t="s">
        <v>3943</v>
      </c>
    </row>
    <row r="2172" spans="1:16" ht="63.75">
      <c r="A2172" s="257" t="s">
        <v>619</v>
      </c>
      <c r="B2172" s="124"/>
      <c r="C2172" s="125" t="s">
        <v>713</v>
      </c>
      <c r="D2172" s="119">
        <v>43194</v>
      </c>
      <c r="E2172" s="120" t="s">
        <v>4958</v>
      </c>
      <c r="F2172" s="120" t="s">
        <v>3</v>
      </c>
      <c r="G2172" s="120">
        <v>1610626</v>
      </c>
      <c r="H2172" s="124"/>
      <c r="I2172" s="128" t="s">
        <v>5664</v>
      </c>
      <c r="J2172" s="124"/>
      <c r="K2172" s="124"/>
      <c r="L2172" s="124"/>
      <c r="M2172" s="124"/>
      <c r="N2172" s="207">
        <v>0</v>
      </c>
      <c r="O2172" s="207">
        <v>225680</v>
      </c>
      <c r="P2172" s="124" t="s">
        <v>1314</v>
      </c>
    </row>
    <row r="2173" spans="1:16" ht="63.75">
      <c r="A2173" s="257">
        <v>597</v>
      </c>
      <c r="B2173" s="124"/>
      <c r="C2173" s="125" t="s">
        <v>3556</v>
      </c>
      <c r="D2173" s="119">
        <v>43194</v>
      </c>
      <c r="E2173" s="120" t="s">
        <v>4959</v>
      </c>
      <c r="F2173" s="120" t="s">
        <v>3</v>
      </c>
      <c r="G2173" s="120">
        <v>1610689</v>
      </c>
      <c r="H2173" s="124"/>
      <c r="I2173" s="128" t="s">
        <v>5665</v>
      </c>
      <c r="J2173" s="124"/>
      <c r="K2173" s="124"/>
      <c r="L2173" s="124"/>
      <c r="M2173" s="124"/>
      <c r="N2173" s="207">
        <v>0</v>
      </c>
      <c r="O2173" s="207">
        <v>2952049</v>
      </c>
      <c r="P2173" s="124" t="s">
        <v>1314</v>
      </c>
    </row>
    <row r="2174" spans="1:16" ht="63.75">
      <c r="A2174" s="257">
        <v>15</v>
      </c>
      <c r="B2174" s="124"/>
      <c r="C2174" s="125" t="s">
        <v>691</v>
      </c>
      <c r="D2174" s="119">
        <v>43194</v>
      </c>
      <c r="E2174" s="120" t="s">
        <v>4960</v>
      </c>
      <c r="F2174" s="120" t="s">
        <v>3</v>
      </c>
      <c r="G2174" s="120">
        <v>1610598</v>
      </c>
      <c r="H2174" s="124"/>
      <c r="I2174" s="128" t="s">
        <v>5666</v>
      </c>
      <c r="J2174" s="124"/>
      <c r="K2174" s="124"/>
      <c r="L2174" s="124"/>
      <c r="M2174" s="124"/>
      <c r="N2174" s="207">
        <v>0</v>
      </c>
      <c r="O2174" s="207">
        <v>18072.419999999998</v>
      </c>
      <c r="P2174" s="124" t="s">
        <v>3943</v>
      </c>
    </row>
    <row r="2175" spans="1:16" ht="63.75">
      <c r="A2175" s="257">
        <v>580</v>
      </c>
      <c r="B2175" s="124"/>
      <c r="C2175" s="125" t="s">
        <v>217</v>
      </c>
      <c r="D2175" s="119">
        <v>43194</v>
      </c>
      <c r="E2175" s="120" t="s">
        <v>4960</v>
      </c>
      <c r="F2175" s="120" t="s">
        <v>3</v>
      </c>
      <c r="G2175" s="120">
        <v>1610598</v>
      </c>
      <c r="H2175" s="124"/>
      <c r="I2175" s="128" t="s">
        <v>5666</v>
      </c>
      <c r="J2175" s="124"/>
      <c r="K2175" s="124"/>
      <c r="L2175" s="124"/>
      <c r="M2175" s="124"/>
      <c r="N2175" s="207">
        <v>0</v>
      </c>
      <c r="O2175" s="207">
        <v>200.97</v>
      </c>
      <c r="P2175" s="124" t="s">
        <v>3943</v>
      </c>
    </row>
    <row r="2176" spans="1:16" ht="63.75">
      <c r="A2176" s="257">
        <v>580</v>
      </c>
      <c r="B2176" s="124"/>
      <c r="C2176" s="125" t="s">
        <v>217</v>
      </c>
      <c r="D2176" s="119">
        <v>43194</v>
      </c>
      <c r="E2176" s="120" t="s">
        <v>4960</v>
      </c>
      <c r="F2176" s="120" t="s">
        <v>3</v>
      </c>
      <c r="G2176" s="120">
        <v>1610598</v>
      </c>
      <c r="H2176" s="124"/>
      <c r="I2176" s="128" t="s">
        <v>5666</v>
      </c>
      <c r="J2176" s="124"/>
      <c r="K2176" s="124"/>
      <c r="L2176" s="124"/>
      <c r="M2176" s="124"/>
      <c r="N2176" s="207">
        <v>0</v>
      </c>
      <c r="O2176" s="207">
        <v>1673.91</v>
      </c>
      <c r="P2176" s="124" t="s">
        <v>3943</v>
      </c>
    </row>
    <row r="2177" spans="1:16" ht="63.75">
      <c r="A2177" s="257">
        <v>312</v>
      </c>
      <c r="B2177" s="124"/>
      <c r="C2177" s="125" t="s">
        <v>809</v>
      </c>
      <c r="D2177" s="119">
        <v>43194</v>
      </c>
      <c r="E2177" s="120" t="s">
        <v>4960</v>
      </c>
      <c r="F2177" s="120" t="s">
        <v>3</v>
      </c>
      <c r="G2177" s="120">
        <v>1610598</v>
      </c>
      <c r="H2177" s="124"/>
      <c r="I2177" s="128" t="s">
        <v>5666</v>
      </c>
      <c r="J2177" s="124"/>
      <c r="K2177" s="124"/>
      <c r="L2177" s="124"/>
      <c r="M2177" s="124"/>
      <c r="N2177" s="207">
        <v>0</v>
      </c>
      <c r="O2177" s="207">
        <v>15250.19</v>
      </c>
      <c r="P2177" s="124" t="s">
        <v>3943</v>
      </c>
    </row>
    <row r="2178" spans="1:16" ht="63.75">
      <c r="A2178" s="257">
        <v>312</v>
      </c>
      <c r="B2178" s="124"/>
      <c r="C2178" s="125" t="s">
        <v>809</v>
      </c>
      <c r="D2178" s="119">
        <v>43194</v>
      </c>
      <c r="E2178" s="120" t="s">
        <v>4960</v>
      </c>
      <c r="F2178" s="120" t="s">
        <v>3</v>
      </c>
      <c r="G2178" s="120">
        <v>1610598</v>
      </c>
      <c r="H2178" s="124"/>
      <c r="I2178" s="128" t="s">
        <v>5666</v>
      </c>
      <c r="J2178" s="124"/>
      <c r="K2178" s="124"/>
      <c r="L2178" s="124"/>
      <c r="M2178" s="124"/>
      <c r="N2178" s="207">
        <v>0</v>
      </c>
      <c r="O2178" s="207">
        <v>11826.9</v>
      </c>
      <c r="P2178" s="124" t="s">
        <v>3943</v>
      </c>
    </row>
    <row r="2179" spans="1:16" ht="63.75">
      <c r="A2179" s="257">
        <v>312</v>
      </c>
      <c r="B2179" s="124"/>
      <c r="C2179" s="125" t="s">
        <v>809</v>
      </c>
      <c r="D2179" s="119">
        <v>43194</v>
      </c>
      <c r="E2179" s="120" t="s">
        <v>4960</v>
      </c>
      <c r="F2179" s="120" t="s">
        <v>3</v>
      </c>
      <c r="G2179" s="120">
        <v>1610598</v>
      </c>
      <c r="H2179" s="124"/>
      <c r="I2179" s="128" t="s">
        <v>5666</v>
      </c>
      <c r="J2179" s="124"/>
      <c r="K2179" s="124"/>
      <c r="L2179" s="124"/>
      <c r="M2179" s="124"/>
      <c r="N2179" s="207">
        <v>0</v>
      </c>
      <c r="O2179" s="207">
        <v>13483.11</v>
      </c>
      <c r="P2179" s="124" t="s">
        <v>3943</v>
      </c>
    </row>
    <row r="2180" spans="1:16" ht="63.75">
      <c r="A2180" s="257">
        <v>212</v>
      </c>
      <c r="B2180" s="124"/>
      <c r="C2180" s="125" t="s">
        <v>761</v>
      </c>
      <c r="D2180" s="119">
        <v>43194</v>
      </c>
      <c r="E2180" s="120" t="s">
        <v>4960</v>
      </c>
      <c r="F2180" s="120" t="s">
        <v>3</v>
      </c>
      <c r="G2180" s="120">
        <v>1610598</v>
      </c>
      <c r="H2180" s="124"/>
      <c r="I2180" s="128" t="s">
        <v>5666</v>
      </c>
      <c r="J2180" s="124"/>
      <c r="K2180" s="124"/>
      <c r="L2180" s="124"/>
      <c r="M2180" s="124"/>
      <c r="N2180" s="207">
        <v>0</v>
      </c>
      <c r="O2180" s="207">
        <v>2884.55</v>
      </c>
      <c r="P2180" s="124" t="s">
        <v>3943</v>
      </c>
    </row>
    <row r="2181" spans="1:16" ht="63.75">
      <c r="A2181" s="257">
        <v>580</v>
      </c>
      <c r="B2181" s="124"/>
      <c r="C2181" s="125" t="s">
        <v>217</v>
      </c>
      <c r="D2181" s="119">
        <v>43194</v>
      </c>
      <c r="E2181" s="120" t="s">
        <v>4960</v>
      </c>
      <c r="F2181" s="120" t="s">
        <v>3</v>
      </c>
      <c r="G2181" s="120">
        <v>1610598</v>
      </c>
      <c r="H2181" s="124"/>
      <c r="I2181" s="128" t="s">
        <v>5666</v>
      </c>
      <c r="J2181" s="124"/>
      <c r="K2181" s="124"/>
      <c r="L2181" s="124"/>
      <c r="M2181" s="124"/>
      <c r="N2181" s="207">
        <v>0</v>
      </c>
      <c r="O2181" s="207">
        <v>233.9</v>
      </c>
      <c r="P2181" s="124" t="s">
        <v>3943</v>
      </c>
    </row>
    <row r="2182" spans="1:16" ht="63.75">
      <c r="A2182" s="257">
        <v>572</v>
      </c>
      <c r="B2182" s="124"/>
      <c r="C2182" s="125" t="s">
        <v>848</v>
      </c>
      <c r="D2182" s="119">
        <v>43194</v>
      </c>
      <c r="E2182" s="120" t="s">
        <v>4960</v>
      </c>
      <c r="F2182" s="120" t="s">
        <v>3</v>
      </c>
      <c r="G2182" s="120">
        <v>1610598</v>
      </c>
      <c r="H2182" s="124"/>
      <c r="I2182" s="128" t="s">
        <v>5666</v>
      </c>
      <c r="J2182" s="124"/>
      <c r="K2182" s="124"/>
      <c r="L2182" s="124"/>
      <c r="M2182" s="124"/>
      <c r="N2182" s="207">
        <v>0</v>
      </c>
      <c r="O2182" s="207">
        <v>2215.9499999999998</v>
      </c>
      <c r="P2182" s="124" t="s">
        <v>3943</v>
      </c>
    </row>
    <row r="2183" spans="1:16" ht="63.75">
      <c r="A2183" s="257">
        <v>86</v>
      </c>
      <c r="B2183" s="124"/>
      <c r="C2183" s="125" t="s">
        <v>710</v>
      </c>
      <c r="D2183" s="119">
        <v>43194</v>
      </c>
      <c r="E2183" s="120" t="s">
        <v>4960</v>
      </c>
      <c r="F2183" s="120" t="s">
        <v>3</v>
      </c>
      <c r="G2183" s="120">
        <v>1610598</v>
      </c>
      <c r="H2183" s="124"/>
      <c r="I2183" s="128" t="s">
        <v>5666</v>
      </c>
      <c r="J2183" s="124"/>
      <c r="K2183" s="124"/>
      <c r="L2183" s="124"/>
      <c r="M2183" s="124"/>
      <c r="N2183" s="207">
        <v>0</v>
      </c>
      <c r="O2183" s="207">
        <v>773.2</v>
      </c>
      <c r="P2183" s="124" t="s">
        <v>3943</v>
      </c>
    </row>
    <row r="2184" spans="1:16" ht="63.75">
      <c r="A2184" s="257">
        <v>47</v>
      </c>
      <c r="B2184" s="124"/>
      <c r="C2184" s="125" t="s">
        <v>699</v>
      </c>
      <c r="D2184" s="119">
        <v>43194</v>
      </c>
      <c r="E2184" s="120" t="s">
        <v>4960</v>
      </c>
      <c r="F2184" s="120" t="s">
        <v>3</v>
      </c>
      <c r="G2184" s="120">
        <v>1610598</v>
      </c>
      <c r="H2184" s="124"/>
      <c r="I2184" s="128" t="s">
        <v>5666</v>
      </c>
      <c r="J2184" s="124"/>
      <c r="K2184" s="124"/>
      <c r="L2184" s="124"/>
      <c r="M2184" s="124"/>
      <c r="N2184" s="207">
        <v>0</v>
      </c>
      <c r="O2184" s="207">
        <v>9015.6</v>
      </c>
      <c r="P2184" s="124" t="s">
        <v>3943</v>
      </c>
    </row>
    <row r="2185" spans="1:16" ht="63.75">
      <c r="A2185" s="257">
        <v>512</v>
      </c>
      <c r="B2185" s="124"/>
      <c r="C2185" s="125" t="s">
        <v>840</v>
      </c>
      <c r="D2185" s="119">
        <v>43194</v>
      </c>
      <c r="E2185" s="120" t="s">
        <v>4961</v>
      </c>
      <c r="F2185" s="120" t="s">
        <v>3</v>
      </c>
      <c r="G2185" s="120">
        <v>1610599</v>
      </c>
      <c r="H2185" s="124"/>
      <c r="I2185" s="128" t="s">
        <v>5667</v>
      </c>
      <c r="J2185" s="124"/>
      <c r="K2185" s="124"/>
      <c r="L2185" s="124"/>
      <c r="M2185" s="124"/>
      <c r="N2185" s="207">
        <v>0</v>
      </c>
      <c r="O2185" s="207">
        <v>3738.9</v>
      </c>
      <c r="P2185" s="124" t="s">
        <v>3943</v>
      </c>
    </row>
    <row r="2186" spans="1:16" ht="63.75">
      <c r="A2186" s="257">
        <v>681</v>
      </c>
      <c r="B2186" s="124"/>
      <c r="C2186" s="125" t="s">
        <v>237</v>
      </c>
      <c r="D2186" s="119">
        <v>43194</v>
      </c>
      <c r="E2186" s="120" t="s">
        <v>4961</v>
      </c>
      <c r="F2186" s="120" t="s">
        <v>3</v>
      </c>
      <c r="G2186" s="120">
        <v>1610599</v>
      </c>
      <c r="H2186" s="124"/>
      <c r="I2186" s="128" t="s">
        <v>5667</v>
      </c>
      <c r="J2186" s="124"/>
      <c r="K2186" s="124"/>
      <c r="L2186" s="124"/>
      <c r="M2186" s="124"/>
      <c r="N2186" s="207">
        <v>0</v>
      </c>
      <c r="O2186" s="207">
        <v>53535.47</v>
      </c>
      <c r="P2186" s="124" t="s">
        <v>3943</v>
      </c>
    </row>
    <row r="2187" spans="1:16" ht="63.75">
      <c r="A2187" s="257">
        <v>20</v>
      </c>
      <c r="B2187" s="124"/>
      <c r="C2187" s="125" t="s">
        <v>693</v>
      </c>
      <c r="D2187" s="119">
        <v>43194</v>
      </c>
      <c r="E2187" s="120" t="s">
        <v>4961</v>
      </c>
      <c r="F2187" s="120" t="s">
        <v>3</v>
      </c>
      <c r="G2187" s="120">
        <v>1610599</v>
      </c>
      <c r="H2187" s="124"/>
      <c r="I2187" s="128" t="s">
        <v>5667</v>
      </c>
      <c r="J2187" s="124"/>
      <c r="K2187" s="124"/>
      <c r="L2187" s="124"/>
      <c r="M2187" s="124"/>
      <c r="N2187" s="207">
        <v>0</v>
      </c>
      <c r="O2187" s="207">
        <v>7558.84</v>
      </c>
      <c r="P2187" s="124" t="s">
        <v>3943</v>
      </c>
    </row>
    <row r="2188" spans="1:16" ht="63.75">
      <c r="A2188" s="257">
        <v>15</v>
      </c>
      <c r="B2188" s="124"/>
      <c r="C2188" s="125" t="s">
        <v>691</v>
      </c>
      <c r="D2188" s="119">
        <v>43194</v>
      </c>
      <c r="E2188" s="120" t="s">
        <v>4961</v>
      </c>
      <c r="F2188" s="120" t="s">
        <v>3</v>
      </c>
      <c r="G2188" s="120">
        <v>1610599</v>
      </c>
      <c r="H2188" s="124"/>
      <c r="I2188" s="128" t="s">
        <v>5667</v>
      </c>
      <c r="J2188" s="124"/>
      <c r="K2188" s="124"/>
      <c r="L2188" s="124"/>
      <c r="M2188" s="124"/>
      <c r="N2188" s="207">
        <v>0</v>
      </c>
      <c r="O2188" s="207">
        <v>140444.22</v>
      </c>
      <c r="P2188" s="124" t="s">
        <v>3943</v>
      </c>
    </row>
    <row r="2189" spans="1:16" ht="63.75">
      <c r="A2189" s="257">
        <v>86</v>
      </c>
      <c r="B2189" s="124"/>
      <c r="C2189" s="125" t="s">
        <v>710</v>
      </c>
      <c r="D2189" s="119">
        <v>43194</v>
      </c>
      <c r="E2189" s="120" t="s">
        <v>4961</v>
      </c>
      <c r="F2189" s="120" t="s">
        <v>3</v>
      </c>
      <c r="G2189" s="120">
        <v>1610599</v>
      </c>
      <c r="H2189" s="124"/>
      <c r="I2189" s="128" t="s">
        <v>5667</v>
      </c>
      <c r="J2189" s="124"/>
      <c r="K2189" s="124"/>
      <c r="L2189" s="124"/>
      <c r="M2189" s="124"/>
      <c r="N2189" s="207">
        <v>0</v>
      </c>
      <c r="O2189" s="207">
        <v>3612.6</v>
      </c>
      <c r="P2189" s="124" t="s">
        <v>3943</v>
      </c>
    </row>
    <row r="2190" spans="1:16" ht="63.75">
      <c r="A2190" s="257">
        <v>670</v>
      </c>
      <c r="B2190" s="124"/>
      <c r="C2190" s="125" t="s">
        <v>235</v>
      </c>
      <c r="D2190" s="119">
        <v>43194</v>
      </c>
      <c r="E2190" s="120" t="s">
        <v>4961</v>
      </c>
      <c r="F2190" s="120" t="s">
        <v>3</v>
      </c>
      <c r="G2190" s="120">
        <v>1610599</v>
      </c>
      <c r="H2190" s="124"/>
      <c r="I2190" s="128" t="s">
        <v>5667</v>
      </c>
      <c r="J2190" s="124"/>
      <c r="K2190" s="124"/>
      <c r="L2190" s="124"/>
      <c r="M2190" s="124"/>
      <c r="N2190" s="207">
        <v>0</v>
      </c>
      <c r="O2190" s="207">
        <v>28534.01</v>
      </c>
      <c r="P2190" s="124" t="s">
        <v>3943</v>
      </c>
    </row>
    <row r="2191" spans="1:16" ht="63.75">
      <c r="A2191" s="257">
        <v>512</v>
      </c>
      <c r="B2191" s="124"/>
      <c r="C2191" s="125" t="s">
        <v>840</v>
      </c>
      <c r="D2191" s="119">
        <v>43194</v>
      </c>
      <c r="E2191" s="120" t="s">
        <v>4961</v>
      </c>
      <c r="F2191" s="120" t="s">
        <v>3</v>
      </c>
      <c r="G2191" s="120">
        <v>1610599</v>
      </c>
      <c r="H2191" s="124"/>
      <c r="I2191" s="128" t="s">
        <v>5667</v>
      </c>
      <c r="J2191" s="124"/>
      <c r="K2191" s="124"/>
      <c r="L2191" s="124"/>
      <c r="M2191" s="124"/>
      <c r="N2191" s="207">
        <v>0</v>
      </c>
      <c r="O2191" s="207">
        <v>153.41</v>
      </c>
      <c r="P2191" s="124" t="s">
        <v>3943</v>
      </c>
    </row>
    <row r="2192" spans="1:16" ht="63.75">
      <c r="A2192" s="257">
        <v>660</v>
      </c>
      <c r="B2192" s="124"/>
      <c r="C2192" s="125" t="s">
        <v>233</v>
      </c>
      <c r="D2192" s="119">
        <v>43194</v>
      </c>
      <c r="E2192" s="120" t="s">
        <v>4961</v>
      </c>
      <c r="F2192" s="120" t="s">
        <v>3</v>
      </c>
      <c r="G2192" s="120">
        <v>1610599</v>
      </c>
      <c r="H2192" s="124"/>
      <c r="I2192" s="128" t="s">
        <v>5667</v>
      </c>
      <c r="J2192" s="124"/>
      <c r="K2192" s="124"/>
      <c r="L2192" s="124"/>
      <c r="M2192" s="124"/>
      <c r="N2192" s="207">
        <v>0</v>
      </c>
      <c r="O2192" s="207">
        <v>4030.54</v>
      </c>
      <c r="P2192" s="124" t="s">
        <v>3943</v>
      </c>
    </row>
    <row r="2193" spans="1:16" ht="63.75">
      <c r="A2193" s="257">
        <v>660</v>
      </c>
      <c r="B2193" s="124"/>
      <c r="C2193" s="125" t="s">
        <v>233</v>
      </c>
      <c r="D2193" s="119">
        <v>43194</v>
      </c>
      <c r="E2193" s="120" t="s">
        <v>4961</v>
      </c>
      <c r="F2193" s="120" t="s">
        <v>3</v>
      </c>
      <c r="G2193" s="120">
        <v>1610599</v>
      </c>
      <c r="H2193" s="124"/>
      <c r="I2193" s="128" t="s">
        <v>5667</v>
      </c>
      <c r="J2193" s="124"/>
      <c r="K2193" s="124"/>
      <c r="L2193" s="124"/>
      <c r="M2193" s="124"/>
      <c r="N2193" s="207">
        <v>0</v>
      </c>
      <c r="O2193" s="207">
        <v>5122.2</v>
      </c>
      <c r="P2193" s="124" t="s">
        <v>3943</v>
      </c>
    </row>
    <row r="2194" spans="1:16" ht="63.75">
      <c r="A2194" s="257">
        <v>681</v>
      </c>
      <c r="B2194" s="124"/>
      <c r="C2194" s="125" t="s">
        <v>237</v>
      </c>
      <c r="D2194" s="119">
        <v>43194</v>
      </c>
      <c r="E2194" s="120" t="s">
        <v>4961</v>
      </c>
      <c r="F2194" s="120" t="s">
        <v>3</v>
      </c>
      <c r="G2194" s="120">
        <v>1610599</v>
      </c>
      <c r="H2194" s="124"/>
      <c r="I2194" s="128" t="s">
        <v>5667</v>
      </c>
      <c r="J2194" s="124"/>
      <c r="K2194" s="124"/>
      <c r="L2194" s="124"/>
      <c r="M2194" s="124"/>
      <c r="N2194" s="207">
        <v>0</v>
      </c>
      <c r="O2194" s="207">
        <v>1375.8</v>
      </c>
      <c r="P2194" s="124" t="s">
        <v>3943</v>
      </c>
    </row>
    <row r="2195" spans="1:16" ht="63.75">
      <c r="A2195" s="257">
        <v>681</v>
      </c>
      <c r="B2195" s="124"/>
      <c r="C2195" s="125" t="s">
        <v>237</v>
      </c>
      <c r="D2195" s="119">
        <v>43194</v>
      </c>
      <c r="E2195" s="120" t="s">
        <v>4961</v>
      </c>
      <c r="F2195" s="120" t="s">
        <v>3</v>
      </c>
      <c r="G2195" s="120">
        <v>1610599</v>
      </c>
      <c r="H2195" s="124"/>
      <c r="I2195" s="128" t="s">
        <v>5667</v>
      </c>
      <c r="J2195" s="124"/>
      <c r="K2195" s="124"/>
      <c r="L2195" s="124"/>
      <c r="M2195" s="124"/>
      <c r="N2195" s="207">
        <v>0</v>
      </c>
      <c r="O2195" s="207">
        <v>3648.6</v>
      </c>
      <c r="P2195" s="124" t="s">
        <v>3943</v>
      </c>
    </row>
    <row r="2196" spans="1:16" ht="63.75">
      <c r="A2196" s="257">
        <v>15</v>
      </c>
      <c r="B2196" s="124"/>
      <c r="C2196" s="125" t="s">
        <v>691</v>
      </c>
      <c r="D2196" s="119">
        <v>43194</v>
      </c>
      <c r="E2196" s="120" t="s">
        <v>4961</v>
      </c>
      <c r="F2196" s="120" t="s">
        <v>3</v>
      </c>
      <c r="G2196" s="120">
        <v>1610599</v>
      </c>
      <c r="H2196" s="124"/>
      <c r="I2196" s="128" t="s">
        <v>5667</v>
      </c>
      <c r="J2196" s="124"/>
      <c r="K2196" s="124"/>
      <c r="L2196" s="124"/>
      <c r="M2196" s="124"/>
      <c r="N2196" s="207">
        <v>0</v>
      </c>
      <c r="O2196" s="207">
        <v>21925.82</v>
      </c>
      <c r="P2196" s="124" t="s">
        <v>3943</v>
      </c>
    </row>
    <row r="2197" spans="1:16" ht="63.75">
      <c r="A2197" s="257">
        <v>660</v>
      </c>
      <c r="B2197" s="124"/>
      <c r="C2197" s="125" t="s">
        <v>233</v>
      </c>
      <c r="D2197" s="119">
        <v>43194</v>
      </c>
      <c r="E2197" s="120" t="s">
        <v>4961</v>
      </c>
      <c r="F2197" s="120" t="s">
        <v>3</v>
      </c>
      <c r="G2197" s="120">
        <v>1610599</v>
      </c>
      <c r="H2197" s="124"/>
      <c r="I2197" s="128" t="s">
        <v>5667</v>
      </c>
      <c r="J2197" s="124"/>
      <c r="K2197" s="124"/>
      <c r="L2197" s="124"/>
      <c r="M2197" s="124"/>
      <c r="N2197" s="207">
        <v>0</v>
      </c>
      <c r="O2197" s="207">
        <v>29351.4</v>
      </c>
      <c r="P2197" s="124" t="s">
        <v>3943</v>
      </c>
    </row>
    <row r="2198" spans="1:16" ht="63.75">
      <c r="A2198" s="257">
        <v>660</v>
      </c>
      <c r="B2198" s="124"/>
      <c r="C2198" s="125" t="s">
        <v>233</v>
      </c>
      <c r="D2198" s="119">
        <v>43194</v>
      </c>
      <c r="E2198" s="120" t="s">
        <v>4961</v>
      </c>
      <c r="F2198" s="120" t="s">
        <v>3</v>
      </c>
      <c r="G2198" s="120">
        <v>1610599</v>
      </c>
      <c r="H2198" s="124"/>
      <c r="I2198" s="128" t="s">
        <v>5667</v>
      </c>
      <c r="J2198" s="124"/>
      <c r="K2198" s="124"/>
      <c r="L2198" s="124"/>
      <c r="M2198" s="124"/>
      <c r="N2198" s="207">
        <v>0</v>
      </c>
      <c r="O2198" s="207">
        <v>4536.34</v>
      </c>
      <c r="P2198" s="124" t="s">
        <v>3943</v>
      </c>
    </row>
    <row r="2199" spans="1:16" ht="63.75">
      <c r="A2199" s="257">
        <v>660</v>
      </c>
      <c r="B2199" s="124"/>
      <c r="C2199" s="125" t="s">
        <v>233</v>
      </c>
      <c r="D2199" s="119">
        <v>43194</v>
      </c>
      <c r="E2199" s="120" t="s">
        <v>4961</v>
      </c>
      <c r="F2199" s="120" t="s">
        <v>3</v>
      </c>
      <c r="G2199" s="120">
        <v>1610599</v>
      </c>
      <c r="H2199" s="124"/>
      <c r="I2199" s="128" t="s">
        <v>5667</v>
      </c>
      <c r="J2199" s="124"/>
      <c r="K2199" s="124"/>
      <c r="L2199" s="124"/>
      <c r="M2199" s="124"/>
      <c r="N2199" s="207">
        <v>0</v>
      </c>
      <c r="O2199" s="207">
        <v>9054.1</v>
      </c>
      <c r="P2199" s="124" t="s">
        <v>3943</v>
      </c>
    </row>
    <row r="2200" spans="1:16" ht="63.75">
      <c r="A2200" s="257">
        <v>660</v>
      </c>
      <c r="B2200" s="124"/>
      <c r="C2200" s="125" t="s">
        <v>233</v>
      </c>
      <c r="D2200" s="119">
        <v>43194</v>
      </c>
      <c r="E2200" s="120" t="s">
        <v>4961</v>
      </c>
      <c r="F2200" s="120" t="s">
        <v>3</v>
      </c>
      <c r="G2200" s="120">
        <v>1610599</v>
      </c>
      <c r="H2200" s="124"/>
      <c r="I2200" s="128" t="s">
        <v>5667</v>
      </c>
      <c r="J2200" s="124"/>
      <c r="K2200" s="124"/>
      <c r="L2200" s="124"/>
      <c r="M2200" s="124"/>
      <c r="N2200" s="207">
        <v>0</v>
      </c>
      <c r="O2200" s="207">
        <v>6194.4</v>
      </c>
      <c r="P2200" s="124" t="s">
        <v>3943</v>
      </c>
    </row>
    <row r="2201" spans="1:16" ht="63.75">
      <c r="A2201" s="257">
        <v>660</v>
      </c>
      <c r="B2201" s="124"/>
      <c r="C2201" s="125" t="s">
        <v>233</v>
      </c>
      <c r="D2201" s="119">
        <v>43194</v>
      </c>
      <c r="E2201" s="120" t="s">
        <v>4961</v>
      </c>
      <c r="F2201" s="120" t="s">
        <v>3</v>
      </c>
      <c r="G2201" s="120">
        <v>1610599</v>
      </c>
      <c r="H2201" s="124"/>
      <c r="I2201" s="128" t="s">
        <v>5667</v>
      </c>
      <c r="J2201" s="124"/>
      <c r="K2201" s="124"/>
      <c r="L2201" s="124"/>
      <c r="M2201" s="124"/>
      <c r="N2201" s="207">
        <v>0</v>
      </c>
      <c r="O2201" s="207">
        <v>6607.36</v>
      </c>
      <c r="P2201" s="124" t="s">
        <v>3943</v>
      </c>
    </row>
    <row r="2202" spans="1:16" ht="63.75">
      <c r="A2202" s="257">
        <v>660</v>
      </c>
      <c r="B2202" s="124"/>
      <c r="C2202" s="125" t="s">
        <v>233</v>
      </c>
      <c r="D2202" s="119">
        <v>43194</v>
      </c>
      <c r="E2202" s="120" t="s">
        <v>4961</v>
      </c>
      <c r="F2202" s="120" t="s">
        <v>3</v>
      </c>
      <c r="G2202" s="120">
        <v>1610599</v>
      </c>
      <c r="H2202" s="124"/>
      <c r="I2202" s="128" t="s">
        <v>5667</v>
      </c>
      <c r="J2202" s="124"/>
      <c r="K2202" s="124"/>
      <c r="L2202" s="124"/>
      <c r="M2202" s="124"/>
      <c r="N2202" s="207">
        <v>0</v>
      </c>
      <c r="O2202" s="207">
        <v>4723.04</v>
      </c>
      <c r="P2202" s="124" t="s">
        <v>3943</v>
      </c>
    </row>
    <row r="2203" spans="1:16" ht="63.75">
      <c r="A2203" s="257">
        <v>660</v>
      </c>
      <c r="B2203" s="124"/>
      <c r="C2203" s="125" t="s">
        <v>233</v>
      </c>
      <c r="D2203" s="119">
        <v>43194</v>
      </c>
      <c r="E2203" s="120" t="s">
        <v>4961</v>
      </c>
      <c r="F2203" s="120" t="s">
        <v>3</v>
      </c>
      <c r="G2203" s="120">
        <v>1610599</v>
      </c>
      <c r="H2203" s="124"/>
      <c r="I2203" s="128" t="s">
        <v>5667</v>
      </c>
      <c r="J2203" s="124"/>
      <c r="K2203" s="124"/>
      <c r="L2203" s="124"/>
      <c r="M2203" s="124"/>
      <c r="N2203" s="207">
        <v>0</v>
      </c>
      <c r="O2203" s="207">
        <v>7020.32</v>
      </c>
      <c r="P2203" s="124" t="s">
        <v>3943</v>
      </c>
    </row>
    <row r="2204" spans="1:16" ht="63.75">
      <c r="A2204" s="257">
        <v>660</v>
      </c>
      <c r="B2204" s="124"/>
      <c r="C2204" s="125" t="s">
        <v>233</v>
      </c>
      <c r="D2204" s="119">
        <v>43194</v>
      </c>
      <c r="E2204" s="120" t="s">
        <v>4961</v>
      </c>
      <c r="F2204" s="120" t="s">
        <v>3</v>
      </c>
      <c r="G2204" s="120">
        <v>1610599</v>
      </c>
      <c r="H2204" s="124"/>
      <c r="I2204" s="128" t="s">
        <v>5667</v>
      </c>
      <c r="J2204" s="124"/>
      <c r="K2204" s="124"/>
      <c r="L2204" s="124"/>
      <c r="M2204" s="124"/>
      <c r="N2204" s="207">
        <v>0</v>
      </c>
      <c r="O2204" s="207">
        <v>14723.91</v>
      </c>
      <c r="P2204" s="124" t="s">
        <v>3943</v>
      </c>
    </row>
    <row r="2205" spans="1:16" ht="63.75">
      <c r="A2205" s="257">
        <v>660</v>
      </c>
      <c r="B2205" s="124"/>
      <c r="C2205" s="125" t="s">
        <v>233</v>
      </c>
      <c r="D2205" s="119">
        <v>43194</v>
      </c>
      <c r="E2205" s="120" t="s">
        <v>4961</v>
      </c>
      <c r="F2205" s="120" t="s">
        <v>3</v>
      </c>
      <c r="G2205" s="120">
        <v>1610599</v>
      </c>
      <c r="H2205" s="124"/>
      <c r="I2205" s="128" t="s">
        <v>5667</v>
      </c>
      <c r="J2205" s="124"/>
      <c r="K2205" s="124"/>
      <c r="L2205" s="124"/>
      <c r="M2205" s="124"/>
      <c r="N2205" s="207">
        <v>0</v>
      </c>
      <c r="O2205" s="207">
        <v>1371.86</v>
      </c>
      <c r="P2205" s="124" t="s">
        <v>3943</v>
      </c>
    </row>
    <row r="2206" spans="1:16" ht="63.75">
      <c r="A2206" s="257">
        <v>660</v>
      </c>
      <c r="B2206" s="124"/>
      <c r="C2206" s="125" t="s">
        <v>233</v>
      </c>
      <c r="D2206" s="119">
        <v>43194</v>
      </c>
      <c r="E2206" s="120" t="s">
        <v>4961</v>
      </c>
      <c r="F2206" s="120" t="s">
        <v>3</v>
      </c>
      <c r="G2206" s="120">
        <v>1610599</v>
      </c>
      <c r="H2206" s="124"/>
      <c r="I2206" s="128" t="s">
        <v>5667</v>
      </c>
      <c r="J2206" s="124"/>
      <c r="K2206" s="124"/>
      <c r="L2206" s="124"/>
      <c r="M2206" s="124"/>
      <c r="N2206" s="207">
        <v>0</v>
      </c>
      <c r="O2206" s="207">
        <v>575.35</v>
      </c>
      <c r="P2206" s="124" t="s">
        <v>3943</v>
      </c>
    </row>
    <row r="2207" spans="1:16" ht="63.75">
      <c r="A2207" s="257">
        <v>660</v>
      </c>
      <c r="B2207" s="124"/>
      <c r="C2207" s="125" t="s">
        <v>233</v>
      </c>
      <c r="D2207" s="119">
        <v>43194</v>
      </c>
      <c r="E2207" s="120" t="s">
        <v>4961</v>
      </c>
      <c r="F2207" s="120" t="s">
        <v>3</v>
      </c>
      <c r="G2207" s="120">
        <v>1610599</v>
      </c>
      <c r="H2207" s="124"/>
      <c r="I2207" s="128" t="s">
        <v>5667</v>
      </c>
      <c r="J2207" s="124"/>
      <c r="K2207" s="124"/>
      <c r="L2207" s="124"/>
      <c r="M2207" s="124"/>
      <c r="N2207" s="207">
        <v>0</v>
      </c>
      <c r="O2207" s="207">
        <v>575.35</v>
      </c>
      <c r="P2207" s="124" t="s">
        <v>3943</v>
      </c>
    </row>
    <row r="2208" spans="1:16" ht="63.75">
      <c r="A2208" s="257" t="s">
        <v>619</v>
      </c>
      <c r="B2208" s="124"/>
      <c r="C2208" s="125" t="s">
        <v>713</v>
      </c>
      <c r="D2208" s="119">
        <v>43194</v>
      </c>
      <c r="E2208" s="120" t="s">
        <v>4961</v>
      </c>
      <c r="F2208" s="120" t="s">
        <v>3</v>
      </c>
      <c r="G2208" s="120">
        <v>1610599</v>
      </c>
      <c r="H2208" s="124"/>
      <c r="I2208" s="128" t="s">
        <v>5667</v>
      </c>
      <c r="J2208" s="124"/>
      <c r="K2208" s="124"/>
      <c r="L2208" s="124"/>
      <c r="M2208" s="124"/>
      <c r="N2208" s="207">
        <v>0</v>
      </c>
      <c r="O2208" s="207">
        <v>72095.58</v>
      </c>
      <c r="P2208" s="124" t="s">
        <v>3943</v>
      </c>
    </row>
    <row r="2209" spans="1:16" ht="63.75">
      <c r="A2209" s="257">
        <v>212</v>
      </c>
      <c r="B2209" s="124"/>
      <c r="C2209" s="125" t="s">
        <v>761</v>
      </c>
      <c r="D2209" s="119">
        <v>43194</v>
      </c>
      <c r="E2209" s="120" t="s">
        <v>4961</v>
      </c>
      <c r="F2209" s="120" t="s">
        <v>3</v>
      </c>
      <c r="G2209" s="120">
        <v>1610599</v>
      </c>
      <c r="H2209" s="124"/>
      <c r="I2209" s="128" t="s">
        <v>5667</v>
      </c>
      <c r="J2209" s="124"/>
      <c r="K2209" s="124"/>
      <c r="L2209" s="124"/>
      <c r="M2209" s="124"/>
      <c r="N2209" s="207">
        <v>0</v>
      </c>
      <c r="O2209" s="207">
        <v>616.51</v>
      </c>
      <c r="P2209" s="124" t="s">
        <v>3943</v>
      </c>
    </row>
    <row r="2210" spans="1:16" ht="63.75">
      <c r="A2210" s="257">
        <v>15</v>
      </c>
      <c r="B2210" s="124"/>
      <c r="C2210" s="125" t="s">
        <v>691</v>
      </c>
      <c r="D2210" s="119">
        <v>43194</v>
      </c>
      <c r="E2210" s="120" t="s">
        <v>4961</v>
      </c>
      <c r="F2210" s="120" t="s">
        <v>3</v>
      </c>
      <c r="G2210" s="120">
        <v>1610599</v>
      </c>
      <c r="H2210" s="124"/>
      <c r="I2210" s="128" t="s">
        <v>5667</v>
      </c>
      <c r="J2210" s="124"/>
      <c r="K2210" s="124"/>
      <c r="L2210" s="124"/>
      <c r="M2210" s="124"/>
      <c r="N2210" s="207">
        <v>0</v>
      </c>
      <c r="O2210" s="207">
        <v>380.65</v>
      </c>
      <c r="P2210" s="124" t="s">
        <v>3943</v>
      </c>
    </row>
    <row r="2211" spans="1:16" ht="63.75">
      <c r="A2211" s="257">
        <v>660</v>
      </c>
      <c r="B2211" s="124"/>
      <c r="C2211" s="125" t="s">
        <v>233</v>
      </c>
      <c r="D2211" s="119">
        <v>43194</v>
      </c>
      <c r="E2211" s="120" t="s">
        <v>4961</v>
      </c>
      <c r="F2211" s="120" t="s">
        <v>3</v>
      </c>
      <c r="G2211" s="120">
        <v>1610599</v>
      </c>
      <c r="H2211" s="124"/>
      <c r="I2211" s="128" t="s">
        <v>5667</v>
      </c>
      <c r="J2211" s="124"/>
      <c r="K2211" s="124"/>
      <c r="L2211" s="124"/>
      <c r="M2211" s="124"/>
      <c r="N2211" s="207">
        <v>0</v>
      </c>
      <c r="O2211" s="207">
        <v>25977.61</v>
      </c>
      <c r="P2211" s="124" t="s">
        <v>3943</v>
      </c>
    </row>
    <row r="2212" spans="1:16" ht="63.75">
      <c r="A2212" s="257">
        <v>660</v>
      </c>
      <c r="B2212" s="124"/>
      <c r="C2212" s="125" t="s">
        <v>233</v>
      </c>
      <c r="D2212" s="119">
        <v>43194</v>
      </c>
      <c r="E2212" s="120" t="s">
        <v>4961</v>
      </c>
      <c r="F2212" s="120" t="s">
        <v>3</v>
      </c>
      <c r="G2212" s="120">
        <v>1610599</v>
      </c>
      <c r="H2212" s="124"/>
      <c r="I2212" s="128" t="s">
        <v>5667</v>
      </c>
      <c r="J2212" s="124"/>
      <c r="K2212" s="124"/>
      <c r="L2212" s="124"/>
      <c r="M2212" s="124"/>
      <c r="N2212" s="207">
        <v>0</v>
      </c>
      <c r="O2212" s="207">
        <v>3638.24</v>
      </c>
      <c r="P2212" s="124" t="s">
        <v>3943</v>
      </c>
    </row>
    <row r="2213" spans="1:16" ht="63.75">
      <c r="A2213" s="257">
        <v>660</v>
      </c>
      <c r="B2213" s="124"/>
      <c r="C2213" s="125" t="s">
        <v>233</v>
      </c>
      <c r="D2213" s="119">
        <v>43194</v>
      </c>
      <c r="E2213" s="120" t="s">
        <v>4961</v>
      </c>
      <c r="F2213" s="120" t="s">
        <v>3</v>
      </c>
      <c r="G2213" s="120">
        <v>1610599</v>
      </c>
      <c r="H2213" s="124"/>
      <c r="I2213" s="128" t="s">
        <v>5667</v>
      </c>
      <c r="J2213" s="124"/>
      <c r="K2213" s="124"/>
      <c r="L2213" s="124"/>
      <c r="M2213" s="124"/>
      <c r="N2213" s="207">
        <v>0</v>
      </c>
      <c r="O2213" s="207">
        <v>12125.36</v>
      </c>
      <c r="P2213" s="124" t="s">
        <v>3943</v>
      </c>
    </row>
    <row r="2214" spans="1:16" ht="63.75">
      <c r="A2214" s="257">
        <v>660</v>
      </c>
      <c r="B2214" s="124"/>
      <c r="C2214" s="125" t="s">
        <v>233</v>
      </c>
      <c r="D2214" s="119">
        <v>43194</v>
      </c>
      <c r="E2214" s="120" t="s">
        <v>4961</v>
      </c>
      <c r="F2214" s="120" t="s">
        <v>3</v>
      </c>
      <c r="G2214" s="120">
        <v>1610599</v>
      </c>
      <c r="H2214" s="124"/>
      <c r="I2214" s="128" t="s">
        <v>5667</v>
      </c>
      <c r="J2214" s="124"/>
      <c r="K2214" s="124"/>
      <c r="L2214" s="124"/>
      <c r="M2214" s="124"/>
      <c r="N2214" s="207">
        <v>0</v>
      </c>
      <c r="O2214" s="207">
        <v>8714.98</v>
      </c>
      <c r="P2214" s="124" t="s">
        <v>3943</v>
      </c>
    </row>
    <row r="2215" spans="1:16" ht="63.75">
      <c r="A2215" s="257">
        <v>660</v>
      </c>
      <c r="B2215" s="124"/>
      <c r="C2215" s="125" t="s">
        <v>233</v>
      </c>
      <c r="D2215" s="119">
        <v>43194</v>
      </c>
      <c r="E2215" s="120" t="s">
        <v>4961</v>
      </c>
      <c r="F2215" s="120" t="s">
        <v>3</v>
      </c>
      <c r="G2215" s="120">
        <v>1610599</v>
      </c>
      <c r="H2215" s="124"/>
      <c r="I2215" s="128" t="s">
        <v>5667</v>
      </c>
      <c r="J2215" s="124"/>
      <c r="K2215" s="124"/>
      <c r="L2215" s="124"/>
      <c r="M2215" s="124"/>
      <c r="N2215" s="207">
        <v>0</v>
      </c>
      <c r="O2215" s="207">
        <v>27267.84</v>
      </c>
      <c r="P2215" s="124" t="s">
        <v>3943</v>
      </c>
    </row>
    <row r="2216" spans="1:16" ht="63.75">
      <c r="A2216" s="257">
        <v>660</v>
      </c>
      <c r="B2216" s="124"/>
      <c r="C2216" s="125" t="s">
        <v>233</v>
      </c>
      <c r="D2216" s="119">
        <v>43194</v>
      </c>
      <c r="E2216" s="120" t="s">
        <v>4961</v>
      </c>
      <c r="F2216" s="120" t="s">
        <v>3</v>
      </c>
      <c r="G2216" s="120">
        <v>1610599</v>
      </c>
      <c r="H2216" s="124"/>
      <c r="I2216" s="128" t="s">
        <v>5667</v>
      </c>
      <c r="J2216" s="124"/>
      <c r="K2216" s="124"/>
      <c r="L2216" s="124"/>
      <c r="M2216" s="124"/>
      <c r="N2216" s="207">
        <v>0</v>
      </c>
      <c r="O2216" s="207">
        <v>17441.939999999999</v>
      </c>
      <c r="P2216" s="124" t="s">
        <v>3943</v>
      </c>
    </row>
    <row r="2217" spans="1:16" ht="63.75">
      <c r="A2217" s="257" t="s">
        <v>619</v>
      </c>
      <c r="B2217" s="124"/>
      <c r="C2217" s="125" t="s">
        <v>713</v>
      </c>
      <c r="D2217" s="119">
        <v>43194</v>
      </c>
      <c r="E2217" s="120" t="s">
        <v>4961</v>
      </c>
      <c r="F2217" s="120" t="s">
        <v>3</v>
      </c>
      <c r="G2217" s="120">
        <v>1610599</v>
      </c>
      <c r="H2217" s="124"/>
      <c r="I2217" s="128" t="s">
        <v>5667</v>
      </c>
      <c r="J2217" s="124"/>
      <c r="K2217" s="124"/>
      <c r="L2217" s="124"/>
      <c r="M2217" s="124"/>
      <c r="N2217" s="207">
        <v>0</v>
      </c>
      <c r="O2217" s="207">
        <v>21735.74</v>
      </c>
      <c r="P2217" s="124" t="s">
        <v>3943</v>
      </c>
    </row>
    <row r="2218" spans="1:16" ht="63.75">
      <c r="A2218" s="257" t="s">
        <v>619</v>
      </c>
      <c r="B2218" s="124"/>
      <c r="C2218" s="125" t="s">
        <v>713</v>
      </c>
      <c r="D2218" s="119">
        <v>43194</v>
      </c>
      <c r="E2218" s="120" t="s">
        <v>4961</v>
      </c>
      <c r="F2218" s="120" t="s">
        <v>3</v>
      </c>
      <c r="G2218" s="120">
        <v>1610599</v>
      </c>
      <c r="H2218" s="124"/>
      <c r="I2218" s="128" t="s">
        <v>5667</v>
      </c>
      <c r="J2218" s="124"/>
      <c r="K2218" s="124"/>
      <c r="L2218" s="124"/>
      <c r="M2218" s="124"/>
      <c r="N2218" s="207">
        <v>0</v>
      </c>
      <c r="O2218" s="207">
        <v>35794.019999999997</v>
      </c>
      <c r="P2218" s="124" t="s">
        <v>3943</v>
      </c>
    </row>
    <row r="2219" spans="1:16" ht="63.75">
      <c r="A2219" s="257" t="s">
        <v>619</v>
      </c>
      <c r="B2219" s="124"/>
      <c r="C2219" s="125" t="s">
        <v>713</v>
      </c>
      <c r="D2219" s="119">
        <v>43194</v>
      </c>
      <c r="E2219" s="120" t="s">
        <v>4961</v>
      </c>
      <c r="F2219" s="120" t="s">
        <v>3</v>
      </c>
      <c r="G2219" s="120">
        <v>1610599</v>
      </c>
      <c r="H2219" s="124"/>
      <c r="I2219" s="128" t="s">
        <v>5667</v>
      </c>
      <c r="J2219" s="124"/>
      <c r="K2219" s="124"/>
      <c r="L2219" s="124"/>
      <c r="M2219" s="124"/>
      <c r="N2219" s="207">
        <v>0</v>
      </c>
      <c r="O2219" s="207">
        <v>43820.24</v>
      </c>
      <c r="P2219" s="124" t="s">
        <v>3943</v>
      </c>
    </row>
    <row r="2220" spans="1:16" ht="63.75">
      <c r="A2220" s="257" t="s">
        <v>619</v>
      </c>
      <c r="B2220" s="124"/>
      <c r="C2220" s="125" t="s">
        <v>713</v>
      </c>
      <c r="D2220" s="119">
        <v>43194</v>
      </c>
      <c r="E2220" s="120" t="s">
        <v>4961</v>
      </c>
      <c r="F2220" s="120" t="s">
        <v>3</v>
      </c>
      <c r="G2220" s="120">
        <v>1610599</v>
      </c>
      <c r="H2220" s="124"/>
      <c r="I2220" s="128" t="s">
        <v>5667</v>
      </c>
      <c r="J2220" s="124"/>
      <c r="K2220" s="124"/>
      <c r="L2220" s="124"/>
      <c r="M2220" s="124"/>
      <c r="N2220" s="207">
        <v>0</v>
      </c>
      <c r="O2220" s="207">
        <v>28704.799999999999</v>
      </c>
      <c r="P2220" s="124" t="s">
        <v>3943</v>
      </c>
    </row>
    <row r="2221" spans="1:16" ht="63.75">
      <c r="A2221" s="257" t="s">
        <v>619</v>
      </c>
      <c r="B2221" s="124"/>
      <c r="C2221" s="125" t="s">
        <v>713</v>
      </c>
      <c r="D2221" s="119">
        <v>43194</v>
      </c>
      <c r="E2221" s="120" t="s">
        <v>4961</v>
      </c>
      <c r="F2221" s="120" t="s">
        <v>3</v>
      </c>
      <c r="G2221" s="120">
        <v>1610599</v>
      </c>
      <c r="H2221" s="124"/>
      <c r="I2221" s="128" t="s">
        <v>5667</v>
      </c>
      <c r="J2221" s="124"/>
      <c r="K2221" s="124"/>
      <c r="L2221" s="124"/>
      <c r="M2221" s="124"/>
      <c r="N2221" s="207">
        <v>0</v>
      </c>
      <c r="O2221" s="207">
        <v>29636.85</v>
      </c>
      <c r="P2221" s="124" t="s">
        <v>3943</v>
      </c>
    </row>
    <row r="2222" spans="1:16" ht="63.75">
      <c r="A2222" s="257" t="s">
        <v>619</v>
      </c>
      <c r="B2222" s="124"/>
      <c r="C2222" s="125" t="s">
        <v>713</v>
      </c>
      <c r="D2222" s="119">
        <v>43194</v>
      </c>
      <c r="E2222" s="120" t="s">
        <v>4961</v>
      </c>
      <c r="F2222" s="120" t="s">
        <v>3</v>
      </c>
      <c r="G2222" s="120">
        <v>1610599</v>
      </c>
      <c r="H2222" s="124"/>
      <c r="I2222" s="128" t="s">
        <v>5667</v>
      </c>
      <c r="J2222" s="124"/>
      <c r="K2222" s="124"/>
      <c r="L2222" s="124"/>
      <c r="M2222" s="124"/>
      <c r="N2222" s="207">
        <v>0</v>
      </c>
      <c r="O2222" s="207">
        <v>11108.83</v>
      </c>
      <c r="P2222" s="124" t="s">
        <v>3943</v>
      </c>
    </row>
    <row r="2223" spans="1:16" ht="63.75">
      <c r="A2223" s="257" t="s">
        <v>619</v>
      </c>
      <c r="B2223" s="124"/>
      <c r="C2223" s="125" t="s">
        <v>713</v>
      </c>
      <c r="D2223" s="119">
        <v>43194</v>
      </c>
      <c r="E2223" s="120" t="s">
        <v>4961</v>
      </c>
      <c r="F2223" s="120" t="s">
        <v>3</v>
      </c>
      <c r="G2223" s="120">
        <v>1610599</v>
      </c>
      <c r="H2223" s="124"/>
      <c r="I2223" s="128" t="s">
        <v>5667</v>
      </c>
      <c r="J2223" s="124"/>
      <c r="K2223" s="124"/>
      <c r="L2223" s="124"/>
      <c r="M2223" s="124"/>
      <c r="N2223" s="207">
        <v>0</v>
      </c>
      <c r="O2223" s="207">
        <v>18612.650000000001</v>
      </c>
      <c r="P2223" s="124" t="s">
        <v>3943</v>
      </c>
    </row>
    <row r="2224" spans="1:16" ht="63.75">
      <c r="A2224" s="257" t="s">
        <v>619</v>
      </c>
      <c r="B2224" s="124"/>
      <c r="C2224" s="125" t="s">
        <v>713</v>
      </c>
      <c r="D2224" s="119">
        <v>43194</v>
      </c>
      <c r="E2224" s="120" t="s">
        <v>4961</v>
      </c>
      <c r="F2224" s="120" t="s">
        <v>3</v>
      </c>
      <c r="G2224" s="120">
        <v>1610599</v>
      </c>
      <c r="H2224" s="124"/>
      <c r="I2224" s="128" t="s">
        <v>5667</v>
      </c>
      <c r="J2224" s="124"/>
      <c r="K2224" s="124"/>
      <c r="L2224" s="124"/>
      <c r="M2224" s="124"/>
      <c r="N2224" s="207">
        <v>0</v>
      </c>
      <c r="O2224" s="207">
        <v>11763.9</v>
      </c>
      <c r="P2224" s="124" t="s">
        <v>3943</v>
      </c>
    </row>
    <row r="2225" spans="1:16" ht="63.75">
      <c r="A2225" s="257" t="s">
        <v>619</v>
      </c>
      <c r="B2225" s="124"/>
      <c r="C2225" s="125" t="s">
        <v>713</v>
      </c>
      <c r="D2225" s="119">
        <v>43194</v>
      </c>
      <c r="E2225" s="120" t="s">
        <v>4961</v>
      </c>
      <c r="F2225" s="120" t="s">
        <v>3</v>
      </c>
      <c r="G2225" s="120">
        <v>1610599</v>
      </c>
      <c r="H2225" s="124"/>
      <c r="I2225" s="128" t="s">
        <v>5667</v>
      </c>
      <c r="J2225" s="124"/>
      <c r="K2225" s="124"/>
      <c r="L2225" s="124"/>
      <c r="M2225" s="124"/>
      <c r="N2225" s="207">
        <v>0</v>
      </c>
      <c r="O2225" s="207">
        <v>6555.88</v>
      </c>
      <c r="P2225" s="124" t="s">
        <v>3943</v>
      </c>
    </row>
    <row r="2226" spans="1:16" ht="63.75">
      <c r="A2226" s="257" t="s">
        <v>619</v>
      </c>
      <c r="B2226" s="124"/>
      <c r="C2226" s="125" t="s">
        <v>713</v>
      </c>
      <c r="D2226" s="119">
        <v>43194</v>
      </c>
      <c r="E2226" s="120" t="s">
        <v>4961</v>
      </c>
      <c r="F2226" s="120" t="s">
        <v>3</v>
      </c>
      <c r="G2226" s="120">
        <v>1610599</v>
      </c>
      <c r="H2226" s="124"/>
      <c r="I2226" s="128" t="s">
        <v>5667</v>
      </c>
      <c r="J2226" s="124"/>
      <c r="K2226" s="124"/>
      <c r="L2226" s="124"/>
      <c r="M2226" s="124"/>
      <c r="N2226" s="207">
        <v>0</v>
      </c>
      <c r="O2226" s="207">
        <v>18171.12</v>
      </c>
      <c r="P2226" s="124" t="s">
        <v>3943</v>
      </c>
    </row>
    <row r="2227" spans="1:16" ht="63.75">
      <c r="A2227" s="257" t="s">
        <v>619</v>
      </c>
      <c r="B2227" s="124"/>
      <c r="C2227" s="125" t="s">
        <v>713</v>
      </c>
      <c r="D2227" s="119">
        <v>43194</v>
      </c>
      <c r="E2227" s="120" t="s">
        <v>4961</v>
      </c>
      <c r="F2227" s="120" t="s">
        <v>3</v>
      </c>
      <c r="G2227" s="120">
        <v>1610599</v>
      </c>
      <c r="H2227" s="124"/>
      <c r="I2227" s="128" t="s">
        <v>5667</v>
      </c>
      <c r="J2227" s="124"/>
      <c r="K2227" s="124"/>
      <c r="L2227" s="124"/>
      <c r="M2227" s="124"/>
      <c r="N2227" s="207">
        <v>0</v>
      </c>
      <c r="O2227" s="207">
        <v>14380.53</v>
      </c>
      <c r="P2227" s="124" t="s">
        <v>3943</v>
      </c>
    </row>
    <row r="2228" spans="1:16" ht="63.75">
      <c r="A2228" s="257" t="s">
        <v>619</v>
      </c>
      <c r="B2228" s="124"/>
      <c r="C2228" s="125" t="s">
        <v>713</v>
      </c>
      <c r="D2228" s="119">
        <v>43194</v>
      </c>
      <c r="E2228" s="120" t="s">
        <v>4961</v>
      </c>
      <c r="F2228" s="120" t="s">
        <v>3</v>
      </c>
      <c r="G2228" s="120">
        <v>1610599</v>
      </c>
      <c r="H2228" s="124"/>
      <c r="I2228" s="128" t="s">
        <v>5667</v>
      </c>
      <c r="J2228" s="124"/>
      <c r="K2228" s="124"/>
      <c r="L2228" s="124"/>
      <c r="M2228" s="124"/>
      <c r="N2228" s="207">
        <v>0</v>
      </c>
      <c r="O2228" s="207">
        <v>33695.71</v>
      </c>
      <c r="P2228" s="124" t="s">
        <v>3943</v>
      </c>
    </row>
    <row r="2229" spans="1:16" ht="63.75">
      <c r="A2229" s="257" t="s">
        <v>619</v>
      </c>
      <c r="B2229" s="124"/>
      <c r="C2229" s="125" t="s">
        <v>713</v>
      </c>
      <c r="D2229" s="119">
        <v>43194</v>
      </c>
      <c r="E2229" s="120" t="s">
        <v>4961</v>
      </c>
      <c r="F2229" s="120" t="s">
        <v>3</v>
      </c>
      <c r="G2229" s="120">
        <v>1610599</v>
      </c>
      <c r="H2229" s="124"/>
      <c r="I2229" s="128" t="s">
        <v>5667</v>
      </c>
      <c r="J2229" s="124"/>
      <c r="K2229" s="124"/>
      <c r="L2229" s="124"/>
      <c r="M2229" s="124"/>
      <c r="N2229" s="207">
        <v>0</v>
      </c>
      <c r="O2229" s="207">
        <v>10379.1</v>
      </c>
      <c r="P2229" s="124" t="s">
        <v>3943</v>
      </c>
    </row>
    <row r="2230" spans="1:16" ht="63.75">
      <c r="A2230" s="257" t="s">
        <v>619</v>
      </c>
      <c r="B2230" s="124"/>
      <c r="C2230" s="125" t="s">
        <v>713</v>
      </c>
      <c r="D2230" s="119">
        <v>43194</v>
      </c>
      <c r="E2230" s="120" t="s">
        <v>4961</v>
      </c>
      <c r="F2230" s="120" t="s">
        <v>3</v>
      </c>
      <c r="G2230" s="120">
        <v>1610599</v>
      </c>
      <c r="H2230" s="124"/>
      <c r="I2230" s="128" t="s">
        <v>5667</v>
      </c>
      <c r="J2230" s="124"/>
      <c r="K2230" s="124"/>
      <c r="L2230" s="124"/>
      <c r="M2230" s="124"/>
      <c r="N2230" s="207">
        <v>0</v>
      </c>
      <c r="O2230" s="207">
        <v>23776.47</v>
      </c>
      <c r="P2230" s="124" t="s">
        <v>3943</v>
      </c>
    </row>
    <row r="2231" spans="1:16" ht="63.75">
      <c r="A2231" s="257" t="s">
        <v>619</v>
      </c>
      <c r="B2231" s="124"/>
      <c r="C2231" s="125" t="s">
        <v>713</v>
      </c>
      <c r="D2231" s="119">
        <v>43194</v>
      </c>
      <c r="E2231" s="120" t="s">
        <v>4961</v>
      </c>
      <c r="F2231" s="120" t="s">
        <v>3</v>
      </c>
      <c r="G2231" s="120">
        <v>1610599</v>
      </c>
      <c r="H2231" s="124"/>
      <c r="I2231" s="128" t="s">
        <v>5667</v>
      </c>
      <c r="J2231" s="124"/>
      <c r="K2231" s="124"/>
      <c r="L2231" s="124"/>
      <c r="M2231" s="124"/>
      <c r="N2231" s="207">
        <v>0</v>
      </c>
      <c r="O2231" s="207">
        <v>27432.48</v>
      </c>
      <c r="P2231" s="124" t="s">
        <v>3943</v>
      </c>
    </row>
    <row r="2232" spans="1:16" ht="63.75">
      <c r="A2232" s="257" t="s">
        <v>619</v>
      </c>
      <c r="B2232" s="124"/>
      <c r="C2232" s="125" t="s">
        <v>713</v>
      </c>
      <c r="D2232" s="119">
        <v>43194</v>
      </c>
      <c r="E2232" s="120" t="s">
        <v>4961</v>
      </c>
      <c r="F2232" s="120" t="s">
        <v>3</v>
      </c>
      <c r="G2232" s="120">
        <v>1610599</v>
      </c>
      <c r="H2232" s="124"/>
      <c r="I2232" s="128" t="s">
        <v>5667</v>
      </c>
      <c r="J2232" s="124"/>
      <c r="K2232" s="124"/>
      <c r="L2232" s="124"/>
      <c r="M2232" s="124"/>
      <c r="N2232" s="207">
        <v>0</v>
      </c>
      <c r="O2232" s="207">
        <v>123772.27</v>
      </c>
      <c r="P2232" s="124" t="s">
        <v>3943</v>
      </c>
    </row>
    <row r="2233" spans="1:16" ht="63.75">
      <c r="A2233" s="257" t="s">
        <v>619</v>
      </c>
      <c r="B2233" s="124"/>
      <c r="C2233" s="125" t="s">
        <v>713</v>
      </c>
      <c r="D2233" s="119">
        <v>43194</v>
      </c>
      <c r="E2233" s="120" t="s">
        <v>4961</v>
      </c>
      <c r="F2233" s="120" t="s">
        <v>3</v>
      </c>
      <c r="G2233" s="120">
        <v>1610599</v>
      </c>
      <c r="H2233" s="124"/>
      <c r="I2233" s="128" t="s">
        <v>5667</v>
      </c>
      <c r="J2233" s="124"/>
      <c r="K2233" s="124"/>
      <c r="L2233" s="124"/>
      <c r="M2233" s="124"/>
      <c r="N2233" s="207">
        <v>0</v>
      </c>
      <c r="O2233" s="207">
        <v>1123.6500000000001</v>
      </c>
      <c r="P2233" s="124" t="s">
        <v>3943</v>
      </c>
    </row>
    <row r="2234" spans="1:16" ht="63.75">
      <c r="A2234" s="257">
        <v>15</v>
      </c>
      <c r="B2234" s="124"/>
      <c r="C2234" s="125" t="s">
        <v>691</v>
      </c>
      <c r="D2234" s="119">
        <v>43194</v>
      </c>
      <c r="E2234" s="120" t="s">
        <v>4961</v>
      </c>
      <c r="F2234" s="120" t="s">
        <v>3</v>
      </c>
      <c r="G2234" s="120">
        <v>1610599</v>
      </c>
      <c r="H2234" s="124"/>
      <c r="I2234" s="128" t="s">
        <v>5667</v>
      </c>
      <c r="J2234" s="124"/>
      <c r="K2234" s="124"/>
      <c r="L2234" s="124"/>
      <c r="M2234" s="124"/>
      <c r="N2234" s="207">
        <v>0</v>
      </c>
      <c r="O2234" s="207">
        <v>1295.8</v>
      </c>
      <c r="P2234" s="124" t="s">
        <v>3943</v>
      </c>
    </row>
    <row r="2235" spans="1:16" ht="63.75">
      <c r="A2235" s="257">
        <v>15</v>
      </c>
      <c r="B2235" s="124"/>
      <c r="C2235" s="125" t="s">
        <v>691</v>
      </c>
      <c r="D2235" s="119">
        <v>43194</v>
      </c>
      <c r="E2235" s="120" t="s">
        <v>4961</v>
      </c>
      <c r="F2235" s="120" t="s">
        <v>3</v>
      </c>
      <c r="G2235" s="120">
        <v>1610599</v>
      </c>
      <c r="H2235" s="124"/>
      <c r="I2235" s="128" t="s">
        <v>5667</v>
      </c>
      <c r="J2235" s="124"/>
      <c r="K2235" s="124"/>
      <c r="L2235" s="124"/>
      <c r="M2235" s="124"/>
      <c r="N2235" s="207">
        <v>0</v>
      </c>
      <c r="O2235" s="207">
        <v>13891.63</v>
      </c>
      <c r="P2235" s="124" t="s">
        <v>3943</v>
      </c>
    </row>
    <row r="2236" spans="1:16" ht="63.75">
      <c r="A2236" s="257">
        <v>15</v>
      </c>
      <c r="B2236" s="124"/>
      <c r="C2236" s="125" t="s">
        <v>691</v>
      </c>
      <c r="D2236" s="119">
        <v>43194</v>
      </c>
      <c r="E2236" s="120" t="s">
        <v>4961</v>
      </c>
      <c r="F2236" s="120" t="s">
        <v>3</v>
      </c>
      <c r="G2236" s="120">
        <v>1610599</v>
      </c>
      <c r="H2236" s="124"/>
      <c r="I2236" s="128" t="s">
        <v>5667</v>
      </c>
      <c r="J2236" s="124"/>
      <c r="K2236" s="124"/>
      <c r="L2236" s="124"/>
      <c r="M2236" s="124"/>
      <c r="N2236" s="207">
        <v>0</v>
      </c>
      <c r="O2236" s="207">
        <v>12047.58</v>
      </c>
      <c r="P2236" s="124" t="s">
        <v>3943</v>
      </c>
    </row>
    <row r="2237" spans="1:16" ht="63.75">
      <c r="A2237" s="257">
        <v>15</v>
      </c>
      <c r="B2237" s="124"/>
      <c r="C2237" s="125" t="s">
        <v>691</v>
      </c>
      <c r="D2237" s="119">
        <v>43194</v>
      </c>
      <c r="E2237" s="120" t="s">
        <v>4961</v>
      </c>
      <c r="F2237" s="120" t="s">
        <v>3</v>
      </c>
      <c r="G2237" s="120">
        <v>1610599</v>
      </c>
      <c r="H2237" s="124"/>
      <c r="I2237" s="128" t="s">
        <v>5667</v>
      </c>
      <c r="J2237" s="124"/>
      <c r="K2237" s="124"/>
      <c r="L2237" s="124"/>
      <c r="M2237" s="124"/>
      <c r="N2237" s="207">
        <v>0</v>
      </c>
      <c r="O2237" s="207">
        <v>347.97</v>
      </c>
      <c r="P2237" s="124" t="s">
        <v>3943</v>
      </c>
    </row>
    <row r="2238" spans="1:16" ht="63.75">
      <c r="A2238" s="257">
        <v>15</v>
      </c>
      <c r="B2238" s="124"/>
      <c r="C2238" s="125" t="s">
        <v>691</v>
      </c>
      <c r="D2238" s="119">
        <v>43194</v>
      </c>
      <c r="E2238" s="120" t="s">
        <v>4961</v>
      </c>
      <c r="F2238" s="120" t="s">
        <v>3</v>
      </c>
      <c r="G2238" s="120">
        <v>1610599</v>
      </c>
      <c r="H2238" s="124"/>
      <c r="I2238" s="128" t="s">
        <v>5667</v>
      </c>
      <c r="J2238" s="124"/>
      <c r="K2238" s="124"/>
      <c r="L2238" s="124"/>
      <c r="M2238" s="124"/>
      <c r="N2238" s="207">
        <v>0</v>
      </c>
      <c r="O2238" s="207">
        <v>10202.56</v>
      </c>
      <c r="P2238" s="124" t="s">
        <v>3943</v>
      </c>
    </row>
    <row r="2239" spans="1:16" ht="63.75">
      <c r="A2239" s="257">
        <v>660</v>
      </c>
      <c r="B2239" s="124"/>
      <c r="C2239" s="125" t="s">
        <v>233</v>
      </c>
      <c r="D2239" s="119">
        <v>43194</v>
      </c>
      <c r="E2239" s="120" t="s">
        <v>4961</v>
      </c>
      <c r="F2239" s="120" t="s">
        <v>3</v>
      </c>
      <c r="G2239" s="120">
        <v>1610599</v>
      </c>
      <c r="H2239" s="124"/>
      <c r="I2239" s="128" t="s">
        <v>5667</v>
      </c>
      <c r="J2239" s="124"/>
      <c r="K2239" s="124"/>
      <c r="L2239" s="124"/>
      <c r="M2239" s="124"/>
      <c r="N2239" s="207">
        <v>0</v>
      </c>
      <c r="O2239" s="207">
        <v>8031.3</v>
      </c>
      <c r="P2239" s="124" t="s">
        <v>3943</v>
      </c>
    </row>
    <row r="2240" spans="1:16" ht="38.25">
      <c r="A2240" s="257">
        <v>373</v>
      </c>
      <c r="B2240" s="124"/>
      <c r="C2240" s="125" t="s">
        <v>1269</v>
      </c>
      <c r="D2240" s="119">
        <v>43194</v>
      </c>
      <c r="E2240" s="120" t="s">
        <v>4964</v>
      </c>
      <c r="F2240" s="120" t="s">
        <v>3</v>
      </c>
      <c r="G2240" s="120">
        <v>1610635</v>
      </c>
      <c r="H2240" s="124"/>
      <c r="I2240" s="128" t="s">
        <v>5670</v>
      </c>
      <c r="J2240" s="124"/>
      <c r="K2240" s="124"/>
      <c r="L2240" s="124"/>
      <c r="M2240" s="124"/>
      <c r="N2240" s="207">
        <v>0</v>
      </c>
      <c r="O2240" s="207">
        <v>0.81</v>
      </c>
      <c r="P2240" s="124" t="s">
        <v>3943</v>
      </c>
    </row>
    <row r="2241" spans="1:16" ht="51">
      <c r="A2241" s="257">
        <v>206</v>
      </c>
      <c r="B2241" s="124"/>
      <c r="C2241" s="125" t="s">
        <v>758</v>
      </c>
      <c r="D2241" s="119">
        <v>43194</v>
      </c>
      <c r="E2241" s="120" t="s">
        <v>4965</v>
      </c>
      <c r="F2241" s="120" t="s">
        <v>3</v>
      </c>
      <c r="G2241" s="120">
        <v>1610676</v>
      </c>
      <c r="H2241" s="124"/>
      <c r="I2241" s="128" t="s">
        <v>5671</v>
      </c>
      <c r="J2241" s="124"/>
      <c r="K2241" s="124"/>
      <c r="L2241" s="124"/>
      <c r="M2241" s="124"/>
      <c r="N2241" s="207">
        <v>0</v>
      </c>
      <c r="O2241" s="207">
        <v>1349</v>
      </c>
      <c r="P2241" s="124" t="s">
        <v>1314</v>
      </c>
    </row>
    <row r="2242" spans="1:16" ht="51">
      <c r="A2242" s="257">
        <v>212</v>
      </c>
      <c r="B2242" s="124"/>
      <c r="C2242" s="125" t="s">
        <v>761</v>
      </c>
      <c r="D2242" s="119">
        <v>43194</v>
      </c>
      <c r="E2242" s="120" t="s">
        <v>4966</v>
      </c>
      <c r="F2242" s="120" t="s">
        <v>3</v>
      </c>
      <c r="G2242" s="120">
        <v>1610690</v>
      </c>
      <c r="H2242" s="124"/>
      <c r="I2242" s="128" t="s">
        <v>5672</v>
      </c>
      <c r="J2242" s="124"/>
      <c r="K2242" s="124"/>
      <c r="L2242" s="124"/>
      <c r="M2242" s="124"/>
      <c r="N2242" s="207">
        <v>0</v>
      </c>
      <c r="O2242" s="207">
        <v>413.84</v>
      </c>
      <c r="P2242" s="124" t="s">
        <v>1314</v>
      </c>
    </row>
    <row r="2243" spans="1:16" ht="51">
      <c r="A2243" s="257" t="s">
        <v>619</v>
      </c>
      <c r="B2243" s="124"/>
      <c r="C2243" s="125" t="s">
        <v>713</v>
      </c>
      <c r="D2243" s="119">
        <v>43194</v>
      </c>
      <c r="E2243" s="120" t="s">
        <v>4990</v>
      </c>
      <c r="F2243" s="120" t="s">
        <v>3</v>
      </c>
      <c r="G2243" s="120">
        <v>1610646</v>
      </c>
      <c r="H2243" s="124"/>
      <c r="I2243" s="128" t="s">
        <v>1370</v>
      </c>
      <c r="J2243" s="124"/>
      <c r="K2243" s="124"/>
      <c r="L2243" s="124"/>
      <c r="M2243" s="124"/>
      <c r="N2243" s="207">
        <v>0</v>
      </c>
      <c r="O2243" s="207">
        <v>545</v>
      </c>
      <c r="P2243" s="124" t="s">
        <v>1314</v>
      </c>
    </row>
    <row r="2244" spans="1:16" ht="38.25">
      <c r="A2244" s="257">
        <v>35</v>
      </c>
      <c r="B2244" s="124"/>
      <c r="C2244" s="125" t="s">
        <v>696</v>
      </c>
      <c r="D2244" s="119">
        <v>43194</v>
      </c>
      <c r="E2244" s="120" t="s">
        <v>4998</v>
      </c>
      <c r="F2244" s="120" t="s">
        <v>3</v>
      </c>
      <c r="G2244" s="120">
        <v>1610663</v>
      </c>
      <c r="H2244" s="124"/>
      <c r="I2244" s="128" t="s">
        <v>5701</v>
      </c>
      <c r="J2244" s="124"/>
      <c r="K2244" s="124"/>
      <c r="L2244" s="124"/>
      <c r="M2244" s="124"/>
      <c r="N2244" s="207">
        <v>0</v>
      </c>
      <c r="O2244" s="207">
        <v>513.48</v>
      </c>
      <c r="P2244" s="124" t="s">
        <v>1314</v>
      </c>
    </row>
    <row r="2245" spans="1:16" ht="51">
      <c r="A2245" s="257" t="s">
        <v>619</v>
      </c>
      <c r="B2245" s="124"/>
      <c r="C2245" s="125" t="s">
        <v>713</v>
      </c>
      <c r="D2245" s="119">
        <v>43194</v>
      </c>
      <c r="E2245" s="120" t="s">
        <v>5036</v>
      </c>
      <c r="F2245" s="120" t="s">
        <v>3</v>
      </c>
      <c r="G2245" s="120">
        <v>1610583</v>
      </c>
      <c r="H2245" s="124"/>
      <c r="I2245" s="128" t="s">
        <v>1373</v>
      </c>
      <c r="J2245" s="124"/>
      <c r="K2245" s="124"/>
      <c r="L2245" s="124"/>
      <c r="M2245" s="124"/>
      <c r="N2245" s="207">
        <v>0</v>
      </c>
      <c r="O2245" s="207">
        <v>1713</v>
      </c>
      <c r="P2245" s="124" t="s">
        <v>1314</v>
      </c>
    </row>
    <row r="2246" spans="1:16" ht="51">
      <c r="A2246" s="257" t="s">
        <v>619</v>
      </c>
      <c r="B2246" s="124"/>
      <c r="C2246" s="125" t="s">
        <v>713</v>
      </c>
      <c r="D2246" s="119">
        <v>43194</v>
      </c>
      <c r="E2246" s="120" t="s">
        <v>5074</v>
      </c>
      <c r="F2246" s="120" t="s">
        <v>3</v>
      </c>
      <c r="G2246" s="120">
        <v>1610615</v>
      </c>
      <c r="H2246" s="124"/>
      <c r="I2246" s="128" t="s">
        <v>5764</v>
      </c>
      <c r="J2246" s="124"/>
      <c r="K2246" s="124"/>
      <c r="L2246" s="124"/>
      <c r="M2246" s="124"/>
      <c r="N2246" s="207">
        <v>0</v>
      </c>
      <c r="O2246" s="207">
        <v>400</v>
      </c>
      <c r="P2246" s="124" t="s">
        <v>1314</v>
      </c>
    </row>
    <row r="2247" spans="1:16" ht="51">
      <c r="A2247" s="257" t="s">
        <v>619</v>
      </c>
      <c r="B2247" s="124"/>
      <c r="C2247" s="125" t="s">
        <v>713</v>
      </c>
      <c r="D2247" s="119">
        <v>43194</v>
      </c>
      <c r="E2247" s="120" t="s">
        <v>5085</v>
      </c>
      <c r="F2247" s="120" t="s">
        <v>3</v>
      </c>
      <c r="G2247" s="120">
        <v>1610691</v>
      </c>
      <c r="H2247" s="124"/>
      <c r="I2247" s="128" t="s">
        <v>1382</v>
      </c>
      <c r="J2247" s="124"/>
      <c r="K2247" s="124"/>
      <c r="L2247" s="124"/>
      <c r="M2247" s="124"/>
      <c r="N2247" s="207">
        <v>0</v>
      </c>
      <c r="O2247" s="207">
        <v>47486</v>
      </c>
      <c r="P2247" s="124" t="s">
        <v>1314</v>
      </c>
    </row>
    <row r="2248" spans="1:16" ht="51">
      <c r="A2248" s="257" t="s">
        <v>619</v>
      </c>
      <c r="B2248" s="124"/>
      <c r="C2248" s="125" t="s">
        <v>713</v>
      </c>
      <c r="D2248" s="119">
        <v>43194</v>
      </c>
      <c r="E2248" s="120" t="s">
        <v>5099</v>
      </c>
      <c r="F2248" s="120" t="s">
        <v>3</v>
      </c>
      <c r="G2248" s="120">
        <v>1610792</v>
      </c>
      <c r="H2248" s="124"/>
      <c r="I2248" s="128" t="s">
        <v>5782</v>
      </c>
      <c r="J2248" s="124"/>
      <c r="K2248" s="124"/>
      <c r="L2248" s="124"/>
      <c r="M2248" s="124"/>
      <c r="N2248" s="207">
        <v>0</v>
      </c>
      <c r="O2248" s="207">
        <v>20.6</v>
      </c>
      <c r="P2248" s="124" t="s">
        <v>1314</v>
      </c>
    </row>
    <row r="2249" spans="1:16" ht="51">
      <c r="A2249" s="257" t="s">
        <v>619</v>
      </c>
      <c r="B2249" s="124"/>
      <c r="C2249" s="125" t="s">
        <v>713</v>
      </c>
      <c r="D2249" s="119">
        <v>43194</v>
      </c>
      <c r="E2249" s="120" t="s">
        <v>5101</v>
      </c>
      <c r="F2249" s="120" t="s">
        <v>3</v>
      </c>
      <c r="G2249" s="120">
        <v>1610746</v>
      </c>
      <c r="H2249" s="124"/>
      <c r="I2249" s="128" t="s">
        <v>5784</v>
      </c>
      <c r="J2249" s="124"/>
      <c r="K2249" s="124"/>
      <c r="L2249" s="124"/>
      <c r="M2249" s="124"/>
      <c r="N2249" s="207">
        <v>0</v>
      </c>
      <c r="O2249" s="207">
        <v>1971.75</v>
      </c>
      <c r="P2249" s="124" t="s">
        <v>1314</v>
      </c>
    </row>
    <row r="2250" spans="1:16" ht="51">
      <c r="A2250" s="257" t="s">
        <v>619</v>
      </c>
      <c r="B2250" s="124"/>
      <c r="C2250" s="125" t="s">
        <v>713</v>
      </c>
      <c r="D2250" s="119">
        <v>43194</v>
      </c>
      <c r="E2250" s="120" t="s">
        <v>5120</v>
      </c>
      <c r="F2250" s="120" t="s">
        <v>3</v>
      </c>
      <c r="G2250" s="120">
        <v>1610585</v>
      </c>
      <c r="H2250" s="124"/>
      <c r="I2250" s="128" t="s">
        <v>1386</v>
      </c>
      <c r="J2250" s="124"/>
      <c r="K2250" s="124"/>
      <c r="L2250" s="124"/>
      <c r="M2250" s="124"/>
      <c r="N2250" s="207">
        <v>0</v>
      </c>
      <c r="O2250" s="207">
        <v>800</v>
      </c>
      <c r="P2250" s="124" t="s">
        <v>1314</v>
      </c>
    </row>
    <row r="2251" spans="1:16" ht="51">
      <c r="A2251" s="257" t="s">
        <v>619</v>
      </c>
      <c r="B2251" s="124"/>
      <c r="C2251" s="125" t="s">
        <v>713</v>
      </c>
      <c r="D2251" s="119">
        <v>43194</v>
      </c>
      <c r="E2251" s="120" t="s">
        <v>5180</v>
      </c>
      <c r="F2251" s="120" t="s">
        <v>3</v>
      </c>
      <c r="G2251" s="120">
        <v>1610584</v>
      </c>
      <c r="H2251" s="124"/>
      <c r="I2251" s="128" t="s">
        <v>5858</v>
      </c>
      <c r="J2251" s="124"/>
      <c r="K2251" s="124"/>
      <c r="L2251" s="124"/>
      <c r="M2251" s="124"/>
      <c r="N2251" s="207">
        <v>0</v>
      </c>
      <c r="O2251" s="207">
        <v>2523.63</v>
      </c>
      <c r="P2251" s="124" t="s">
        <v>1314</v>
      </c>
    </row>
    <row r="2252" spans="1:16" ht="51">
      <c r="A2252" s="257" t="s">
        <v>619</v>
      </c>
      <c r="B2252" s="124"/>
      <c r="C2252" s="125" t="s">
        <v>713</v>
      </c>
      <c r="D2252" s="119">
        <v>43194</v>
      </c>
      <c r="E2252" s="120" t="s">
        <v>5209</v>
      </c>
      <c r="F2252" s="120" t="s">
        <v>3</v>
      </c>
      <c r="G2252" s="120">
        <v>1610620</v>
      </c>
      <c r="H2252" s="124"/>
      <c r="I2252" s="128" t="s">
        <v>5878</v>
      </c>
      <c r="J2252" s="124"/>
      <c r="K2252" s="124"/>
      <c r="L2252" s="124"/>
      <c r="M2252" s="124"/>
      <c r="N2252" s="207">
        <v>0</v>
      </c>
      <c r="O2252" s="207">
        <v>390</v>
      </c>
      <c r="P2252" s="124" t="s">
        <v>1314</v>
      </c>
    </row>
    <row r="2253" spans="1:16" ht="51">
      <c r="A2253" s="257" t="s">
        <v>619</v>
      </c>
      <c r="B2253" s="124"/>
      <c r="C2253" s="125" t="s">
        <v>713</v>
      </c>
      <c r="D2253" s="119">
        <v>43194</v>
      </c>
      <c r="E2253" s="120" t="s">
        <v>5271</v>
      </c>
      <c r="F2253" s="120" t="s">
        <v>3</v>
      </c>
      <c r="G2253" s="120">
        <v>1610701</v>
      </c>
      <c r="H2253" s="124"/>
      <c r="I2253" s="128" t="s">
        <v>5934</v>
      </c>
      <c r="J2253" s="124"/>
      <c r="K2253" s="124"/>
      <c r="L2253" s="124"/>
      <c r="M2253" s="124"/>
      <c r="N2253" s="207">
        <v>0</v>
      </c>
      <c r="O2253" s="207">
        <v>9807.4599999999991</v>
      </c>
      <c r="P2253" s="124" t="s">
        <v>1314</v>
      </c>
    </row>
    <row r="2254" spans="1:16" ht="63.75">
      <c r="A2254" s="257">
        <v>513</v>
      </c>
      <c r="B2254" s="124"/>
      <c r="C2254" s="125" t="s">
        <v>201</v>
      </c>
      <c r="D2254" s="119">
        <v>43194</v>
      </c>
      <c r="E2254" s="120" t="s">
        <v>5289</v>
      </c>
      <c r="F2254" s="120" t="s">
        <v>15</v>
      </c>
      <c r="G2254" s="120">
        <v>702699</v>
      </c>
      <c r="H2254" s="124"/>
      <c r="I2254" s="128" t="s">
        <v>5958</v>
      </c>
      <c r="J2254" s="124"/>
      <c r="K2254" s="124"/>
      <c r="L2254" s="124"/>
      <c r="M2254" s="124"/>
      <c r="N2254" s="207">
        <v>50</v>
      </c>
      <c r="O2254" s="207">
        <v>0</v>
      </c>
      <c r="P2254" s="124" t="s">
        <v>1314</v>
      </c>
    </row>
    <row r="2255" spans="1:16" ht="89.25">
      <c r="A2255" s="257">
        <v>513</v>
      </c>
      <c r="B2255" s="124"/>
      <c r="C2255" s="125" t="s">
        <v>201</v>
      </c>
      <c r="D2255" s="119">
        <v>43194</v>
      </c>
      <c r="E2255" s="120" t="s">
        <v>5290</v>
      </c>
      <c r="F2255" s="120" t="s">
        <v>15</v>
      </c>
      <c r="G2255" s="120">
        <v>4683</v>
      </c>
      <c r="H2255" s="124"/>
      <c r="I2255" s="128" t="s">
        <v>5959</v>
      </c>
      <c r="J2255" s="124"/>
      <c r="K2255" s="124"/>
      <c r="L2255" s="124"/>
      <c r="M2255" s="124"/>
      <c r="N2255" s="207">
        <v>50</v>
      </c>
      <c r="O2255" s="207">
        <v>0</v>
      </c>
      <c r="P2255" s="124" t="s">
        <v>1314</v>
      </c>
    </row>
    <row r="2256" spans="1:16" ht="89.25">
      <c r="A2256" s="257">
        <v>20</v>
      </c>
      <c r="B2256" s="124"/>
      <c r="C2256" s="125" t="s">
        <v>693</v>
      </c>
      <c r="D2256" s="119">
        <v>43194</v>
      </c>
      <c r="E2256" s="120" t="s">
        <v>5291</v>
      </c>
      <c r="F2256" s="120" t="s">
        <v>15</v>
      </c>
      <c r="G2256" s="120">
        <v>4672</v>
      </c>
      <c r="H2256" s="124"/>
      <c r="I2256" s="128" t="s">
        <v>5960</v>
      </c>
      <c r="J2256" s="124"/>
      <c r="K2256" s="124"/>
      <c r="L2256" s="124"/>
      <c r="M2256" s="124"/>
      <c r="N2256" s="207">
        <v>2164.8000000000002</v>
      </c>
      <c r="O2256" s="207">
        <v>0</v>
      </c>
      <c r="P2256" s="124" t="s">
        <v>1314</v>
      </c>
    </row>
    <row r="2257" spans="1:16" ht="63.75">
      <c r="A2257" s="257" t="s">
        <v>619</v>
      </c>
      <c r="B2257" s="124"/>
      <c r="C2257" s="125" t="s">
        <v>713</v>
      </c>
      <c r="D2257" s="119">
        <v>43194</v>
      </c>
      <c r="E2257" s="120" t="s">
        <v>5292</v>
      </c>
      <c r="F2257" s="120" t="s">
        <v>15</v>
      </c>
      <c r="G2257" s="120">
        <v>703303</v>
      </c>
      <c r="H2257" s="124"/>
      <c r="I2257" s="128" t="s">
        <v>5961</v>
      </c>
      <c r="J2257" s="124"/>
      <c r="K2257" s="124"/>
      <c r="L2257" s="124"/>
      <c r="M2257" s="124"/>
      <c r="N2257" s="207">
        <v>50</v>
      </c>
      <c r="O2257" s="207">
        <v>0</v>
      </c>
      <c r="P2257" s="124" t="s">
        <v>1314</v>
      </c>
    </row>
    <row r="2258" spans="1:16" ht="76.5">
      <c r="A2258" s="257" t="s">
        <v>619</v>
      </c>
      <c r="B2258" s="124"/>
      <c r="C2258" s="125" t="s">
        <v>713</v>
      </c>
      <c r="D2258" s="119">
        <v>43194</v>
      </c>
      <c r="E2258" s="120" t="s">
        <v>5293</v>
      </c>
      <c r="F2258" s="120" t="s">
        <v>15</v>
      </c>
      <c r="G2258" s="120">
        <v>703305</v>
      </c>
      <c r="H2258" s="124"/>
      <c r="I2258" s="128" t="s">
        <v>5962</v>
      </c>
      <c r="J2258" s="124"/>
      <c r="K2258" s="124"/>
      <c r="L2258" s="124"/>
      <c r="M2258" s="124"/>
      <c r="N2258" s="207">
        <v>50</v>
      </c>
      <c r="O2258" s="207">
        <v>0</v>
      </c>
      <c r="P2258" s="124" t="s">
        <v>1314</v>
      </c>
    </row>
    <row r="2259" spans="1:16" ht="63.75">
      <c r="A2259" s="257">
        <v>81</v>
      </c>
      <c r="B2259" s="124"/>
      <c r="C2259" s="125" t="s">
        <v>709</v>
      </c>
      <c r="D2259" s="119">
        <v>43195</v>
      </c>
      <c r="E2259" s="120" t="s">
        <v>4971</v>
      </c>
      <c r="F2259" s="120" t="s">
        <v>3</v>
      </c>
      <c r="G2259" s="120">
        <v>1610994</v>
      </c>
      <c r="H2259" s="124"/>
      <c r="I2259" s="128" t="s">
        <v>5677</v>
      </c>
      <c r="J2259" s="124"/>
      <c r="K2259" s="124"/>
      <c r="L2259" s="124"/>
      <c r="M2259" s="124"/>
      <c r="N2259" s="207">
        <v>0</v>
      </c>
      <c r="O2259" s="207">
        <v>10087.790000000001</v>
      </c>
      <c r="P2259" s="124" t="s">
        <v>1314</v>
      </c>
    </row>
    <row r="2260" spans="1:16" ht="51">
      <c r="A2260" s="257">
        <v>20</v>
      </c>
      <c r="B2260" s="124"/>
      <c r="C2260" s="125" t="s">
        <v>693</v>
      </c>
      <c r="D2260" s="119">
        <v>43195</v>
      </c>
      <c r="E2260" s="120" t="s">
        <v>4974</v>
      </c>
      <c r="F2260" s="120" t="s">
        <v>3</v>
      </c>
      <c r="G2260" s="120">
        <v>1611024</v>
      </c>
      <c r="H2260" s="124"/>
      <c r="I2260" s="128" t="s">
        <v>5680</v>
      </c>
      <c r="J2260" s="124"/>
      <c r="K2260" s="124"/>
      <c r="L2260" s="124"/>
      <c r="M2260" s="124"/>
      <c r="N2260" s="207">
        <v>0</v>
      </c>
      <c r="O2260" s="207">
        <v>779.1</v>
      </c>
      <c r="P2260" s="124" t="s">
        <v>1314</v>
      </c>
    </row>
    <row r="2261" spans="1:16" ht="38.25">
      <c r="A2261" s="257">
        <v>212</v>
      </c>
      <c r="B2261" s="124"/>
      <c r="C2261" s="125" t="s">
        <v>761</v>
      </c>
      <c r="D2261" s="119">
        <v>43195</v>
      </c>
      <c r="E2261" s="120" t="s">
        <v>4976</v>
      </c>
      <c r="F2261" s="120" t="s">
        <v>3</v>
      </c>
      <c r="G2261" s="120">
        <v>1611086</v>
      </c>
      <c r="H2261" s="124"/>
      <c r="I2261" s="128" t="s">
        <v>5682</v>
      </c>
      <c r="J2261" s="124"/>
      <c r="K2261" s="124"/>
      <c r="L2261" s="124"/>
      <c r="M2261" s="124"/>
      <c r="N2261" s="207">
        <v>0</v>
      </c>
      <c r="O2261" s="207">
        <v>800</v>
      </c>
      <c r="P2261" s="124" t="s">
        <v>1314</v>
      </c>
    </row>
    <row r="2262" spans="1:16" ht="51">
      <c r="A2262" s="257" t="s">
        <v>619</v>
      </c>
      <c r="B2262" s="124"/>
      <c r="C2262" s="125" t="s">
        <v>713</v>
      </c>
      <c r="D2262" s="119">
        <v>43195</v>
      </c>
      <c r="E2262" s="120" t="s">
        <v>4977</v>
      </c>
      <c r="F2262" s="120" t="s">
        <v>3</v>
      </c>
      <c r="G2262" s="120">
        <v>1610997</v>
      </c>
      <c r="H2262" s="124"/>
      <c r="I2262" s="128" t="s">
        <v>4025</v>
      </c>
      <c r="J2262" s="124"/>
      <c r="K2262" s="124"/>
      <c r="L2262" s="124"/>
      <c r="M2262" s="124"/>
      <c r="N2262" s="207">
        <v>0</v>
      </c>
      <c r="O2262" s="207">
        <v>1506</v>
      </c>
      <c r="P2262" s="124" t="s">
        <v>1314</v>
      </c>
    </row>
    <row r="2263" spans="1:16" ht="51">
      <c r="A2263" s="257">
        <v>373</v>
      </c>
      <c r="B2263" s="124"/>
      <c r="C2263" s="125" t="s">
        <v>1269</v>
      </c>
      <c r="D2263" s="119">
        <v>43195</v>
      </c>
      <c r="E2263" s="120" t="s">
        <v>4980</v>
      </c>
      <c r="F2263" s="120" t="s">
        <v>3</v>
      </c>
      <c r="G2263" s="120">
        <v>1611142</v>
      </c>
      <c r="H2263" s="124"/>
      <c r="I2263" s="128" t="s">
        <v>5685</v>
      </c>
      <c r="J2263" s="124"/>
      <c r="K2263" s="124"/>
      <c r="L2263" s="124"/>
      <c r="M2263" s="124"/>
      <c r="N2263" s="207">
        <v>0</v>
      </c>
      <c r="O2263" s="207">
        <v>1524.03</v>
      </c>
      <c r="P2263" s="124" t="s">
        <v>1314</v>
      </c>
    </row>
    <row r="2264" spans="1:16" ht="51">
      <c r="A2264" s="257">
        <v>212</v>
      </c>
      <c r="B2264" s="124"/>
      <c r="C2264" s="125" t="s">
        <v>761</v>
      </c>
      <c r="D2264" s="119">
        <v>43195</v>
      </c>
      <c r="E2264" s="120" t="s">
        <v>4981</v>
      </c>
      <c r="F2264" s="120" t="s">
        <v>3</v>
      </c>
      <c r="G2264" s="120">
        <v>1611201</v>
      </c>
      <c r="H2264" s="124"/>
      <c r="I2264" s="128" t="s">
        <v>5686</v>
      </c>
      <c r="J2264" s="124"/>
      <c r="K2264" s="124"/>
      <c r="L2264" s="124"/>
      <c r="M2264" s="124"/>
      <c r="N2264" s="207">
        <v>0</v>
      </c>
      <c r="O2264" s="207">
        <v>5307.65</v>
      </c>
      <c r="P2264" s="124" t="s">
        <v>1314</v>
      </c>
    </row>
    <row r="2265" spans="1:16" ht="51">
      <c r="A2265" s="257" t="s">
        <v>619</v>
      </c>
      <c r="B2265" s="124"/>
      <c r="C2265" s="125" t="s">
        <v>713</v>
      </c>
      <c r="D2265" s="119">
        <v>43195</v>
      </c>
      <c r="E2265" s="120" t="s">
        <v>4999</v>
      </c>
      <c r="F2265" s="120" t="s">
        <v>3</v>
      </c>
      <c r="G2265" s="120">
        <v>1611051</v>
      </c>
      <c r="H2265" s="124"/>
      <c r="I2265" s="128" t="s">
        <v>5702</v>
      </c>
      <c r="J2265" s="124"/>
      <c r="K2265" s="124"/>
      <c r="L2265" s="124"/>
      <c r="M2265" s="124"/>
      <c r="N2265" s="207">
        <v>0</v>
      </c>
      <c r="O2265" s="207">
        <v>1277</v>
      </c>
      <c r="P2265" s="124" t="s">
        <v>1314</v>
      </c>
    </row>
    <row r="2266" spans="1:16" ht="38.25">
      <c r="A2266" s="257">
        <v>35</v>
      </c>
      <c r="B2266" s="124"/>
      <c r="C2266" s="125" t="s">
        <v>696</v>
      </c>
      <c r="D2266" s="119">
        <v>43195</v>
      </c>
      <c r="E2266" s="120" t="s">
        <v>5017</v>
      </c>
      <c r="F2266" s="120" t="s">
        <v>3</v>
      </c>
      <c r="G2266" s="120">
        <v>1611230</v>
      </c>
      <c r="H2266" s="124"/>
      <c r="I2266" s="128" t="s">
        <v>5715</v>
      </c>
      <c r="J2266" s="124"/>
      <c r="K2266" s="124"/>
      <c r="L2266" s="124"/>
      <c r="M2266" s="124"/>
      <c r="N2266" s="207">
        <v>0</v>
      </c>
      <c r="O2266" s="207">
        <v>257.02999999999997</v>
      </c>
      <c r="P2266" s="124" t="s">
        <v>1314</v>
      </c>
    </row>
    <row r="2267" spans="1:16" ht="51">
      <c r="A2267" s="257" t="s">
        <v>619</v>
      </c>
      <c r="B2267" s="124"/>
      <c r="C2267" s="125" t="s">
        <v>713</v>
      </c>
      <c r="D2267" s="119">
        <v>43195</v>
      </c>
      <c r="E2267" s="120" t="s">
        <v>5039</v>
      </c>
      <c r="F2267" s="120" t="s">
        <v>3</v>
      </c>
      <c r="G2267" s="120">
        <v>1610999</v>
      </c>
      <c r="H2267" s="124"/>
      <c r="I2267" s="128" t="s">
        <v>4049</v>
      </c>
      <c r="J2267" s="124"/>
      <c r="K2267" s="124"/>
      <c r="L2267" s="124"/>
      <c r="M2267" s="124"/>
      <c r="N2267" s="207">
        <v>0</v>
      </c>
      <c r="O2267" s="207">
        <v>6200</v>
      </c>
      <c r="P2267" s="124" t="s">
        <v>1314</v>
      </c>
    </row>
    <row r="2268" spans="1:16" ht="63.75">
      <c r="A2268" s="257" t="s">
        <v>619</v>
      </c>
      <c r="B2268" s="124"/>
      <c r="C2268" s="125" t="s">
        <v>713</v>
      </c>
      <c r="D2268" s="119">
        <v>43195</v>
      </c>
      <c r="E2268" s="120" t="s">
        <v>5069</v>
      </c>
      <c r="F2268" s="120" t="s">
        <v>3</v>
      </c>
      <c r="G2268" s="120">
        <v>1610972</v>
      </c>
      <c r="H2268" s="124"/>
      <c r="I2268" s="128" t="s">
        <v>5759</v>
      </c>
      <c r="J2268" s="124"/>
      <c r="K2268" s="124"/>
      <c r="L2268" s="124"/>
      <c r="M2268" s="124"/>
      <c r="N2268" s="207">
        <v>0</v>
      </c>
      <c r="O2268" s="207">
        <v>20000</v>
      </c>
      <c r="P2268" s="124" t="s">
        <v>1314</v>
      </c>
    </row>
    <row r="2269" spans="1:16" ht="51">
      <c r="A2269" s="257" t="s">
        <v>619</v>
      </c>
      <c r="B2269" s="124"/>
      <c r="C2269" s="125" t="s">
        <v>713</v>
      </c>
      <c r="D2269" s="119">
        <v>43195</v>
      </c>
      <c r="E2269" s="120" t="s">
        <v>5084</v>
      </c>
      <c r="F2269" s="120" t="s">
        <v>3</v>
      </c>
      <c r="G2269" s="120">
        <v>1611037</v>
      </c>
      <c r="H2269" s="124"/>
      <c r="I2269" s="128" t="s">
        <v>5773</v>
      </c>
      <c r="J2269" s="124"/>
      <c r="K2269" s="124"/>
      <c r="L2269" s="124"/>
      <c r="M2269" s="124"/>
      <c r="N2269" s="207">
        <v>0</v>
      </c>
      <c r="O2269" s="207">
        <v>1491.51</v>
      </c>
      <c r="P2269" s="124" t="s">
        <v>1314</v>
      </c>
    </row>
    <row r="2270" spans="1:16" ht="51">
      <c r="A2270" s="257" t="s">
        <v>619</v>
      </c>
      <c r="B2270" s="124"/>
      <c r="C2270" s="125" t="s">
        <v>713</v>
      </c>
      <c r="D2270" s="119">
        <v>43195</v>
      </c>
      <c r="E2270" s="120" t="s">
        <v>5122</v>
      </c>
      <c r="F2270" s="120" t="s">
        <v>3</v>
      </c>
      <c r="G2270" s="120">
        <v>1611043</v>
      </c>
      <c r="H2270" s="124"/>
      <c r="I2270" s="128" t="s">
        <v>3756</v>
      </c>
      <c r="J2270" s="124"/>
      <c r="K2270" s="124"/>
      <c r="L2270" s="124"/>
      <c r="M2270" s="124"/>
      <c r="N2270" s="207">
        <v>0</v>
      </c>
      <c r="O2270" s="207">
        <v>150</v>
      </c>
      <c r="P2270" s="124" t="s">
        <v>1314</v>
      </c>
    </row>
    <row r="2271" spans="1:16" ht="51">
      <c r="A2271" s="257">
        <v>16</v>
      </c>
      <c r="B2271" s="124"/>
      <c r="C2271" s="125" t="s">
        <v>692</v>
      </c>
      <c r="D2271" s="119">
        <v>43195</v>
      </c>
      <c r="E2271" s="120" t="s">
        <v>5135</v>
      </c>
      <c r="F2271" s="120" t="s">
        <v>3</v>
      </c>
      <c r="G2271" s="120">
        <v>1611068</v>
      </c>
      <c r="H2271" s="124"/>
      <c r="I2271" s="128" t="s">
        <v>5815</v>
      </c>
      <c r="J2271" s="124"/>
      <c r="K2271" s="124"/>
      <c r="L2271" s="124"/>
      <c r="M2271" s="124"/>
      <c r="N2271" s="207">
        <v>0</v>
      </c>
      <c r="O2271" s="207">
        <v>946.08</v>
      </c>
      <c r="P2271" s="124" t="s">
        <v>1314</v>
      </c>
    </row>
    <row r="2272" spans="1:16" ht="38.25">
      <c r="A2272" s="257">
        <v>35</v>
      </c>
      <c r="B2272" s="124"/>
      <c r="C2272" s="125" t="s">
        <v>696</v>
      </c>
      <c r="D2272" s="119">
        <v>43195</v>
      </c>
      <c r="E2272" s="120" t="s">
        <v>5148</v>
      </c>
      <c r="F2272" s="120" t="s">
        <v>3</v>
      </c>
      <c r="G2272" s="120">
        <v>1611033</v>
      </c>
      <c r="H2272" s="124"/>
      <c r="I2272" s="128" t="s">
        <v>5826</v>
      </c>
      <c r="J2272" s="124"/>
      <c r="K2272" s="124"/>
      <c r="L2272" s="124"/>
      <c r="M2272" s="124"/>
      <c r="N2272" s="207">
        <v>0</v>
      </c>
      <c r="O2272" s="207">
        <v>460</v>
      </c>
      <c r="P2272" s="124" t="s">
        <v>1314</v>
      </c>
    </row>
    <row r="2273" spans="1:16" ht="51">
      <c r="A2273" s="257" t="s">
        <v>619</v>
      </c>
      <c r="B2273" s="124"/>
      <c r="C2273" s="125" t="s">
        <v>713</v>
      </c>
      <c r="D2273" s="119">
        <v>43195</v>
      </c>
      <c r="E2273" s="120" t="s">
        <v>5170</v>
      </c>
      <c r="F2273" s="120" t="s">
        <v>3</v>
      </c>
      <c r="G2273" s="120">
        <v>1611000</v>
      </c>
      <c r="H2273" s="124"/>
      <c r="I2273" s="128" t="s">
        <v>4000</v>
      </c>
      <c r="J2273" s="124"/>
      <c r="K2273" s="124"/>
      <c r="L2273" s="124"/>
      <c r="M2273" s="124"/>
      <c r="N2273" s="207">
        <v>0</v>
      </c>
      <c r="O2273" s="207">
        <v>2075</v>
      </c>
      <c r="P2273" s="124" t="s">
        <v>1314</v>
      </c>
    </row>
    <row r="2274" spans="1:16" ht="51">
      <c r="A2274" s="257" t="s">
        <v>619</v>
      </c>
      <c r="B2274" s="124"/>
      <c r="C2274" s="125" t="s">
        <v>713</v>
      </c>
      <c r="D2274" s="119">
        <v>43195</v>
      </c>
      <c r="E2274" s="120" t="s">
        <v>5182</v>
      </c>
      <c r="F2274" s="120" t="s">
        <v>3</v>
      </c>
      <c r="G2274" s="120">
        <v>1611092</v>
      </c>
      <c r="H2274" s="124"/>
      <c r="I2274" s="128" t="s">
        <v>2766</v>
      </c>
      <c r="J2274" s="124"/>
      <c r="K2274" s="124"/>
      <c r="L2274" s="124"/>
      <c r="M2274" s="124"/>
      <c r="N2274" s="207">
        <v>0</v>
      </c>
      <c r="O2274" s="207">
        <v>800</v>
      </c>
      <c r="P2274" s="124" t="s">
        <v>1314</v>
      </c>
    </row>
    <row r="2275" spans="1:16" ht="51">
      <c r="A2275" s="257" t="s">
        <v>619</v>
      </c>
      <c r="B2275" s="124"/>
      <c r="C2275" s="125" t="s">
        <v>713</v>
      </c>
      <c r="D2275" s="119">
        <v>43195</v>
      </c>
      <c r="E2275" s="120" t="s">
        <v>5206</v>
      </c>
      <c r="F2275" s="120" t="s">
        <v>3</v>
      </c>
      <c r="G2275" s="120">
        <v>1611080</v>
      </c>
      <c r="H2275" s="124"/>
      <c r="I2275" s="128" t="s">
        <v>5875</v>
      </c>
      <c r="J2275" s="124"/>
      <c r="K2275" s="124"/>
      <c r="L2275" s="124"/>
      <c r="M2275" s="124"/>
      <c r="N2275" s="207">
        <v>0</v>
      </c>
      <c r="O2275" s="207">
        <v>1437.22</v>
      </c>
      <c r="P2275" s="124" t="s">
        <v>1314</v>
      </c>
    </row>
    <row r="2276" spans="1:16" ht="51">
      <c r="A2276" s="257" t="s">
        <v>619</v>
      </c>
      <c r="B2276" s="124"/>
      <c r="C2276" s="125" t="s">
        <v>713</v>
      </c>
      <c r="D2276" s="119">
        <v>43195</v>
      </c>
      <c r="E2276" s="120" t="s">
        <v>5248</v>
      </c>
      <c r="F2276" s="120" t="s">
        <v>3</v>
      </c>
      <c r="G2276" s="120">
        <v>1611103</v>
      </c>
      <c r="H2276" s="124"/>
      <c r="I2276" s="128" t="s">
        <v>5911</v>
      </c>
      <c r="J2276" s="124"/>
      <c r="K2276" s="124"/>
      <c r="L2276" s="124"/>
      <c r="M2276" s="124"/>
      <c r="N2276" s="207">
        <v>0</v>
      </c>
      <c r="O2276" s="207">
        <v>441.87</v>
      </c>
      <c r="P2276" s="124" t="s">
        <v>1314</v>
      </c>
    </row>
    <row r="2277" spans="1:16" ht="51">
      <c r="A2277" s="257" t="s">
        <v>619</v>
      </c>
      <c r="B2277" s="124"/>
      <c r="C2277" s="125" t="s">
        <v>713</v>
      </c>
      <c r="D2277" s="119">
        <v>43195</v>
      </c>
      <c r="E2277" s="120" t="s">
        <v>5249</v>
      </c>
      <c r="F2277" s="120" t="s">
        <v>3</v>
      </c>
      <c r="G2277" s="120">
        <v>1611101</v>
      </c>
      <c r="H2277" s="124"/>
      <c r="I2277" s="128" t="s">
        <v>5912</v>
      </c>
      <c r="J2277" s="124"/>
      <c r="K2277" s="124"/>
      <c r="L2277" s="124"/>
      <c r="M2277" s="124"/>
      <c r="N2277" s="207">
        <v>0</v>
      </c>
      <c r="O2277" s="207">
        <v>2</v>
      </c>
      <c r="P2277" s="124" t="s">
        <v>1314</v>
      </c>
    </row>
    <row r="2278" spans="1:16" ht="51">
      <c r="A2278" s="257" t="s">
        <v>619</v>
      </c>
      <c r="B2278" s="124"/>
      <c r="C2278" s="125" t="s">
        <v>713</v>
      </c>
      <c r="D2278" s="119">
        <v>43195</v>
      </c>
      <c r="E2278" s="120" t="s">
        <v>5250</v>
      </c>
      <c r="F2278" s="120" t="s">
        <v>3</v>
      </c>
      <c r="G2278" s="120">
        <v>1611102</v>
      </c>
      <c r="H2278" s="124"/>
      <c r="I2278" s="128" t="s">
        <v>5913</v>
      </c>
      <c r="J2278" s="124"/>
      <c r="K2278" s="124"/>
      <c r="L2278" s="124"/>
      <c r="M2278" s="124"/>
      <c r="N2278" s="207">
        <v>0</v>
      </c>
      <c r="O2278" s="207">
        <v>662.81</v>
      </c>
      <c r="P2278" s="124" t="s">
        <v>1314</v>
      </c>
    </row>
    <row r="2279" spans="1:16" ht="63.75">
      <c r="A2279" s="257" t="s">
        <v>619</v>
      </c>
      <c r="B2279" s="124"/>
      <c r="C2279" s="125" t="s">
        <v>713</v>
      </c>
      <c r="D2279" s="119">
        <v>43195</v>
      </c>
      <c r="E2279" s="120" t="s">
        <v>5269</v>
      </c>
      <c r="F2279" s="120" t="s">
        <v>3</v>
      </c>
      <c r="G2279" s="120">
        <v>1611152</v>
      </c>
      <c r="H2279" s="124"/>
      <c r="I2279" s="128" t="s">
        <v>5932</v>
      </c>
      <c r="J2279" s="124"/>
      <c r="K2279" s="124"/>
      <c r="L2279" s="124"/>
      <c r="M2279" s="124"/>
      <c r="N2279" s="207">
        <v>0</v>
      </c>
      <c r="O2279" s="207">
        <v>1659</v>
      </c>
      <c r="P2279" s="124" t="s">
        <v>1314</v>
      </c>
    </row>
    <row r="2280" spans="1:16" ht="63.75">
      <c r="A2280" s="257" t="s">
        <v>619</v>
      </c>
      <c r="B2280" s="124"/>
      <c r="C2280" s="125" t="s">
        <v>713</v>
      </c>
      <c r="D2280" s="119">
        <v>43195</v>
      </c>
      <c r="E2280" s="120" t="s">
        <v>5294</v>
      </c>
      <c r="F2280" s="120" t="s">
        <v>15</v>
      </c>
      <c r="G2280" s="120">
        <v>703929</v>
      </c>
      <c r="H2280" s="124"/>
      <c r="I2280" s="128" t="s">
        <v>5964</v>
      </c>
      <c r="J2280" s="124"/>
      <c r="K2280" s="124"/>
      <c r="L2280" s="124"/>
      <c r="M2280" s="124"/>
      <c r="N2280" s="207">
        <v>50</v>
      </c>
      <c r="O2280" s="207">
        <v>0</v>
      </c>
      <c r="P2280" s="124" t="s">
        <v>1314</v>
      </c>
    </row>
    <row r="2281" spans="1:16" ht="76.5">
      <c r="A2281" s="257" t="s">
        <v>619</v>
      </c>
      <c r="B2281" s="124"/>
      <c r="C2281" s="125" t="s">
        <v>713</v>
      </c>
      <c r="D2281" s="119">
        <v>43195</v>
      </c>
      <c r="E2281" s="120" t="s">
        <v>5295</v>
      </c>
      <c r="F2281" s="120" t="s">
        <v>15</v>
      </c>
      <c r="G2281" s="120">
        <v>703937</v>
      </c>
      <c r="H2281" s="124"/>
      <c r="I2281" s="128" t="s">
        <v>5965</v>
      </c>
      <c r="J2281" s="124"/>
      <c r="K2281" s="124"/>
      <c r="L2281" s="124"/>
      <c r="M2281" s="124"/>
      <c r="N2281" s="207">
        <v>50</v>
      </c>
      <c r="O2281" s="207">
        <v>0</v>
      </c>
      <c r="P2281" s="124" t="s">
        <v>1314</v>
      </c>
    </row>
    <row r="2282" spans="1:16" ht="89.25">
      <c r="A2282" s="257">
        <v>594</v>
      </c>
      <c r="B2282" s="124"/>
      <c r="C2282" s="125" t="s">
        <v>113</v>
      </c>
      <c r="D2282" s="119">
        <v>43195</v>
      </c>
      <c r="E2282" s="120" t="s">
        <v>5296</v>
      </c>
      <c r="F2282" s="120" t="s">
        <v>15</v>
      </c>
      <c r="G2282" s="120">
        <v>4694</v>
      </c>
      <c r="H2282" s="124"/>
      <c r="I2282" s="128" t="s">
        <v>5966</v>
      </c>
      <c r="J2282" s="124"/>
      <c r="K2282" s="124"/>
      <c r="L2282" s="124"/>
      <c r="M2282" s="124"/>
      <c r="N2282" s="207">
        <v>1672.6</v>
      </c>
      <c r="O2282" s="207">
        <v>0</v>
      </c>
      <c r="P2282" s="124" t="s">
        <v>1314</v>
      </c>
    </row>
    <row r="2283" spans="1:16" ht="89.25">
      <c r="A2283" s="257" t="s">
        <v>619</v>
      </c>
      <c r="B2283" s="124"/>
      <c r="C2283" s="125" t="s">
        <v>713</v>
      </c>
      <c r="D2283" s="119">
        <v>43195</v>
      </c>
      <c r="E2283" s="120" t="s">
        <v>5297</v>
      </c>
      <c r="F2283" s="120" t="s">
        <v>15</v>
      </c>
      <c r="G2283" s="120">
        <v>4697</v>
      </c>
      <c r="H2283" s="124"/>
      <c r="I2283" s="128" t="s">
        <v>5967</v>
      </c>
      <c r="J2283" s="124"/>
      <c r="K2283" s="124"/>
      <c r="L2283" s="124"/>
      <c r="M2283" s="124"/>
      <c r="N2283" s="207">
        <v>541.24</v>
      </c>
      <c r="O2283" s="207">
        <v>0</v>
      </c>
      <c r="P2283" s="124" t="s">
        <v>1314</v>
      </c>
    </row>
    <row r="2284" spans="1:16" ht="89.25">
      <c r="A2284" s="257">
        <v>594</v>
      </c>
      <c r="B2284" s="124"/>
      <c r="C2284" s="125" t="s">
        <v>113</v>
      </c>
      <c r="D2284" s="119">
        <v>43195</v>
      </c>
      <c r="E2284" s="120" t="s">
        <v>5298</v>
      </c>
      <c r="F2284" s="120" t="s">
        <v>15</v>
      </c>
      <c r="G2284" s="120">
        <v>4691</v>
      </c>
      <c r="H2284" s="124"/>
      <c r="I2284" s="128" t="s">
        <v>5968</v>
      </c>
      <c r="J2284" s="124"/>
      <c r="K2284" s="124"/>
      <c r="L2284" s="124"/>
      <c r="M2284" s="124"/>
      <c r="N2284" s="207">
        <v>308.89999999999998</v>
      </c>
      <c r="O2284" s="207">
        <v>0</v>
      </c>
      <c r="P2284" s="124" t="s">
        <v>1314</v>
      </c>
    </row>
    <row r="2285" spans="1:16" ht="89.25">
      <c r="A2285" s="257">
        <v>594</v>
      </c>
      <c r="B2285" s="124"/>
      <c r="C2285" s="125" t="s">
        <v>113</v>
      </c>
      <c r="D2285" s="119">
        <v>43195</v>
      </c>
      <c r="E2285" s="120" t="s">
        <v>5299</v>
      </c>
      <c r="F2285" s="120" t="s">
        <v>15</v>
      </c>
      <c r="G2285" s="120">
        <v>4693</v>
      </c>
      <c r="H2285" s="124"/>
      <c r="I2285" s="128" t="s">
        <v>5969</v>
      </c>
      <c r="J2285" s="124"/>
      <c r="K2285" s="124"/>
      <c r="L2285" s="124"/>
      <c r="M2285" s="124"/>
      <c r="N2285" s="207">
        <v>473.19</v>
      </c>
      <c r="O2285" s="207">
        <v>0</v>
      </c>
      <c r="P2285" s="124" t="s">
        <v>1314</v>
      </c>
    </row>
    <row r="2286" spans="1:16" ht="89.25">
      <c r="A2286" s="257">
        <v>594</v>
      </c>
      <c r="B2286" s="124"/>
      <c r="C2286" s="125" t="s">
        <v>113</v>
      </c>
      <c r="D2286" s="119">
        <v>43195</v>
      </c>
      <c r="E2286" s="120" t="s">
        <v>5300</v>
      </c>
      <c r="F2286" s="120" t="s">
        <v>15</v>
      </c>
      <c r="G2286" s="120">
        <v>4692</v>
      </c>
      <c r="H2286" s="124"/>
      <c r="I2286" s="128" t="s">
        <v>5970</v>
      </c>
      <c r="J2286" s="124"/>
      <c r="K2286" s="124"/>
      <c r="L2286" s="124"/>
      <c r="M2286" s="124"/>
      <c r="N2286" s="207">
        <v>545.15</v>
      </c>
      <c r="O2286" s="207">
        <v>0</v>
      </c>
      <c r="P2286" s="124" t="s">
        <v>1314</v>
      </c>
    </row>
    <row r="2287" spans="1:16" ht="51">
      <c r="A2287" s="257">
        <v>513</v>
      </c>
      <c r="B2287" s="124"/>
      <c r="C2287" s="125" t="s">
        <v>201</v>
      </c>
      <c r="D2287" s="119">
        <v>43195</v>
      </c>
      <c r="E2287" s="120" t="s">
        <v>5301</v>
      </c>
      <c r="F2287" s="120" t="s">
        <v>15</v>
      </c>
      <c r="G2287" s="120">
        <v>704751</v>
      </c>
      <c r="H2287" s="124"/>
      <c r="I2287" s="128" t="s">
        <v>1391</v>
      </c>
      <c r="J2287" s="124"/>
      <c r="K2287" s="124"/>
      <c r="L2287" s="124"/>
      <c r="M2287" s="124"/>
      <c r="N2287" s="207">
        <v>50</v>
      </c>
      <c r="O2287" s="207">
        <v>0</v>
      </c>
      <c r="P2287" s="124" t="s">
        <v>1314</v>
      </c>
    </row>
    <row r="2288" spans="1:16" ht="63.75">
      <c r="A2288" s="257" t="s">
        <v>619</v>
      </c>
      <c r="B2288" s="124"/>
      <c r="C2288" s="125" t="s">
        <v>713</v>
      </c>
      <c r="D2288" s="119">
        <v>43195</v>
      </c>
      <c r="E2288" s="120" t="s">
        <v>5302</v>
      </c>
      <c r="F2288" s="120" t="s">
        <v>15</v>
      </c>
      <c r="G2288" s="120">
        <v>704753</v>
      </c>
      <c r="H2288" s="124"/>
      <c r="I2288" s="128" t="s">
        <v>5971</v>
      </c>
      <c r="J2288" s="124"/>
      <c r="K2288" s="124"/>
      <c r="L2288" s="124"/>
      <c r="M2288" s="124"/>
      <c r="N2288" s="207">
        <v>50</v>
      </c>
      <c r="O2288" s="207">
        <v>0</v>
      </c>
      <c r="P2288" s="124" t="s">
        <v>1314</v>
      </c>
    </row>
    <row r="2289" spans="1:16" ht="63.75">
      <c r="A2289" s="257" t="s">
        <v>619</v>
      </c>
      <c r="B2289" s="124"/>
      <c r="C2289" s="125" t="s">
        <v>713</v>
      </c>
      <c r="D2289" s="119">
        <v>43195</v>
      </c>
      <c r="E2289" s="120" t="s">
        <v>5303</v>
      </c>
      <c r="F2289" s="120" t="s">
        <v>15</v>
      </c>
      <c r="G2289" s="120">
        <v>704762</v>
      </c>
      <c r="H2289" s="124"/>
      <c r="I2289" s="128" t="s">
        <v>5972</v>
      </c>
      <c r="J2289" s="124"/>
      <c r="K2289" s="124"/>
      <c r="L2289" s="124"/>
      <c r="M2289" s="124"/>
      <c r="N2289" s="207">
        <v>50</v>
      </c>
      <c r="O2289" s="207">
        <v>0</v>
      </c>
      <c r="P2289" s="124" t="s">
        <v>1314</v>
      </c>
    </row>
    <row r="2290" spans="1:16" ht="63.75">
      <c r="A2290" s="257" t="s">
        <v>619</v>
      </c>
      <c r="B2290" s="124"/>
      <c r="C2290" s="125" t="s">
        <v>713</v>
      </c>
      <c r="D2290" s="119">
        <v>43196</v>
      </c>
      <c r="E2290" s="120" t="s">
        <v>4962</v>
      </c>
      <c r="F2290" s="120" t="s">
        <v>3</v>
      </c>
      <c r="G2290" s="120">
        <v>1611465</v>
      </c>
      <c r="H2290" s="124"/>
      <c r="I2290" s="128" t="s">
        <v>5668</v>
      </c>
      <c r="J2290" s="124"/>
      <c r="K2290" s="124"/>
      <c r="L2290" s="124"/>
      <c r="M2290" s="124"/>
      <c r="N2290" s="207">
        <v>0</v>
      </c>
      <c r="O2290" s="207">
        <v>902.09</v>
      </c>
      <c r="P2290" s="124" t="s">
        <v>1314</v>
      </c>
    </row>
    <row r="2291" spans="1:16" ht="63.75">
      <c r="A2291" s="257" t="s">
        <v>619</v>
      </c>
      <c r="B2291" s="124"/>
      <c r="C2291" s="125" t="s">
        <v>713</v>
      </c>
      <c r="D2291" s="119">
        <v>43196</v>
      </c>
      <c r="E2291" s="120" t="s">
        <v>4967</v>
      </c>
      <c r="F2291" s="120" t="s">
        <v>3</v>
      </c>
      <c r="G2291" s="120">
        <v>1611433</v>
      </c>
      <c r="H2291" s="124"/>
      <c r="I2291" s="128" t="s">
        <v>5673</v>
      </c>
      <c r="J2291" s="124"/>
      <c r="K2291" s="124"/>
      <c r="L2291" s="124"/>
      <c r="M2291" s="124"/>
      <c r="N2291" s="207">
        <v>0</v>
      </c>
      <c r="O2291" s="207">
        <v>552607.43999999994</v>
      </c>
      <c r="P2291" s="124" t="s">
        <v>1314</v>
      </c>
    </row>
    <row r="2292" spans="1:16" ht="51">
      <c r="A2292" s="257" t="s">
        <v>619</v>
      </c>
      <c r="B2292" s="124"/>
      <c r="C2292" s="125" t="s">
        <v>713</v>
      </c>
      <c r="D2292" s="119">
        <v>43196</v>
      </c>
      <c r="E2292" s="120" t="s">
        <v>4975</v>
      </c>
      <c r="F2292" s="120" t="s">
        <v>3</v>
      </c>
      <c r="G2292" s="120">
        <v>1611455</v>
      </c>
      <c r="H2292" s="124"/>
      <c r="I2292" s="128" t="s">
        <v>5681</v>
      </c>
      <c r="J2292" s="124"/>
      <c r="K2292" s="124"/>
      <c r="L2292" s="124"/>
      <c r="M2292" s="124"/>
      <c r="N2292" s="207">
        <v>0</v>
      </c>
      <c r="O2292" s="207">
        <v>1498.32</v>
      </c>
      <c r="P2292" s="124" t="s">
        <v>1314</v>
      </c>
    </row>
    <row r="2293" spans="1:16" ht="38.25">
      <c r="A2293" s="257">
        <v>35</v>
      </c>
      <c r="B2293" s="124"/>
      <c r="C2293" s="125" t="s">
        <v>696</v>
      </c>
      <c r="D2293" s="119">
        <v>43196</v>
      </c>
      <c r="E2293" s="120" t="s">
        <v>4978</v>
      </c>
      <c r="F2293" s="120" t="s">
        <v>3</v>
      </c>
      <c r="G2293" s="120">
        <v>1611613</v>
      </c>
      <c r="H2293" s="124"/>
      <c r="I2293" s="128" t="s">
        <v>5683</v>
      </c>
      <c r="J2293" s="124"/>
      <c r="K2293" s="124"/>
      <c r="L2293" s="124"/>
      <c r="M2293" s="124"/>
      <c r="N2293" s="207">
        <v>0</v>
      </c>
      <c r="O2293" s="207">
        <v>1203.3900000000001</v>
      </c>
      <c r="P2293" s="124" t="s">
        <v>1314</v>
      </c>
    </row>
    <row r="2294" spans="1:16" ht="38.25">
      <c r="A2294" s="257">
        <v>254</v>
      </c>
      <c r="B2294" s="124"/>
      <c r="C2294" s="125" t="s">
        <v>779</v>
      </c>
      <c r="D2294" s="119">
        <v>43196</v>
      </c>
      <c r="E2294" s="120" t="s">
        <v>4985</v>
      </c>
      <c r="F2294" s="120" t="s">
        <v>3</v>
      </c>
      <c r="G2294" s="120">
        <v>1611511</v>
      </c>
      <c r="H2294" s="124"/>
      <c r="I2294" s="128" t="s">
        <v>5690</v>
      </c>
      <c r="J2294" s="124"/>
      <c r="K2294" s="124"/>
      <c r="L2294" s="124"/>
      <c r="M2294" s="124"/>
      <c r="N2294" s="207">
        <v>0</v>
      </c>
      <c r="O2294" s="207">
        <v>141</v>
      </c>
      <c r="P2294" s="124" t="s">
        <v>1314</v>
      </c>
    </row>
    <row r="2295" spans="1:16" ht="51">
      <c r="A2295" s="257" t="s">
        <v>619</v>
      </c>
      <c r="B2295" s="124"/>
      <c r="C2295" s="125" t="s">
        <v>713</v>
      </c>
      <c r="D2295" s="119">
        <v>43196</v>
      </c>
      <c r="E2295" s="120" t="s">
        <v>4986</v>
      </c>
      <c r="F2295" s="120" t="s">
        <v>3</v>
      </c>
      <c r="G2295" s="120">
        <v>1611440</v>
      </c>
      <c r="H2295" s="124"/>
      <c r="I2295" s="128" t="s">
        <v>5691</v>
      </c>
      <c r="J2295" s="124"/>
      <c r="K2295" s="124"/>
      <c r="L2295" s="124"/>
      <c r="M2295" s="124"/>
      <c r="N2295" s="207">
        <v>0</v>
      </c>
      <c r="O2295" s="207">
        <v>2856.19</v>
      </c>
      <c r="P2295" s="124" t="s">
        <v>1314</v>
      </c>
    </row>
    <row r="2296" spans="1:16" ht="63.75">
      <c r="A2296" s="257" t="s">
        <v>619</v>
      </c>
      <c r="B2296" s="124"/>
      <c r="C2296" s="125" t="s">
        <v>713</v>
      </c>
      <c r="D2296" s="119">
        <v>43196</v>
      </c>
      <c r="E2296" s="120" t="s">
        <v>4989</v>
      </c>
      <c r="F2296" s="120" t="s">
        <v>3</v>
      </c>
      <c r="G2296" s="120">
        <v>1611464</v>
      </c>
      <c r="H2296" s="124"/>
      <c r="I2296" s="128" t="s">
        <v>5694</v>
      </c>
      <c r="J2296" s="124"/>
      <c r="K2296" s="124"/>
      <c r="L2296" s="124"/>
      <c r="M2296" s="124"/>
      <c r="N2296" s="207">
        <v>0</v>
      </c>
      <c r="O2296" s="207">
        <v>644.24</v>
      </c>
      <c r="P2296" s="124" t="s">
        <v>1314</v>
      </c>
    </row>
    <row r="2297" spans="1:16" ht="51">
      <c r="A2297" s="257" t="s">
        <v>619</v>
      </c>
      <c r="B2297" s="124"/>
      <c r="C2297" s="125" t="s">
        <v>713</v>
      </c>
      <c r="D2297" s="119">
        <v>43196</v>
      </c>
      <c r="E2297" s="120" t="s">
        <v>4992</v>
      </c>
      <c r="F2297" s="120" t="s">
        <v>3</v>
      </c>
      <c r="G2297" s="120">
        <v>1611450</v>
      </c>
      <c r="H2297" s="124"/>
      <c r="I2297" s="128" t="s">
        <v>5695</v>
      </c>
      <c r="J2297" s="124"/>
      <c r="K2297" s="124"/>
      <c r="L2297" s="124"/>
      <c r="M2297" s="124"/>
      <c r="N2297" s="207">
        <v>0</v>
      </c>
      <c r="O2297" s="207">
        <v>116.01</v>
      </c>
      <c r="P2297" s="124" t="s">
        <v>1314</v>
      </c>
    </row>
    <row r="2298" spans="1:16" ht="63.75">
      <c r="A2298" s="257" t="s">
        <v>619</v>
      </c>
      <c r="B2298" s="124"/>
      <c r="C2298" s="125" t="s">
        <v>713</v>
      </c>
      <c r="D2298" s="119">
        <v>43196</v>
      </c>
      <c r="E2298" s="120" t="s">
        <v>4993</v>
      </c>
      <c r="F2298" s="120" t="s">
        <v>3</v>
      </c>
      <c r="G2298" s="120">
        <v>1611452</v>
      </c>
      <c r="H2298" s="124"/>
      <c r="I2298" s="128" t="s">
        <v>5696</v>
      </c>
      <c r="J2298" s="124"/>
      <c r="K2298" s="124"/>
      <c r="L2298" s="124"/>
      <c r="M2298" s="124"/>
      <c r="N2298" s="207">
        <v>0</v>
      </c>
      <c r="O2298" s="207">
        <v>109.47</v>
      </c>
      <c r="P2298" s="124" t="s">
        <v>1314</v>
      </c>
    </row>
    <row r="2299" spans="1:16" ht="51">
      <c r="A2299" s="257">
        <v>20</v>
      </c>
      <c r="B2299" s="124"/>
      <c r="C2299" s="125" t="s">
        <v>693</v>
      </c>
      <c r="D2299" s="119">
        <v>43196</v>
      </c>
      <c r="E2299" s="120" t="s">
        <v>5001</v>
      </c>
      <c r="F2299" s="120" t="s">
        <v>3</v>
      </c>
      <c r="G2299" s="120">
        <v>1611524</v>
      </c>
      <c r="H2299" s="124"/>
      <c r="I2299" s="128" t="s">
        <v>5704</v>
      </c>
      <c r="J2299" s="124"/>
      <c r="K2299" s="124"/>
      <c r="L2299" s="124"/>
      <c r="M2299" s="124"/>
      <c r="N2299" s="207">
        <v>0</v>
      </c>
      <c r="O2299" s="207">
        <v>287</v>
      </c>
      <c r="P2299" s="124" t="s">
        <v>1314</v>
      </c>
    </row>
    <row r="2300" spans="1:16" ht="38.25">
      <c r="A2300" s="257">
        <v>86</v>
      </c>
      <c r="B2300" s="124"/>
      <c r="C2300" s="125" t="s">
        <v>710</v>
      </c>
      <c r="D2300" s="119">
        <v>43196</v>
      </c>
      <c r="E2300" s="120" t="s">
        <v>5006</v>
      </c>
      <c r="F2300" s="120" t="s">
        <v>3</v>
      </c>
      <c r="G2300" s="120">
        <v>1611646</v>
      </c>
      <c r="H2300" s="124"/>
      <c r="I2300" s="128" t="s">
        <v>5709</v>
      </c>
      <c r="J2300" s="124"/>
      <c r="K2300" s="124"/>
      <c r="L2300" s="124"/>
      <c r="M2300" s="124"/>
      <c r="N2300" s="207">
        <v>0</v>
      </c>
      <c r="O2300" s="207">
        <v>23315</v>
      </c>
      <c r="P2300" s="124" t="s">
        <v>1314</v>
      </c>
    </row>
    <row r="2301" spans="1:16" ht="38.25">
      <c r="A2301" s="257">
        <v>86</v>
      </c>
      <c r="B2301" s="124"/>
      <c r="C2301" s="125" t="s">
        <v>710</v>
      </c>
      <c r="D2301" s="119">
        <v>43196</v>
      </c>
      <c r="E2301" s="120" t="s">
        <v>5007</v>
      </c>
      <c r="F2301" s="120" t="s">
        <v>3</v>
      </c>
      <c r="G2301" s="120">
        <v>1611648</v>
      </c>
      <c r="H2301" s="124"/>
      <c r="I2301" s="128" t="s">
        <v>5710</v>
      </c>
      <c r="J2301" s="124"/>
      <c r="K2301" s="124"/>
      <c r="L2301" s="124"/>
      <c r="M2301" s="124"/>
      <c r="N2301" s="207">
        <v>0</v>
      </c>
      <c r="O2301" s="207">
        <v>5485</v>
      </c>
      <c r="P2301" s="124" t="s">
        <v>1314</v>
      </c>
    </row>
    <row r="2302" spans="1:16" ht="63.75">
      <c r="A2302" s="257">
        <v>597</v>
      </c>
      <c r="B2302" s="124"/>
      <c r="C2302" s="125" t="s">
        <v>3556</v>
      </c>
      <c r="D2302" s="119">
        <v>43196</v>
      </c>
      <c r="E2302" s="120" t="s">
        <v>5008</v>
      </c>
      <c r="F2302" s="120" t="s">
        <v>3</v>
      </c>
      <c r="G2302" s="120">
        <v>1611672</v>
      </c>
      <c r="H2302" s="124"/>
      <c r="I2302" s="128" t="s">
        <v>5711</v>
      </c>
      <c r="J2302" s="124"/>
      <c r="K2302" s="124"/>
      <c r="L2302" s="124"/>
      <c r="M2302" s="124"/>
      <c r="N2302" s="207">
        <v>0</v>
      </c>
      <c r="O2302" s="207">
        <v>3868.76</v>
      </c>
      <c r="P2302" s="124" t="s">
        <v>1314</v>
      </c>
    </row>
    <row r="2303" spans="1:16" ht="51">
      <c r="A2303" s="257">
        <v>292</v>
      </c>
      <c r="B2303" s="124"/>
      <c r="C2303" s="125" t="s">
        <v>152</v>
      </c>
      <c r="D2303" s="119">
        <v>43196</v>
      </c>
      <c r="E2303" s="120" t="s">
        <v>5009</v>
      </c>
      <c r="F2303" s="120" t="s">
        <v>3</v>
      </c>
      <c r="G2303" s="120">
        <v>1611698</v>
      </c>
      <c r="H2303" s="124"/>
      <c r="I2303" s="128" t="s">
        <v>4136</v>
      </c>
      <c r="J2303" s="124"/>
      <c r="K2303" s="124"/>
      <c r="L2303" s="124"/>
      <c r="M2303" s="124"/>
      <c r="N2303" s="207">
        <v>0</v>
      </c>
      <c r="O2303" s="207">
        <v>56</v>
      </c>
      <c r="P2303" s="124" t="s">
        <v>1314</v>
      </c>
    </row>
    <row r="2304" spans="1:16" ht="51">
      <c r="A2304" s="257">
        <v>292</v>
      </c>
      <c r="B2304" s="124"/>
      <c r="C2304" s="125" t="s">
        <v>152</v>
      </c>
      <c r="D2304" s="119">
        <v>43196</v>
      </c>
      <c r="E2304" s="120" t="s">
        <v>5010</v>
      </c>
      <c r="F2304" s="120" t="s">
        <v>3</v>
      </c>
      <c r="G2304" s="120">
        <v>1611699</v>
      </c>
      <c r="H2304" s="124"/>
      <c r="I2304" s="128" t="s">
        <v>4136</v>
      </c>
      <c r="J2304" s="124"/>
      <c r="K2304" s="124"/>
      <c r="L2304" s="124"/>
      <c r="M2304" s="124"/>
      <c r="N2304" s="207">
        <v>0</v>
      </c>
      <c r="O2304" s="207">
        <v>80</v>
      </c>
      <c r="P2304" s="124" t="s">
        <v>1314</v>
      </c>
    </row>
    <row r="2305" spans="1:16" ht="51">
      <c r="A2305" s="257">
        <v>292</v>
      </c>
      <c r="B2305" s="124"/>
      <c r="C2305" s="125" t="s">
        <v>152</v>
      </c>
      <c r="D2305" s="119">
        <v>43196</v>
      </c>
      <c r="E2305" s="120" t="s">
        <v>5011</v>
      </c>
      <c r="F2305" s="120" t="s">
        <v>3</v>
      </c>
      <c r="G2305" s="120">
        <v>1611700</v>
      </c>
      <c r="H2305" s="124"/>
      <c r="I2305" s="128" t="s">
        <v>4136</v>
      </c>
      <c r="J2305" s="124"/>
      <c r="K2305" s="124"/>
      <c r="L2305" s="124"/>
      <c r="M2305" s="124"/>
      <c r="N2305" s="207">
        <v>0</v>
      </c>
      <c r="O2305" s="207">
        <v>62</v>
      </c>
      <c r="P2305" s="124" t="s">
        <v>1314</v>
      </c>
    </row>
    <row r="2306" spans="1:16" ht="51">
      <c r="A2306" s="257">
        <v>292</v>
      </c>
      <c r="B2306" s="124"/>
      <c r="C2306" s="125" t="s">
        <v>152</v>
      </c>
      <c r="D2306" s="119">
        <v>43196</v>
      </c>
      <c r="E2306" s="120" t="s">
        <v>5012</v>
      </c>
      <c r="F2306" s="120" t="s">
        <v>3</v>
      </c>
      <c r="G2306" s="120">
        <v>1611701</v>
      </c>
      <c r="H2306" s="124"/>
      <c r="I2306" s="128" t="s">
        <v>4136</v>
      </c>
      <c r="J2306" s="124"/>
      <c r="K2306" s="124"/>
      <c r="L2306" s="124"/>
      <c r="M2306" s="124"/>
      <c r="N2306" s="207">
        <v>0</v>
      </c>
      <c r="O2306" s="207">
        <v>67</v>
      </c>
      <c r="P2306" s="124" t="s">
        <v>1314</v>
      </c>
    </row>
    <row r="2307" spans="1:16" ht="51">
      <c r="A2307" s="257">
        <v>292</v>
      </c>
      <c r="B2307" s="124"/>
      <c r="C2307" s="125" t="s">
        <v>152</v>
      </c>
      <c r="D2307" s="119">
        <v>43196</v>
      </c>
      <c r="E2307" s="120" t="s">
        <v>5013</v>
      </c>
      <c r="F2307" s="120" t="s">
        <v>3</v>
      </c>
      <c r="G2307" s="120">
        <v>1611702</v>
      </c>
      <c r="H2307" s="124"/>
      <c r="I2307" s="128" t="s">
        <v>4136</v>
      </c>
      <c r="J2307" s="124"/>
      <c r="K2307" s="124"/>
      <c r="L2307" s="124"/>
      <c r="M2307" s="124"/>
      <c r="N2307" s="207">
        <v>0</v>
      </c>
      <c r="O2307" s="207">
        <v>66</v>
      </c>
      <c r="P2307" s="124" t="s">
        <v>1314</v>
      </c>
    </row>
    <row r="2308" spans="1:16" ht="63.75">
      <c r="A2308" s="257" t="s">
        <v>619</v>
      </c>
      <c r="B2308" s="124"/>
      <c r="C2308" s="125" t="s">
        <v>713</v>
      </c>
      <c r="D2308" s="119">
        <v>43196</v>
      </c>
      <c r="E2308" s="120" t="s">
        <v>5052</v>
      </c>
      <c r="F2308" s="120" t="s">
        <v>3</v>
      </c>
      <c r="G2308" s="120">
        <v>1611448</v>
      </c>
      <c r="H2308" s="124"/>
      <c r="I2308" s="128" t="s">
        <v>5744</v>
      </c>
      <c r="J2308" s="124"/>
      <c r="K2308" s="124"/>
      <c r="L2308" s="124"/>
      <c r="M2308" s="124"/>
      <c r="N2308" s="207">
        <v>0</v>
      </c>
      <c r="O2308" s="207">
        <v>1722.29</v>
      </c>
      <c r="P2308" s="124" t="s">
        <v>1314</v>
      </c>
    </row>
    <row r="2309" spans="1:16" ht="51">
      <c r="A2309" s="257" t="s">
        <v>619</v>
      </c>
      <c r="B2309" s="124"/>
      <c r="C2309" s="125" t="s">
        <v>713</v>
      </c>
      <c r="D2309" s="119">
        <v>43196</v>
      </c>
      <c r="E2309" s="120" t="s">
        <v>5068</v>
      </c>
      <c r="F2309" s="120" t="s">
        <v>3</v>
      </c>
      <c r="G2309" s="120">
        <v>1611446</v>
      </c>
      <c r="H2309" s="124"/>
      <c r="I2309" s="128" t="s">
        <v>5758</v>
      </c>
      <c r="J2309" s="124"/>
      <c r="K2309" s="124"/>
      <c r="L2309" s="124"/>
      <c r="M2309" s="124"/>
      <c r="N2309" s="207">
        <v>0</v>
      </c>
      <c r="O2309" s="207">
        <v>2169.64</v>
      </c>
      <c r="P2309" s="124" t="s">
        <v>1314</v>
      </c>
    </row>
    <row r="2310" spans="1:16" ht="51">
      <c r="A2310" s="257" t="s">
        <v>619</v>
      </c>
      <c r="B2310" s="124"/>
      <c r="C2310" s="125" t="s">
        <v>713</v>
      </c>
      <c r="D2310" s="119">
        <v>43196</v>
      </c>
      <c r="E2310" s="120" t="s">
        <v>5072</v>
      </c>
      <c r="F2310" s="120" t="s">
        <v>3</v>
      </c>
      <c r="G2310" s="120">
        <v>1611444</v>
      </c>
      <c r="H2310" s="124"/>
      <c r="I2310" s="128" t="s">
        <v>5762</v>
      </c>
      <c r="J2310" s="124"/>
      <c r="K2310" s="124"/>
      <c r="L2310" s="124"/>
      <c r="M2310" s="124"/>
      <c r="N2310" s="207">
        <v>0</v>
      </c>
      <c r="O2310" s="207">
        <v>205.06</v>
      </c>
      <c r="P2310" s="124" t="s">
        <v>1314</v>
      </c>
    </row>
    <row r="2311" spans="1:16" ht="51">
      <c r="A2311" s="257" t="s">
        <v>619</v>
      </c>
      <c r="B2311" s="124"/>
      <c r="C2311" s="125" t="s">
        <v>713</v>
      </c>
      <c r="D2311" s="119">
        <v>43196</v>
      </c>
      <c r="E2311" s="120" t="s">
        <v>5118</v>
      </c>
      <c r="F2311" s="120" t="s">
        <v>3</v>
      </c>
      <c r="G2311" s="120">
        <v>1611513</v>
      </c>
      <c r="H2311" s="124"/>
      <c r="I2311" s="128" t="s">
        <v>3810</v>
      </c>
      <c r="J2311" s="124"/>
      <c r="K2311" s="124"/>
      <c r="L2311" s="124"/>
      <c r="M2311" s="124"/>
      <c r="N2311" s="207">
        <v>0</v>
      </c>
      <c r="O2311" s="207">
        <v>1018</v>
      </c>
      <c r="P2311" s="124" t="s">
        <v>1314</v>
      </c>
    </row>
    <row r="2312" spans="1:16" ht="51">
      <c r="A2312" s="257" t="s">
        <v>619</v>
      </c>
      <c r="B2312" s="124"/>
      <c r="C2312" s="125" t="s">
        <v>713</v>
      </c>
      <c r="D2312" s="119">
        <v>43196</v>
      </c>
      <c r="E2312" s="120" t="s">
        <v>5121</v>
      </c>
      <c r="F2312" s="120" t="s">
        <v>3</v>
      </c>
      <c r="G2312" s="120">
        <v>1611417</v>
      </c>
      <c r="H2312" s="124"/>
      <c r="I2312" s="128" t="s">
        <v>5802</v>
      </c>
      <c r="J2312" s="124"/>
      <c r="K2312" s="124"/>
      <c r="L2312" s="124"/>
      <c r="M2312" s="124"/>
      <c r="N2312" s="207">
        <v>0</v>
      </c>
      <c r="O2312" s="207">
        <v>2000</v>
      </c>
      <c r="P2312" s="124" t="s">
        <v>1314</v>
      </c>
    </row>
    <row r="2313" spans="1:16" ht="51">
      <c r="A2313" s="257">
        <v>35</v>
      </c>
      <c r="B2313" s="124"/>
      <c r="C2313" s="125" t="s">
        <v>696</v>
      </c>
      <c r="D2313" s="119">
        <v>43196</v>
      </c>
      <c r="E2313" s="120" t="s">
        <v>5126</v>
      </c>
      <c r="F2313" s="120" t="s">
        <v>3</v>
      </c>
      <c r="G2313" s="120">
        <v>1611477</v>
      </c>
      <c r="H2313" s="124"/>
      <c r="I2313" s="128" t="s">
        <v>5806</v>
      </c>
      <c r="J2313" s="124"/>
      <c r="K2313" s="124"/>
      <c r="L2313" s="124"/>
      <c r="M2313" s="124"/>
      <c r="N2313" s="207">
        <v>0</v>
      </c>
      <c r="O2313" s="207">
        <v>1500</v>
      </c>
      <c r="P2313" s="124" t="s">
        <v>1314</v>
      </c>
    </row>
    <row r="2314" spans="1:16" ht="51">
      <c r="A2314" s="257" t="s">
        <v>619</v>
      </c>
      <c r="B2314" s="124"/>
      <c r="C2314" s="125" t="s">
        <v>713</v>
      </c>
      <c r="D2314" s="119">
        <v>43196</v>
      </c>
      <c r="E2314" s="120" t="s">
        <v>5133</v>
      </c>
      <c r="F2314" s="120" t="s">
        <v>3</v>
      </c>
      <c r="G2314" s="120">
        <v>1611674</v>
      </c>
      <c r="H2314" s="124"/>
      <c r="I2314" s="128" t="s">
        <v>5813</v>
      </c>
      <c r="J2314" s="124"/>
      <c r="K2314" s="124"/>
      <c r="L2314" s="124"/>
      <c r="M2314" s="124"/>
      <c r="N2314" s="207">
        <v>0</v>
      </c>
      <c r="O2314" s="207">
        <v>2</v>
      </c>
      <c r="P2314" s="124" t="s">
        <v>1314</v>
      </c>
    </row>
    <row r="2315" spans="1:16" ht="51">
      <c r="A2315" s="257" t="s">
        <v>619</v>
      </c>
      <c r="B2315" s="124"/>
      <c r="C2315" s="125" t="s">
        <v>713</v>
      </c>
      <c r="D2315" s="119">
        <v>43196</v>
      </c>
      <c r="E2315" s="120" t="s">
        <v>5147</v>
      </c>
      <c r="F2315" s="120" t="s">
        <v>3</v>
      </c>
      <c r="G2315" s="120">
        <v>1611474</v>
      </c>
      <c r="H2315" s="124"/>
      <c r="I2315" s="128" t="s">
        <v>1387</v>
      </c>
      <c r="J2315" s="124"/>
      <c r="K2315" s="124"/>
      <c r="L2315" s="124"/>
      <c r="M2315" s="124"/>
      <c r="N2315" s="207">
        <v>0</v>
      </c>
      <c r="O2315" s="207">
        <v>1669</v>
      </c>
      <c r="P2315" s="124" t="s">
        <v>1314</v>
      </c>
    </row>
    <row r="2316" spans="1:16" ht="51">
      <c r="A2316" s="257" t="s">
        <v>619</v>
      </c>
      <c r="B2316" s="124"/>
      <c r="C2316" s="125" t="s">
        <v>713</v>
      </c>
      <c r="D2316" s="119">
        <v>43196</v>
      </c>
      <c r="E2316" s="120" t="s">
        <v>5169</v>
      </c>
      <c r="F2316" s="120" t="s">
        <v>3</v>
      </c>
      <c r="G2316" s="120">
        <v>1611458</v>
      </c>
      <c r="H2316" s="124"/>
      <c r="I2316" s="128" t="s">
        <v>5848</v>
      </c>
      <c r="J2316" s="124"/>
      <c r="K2316" s="124"/>
      <c r="L2316" s="124"/>
      <c r="M2316" s="124"/>
      <c r="N2316" s="207">
        <v>0</v>
      </c>
      <c r="O2316" s="207">
        <v>455.17</v>
      </c>
      <c r="P2316" s="124" t="s">
        <v>1314</v>
      </c>
    </row>
    <row r="2317" spans="1:16" ht="63.75">
      <c r="A2317" s="257" t="s">
        <v>619</v>
      </c>
      <c r="B2317" s="124"/>
      <c r="C2317" s="125" t="s">
        <v>713</v>
      </c>
      <c r="D2317" s="119">
        <v>43196</v>
      </c>
      <c r="E2317" s="120" t="s">
        <v>5183</v>
      </c>
      <c r="F2317" s="120" t="s">
        <v>3</v>
      </c>
      <c r="G2317" s="120">
        <v>1611467</v>
      </c>
      <c r="H2317" s="124"/>
      <c r="I2317" s="128" t="s">
        <v>5860</v>
      </c>
      <c r="J2317" s="124"/>
      <c r="K2317" s="124"/>
      <c r="L2317" s="124"/>
      <c r="M2317" s="124"/>
      <c r="N2317" s="207">
        <v>0</v>
      </c>
      <c r="O2317" s="207">
        <v>4808.5</v>
      </c>
      <c r="P2317" s="124" t="s">
        <v>1314</v>
      </c>
    </row>
    <row r="2318" spans="1:16" ht="51">
      <c r="A2318" s="257" t="s">
        <v>619</v>
      </c>
      <c r="B2318" s="124"/>
      <c r="C2318" s="125" t="s">
        <v>713</v>
      </c>
      <c r="D2318" s="119">
        <v>43196</v>
      </c>
      <c r="E2318" s="120" t="s">
        <v>5207</v>
      </c>
      <c r="F2318" s="120" t="s">
        <v>3</v>
      </c>
      <c r="G2318" s="120">
        <v>1611645</v>
      </c>
      <c r="H2318" s="124"/>
      <c r="I2318" s="128" t="s">
        <v>5876</v>
      </c>
      <c r="J2318" s="124"/>
      <c r="K2318" s="124"/>
      <c r="L2318" s="124"/>
      <c r="M2318" s="124"/>
      <c r="N2318" s="207">
        <v>0</v>
      </c>
      <c r="O2318" s="207">
        <v>3681.45</v>
      </c>
      <c r="P2318" s="124" t="s">
        <v>1314</v>
      </c>
    </row>
    <row r="2319" spans="1:16" ht="51">
      <c r="A2319" s="257" t="s">
        <v>619</v>
      </c>
      <c r="B2319" s="124"/>
      <c r="C2319" s="125" t="s">
        <v>713</v>
      </c>
      <c r="D2319" s="119">
        <v>43196</v>
      </c>
      <c r="E2319" s="120" t="s">
        <v>5221</v>
      </c>
      <c r="F2319" s="120" t="s">
        <v>3</v>
      </c>
      <c r="G2319" s="120">
        <v>1611461</v>
      </c>
      <c r="H2319" s="124"/>
      <c r="I2319" s="128" t="s">
        <v>5885</v>
      </c>
      <c r="J2319" s="124"/>
      <c r="K2319" s="124"/>
      <c r="L2319" s="124"/>
      <c r="M2319" s="124"/>
      <c r="N2319" s="207">
        <v>0</v>
      </c>
      <c r="O2319" s="207">
        <v>7505.39</v>
      </c>
      <c r="P2319" s="124" t="s">
        <v>1314</v>
      </c>
    </row>
    <row r="2320" spans="1:16" ht="51">
      <c r="A2320" s="257" t="s">
        <v>619</v>
      </c>
      <c r="B2320" s="124"/>
      <c r="C2320" s="125" t="s">
        <v>713</v>
      </c>
      <c r="D2320" s="119">
        <v>43196</v>
      </c>
      <c r="E2320" s="120" t="s">
        <v>5224</v>
      </c>
      <c r="F2320" s="120" t="s">
        <v>3</v>
      </c>
      <c r="G2320" s="120">
        <v>1611534</v>
      </c>
      <c r="H2320" s="124"/>
      <c r="I2320" s="128" t="s">
        <v>5888</v>
      </c>
      <c r="J2320" s="124"/>
      <c r="K2320" s="124"/>
      <c r="L2320" s="124"/>
      <c r="M2320" s="124"/>
      <c r="N2320" s="207">
        <v>0</v>
      </c>
      <c r="O2320" s="207">
        <v>157.86000000000001</v>
      </c>
      <c r="P2320" s="124" t="s">
        <v>1314</v>
      </c>
    </row>
    <row r="2321" spans="1:16" ht="63.75">
      <c r="A2321" s="257" t="s">
        <v>619</v>
      </c>
      <c r="B2321" s="124"/>
      <c r="C2321" s="125" t="s">
        <v>713</v>
      </c>
      <c r="D2321" s="119">
        <v>43196</v>
      </c>
      <c r="E2321" s="120" t="s">
        <v>5229</v>
      </c>
      <c r="F2321" s="120" t="s">
        <v>3</v>
      </c>
      <c r="G2321" s="120">
        <v>1611451</v>
      </c>
      <c r="H2321" s="124"/>
      <c r="I2321" s="128" t="s">
        <v>5893</v>
      </c>
      <c r="J2321" s="124"/>
      <c r="K2321" s="124"/>
      <c r="L2321" s="124"/>
      <c r="M2321" s="124"/>
      <c r="N2321" s="207">
        <v>0</v>
      </c>
      <c r="O2321" s="207">
        <v>897.5</v>
      </c>
      <c r="P2321" s="124" t="s">
        <v>1314</v>
      </c>
    </row>
    <row r="2322" spans="1:16" ht="51">
      <c r="A2322" s="257" t="s">
        <v>619</v>
      </c>
      <c r="B2322" s="124"/>
      <c r="C2322" s="125" t="s">
        <v>713</v>
      </c>
      <c r="D2322" s="119">
        <v>43196</v>
      </c>
      <c r="E2322" s="120" t="s">
        <v>5230</v>
      </c>
      <c r="F2322" s="120" t="s">
        <v>3</v>
      </c>
      <c r="G2322" s="120">
        <v>1611533</v>
      </c>
      <c r="H2322" s="124"/>
      <c r="I2322" s="128" t="s">
        <v>5894</v>
      </c>
      <c r="J2322" s="124"/>
      <c r="K2322" s="124"/>
      <c r="L2322" s="124"/>
      <c r="M2322" s="124"/>
      <c r="N2322" s="207">
        <v>0</v>
      </c>
      <c r="O2322" s="207">
        <v>2796.33</v>
      </c>
      <c r="P2322" s="124" t="s">
        <v>1314</v>
      </c>
    </row>
    <row r="2323" spans="1:16" ht="63.75">
      <c r="A2323" s="257" t="s">
        <v>619</v>
      </c>
      <c r="B2323" s="124"/>
      <c r="C2323" s="125" t="s">
        <v>713</v>
      </c>
      <c r="D2323" s="119">
        <v>43196</v>
      </c>
      <c r="E2323" s="120" t="s">
        <v>5231</v>
      </c>
      <c r="F2323" s="120" t="s">
        <v>3</v>
      </c>
      <c r="G2323" s="120">
        <v>1611460</v>
      </c>
      <c r="H2323" s="124"/>
      <c r="I2323" s="128" t="s">
        <v>5895</v>
      </c>
      <c r="J2323" s="124"/>
      <c r="K2323" s="124"/>
      <c r="L2323" s="124"/>
      <c r="M2323" s="124"/>
      <c r="N2323" s="207">
        <v>0</v>
      </c>
      <c r="O2323" s="207">
        <v>142.46</v>
      </c>
      <c r="P2323" s="124" t="s">
        <v>1314</v>
      </c>
    </row>
    <row r="2324" spans="1:16" ht="51">
      <c r="A2324" s="257" t="s">
        <v>619</v>
      </c>
      <c r="B2324" s="124"/>
      <c r="C2324" s="125" t="s">
        <v>713</v>
      </c>
      <c r="D2324" s="119">
        <v>43196</v>
      </c>
      <c r="E2324" s="120" t="s">
        <v>5241</v>
      </c>
      <c r="F2324" s="120" t="s">
        <v>3</v>
      </c>
      <c r="G2324" s="120">
        <v>1611603</v>
      </c>
      <c r="H2324" s="124"/>
      <c r="I2324" s="128" t="s">
        <v>5905</v>
      </c>
      <c r="J2324" s="124"/>
      <c r="K2324" s="124"/>
      <c r="L2324" s="124"/>
      <c r="M2324" s="124"/>
      <c r="N2324" s="207">
        <v>0</v>
      </c>
      <c r="O2324" s="207">
        <v>1726</v>
      </c>
      <c r="P2324" s="124" t="s">
        <v>1314</v>
      </c>
    </row>
    <row r="2325" spans="1:16" ht="51">
      <c r="A2325" s="257" t="s">
        <v>619</v>
      </c>
      <c r="B2325" s="124"/>
      <c r="C2325" s="125" t="s">
        <v>713</v>
      </c>
      <c r="D2325" s="119">
        <v>43196</v>
      </c>
      <c r="E2325" s="120" t="s">
        <v>5251</v>
      </c>
      <c r="F2325" s="120" t="s">
        <v>3</v>
      </c>
      <c r="G2325" s="120">
        <v>1611514</v>
      </c>
      <c r="H2325" s="124"/>
      <c r="I2325" s="128" t="s">
        <v>5914</v>
      </c>
      <c r="J2325" s="124"/>
      <c r="K2325" s="124"/>
      <c r="L2325" s="124"/>
      <c r="M2325" s="124"/>
      <c r="N2325" s="207">
        <v>0</v>
      </c>
      <c r="O2325" s="207">
        <v>1000</v>
      </c>
      <c r="P2325" s="124" t="s">
        <v>1314</v>
      </c>
    </row>
    <row r="2326" spans="1:16" ht="102">
      <c r="A2326" s="257" t="s">
        <v>619</v>
      </c>
      <c r="B2326" s="124"/>
      <c r="C2326" s="125" t="s">
        <v>713</v>
      </c>
      <c r="D2326" s="119">
        <v>43196</v>
      </c>
      <c r="E2326" s="120" t="s">
        <v>5304</v>
      </c>
      <c r="F2326" s="120" t="s">
        <v>6</v>
      </c>
      <c r="G2326" s="120">
        <v>917976</v>
      </c>
      <c r="H2326" s="124"/>
      <c r="I2326" s="128" t="s">
        <v>5973</v>
      </c>
      <c r="J2326" s="124"/>
      <c r="K2326" s="124"/>
      <c r="L2326" s="124"/>
      <c r="M2326" s="124"/>
      <c r="N2326" s="207">
        <v>0</v>
      </c>
      <c r="O2326" s="207">
        <v>11898.65</v>
      </c>
      <c r="P2326" s="124" t="s">
        <v>1314</v>
      </c>
    </row>
    <row r="2327" spans="1:16" ht="102">
      <c r="A2327" s="257" t="s">
        <v>619</v>
      </c>
      <c r="B2327" s="124"/>
      <c r="C2327" s="125" t="s">
        <v>713</v>
      </c>
      <c r="D2327" s="119">
        <v>43196</v>
      </c>
      <c r="E2327" s="120" t="s">
        <v>5305</v>
      </c>
      <c r="F2327" s="120" t="s">
        <v>6</v>
      </c>
      <c r="G2327" s="120">
        <v>917976</v>
      </c>
      <c r="H2327" s="124"/>
      <c r="I2327" s="128" t="s">
        <v>5974</v>
      </c>
      <c r="J2327" s="124"/>
      <c r="K2327" s="124"/>
      <c r="L2327" s="124"/>
      <c r="M2327" s="124"/>
      <c r="N2327" s="207">
        <v>0</v>
      </c>
      <c r="O2327" s="207">
        <v>4401.13</v>
      </c>
      <c r="P2327" s="124" t="s">
        <v>1314</v>
      </c>
    </row>
    <row r="2328" spans="1:16" ht="51">
      <c r="A2328" s="257">
        <v>513</v>
      </c>
      <c r="B2328" s="124"/>
      <c r="C2328" s="125" t="s">
        <v>201</v>
      </c>
      <c r="D2328" s="119">
        <v>43196</v>
      </c>
      <c r="E2328" s="120" t="s">
        <v>5306</v>
      </c>
      <c r="F2328" s="120" t="s">
        <v>11</v>
      </c>
      <c r="G2328" s="120">
        <v>917989</v>
      </c>
      <c r="H2328" s="124"/>
      <c r="I2328" s="128" t="s">
        <v>5976</v>
      </c>
      <c r="J2328" s="124"/>
      <c r="K2328" s="124"/>
      <c r="L2328" s="124"/>
      <c r="M2328" s="124"/>
      <c r="N2328" s="207">
        <v>50</v>
      </c>
      <c r="O2328" s="207">
        <v>0</v>
      </c>
      <c r="P2328" s="124" t="s">
        <v>1314</v>
      </c>
    </row>
    <row r="2329" spans="1:16" ht="51">
      <c r="A2329" s="257" t="s">
        <v>619</v>
      </c>
      <c r="B2329" s="124"/>
      <c r="C2329" s="125" t="s">
        <v>713</v>
      </c>
      <c r="D2329" s="119">
        <v>43196</v>
      </c>
      <c r="E2329" s="120" t="s">
        <v>5307</v>
      </c>
      <c r="F2329" s="120" t="s">
        <v>15</v>
      </c>
      <c r="G2329" s="120">
        <v>705060</v>
      </c>
      <c r="H2329" s="124"/>
      <c r="I2329" s="128" t="s">
        <v>5977</v>
      </c>
      <c r="J2329" s="124"/>
      <c r="K2329" s="124"/>
      <c r="L2329" s="124"/>
      <c r="M2329" s="124"/>
      <c r="N2329" s="207">
        <v>50</v>
      </c>
      <c r="O2329" s="207">
        <v>0</v>
      </c>
      <c r="P2329" s="124" t="s">
        <v>1314</v>
      </c>
    </row>
    <row r="2330" spans="1:16" ht="51">
      <c r="A2330" s="257">
        <v>513</v>
      </c>
      <c r="B2330" s="124"/>
      <c r="C2330" s="125" t="s">
        <v>201</v>
      </c>
      <c r="D2330" s="119">
        <v>43196</v>
      </c>
      <c r="E2330" s="120" t="s">
        <v>5308</v>
      </c>
      <c r="F2330" s="120" t="s">
        <v>15</v>
      </c>
      <c r="G2330" s="120">
        <v>705062</v>
      </c>
      <c r="H2330" s="124"/>
      <c r="I2330" s="128" t="s">
        <v>4717</v>
      </c>
      <c r="J2330" s="124"/>
      <c r="K2330" s="124"/>
      <c r="L2330" s="124"/>
      <c r="M2330" s="124"/>
      <c r="N2330" s="207">
        <v>50</v>
      </c>
      <c r="O2330" s="207">
        <v>0</v>
      </c>
      <c r="P2330" s="124" t="s">
        <v>1314</v>
      </c>
    </row>
    <row r="2331" spans="1:16" ht="63.75">
      <c r="A2331" s="257" t="s">
        <v>619</v>
      </c>
      <c r="B2331" s="124"/>
      <c r="C2331" s="125" t="s">
        <v>713</v>
      </c>
      <c r="D2331" s="119">
        <v>43196</v>
      </c>
      <c r="E2331" s="120" t="s">
        <v>5309</v>
      </c>
      <c r="F2331" s="120" t="s">
        <v>15</v>
      </c>
      <c r="G2331" s="120">
        <v>705070</v>
      </c>
      <c r="H2331" s="124"/>
      <c r="I2331" s="128" t="s">
        <v>5978</v>
      </c>
      <c r="J2331" s="124"/>
      <c r="K2331" s="124"/>
      <c r="L2331" s="124"/>
      <c r="M2331" s="124"/>
      <c r="N2331" s="207">
        <v>50</v>
      </c>
      <c r="O2331" s="207">
        <v>0</v>
      </c>
      <c r="P2331" s="124" t="s">
        <v>1314</v>
      </c>
    </row>
    <row r="2332" spans="1:16" ht="114.75">
      <c r="A2332" s="257">
        <v>249</v>
      </c>
      <c r="B2332" s="124"/>
      <c r="C2332" s="125" t="s">
        <v>775</v>
      </c>
      <c r="D2332" s="119">
        <v>43196</v>
      </c>
      <c r="E2332" s="120" t="s">
        <v>5310</v>
      </c>
      <c r="F2332" s="120" t="s">
        <v>1257</v>
      </c>
      <c r="G2332" s="120">
        <v>4684</v>
      </c>
      <c r="H2332" s="124"/>
      <c r="I2332" s="128" t="s">
        <v>5979</v>
      </c>
      <c r="J2332" s="124"/>
      <c r="K2332" s="124"/>
      <c r="L2332" s="124"/>
      <c r="M2332" s="124"/>
      <c r="N2332" s="207">
        <v>25765.3</v>
      </c>
      <c r="O2332" s="207">
        <v>0</v>
      </c>
      <c r="P2332" s="124" t="s">
        <v>1314</v>
      </c>
    </row>
    <row r="2333" spans="1:16" ht="102">
      <c r="A2333" s="257">
        <v>249</v>
      </c>
      <c r="B2333" s="124"/>
      <c r="C2333" s="125" t="s">
        <v>775</v>
      </c>
      <c r="D2333" s="119">
        <v>43196</v>
      </c>
      <c r="E2333" s="120" t="s">
        <v>5311</v>
      </c>
      <c r="F2333" s="120" t="s">
        <v>15</v>
      </c>
      <c r="G2333" s="120">
        <v>4684</v>
      </c>
      <c r="H2333" s="124"/>
      <c r="I2333" s="128" t="s">
        <v>5980</v>
      </c>
      <c r="J2333" s="124"/>
      <c r="K2333" s="124"/>
      <c r="L2333" s="124"/>
      <c r="M2333" s="124"/>
      <c r="N2333" s="207">
        <v>3077.73</v>
      </c>
      <c r="O2333" s="207">
        <v>0</v>
      </c>
      <c r="P2333" s="124" t="s">
        <v>1314</v>
      </c>
    </row>
    <row r="2334" spans="1:16" ht="89.25">
      <c r="A2334" s="257">
        <v>310</v>
      </c>
      <c r="B2334" s="124"/>
      <c r="C2334" s="125" t="s">
        <v>807</v>
      </c>
      <c r="D2334" s="119">
        <v>43196</v>
      </c>
      <c r="E2334" s="120" t="s">
        <v>5312</v>
      </c>
      <c r="F2334" s="120" t="s">
        <v>15</v>
      </c>
      <c r="G2334" s="120">
        <v>4702</v>
      </c>
      <c r="H2334" s="124"/>
      <c r="I2334" s="128" t="s">
        <v>5981</v>
      </c>
      <c r="J2334" s="124"/>
      <c r="K2334" s="124"/>
      <c r="L2334" s="124"/>
      <c r="M2334" s="124"/>
      <c r="N2334" s="207">
        <v>353.55</v>
      </c>
      <c r="O2334" s="207">
        <v>0</v>
      </c>
      <c r="P2334" s="124" t="s">
        <v>1314</v>
      </c>
    </row>
    <row r="2335" spans="1:16" ht="102">
      <c r="A2335" s="257">
        <v>513</v>
      </c>
      <c r="B2335" s="124"/>
      <c r="C2335" s="125" t="s">
        <v>201</v>
      </c>
      <c r="D2335" s="119">
        <v>43196</v>
      </c>
      <c r="E2335" s="120" t="s">
        <v>5313</v>
      </c>
      <c r="F2335" s="120" t="s">
        <v>15</v>
      </c>
      <c r="G2335" s="120">
        <v>4706</v>
      </c>
      <c r="H2335" s="124"/>
      <c r="I2335" s="128" t="s">
        <v>5982</v>
      </c>
      <c r="J2335" s="124"/>
      <c r="K2335" s="124"/>
      <c r="L2335" s="124"/>
      <c r="M2335" s="124"/>
      <c r="N2335" s="207">
        <v>132831.20000000001</v>
      </c>
      <c r="O2335" s="207">
        <v>0</v>
      </c>
      <c r="P2335" s="124" t="s">
        <v>1314</v>
      </c>
    </row>
    <row r="2336" spans="1:16" ht="51">
      <c r="A2336" s="257">
        <v>513</v>
      </c>
      <c r="B2336" s="124"/>
      <c r="C2336" s="125" t="s">
        <v>201</v>
      </c>
      <c r="D2336" s="119">
        <v>43196</v>
      </c>
      <c r="E2336" s="120" t="s">
        <v>5314</v>
      </c>
      <c r="F2336" s="120" t="s">
        <v>15</v>
      </c>
      <c r="G2336" s="120">
        <v>705090</v>
      </c>
      <c r="H2336" s="124"/>
      <c r="I2336" s="128" t="s">
        <v>2325</v>
      </c>
      <c r="J2336" s="124"/>
      <c r="K2336" s="124"/>
      <c r="L2336" s="124"/>
      <c r="M2336" s="124"/>
      <c r="N2336" s="207">
        <v>50</v>
      </c>
      <c r="O2336" s="207">
        <v>0</v>
      </c>
      <c r="P2336" s="124" t="s">
        <v>1314</v>
      </c>
    </row>
    <row r="2337" spans="1:16" ht="51">
      <c r="A2337" s="257">
        <v>513</v>
      </c>
      <c r="B2337" s="124"/>
      <c r="C2337" s="125" t="s">
        <v>201</v>
      </c>
      <c r="D2337" s="119">
        <v>43196</v>
      </c>
      <c r="E2337" s="120" t="s">
        <v>5315</v>
      </c>
      <c r="F2337" s="120" t="s">
        <v>15</v>
      </c>
      <c r="G2337" s="120">
        <v>705092</v>
      </c>
      <c r="H2337" s="124"/>
      <c r="I2337" s="128" t="s">
        <v>4735</v>
      </c>
      <c r="J2337" s="124"/>
      <c r="K2337" s="124"/>
      <c r="L2337" s="124"/>
      <c r="M2337" s="124"/>
      <c r="N2337" s="207">
        <v>50</v>
      </c>
      <c r="O2337" s="207">
        <v>0</v>
      </c>
      <c r="P2337" s="124" t="s">
        <v>1314</v>
      </c>
    </row>
    <row r="2338" spans="1:16" ht="51">
      <c r="A2338" s="257">
        <v>513</v>
      </c>
      <c r="B2338" s="124"/>
      <c r="C2338" s="125" t="s">
        <v>201</v>
      </c>
      <c r="D2338" s="119">
        <v>43196</v>
      </c>
      <c r="E2338" s="120" t="s">
        <v>5316</v>
      </c>
      <c r="F2338" s="120" t="s">
        <v>15</v>
      </c>
      <c r="G2338" s="120">
        <v>705094</v>
      </c>
      <c r="H2338" s="124"/>
      <c r="I2338" s="128" t="s">
        <v>4731</v>
      </c>
      <c r="J2338" s="124"/>
      <c r="K2338" s="124"/>
      <c r="L2338" s="124"/>
      <c r="M2338" s="124"/>
      <c r="N2338" s="207">
        <v>50</v>
      </c>
      <c r="O2338" s="207">
        <v>0</v>
      </c>
      <c r="P2338" s="124" t="s">
        <v>1314</v>
      </c>
    </row>
    <row r="2339" spans="1:16" ht="63.75">
      <c r="A2339" s="257" t="s">
        <v>619</v>
      </c>
      <c r="B2339" s="124"/>
      <c r="C2339" s="125" t="s">
        <v>713</v>
      </c>
      <c r="D2339" s="119">
        <v>43196</v>
      </c>
      <c r="E2339" s="120" t="s">
        <v>5317</v>
      </c>
      <c r="F2339" s="120" t="s">
        <v>15</v>
      </c>
      <c r="G2339" s="120">
        <v>705096</v>
      </c>
      <c r="H2339" s="124"/>
      <c r="I2339" s="128" t="s">
        <v>5983</v>
      </c>
      <c r="J2339" s="124"/>
      <c r="K2339" s="124"/>
      <c r="L2339" s="124"/>
      <c r="M2339" s="124"/>
      <c r="N2339" s="207">
        <v>50</v>
      </c>
      <c r="O2339" s="207">
        <v>0</v>
      </c>
      <c r="P2339" s="124" t="s">
        <v>1314</v>
      </c>
    </row>
    <row r="2340" spans="1:16" ht="51">
      <c r="A2340" s="257" t="s">
        <v>619</v>
      </c>
      <c r="B2340" s="124"/>
      <c r="C2340" s="125" t="s">
        <v>713</v>
      </c>
      <c r="D2340" s="119">
        <v>43196</v>
      </c>
      <c r="E2340" s="120" t="s">
        <v>5318</v>
      </c>
      <c r="F2340" s="120" t="s">
        <v>15</v>
      </c>
      <c r="G2340" s="120">
        <v>705098</v>
      </c>
      <c r="H2340" s="124"/>
      <c r="I2340" s="128" t="s">
        <v>5984</v>
      </c>
      <c r="J2340" s="124"/>
      <c r="K2340" s="124"/>
      <c r="L2340" s="124"/>
      <c r="M2340" s="124"/>
      <c r="N2340" s="207">
        <v>50</v>
      </c>
      <c r="O2340" s="207">
        <v>0</v>
      </c>
      <c r="P2340" s="124" t="s">
        <v>1314</v>
      </c>
    </row>
    <row r="2341" spans="1:16" ht="63.75">
      <c r="A2341" s="257" t="s">
        <v>619</v>
      </c>
      <c r="B2341" s="124"/>
      <c r="C2341" s="125" t="s">
        <v>713</v>
      </c>
      <c r="D2341" s="119">
        <v>43196</v>
      </c>
      <c r="E2341" s="120" t="s">
        <v>5319</v>
      </c>
      <c r="F2341" s="120" t="s">
        <v>15</v>
      </c>
      <c r="G2341" s="120">
        <v>705517</v>
      </c>
      <c r="H2341" s="124"/>
      <c r="I2341" s="128" t="s">
        <v>5985</v>
      </c>
      <c r="J2341" s="124"/>
      <c r="K2341" s="124"/>
      <c r="L2341" s="124"/>
      <c r="M2341" s="124"/>
      <c r="N2341" s="207">
        <v>50</v>
      </c>
      <c r="O2341" s="207">
        <v>0</v>
      </c>
      <c r="P2341" s="124" t="s">
        <v>1314</v>
      </c>
    </row>
    <row r="2342" spans="1:16" ht="51">
      <c r="A2342" s="257">
        <v>513</v>
      </c>
      <c r="B2342" s="124"/>
      <c r="C2342" s="125" t="s">
        <v>201</v>
      </c>
      <c r="D2342" s="119">
        <v>43196</v>
      </c>
      <c r="E2342" s="120" t="s">
        <v>5320</v>
      </c>
      <c r="F2342" s="120" t="s">
        <v>15</v>
      </c>
      <c r="G2342" s="120">
        <v>705780</v>
      </c>
      <c r="H2342" s="124"/>
      <c r="I2342" s="128" t="s">
        <v>2305</v>
      </c>
      <c r="J2342" s="124"/>
      <c r="K2342" s="124"/>
      <c r="L2342" s="124"/>
      <c r="M2342" s="124"/>
      <c r="N2342" s="207">
        <v>50</v>
      </c>
      <c r="O2342" s="207">
        <v>0</v>
      </c>
      <c r="P2342" s="124" t="s">
        <v>1314</v>
      </c>
    </row>
    <row r="2343" spans="1:16" ht="51">
      <c r="A2343" s="257" t="s">
        <v>619</v>
      </c>
      <c r="B2343" s="124"/>
      <c r="C2343" s="125" t="s">
        <v>713</v>
      </c>
      <c r="D2343" s="119">
        <v>43196</v>
      </c>
      <c r="E2343" s="120" t="s">
        <v>5321</v>
      </c>
      <c r="F2343" s="120" t="s">
        <v>15</v>
      </c>
      <c r="G2343" s="120">
        <v>705790</v>
      </c>
      <c r="H2343" s="124"/>
      <c r="I2343" s="128" t="s">
        <v>5986</v>
      </c>
      <c r="J2343" s="124"/>
      <c r="K2343" s="124"/>
      <c r="L2343" s="124"/>
      <c r="M2343" s="124"/>
      <c r="N2343" s="207">
        <v>50</v>
      </c>
      <c r="O2343" s="207">
        <v>0</v>
      </c>
      <c r="P2343" s="124" t="s">
        <v>1314</v>
      </c>
    </row>
    <row r="2344" spans="1:16" ht="51">
      <c r="A2344" s="257" t="s">
        <v>619</v>
      </c>
      <c r="B2344" s="124"/>
      <c r="C2344" s="125" t="s">
        <v>713</v>
      </c>
      <c r="D2344" s="119">
        <v>43196</v>
      </c>
      <c r="E2344" s="120" t="s">
        <v>5322</v>
      </c>
      <c r="F2344" s="120" t="s">
        <v>15</v>
      </c>
      <c r="G2344" s="120">
        <v>705792</v>
      </c>
      <c r="H2344" s="124"/>
      <c r="I2344" s="128" t="s">
        <v>5987</v>
      </c>
      <c r="J2344" s="124"/>
      <c r="K2344" s="124"/>
      <c r="L2344" s="124"/>
      <c r="M2344" s="124"/>
      <c r="N2344" s="207">
        <v>50</v>
      </c>
      <c r="O2344" s="207">
        <v>0</v>
      </c>
      <c r="P2344" s="124" t="s">
        <v>1314</v>
      </c>
    </row>
    <row r="2345" spans="1:16" ht="63.75">
      <c r="A2345" s="257" t="s">
        <v>619</v>
      </c>
      <c r="B2345" s="124"/>
      <c r="C2345" s="125" t="s">
        <v>713</v>
      </c>
      <c r="D2345" s="119">
        <v>43196</v>
      </c>
      <c r="E2345" s="120" t="s">
        <v>5323</v>
      </c>
      <c r="F2345" s="120" t="s">
        <v>15</v>
      </c>
      <c r="G2345" s="120">
        <v>705794</v>
      </c>
      <c r="H2345" s="124"/>
      <c r="I2345" s="128" t="s">
        <v>5988</v>
      </c>
      <c r="J2345" s="124"/>
      <c r="K2345" s="124"/>
      <c r="L2345" s="124"/>
      <c r="M2345" s="124"/>
      <c r="N2345" s="207">
        <v>50</v>
      </c>
      <c r="O2345" s="207">
        <v>0</v>
      </c>
      <c r="P2345" s="124" t="s">
        <v>1314</v>
      </c>
    </row>
    <row r="2346" spans="1:16" ht="51">
      <c r="A2346" s="257" t="s">
        <v>619</v>
      </c>
      <c r="B2346" s="124"/>
      <c r="C2346" s="125" t="s">
        <v>713</v>
      </c>
      <c r="D2346" s="119">
        <v>43199</v>
      </c>
      <c r="E2346" s="120" t="s">
        <v>4946</v>
      </c>
      <c r="F2346" s="120" t="s">
        <v>3</v>
      </c>
      <c r="G2346" s="120">
        <v>1611952</v>
      </c>
      <c r="H2346" s="124"/>
      <c r="I2346" s="128" t="s">
        <v>5652</v>
      </c>
      <c r="J2346" s="124"/>
      <c r="K2346" s="124"/>
      <c r="L2346" s="124"/>
      <c r="M2346" s="124"/>
      <c r="N2346" s="207">
        <v>0</v>
      </c>
      <c r="O2346" s="207">
        <v>144.12</v>
      </c>
      <c r="P2346" s="124" t="s">
        <v>1314</v>
      </c>
    </row>
    <row r="2347" spans="1:16" ht="51">
      <c r="A2347" s="257" t="s">
        <v>619</v>
      </c>
      <c r="B2347" s="124"/>
      <c r="C2347" s="125" t="s">
        <v>713</v>
      </c>
      <c r="D2347" s="119">
        <v>43199</v>
      </c>
      <c r="E2347" s="120" t="s">
        <v>4987</v>
      </c>
      <c r="F2347" s="120" t="s">
        <v>3</v>
      </c>
      <c r="G2347" s="120">
        <v>1612033</v>
      </c>
      <c r="H2347" s="124"/>
      <c r="I2347" s="128" t="s">
        <v>5692</v>
      </c>
      <c r="J2347" s="124"/>
      <c r="K2347" s="124"/>
      <c r="L2347" s="124"/>
      <c r="M2347" s="124"/>
      <c r="N2347" s="207">
        <v>0</v>
      </c>
      <c r="O2347" s="207">
        <v>3928.05</v>
      </c>
      <c r="P2347" s="124" t="s">
        <v>1314</v>
      </c>
    </row>
    <row r="2348" spans="1:16" ht="63.75">
      <c r="A2348" s="257" t="s">
        <v>619</v>
      </c>
      <c r="B2348" s="124"/>
      <c r="C2348" s="125" t="s">
        <v>713</v>
      </c>
      <c r="D2348" s="119">
        <v>43199</v>
      </c>
      <c r="E2348" s="120" t="s">
        <v>5003</v>
      </c>
      <c r="F2348" s="120" t="s">
        <v>3</v>
      </c>
      <c r="G2348" s="120">
        <v>1611905</v>
      </c>
      <c r="H2348" s="124"/>
      <c r="I2348" s="128" t="s">
        <v>5706</v>
      </c>
      <c r="J2348" s="124"/>
      <c r="K2348" s="124"/>
      <c r="L2348" s="124"/>
      <c r="M2348" s="124"/>
      <c r="N2348" s="207">
        <v>0</v>
      </c>
      <c r="O2348" s="207">
        <v>215.45</v>
      </c>
      <c r="P2348" s="124" t="s">
        <v>1314</v>
      </c>
    </row>
    <row r="2349" spans="1:16" ht="63.75">
      <c r="A2349" s="257" t="s">
        <v>619</v>
      </c>
      <c r="B2349" s="124"/>
      <c r="C2349" s="125" t="s">
        <v>713</v>
      </c>
      <c r="D2349" s="119">
        <v>43199</v>
      </c>
      <c r="E2349" s="120" t="s">
        <v>5004</v>
      </c>
      <c r="F2349" s="120" t="s">
        <v>3</v>
      </c>
      <c r="G2349" s="120">
        <v>1611904</v>
      </c>
      <c r="H2349" s="124"/>
      <c r="I2349" s="128" t="s">
        <v>5707</v>
      </c>
      <c r="J2349" s="124"/>
      <c r="K2349" s="124"/>
      <c r="L2349" s="124"/>
      <c r="M2349" s="124"/>
      <c r="N2349" s="207">
        <v>0</v>
      </c>
      <c r="O2349" s="207">
        <v>215.45</v>
      </c>
      <c r="P2349" s="124" t="s">
        <v>1314</v>
      </c>
    </row>
    <row r="2350" spans="1:16" ht="38.25">
      <c r="A2350" s="257">
        <v>291</v>
      </c>
      <c r="B2350" s="124"/>
      <c r="C2350" s="125" t="s">
        <v>794</v>
      </c>
      <c r="D2350" s="119">
        <v>43199</v>
      </c>
      <c r="E2350" s="120" t="s">
        <v>5014</v>
      </c>
      <c r="F2350" s="120" t="s">
        <v>3</v>
      </c>
      <c r="G2350" s="120">
        <v>1611850</v>
      </c>
      <c r="H2350" s="124"/>
      <c r="I2350" s="128" t="s">
        <v>5712</v>
      </c>
      <c r="J2350" s="124"/>
      <c r="K2350" s="124"/>
      <c r="L2350" s="124"/>
      <c r="M2350" s="124"/>
      <c r="N2350" s="207">
        <v>0</v>
      </c>
      <c r="O2350" s="207">
        <v>9.8000000000000007</v>
      </c>
      <c r="P2350" s="124" t="s">
        <v>1314</v>
      </c>
    </row>
    <row r="2351" spans="1:16" ht="51">
      <c r="A2351" s="257">
        <v>130</v>
      </c>
      <c r="B2351" s="124"/>
      <c r="C2351" s="125" t="s">
        <v>727</v>
      </c>
      <c r="D2351" s="119">
        <v>43199</v>
      </c>
      <c r="E2351" s="120" t="s">
        <v>5015</v>
      </c>
      <c r="F2351" s="120" t="s">
        <v>3</v>
      </c>
      <c r="G2351" s="120">
        <v>1612002</v>
      </c>
      <c r="H2351" s="124"/>
      <c r="I2351" s="128" t="s">
        <v>5713</v>
      </c>
      <c r="J2351" s="124"/>
      <c r="K2351" s="124"/>
      <c r="L2351" s="124"/>
      <c r="M2351" s="124"/>
      <c r="N2351" s="207">
        <v>0</v>
      </c>
      <c r="O2351" s="207">
        <v>10</v>
      </c>
      <c r="P2351" s="124" t="s">
        <v>1314</v>
      </c>
    </row>
    <row r="2352" spans="1:16" ht="51">
      <c r="A2352" s="257" t="s">
        <v>619</v>
      </c>
      <c r="B2352" s="124"/>
      <c r="C2352" s="125" t="s">
        <v>713</v>
      </c>
      <c r="D2352" s="119">
        <v>43199</v>
      </c>
      <c r="E2352" s="120" t="s">
        <v>5097</v>
      </c>
      <c r="F2352" s="120" t="s">
        <v>3</v>
      </c>
      <c r="G2352" s="120">
        <v>1612017</v>
      </c>
      <c r="H2352" s="124"/>
      <c r="I2352" s="128" t="s">
        <v>5780</v>
      </c>
      <c r="J2352" s="124"/>
      <c r="K2352" s="124"/>
      <c r="L2352" s="124"/>
      <c r="M2352" s="124"/>
      <c r="N2352" s="207">
        <v>0</v>
      </c>
      <c r="O2352" s="207">
        <v>0.1</v>
      </c>
      <c r="P2352" s="124" t="s">
        <v>1314</v>
      </c>
    </row>
    <row r="2353" spans="1:16" ht="51">
      <c r="A2353" s="257" t="s">
        <v>619</v>
      </c>
      <c r="B2353" s="124"/>
      <c r="C2353" s="125" t="s">
        <v>713</v>
      </c>
      <c r="D2353" s="119">
        <v>43199</v>
      </c>
      <c r="E2353" s="120" t="s">
        <v>5131</v>
      </c>
      <c r="F2353" s="120" t="s">
        <v>3</v>
      </c>
      <c r="G2353" s="120">
        <v>1611932</v>
      </c>
      <c r="H2353" s="124"/>
      <c r="I2353" s="128" t="s">
        <v>5811</v>
      </c>
      <c r="J2353" s="124"/>
      <c r="K2353" s="124"/>
      <c r="L2353" s="124"/>
      <c r="M2353" s="124"/>
      <c r="N2353" s="207">
        <v>0</v>
      </c>
      <c r="O2353" s="207">
        <v>100</v>
      </c>
      <c r="P2353" s="124" t="s">
        <v>1314</v>
      </c>
    </row>
    <row r="2354" spans="1:16" ht="51">
      <c r="A2354" s="257" t="s">
        <v>619</v>
      </c>
      <c r="B2354" s="124"/>
      <c r="C2354" s="125" t="s">
        <v>713</v>
      </c>
      <c r="D2354" s="119">
        <v>43199</v>
      </c>
      <c r="E2354" s="120" t="s">
        <v>5201</v>
      </c>
      <c r="F2354" s="120" t="s">
        <v>3</v>
      </c>
      <c r="G2354" s="120">
        <v>1611841</v>
      </c>
      <c r="H2354" s="124"/>
      <c r="I2354" s="128" t="s">
        <v>1369</v>
      </c>
      <c r="J2354" s="124"/>
      <c r="K2354" s="124"/>
      <c r="L2354" s="124"/>
      <c r="M2354" s="124"/>
      <c r="N2354" s="207">
        <v>0</v>
      </c>
      <c r="O2354" s="207">
        <v>1016</v>
      </c>
      <c r="P2354" s="124" t="s">
        <v>1314</v>
      </c>
    </row>
    <row r="2355" spans="1:16" ht="51">
      <c r="A2355" s="257" t="s">
        <v>619</v>
      </c>
      <c r="B2355" s="124"/>
      <c r="C2355" s="125" t="s">
        <v>713</v>
      </c>
      <c r="D2355" s="119">
        <v>43199</v>
      </c>
      <c r="E2355" s="120" t="s">
        <v>5208</v>
      </c>
      <c r="F2355" s="120" t="s">
        <v>3</v>
      </c>
      <c r="G2355" s="120">
        <v>1612055</v>
      </c>
      <c r="H2355" s="124"/>
      <c r="I2355" s="128" t="s">
        <v>5877</v>
      </c>
      <c r="J2355" s="124"/>
      <c r="K2355" s="124"/>
      <c r="L2355" s="124"/>
      <c r="M2355" s="124"/>
      <c r="N2355" s="207">
        <v>0</v>
      </c>
      <c r="O2355" s="207">
        <v>15000</v>
      </c>
      <c r="P2355" s="124" t="s">
        <v>1314</v>
      </c>
    </row>
    <row r="2356" spans="1:16" ht="51">
      <c r="A2356" s="257" t="s">
        <v>619</v>
      </c>
      <c r="B2356" s="124"/>
      <c r="C2356" s="125" t="s">
        <v>713</v>
      </c>
      <c r="D2356" s="119">
        <v>43199</v>
      </c>
      <c r="E2356" s="120" t="s">
        <v>5273</v>
      </c>
      <c r="F2356" s="120" t="s">
        <v>3</v>
      </c>
      <c r="G2356" s="120">
        <v>1611935</v>
      </c>
      <c r="H2356" s="124"/>
      <c r="I2356" s="128" t="s">
        <v>5936</v>
      </c>
      <c r="J2356" s="124"/>
      <c r="K2356" s="124"/>
      <c r="L2356" s="124"/>
      <c r="M2356" s="124"/>
      <c r="N2356" s="207">
        <v>0</v>
      </c>
      <c r="O2356" s="207">
        <v>500</v>
      </c>
      <c r="P2356" s="124" t="s">
        <v>1314</v>
      </c>
    </row>
    <row r="2357" spans="1:16" ht="76.5">
      <c r="A2357" s="257">
        <v>513</v>
      </c>
      <c r="B2357" s="124"/>
      <c r="C2357" s="125" t="s">
        <v>201</v>
      </c>
      <c r="D2357" s="119">
        <v>43199</v>
      </c>
      <c r="E2357" s="120" t="s">
        <v>5324</v>
      </c>
      <c r="F2357" s="120" t="s">
        <v>1315</v>
      </c>
      <c r="G2357" s="120">
        <v>17182523</v>
      </c>
      <c r="H2357" s="124"/>
      <c r="I2357" s="128" t="s">
        <v>5989</v>
      </c>
      <c r="J2357" s="124"/>
      <c r="K2357" s="124"/>
      <c r="L2357" s="124"/>
      <c r="M2357" s="124"/>
      <c r="N2357" s="207">
        <v>0</v>
      </c>
      <c r="O2357" s="207">
        <v>174294943.27000001</v>
      </c>
      <c r="P2357" s="124" t="s">
        <v>1314</v>
      </c>
    </row>
    <row r="2358" spans="1:16" ht="76.5">
      <c r="A2358" s="257">
        <v>513</v>
      </c>
      <c r="B2358" s="124"/>
      <c r="C2358" s="125" t="s">
        <v>201</v>
      </c>
      <c r="D2358" s="119">
        <v>43199</v>
      </c>
      <c r="E2358" s="120" t="s">
        <v>5325</v>
      </c>
      <c r="F2358" s="120" t="s">
        <v>1315</v>
      </c>
      <c r="G2358" s="120">
        <v>17182524</v>
      </c>
      <c r="H2358" s="124"/>
      <c r="I2358" s="128" t="s">
        <v>5990</v>
      </c>
      <c r="J2358" s="124"/>
      <c r="K2358" s="124"/>
      <c r="L2358" s="124"/>
      <c r="M2358" s="124"/>
      <c r="N2358" s="207">
        <v>0</v>
      </c>
      <c r="O2358" s="207">
        <v>128535.13</v>
      </c>
      <c r="P2358" s="124" t="s">
        <v>1314</v>
      </c>
    </row>
    <row r="2359" spans="1:16" ht="76.5">
      <c r="A2359" s="257" t="s">
        <v>619</v>
      </c>
      <c r="B2359" s="124"/>
      <c r="C2359" s="125" t="s">
        <v>713</v>
      </c>
      <c r="D2359" s="119">
        <v>43199</v>
      </c>
      <c r="E2359" s="120" t="s">
        <v>5326</v>
      </c>
      <c r="F2359" s="120" t="s">
        <v>6</v>
      </c>
      <c r="G2359" s="120">
        <v>918225</v>
      </c>
      <c r="H2359" s="124"/>
      <c r="I2359" s="128" t="s">
        <v>5991</v>
      </c>
      <c r="J2359" s="124"/>
      <c r="K2359" s="124"/>
      <c r="L2359" s="124"/>
      <c r="M2359" s="124"/>
      <c r="N2359" s="207">
        <v>0</v>
      </c>
      <c r="O2359" s="207">
        <v>770.28</v>
      </c>
      <c r="P2359" s="124" t="s">
        <v>1314</v>
      </c>
    </row>
    <row r="2360" spans="1:16" ht="63.75">
      <c r="A2360" s="257" t="s">
        <v>619</v>
      </c>
      <c r="B2360" s="124"/>
      <c r="C2360" s="125" t="s">
        <v>713</v>
      </c>
      <c r="D2360" s="119">
        <v>43199</v>
      </c>
      <c r="E2360" s="120" t="s">
        <v>5327</v>
      </c>
      <c r="F2360" s="120" t="s">
        <v>15</v>
      </c>
      <c r="G2360" s="120">
        <v>706430</v>
      </c>
      <c r="H2360" s="124"/>
      <c r="I2360" s="128" t="s">
        <v>5992</v>
      </c>
      <c r="J2360" s="124"/>
      <c r="K2360" s="124"/>
      <c r="L2360" s="124"/>
      <c r="M2360" s="124"/>
      <c r="N2360" s="207">
        <v>50</v>
      </c>
      <c r="O2360" s="207">
        <v>0</v>
      </c>
      <c r="P2360" s="124" t="s">
        <v>1314</v>
      </c>
    </row>
    <row r="2361" spans="1:16" ht="63.75">
      <c r="A2361" s="257" t="s">
        <v>619</v>
      </c>
      <c r="B2361" s="124"/>
      <c r="C2361" s="125" t="s">
        <v>713</v>
      </c>
      <c r="D2361" s="119">
        <v>43199</v>
      </c>
      <c r="E2361" s="120" t="s">
        <v>5328</v>
      </c>
      <c r="F2361" s="120" t="s">
        <v>15</v>
      </c>
      <c r="G2361" s="120">
        <v>706432</v>
      </c>
      <c r="H2361" s="124"/>
      <c r="I2361" s="128" t="s">
        <v>5993</v>
      </c>
      <c r="J2361" s="124"/>
      <c r="K2361" s="124"/>
      <c r="L2361" s="124"/>
      <c r="M2361" s="124"/>
      <c r="N2361" s="207">
        <v>50</v>
      </c>
      <c r="O2361" s="207">
        <v>0</v>
      </c>
      <c r="P2361" s="124" t="s">
        <v>1314</v>
      </c>
    </row>
    <row r="2362" spans="1:16" ht="63.75">
      <c r="A2362" s="257" t="s">
        <v>619</v>
      </c>
      <c r="B2362" s="124"/>
      <c r="C2362" s="125" t="s">
        <v>713</v>
      </c>
      <c r="D2362" s="119">
        <v>43199</v>
      </c>
      <c r="E2362" s="120" t="s">
        <v>5329</v>
      </c>
      <c r="F2362" s="120" t="s">
        <v>15</v>
      </c>
      <c r="G2362" s="120">
        <v>706577</v>
      </c>
      <c r="H2362" s="124"/>
      <c r="I2362" s="128" t="s">
        <v>5994</v>
      </c>
      <c r="J2362" s="124"/>
      <c r="K2362" s="124"/>
      <c r="L2362" s="124"/>
      <c r="M2362" s="124"/>
      <c r="N2362" s="207">
        <v>50</v>
      </c>
      <c r="O2362" s="207">
        <v>0</v>
      </c>
      <c r="P2362" s="124" t="s">
        <v>1314</v>
      </c>
    </row>
    <row r="2363" spans="1:16" ht="63.75">
      <c r="A2363" s="257" t="s">
        <v>619</v>
      </c>
      <c r="B2363" s="124"/>
      <c r="C2363" s="125" t="s">
        <v>713</v>
      </c>
      <c r="D2363" s="119">
        <v>43199</v>
      </c>
      <c r="E2363" s="120" t="s">
        <v>5330</v>
      </c>
      <c r="F2363" s="120" t="s">
        <v>15</v>
      </c>
      <c r="G2363" s="120">
        <v>706581</v>
      </c>
      <c r="H2363" s="124"/>
      <c r="I2363" s="128" t="s">
        <v>5995</v>
      </c>
      <c r="J2363" s="124"/>
      <c r="K2363" s="124"/>
      <c r="L2363" s="124"/>
      <c r="M2363" s="124"/>
      <c r="N2363" s="207">
        <v>50</v>
      </c>
      <c r="O2363" s="207">
        <v>0</v>
      </c>
      <c r="P2363" s="124" t="s">
        <v>1314</v>
      </c>
    </row>
    <row r="2364" spans="1:16" ht="102">
      <c r="A2364" s="257" t="s">
        <v>619</v>
      </c>
      <c r="B2364" s="124"/>
      <c r="C2364" s="125" t="s">
        <v>713</v>
      </c>
      <c r="D2364" s="119">
        <v>43199</v>
      </c>
      <c r="E2364" s="120" t="s">
        <v>5331</v>
      </c>
      <c r="F2364" s="120" t="s">
        <v>15</v>
      </c>
      <c r="G2364" s="120">
        <v>4709</v>
      </c>
      <c r="H2364" s="124"/>
      <c r="I2364" s="128" t="s">
        <v>5996</v>
      </c>
      <c r="J2364" s="124"/>
      <c r="K2364" s="124"/>
      <c r="L2364" s="124"/>
      <c r="M2364" s="124"/>
      <c r="N2364" s="207">
        <v>308.76</v>
      </c>
      <c r="O2364" s="207">
        <v>0</v>
      </c>
      <c r="P2364" s="124" t="s">
        <v>1314</v>
      </c>
    </row>
    <row r="2365" spans="1:16" ht="76.5">
      <c r="A2365" s="257" t="s">
        <v>619</v>
      </c>
      <c r="B2365" s="124"/>
      <c r="C2365" s="125" t="s">
        <v>713</v>
      </c>
      <c r="D2365" s="119">
        <v>43199</v>
      </c>
      <c r="E2365" s="120" t="s">
        <v>5332</v>
      </c>
      <c r="F2365" s="120" t="s">
        <v>15</v>
      </c>
      <c r="G2365" s="120">
        <v>4711</v>
      </c>
      <c r="H2365" s="124"/>
      <c r="I2365" s="128" t="s">
        <v>5997</v>
      </c>
      <c r="J2365" s="124"/>
      <c r="K2365" s="124"/>
      <c r="L2365" s="124"/>
      <c r="M2365" s="124"/>
      <c r="N2365" s="207">
        <v>361.1</v>
      </c>
      <c r="O2365" s="207">
        <v>0</v>
      </c>
      <c r="P2365" s="124" t="s">
        <v>1314</v>
      </c>
    </row>
    <row r="2366" spans="1:16" ht="89.25">
      <c r="A2366" s="257" t="s">
        <v>619</v>
      </c>
      <c r="B2366" s="124"/>
      <c r="C2366" s="125" t="s">
        <v>713</v>
      </c>
      <c r="D2366" s="119">
        <v>43199</v>
      </c>
      <c r="E2366" s="120" t="s">
        <v>5333</v>
      </c>
      <c r="F2366" s="120" t="s">
        <v>15</v>
      </c>
      <c r="G2366" s="120">
        <v>4712</v>
      </c>
      <c r="H2366" s="124"/>
      <c r="I2366" s="128" t="s">
        <v>5998</v>
      </c>
      <c r="J2366" s="124"/>
      <c r="K2366" s="124"/>
      <c r="L2366" s="124"/>
      <c r="M2366" s="124"/>
      <c r="N2366" s="207">
        <v>4859.0600000000004</v>
      </c>
      <c r="O2366" s="207">
        <v>0</v>
      </c>
      <c r="P2366" s="124" t="s">
        <v>1314</v>
      </c>
    </row>
    <row r="2367" spans="1:16" ht="89.25">
      <c r="A2367" s="257" t="s">
        <v>619</v>
      </c>
      <c r="B2367" s="124"/>
      <c r="C2367" s="125" t="s">
        <v>713</v>
      </c>
      <c r="D2367" s="119">
        <v>43199</v>
      </c>
      <c r="E2367" s="120" t="s">
        <v>5334</v>
      </c>
      <c r="F2367" s="120" t="s">
        <v>15</v>
      </c>
      <c r="G2367" s="120">
        <v>4719</v>
      </c>
      <c r="H2367" s="124"/>
      <c r="I2367" s="128" t="s">
        <v>5999</v>
      </c>
      <c r="J2367" s="124"/>
      <c r="K2367" s="124"/>
      <c r="L2367" s="124"/>
      <c r="M2367" s="124"/>
      <c r="N2367" s="207">
        <v>359.73</v>
      </c>
      <c r="O2367" s="207">
        <v>0</v>
      </c>
      <c r="P2367" s="124" t="s">
        <v>1314</v>
      </c>
    </row>
    <row r="2368" spans="1:16" ht="63.75">
      <c r="A2368" s="257" t="s">
        <v>619</v>
      </c>
      <c r="B2368" s="124"/>
      <c r="C2368" s="125" t="s">
        <v>713</v>
      </c>
      <c r="D2368" s="119">
        <v>43199</v>
      </c>
      <c r="E2368" s="120" t="s">
        <v>5335</v>
      </c>
      <c r="F2368" s="120" t="s">
        <v>15</v>
      </c>
      <c r="G2368" s="120">
        <v>707173</v>
      </c>
      <c r="H2368" s="124"/>
      <c r="I2368" s="128" t="s">
        <v>6000</v>
      </c>
      <c r="J2368" s="124"/>
      <c r="K2368" s="124"/>
      <c r="L2368" s="124"/>
      <c r="M2368" s="124"/>
      <c r="N2368" s="207">
        <v>50</v>
      </c>
      <c r="O2368" s="207">
        <v>0</v>
      </c>
      <c r="P2368" s="124" t="s">
        <v>1314</v>
      </c>
    </row>
    <row r="2369" spans="1:16" ht="63.75">
      <c r="A2369" s="257" t="s">
        <v>619</v>
      </c>
      <c r="B2369" s="124"/>
      <c r="C2369" s="125" t="s">
        <v>713</v>
      </c>
      <c r="D2369" s="119">
        <v>43199</v>
      </c>
      <c r="E2369" s="120" t="s">
        <v>5336</v>
      </c>
      <c r="F2369" s="120" t="s">
        <v>15</v>
      </c>
      <c r="G2369" s="120">
        <v>707175</v>
      </c>
      <c r="H2369" s="124"/>
      <c r="I2369" s="128" t="s">
        <v>6001</v>
      </c>
      <c r="J2369" s="124"/>
      <c r="K2369" s="124"/>
      <c r="L2369" s="124"/>
      <c r="M2369" s="124"/>
      <c r="N2369" s="207">
        <v>50</v>
      </c>
      <c r="O2369" s="207">
        <v>0</v>
      </c>
      <c r="P2369" s="124" t="s">
        <v>1314</v>
      </c>
    </row>
    <row r="2370" spans="1:16" ht="63.75">
      <c r="A2370" s="257">
        <v>513</v>
      </c>
      <c r="B2370" s="124"/>
      <c r="C2370" s="125" t="s">
        <v>201</v>
      </c>
      <c r="D2370" s="119">
        <v>43199</v>
      </c>
      <c r="E2370" s="120" t="s">
        <v>5337</v>
      </c>
      <c r="F2370" s="120" t="s">
        <v>15</v>
      </c>
      <c r="G2370" s="120">
        <v>707180</v>
      </c>
      <c r="H2370" s="124"/>
      <c r="I2370" s="128" t="s">
        <v>6002</v>
      </c>
      <c r="J2370" s="124"/>
      <c r="K2370" s="124"/>
      <c r="L2370" s="124"/>
      <c r="M2370" s="124"/>
      <c r="N2370" s="207">
        <v>50</v>
      </c>
      <c r="O2370" s="207">
        <v>0</v>
      </c>
      <c r="P2370" s="124" t="s">
        <v>1314</v>
      </c>
    </row>
    <row r="2371" spans="1:16" ht="51">
      <c r="A2371" s="257" t="s">
        <v>619</v>
      </c>
      <c r="B2371" s="124"/>
      <c r="C2371" s="125" t="s">
        <v>713</v>
      </c>
      <c r="D2371" s="119">
        <v>43200</v>
      </c>
      <c r="E2371" s="120" t="s">
        <v>4932</v>
      </c>
      <c r="F2371" s="120" t="s">
        <v>3</v>
      </c>
      <c r="G2371" s="120">
        <v>1612308</v>
      </c>
      <c r="H2371" s="124"/>
      <c r="I2371" s="128" t="s">
        <v>5638</v>
      </c>
      <c r="J2371" s="124"/>
      <c r="K2371" s="124"/>
      <c r="L2371" s="124"/>
      <c r="M2371" s="124"/>
      <c r="N2371" s="207">
        <v>0</v>
      </c>
      <c r="O2371" s="207">
        <v>5649</v>
      </c>
      <c r="P2371" s="124" t="s">
        <v>1314</v>
      </c>
    </row>
    <row r="2372" spans="1:16" ht="63.75">
      <c r="A2372" s="257" t="s">
        <v>619</v>
      </c>
      <c r="B2372" s="124"/>
      <c r="C2372" s="125" t="s">
        <v>713</v>
      </c>
      <c r="D2372" s="119">
        <v>43200</v>
      </c>
      <c r="E2372" s="120" t="s">
        <v>4968</v>
      </c>
      <c r="F2372" s="120" t="s">
        <v>3</v>
      </c>
      <c r="G2372" s="120">
        <v>1612335</v>
      </c>
      <c r="H2372" s="124"/>
      <c r="I2372" s="128" t="s">
        <v>5674</v>
      </c>
      <c r="J2372" s="124"/>
      <c r="K2372" s="124"/>
      <c r="L2372" s="124"/>
      <c r="M2372" s="124"/>
      <c r="N2372" s="207">
        <v>0</v>
      </c>
      <c r="O2372" s="207">
        <v>2345.06</v>
      </c>
      <c r="P2372" s="124" t="s">
        <v>1314</v>
      </c>
    </row>
    <row r="2373" spans="1:16" ht="51">
      <c r="A2373" s="257" t="s">
        <v>619</v>
      </c>
      <c r="B2373" s="124"/>
      <c r="C2373" s="125" t="s">
        <v>713</v>
      </c>
      <c r="D2373" s="119">
        <v>43200</v>
      </c>
      <c r="E2373" s="120" t="s">
        <v>4995</v>
      </c>
      <c r="F2373" s="120" t="s">
        <v>3</v>
      </c>
      <c r="G2373" s="120">
        <v>1612278</v>
      </c>
      <c r="H2373" s="124"/>
      <c r="I2373" s="128" t="s">
        <v>5698</v>
      </c>
      <c r="J2373" s="124"/>
      <c r="K2373" s="124"/>
      <c r="L2373" s="124"/>
      <c r="M2373" s="124"/>
      <c r="N2373" s="207">
        <v>0</v>
      </c>
      <c r="O2373" s="207">
        <v>244</v>
      </c>
      <c r="P2373" s="124" t="s">
        <v>1314</v>
      </c>
    </row>
    <row r="2374" spans="1:16" ht="51">
      <c r="A2374" s="257">
        <v>132</v>
      </c>
      <c r="B2374" s="124"/>
      <c r="C2374" s="125" t="s">
        <v>728</v>
      </c>
      <c r="D2374" s="119">
        <v>43200</v>
      </c>
      <c r="E2374" s="120" t="s">
        <v>5018</v>
      </c>
      <c r="F2374" s="120" t="s">
        <v>3</v>
      </c>
      <c r="G2374" s="120">
        <v>1612254</v>
      </c>
      <c r="H2374" s="124"/>
      <c r="I2374" s="128" t="s">
        <v>4180</v>
      </c>
      <c r="J2374" s="124"/>
      <c r="K2374" s="124"/>
      <c r="L2374" s="124"/>
      <c r="M2374" s="124"/>
      <c r="N2374" s="207">
        <v>0</v>
      </c>
      <c r="O2374" s="207">
        <v>34431.86</v>
      </c>
      <c r="P2374" s="124" t="s">
        <v>1314</v>
      </c>
    </row>
    <row r="2375" spans="1:16" ht="38.25">
      <c r="A2375" s="257">
        <v>35</v>
      </c>
      <c r="B2375" s="124"/>
      <c r="C2375" s="125" t="s">
        <v>696</v>
      </c>
      <c r="D2375" s="119">
        <v>43200</v>
      </c>
      <c r="E2375" s="120" t="s">
        <v>5019</v>
      </c>
      <c r="F2375" s="120" t="s">
        <v>3</v>
      </c>
      <c r="G2375" s="120">
        <v>1612538</v>
      </c>
      <c r="H2375" s="124"/>
      <c r="I2375" s="128" t="s">
        <v>5715</v>
      </c>
      <c r="J2375" s="124"/>
      <c r="K2375" s="124"/>
      <c r="L2375" s="124"/>
      <c r="M2375" s="124"/>
      <c r="N2375" s="207">
        <v>0</v>
      </c>
      <c r="O2375" s="207">
        <v>257.02999999999997</v>
      </c>
      <c r="P2375" s="124" t="s">
        <v>1314</v>
      </c>
    </row>
    <row r="2376" spans="1:16" ht="51">
      <c r="A2376" s="257" t="s">
        <v>619</v>
      </c>
      <c r="B2376" s="124"/>
      <c r="C2376" s="125" t="s">
        <v>713</v>
      </c>
      <c r="D2376" s="119">
        <v>43200</v>
      </c>
      <c r="E2376" s="120" t="s">
        <v>5023</v>
      </c>
      <c r="F2376" s="120" t="s">
        <v>3</v>
      </c>
      <c r="G2376" s="120">
        <v>1612482</v>
      </c>
      <c r="H2376" s="124"/>
      <c r="I2376" s="128" t="s">
        <v>3841</v>
      </c>
      <c r="J2376" s="124"/>
      <c r="K2376" s="124"/>
      <c r="L2376" s="124"/>
      <c r="M2376" s="124"/>
      <c r="N2376" s="207">
        <v>0</v>
      </c>
      <c r="O2376" s="207">
        <v>6894.1</v>
      </c>
      <c r="P2376" s="124" t="s">
        <v>1314</v>
      </c>
    </row>
    <row r="2377" spans="1:16" ht="51">
      <c r="A2377" s="257">
        <v>20</v>
      </c>
      <c r="B2377" s="124"/>
      <c r="C2377" s="125" t="s">
        <v>693</v>
      </c>
      <c r="D2377" s="119">
        <v>43200</v>
      </c>
      <c r="E2377" s="120" t="s">
        <v>5025</v>
      </c>
      <c r="F2377" s="120" t="s">
        <v>3</v>
      </c>
      <c r="G2377" s="120">
        <v>1612383</v>
      </c>
      <c r="H2377" s="124"/>
      <c r="I2377" s="128" t="s">
        <v>5720</v>
      </c>
      <c r="J2377" s="124"/>
      <c r="K2377" s="124"/>
      <c r="L2377" s="124"/>
      <c r="M2377" s="124"/>
      <c r="N2377" s="207">
        <v>0</v>
      </c>
      <c r="O2377" s="207">
        <v>212</v>
      </c>
      <c r="P2377" s="124" t="s">
        <v>1314</v>
      </c>
    </row>
    <row r="2378" spans="1:16" ht="51">
      <c r="A2378" s="257">
        <v>224</v>
      </c>
      <c r="B2378" s="124"/>
      <c r="C2378" s="125" t="s">
        <v>120</v>
      </c>
      <c r="D2378" s="119">
        <v>43200</v>
      </c>
      <c r="E2378" s="120" t="s">
        <v>5032</v>
      </c>
      <c r="F2378" s="120" t="s">
        <v>3</v>
      </c>
      <c r="G2378" s="120">
        <v>1612428</v>
      </c>
      <c r="H2378" s="124"/>
      <c r="I2378" s="128" t="s">
        <v>4268</v>
      </c>
      <c r="J2378" s="124"/>
      <c r="K2378" s="124"/>
      <c r="L2378" s="124"/>
      <c r="M2378" s="124"/>
      <c r="N2378" s="207">
        <v>0</v>
      </c>
      <c r="O2378" s="207">
        <v>150</v>
      </c>
      <c r="P2378" s="124" t="s">
        <v>1314</v>
      </c>
    </row>
    <row r="2379" spans="1:16" ht="51">
      <c r="A2379" s="257">
        <v>133</v>
      </c>
      <c r="B2379" s="124"/>
      <c r="C2379" s="125" t="s">
        <v>729</v>
      </c>
      <c r="D2379" s="119">
        <v>43200</v>
      </c>
      <c r="E2379" s="120" t="s">
        <v>5033</v>
      </c>
      <c r="F2379" s="120" t="s">
        <v>3</v>
      </c>
      <c r="G2379" s="120">
        <v>1612459</v>
      </c>
      <c r="H2379" s="124"/>
      <c r="I2379" s="128" t="s">
        <v>5727</v>
      </c>
      <c r="J2379" s="124"/>
      <c r="K2379" s="124"/>
      <c r="L2379" s="124"/>
      <c r="M2379" s="124"/>
      <c r="N2379" s="207">
        <v>0</v>
      </c>
      <c r="O2379" s="207">
        <v>10330</v>
      </c>
      <c r="P2379" s="124" t="s">
        <v>1314</v>
      </c>
    </row>
    <row r="2380" spans="1:16" ht="51">
      <c r="A2380" s="257" t="s">
        <v>619</v>
      </c>
      <c r="B2380" s="124"/>
      <c r="C2380" s="125" t="s">
        <v>713</v>
      </c>
      <c r="D2380" s="119">
        <v>43200</v>
      </c>
      <c r="E2380" s="120" t="s">
        <v>5035</v>
      </c>
      <c r="F2380" s="120" t="s">
        <v>3</v>
      </c>
      <c r="G2380" s="120">
        <v>1612493</v>
      </c>
      <c r="H2380" s="124"/>
      <c r="I2380" s="128" t="s">
        <v>5729</v>
      </c>
      <c r="J2380" s="124"/>
      <c r="K2380" s="124"/>
      <c r="L2380" s="124"/>
      <c r="M2380" s="124"/>
      <c r="N2380" s="207">
        <v>0</v>
      </c>
      <c r="O2380" s="207">
        <v>8473.15</v>
      </c>
      <c r="P2380" s="124" t="s">
        <v>1314</v>
      </c>
    </row>
    <row r="2381" spans="1:16" ht="51">
      <c r="A2381" s="257" t="s">
        <v>619</v>
      </c>
      <c r="B2381" s="124"/>
      <c r="C2381" s="125" t="s">
        <v>713</v>
      </c>
      <c r="D2381" s="119">
        <v>43200</v>
      </c>
      <c r="E2381" s="120" t="s">
        <v>5095</v>
      </c>
      <c r="F2381" s="120" t="s">
        <v>3</v>
      </c>
      <c r="G2381" s="120">
        <v>1612274</v>
      </c>
      <c r="H2381" s="124"/>
      <c r="I2381" s="128" t="s">
        <v>3852</v>
      </c>
      <c r="J2381" s="124"/>
      <c r="K2381" s="124"/>
      <c r="L2381" s="124"/>
      <c r="M2381" s="124"/>
      <c r="N2381" s="207">
        <v>0</v>
      </c>
      <c r="O2381" s="207">
        <v>500</v>
      </c>
      <c r="P2381" s="124" t="s">
        <v>1314</v>
      </c>
    </row>
    <row r="2382" spans="1:16" ht="51">
      <c r="A2382" s="257" t="s">
        <v>619</v>
      </c>
      <c r="B2382" s="124"/>
      <c r="C2382" s="125" t="s">
        <v>713</v>
      </c>
      <c r="D2382" s="119">
        <v>43200</v>
      </c>
      <c r="E2382" s="120" t="s">
        <v>5103</v>
      </c>
      <c r="F2382" s="120" t="s">
        <v>3</v>
      </c>
      <c r="G2382" s="120">
        <v>1612300</v>
      </c>
      <c r="H2382" s="124"/>
      <c r="I2382" s="128" t="s">
        <v>5786</v>
      </c>
      <c r="J2382" s="124"/>
      <c r="K2382" s="124"/>
      <c r="L2382" s="124"/>
      <c r="M2382" s="124"/>
      <c r="N2382" s="207">
        <v>0</v>
      </c>
      <c r="O2382" s="207">
        <v>544.79</v>
      </c>
      <c r="P2382" s="124" t="s">
        <v>1314</v>
      </c>
    </row>
    <row r="2383" spans="1:16" ht="51">
      <c r="A2383" s="257" t="s">
        <v>619</v>
      </c>
      <c r="B2383" s="124"/>
      <c r="C2383" s="125" t="s">
        <v>713</v>
      </c>
      <c r="D2383" s="119">
        <v>43200</v>
      </c>
      <c r="E2383" s="120" t="s">
        <v>5107</v>
      </c>
      <c r="F2383" s="120" t="s">
        <v>3</v>
      </c>
      <c r="G2383" s="120">
        <v>1612518</v>
      </c>
      <c r="H2383" s="124"/>
      <c r="I2383" s="128" t="s">
        <v>5790</v>
      </c>
      <c r="J2383" s="124"/>
      <c r="K2383" s="124"/>
      <c r="L2383" s="124"/>
      <c r="M2383" s="124"/>
      <c r="N2383" s="207">
        <v>0</v>
      </c>
      <c r="O2383" s="207">
        <v>5339.7</v>
      </c>
      <c r="P2383" s="124" t="s">
        <v>1314</v>
      </c>
    </row>
    <row r="2384" spans="1:16" ht="51">
      <c r="A2384" s="257" t="s">
        <v>619</v>
      </c>
      <c r="B2384" s="124"/>
      <c r="C2384" s="125" t="s">
        <v>713</v>
      </c>
      <c r="D2384" s="119">
        <v>43200</v>
      </c>
      <c r="E2384" s="120" t="s">
        <v>5210</v>
      </c>
      <c r="F2384" s="120" t="s">
        <v>3</v>
      </c>
      <c r="G2384" s="120">
        <v>1612303</v>
      </c>
      <c r="H2384" s="124"/>
      <c r="I2384" s="128" t="s">
        <v>5879</v>
      </c>
      <c r="J2384" s="124"/>
      <c r="K2384" s="124"/>
      <c r="L2384" s="124"/>
      <c r="M2384" s="124"/>
      <c r="N2384" s="207">
        <v>0</v>
      </c>
      <c r="O2384" s="207">
        <v>134</v>
      </c>
      <c r="P2384" s="124" t="s">
        <v>1314</v>
      </c>
    </row>
    <row r="2385" spans="1:16" ht="51">
      <c r="A2385" s="257" t="s">
        <v>619</v>
      </c>
      <c r="B2385" s="124"/>
      <c r="C2385" s="125" t="s">
        <v>713</v>
      </c>
      <c r="D2385" s="119">
        <v>43200</v>
      </c>
      <c r="E2385" s="120" t="s">
        <v>5233</v>
      </c>
      <c r="F2385" s="120" t="s">
        <v>3</v>
      </c>
      <c r="G2385" s="120">
        <v>1612384</v>
      </c>
      <c r="H2385" s="124"/>
      <c r="I2385" s="128" t="s">
        <v>5897</v>
      </c>
      <c r="J2385" s="124"/>
      <c r="K2385" s="124"/>
      <c r="L2385" s="124"/>
      <c r="M2385" s="124"/>
      <c r="N2385" s="207">
        <v>0</v>
      </c>
      <c r="O2385" s="207">
        <v>10000</v>
      </c>
      <c r="P2385" s="124" t="s">
        <v>1314</v>
      </c>
    </row>
    <row r="2386" spans="1:16" ht="51">
      <c r="A2386" s="257" t="s">
        <v>619</v>
      </c>
      <c r="B2386" s="124"/>
      <c r="C2386" s="125" t="s">
        <v>713</v>
      </c>
      <c r="D2386" s="119">
        <v>43200</v>
      </c>
      <c r="E2386" s="120" t="s">
        <v>5252</v>
      </c>
      <c r="F2386" s="120" t="s">
        <v>3</v>
      </c>
      <c r="G2386" s="120">
        <v>1612406</v>
      </c>
      <c r="H2386" s="124"/>
      <c r="I2386" s="128" t="s">
        <v>5915</v>
      </c>
      <c r="J2386" s="124"/>
      <c r="K2386" s="124"/>
      <c r="L2386" s="124"/>
      <c r="M2386" s="124"/>
      <c r="N2386" s="207">
        <v>0</v>
      </c>
      <c r="O2386" s="207">
        <v>1561.08</v>
      </c>
      <c r="P2386" s="124" t="s">
        <v>1314</v>
      </c>
    </row>
    <row r="2387" spans="1:16" ht="51">
      <c r="A2387" s="257" t="s">
        <v>619</v>
      </c>
      <c r="B2387" s="124"/>
      <c r="C2387" s="125" t="s">
        <v>713</v>
      </c>
      <c r="D2387" s="119">
        <v>43200</v>
      </c>
      <c r="E2387" s="120" t="s">
        <v>5253</v>
      </c>
      <c r="F2387" s="120" t="s">
        <v>3</v>
      </c>
      <c r="G2387" s="120">
        <v>1612399</v>
      </c>
      <c r="H2387" s="124"/>
      <c r="I2387" s="128" t="s">
        <v>5916</v>
      </c>
      <c r="J2387" s="124"/>
      <c r="K2387" s="124"/>
      <c r="L2387" s="124"/>
      <c r="M2387" s="124"/>
      <c r="N2387" s="207">
        <v>0</v>
      </c>
      <c r="O2387" s="207">
        <v>1638.64</v>
      </c>
      <c r="P2387" s="124" t="s">
        <v>1314</v>
      </c>
    </row>
    <row r="2388" spans="1:16" ht="51">
      <c r="A2388" s="257" t="s">
        <v>619</v>
      </c>
      <c r="B2388" s="124"/>
      <c r="C2388" s="125" t="s">
        <v>713</v>
      </c>
      <c r="D2388" s="119">
        <v>43200</v>
      </c>
      <c r="E2388" s="120" t="s">
        <v>5254</v>
      </c>
      <c r="F2388" s="120" t="s">
        <v>3</v>
      </c>
      <c r="G2388" s="120">
        <v>1612409</v>
      </c>
      <c r="H2388" s="124"/>
      <c r="I2388" s="128" t="s">
        <v>5917</v>
      </c>
      <c r="J2388" s="124"/>
      <c r="K2388" s="124"/>
      <c r="L2388" s="124"/>
      <c r="M2388" s="124"/>
      <c r="N2388" s="207">
        <v>0</v>
      </c>
      <c r="O2388" s="207">
        <v>1665.53</v>
      </c>
      <c r="P2388" s="124" t="s">
        <v>1314</v>
      </c>
    </row>
    <row r="2389" spans="1:16" ht="51">
      <c r="A2389" s="257" t="s">
        <v>619</v>
      </c>
      <c r="B2389" s="124"/>
      <c r="C2389" s="125" t="s">
        <v>713</v>
      </c>
      <c r="D2389" s="119">
        <v>43200</v>
      </c>
      <c r="E2389" s="120" t="s">
        <v>5255</v>
      </c>
      <c r="F2389" s="120" t="s">
        <v>3</v>
      </c>
      <c r="G2389" s="120">
        <v>1612397</v>
      </c>
      <c r="H2389" s="124"/>
      <c r="I2389" s="128" t="s">
        <v>5918</v>
      </c>
      <c r="J2389" s="124"/>
      <c r="K2389" s="124"/>
      <c r="L2389" s="124"/>
      <c r="M2389" s="124"/>
      <c r="N2389" s="207">
        <v>0</v>
      </c>
      <c r="O2389" s="207">
        <v>1561.08</v>
      </c>
      <c r="P2389" s="124" t="s">
        <v>1314</v>
      </c>
    </row>
    <row r="2390" spans="1:16" ht="51">
      <c r="A2390" s="257" t="s">
        <v>619</v>
      </c>
      <c r="B2390" s="124"/>
      <c r="C2390" s="125" t="s">
        <v>713</v>
      </c>
      <c r="D2390" s="119">
        <v>43200</v>
      </c>
      <c r="E2390" s="120" t="s">
        <v>5256</v>
      </c>
      <c r="F2390" s="120" t="s">
        <v>3</v>
      </c>
      <c r="G2390" s="120">
        <v>1612408</v>
      </c>
      <c r="H2390" s="124"/>
      <c r="I2390" s="128" t="s">
        <v>5919</v>
      </c>
      <c r="J2390" s="124"/>
      <c r="K2390" s="124"/>
      <c r="L2390" s="124"/>
      <c r="M2390" s="124"/>
      <c r="N2390" s="207">
        <v>0</v>
      </c>
      <c r="O2390" s="207">
        <v>1561.08</v>
      </c>
      <c r="P2390" s="124" t="s">
        <v>1314</v>
      </c>
    </row>
    <row r="2391" spans="1:16" ht="51">
      <c r="A2391" s="257" t="s">
        <v>619</v>
      </c>
      <c r="B2391" s="124"/>
      <c r="C2391" s="125" t="s">
        <v>713</v>
      </c>
      <c r="D2391" s="119">
        <v>43200</v>
      </c>
      <c r="E2391" s="120" t="s">
        <v>5257</v>
      </c>
      <c r="F2391" s="120" t="s">
        <v>3</v>
      </c>
      <c r="G2391" s="120">
        <v>1612401</v>
      </c>
      <c r="H2391" s="124"/>
      <c r="I2391" s="128" t="s">
        <v>5920</v>
      </c>
      <c r="J2391" s="124"/>
      <c r="K2391" s="124"/>
      <c r="L2391" s="124"/>
      <c r="M2391" s="124"/>
      <c r="N2391" s="207">
        <v>0</v>
      </c>
      <c r="O2391" s="207">
        <v>1638.64</v>
      </c>
      <c r="P2391" s="124" t="s">
        <v>1314</v>
      </c>
    </row>
    <row r="2392" spans="1:16" ht="51">
      <c r="A2392" s="257" t="s">
        <v>619</v>
      </c>
      <c r="B2392" s="124"/>
      <c r="C2392" s="125" t="s">
        <v>713</v>
      </c>
      <c r="D2392" s="119">
        <v>43200</v>
      </c>
      <c r="E2392" s="120" t="s">
        <v>5258</v>
      </c>
      <c r="F2392" s="120" t="s">
        <v>3</v>
      </c>
      <c r="G2392" s="120">
        <v>1612402</v>
      </c>
      <c r="H2392" s="124"/>
      <c r="I2392" s="128" t="s">
        <v>5921</v>
      </c>
      <c r="J2392" s="124"/>
      <c r="K2392" s="124"/>
      <c r="L2392" s="124"/>
      <c r="M2392" s="124"/>
      <c r="N2392" s="207">
        <v>0</v>
      </c>
      <c r="O2392" s="207">
        <v>1638.64</v>
      </c>
      <c r="P2392" s="124" t="s">
        <v>1314</v>
      </c>
    </row>
    <row r="2393" spans="1:16" ht="51">
      <c r="A2393" s="257" t="s">
        <v>619</v>
      </c>
      <c r="B2393" s="124"/>
      <c r="C2393" s="125" t="s">
        <v>713</v>
      </c>
      <c r="D2393" s="119">
        <v>43200</v>
      </c>
      <c r="E2393" s="120" t="s">
        <v>5260</v>
      </c>
      <c r="F2393" s="120" t="s">
        <v>3</v>
      </c>
      <c r="G2393" s="120">
        <v>1612407</v>
      </c>
      <c r="H2393" s="124"/>
      <c r="I2393" s="128" t="s">
        <v>5923</v>
      </c>
      <c r="J2393" s="124"/>
      <c r="K2393" s="124"/>
      <c r="L2393" s="124"/>
      <c r="M2393" s="124"/>
      <c r="N2393" s="207">
        <v>0</v>
      </c>
      <c r="O2393" s="207">
        <v>110.38</v>
      </c>
      <c r="P2393" s="124" t="s">
        <v>1314</v>
      </c>
    </row>
    <row r="2394" spans="1:16" ht="51">
      <c r="A2394" s="257" t="s">
        <v>619</v>
      </c>
      <c r="B2394" s="124"/>
      <c r="C2394" s="125" t="s">
        <v>713</v>
      </c>
      <c r="D2394" s="119">
        <v>43200</v>
      </c>
      <c r="E2394" s="120" t="s">
        <v>5261</v>
      </c>
      <c r="F2394" s="120" t="s">
        <v>3</v>
      </c>
      <c r="G2394" s="120">
        <v>1612404</v>
      </c>
      <c r="H2394" s="124"/>
      <c r="I2394" s="128" t="s">
        <v>5924</v>
      </c>
      <c r="J2394" s="124"/>
      <c r="K2394" s="124"/>
      <c r="L2394" s="124"/>
      <c r="M2394" s="124"/>
      <c r="N2394" s="207">
        <v>0</v>
      </c>
      <c r="O2394" s="207">
        <v>1638.64</v>
      </c>
      <c r="P2394" s="124" t="s">
        <v>1314</v>
      </c>
    </row>
    <row r="2395" spans="1:16" ht="51">
      <c r="A2395" s="257" t="s">
        <v>619</v>
      </c>
      <c r="B2395" s="124"/>
      <c r="C2395" s="125" t="s">
        <v>713</v>
      </c>
      <c r="D2395" s="119">
        <v>43200</v>
      </c>
      <c r="E2395" s="120" t="s">
        <v>5265</v>
      </c>
      <c r="F2395" s="120" t="s">
        <v>3</v>
      </c>
      <c r="G2395" s="120">
        <v>1612412</v>
      </c>
      <c r="H2395" s="124"/>
      <c r="I2395" s="128" t="s">
        <v>5928</v>
      </c>
      <c r="J2395" s="124"/>
      <c r="K2395" s="124"/>
      <c r="L2395" s="124"/>
      <c r="M2395" s="124"/>
      <c r="N2395" s="207">
        <v>0</v>
      </c>
      <c r="O2395" s="207">
        <v>1665.53</v>
      </c>
      <c r="P2395" s="124" t="s">
        <v>1314</v>
      </c>
    </row>
    <row r="2396" spans="1:16" ht="51">
      <c r="A2396" s="257" t="s">
        <v>619</v>
      </c>
      <c r="B2396" s="124"/>
      <c r="C2396" s="125" t="s">
        <v>713</v>
      </c>
      <c r="D2396" s="119">
        <v>43200</v>
      </c>
      <c r="E2396" s="120" t="s">
        <v>5266</v>
      </c>
      <c r="F2396" s="120" t="s">
        <v>3</v>
      </c>
      <c r="G2396" s="120">
        <v>1612413</v>
      </c>
      <c r="H2396" s="124"/>
      <c r="I2396" s="128" t="s">
        <v>5929</v>
      </c>
      <c r="J2396" s="124"/>
      <c r="K2396" s="124"/>
      <c r="L2396" s="124"/>
      <c r="M2396" s="124"/>
      <c r="N2396" s="207">
        <v>0</v>
      </c>
      <c r="O2396" s="207">
        <v>1665.53</v>
      </c>
      <c r="P2396" s="124" t="s">
        <v>1314</v>
      </c>
    </row>
    <row r="2397" spans="1:16" ht="51">
      <c r="A2397" s="257" t="s">
        <v>619</v>
      </c>
      <c r="B2397" s="124"/>
      <c r="C2397" s="125" t="s">
        <v>713</v>
      </c>
      <c r="D2397" s="119">
        <v>43200</v>
      </c>
      <c r="E2397" s="120" t="s">
        <v>5268</v>
      </c>
      <c r="F2397" s="120" t="s">
        <v>3</v>
      </c>
      <c r="G2397" s="120">
        <v>1612414</v>
      </c>
      <c r="H2397" s="124"/>
      <c r="I2397" s="128" t="s">
        <v>5931</v>
      </c>
      <c r="J2397" s="124"/>
      <c r="K2397" s="124"/>
      <c r="L2397" s="124"/>
      <c r="M2397" s="124"/>
      <c r="N2397" s="207">
        <v>0</v>
      </c>
      <c r="O2397" s="207">
        <v>1665.53</v>
      </c>
      <c r="P2397" s="124" t="s">
        <v>1314</v>
      </c>
    </row>
    <row r="2398" spans="1:16" ht="51">
      <c r="A2398" s="257" t="s">
        <v>619</v>
      </c>
      <c r="B2398" s="124"/>
      <c r="C2398" s="125" t="s">
        <v>713</v>
      </c>
      <c r="D2398" s="119">
        <v>43200</v>
      </c>
      <c r="E2398" s="120" t="s">
        <v>5338</v>
      </c>
      <c r="F2398" s="120" t="s">
        <v>6</v>
      </c>
      <c r="G2398" s="120">
        <v>961609</v>
      </c>
      <c r="H2398" s="124"/>
      <c r="I2398" s="128" t="s">
        <v>6003</v>
      </c>
      <c r="J2398" s="124"/>
      <c r="K2398" s="124"/>
      <c r="L2398" s="124"/>
      <c r="M2398" s="124"/>
      <c r="N2398" s="207">
        <v>0</v>
      </c>
      <c r="O2398" s="207">
        <v>540.9</v>
      </c>
      <c r="P2398" s="124" t="s">
        <v>1314</v>
      </c>
    </row>
    <row r="2399" spans="1:16" ht="51">
      <c r="A2399" s="257" t="s">
        <v>619</v>
      </c>
      <c r="B2399" s="124"/>
      <c r="C2399" s="125" t="s">
        <v>713</v>
      </c>
      <c r="D2399" s="119">
        <v>43200</v>
      </c>
      <c r="E2399" s="120" t="s">
        <v>5339</v>
      </c>
      <c r="F2399" s="120" t="s">
        <v>6</v>
      </c>
      <c r="G2399" s="120">
        <v>961610</v>
      </c>
      <c r="H2399" s="124"/>
      <c r="I2399" s="128" t="s">
        <v>6004</v>
      </c>
      <c r="J2399" s="124"/>
      <c r="K2399" s="124"/>
      <c r="L2399" s="124"/>
      <c r="M2399" s="124"/>
      <c r="N2399" s="207">
        <v>0</v>
      </c>
      <c r="O2399" s="207">
        <v>7672.85</v>
      </c>
      <c r="P2399" s="124" t="s">
        <v>1314</v>
      </c>
    </row>
    <row r="2400" spans="1:16" ht="63.75">
      <c r="A2400" s="257">
        <v>513</v>
      </c>
      <c r="B2400" s="124"/>
      <c r="C2400" s="125" t="s">
        <v>201</v>
      </c>
      <c r="D2400" s="119">
        <v>43200</v>
      </c>
      <c r="E2400" s="120" t="s">
        <v>5340</v>
      </c>
      <c r="F2400" s="120" t="s">
        <v>11</v>
      </c>
      <c r="G2400" s="120">
        <v>918317</v>
      </c>
      <c r="H2400" s="124"/>
      <c r="I2400" s="128" t="s">
        <v>6005</v>
      </c>
      <c r="J2400" s="124"/>
      <c r="K2400" s="124"/>
      <c r="L2400" s="124"/>
      <c r="M2400" s="124"/>
      <c r="N2400" s="207">
        <v>270</v>
      </c>
      <c r="O2400" s="207">
        <v>0</v>
      </c>
      <c r="P2400" s="124" t="s">
        <v>1314</v>
      </c>
    </row>
    <row r="2401" spans="1:16" ht="89.25">
      <c r="A2401" s="257" t="s">
        <v>619</v>
      </c>
      <c r="B2401" s="124"/>
      <c r="C2401" s="125" t="s">
        <v>713</v>
      </c>
      <c r="D2401" s="119">
        <v>43200</v>
      </c>
      <c r="E2401" s="120" t="s">
        <v>5341</v>
      </c>
      <c r="F2401" s="120" t="s">
        <v>15</v>
      </c>
      <c r="G2401" s="120">
        <v>4710</v>
      </c>
      <c r="H2401" s="124"/>
      <c r="I2401" s="128" t="s">
        <v>6006</v>
      </c>
      <c r="J2401" s="124"/>
      <c r="K2401" s="124"/>
      <c r="L2401" s="124"/>
      <c r="M2401" s="124"/>
      <c r="N2401" s="207">
        <v>23327.48</v>
      </c>
      <c r="O2401" s="207">
        <v>0</v>
      </c>
      <c r="P2401" s="124" t="s">
        <v>1314</v>
      </c>
    </row>
    <row r="2402" spans="1:16" ht="89.25">
      <c r="A2402" s="257">
        <v>20</v>
      </c>
      <c r="B2402" s="124"/>
      <c r="C2402" s="125" t="s">
        <v>693</v>
      </c>
      <c r="D2402" s="119">
        <v>43200</v>
      </c>
      <c r="E2402" s="120" t="s">
        <v>5342</v>
      </c>
      <c r="F2402" s="120" t="s">
        <v>1257</v>
      </c>
      <c r="G2402" s="120">
        <v>4708</v>
      </c>
      <c r="H2402" s="124"/>
      <c r="I2402" s="128" t="s">
        <v>6007</v>
      </c>
      <c r="J2402" s="124"/>
      <c r="K2402" s="124"/>
      <c r="L2402" s="124"/>
      <c r="M2402" s="124"/>
      <c r="N2402" s="207">
        <v>14222.36</v>
      </c>
      <c r="O2402" s="207">
        <v>0</v>
      </c>
      <c r="P2402" s="124" t="s">
        <v>1314</v>
      </c>
    </row>
    <row r="2403" spans="1:16" ht="89.25">
      <c r="A2403" s="257">
        <v>20</v>
      </c>
      <c r="B2403" s="124"/>
      <c r="C2403" s="125" t="s">
        <v>693</v>
      </c>
      <c r="D2403" s="119">
        <v>43200</v>
      </c>
      <c r="E2403" s="120" t="s">
        <v>5343</v>
      </c>
      <c r="F2403" s="120" t="s">
        <v>15</v>
      </c>
      <c r="G2403" s="120">
        <v>4708</v>
      </c>
      <c r="H2403" s="124"/>
      <c r="I2403" s="128" t="s">
        <v>6008</v>
      </c>
      <c r="J2403" s="124"/>
      <c r="K2403" s="124"/>
      <c r="L2403" s="124"/>
      <c r="M2403" s="124"/>
      <c r="N2403" s="207">
        <v>1139.3</v>
      </c>
      <c r="O2403" s="207">
        <v>0</v>
      </c>
      <c r="P2403" s="124" t="s">
        <v>1314</v>
      </c>
    </row>
    <row r="2404" spans="1:16" ht="63.75">
      <c r="A2404" s="257" t="s">
        <v>619</v>
      </c>
      <c r="B2404" s="124"/>
      <c r="C2404" s="125" t="s">
        <v>713</v>
      </c>
      <c r="D2404" s="119">
        <v>43200</v>
      </c>
      <c r="E2404" s="120" t="s">
        <v>5344</v>
      </c>
      <c r="F2404" s="120" t="s">
        <v>15</v>
      </c>
      <c r="G2404" s="120">
        <v>707712</v>
      </c>
      <c r="H2404" s="124"/>
      <c r="I2404" s="128" t="s">
        <v>6009</v>
      </c>
      <c r="J2404" s="124"/>
      <c r="K2404" s="124"/>
      <c r="L2404" s="124"/>
      <c r="M2404" s="124"/>
      <c r="N2404" s="207">
        <v>50</v>
      </c>
      <c r="O2404" s="207">
        <v>0</v>
      </c>
      <c r="P2404" s="124" t="s">
        <v>1314</v>
      </c>
    </row>
    <row r="2405" spans="1:16" ht="63.75">
      <c r="A2405" s="257" t="s">
        <v>619</v>
      </c>
      <c r="B2405" s="124"/>
      <c r="C2405" s="125" t="s">
        <v>713</v>
      </c>
      <c r="D2405" s="119">
        <v>43200</v>
      </c>
      <c r="E2405" s="120" t="s">
        <v>5345</v>
      </c>
      <c r="F2405" s="120" t="s">
        <v>15</v>
      </c>
      <c r="G2405" s="120">
        <v>707714</v>
      </c>
      <c r="H2405" s="124"/>
      <c r="I2405" s="128" t="s">
        <v>6010</v>
      </c>
      <c r="J2405" s="124"/>
      <c r="K2405" s="124"/>
      <c r="L2405" s="124"/>
      <c r="M2405" s="124"/>
      <c r="N2405" s="207">
        <v>50</v>
      </c>
      <c r="O2405" s="207">
        <v>0</v>
      </c>
      <c r="P2405" s="124" t="s">
        <v>1314</v>
      </c>
    </row>
    <row r="2406" spans="1:16" ht="63.75">
      <c r="A2406" s="257" t="s">
        <v>619</v>
      </c>
      <c r="B2406" s="124"/>
      <c r="C2406" s="125" t="s">
        <v>713</v>
      </c>
      <c r="D2406" s="119">
        <v>43200</v>
      </c>
      <c r="E2406" s="120" t="s">
        <v>5346</v>
      </c>
      <c r="F2406" s="120" t="s">
        <v>15</v>
      </c>
      <c r="G2406" s="120">
        <v>708102</v>
      </c>
      <c r="H2406" s="124"/>
      <c r="I2406" s="128" t="s">
        <v>6011</v>
      </c>
      <c r="J2406" s="124"/>
      <c r="K2406" s="124"/>
      <c r="L2406" s="124"/>
      <c r="M2406" s="124"/>
      <c r="N2406" s="207">
        <v>50</v>
      </c>
      <c r="O2406" s="207">
        <v>0</v>
      </c>
      <c r="P2406" s="124" t="s">
        <v>1314</v>
      </c>
    </row>
    <row r="2407" spans="1:16" ht="76.5">
      <c r="A2407" s="257">
        <v>291</v>
      </c>
      <c r="B2407" s="124"/>
      <c r="C2407" s="125" t="s">
        <v>794</v>
      </c>
      <c r="D2407" s="119">
        <v>43200</v>
      </c>
      <c r="E2407" s="120" t="s">
        <v>5347</v>
      </c>
      <c r="F2407" s="120" t="s">
        <v>11</v>
      </c>
      <c r="G2407" s="120">
        <v>708217</v>
      </c>
      <c r="H2407" s="124"/>
      <c r="I2407" s="128" t="s">
        <v>6012</v>
      </c>
      <c r="J2407" s="124"/>
      <c r="K2407" s="124"/>
      <c r="L2407" s="124"/>
      <c r="M2407" s="124"/>
      <c r="N2407" s="207">
        <v>50</v>
      </c>
      <c r="O2407" s="207">
        <v>0</v>
      </c>
      <c r="P2407" s="124" t="s">
        <v>1314</v>
      </c>
    </row>
    <row r="2408" spans="1:16" ht="63.75">
      <c r="A2408" s="257" t="s">
        <v>619</v>
      </c>
      <c r="B2408" s="124"/>
      <c r="C2408" s="125" t="s">
        <v>713</v>
      </c>
      <c r="D2408" s="119">
        <v>43200</v>
      </c>
      <c r="E2408" s="120" t="s">
        <v>5348</v>
      </c>
      <c r="F2408" s="120" t="s">
        <v>15</v>
      </c>
      <c r="G2408" s="120">
        <v>708219</v>
      </c>
      <c r="H2408" s="124"/>
      <c r="I2408" s="128" t="s">
        <v>6013</v>
      </c>
      <c r="J2408" s="124"/>
      <c r="K2408" s="124"/>
      <c r="L2408" s="124"/>
      <c r="M2408" s="124"/>
      <c r="N2408" s="207">
        <v>50</v>
      </c>
      <c r="O2408" s="207">
        <v>0</v>
      </c>
      <c r="P2408" s="124" t="s">
        <v>1314</v>
      </c>
    </row>
    <row r="2409" spans="1:16" ht="63.75">
      <c r="A2409" s="257">
        <v>291</v>
      </c>
      <c r="B2409" s="124"/>
      <c r="C2409" s="125" t="s">
        <v>794</v>
      </c>
      <c r="D2409" s="119">
        <v>43200</v>
      </c>
      <c r="E2409" s="120" t="s">
        <v>5349</v>
      </c>
      <c r="F2409" s="120" t="s">
        <v>11</v>
      </c>
      <c r="G2409" s="120">
        <v>708225</v>
      </c>
      <c r="H2409" s="124"/>
      <c r="I2409" s="128" t="s">
        <v>6014</v>
      </c>
      <c r="J2409" s="124"/>
      <c r="K2409" s="124"/>
      <c r="L2409" s="124"/>
      <c r="M2409" s="124"/>
      <c r="N2409" s="207">
        <v>50</v>
      </c>
      <c r="O2409" s="207">
        <v>0</v>
      </c>
      <c r="P2409" s="124" t="s">
        <v>1314</v>
      </c>
    </row>
    <row r="2410" spans="1:16" ht="51">
      <c r="A2410" s="257" t="s">
        <v>626</v>
      </c>
      <c r="B2410" s="124"/>
      <c r="C2410" s="125" t="s">
        <v>1234</v>
      </c>
      <c r="D2410" s="119">
        <v>43201</v>
      </c>
      <c r="E2410" s="120" t="s">
        <v>4935</v>
      </c>
      <c r="F2410" s="120" t="s">
        <v>3</v>
      </c>
      <c r="G2410" s="120">
        <v>1612783</v>
      </c>
      <c r="H2410" s="124"/>
      <c r="I2410" s="128" t="s">
        <v>5641</v>
      </c>
      <c r="J2410" s="124"/>
      <c r="K2410" s="124"/>
      <c r="L2410" s="124"/>
      <c r="M2410" s="124"/>
      <c r="N2410" s="207">
        <v>0</v>
      </c>
      <c r="O2410" s="207">
        <v>281134.42</v>
      </c>
      <c r="P2410" s="124" t="s">
        <v>1314</v>
      </c>
    </row>
    <row r="2411" spans="1:16" ht="51">
      <c r="A2411" s="257" t="s">
        <v>626</v>
      </c>
      <c r="B2411" s="124"/>
      <c r="C2411" s="125" t="s">
        <v>1234</v>
      </c>
      <c r="D2411" s="119">
        <v>43201</v>
      </c>
      <c r="E2411" s="120" t="s">
        <v>4950</v>
      </c>
      <c r="F2411" s="120" t="s">
        <v>3</v>
      </c>
      <c r="G2411" s="120">
        <v>1612787</v>
      </c>
      <c r="H2411" s="124"/>
      <c r="I2411" s="128" t="s">
        <v>5656</v>
      </c>
      <c r="J2411" s="124"/>
      <c r="K2411" s="124"/>
      <c r="L2411" s="124"/>
      <c r="M2411" s="124"/>
      <c r="N2411" s="207">
        <v>0</v>
      </c>
      <c r="O2411" s="207">
        <v>15410.83</v>
      </c>
      <c r="P2411" s="124" t="s">
        <v>1314</v>
      </c>
    </row>
    <row r="2412" spans="1:16" ht="51">
      <c r="A2412" s="257" t="s">
        <v>619</v>
      </c>
      <c r="B2412" s="124"/>
      <c r="C2412" s="125" t="s">
        <v>713</v>
      </c>
      <c r="D2412" s="119">
        <v>43201</v>
      </c>
      <c r="E2412" s="120" t="s">
        <v>5020</v>
      </c>
      <c r="F2412" s="120" t="s">
        <v>3</v>
      </c>
      <c r="G2412" s="120">
        <v>1612824</v>
      </c>
      <c r="H2412" s="124"/>
      <c r="I2412" s="128" t="s">
        <v>5716</v>
      </c>
      <c r="J2412" s="124"/>
      <c r="K2412" s="124"/>
      <c r="L2412" s="124"/>
      <c r="M2412" s="124"/>
      <c r="N2412" s="207">
        <v>0</v>
      </c>
      <c r="O2412" s="207">
        <v>894.03</v>
      </c>
      <c r="P2412" s="124" t="s">
        <v>1314</v>
      </c>
    </row>
    <row r="2413" spans="1:16" ht="51">
      <c r="A2413" s="257" t="s">
        <v>619</v>
      </c>
      <c r="B2413" s="124"/>
      <c r="C2413" s="125" t="s">
        <v>713</v>
      </c>
      <c r="D2413" s="119">
        <v>43201</v>
      </c>
      <c r="E2413" s="120" t="s">
        <v>5024</v>
      </c>
      <c r="F2413" s="120" t="s">
        <v>3</v>
      </c>
      <c r="G2413" s="120">
        <v>1612955</v>
      </c>
      <c r="H2413" s="124"/>
      <c r="I2413" s="128" t="s">
        <v>5719</v>
      </c>
      <c r="J2413" s="124"/>
      <c r="K2413" s="124"/>
      <c r="L2413" s="124"/>
      <c r="M2413" s="124"/>
      <c r="N2413" s="207">
        <v>0</v>
      </c>
      <c r="O2413" s="207">
        <v>955.33</v>
      </c>
      <c r="P2413" s="124" t="s">
        <v>1314</v>
      </c>
    </row>
    <row r="2414" spans="1:16" ht="51">
      <c r="A2414" s="257" t="s">
        <v>619</v>
      </c>
      <c r="B2414" s="124"/>
      <c r="C2414" s="125" t="s">
        <v>713</v>
      </c>
      <c r="D2414" s="119">
        <v>43201</v>
      </c>
      <c r="E2414" s="120" t="s">
        <v>5026</v>
      </c>
      <c r="F2414" s="120" t="s">
        <v>3</v>
      </c>
      <c r="G2414" s="120">
        <v>1612953</v>
      </c>
      <c r="H2414" s="124"/>
      <c r="I2414" s="128" t="s">
        <v>5721</v>
      </c>
      <c r="J2414" s="124"/>
      <c r="K2414" s="124"/>
      <c r="L2414" s="124"/>
      <c r="M2414" s="124"/>
      <c r="N2414" s="207">
        <v>0</v>
      </c>
      <c r="O2414" s="207">
        <v>4577.43</v>
      </c>
      <c r="P2414" s="124" t="s">
        <v>1314</v>
      </c>
    </row>
    <row r="2415" spans="1:16" ht="63.75">
      <c r="A2415" s="257">
        <v>10</v>
      </c>
      <c r="B2415" s="124"/>
      <c r="C2415" s="125" t="s">
        <v>690</v>
      </c>
      <c r="D2415" s="119">
        <v>43201</v>
      </c>
      <c r="E2415" s="120" t="s">
        <v>5041</v>
      </c>
      <c r="F2415" s="120" t="s">
        <v>3</v>
      </c>
      <c r="G2415" s="120">
        <v>1612742</v>
      </c>
      <c r="H2415" s="124"/>
      <c r="I2415" s="128" t="s">
        <v>5733</v>
      </c>
      <c r="J2415" s="124"/>
      <c r="K2415" s="124"/>
      <c r="L2415" s="124"/>
      <c r="M2415" s="124"/>
      <c r="N2415" s="207">
        <v>0</v>
      </c>
      <c r="O2415" s="207">
        <v>14397.75</v>
      </c>
      <c r="P2415" s="124" t="s">
        <v>1314</v>
      </c>
    </row>
    <row r="2416" spans="1:16" ht="51">
      <c r="A2416" s="257">
        <v>20</v>
      </c>
      <c r="B2416" s="124"/>
      <c r="C2416" s="125" t="s">
        <v>693</v>
      </c>
      <c r="D2416" s="119">
        <v>43201</v>
      </c>
      <c r="E2416" s="120" t="s">
        <v>5042</v>
      </c>
      <c r="F2416" s="120" t="s">
        <v>3</v>
      </c>
      <c r="G2416" s="120">
        <v>1612745</v>
      </c>
      <c r="H2416" s="124"/>
      <c r="I2416" s="128" t="s">
        <v>5734</v>
      </c>
      <c r="J2416" s="124"/>
      <c r="K2416" s="124"/>
      <c r="L2416" s="124"/>
      <c r="M2416" s="124"/>
      <c r="N2416" s="207">
        <v>0</v>
      </c>
      <c r="O2416" s="207">
        <v>16455</v>
      </c>
      <c r="P2416" s="124" t="s">
        <v>1314</v>
      </c>
    </row>
    <row r="2417" spans="1:16" ht="51">
      <c r="A2417" s="257">
        <v>20</v>
      </c>
      <c r="B2417" s="124"/>
      <c r="C2417" s="125" t="s">
        <v>693</v>
      </c>
      <c r="D2417" s="119">
        <v>43201</v>
      </c>
      <c r="E2417" s="120" t="s">
        <v>5043</v>
      </c>
      <c r="F2417" s="120" t="s">
        <v>3</v>
      </c>
      <c r="G2417" s="120">
        <v>1612747</v>
      </c>
      <c r="H2417" s="124"/>
      <c r="I2417" s="128" t="s">
        <v>5735</v>
      </c>
      <c r="J2417" s="124"/>
      <c r="K2417" s="124"/>
      <c r="L2417" s="124"/>
      <c r="M2417" s="124"/>
      <c r="N2417" s="207">
        <v>0</v>
      </c>
      <c r="O2417" s="207">
        <v>115155.18</v>
      </c>
      <c r="P2417" s="124" t="s">
        <v>1314</v>
      </c>
    </row>
    <row r="2418" spans="1:16" ht="51">
      <c r="A2418" s="257">
        <v>20</v>
      </c>
      <c r="B2418" s="124"/>
      <c r="C2418" s="125" t="s">
        <v>693</v>
      </c>
      <c r="D2418" s="119">
        <v>43201</v>
      </c>
      <c r="E2418" s="120" t="s">
        <v>5044</v>
      </c>
      <c r="F2418" s="120" t="s">
        <v>3</v>
      </c>
      <c r="G2418" s="120">
        <v>1612750</v>
      </c>
      <c r="H2418" s="124"/>
      <c r="I2418" s="128" t="s">
        <v>5736</v>
      </c>
      <c r="J2418" s="124"/>
      <c r="K2418" s="124"/>
      <c r="L2418" s="124"/>
      <c r="M2418" s="124"/>
      <c r="N2418" s="207">
        <v>0</v>
      </c>
      <c r="O2418" s="207">
        <v>24031.06</v>
      </c>
      <c r="P2418" s="124" t="s">
        <v>1314</v>
      </c>
    </row>
    <row r="2419" spans="1:16" ht="51">
      <c r="A2419" s="257">
        <v>20</v>
      </c>
      <c r="B2419" s="124"/>
      <c r="C2419" s="125" t="s">
        <v>693</v>
      </c>
      <c r="D2419" s="119">
        <v>43201</v>
      </c>
      <c r="E2419" s="120" t="s">
        <v>5045</v>
      </c>
      <c r="F2419" s="120" t="s">
        <v>3</v>
      </c>
      <c r="G2419" s="120">
        <v>1612752</v>
      </c>
      <c r="H2419" s="124"/>
      <c r="I2419" s="128" t="s">
        <v>5737</v>
      </c>
      <c r="J2419" s="124"/>
      <c r="K2419" s="124"/>
      <c r="L2419" s="124"/>
      <c r="M2419" s="124"/>
      <c r="N2419" s="207">
        <v>0</v>
      </c>
      <c r="O2419" s="207">
        <v>65947.199999999997</v>
      </c>
      <c r="P2419" s="124" t="s">
        <v>1314</v>
      </c>
    </row>
    <row r="2420" spans="1:16" ht="51">
      <c r="A2420" s="257">
        <v>20</v>
      </c>
      <c r="B2420" s="124"/>
      <c r="C2420" s="125" t="s">
        <v>693</v>
      </c>
      <c r="D2420" s="119">
        <v>43201</v>
      </c>
      <c r="E2420" s="120" t="s">
        <v>5046</v>
      </c>
      <c r="F2420" s="120" t="s">
        <v>3</v>
      </c>
      <c r="G2420" s="120">
        <v>1612755</v>
      </c>
      <c r="H2420" s="124"/>
      <c r="I2420" s="128" t="s">
        <v>5738</v>
      </c>
      <c r="J2420" s="124"/>
      <c r="K2420" s="124"/>
      <c r="L2420" s="124"/>
      <c r="M2420" s="124"/>
      <c r="N2420" s="207">
        <v>0</v>
      </c>
      <c r="O2420" s="207">
        <v>31150</v>
      </c>
      <c r="P2420" s="124" t="s">
        <v>1314</v>
      </c>
    </row>
    <row r="2421" spans="1:16" ht="51">
      <c r="A2421" s="257">
        <v>20</v>
      </c>
      <c r="B2421" s="124"/>
      <c r="C2421" s="125" t="s">
        <v>693</v>
      </c>
      <c r="D2421" s="119">
        <v>43201</v>
      </c>
      <c r="E2421" s="120" t="s">
        <v>5047</v>
      </c>
      <c r="F2421" s="120" t="s">
        <v>3</v>
      </c>
      <c r="G2421" s="120">
        <v>1612758</v>
      </c>
      <c r="H2421" s="124"/>
      <c r="I2421" s="128" t="s">
        <v>5739</v>
      </c>
      <c r="J2421" s="124"/>
      <c r="K2421" s="124"/>
      <c r="L2421" s="124"/>
      <c r="M2421" s="124"/>
      <c r="N2421" s="207">
        <v>0</v>
      </c>
      <c r="O2421" s="207">
        <v>101797.86</v>
      </c>
      <c r="P2421" s="124" t="s">
        <v>1314</v>
      </c>
    </row>
    <row r="2422" spans="1:16" ht="51">
      <c r="A2422" s="257">
        <v>20</v>
      </c>
      <c r="B2422" s="124"/>
      <c r="C2422" s="125" t="s">
        <v>693</v>
      </c>
      <c r="D2422" s="119">
        <v>43201</v>
      </c>
      <c r="E2422" s="120" t="s">
        <v>5048</v>
      </c>
      <c r="F2422" s="120" t="s">
        <v>3</v>
      </c>
      <c r="G2422" s="120">
        <v>1612761</v>
      </c>
      <c r="H2422" s="124"/>
      <c r="I2422" s="128" t="s">
        <v>5740</v>
      </c>
      <c r="J2422" s="124"/>
      <c r="K2422" s="124"/>
      <c r="L2422" s="124"/>
      <c r="M2422" s="124"/>
      <c r="N2422" s="207">
        <v>0</v>
      </c>
      <c r="O2422" s="207">
        <v>17633.09</v>
      </c>
      <c r="P2422" s="124" t="s">
        <v>1314</v>
      </c>
    </row>
    <row r="2423" spans="1:16" ht="51">
      <c r="A2423" s="257">
        <v>20</v>
      </c>
      <c r="B2423" s="124"/>
      <c r="C2423" s="125" t="s">
        <v>693</v>
      </c>
      <c r="D2423" s="119">
        <v>43201</v>
      </c>
      <c r="E2423" s="120" t="s">
        <v>5049</v>
      </c>
      <c r="F2423" s="120" t="s">
        <v>3</v>
      </c>
      <c r="G2423" s="120">
        <v>1612765</v>
      </c>
      <c r="H2423" s="124"/>
      <c r="I2423" s="128" t="s">
        <v>5741</v>
      </c>
      <c r="J2423" s="124"/>
      <c r="K2423" s="124"/>
      <c r="L2423" s="124"/>
      <c r="M2423" s="124"/>
      <c r="N2423" s="207">
        <v>0</v>
      </c>
      <c r="O2423" s="207">
        <v>371</v>
      </c>
      <c r="P2423" s="124" t="s">
        <v>1314</v>
      </c>
    </row>
    <row r="2424" spans="1:16" ht="63.75">
      <c r="A2424" s="257">
        <v>20</v>
      </c>
      <c r="B2424" s="124"/>
      <c r="C2424" s="125" t="s">
        <v>693</v>
      </c>
      <c r="D2424" s="119">
        <v>43201</v>
      </c>
      <c r="E2424" s="120" t="s">
        <v>5050</v>
      </c>
      <c r="F2424" s="120" t="s">
        <v>3</v>
      </c>
      <c r="G2424" s="120">
        <v>1612767</v>
      </c>
      <c r="H2424" s="124"/>
      <c r="I2424" s="128" t="s">
        <v>5742</v>
      </c>
      <c r="J2424" s="124"/>
      <c r="K2424" s="124"/>
      <c r="L2424" s="124"/>
      <c r="M2424" s="124"/>
      <c r="N2424" s="207">
        <v>0</v>
      </c>
      <c r="O2424" s="207">
        <v>847.67</v>
      </c>
      <c r="P2424" s="124" t="s">
        <v>1314</v>
      </c>
    </row>
    <row r="2425" spans="1:16" ht="51">
      <c r="A2425" s="257" t="s">
        <v>619</v>
      </c>
      <c r="B2425" s="124"/>
      <c r="C2425" s="125" t="s">
        <v>713</v>
      </c>
      <c r="D2425" s="119">
        <v>43201</v>
      </c>
      <c r="E2425" s="120" t="s">
        <v>5060</v>
      </c>
      <c r="F2425" s="120" t="s">
        <v>3</v>
      </c>
      <c r="G2425" s="120">
        <v>1612780</v>
      </c>
      <c r="H2425" s="124"/>
      <c r="I2425" s="128" t="s">
        <v>5752</v>
      </c>
      <c r="J2425" s="124"/>
      <c r="K2425" s="124"/>
      <c r="L2425" s="124"/>
      <c r="M2425" s="124"/>
      <c r="N2425" s="207">
        <v>0</v>
      </c>
      <c r="O2425" s="207">
        <v>20000</v>
      </c>
      <c r="P2425" s="124" t="s">
        <v>1314</v>
      </c>
    </row>
    <row r="2426" spans="1:16" ht="51">
      <c r="A2426" s="257">
        <v>86</v>
      </c>
      <c r="B2426" s="124"/>
      <c r="C2426" s="125" t="s">
        <v>710</v>
      </c>
      <c r="D2426" s="119">
        <v>43201</v>
      </c>
      <c r="E2426" s="120" t="s">
        <v>5061</v>
      </c>
      <c r="F2426" s="120" t="s">
        <v>3</v>
      </c>
      <c r="G2426" s="120">
        <v>1612834</v>
      </c>
      <c r="H2426" s="124"/>
      <c r="I2426" s="128" t="s">
        <v>5753</v>
      </c>
      <c r="J2426" s="124"/>
      <c r="K2426" s="124"/>
      <c r="L2426" s="124"/>
      <c r="M2426" s="124"/>
      <c r="N2426" s="207">
        <v>0</v>
      </c>
      <c r="O2426" s="207">
        <v>9880</v>
      </c>
      <c r="P2426" s="124" t="s">
        <v>1314</v>
      </c>
    </row>
    <row r="2427" spans="1:16" ht="51">
      <c r="A2427" s="257">
        <v>20</v>
      </c>
      <c r="B2427" s="124"/>
      <c r="C2427" s="125" t="s">
        <v>693</v>
      </c>
      <c r="D2427" s="119">
        <v>43201</v>
      </c>
      <c r="E2427" s="120" t="s">
        <v>5062</v>
      </c>
      <c r="F2427" s="120" t="s">
        <v>3</v>
      </c>
      <c r="G2427" s="120">
        <v>1612936</v>
      </c>
      <c r="H2427" s="124"/>
      <c r="I2427" s="128" t="s">
        <v>5754</v>
      </c>
      <c r="J2427" s="124"/>
      <c r="K2427" s="124"/>
      <c r="L2427" s="124"/>
      <c r="M2427" s="124"/>
      <c r="N2427" s="207">
        <v>0</v>
      </c>
      <c r="O2427" s="207">
        <v>212</v>
      </c>
      <c r="P2427" s="124" t="s">
        <v>1314</v>
      </c>
    </row>
    <row r="2428" spans="1:16" ht="51">
      <c r="A2428" s="257">
        <v>16</v>
      </c>
      <c r="B2428" s="124"/>
      <c r="C2428" s="125" t="s">
        <v>692</v>
      </c>
      <c r="D2428" s="119">
        <v>43201</v>
      </c>
      <c r="E2428" s="120" t="s">
        <v>5093</v>
      </c>
      <c r="F2428" s="120" t="s">
        <v>3</v>
      </c>
      <c r="G2428" s="120">
        <v>1612789</v>
      </c>
      <c r="H2428" s="124"/>
      <c r="I2428" s="128" t="s">
        <v>5778</v>
      </c>
      <c r="J2428" s="124"/>
      <c r="K2428" s="124"/>
      <c r="L2428" s="124"/>
      <c r="M2428" s="124"/>
      <c r="N2428" s="207">
        <v>0</v>
      </c>
      <c r="O2428" s="207">
        <v>5785.27</v>
      </c>
      <c r="P2428" s="124" t="s">
        <v>1314</v>
      </c>
    </row>
    <row r="2429" spans="1:16" ht="51">
      <c r="A2429" s="257" t="s">
        <v>619</v>
      </c>
      <c r="B2429" s="124"/>
      <c r="C2429" s="125" t="s">
        <v>713</v>
      </c>
      <c r="D2429" s="119">
        <v>43201</v>
      </c>
      <c r="E2429" s="120" t="s">
        <v>5104</v>
      </c>
      <c r="F2429" s="120" t="s">
        <v>3</v>
      </c>
      <c r="G2429" s="120">
        <v>1612906</v>
      </c>
      <c r="H2429" s="124"/>
      <c r="I2429" s="128" t="s">
        <v>5787</v>
      </c>
      <c r="J2429" s="124"/>
      <c r="K2429" s="124"/>
      <c r="L2429" s="124"/>
      <c r="M2429" s="124"/>
      <c r="N2429" s="207">
        <v>0</v>
      </c>
      <c r="O2429" s="207">
        <v>74.600000000000009</v>
      </c>
      <c r="P2429" s="124" t="s">
        <v>3943</v>
      </c>
    </row>
    <row r="2430" spans="1:16" ht="51">
      <c r="A2430" s="257" t="s">
        <v>619</v>
      </c>
      <c r="B2430" s="124"/>
      <c r="C2430" s="125" t="s">
        <v>713</v>
      </c>
      <c r="D2430" s="119">
        <v>43201</v>
      </c>
      <c r="E2430" s="120" t="s">
        <v>5136</v>
      </c>
      <c r="F2430" s="120" t="s">
        <v>3</v>
      </c>
      <c r="G2430" s="120">
        <v>1612830</v>
      </c>
      <c r="H2430" s="124"/>
      <c r="I2430" s="128" t="s">
        <v>5816</v>
      </c>
      <c r="J2430" s="124"/>
      <c r="K2430" s="124"/>
      <c r="L2430" s="124"/>
      <c r="M2430" s="124"/>
      <c r="N2430" s="207">
        <v>0</v>
      </c>
      <c r="O2430" s="207">
        <v>421.1</v>
      </c>
      <c r="P2430" s="124" t="s">
        <v>1314</v>
      </c>
    </row>
    <row r="2431" spans="1:16" ht="38.25">
      <c r="A2431" s="257">
        <v>46</v>
      </c>
      <c r="B2431" s="124"/>
      <c r="C2431" s="125" t="s">
        <v>698</v>
      </c>
      <c r="D2431" s="119">
        <v>43201</v>
      </c>
      <c r="E2431" s="120" t="s">
        <v>5223</v>
      </c>
      <c r="F2431" s="120" t="s">
        <v>3</v>
      </c>
      <c r="G2431" s="120">
        <v>1612871</v>
      </c>
      <c r="H2431" s="124"/>
      <c r="I2431" s="128" t="s">
        <v>5887</v>
      </c>
      <c r="J2431" s="124"/>
      <c r="K2431" s="124"/>
      <c r="L2431" s="124"/>
      <c r="M2431" s="124"/>
      <c r="N2431" s="207">
        <v>0</v>
      </c>
      <c r="O2431" s="207">
        <v>832</v>
      </c>
      <c r="P2431" s="124" t="s">
        <v>1314</v>
      </c>
    </row>
    <row r="2432" spans="1:16" ht="51">
      <c r="A2432" s="257" t="s">
        <v>619</v>
      </c>
      <c r="B2432" s="124"/>
      <c r="C2432" s="125" t="s">
        <v>713</v>
      </c>
      <c r="D2432" s="119">
        <v>43201</v>
      </c>
      <c r="E2432" s="120" t="s">
        <v>5350</v>
      </c>
      <c r="F2432" s="120" t="s">
        <v>6</v>
      </c>
      <c r="G2432" s="120">
        <v>962033</v>
      </c>
      <c r="H2432" s="124"/>
      <c r="I2432" s="128" t="s">
        <v>6015</v>
      </c>
      <c r="J2432" s="124"/>
      <c r="K2432" s="124"/>
      <c r="L2432" s="124"/>
      <c r="M2432" s="124"/>
      <c r="N2432" s="207">
        <v>0</v>
      </c>
      <c r="O2432" s="207">
        <v>10282.65</v>
      </c>
      <c r="P2432" s="124" t="s">
        <v>1314</v>
      </c>
    </row>
    <row r="2433" spans="1:16" ht="76.5">
      <c r="A2433" s="257">
        <v>513</v>
      </c>
      <c r="B2433" s="124"/>
      <c r="C2433" s="125" t="s">
        <v>201</v>
      </c>
      <c r="D2433" s="119">
        <v>43201</v>
      </c>
      <c r="E2433" s="120" t="s">
        <v>5351</v>
      </c>
      <c r="F2433" s="120" t="s">
        <v>13</v>
      </c>
      <c r="G2433" s="120">
        <v>918594</v>
      </c>
      <c r="H2433" s="124"/>
      <c r="I2433" s="128" t="s">
        <v>6016</v>
      </c>
      <c r="J2433" s="124"/>
      <c r="K2433" s="124"/>
      <c r="L2433" s="124"/>
      <c r="M2433" s="124"/>
      <c r="N2433" s="207">
        <v>38898.879999999997</v>
      </c>
      <c r="O2433" s="207">
        <v>0</v>
      </c>
      <c r="P2433" s="124" t="s">
        <v>1314</v>
      </c>
    </row>
    <row r="2434" spans="1:16" ht="63.75">
      <c r="A2434" s="257" t="s">
        <v>619</v>
      </c>
      <c r="B2434" s="124"/>
      <c r="C2434" s="125" t="s">
        <v>713</v>
      </c>
      <c r="D2434" s="119">
        <v>43201</v>
      </c>
      <c r="E2434" s="120" t="s">
        <v>5352</v>
      </c>
      <c r="F2434" s="120" t="s">
        <v>15</v>
      </c>
      <c r="G2434" s="120">
        <v>708857</v>
      </c>
      <c r="H2434" s="124"/>
      <c r="I2434" s="128" t="s">
        <v>6017</v>
      </c>
      <c r="J2434" s="124"/>
      <c r="K2434" s="124"/>
      <c r="L2434" s="124"/>
      <c r="M2434" s="124"/>
      <c r="N2434" s="207">
        <v>50</v>
      </c>
      <c r="O2434" s="207">
        <v>0</v>
      </c>
      <c r="P2434" s="124" t="s">
        <v>1314</v>
      </c>
    </row>
    <row r="2435" spans="1:16" ht="63.75">
      <c r="A2435" s="257" t="s">
        <v>619</v>
      </c>
      <c r="B2435" s="124"/>
      <c r="C2435" s="125" t="s">
        <v>713</v>
      </c>
      <c r="D2435" s="119">
        <v>43201</v>
      </c>
      <c r="E2435" s="120" t="s">
        <v>5353</v>
      </c>
      <c r="F2435" s="120" t="s">
        <v>15</v>
      </c>
      <c r="G2435" s="120">
        <v>708859</v>
      </c>
      <c r="H2435" s="124"/>
      <c r="I2435" s="128" t="s">
        <v>6018</v>
      </c>
      <c r="J2435" s="124"/>
      <c r="K2435" s="124"/>
      <c r="L2435" s="124"/>
      <c r="M2435" s="124"/>
      <c r="N2435" s="207">
        <v>50</v>
      </c>
      <c r="O2435" s="207">
        <v>0</v>
      </c>
      <c r="P2435" s="124" t="s">
        <v>1314</v>
      </c>
    </row>
    <row r="2436" spans="1:16" ht="76.5">
      <c r="A2436" s="257" t="s">
        <v>619</v>
      </c>
      <c r="B2436" s="124"/>
      <c r="C2436" s="125" t="s">
        <v>713</v>
      </c>
      <c r="D2436" s="119">
        <v>43201</v>
      </c>
      <c r="E2436" s="120" t="s">
        <v>5354</v>
      </c>
      <c r="F2436" s="120" t="s">
        <v>15</v>
      </c>
      <c r="G2436" s="120">
        <v>708861</v>
      </c>
      <c r="H2436" s="124"/>
      <c r="I2436" s="128" t="s">
        <v>6019</v>
      </c>
      <c r="J2436" s="124"/>
      <c r="K2436" s="124"/>
      <c r="L2436" s="124"/>
      <c r="M2436" s="124"/>
      <c r="N2436" s="207">
        <v>50</v>
      </c>
      <c r="O2436" s="207">
        <v>0</v>
      </c>
      <c r="P2436" s="124" t="s">
        <v>1314</v>
      </c>
    </row>
    <row r="2437" spans="1:16" ht="51">
      <c r="A2437" s="257">
        <v>513</v>
      </c>
      <c r="B2437" s="124"/>
      <c r="C2437" s="125" t="s">
        <v>201</v>
      </c>
      <c r="D2437" s="119">
        <v>43201</v>
      </c>
      <c r="E2437" s="120" t="s">
        <v>5355</v>
      </c>
      <c r="F2437" s="120" t="s">
        <v>15</v>
      </c>
      <c r="G2437" s="120">
        <v>708863</v>
      </c>
      <c r="H2437" s="124"/>
      <c r="I2437" s="128" t="s">
        <v>4717</v>
      </c>
      <c r="J2437" s="124"/>
      <c r="K2437" s="124"/>
      <c r="L2437" s="124"/>
      <c r="M2437" s="124"/>
      <c r="N2437" s="207">
        <v>50</v>
      </c>
      <c r="O2437" s="207">
        <v>0</v>
      </c>
      <c r="P2437" s="124" t="s">
        <v>1314</v>
      </c>
    </row>
    <row r="2438" spans="1:16" ht="51">
      <c r="A2438" s="257">
        <v>513</v>
      </c>
      <c r="B2438" s="124"/>
      <c r="C2438" s="125" t="s">
        <v>201</v>
      </c>
      <c r="D2438" s="119">
        <v>43201</v>
      </c>
      <c r="E2438" s="120" t="s">
        <v>5356</v>
      </c>
      <c r="F2438" s="120" t="s">
        <v>15</v>
      </c>
      <c r="G2438" s="120">
        <v>708865</v>
      </c>
      <c r="H2438" s="124"/>
      <c r="I2438" s="128" t="s">
        <v>6020</v>
      </c>
      <c r="J2438" s="124"/>
      <c r="K2438" s="124"/>
      <c r="L2438" s="124"/>
      <c r="M2438" s="124"/>
      <c r="N2438" s="207">
        <v>50</v>
      </c>
      <c r="O2438" s="207">
        <v>0</v>
      </c>
      <c r="P2438" s="124" t="s">
        <v>1314</v>
      </c>
    </row>
    <row r="2439" spans="1:16" ht="89.25">
      <c r="A2439" s="257">
        <v>513</v>
      </c>
      <c r="B2439" s="124"/>
      <c r="C2439" s="125" t="s">
        <v>201</v>
      </c>
      <c r="D2439" s="119">
        <v>43201</v>
      </c>
      <c r="E2439" s="120" t="s">
        <v>5357</v>
      </c>
      <c r="F2439" s="120" t="s">
        <v>15</v>
      </c>
      <c r="G2439" s="120">
        <v>4741</v>
      </c>
      <c r="H2439" s="124"/>
      <c r="I2439" s="128" t="s">
        <v>6021</v>
      </c>
      <c r="J2439" s="124"/>
      <c r="K2439" s="124"/>
      <c r="L2439" s="124"/>
      <c r="M2439" s="124"/>
      <c r="N2439" s="207">
        <v>50</v>
      </c>
      <c r="O2439" s="207">
        <v>0</v>
      </c>
      <c r="P2439" s="124" t="s">
        <v>1314</v>
      </c>
    </row>
    <row r="2440" spans="1:16" ht="89.25">
      <c r="A2440" s="257" t="s">
        <v>619</v>
      </c>
      <c r="B2440" s="124"/>
      <c r="C2440" s="125" t="s">
        <v>713</v>
      </c>
      <c r="D2440" s="119">
        <v>43201</v>
      </c>
      <c r="E2440" s="120" t="s">
        <v>5358</v>
      </c>
      <c r="F2440" s="120" t="s">
        <v>15</v>
      </c>
      <c r="G2440" s="120">
        <v>4732</v>
      </c>
      <c r="H2440" s="124"/>
      <c r="I2440" s="128" t="s">
        <v>6022</v>
      </c>
      <c r="J2440" s="124"/>
      <c r="K2440" s="124"/>
      <c r="L2440" s="124"/>
      <c r="M2440" s="124"/>
      <c r="N2440" s="207">
        <v>621.57000000000005</v>
      </c>
      <c r="O2440" s="207">
        <v>0</v>
      </c>
      <c r="P2440" s="124" t="s">
        <v>1314</v>
      </c>
    </row>
    <row r="2441" spans="1:16" ht="76.5">
      <c r="A2441" s="257" t="s">
        <v>619</v>
      </c>
      <c r="B2441" s="124"/>
      <c r="C2441" s="125" t="s">
        <v>713</v>
      </c>
      <c r="D2441" s="119">
        <v>43201</v>
      </c>
      <c r="E2441" s="120" t="s">
        <v>5359</v>
      </c>
      <c r="F2441" s="120" t="s">
        <v>15</v>
      </c>
      <c r="G2441" s="120">
        <v>4739</v>
      </c>
      <c r="H2441" s="124"/>
      <c r="I2441" s="128" t="s">
        <v>6023</v>
      </c>
      <c r="J2441" s="124"/>
      <c r="K2441" s="124"/>
      <c r="L2441" s="124"/>
      <c r="M2441" s="124"/>
      <c r="N2441" s="207">
        <v>1189.6500000000001</v>
      </c>
      <c r="O2441" s="207">
        <v>0</v>
      </c>
      <c r="P2441" s="124" t="s">
        <v>1314</v>
      </c>
    </row>
    <row r="2442" spans="1:16" ht="89.25">
      <c r="A2442" s="257">
        <v>594</v>
      </c>
      <c r="B2442" s="124"/>
      <c r="C2442" s="125" t="s">
        <v>113</v>
      </c>
      <c r="D2442" s="119">
        <v>43201</v>
      </c>
      <c r="E2442" s="120" t="s">
        <v>5360</v>
      </c>
      <c r="F2442" s="120" t="s">
        <v>15</v>
      </c>
      <c r="G2442" s="120">
        <v>4743</v>
      </c>
      <c r="H2442" s="124"/>
      <c r="I2442" s="128" t="s">
        <v>6024</v>
      </c>
      <c r="J2442" s="124"/>
      <c r="K2442" s="124"/>
      <c r="L2442" s="124"/>
      <c r="M2442" s="124"/>
      <c r="N2442" s="207">
        <v>348.07</v>
      </c>
      <c r="O2442" s="207">
        <v>0</v>
      </c>
      <c r="P2442" s="124" t="s">
        <v>1314</v>
      </c>
    </row>
    <row r="2443" spans="1:16" ht="76.5">
      <c r="A2443" s="257">
        <v>15</v>
      </c>
      <c r="B2443" s="124"/>
      <c r="C2443" s="125" t="s">
        <v>691</v>
      </c>
      <c r="D2443" s="119">
        <v>43201</v>
      </c>
      <c r="E2443" s="120" t="s">
        <v>5361</v>
      </c>
      <c r="F2443" s="120" t="s">
        <v>15</v>
      </c>
      <c r="G2443" s="120">
        <v>4731</v>
      </c>
      <c r="H2443" s="124"/>
      <c r="I2443" s="128" t="s">
        <v>6025</v>
      </c>
      <c r="J2443" s="124"/>
      <c r="K2443" s="124"/>
      <c r="L2443" s="124"/>
      <c r="M2443" s="124"/>
      <c r="N2443" s="207">
        <v>1319.17</v>
      </c>
      <c r="O2443" s="207">
        <v>0</v>
      </c>
      <c r="P2443" s="124" t="s">
        <v>1314</v>
      </c>
    </row>
    <row r="2444" spans="1:16" ht="63.75">
      <c r="A2444" s="257" t="s">
        <v>619</v>
      </c>
      <c r="B2444" s="124"/>
      <c r="C2444" s="125" t="s">
        <v>713</v>
      </c>
      <c r="D2444" s="119">
        <v>43201</v>
      </c>
      <c r="E2444" s="120" t="s">
        <v>5362</v>
      </c>
      <c r="F2444" s="120" t="s">
        <v>15</v>
      </c>
      <c r="G2444" s="120">
        <v>709429</v>
      </c>
      <c r="H2444" s="124"/>
      <c r="I2444" s="128" t="s">
        <v>6026</v>
      </c>
      <c r="J2444" s="124"/>
      <c r="K2444" s="124"/>
      <c r="L2444" s="124"/>
      <c r="M2444" s="124"/>
      <c r="N2444" s="207">
        <v>50</v>
      </c>
      <c r="O2444" s="207">
        <v>0</v>
      </c>
      <c r="P2444" s="124" t="s">
        <v>1314</v>
      </c>
    </row>
    <row r="2445" spans="1:16" ht="63.75">
      <c r="A2445" s="257" t="s">
        <v>619</v>
      </c>
      <c r="B2445" s="124"/>
      <c r="C2445" s="125" t="s">
        <v>713</v>
      </c>
      <c r="D2445" s="119">
        <v>43201</v>
      </c>
      <c r="E2445" s="120" t="s">
        <v>5363</v>
      </c>
      <c r="F2445" s="120" t="s">
        <v>15</v>
      </c>
      <c r="G2445" s="120">
        <v>709558</v>
      </c>
      <c r="H2445" s="124"/>
      <c r="I2445" s="128" t="s">
        <v>6027</v>
      </c>
      <c r="J2445" s="124"/>
      <c r="K2445" s="124"/>
      <c r="L2445" s="124"/>
      <c r="M2445" s="124"/>
      <c r="N2445" s="207">
        <v>50</v>
      </c>
      <c r="O2445" s="207">
        <v>0</v>
      </c>
      <c r="P2445" s="124" t="s">
        <v>1314</v>
      </c>
    </row>
    <row r="2446" spans="1:16" ht="51">
      <c r="A2446" s="257">
        <v>513</v>
      </c>
      <c r="B2446" s="124"/>
      <c r="C2446" s="125" t="s">
        <v>201</v>
      </c>
      <c r="D2446" s="119">
        <v>43201</v>
      </c>
      <c r="E2446" s="120" t="s">
        <v>5364</v>
      </c>
      <c r="F2446" s="120" t="s">
        <v>15</v>
      </c>
      <c r="G2446" s="120">
        <v>709639</v>
      </c>
      <c r="H2446" s="124"/>
      <c r="I2446" s="128" t="s">
        <v>6028</v>
      </c>
      <c r="J2446" s="124"/>
      <c r="K2446" s="124"/>
      <c r="L2446" s="124"/>
      <c r="M2446" s="124"/>
      <c r="N2446" s="207">
        <v>50</v>
      </c>
      <c r="O2446" s="207">
        <v>0</v>
      </c>
      <c r="P2446" s="124" t="s">
        <v>1314</v>
      </c>
    </row>
    <row r="2447" spans="1:16" ht="63.75">
      <c r="A2447" s="257">
        <v>224</v>
      </c>
      <c r="B2447" s="124"/>
      <c r="C2447" s="125" t="s">
        <v>120</v>
      </c>
      <c r="D2447" s="119">
        <v>43202</v>
      </c>
      <c r="E2447" s="120" t="s">
        <v>4955</v>
      </c>
      <c r="F2447" s="120" t="s">
        <v>3</v>
      </c>
      <c r="G2447" s="120">
        <v>1613246</v>
      </c>
      <c r="H2447" s="124"/>
      <c r="I2447" s="128" t="s">
        <v>5661</v>
      </c>
      <c r="J2447" s="124"/>
      <c r="K2447" s="124"/>
      <c r="L2447" s="124"/>
      <c r="M2447" s="124"/>
      <c r="N2447" s="207">
        <v>0</v>
      </c>
      <c r="O2447" s="207">
        <v>50</v>
      </c>
      <c r="P2447" s="124" t="s">
        <v>1314</v>
      </c>
    </row>
    <row r="2448" spans="1:16" ht="51">
      <c r="A2448" s="257">
        <v>20</v>
      </c>
      <c r="B2448" s="124"/>
      <c r="C2448" s="125" t="s">
        <v>693</v>
      </c>
      <c r="D2448" s="119">
        <v>43202</v>
      </c>
      <c r="E2448" s="120" t="s">
        <v>4994</v>
      </c>
      <c r="F2448" s="120" t="s">
        <v>3</v>
      </c>
      <c r="G2448" s="120">
        <v>1613169</v>
      </c>
      <c r="H2448" s="124"/>
      <c r="I2448" s="128" t="s">
        <v>5697</v>
      </c>
      <c r="J2448" s="124"/>
      <c r="K2448" s="124"/>
      <c r="L2448" s="124"/>
      <c r="M2448" s="124"/>
      <c r="N2448" s="207">
        <v>0</v>
      </c>
      <c r="O2448" s="207">
        <v>140</v>
      </c>
      <c r="P2448" s="124" t="s">
        <v>1314</v>
      </c>
    </row>
    <row r="2449" spans="1:16" ht="51">
      <c r="A2449" s="257" t="s">
        <v>619</v>
      </c>
      <c r="B2449" s="124"/>
      <c r="C2449" s="125" t="s">
        <v>713</v>
      </c>
      <c r="D2449" s="119">
        <v>43202</v>
      </c>
      <c r="E2449" s="120" t="s">
        <v>5038</v>
      </c>
      <c r="F2449" s="120" t="s">
        <v>3</v>
      </c>
      <c r="G2449" s="120">
        <v>1613326</v>
      </c>
      <c r="H2449" s="124"/>
      <c r="I2449" s="128" t="s">
        <v>5731</v>
      </c>
      <c r="J2449" s="124"/>
      <c r="K2449" s="124"/>
      <c r="L2449" s="124"/>
      <c r="M2449" s="124"/>
      <c r="N2449" s="207">
        <v>0</v>
      </c>
      <c r="O2449" s="207">
        <v>938.4</v>
      </c>
      <c r="P2449" s="124" t="s">
        <v>1314</v>
      </c>
    </row>
    <row r="2450" spans="1:16" ht="51">
      <c r="A2450" s="257" t="s">
        <v>619</v>
      </c>
      <c r="B2450" s="124"/>
      <c r="C2450" s="125" t="s">
        <v>713</v>
      </c>
      <c r="D2450" s="119">
        <v>43202</v>
      </c>
      <c r="E2450" s="120" t="s">
        <v>5067</v>
      </c>
      <c r="F2450" s="120" t="s">
        <v>3</v>
      </c>
      <c r="G2450" s="120">
        <v>1613307</v>
      </c>
      <c r="H2450" s="124"/>
      <c r="I2450" s="128" t="s">
        <v>5757</v>
      </c>
      <c r="J2450" s="124"/>
      <c r="K2450" s="124"/>
      <c r="L2450" s="124"/>
      <c r="M2450" s="124"/>
      <c r="N2450" s="207">
        <v>0</v>
      </c>
      <c r="O2450" s="207">
        <v>270</v>
      </c>
      <c r="P2450" s="124" t="s">
        <v>1314</v>
      </c>
    </row>
    <row r="2451" spans="1:16" ht="51">
      <c r="A2451" s="257">
        <v>86</v>
      </c>
      <c r="B2451" s="124"/>
      <c r="C2451" s="125" t="s">
        <v>710</v>
      </c>
      <c r="D2451" s="119">
        <v>43202</v>
      </c>
      <c r="E2451" s="120" t="s">
        <v>5070</v>
      </c>
      <c r="F2451" s="120" t="s">
        <v>3</v>
      </c>
      <c r="G2451" s="120">
        <v>1613173</v>
      </c>
      <c r="H2451" s="124"/>
      <c r="I2451" s="128" t="s">
        <v>5760</v>
      </c>
      <c r="J2451" s="124"/>
      <c r="K2451" s="124"/>
      <c r="L2451" s="124"/>
      <c r="M2451" s="124"/>
      <c r="N2451" s="207">
        <v>0</v>
      </c>
      <c r="O2451" s="207">
        <v>136.29</v>
      </c>
      <c r="P2451" s="124" t="s">
        <v>1314</v>
      </c>
    </row>
    <row r="2452" spans="1:16" ht="51">
      <c r="A2452" s="257">
        <v>86</v>
      </c>
      <c r="B2452" s="124"/>
      <c r="C2452" s="125" t="s">
        <v>710</v>
      </c>
      <c r="D2452" s="119">
        <v>43202</v>
      </c>
      <c r="E2452" s="120" t="s">
        <v>5071</v>
      </c>
      <c r="F2452" s="120" t="s">
        <v>3</v>
      </c>
      <c r="G2452" s="120">
        <v>1613177</v>
      </c>
      <c r="H2452" s="124"/>
      <c r="I2452" s="128" t="s">
        <v>5761</v>
      </c>
      <c r="J2452" s="124"/>
      <c r="K2452" s="124"/>
      <c r="L2452" s="124"/>
      <c r="M2452" s="124"/>
      <c r="N2452" s="207">
        <v>0</v>
      </c>
      <c r="O2452" s="207">
        <v>987.28</v>
      </c>
      <c r="P2452" s="124" t="s">
        <v>1314</v>
      </c>
    </row>
    <row r="2453" spans="1:16" ht="38.25">
      <c r="A2453" s="257">
        <v>16</v>
      </c>
      <c r="B2453" s="124"/>
      <c r="C2453" s="125" t="s">
        <v>692</v>
      </c>
      <c r="D2453" s="119">
        <v>43202</v>
      </c>
      <c r="E2453" s="120" t="s">
        <v>5075</v>
      </c>
      <c r="F2453" s="120" t="s">
        <v>3</v>
      </c>
      <c r="G2453" s="120">
        <v>1613205</v>
      </c>
      <c r="H2453" s="124"/>
      <c r="I2453" s="128" t="s">
        <v>5765</v>
      </c>
      <c r="J2453" s="124"/>
      <c r="K2453" s="124"/>
      <c r="L2453" s="124"/>
      <c r="M2453" s="124"/>
      <c r="N2453" s="207">
        <v>0</v>
      </c>
      <c r="O2453" s="207">
        <v>742</v>
      </c>
      <c r="P2453" s="124" t="s">
        <v>1314</v>
      </c>
    </row>
    <row r="2454" spans="1:16" ht="38.25">
      <c r="A2454" s="257">
        <v>212</v>
      </c>
      <c r="B2454" s="124"/>
      <c r="C2454" s="125" t="s">
        <v>761</v>
      </c>
      <c r="D2454" s="119">
        <v>43202</v>
      </c>
      <c r="E2454" s="120" t="s">
        <v>5078</v>
      </c>
      <c r="F2454" s="120" t="s">
        <v>3</v>
      </c>
      <c r="G2454" s="120">
        <v>1613303</v>
      </c>
      <c r="H2454" s="124"/>
      <c r="I2454" s="128" t="s">
        <v>5767</v>
      </c>
      <c r="J2454" s="124"/>
      <c r="K2454" s="124"/>
      <c r="L2454" s="124"/>
      <c r="M2454" s="124"/>
      <c r="N2454" s="207">
        <v>0</v>
      </c>
      <c r="O2454" s="207">
        <v>20</v>
      </c>
      <c r="P2454" s="124" t="s">
        <v>1314</v>
      </c>
    </row>
    <row r="2455" spans="1:16" ht="51">
      <c r="A2455" s="257" t="s">
        <v>619</v>
      </c>
      <c r="B2455" s="124"/>
      <c r="C2455" s="125" t="s">
        <v>713</v>
      </c>
      <c r="D2455" s="119">
        <v>43202</v>
      </c>
      <c r="E2455" s="120" t="s">
        <v>5079</v>
      </c>
      <c r="F2455" s="120" t="s">
        <v>3</v>
      </c>
      <c r="G2455" s="120">
        <v>1613329</v>
      </c>
      <c r="H2455" s="124"/>
      <c r="I2455" s="128" t="s">
        <v>5768</v>
      </c>
      <c r="J2455" s="124"/>
      <c r="K2455" s="124"/>
      <c r="L2455" s="124"/>
      <c r="M2455" s="124"/>
      <c r="N2455" s="207">
        <v>0</v>
      </c>
      <c r="O2455" s="207">
        <v>3948</v>
      </c>
      <c r="P2455" s="124" t="s">
        <v>1314</v>
      </c>
    </row>
    <row r="2456" spans="1:16" ht="51">
      <c r="A2456" s="257" t="s">
        <v>619</v>
      </c>
      <c r="B2456" s="124"/>
      <c r="C2456" s="125" t="s">
        <v>713</v>
      </c>
      <c r="D2456" s="119">
        <v>43202</v>
      </c>
      <c r="E2456" s="120" t="s">
        <v>5082</v>
      </c>
      <c r="F2456" s="120" t="s">
        <v>3</v>
      </c>
      <c r="G2456" s="120">
        <v>1613316</v>
      </c>
      <c r="H2456" s="124"/>
      <c r="I2456" s="128" t="s">
        <v>5771</v>
      </c>
      <c r="J2456" s="124"/>
      <c r="K2456" s="124"/>
      <c r="L2456" s="124"/>
      <c r="M2456" s="124"/>
      <c r="N2456" s="207">
        <v>0</v>
      </c>
      <c r="O2456" s="207">
        <v>169</v>
      </c>
      <c r="P2456" s="124" t="s">
        <v>1314</v>
      </c>
    </row>
    <row r="2457" spans="1:16" ht="51">
      <c r="A2457" s="257">
        <v>373</v>
      </c>
      <c r="B2457" s="124"/>
      <c r="C2457" s="125" t="s">
        <v>1269</v>
      </c>
      <c r="D2457" s="119">
        <v>43202</v>
      </c>
      <c r="E2457" s="120" t="s">
        <v>5086</v>
      </c>
      <c r="F2457" s="120" t="s">
        <v>3</v>
      </c>
      <c r="G2457" s="120">
        <v>1613409</v>
      </c>
      <c r="H2457" s="124"/>
      <c r="I2457" s="128" t="s">
        <v>5774</v>
      </c>
      <c r="J2457" s="124"/>
      <c r="K2457" s="124"/>
      <c r="L2457" s="124"/>
      <c r="M2457" s="124"/>
      <c r="N2457" s="207">
        <v>0</v>
      </c>
      <c r="O2457" s="207">
        <v>2889.59</v>
      </c>
      <c r="P2457" s="124" t="s">
        <v>1314</v>
      </c>
    </row>
    <row r="2458" spans="1:16" ht="51">
      <c r="A2458" s="257" t="s">
        <v>619</v>
      </c>
      <c r="B2458" s="124"/>
      <c r="C2458" s="125" t="s">
        <v>713</v>
      </c>
      <c r="D2458" s="119">
        <v>43202</v>
      </c>
      <c r="E2458" s="120" t="s">
        <v>5139</v>
      </c>
      <c r="F2458" s="120" t="s">
        <v>3</v>
      </c>
      <c r="G2458" s="120">
        <v>1613247</v>
      </c>
      <c r="H2458" s="124"/>
      <c r="I2458" s="128" t="s">
        <v>5819</v>
      </c>
      <c r="J2458" s="124"/>
      <c r="K2458" s="124"/>
      <c r="L2458" s="124"/>
      <c r="M2458" s="124"/>
      <c r="N2458" s="207">
        <v>0</v>
      </c>
      <c r="O2458" s="207">
        <v>91921.24</v>
      </c>
      <c r="P2458" s="124" t="s">
        <v>1314</v>
      </c>
    </row>
    <row r="2459" spans="1:16" ht="51">
      <c r="A2459" s="257" t="s">
        <v>619</v>
      </c>
      <c r="B2459" s="124"/>
      <c r="C2459" s="125" t="s">
        <v>713</v>
      </c>
      <c r="D2459" s="119">
        <v>43202</v>
      </c>
      <c r="E2459" s="120" t="s">
        <v>5211</v>
      </c>
      <c r="F2459" s="120" t="s">
        <v>3</v>
      </c>
      <c r="G2459" s="120">
        <v>1613143</v>
      </c>
      <c r="H2459" s="124"/>
      <c r="I2459" s="128" t="s">
        <v>5880</v>
      </c>
      <c r="J2459" s="124"/>
      <c r="K2459" s="124"/>
      <c r="L2459" s="124"/>
      <c r="M2459" s="124"/>
      <c r="N2459" s="207">
        <v>0</v>
      </c>
      <c r="O2459" s="207">
        <v>190</v>
      </c>
      <c r="P2459" s="124" t="s">
        <v>1314</v>
      </c>
    </row>
    <row r="2460" spans="1:16" ht="76.5">
      <c r="A2460" s="257">
        <v>373</v>
      </c>
      <c r="B2460" s="124"/>
      <c r="C2460" s="125" t="s">
        <v>1269</v>
      </c>
      <c r="D2460" s="119">
        <v>43202</v>
      </c>
      <c r="E2460" s="120" t="s">
        <v>5365</v>
      </c>
      <c r="F2460" s="120" t="s">
        <v>1315</v>
      </c>
      <c r="G2460" s="120">
        <v>17280287</v>
      </c>
      <c r="H2460" s="124"/>
      <c r="I2460" s="128" t="s">
        <v>6029</v>
      </c>
      <c r="J2460" s="124"/>
      <c r="K2460" s="124"/>
      <c r="L2460" s="124"/>
      <c r="M2460" s="124"/>
      <c r="N2460" s="207">
        <v>0</v>
      </c>
      <c r="O2460" s="207">
        <v>2255151.42</v>
      </c>
      <c r="P2460" s="124" t="s">
        <v>1314</v>
      </c>
    </row>
    <row r="2461" spans="1:16" ht="51">
      <c r="A2461" s="257" t="s">
        <v>619</v>
      </c>
      <c r="B2461" s="124"/>
      <c r="C2461" s="125" t="s">
        <v>713</v>
      </c>
      <c r="D2461" s="119">
        <v>43202</v>
      </c>
      <c r="E2461" s="120" t="s">
        <v>5366</v>
      </c>
      <c r="F2461" s="120" t="s">
        <v>6</v>
      </c>
      <c r="G2461" s="120">
        <v>962576</v>
      </c>
      <c r="H2461" s="124"/>
      <c r="I2461" s="128" t="s">
        <v>6030</v>
      </c>
      <c r="J2461" s="124"/>
      <c r="K2461" s="124"/>
      <c r="L2461" s="124"/>
      <c r="M2461" s="124"/>
      <c r="N2461" s="207">
        <v>0</v>
      </c>
      <c r="O2461" s="207">
        <v>131400</v>
      </c>
      <c r="P2461" s="124" t="s">
        <v>1314</v>
      </c>
    </row>
    <row r="2462" spans="1:16" ht="51">
      <c r="A2462" s="257" t="s">
        <v>619</v>
      </c>
      <c r="B2462" s="124"/>
      <c r="C2462" s="125" t="s">
        <v>713</v>
      </c>
      <c r="D2462" s="119">
        <v>43202</v>
      </c>
      <c r="E2462" s="120" t="s">
        <v>5367</v>
      </c>
      <c r="F2462" s="120" t="s">
        <v>6</v>
      </c>
      <c r="G2462" s="120">
        <v>962577</v>
      </c>
      <c r="H2462" s="124"/>
      <c r="I2462" s="128" t="s">
        <v>6031</v>
      </c>
      <c r="J2462" s="124"/>
      <c r="K2462" s="124"/>
      <c r="L2462" s="124"/>
      <c r="M2462" s="124"/>
      <c r="N2462" s="207">
        <v>0</v>
      </c>
      <c r="O2462" s="207">
        <v>105120</v>
      </c>
      <c r="P2462" s="124" t="s">
        <v>1314</v>
      </c>
    </row>
    <row r="2463" spans="1:16" ht="51">
      <c r="A2463" s="257" t="s">
        <v>619</v>
      </c>
      <c r="B2463" s="124"/>
      <c r="C2463" s="125" t="s">
        <v>713</v>
      </c>
      <c r="D2463" s="119">
        <v>43202</v>
      </c>
      <c r="E2463" s="120" t="s">
        <v>5368</v>
      </c>
      <c r="F2463" s="120" t="s">
        <v>6</v>
      </c>
      <c r="G2463" s="120">
        <v>962580</v>
      </c>
      <c r="H2463" s="124"/>
      <c r="I2463" s="128" t="s">
        <v>6032</v>
      </c>
      <c r="J2463" s="124"/>
      <c r="K2463" s="124"/>
      <c r="L2463" s="124"/>
      <c r="M2463" s="124"/>
      <c r="N2463" s="207">
        <v>0</v>
      </c>
      <c r="O2463" s="207">
        <v>6570</v>
      </c>
      <c r="P2463" s="124" t="s">
        <v>1314</v>
      </c>
    </row>
    <row r="2464" spans="1:16" ht="51">
      <c r="A2464" s="257" t="s">
        <v>619</v>
      </c>
      <c r="B2464" s="124"/>
      <c r="C2464" s="125" t="s">
        <v>713</v>
      </c>
      <c r="D2464" s="119">
        <v>43202</v>
      </c>
      <c r="E2464" s="120" t="s">
        <v>5369</v>
      </c>
      <c r="F2464" s="120" t="s">
        <v>6</v>
      </c>
      <c r="G2464" s="120">
        <v>962581</v>
      </c>
      <c r="H2464" s="124"/>
      <c r="I2464" s="128" t="s">
        <v>6033</v>
      </c>
      <c r="J2464" s="124"/>
      <c r="K2464" s="124"/>
      <c r="L2464" s="124"/>
      <c r="M2464" s="124"/>
      <c r="N2464" s="207">
        <v>0</v>
      </c>
      <c r="O2464" s="207">
        <v>32850</v>
      </c>
      <c r="P2464" s="124" t="s">
        <v>1314</v>
      </c>
    </row>
    <row r="2465" spans="1:16" ht="51">
      <c r="A2465" s="257" t="s">
        <v>619</v>
      </c>
      <c r="B2465" s="124"/>
      <c r="C2465" s="125" t="s">
        <v>713</v>
      </c>
      <c r="D2465" s="119">
        <v>43202</v>
      </c>
      <c r="E2465" s="120" t="s">
        <v>5370</v>
      </c>
      <c r="F2465" s="120" t="s">
        <v>6</v>
      </c>
      <c r="G2465" s="120">
        <v>962582</v>
      </c>
      <c r="H2465" s="124"/>
      <c r="I2465" s="128" t="s">
        <v>6034</v>
      </c>
      <c r="J2465" s="124"/>
      <c r="K2465" s="124"/>
      <c r="L2465" s="124"/>
      <c r="M2465" s="124"/>
      <c r="N2465" s="207">
        <v>0</v>
      </c>
      <c r="O2465" s="207">
        <v>6570</v>
      </c>
      <c r="P2465" s="124" t="s">
        <v>1314</v>
      </c>
    </row>
    <row r="2466" spans="1:16" ht="63.75">
      <c r="A2466" s="257" t="s">
        <v>619</v>
      </c>
      <c r="B2466" s="124"/>
      <c r="C2466" s="125" t="s">
        <v>713</v>
      </c>
      <c r="D2466" s="119">
        <v>43202</v>
      </c>
      <c r="E2466" s="120" t="s">
        <v>5371</v>
      </c>
      <c r="F2466" s="120" t="s">
        <v>15</v>
      </c>
      <c r="G2466" s="120">
        <v>709991</v>
      </c>
      <c r="H2466" s="124"/>
      <c r="I2466" s="128" t="s">
        <v>6035</v>
      </c>
      <c r="J2466" s="124"/>
      <c r="K2466" s="124"/>
      <c r="L2466" s="124"/>
      <c r="M2466" s="124"/>
      <c r="N2466" s="207">
        <v>50</v>
      </c>
      <c r="O2466" s="207">
        <v>0</v>
      </c>
      <c r="P2466" s="124" t="s">
        <v>1314</v>
      </c>
    </row>
    <row r="2467" spans="1:16" ht="51">
      <c r="A2467" s="257" t="s">
        <v>619</v>
      </c>
      <c r="B2467" s="124"/>
      <c r="C2467" s="125" t="s">
        <v>713</v>
      </c>
      <c r="D2467" s="119">
        <v>43202</v>
      </c>
      <c r="E2467" s="120" t="s">
        <v>5372</v>
      </c>
      <c r="F2467" s="120" t="s">
        <v>15</v>
      </c>
      <c r="G2467" s="120">
        <v>710110</v>
      </c>
      <c r="H2467" s="124"/>
      <c r="I2467" s="128" t="s">
        <v>6036</v>
      </c>
      <c r="J2467" s="124"/>
      <c r="K2467" s="124"/>
      <c r="L2467" s="124"/>
      <c r="M2467" s="124"/>
      <c r="N2467" s="207">
        <v>50</v>
      </c>
      <c r="O2467" s="207">
        <v>0</v>
      </c>
      <c r="P2467" s="124" t="s">
        <v>1314</v>
      </c>
    </row>
    <row r="2468" spans="1:16" ht="63.75">
      <c r="A2468" s="257" t="s">
        <v>619</v>
      </c>
      <c r="B2468" s="124"/>
      <c r="C2468" s="125" t="s">
        <v>713</v>
      </c>
      <c r="D2468" s="119">
        <v>43202</v>
      </c>
      <c r="E2468" s="120" t="s">
        <v>5373</v>
      </c>
      <c r="F2468" s="120" t="s">
        <v>15</v>
      </c>
      <c r="G2468" s="120">
        <v>710112</v>
      </c>
      <c r="H2468" s="124"/>
      <c r="I2468" s="128" t="s">
        <v>6037</v>
      </c>
      <c r="J2468" s="124"/>
      <c r="K2468" s="124"/>
      <c r="L2468" s="124"/>
      <c r="M2468" s="124"/>
      <c r="N2468" s="207">
        <v>50</v>
      </c>
      <c r="O2468" s="207">
        <v>0</v>
      </c>
      <c r="P2468" s="124" t="s">
        <v>1314</v>
      </c>
    </row>
    <row r="2469" spans="1:16" ht="63.75">
      <c r="A2469" s="257" t="s">
        <v>619</v>
      </c>
      <c r="B2469" s="124"/>
      <c r="C2469" s="125" t="s">
        <v>713</v>
      </c>
      <c r="D2469" s="119">
        <v>43202</v>
      </c>
      <c r="E2469" s="120" t="s">
        <v>5374</v>
      </c>
      <c r="F2469" s="120" t="s">
        <v>15</v>
      </c>
      <c r="G2469" s="120">
        <v>710114</v>
      </c>
      <c r="H2469" s="124"/>
      <c r="I2469" s="128" t="s">
        <v>6038</v>
      </c>
      <c r="J2469" s="124"/>
      <c r="K2469" s="124"/>
      <c r="L2469" s="124"/>
      <c r="M2469" s="124"/>
      <c r="N2469" s="207">
        <v>50</v>
      </c>
      <c r="O2469" s="207">
        <v>0</v>
      </c>
      <c r="P2469" s="124" t="s">
        <v>1314</v>
      </c>
    </row>
    <row r="2470" spans="1:16" ht="76.5">
      <c r="A2470" s="257">
        <v>20</v>
      </c>
      <c r="B2470" s="124"/>
      <c r="C2470" s="125" t="s">
        <v>693</v>
      </c>
      <c r="D2470" s="119">
        <v>43202</v>
      </c>
      <c r="E2470" s="120" t="s">
        <v>5375</v>
      </c>
      <c r="F2470" s="120" t="s">
        <v>15</v>
      </c>
      <c r="G2470" s="120">
        <v>4746</v>
      </c>
      <c r="H2470" s="124"/>
      <c r="I2470" s="128" t="s">
        <v>6039</v>
      </c>
      <c r="J2470" s="124"/>
      <c r="K2470" s="124"/>
      <c r="L2470" s="124"/>
      <c r="M2470" s="124"/>
      <c r="N2470" s="207">
        <v>416.12</v>
      </c>
      <c r="O2470" s="207">
        <v>0</v>
      </c>
      <c r="P2470" s="124" t="s">
        <v>1314</v>
      </c>
    </row>
    <row r="2471" spans="1:16" ht="76.5">
      <c r="A2471" s="257">
        <v>20</v>
      </c>
      <c r="B2471" s="124"/>
      <c r="C2471" s="125" t="s">
        <v>693</v>
      </c>
      <c r="D2471" s="119">
        <v>43202</v>
      </c>
      <c r="E2471" s="120" t="s">
        <v>5376</v>
      </c>
      <c r="F2471" s="120" t="s">
        <v>15</v>
      </c>
      <c r="G2471" s="120">
        <v>4745</v>
      </c>
      <c r="H2471" s="124"/>
      <c r="I2471" s="128" t="s">
        <v>6040</v>
      </c>
      <c r="J2471" s="124"/>
      <c r="K2471" s="124"/>
      <c r="L2471" s="124"/>
      <c r="M2471" s="124"/>
      <c r="N2471" s="207">
        <v>407.2</v>
      </c>
      <c r="O2471" s="207">
        <v>0</v>
      </c>
      <c r="P2471" s="124" t="s">
        <v>1314</v>
      </c>
    </row>
    <row r="2472" spans="1:16" ht="89.25">
      <c r="A2472" s="257" t="s">
        <v>619</v>
      </c>
      <c r="B2472" s="124"/>
      <c r="C2472" s="125" t="s">
        <v>713</v>
      </c>
      <c r="D2472" s="119">
        <v>43202</v>
      </c>
      <c r="E2472" s="120" t="s">
        <v>5377</v>
      </c>
      <c r="F2472" s="120" t="s">
        <v>15</v>
      </c>
      <c r="G2472" s="120">
        <v>4740</v>
      </c>
      <c r="H2472" s="124"/>
      <c r="I2472" s="128" t="s">
        <v>6041</v>
      </c>
      <c r="J2472" s="124"/>
      <c r="K2472" s="124"/>
      <c r="L2472" s="124"/>
      <c r="M2472" s="124"/>
      <c r="N2472" s="207">
        <v>2911.1</v>
      </c>
      <c r="O2472" s="207">
        <v>0</v>
      </c>
      <c r="P2472" s="124" t="s">
        <v>1314</v>
      </c>
    </row>
    <row r="2473" spans="1:16" ht="76.5">
      <c r="A2473" s="257">
        <v>20</v>
      </c>
      <c r="B2473" s="124"/>
      <c r="C2473" s="125" t="s">
        <v>693</v>
      </c>
      <c r="D2473" s="119">
        <v>43202</v>
      </c>
      <c r="E2473" s="120" t="s">
        <v>5378</v>
      </c>
      <c r="F2473" s="120" t="s">
        <v>15</v>
      </c>
      <c r="G2473" s="120">
        <v>4744</v>
      </c>
      <c r="H2473" s="124"/>
      <c r="I2473" s="128" t="s">
        <v>6042</v>
      </c>
      <c r="J2473" s="124"/>
      <c r="K2473" s="124"/>
      <c r="L2473" s="124"/>
      <c r="M2473" s="124"/>
      <c r="N2473" s="207">
        <v>753.63</v>
      </c>
      <c r="O2473" s="207">
        <v>0</v>
      </c>
      <c r="P2473" s="124" t="s">
        <v>1314</v>
      </c>
    </row>
    <row r="2474" spans="1:16" ht="63.75">
      <c r="A2474" s="257" t="s">
        <v>619</v>
      </c>
      <c r="B2474" s="124"/>
      <c r="C2474" s="125" t="s">
        <v>713</v>
      </c>
      <c r="D2474" s="119">
        <v>43202</v>
      </c>
      <c r="E2474" s="120" t="s">
        <v>5379</v>
      </c>
      <c r="F2474" s="120" t="s">
        <v>15</v>
      </c>
      <c r="G2474" s="120">
        <v>710542</v>
      </c>
      <c r="H2474" s="124"/>
      <c r="I2474" s="128" t="s">
        <v>6043</v>
      </c>
      <c r="J2474" s="124"/>
      <c r="K2474" s="124"/>
      <c r="L2474" s="124"/>
      <c r="M2474" s="124"/>
      <c r="N2474" s="207">
        <v>50</v>
      </c>
      <c r="O2474" s="207">
        <v>0</v>
      </c>
      <c r="P2474" s="124" t="s">
        <v>1314</v>
      </c>
    </row>
    <row r="2475" spans="1:16" ht="63.75">
      <c r="A2475" s="257">
        <v>513</v>
      </c>
      <c r="B2475" s="124"/>
      <c r="C2475" s="125" t="s">
        <v>201</v>
      </c>
      <c r="D2475" s="119">
        <v>43202</v>
      </c>
      <c r="E2475" s="120" t="s">
        <v>5380</v>
      </c>
      <c r="F2475" s="120" t="s">
        <v>15</v>
      </c>
      <c r="G2475" s="120">
        <v>710544</v>
      </c>
      <c r="H2475" s="124"/>
      <c r="I2475" s="128" t="s">
        <v>6044</v>
      </c>
      <c r="J2475" s="124"/>
      <c r="K2475" s="124"/>
      <c r="L2475" s="124"/>
      <c r="M2475" s="124"/>
      <c r="N2475" s="207">
        <v>50</v>
      </c>
      <c r="O2475" s="207">
        <v>0</v>
      </c>
      <c r="P2475" s="124" t="s">
        <v>1314</v>
      </c>
    </row>
    <row r="2476" spans="1:16" ht="51">
      <c r="A2476" s="257">
        <v>513</v>
      </c>
      <c r="B2476" s="124"/>
      <c r="C2476" s="125" t="s">
        <v>201</v>
      </c>
      <c r="D2476" s="119">
        <v>43202</v>
      </c>
      <c r="E2476" s="120" t="s">
        <v>5381</v>
      </c>
      <c r="F2476" s="120" t="s">
        <v>15</v>
      </c>
      <c r="G2476" s="120">
        <v>710546</v>
      </c>
      <c r="H2476" s="124"/>
      <c r="I2476" s="128" t="s">
        <v>1390</v>
      </c>
      <c r="J2476" s="124"/>
      <c r="K2476" s="124"/>
      <c r="L2476" s="124"/>
      <c r="M2476" s="124"/>
      <c r="N2476" s="207">
        <v>50</v>
      </c>
      <c r="O2476" s="207">
        <v>0</v>
      </c>
      <c r="P2476" s="124" t="s">
        <v>1314</v>
      </c>
    </row>
    <row r="2477" spans="1:16" ht="51">
      <c r="A2477" s="257">
        <v>513</v>
      </c>
      <c r="B2477" s="124"/>
      <c r="C2477" s="125" t="s">
        <v>201</v>
      </c>
      <c r="D2477" s="119">
        <v>43202</v>
      </c>
      <c r="E2477" s="120" t="s">
        <v>5382</v>
      </c>
      <c r="F2477" s="120" t="s">
        <v>15</v>
      </c>
      <c r="G2477" s="120">
        <v>710548</v>
      </c>
      <c r="H2477" s="124"/>
      <c r="I2477" s="128" t="s">
        <v>1391</v>
      </c>
      <c r="J2477" s="124"/>
      <c r="K2477" s="124"/>
      <c r="L2477" s="124"/>
      <c r="M2477" s="124"/>
      <c r="N2477" s="207">
        <v>50</v>
      </c>
      <c r="O2477" s="207">
        <v>0</v>
      </c>
      <c r="P2477" s="124" t="s">
        <v>1314</v>
      </c>
    </row>
    <row r="2478" spans="1:16" ht="89.25">
      <c r="A2478" s="257">
        <v>513</v>
      </c>
      <c r="B2478" s="124"/>
      <c r="C2478" s="125" t="s">
        <v>201</v>
      </c>
      <c r="D2478" s="119">
        <v>43202</v>
      </c>
      <c r="E2478" s="120" t="s">
        <v>5383</v>
      </c>
      <c r="F2478" s="120" t="s">
        <v>15</v>
      </c>
      <c r="G2478" s="120">
        <v>4754</v>
      </c>
      <c r="H2478" s="124"/>
      <c r="I2478" s="128" t="s">
        <v>6045</v>
      </c>
      <c r="J2478" s="124"/>
      <c r="K2478" s="124"/>
      <c r="L2478" s="124"/>
      <c r="M2478" s="124"/>
      <c r="N2478" s="207">
        <v>50</v>
      </c>
      <c r="O2478" s="207">
        <v>0</v>
      </c>
      <c r="P2478" s="124" t="s">
        <v>1314</v>
      </c>
    </row>
    <row r="2479" spans="1:16" ht="63.75">
      <c r="A2479" s="257">
        <v>291</v>
      </c>
      <c r="B2479" s="124"/>
      <c r="C2479" s="125" t="s">
        <v>794</v>
      </c>
      <c r="D2479" s="119">
        <v>43202</v>
      </c>
      <c r="E2479" s="120" t="s">
        <v>5384</v>
      </c>
      <c r="F2479" s="120" t="s">
        <v>11</v>
      </c>
      <c r="G2479" s="120">
        <v>710687</v>
      </c>
      <c r="H2479" s="124"/>
      <c r="I2479" s="128" t="s">
        <v>6046</v>
      </c>
      <c r="J2479" s="124"/>
      <c r="K2479" s="124"/>
      <c r="L2479" s="124"/>
      <c r="M2479" s="124"/>
      <c r="N2479" s="207">
        <v>50</v>
      </c>
      <c r="O2479" s="207">
        <v>0</v>
      </c>
      <c r="P2479" s="124" t="s">
        <v>1314</v>
      </c>
    </row>
    <row r="2480" spans="1:16" ht="63.75">
      <c r="A2480" s="257">
        <v>291</v>
      </c>
      <c r="B2480" s="124"/>
      <c r="C2480" s="125" t="s">
        <v>794</v>
      </c>
      <c r="D2480" s="119">
        <v>43202</v>
      </c>
      <c r="E2480" s="120" t="s">
        <v>5385</v>
      </c>
      <c r="F2480" s="120" t="s">
        <v>11</v>
      </c>
      <c r="G2480" s="120">
        <v>710688</v>
      </c>
      <c r="H2480" s="124"/>
      <c r="I2480" s="128" t="s">
        <v>6047</v>
      </c>
      <c r="J2480" s="124"/>
      <c r="K2480" s="124"/>
      <c r="L2480" s="124"/>
      <c r="M2480" s="124"/>
      <c r="N2480" s="207">
        <v>50</v>
      </c>
      <c r="O2480" s="207">
        <v>0</v>
      </c>
      <c r="P2480" s="124" t="s">
        <v>1314</v>
      </c>
    </row>
    <row r="2481" spans="1:16" ht="51">
      <c r="A2481" s="257" t="s">
        <v>619</v>
      </c>
      <c r="B2481" s="124"/>
      <c r="C2481" s="125" t="s">
        <v>713</v>
      </c>
      <c r="D2481" s="119">
        <v>43202</v>
      </c>
      <c r="E2481" s="120" t="s">
        <v>5386</v>
      </c>
      <c r="F2481" s="120" t="s">
        <v>15</v>
      </c>
      <c r="G2481" s="120">
        <v>710713</v>
      </c>
      <c r="H2481" s="124"/>
      <c r="I2481" s="128" t="s">
        <v>6048</v>
      </c>
      <c r="J2481" s="124"/>
      <c r="K2481" s="124"/>
      <c r="L2481" s="124"/>
      <c r="M2481" s="124"/>
      <c r="N2481" s="207">
        <v>50</v>
      </c>
      <c r="O2481" s="207">
        <v>0</v>
      </c>
      <c r="P2481" s="124" t="s">
        <v>1314</v>
      </c>
    </row>
    <row r="2482" spans="1:16" ht="51">
      <c r="A2482" s="257">
        <v>513</v>
      </c>
      <c r="B2482" s="124"/>
      <c r="C2482" s="125" t="s">
        <v>201</v>
      </c>
      <c r="D2482" s="119">
        <v>43202</v>
      </c>
      <c r="E2482" s="120" t="s">
        <v>5387</v>
      </c>
      <c r="F2482" s="120" t="s">
        <v>15</v>
      </c>
      <c r="G2482" s="120">
        <v>710715</v>
      </c>
      <c r="H2482" s="124"/>
      <c r="I2482" s="128" t="s">
        <v>2335</v>
      </c>
      <c r="J2482" s="124"/>
      <c r="K2482" s="124"/>
      <c r="L2482" s="124"/>
      <c r="M2482" s="124"/>
      <c r="N2482" s="207">
        <v>50</v>
      </c>
      <c r="O2482" s="207">
        <v>0</v>
      </c>
      <c r="P2482" s="124" t="s">
        <v>1314</v>
      </c>
    </row>
    <row r="2483" spans="1:16" ht="63.75">
      <c r="A2483" s="257">
        <v>291</v>
      </c>
      <c r="B2483" s="124"/>
      <c r="C2483" s="125" t="s">
        <v>794</v>
      </c>
      <c r="D2483" s="119">
        <v>43202</v>
      </c>
      <c r="E2483" s="120" t="s">
        <v>5388</v>
      </c>
      <c r="F2483" s="120" t="s">
        <v>11</v>
      </c>
      <c r="G2483" s="120">
        <v>710779</v>
      </c>
      <c r="H2483" s="124"/>
      <c r="I2483" s="128" t="s">
        <v>6049</v>
      </c>
      <c r="J2483" s="124"/>
      <c r="K2483" s="124"/>
      <c r="L2483" s="124"/>
      <c r="M2483" s="124"/>
      <c r="N2483" s="207">
        <v>50</v>
      </c>
      <c r="O2483" s="207">
        <v>0</v>
      </c>
      <c r="P2483" s="124" t="s">
        <v>1314</v>
      </c>
    </row>
    <row r="2484" spans="1:16" ht="63.75">
      <c r="A2484" s="257" t="s">
        <v>619</v>
      </c>
      <c r="B2484" s="124"/>
      <c r="C2484" s="125" t="s">
        <v>713</v>
      </c>
      <c r="D2484" s="119">
        <v>43203</v>
      </c>
      <c r="E2484" s="120" t="s">
        <v>4937</v>
      </c>
      <c r="F2484" s="120" t="s">
        <v>3</v>
      </c>
      <c r="G2484" s="120">
        <v>1613641</v>
      </c>
      <c r="H2484" s="124"/>
      <c r="I2484" s="128" t="s">
        <v>5643</v>
      </c>
      <c r="J2484" s="124"/>
      <c r="K2484" s="124"/>
      <c r="L2484" s="124"/>
      <c r="M2484" s="124"/>
      <c r="N2484" s="207">
        <v>0</v>
      </c>
      <c r="O2484" s="207">
        <v>741.5</v>
      </c>
      <c r="P2484" s="124" t="s">
        <v>1314</v>
      </c>
    </row>
    <row r="2485" spans="1:16" ht="51">
      <c r="A2485" s="257">
        <v>340</v>
      </c>
      <c r="B2485" s="124"/>
      <c r="C2485" s="125" t="s">
        <v>814</v>
      </c>
      <c r="D2485" s="119">
        <v>43203</v>
      </c>
      <c r="E2485" s="120" t="s">
        <v>5087</v>
      </c>
      <c r="F2485" s="120" t="s">
        <v>3</v>
      </c>
      <c r="G2485" s="120">
        <v>1613601</v>
      </c>
      <c r="H2485" s="124"/>
      <c r="I2485" s="128" t="s">
        <v>5775</v>
      </c>
      <c r="J2485" s="124"/>
      <c r="K2485" s="124"/>
      <c r="L2485" s="124"/>
      <c r="M2485" s="124"/>
      <c r="N2485" s="207">
        <v>0</v>
      </c>
      <c r="O2485" s="207">
        <v>122.88</v>
      </c>
      <c r="P2485" s="124" t="s">
        <v>1314</v>
      </c>
    </row>
    <row r="2486" spans="1:16" ht="63.75">
      <c r="A2486" s="257">
        <v>130</v>
      </c>
      <c r="B2486" s="124"/>
      <c r="C2486" s="125" t="s">
        <v>727</v>
      </c>
      <c r="D2486" s="119">
        <v>43203</v>
      </c>
      <c r="E2486" s="120" t="s">
        <v>5088</v>
      </c>
      <c r="F2486" s="120" t="s">
        <v>3</v>
      </c>
      <c r="G2486" s="120">
        <v>1613678</v>
      </c>
      <c r="H2486" s="124"/>
      <c r="I2486" s="128" t="s">
        <v>5776</v>
      </c>
      <c r="J2486" s="124"/>
      <c r="K2486" s="124"/>
      <c r="L2486" s="124"/>
      <c r="M2486" s="124"/>
      <c r="N2486" s="207">
        <v>0</v>
      </c>
      <c r="O2486" s="207">
        <v>2317.5</v>
      </c>
      <c r="P2486" s="124" t="s">
        <v>1314</v>
      </c>
    </row>
    <row r="2487" spans="1:16" ht="38.25">
      <c r="A2487" s="257">
        <v>20</v>
      </c>
      <c r="B2487" s="124"/>
      <c r="C2487" s="125" t="s">
        <v>693</v>
      </c>
      <c r="D2487" s="119">
        <v>43203</v>
      </c>
      <c r="E2487" s="120" t="s">
        <v>5089</v>
      </c>
      <c r="F2487" s="120" t="s">
        <v>3</v>
      </c>
      <c r="G2487" s="120">
        <v>1613554</v>
      </c>
      <c r="H2487" s="124"/>
      <c r="I2487" s="128" t="s">
        <v>5777</v>
      </c>
      <c r="J2487" s="124"/>
      <c r="K2487" s="124"/>
      <c r="L2487" s="124"/>
      <c r="M2487" s="124"/>
      <c r="N2487" s="207">
        <v>0</v>
      </c>
      <c r="O2487" s="207">
        <v>252</v>
      </c>
      <c r="P2487" s="124" t="s">
        <v>1314</v>
      </c>
    </row>
    <row r="2488" spans="1:16" ht="51">
      <c r="A2488" s="257">
        <v>130</v>
      </c>
      <c r="B2488" s="124"/>
      <c r="C2488" s="125" t="s">
        <v>727</v>
      </c>
      <c r="D2488" s="119">
        <v>43203</v>
      </c>
      <c r="E2488" s="120" t="s">
        <v>5094</v>
      </c>
      <c r="F2488" s="120" t="s">
        <v>3</v>
      </c>
      <c r="G2488" s="120">
        <v>1613714</v>
      </c>
      <c r="H2488" s="124"/>
      <c r="I2488" s="128" t="s">
        <v>5779</v>
      </c>
      <c r="J2488" s="124"/>
      <c r="K2488" s="124"/>
      <c r="L2488" s="124"/>
      <c r="M2488" s="124"/>
      <c r="N2488" s="207">
        <v>0</v>
      </c>
      <c r="O2488" s="207">
        <v>222</v>
      </c>
      <c r="P2488" s="124" t="s">
        <v>1314</v>
      </c>
    </row>
    <row r="2489" spans="1:16" ht="51">
      <c r="A2489" s="257" t="s">
        <v>619</v>
      </c>
      <c r="B2489" s="124"/>
      <c r="C2489" s="125" t="s">
        <v>713</v>
      </c>
      <c r="D2489" s="119">
        <v>43203</v>
      </c>
      <c r="E2489" s="120" t="s">
        <v>5130</v>
      </c>
      <c r="F2489" s="120" t="s">
        <v>3</v>
      </c>
      <c r="G2489" s="120">
        <v>1613711</v>
      </c>
      <c r="H2489" s="124"/>
      <c r="I2489" s="128" t="s">
        <v>5810</v>
      </c>
      <c r="J2489" s="124"/>
      <c r="K2489" s="124"/>
      <c r="L2489" s="124"/>
      <c r="M2489" s="124"/>
      <c r="N2489" s="207">
        <v>0</v>
      </c>
      <c r="O2489" s="207">
        <v>0.01</v>
      </c>
      <c r="P2489" s="124" t="s">
        <v>3943</v>
      </c>
    </row>
    <row r="2490" spans="1:16" ht="51">
      <c r="A2490" s="257" t="s">
        <v>619</v>
      </c>
      <c r="B2490" s="124"/>
      <c r="C2490" s="125" t="s">
        <v>713</v>
      </c>
      <c r="D2490" s="119">
        <v>43203</v>
      </c>
      <c r="E2490" s="120" t="s">
        <v>5189</v>
      </c>
      <c r="F2490" s="120" t="s">
        <v>3</v>
      </c>
      <c r="G2490" s="120">
        <v>1613564</v>
      </c>
      <c r="H2490" s="124"/>
      <c r="I2490" s="128" t="s">
        <v>4129</v>
      </c>
      <c r="J2490" s="124"/>
      <c r="K2490" s="124"/>
      <c r="L2490" s="124"/>
      <c r="M2490" s="124"/>
      <c r="N2490" s="207">
        <v>0</v>
      </c>
      <c r="O2490" s="207">
        <v>5461.35</v>
      </c>
      <c r="P2490" s="124" t="s">
        <v>1314</v>
      </c>
    </row>
    <row r="2491" spans="1:16" ht="51">
      <c r="A2491" s="257" t="s">
        <v>619</v>
      </c>
      <c r="B2491" s="124"/>
      <c r="C2491" s="125" t="s">
        <v>713</v>
      </c>
      <c r="D2491" s="119">
        <v>43203</v>
      </c>
      <c r="E2491" s="120" t="s">
        <v>5225</v>
      </c>
      <c r="F2491" s="120" t="s">
        <v>3</v>
      </c>
      <c r="G2491" s="120">
        <v>1613710</v>
      </c>
      <c r="H2491" s="124"/>
      <c r="I2491" s="128" t="s">
        <v>5889</v>
      </c>
      <c r="J2491" s="124"/>
      <c r="K2491" s="124"/>
      <c r="L2491" s="124"/>
      <c r="M2491" s="124"/>
      <c r="N2491" s="207">
        <v>0</v>
      </c>
      <c r="O2491" s="207">
        <v>185.5</v>
      </c>
      <c r="P2491" s="124" t="s">
        <v>1314</v>
      </c>
    </row>
    <row r="2492" spans="1:16" ht="89.25">
      <c r="A2492" s="257">
        <v>20</v>
      </c>
      <c r="B2492" s="124"/>
      <c r="C2492" s="125" t="s">
        <v>693</v>
      </c>
      <c r="D2492" s="119">
        <v>43203</v>
      </c>
      <c r="E2492" s="120" t="s">
        <v>5389</v>
      </c>
      <c r="F2492" s="120" t="s">
        <v>11</v>
      </c>
      <c r="G2492" s="120">
        <v>918677</v>
      </c>
      <c r="H2492" s="124"/>
      <c r="I2492" s="128" t="s">
        <v>6050</v>
      </c>
      <c r="J2492" s="124"/>
      <c r="K2492" s="124"/>
      <c r="L2492" s="124"/>
      <c r="M2492" s="124"/>
      <c r="N2492" s="207">
        <v>976.92</v>
      </c>
      <c r="O2492" s="207">
        <v>0</v>
      </c>
      <c r="P2492" s="124" t="s">
        <v>1314</v>
      </c>
    </row>
    <row r="2493" spans="1:16" ht="76.5">
      <c r="A2493" s="257" t="s">
        <v>619</v>
      </c>
      <c r="B2493" s="124"/>
      <c r="C2493" s="125" t="s">
        <v>713</v>
      </c>
      <c r="D2493" s="119">
        <v>43203</v>
      </c>
      <c r="E2493" s="120" t="s">
        <v>5390</v>
      </c>
      <c r="F2493" s="120" t="s">
        <v>15</v>
      </c>
      <c r="G2493" s="120">
        <v>710961</v>
      </c>
      <c r="H2493" s="124"/>
      <c r="I2493" s="128" t="s">
        <v>6051</v>
      </c>
      <c r="J2493" s="124"/>
      <c r="K2493" s="124"/>
      <c r="L2493" s="124"/>
      <c r="M2493" s="124"/>
      <c r="N2493" s="207">
        <v>50</v>
      </c>
      <c r="O2493" s="207">
        <v>0</v>
      </c>
      <c r="P2493" s="124" t="s">
        <v>1314</v>
      </c>
    </row>
    <row r="2494" spans="1:16" ht="102">
      <c r="A2494" s="257">
        <v>513</v>
      </c>
      <c r="B2494" s="124"/>
      <c r="C2494" s="125" t="s">
        <v>201</v>
      </c>
      <c r="D2494" s="119">
        <v>43203</v>
      </c>
      <c r="E2494" s="120" t="s">
        <v>5391</v>
      </c>
      <c r="F2494" s="120" t="s">
        <v>15</v>
      </c>
      <c r="G2494" s="120">
        <v>4752</v>
      </c>
      <c r="H2494" s="124"/>
      <c r="I2494" s="128" t="s">
        <v>6052</v>
      </c>
      <c r="J2494" s="124"/>
      <c r="K2494" s="124"/>
      <c r="L2494" s="124"/>
      <c r="M2494" s="124"/>
      <c r="N2494" s="207">
        <v>16688.59</v>
      </c>
      <c r="O2494" s="207">
        <v>0</v>
      </c>
      <c r="P2494" s="124" t="s">
        <v>1314</v>
      </c>
    </row>
    <row r="2495" spans="1:16" ht="63.75">
      <c r="A2495" s="257">
        <v>513</v>
      </c>
      <c r="B2495" s="124"/>
      <c r="C2495" s="125" t="s">
        <v>201</v>
      </c>
      <c r="D2495" s="119">
        <v>43203</v>
      </c>
      <c r="E2495" s="120" t="s">
        <v>5392</v>
      </c>
      <c r="F2495" s="120" t="s">
        <v>15</v>
      </c>
      <c r="G2495" s="120">
        <v>711103</v>
      </c>
      <c r="H2495" s="124"/>
      <c r="I2495" s="128" t="s">
        <v>4605</v>
      </c>
      <c r="J2495" s="124"/>
      <c r="K2495" s="124"/>
      <c r="L2495" s="124"/>
      <c r="M2495" s="124"/>
      <c r="N2495" s="207">
        <v>50</v>
      </c>
      <c r="O2495" s="207">
        <v>0</v>
      </c>
      <c r="P2495" s="124" t="s">
        <v>1314</v>
      </c>
    </row>
    <row r="2496" spans="1:16" ht="51">
      <c r="A2496" s="257" t="s">
        <v>619</v>
      </c>
      <c r="B2496" s="124"/>
      <c r="C2496" s="125" t="s">
        <v>713</v>
      </c>
      <c r="D2496" s="119">
        <v>43203</v>
      </c>
      <c r="E2496" s="120" t="s">
        <v>5393</v>
      </c>
      <c r="F2496" s="120" t="s">
        <v>15</v>
      </c>
      <c r="G2496" s="120">
        <v>711107</v>
      </c>
      <c r="H2496" s="124"/>
      <c r="I2496" s="128" t="s">
        <v>6053</v>
      </c>
      <c r="J2496" s="124"/>
      <c r="K2496" s="124"/>
      <c r="L2496" s="124"/>
      <c r="M2496" s="124"/>
      <c r="N2496" s="207">
        <v>50</v>
      </c>
      <c r="O2496" s="207">
        <v>0</v>
      </c>
      <c r="P2496" s="124" t="s">
        <v>1314</v>
      </c>
    </row>
    <row r="2497" spans="1:16" ht="89.25">
      <c r="A2497" s="257">
        <v>513</v>
      </c>
      <c r="B2497" s="124"/>
      <c r="C2497" s="125" t="s">
        <v>201</v>
      </c>
      <c r="D2497" s="119">
        <v>43203</v>
      </c>
      <c r="E2497" s="120" t="s">
        <v>5394</v>
      </c>
      <c r="F2497" s="120" t="s">
        <v>15</v>
      </c>
      <c r="G2497" s="120">
        <v>4761</v>
      </c>
      <c r="H2497" s="124"/>
      <c r="I2497" s="128" t="s">
        <v>6054</v>
      </c>
      <c r="J2497" s="124"/>
      <c r="K2497" s="124"/>
      <c r="L2497" s="124"/>
      <c r="M2497" s="124"/>
      <c r="N2497" s="207">
        <v>50</v>
      </c>
      <c r="O2497" s="207">
        <v>0</v>
      </c>
      <c r="P2497" s="124" t="s">
        <v>1314</v>
      </c>
    </row>
    <row r="2498" spans="1:16" ht="102">
      <c r="A2498" s="257">
        <v>513</v>
      </c>
      <c r="B2498" s="124"/>
      <c r="C2498" s="125" t="s">
        <v>201</v>
      </c>
      <c r="D2498" s="119">
        <v>43203</v>
      </c>
      <c r="E2498" s="120" t="s">
        <v>5395</v>
      </c>
      <c r="F2498" s="120" t="s">
        <v>15</v>
      </c>
      <c r="G2498" s="120">
        <v>4762</v>
      </c>
      <c r="H2498" s="124"/>
      <c r="I2498" s="128" t="s">
        <v>6055</v>
      </c>
      <c r="J2498" s="124"/>
      <c r="K2498" s="124"/>
      <c r="L2498" s="124"/>
      <c r="M2498" s="124"/>
      <c r="N2498" s="207">
        <v>39181.019999999997</v>
      </c>
      <c r="O2498" s="207">
        <v>0</v>
      </c>
      <c r="P2498" s="124" t="s">
        <v>1314</v>
      </c>
    </row>
    <row r="2499" spans="1:16" ht="51">
      <c r="A2499" s="257">
        <v>513</v>
      </c>
      <c r="B2499" s="124"/>
      <c r="C2499" s="125" t="s">
        <v>201</v>
      </c>
      <c r="D2499" s="119">
        <v>43203</v>
      </c>
      <c r="E2499" s="120" t="s">
        <v>5396</v>
      </c>
      <c r="F2499" s="120" t="s">
        <v>15</v>
      </c>
      <c r="G2499" s="120">
        <v>711754</v>
      </c>
      <c r="H2499" s="124"/>
      <c r="I2499" s="128" t="s">
        <v>3654</v>
      </c>
      <c r="J2499" s="124"/>
      <c r="K2499" s="124"/>
      <c r="L2499" s="124"/>
      <c r="M2499" s="124"/>
      <c r="N2499" s="207">
        <v>50</v>
      </c>
      <c r="O2499" s="207">
        <v>0</v>
      </c>
      <c r="P2499" s="124" t="s">
        <v>1314</v>
      </c>
    </row>
    <row r="2500" spans="1:16" ht="51">
      <c r="A2500" s="257">
        <v>513</v>
      </c>
      <c r="B2500" s="124"/>
      <c r="C2500" s="125" t="s">
        <v>201</v>
      </c>
      <c r="D2500" s="119">
        <v>43203</v>
      </c>
      <c r="E2500" s="120" t="s">
        <v>5397</v>
      </c>
      <c r="F2500" s="120" t="s">
        <v>15</v>
      </c>
      <c r="G2500" s="120">
        <v>711773</v>
      </c>
      <c r="H2500" s="124"/>
      <c r="I2500" s="128" t="s">
        <v>1390</v>
      </c>
      <c r="J2500" s="124"/>
      <c r="K2500" s="124"/>
      <c r="L2500" s="124"/>
      <c r="M2500" s="124"/>
      <c r="N2500" s="207">
        <v>50</v>
      </c>
      <c r="O2500" s="207">
        <v>0</v>
      </c>
      <c r="P2500" s="124" t="s">
        <v>1314</v>
      </c>
    </row>
    <row r="2501" spans="1:16" ht="51">
      <c r="A2501" s="257">
        <v>513</v>
      </c>
      <c r="B2501" s="124"/>
      <c r="C2501" s="125" t="s">
        <v>201</v>
      </c>
      <c r="D2501" s="119">
        <v>43203</v>
      </c>
      <c r="E2501" s="120" t="s">
        <v>5398</v>
      </c>
      <c r="F2501" s="120" t="s">
        <v>15</v>
      </c>
      <c r="G2501" s="120">
        <v>711904</v>
      </c>
      <c r="H2501" s="124"/>
      <c r="I2501" s="128" t="s">
        <v>3654</v>
      </c>
      <c r="J2501" s="124"/>
      <c r="K2501" s="124"/>
      <c r="L2501" s="124"/>
      <c r="M2501" s="124"/>
      <c r="N2501" s="207">
        <v>50</v>
      </c>
      <c r="O2501" s="207">
        <v>0</v>
      </c>
      <c r="P2501" s="124" t="s">
        <v>1314</v>
      </c>
    </row>
    <row r="2502" spans="1:16" ht="51">
      <c r="A2502" s="257">
        <v>513</v>
      </c>
      <c r="B2502" s="124"/>
      <c r="C2502" s="125" t="s">
        <v>201</v>
      </c>
      <c r="D2502" s="119">
        <v>43203</v>
      </c>
      <c r="E2502" s="120" t="s">
        <v>5399</v>
      </c>
      <c r="F2502" s="120" t="s">
        <v>15</v>
      </c>
      <c r="G2502" s="120">
        <v>711906</v>
      </c>
      <c r="H2502" s="124"/>
      <c r="I2502" s="128" t="s">
        <v>4717</v>
      </c>
      <c r="J2502" s="124"/>
      <c r="K2502" s="124"/>
      <c r="L2502" s="124"/>
      <c r="M2502" s="124"/>
      <c r="N2502" s="207">
        <v>50</v>
      </c>
      <c r="O2502" s="207">
        <v>0</v>
      </c>
      <c r="P2502" s="124" t="s">
        <v>1314</v>
      </c>
    </row>
    <row r="2503" spans="1:16" ht="51">
      <c r="A2503" s="257">
        <v>513</v>
      </c>
      <c r="B2503" s="124"/>
      <c r="C2503" s="125" t="s">
        <v>201</v>
      </c>
      <c r="D2503" s="119">
        <v>43203</v>
      </c>
      <c r="E2503" s="120" t="s">
        <v>5400</v>
      </c>
      <c r="F2503" s="120" t="s">
        <v>15</v>
      </c>
      <c r="G2503" s="120">
        <v>711997</v>
      </c>
      <c r="H2503" s="124"/>
      <c r="I2503" s="128" t="s">
        <v>6056</v>
      </c>
      <c r="J2503" s="124"/>
      <c r="K2503" s="124"/>
      <c r="L2503" s="124"/>
      <c r="M2503" s="124"/>
      <c r="N2503" s="207">
        <v>50</v>
      </c>
      <c r="O2503" s="207">
        <v>0</v>
      </c>
      <c r="P2503" s="124" t="s">
        <v>1314</v>
      </c>
    </row>
    <row r="2504" spans="1:16" ht="51">
      <c r="A2504" s="257">
        <v>513</v>
      </c>
      <c r="B2504" s="124"/>
      <c r="C2504" s="125" t="s">
        <v>201</v>
      </c>
      <c r="D2504" s="119">
        <v>43203</v>
      </c>
      <c r="E2504" s="120" t="s">
        <v>5401</v>
      </c>
      <c r="F2504" s="120" t="s">
        <v>15</v>
      </c>
      <c r="G2504" s="120">
        <v>711999</v>
      </c>
      <c r="H2504" s="124"/>
      <c r="I2504" s="128" t="s">
        <v>6056</v>
      </c>
      <c r="J2504" s="124"/>
      <c r="K2504" s="124"/>
      <c r="L2504" s="124"/>
      <c r="M2504" s="124"/>
      <c r="N2504" s="207">
        <v>50</v>
      </c>
      <c r="O2504" s="207">
        <v>0</v>
      </c>
      <c r="P2504" s="124" t="s">
        <v>1314</v>
      </c>
    </row>
    <row r="2505" spans="1:16" ht="63.75">
      <c r="A2505" s="257" t="s">
        <v>619</v>
      </c>
      <c r="B2505" s="124"/>
      <c r="C2505" s="125" t="s">
        <v>713</v>
      </c>
      <c r="D2505" s="119">
        <v>43206</v>
      </c>
      <c r="E2505" s="120" t="s">
        <v>4944</v>
      </c>
      <c r="F2505" s="120" t="s">
        <v>3</v>
      </c>
      <c r="G2505" s="120">
        <v>1614136</v>
      </c>
      <c r="H2505" s="124"/>
      <c r="I2505" s="128" t="s">
        <v>5650</v>
      </c>
      <c r="J2505" s="124"/>
      <c r="K2505" s="124"/>
      <c r="L2505" s="124"/>
      <c r="M2505" s="124"/>
      <c r="N2505" s="207">
        <v>0</v>
      </c>
      <c r="O2505" s="207">
        <v>302</v>
      </c>
      <c r="P2505" s="124" t="s">
        <v>1314</v>
      </c>
    </row>
    <row r="2506" spans="1:16" ht="63.75">
      <c r="A2506" s="257">
        <v>661</v>
      </c>
      <c r="B2506" s="124"/>
      <c r="C2506" s="125" t="s">
        <v>234</v>
      </c>
      <c r="D2506" s="119">
        <v>43206</v>
      </c>
      <c r="E2506" s="120" t="s">
        <v>4969</v>
      </c>
      <c r="F2506" s="120" t="s">
        <v>3</v>
      </c>
      <c r="G2506" s="120">
        <v>1614145</v>
      </c>
      <c r="H2506" s="124"/>
      <c r="I2506" s="128" t="s">
        <v>5675</v>
      </c>
      <c r="J2506" s="124"/>
      <c r="K2506" s="124"/>
      <c r="L2506" s="124"/>
      <c r="M2506" s="124"/>
      <c r="N2506" s="207">
        <v>0</v>
      </c>
      <c r="O2506" s="207">
        <v>25194.09</v>
      </c>
      <c r="P2506" s="124" t="s">
        <v>1314</v>
      </c>
    </row>
    <row r="2507" spans="1:16" ht="51">
      <c r="A2507" s="257" t="s">
        <v>619</v>
      </c>
      <c r="B2507" s="124"/>
      <c r="C2507" s="125" t="s">
        <v>713</v>
      </c>
      <c r="D2507" s="119">
        <v>43206</v>
      </c>
      <c r="E2507" s="120" t="s">
        <v>4970</v>
      </c>
      <c r="F2507" s="120" t="s">
        <v>3</v>
      </c>
      <c r="G2507" s="120">
        <v>1614070</v>
      </c>
      <c r="H2507" s="124"/>
      <c r="I2507" s="128" t="s">
        <v>5676</v>
      </c>
      <c r="J2507" s="124"/>
      <c r="K2507" s="124"/>
      <c r="L2507" s="124"/>
      <c r="M2507" s="124"/>
      <c r="N2507" s="207">
        <v>0</v>
      </c>
      <c r="O2507" s="207">
        <v>1681.1</v>
      </c>
      <c r="P2507" s="124" t="s">
        <v>1314</v>
      </c>
    </row>
    <row r="2508" spans="1:16" ht="51">
      <c r="A2508" s="257" t="s">
        <v>619</v>
      </c>
      <c r="B2508" s="124"/>
      <c r="C2508" s="125" t="s">
        <v>713</v>
      </c>
      <c r="D2508" s="119">
        <v>43206</v>
      </c>
      <c r="E2508" s="120" t="s">
        <v>5027</v>
      </c>
      <c r="F2508" s="120" t="s">
        <v>3</v>
      </c>
      <c r="G2508" s="120">
        <v>1614165</v>
      </c>
      <c r="H2508" s="124"/>
      <c r="I2508" s="128" t="s">
        <v>5722</v>
      </c>
      <c r="J2508" s="124"/>
      <c r="K2508" s="124"/>
      <c r="L2508" s="124"/>
      <c r="M2508" s="124"/>
      <c r="N2508" s="207">
        <v>0</v>
      </c>
      <c r="O2508" s="207">
        <v>90</v>
      </c>
      <c r="P2508" s="124" t="s">
        <v>1314</v>
      </c>
    </row>
    <row r="2509" spans="1:16" ht="63.75">
      <c r="A2509" s="257" t="s">
        <v>622</v>
      </c>
      <c r="B2509" s="124"/>
      <c r="C2509" s="125" t="s">
        <v>715</v>
      </c>
      <c r="D2509" s="119">
        <v>43206</v>
      </c>
      <c r="E2509" s="120" t="s">
        <v>5066</v>
      </c>
      <c r="F2509" s="120" t="s">
        <v>3</v>
      </c>
      <c r="G2509" s="120">
        <v>1614060</v>
      </c>
      <c r="H2509" s="124"/>
      <c r="I2509" s="128" t="s">
        <v>5756</v>
      </c>
      <c r="J2509" s="124"/>
      <c r="K2509" s="124"/>
      <c r="L2509" s="124"/>
      <c r="M2509" s="124"/>
      <c r="N2509" s="207">
        <v>0</v>
      </c>
      <c r="O2509" s="207">
        <v>0.31</v>
      </c>
      <c r="P2509" s="124" t="s">
        <v>1314</v>
      </c>
    </row>
    <row r="2510" spans="1:16" ht="51">
      <c r="A2510" s="257">
        <v>35</v>
      </c>
      <c r="B2510" s="124"/>
      <c r="C2510" s="125" t="s">
        <v>696</v>
      </c>
      <c r="D2510" s="119">
        <v>43206</v>
      </c>
      <c r="E2510" s="120" t="s">
        <v>5091</v>
      </c>
      <c r="F2510" s="120" t="s">
        <v>3</v>
      </c>
      <c r="G2510" s="120">
        <v>1614156</v>
      </c>
      <c r="H2510" s="124"/>
      <c r="I2510" s="128" t="s">
        <v>1380</v>
      </c>
      <c r="J2510" s="124"/>
      <c r="K2510" s="124"/>
      <c r="L2510" s="124"/>
      <c r="M2510" s="124"/>
      <c r="N2510" s="207">
        <v>0</v>
      </c>
      <c r="O2510" s="207">
        <v>1200</v>
      </c>
      <c r="P2510" s="124" t="s">
        <v>1314</v>
      </c>
    </row>
    <row r="2511" spans="1:16" ht="63.75">
      <c r="A2511" s="257">
        <v>344</v>
      </c>
      <c r="B2511" s="124"/>
      <c r="C2511" s="125" t="s">
        <v>818</v>
      </c>
      <c r="D2511" s="119">
        <v>43206</v>
      </c>
      <c r="E2511" s="120" t="s">
        <v>5106</v>
      </c>
      <c r="F2511" s="120" t="s">
        <v>3</v>
      </c>
      <c r="G2511" s="120">
        <v>1614041</v>
      </c>
      <c r="H2511" s="124"/>
      <c r="I2511" s="128" t="s">
        <v>5789</v>
      </c>
      <c r="J2511" s="124"/>
      <c r="K2511" s="124"/>
      <c r="L2511" s="124"/>
      <c r="M2511" s="124"/>
      <c r="N2511" s="207">
        <v>0</v>
      </c>
      <c r="O2511" s="207">
        <v>1113.6600000000001</v>
      </c>
      <c r="P2511" s="124" t="s">
        <v>1314</v>
      </c>
    </row>
    <row r="2512" spans="1:16" ht="63.75">
      <c r="A2512" s="257">
        <v>373</v>
      </c>
      <c r="B2512" s="124"/>
      <c r="C2512" s="125" t="s">
        <v>1269</v>
      </c>
      <c r="D2512" s="119">
        <v>43206</v>
      </c>
      <c r="E2512" s="120" t="s">
        <v>5110</v>
      </c>
      <c r="F2512" s="120" t="s">
        <v>3</v>
      </c>
      <c r="G2512" s="120">
        <v>1614261</v>
      </c>
      <c r="H2512" s="124"/>
      <c r="I2512" s="128" t="s">
        <v>5793</v>
      </c>
      <c r="J2512" s="124"/>
      <c r="K2512" s="124"/>
      <c r="L2512" s="124"/>
      <c r="M2512" s="124"/>
      <c r="N2512" s="207">
        <v>0</v>
      </c>
      <c r="O2512" s="207">
        <v>1660.77</v>
      </c>
      <c r="P2512" s="124" t="s">
        <v>1314</v>
      </c>
    </row>
    <row r="2513" spans="1:16" ht="51">
      <c r="A2513" s="257" t="s">
        <v>619</v>
      </c>
      <c r="B2513" s="124"/>
      <c r="C2513" s="125" t="s">
        <v>713</v>
      </c>
      <c r="D2513" s="119">
        <v>43206</v>
      </c>
      <c r="E2513" s="120" t="s">
        <v>5111</v>
      </c>
      <c r="F2513" s="120" t="s">
        <v>3</v>
      </c>
      <c r="G2513" s="120">
        <v>1614234</v>
      </c>
      <c r="H2513" s="124"/>
      <c r="I2513" s="128" t="s">
        <v>5794</v>
      </c>
      <c r="J2513" s="124"/>
      <c r="K2513" s="124"/>
      <c r="L2513" s="124"/>
      <c r="M2513" s="124"/>
      <c r="N2513" s="207">
        <v>0</v>
      </c>
      <c r="O2513" s="207">
        <v>4.6500000000000004</v>
      </c>
      <c r="P2513" s="124" t="s">
        <v>1314</v>
      </c>
    </row>
    <row r="2514" spans="1:16" ht="38.25">
      <c r="A2514" s="257">
        <v>20</v>
      </c>
      <c r="B2514" s="124"/>
      <c r="C2514" s="125" t="s">
        <v>693</v>
      </c>
      <c r="D2514" s="119">
        <v>43206</v>
      </c>
      <c r="E2514" s="120" t="s">
        <v>5112</v>
      </c>
      <c r="F2514" s="120" t="s">
        <v>3</v>
      </c>
      <c r="G2514" s="120">
        <v>1614273</v>
      </c>
      <c r="H2514" s="124"/>
      <c r="I2514" s="128" t="s">
        <v>5795</v>
      </c>
      <c r="J2514" s="124"/>
      <c r="K2514" s="124"/>
      <c r="L2514" s="124"/>
      <c r="M2514" s="124"/>
      <c r="N2514" s="207">
        <v>0</v>
      </c>
      <c r="O2514" s="207">
        <v>65</v>
      </c>
      <c r="P2514" s="124" t="s">
        <v>1314</v>
      </c>
    </row>
    <row r="2515" spans="1:16" ht="38.25">
      <c r="A2515" s="257">
        <v>129</v>
      </c>
      <c r="B2515" s="124"/>
      <c r="C2515" s="125" t="s">
        <v>726</v>
      </c>
      <c r="D2515" s="119">
        <v>43206</v>
      </c>
      <c r="E2515" s="120" t="s">
        <v>5113</v>
      </c>
      <c r="F2515" s="120" t="s">
        <v>3</v>
      </c>
      <c r="G2515" s="120">
        <v>1614277</v>
      </c>
      <c r="H2515" s="124"/>
      <c r="I2515" s="128" t="s">
        <v>5796</v>
      </c>
      <c r="J2515" s="124"/>
      <c r="K2515" s="124"/>
      <c r="L2515" s="124"/>
      <c r="M2515" s="124"/>
      <c r="N2515" s="207">
        <v>0</v>
      </c>
      <c r="O2515" s="207">
        <v>1562</v>
      </c>
      <c r="P2515" s="124" t="s">
        <v>1314</v>
      </c>
    </row>
    <row r="2516" spans="1:16" ht="51">
      <c r="A2516" s="257" t="s">
        <v>619</v>
      </c>
      <c r="B2516" s="124"/>
      <c r="C2516" s="125" t="s">
        <v>713</v>
      </c>
      <c r="D2516" s="119">
        <v>43206</v>
      </c>
      <c r="E2516" s="120" t="s">
        <v>5114</v>
      </c>
      <c r="F2516" s="120" t="s">
        <v>3</v>
      </c>
      <c r="G2516" s="120">
        <v>1614228</v>
      </c>
      <c r="H2516" s="124"/>
      <c r="I2516" s="128" t="s">
        <v>5797</v>
      </c>
      <c r="J2516" s="124"/>
      <c r="K2516" s="124"/>
      <c r="L2516" s="124"/>
      <c r="M2516" s="124"/>
      <c r="N2516" s="207">
        <v>0</v>
      </c>
      <c r="O2516" s="207">
        <v>1524</v>
      </c>
      <c r="P2516" s="124" t="s">
        <v>1314</v>
      </c>
    </row>
    <row r="2517" spans="1:16" ht="51">
      <c r="A2517" s="257" t="s">
        <v>619</v>
      </c>
      <c r="B2517" s="124"/>
      <c r="C2517" s="125" t="s">
        <v>713</v>
      </c>
      <c r="D2517" s="119">
        <v>43206</v>
      </c>
      <c r="E2517" s="120" t="s">
        <v>5205</v>
      </c>
      <c r="F2517" s="120" t="s">
        <v>3</v>
      </c>
      <c r="G2517" s="120">
        <v>1614028</v>
      </c>
      <c r="H2517" s="124"/>
      <c r="I2517" s="128" t="s">
        <v>5874</v>
      </c>
      <c r="J2517" s="124"/>
      <c r="K2517" s="124"/>
      <c r="L2517" s="124"/>
      <c r="M2517" s="124"/>
      <c r="N2517" s="207">
        <v>0</v>
      </c>
      <c r="O2517" s="207">
        <v>590.4</v>
      </c>
      <c r="P2517" s="124" t="s">
        <v>1314</v>
      </c>
    </row>
    <row r="2518" spans="1:16" ht="51">
      <c r="A2518" s="257" t="s">
        <v>619</v>
      </c>
      <c r="B2518" s="124"/>
      <c r="C2518" s="125" t="s">
        <v>713</v>
      </c>
      <c r="D2518" s="119">
        <v>43206</v>
      </c>
      <c r="E2518" s="120" t="s">
        <v>5242</v>
      </c>
      <c r="F2518" s="120" t="s">
        <v>3</v>
      </c>
      <c r="G2518" s="120">
        <v>1614065</v>
      </c>
      <c r="H2518" s="124"/>
      <c r="I2518" s="128" t="s">
        <v>5906</v>
      </c>
      <c r="J2518" s="124"/>
      <c r="K2518" s="124"/>
      <c r="L2518" s="124"/>
      <c r="M2518" s="124"/>
      <c r="N2518" s="207">
        <v>0</v>
      </c>
      <c r="O2518" s="207">
        <v>7.86</v>
      </c>
      <c r="P2518" s="124" t="s">
        <v>1314</v>
      </c>
    </row>
    <row r="2519" spans="1:16" ht="76.5">
      <c r="A2519" s="257">
        <v>513</v>
      </c>
      <c r="B2519" s="124"/>
      <c r="C2519" s="125" t="s">
        <v>201</v>
      </c>
      <c r="D2519" s="119">
        <v>43206</v>
      </c>
      <c r="E2519" s="120" t="s">
        <v>5402</v>
      </c>
      <c r="F2519" s="120" t="s">
        <v>13</v>
      </c>
      <c r="G2519" s="120">
        <v>918870</v>
      </c>
      <c r="H2519" s="124"/>
      <c r="I2519" s="128" t="s">
        <v>6057</v>
      </c>
      <c r="J2519" s="124"/>
      <c r="K2519" s="124"/>
      <c r="L2519" s="124"/>
      <c r="M2519" s="124"/>
      <c r="N2519" s="207">
        <v>143498.84</v>
      </c>
      <c r="O2519" s="207">
        <v>0</v>
      </c>
      <c r="P2519" s="124" t="s">
        <v>1314</v>
      </c>
    </row>
    <row r="2520" spans="1:16" ht="76.5">
      <c r="A2520" s="257">
        <v>513</v>
      </c>
      <c r="B2520" s="124"/>
      <c r="C2520" s="125" t="s">
        <v>201</v>
      </c>
      <c r="D2520" s="119">
        <v>43206</v>
      </c>
      <c r="E2520" s="120" t="s">
        <v>5403</v>
      </c>
      <c r="F2520" s="120" t="s">
        <v>11</v>
      </c>
      <c r="G2520" s="120">
        <v>918870</v>
      </c>
      <c r="H2520" s="124"/>
      <c r="I2520" s="128" t="s">
        <v>6058</v>
      </c>
      <c r="J2520" s="124"/>
      <c r="K2520" s="124"/>
      <c r="L2520" s="124"/>
      <c r="M2520" s="124"/>
      <c r="N2520" s="207">
        <v>368.99</v>
      </c>
      <c r="O2520" s="207">
        <v>0</v>
      </c>
      <c r="P2520" s="124" t="s">
        <v>1314</v>
      </c>
    </row>
    <row r="2521" spans="1:16" ht="51">
      <c r="A2521" s="257">
        <v>513</v>
      </c>
      <c r="B2521" s="124"/>
      <c r="C2521" s="125" t="s">
        <v>201</v>
      </c>
      <c r="D2521" s="119">
        <v>43206</v>
      </c>
      <c r="E2521" s="120" t="s">
        <v>5404</v>
      </c>
      <c r="F2521" s="120" t="s">
        <v>11</v>
      </c>
      <c r="G2521" s="120">
        <v>918875</v>
      </c>
      <c r="H2521" s="124"/>
      <c r="I2521" s="128" t="s">
        <v>6059</v>
      </c>
      <c r="J2521" s="124"/>
      <c r="K2521" s="124"/>
      <c r="L2521" s="124"/>
      <c r="M2521" s="124"/>
      <c r="N2521" s="207">
        <v>50</v>
      </c>
      <c r="O2521" s="207">
        <v>0</v>
      </c>
      <c r="P2521" s="124" t="s">
        <v>1314</v>
      </c>
    </row>
    <row r="2522" spans="1:16" ht="89.25">
      <c r="A2522" s="257">
        <v>513</v>
      </c>
      <c r="B2522" s="124"/>
      <c r="C2522" s="125" t="s">
        <v>201</v>
      </c>
      <c r="D2522" s="119">
        <v>43206</v>
      </c>
      <c r="E2522" s="120" t="s">
        <v>5405</v>
      </c>
      <c r="F2522" s="120" t="s">
        <v>15</v>
      </c>
      <c r="G2522" s="120">
        <v>4786</v>
      </c>
      <c r="H2522" s="124"/>
      <c r="I2522" s="128" t="s">
        <v>6060</v>
      </c>
      <c r="J2522" s="124"/>
      <c r="K2522" s="124"/>
      <c r="L2522" s="124"/>
      <c r="M2522" s="124"/>
      <c r="N2522" s="207">
        <v>50</v>
      </c>
      <c r="O2522" s="207">
        <v>0</v>
      </c>
      <c r="P2522" s="124" t="s">
        <v>1314</v>
      </c>
    </row>
    <row r="2523" spans="1:16" ht="89.25">
      <c r="A2523" s="257">
        <v>513</v>
      </c>
      <c r="B2523" s="124"/>
      <c r="C2523" s="125" t="s">
        <v>201</v>
      </c>
      <c r="D2523" s="119">
        <v>43206</v>
      </c>
      <c r="E2523" s="120" t="s">
        <v>5406</v>
      </c>
      <c r="F2523" s="120" t="s">
        <v>15</v>
      </c>
      <c r="G2523" s="120">
        <v>4787</v>
      </c>
      <c r="H2523" s="124"/>
      <c r="I2523" s="128" t="s">
        <v>6061</v>
      </c>
      <c r="J2523" s="124"/>
      <c r="K2523" s="124"/>
      <c r="L2523" s="124"/>
      <c r="M2523" s="124"/>
      <c r="N2523" s="207">
        <v>50</v>
      </c>
      <c r="O2523" s="207">
        <v>0</v>
      </c>
      <c r="P2523" s="124" t="s">
        <v>1314</v>
      </c>
    </row>
    <row r="2524" spans="1:16" ht="76.5">
      <c r="A2524" s="257" t="s">
        <v>619</v>
      </c>
      <c r="B2524" s="124"/>
      <c r="C2524" s="125" t="s">
        <v>713</v>
      </c>
      <c r="D2524" s="119">
        <v>43206</v>
      </c>
      <c r="E2524" s="120" t="s">
        <v>5407</v>
      </c>
      <c r="F2524" s="120" t="s">
        <v>15</v>
      </c>
      <c r="G2524" s="120">
        <v>4781</v>
      </c>
      <c r="H2524" s="124"/>
      <c r="I2524" s="128" t="s">
        <v>6062</v>
      </c>
      <c r="J2524" s="124"/>
      <c r="K2524" s="124"/>
      <c r="L2524" s="124"/>
      <c r="M2524" s="124"/>
      <c r="N2524" s="207">
        <v>352.32</v>
      </c>
      <c r="O2524" s="207">
        <v>0</v>
      </c>
      <c r="P2524" s="124" t="s">
        <v>1314</v>
      </c>
    </row>
    <row r="2525" spans="1:16" ht="89.25">
      <c r="A2525" s="257" t="s">
        <v>619</v>
      </c>
      <c r="B2525" s="124"/>
      <c r="C2525" s="125" t="s">
        <v>713</v>
      </c>
      <c r="D2525" s="119">
        <v>43206</v>
      </c>
      <c r="E2525" s="120" t="s">
        <v>5408</v>
      </c>
      <c r="F2525" s="120" t="s">
        <v>15</v>
      </c>
      <c r="G2525" s="120">
        <v>4780</v>
      </c>
      <c r="H2525" s="124"/>
      <c r="I2525" s="128" t="s">
        <v>6063</v>
      </c>
      <c r="J2525" s="124"/>
      <c r="K2525" s="124"/>
      <c r="L2525" s="124"/>
      <c r="M2525" s="124"/>
      <c r="N2525" s="207">
        <v>425.1</v>
      </c>
      <c r="O2525" s="207">
        <v>0</v>
      </c>
      <c r="P2525" s="124" t="s">
        <v>1314</v>
      </c>
    </row>
    <row r="2526" spans="1:16" ht="89.25">
      <c r="A2526" s="257" t="s">
        <v>619</v>
      </c>
      <c r="B2526" s="124"/>
      <c r="C2526" s="125" t="s">
        <v>713</v>
      </c>
      <c r="D2526" s="119">
        <v>43206</v>
      </c>
      <c r="E2526" s="120" t="s">
        <v>5409</v>
      </c>
      <c r="F2526" s="120" t="s">
        <v>15</v>
      </c>
      <c r="G2526" s="120">
        <v>4778</v>
      </c>
      <c r="H2526" s="124"/>
      <c r="I2526" s="128" t="s">
        <v>6064</v>
      </c>
      <c r="J2526" s="124"/>
      <c r="K2526" s="124"/>
      <c r="L2526" s="124"/>
      <c r="M2526" s="124"/>
      <c r="N2526" s="207">
        <v>515.04</v>
      </c>
      <c r="O2526" s="207">
        <v>0</v>
      </c>
      <c r="P2526" s="124" t="s">
        <v>1314</v>
      </c>
    </row>
    <row r="2527" spans="1:16" ht="102">
      <c r="A2527" s="257">
        <v>513</v>
      </c>
      <c r="B2527" s="124"/>
      <c r="C2527" s="125" t="s">
        <v>201</v>
      </c>
      <c r="D2527" s="119">
        <v>43206</v>
      </c>
      <c r="E2527" s="120" t="s">
        <v>5410</v>
      </c>
      <c r="F2527" s="120" t="s">
        <v>15</v>
      </c>
      <c r="G2527" s="120">
        <v>4783</v>
      </c>
      <c r="H2527" s="124"/>
      <c r="I2527" s="128" t="s">
        <v>6065</v>
      </c>
      <c r="J2527" s="124"/>
      <c r="K2527" s="124"/>
      <c r="L2527" s="124"/>
      <c r="M2527" s="124"/>
      <c r="N2527" s="207">
        <v>46732.92</v>
      </c>
      <c r="O2527" s="207">
        <v>0</v>
      </c>
      <c r="P2527" s="124" t="s">
        <v>1314</v>
      </c>
    </row>
    <row r="2528" spans="1:16" ht="51">
      <c r="A2528" s="257">
        <v>513</v>
      </c>
      <c r="B2528" s="124"/>
      <c r="C2528" s="125" t="s">
        <v>201</v>
      </c>
      <c r="D2528" s="119">
        <v>43206</v>
      </c>
      <c r="E2528" s="120" t="s">
        <v>5411</v>
      </c>
      <c r="F2528" s="120" t="s">
        <v>15</v>
      </c>
      <c r="G2528" s="120">
        <v>713016</v>
      </c>
      <c r="H2528" s="124"/>
      <c r="I2528" s="128" t="s">
        <v>4579</v>
      </c>
      <c r="J2528" s="124"/>
      <c r="K2528" s="124"/>
      <c r="L2528" s="124"/>
      <c r="M2528" s="124"/>
      <c r="N2528" s="207">
        <v>50</v>
      </c>
      <c r="O2528" s="207">
        <v>0</v>
      </c>
      <c r="P2528" s="124" t="s">
        <v>1314</v>
      </c>
    </row>
    <row r="2529" spans="1:16" ht="51">
      <c r="A2529" s="257">
        <v>513</v>
      </c>
      <c r="B2529" s="124"/>
      <c r="C2529" s="125" t="s">
        <v>201</v>
      </c>
      <c r="D2529" s="119">
        <v>43206</v>
      </c>
      <c r="E2529" s="120" t="s">
        <v>5412</v>
      </c>
      <c r="F2529" s="120" t="s">
        <v>15</v>
      </c>
      <c r="G2529" s="120">
        <v>713018</v>
      </c>
      <c r="H2529" s="124"/>
      <c r="I2529" s="128" t="s">
        <v>4579</v>
      </c>
      <c r="J2529" s="124"/>
      <c r="K2529" s="124"/>
      <c r="L2529" s="124"/>
      <c r="M2529" s="124"/>
      <c r="N2529" s="207">
        <v>50</v>
      </c>
      <c r="O2529" s="207">
        <v>0</v>
      </c>
      <c r="P2529" s="124" t="s">
        <v>1314</v>
      </c>
    </row>
    <row r="2530" spans="1:16" ht="63.75">
      <c r="A2530" s="257">
        <v>513</v>
      </c>
      <c r="B2530" s="124"/>
      <c r="C2530" s="125" t="s">
        <v>201</v>
      </c>
      <c r="D2530" s="119">
        <v>43206</v>
      </c>
      <c r="E2530" s="120" t="s">
        <v>5413</v>
      </c>
      <c r="F2530" s="120" t="s">
        <v>15</v>
      </c>
      <c r="G2530" s="120">
        <v>713156</v>
      </c>
      <c r="H2530" s="124"/>
      <c r="I2530" s="128" t="s">
        <v>6066</v>
      </c>
      <c r="J2530" s="124"/>
      <c r="K2530" s="124"/>
      <c r="L2530" s="124"/>
      <c r="M2530" s="124"/>
      <c r="N2530" s="207">
        <v>50</v>
      </c>
      <c r="O2530" s="207">
        <v>0</v>
      </c>
      <c r="P2530" s="124" t="s">
        <v>1314</v>
      </c>
    </row>
    <row r="2531" spans="1:16" ht="51">
      <c r="A2531" s="257" t="s">
        <v>619</v>
      </c>
      <c r="B2531" s="124"/>
      <c r="C2531" s="125" t="s">
        <v>713</v>
      </c>
      <c r="D2531" s="119">
        <v>43207</v>
      </c>
      <c r="E2531" s="120" t="s">
        <v>5034</v>
      </c>
      <c r="F2531" s="120" t="s">
        <v>3</v>
      </c>
      <c r="G2531" s="120">
        <v>1614591</v>
      </c>
      <c r="H2531" s="124"/>
      <c r="I2531" s="128" t="s">
        <v>5728</v>
      </c>
      <c r="J2531" s="124"/>
      <c r="K2531" s="124"/>
      <c r="L2531" s="124"/>
      <c r="M2531" s="124"/>
      <c r="N2531" s="207">
        <v>0</v>
      </c>
      <c r="O2531" s="207">
        <v>15000</v>
      </c>
      <c r="P2531" s="124" t="s">
        <v>1314</v>
      </c>
    </row>
    <row r="2532" spans="1:16" ht="51">
      <c r="A2532" s="257" t="s">
        <v>619</v>
      </c>
      <c r="B2532" s="124"/>
      <c r="C2532" s="125" t="s">
        <v>713</v>
      </c>
      <c r="D2532" s="119">
        <v>43207</v>
      </c>
      <c r="E2532" s="120" t="s">
        <v>5105</v>
      </c>
      <c r="F2532" s="120" t="s">
        <v>3</v>
      </c>
      <c r="G2532" s="120">
        <v>1614574</v>
      </c>
      <c r="H2532" s="124"/>
      <c r="I2532" s="128" t="s">
        <v>5788</v>
      </c>
      <c r="J2532" s="124"/>
      <c r="K2532" s="124"/>
      <c r="L2532" s="124"/>
      <c r="M2532" s="124"/>
      <c r="N2532" s="207">
        <v>0</v>
      </c>
      <c r="O2532" s="207">
        <v>2764.47</v>
      </c>
      <c r="P2532" s="124" t="s">
        <v>1314</v>
      </c>
    </row>
    <row r="2533" spans="1:16" ht="51">
      <c r="A2533" s="257">
        <v>130</v>
      </c>
      <c r="B2533" s="124"/>
      <c r="C2533" s="125" t="s">
        <v>727</v>
      </c>
      <c r="D2533" s="119">
        <v>43207</v>
      </c>
      <c r="E2533" s="120" t="s">
        <v>5115</v>
      </c>
      <c r="F2533" s="120" t="s">
        <v>3</v>
      </c>
      <c r="G2533" s="120">
        <v>1614454</v>
      </c>
      <c r="H2533" s="124"/>
      <c r="I2533" s="128" t="s">
        <v>5798</v>
      </c>
      <c r="J2533" s="124"/>
      <c r="K2533" s="124"/>
      <c r="L2533" s="124"/>
      <c r="M2533" s="124"/>
      <c r="N2533" s="207">
        <v>0</v>
      </c>
      <c r="O2533" s="207">
        <v>508</v>
      </c>
      <c r="P2533" s="124" t="s">
        <v>1314</v>
      </c>
    </row>
    <row r="2534" spans="1:16" ht="51">
      <c r="A2534" s="257">
        <v>47</v>
      </c>
      <c r="B2534" s="124"/>
      <c r="C2534" s="125" t="s">
        <v>699</v>
      </c>
      <c r="D2534" s="119">
        <v>43207</v>
      </c>
      <c r="E2534" s="120" t="s">
        <v>5116</v>
      </c>
      <c r="F2534" s="120" t="s">
        <v>3</v>
      </c>
      <c r="G2534" s="120">
        <v>1614469</v>
      </c>
      <c r="H2534" s="124"/>
      <c r="I2534" s="128" t="s">
        <v>5799</v>
      </c>
      <c r="J2534" s="124"/>
      <c r="K2534" s="124"/>
      <c r="L2534" s="124"/>
      <c r="M2534" s="124"/>
      <c r="N2534" s="207">
        <v>0</v>
      </c>
      <c r="O2534" s="207">
        <v>4654.18</v>
      </c>
      <c r="P2534" s="124" t="s">
        <v>1314</v>
      </c>
    </row>
    <row r="2535" spans="1:16" ht="51">
      <c r="A2535" s="257" t="s">
        <v>619</v>
      </c>
      <c r="B2535" s="124"/>
      <c r="C2535" s="125" t="s">
        <v>713</v>
      </c>
      <c r="D2535" s="119">
        <v>43207</v>
      </c>
      <c r="E2535" s="120" t="s">
        <v>5119</v>
      </c>
      <c r="F2535" s="120" t="s">
        <v>3</v>
      </c>
      <c r="G2535" s="120">
        <v>1614529</v>
      </c>
      <c r="H2535" s="124"/>
      <c r="I2535" s="128" t="s">
        <v>5801</v>
      </c>
      <c r="J2535" s="124"/>
      <c r="K2535" s="124"/>
      <c r="L2535" s="124"/>
      <c r="M2535" s="124"/>
      <c r="N2535" s="207">
        <v>0</v>
      </c>
      <c r="O2535" s="207">
        <v>28.81</v>
      </c>
      <c r="P2535" s="124" t="s">
        <v>1314</v>
      </c>
    </row>
    <row r="2536" spans="1:16" ht="38.25">
      <c r="A2536" s="257">
        <v>46</v>
      </c>
      <c r="B2536" s="124"/>
      <c r="C2536" s="125" t="s">
        <v>698</v>
      </c>
      <c r="D2536" s="119">
        <v>43207</v>
      </c>
      <c r="E2536" s="120" t="s">
        <v>5123</v>
      </c>
      <c r="F2536" s="120" t="s">
        <v>3</v>
      </c>
      <c r="G2536" s="120">
        <v>1614608</v>
      </c>
      <c r="H2536" s="124"/>
      <c r="I2536" s="128" t="s">
        <v>5803</v>
      </c>
      <c r="J2536" s="124"/>
      <c r="K2536" s="124"/>
      <c r="L2536" s="124"/>
      <c r="M2536" s="124"/>
      <c r="N2536" s="207">
        <v>0</v>
      </c>
      <c r="O2536" s="207">
        <v>495</v>
      </c>
      <c r="P2536" s="124" t="s">
        <v>1314</v>
      </c>
    </row>
    <row r="2537" spans="1:16" ht="51">
      <c r="A2537" s="257">
        <v>513</v>
      </c>
      <c r="B2537" s="124"/>
      <c r="C2537" s="125" t="s">
        <v>201</v>
      </c>
      <c r="D2537" s="119">
        <v>43207</v>
      </c>
      <c r="E2537" s="120" t="s">
        <v>5124</v>
      </c>
      <c r="F2537" s="120" t="s">
        <v>3</v>
      </c>
      <c r="G2537" s="120">
        <v>1614618</v>
      </c>
      <c r="H2537" s="124"/>
      <c r="I2537" s="128" t="s">
        <v>5804</v>
      </c>
      <c r="J2537" s="124"/>
      <c r="K2537" s="124"/>
      <c r="L2537" s="124"/>
      <c r="M2537" s="124"/>
      <c r="N2537" s="207">
        <v>0</v>
      </c>
      <c r="O2537" s="207">
        <v>1.97</v>
      </c>
      <c r="P2537" s="124" t="s">
        <v>3943</v>
      </c>
    </row>
    <row r="2538" spans="1:16" ht="51">
      <c r="A2538" s="257" t="s">
        <v>619</v>
      </c>
      <c r="B2538" s="124"/>
      <c r="C2538" s="125" t="s">
        <v>713</v>
      </c>
      <c r="D2538" s="119">
        <v>43207</v>
      </c>
      <c r="E2538" s="120" t="s">
        <v>5145</v>
      </c>
      <c r="F2538" s="120" t="s">
        <v>3</v>
      </c>
      <c r="G2538" s="120">
        <v>1614639</v>
      </c>
      <c r="H2538" s="124"/>
      <c r="I2538" s="128" t="s">
        <v>5825</v>
      </c>
      <c r="J2538" s="124"/>
      <c r="K2538" s="124"/>
      <c r="L2538" s="124"/>
      <c r="M2538" s="124"/>
      <c r="N2538" s="207">
        <v>0</v>
      </c>
      <c r="O2538" s="207">
        <v>340</v>
      </c>
      <c r="P2538" s="124" t="s">
        <v>1314</v>
      </c>
    </row>
    <row r="2539" spans="1:16" ht="51">
      <c r="A2539" s="257" t="s">
        <v>619</v>
      </c>
      <c r="B2539" s="124"/>
      <c r="C2539" s="125" t="s">
        <v>713</v>
      </c>
      <c r="D2539" s="119">
        <v>43207</v>
      </c>
      <c r="E2539" s="120" t="s">
        <v>5151</v>
      </c>
      <c r="F2539" s="120" t="s">
        <v>3</v>
      </c>
      <c r="G2539" s="120">
        <v>1614491</v>
      </c>
      <c r="H2539" s="124"/>
      <c r="I2539" s="128" t="s">
        <v>5829</v>
      </c>
      <c r="J2539" s="124"/>
      <c r="K2539" s="124"/>
      <c r="L2539" s="124"/>
      <c r="M2539" s="124"/>
      <c r="N2539" s="207">
        <v>0</v>
      </c>
      <c r="O2539" s="207">
        <v>3100.55</v>
      </c>
      <c r="P2539" s="124" t="s">
        <v>1314</v>
      </c>
    </row>
    <row r="2540" spans="1:16" ht="38.25">
      <c r="A2540" s="257">
        <v>15</v>
      </c>
      <c r="B2540" s="124"/>
      <c r="C2540" s="125" t="s">
        <v>691</v>
      </c>
      <c r="D2540" s="119">
        <v>43207</v>
      </c>
      <c r="E2540" s="120" t="s">
        <v>5190</v>
      </c>
      <c r="F2540" s="120" t="s">
        <v>3</v>
      </c>
      <c r="G2540" s="120">
        <v>1614581</v>
      </c>
      <c r="H2540" s="124"/>
      <c r="I2540" s="128" t="s">
        <v>5866</v>
      </c>
      <c r="J2540" s="124"/>
      <c r="K2540" s="124"/>
      <c r="L2540" s="124"/>
      <c r="M2540" s="124"/>
      <c r="N2540" s="207">
        <v>0</v>
      </c>
      <c r="O2540" s="207">
        <v>33000</v>
      </c>
      <c r="P2540" s="124" t="s">
        <v>1314</v>
      </c>
    </row>
    <row r="2541" spans="1:16" ht="76.5">
      <c r="A2541" s="257" t="s">
        <v>619</v>
      </c>
      <c r="B2541" s="124"/>
      <c r="C2541" s="125" t="s">
        <v>713</v>
      </c>
      <c r="D2541" s="119">
        <v>43207</v>
      </c>
      <c r="E2541" s="120" t="s">
        <v>5414</v>
      </c>
      <c r="F2541" s="120" t="s">
        <v>1315</v>
      </c>
      <c r="G2541" s="120">
        <v>17317656</v>
      </c>
      <c r="H2541" s="124"/>
      <c r="I2541" s="128" t="s">
        <v>6068</v>
      </c>
      <c r="J2541" s="124"/>
      <c r="K2541" s="124"/>
      <c r="L2541" s="124"/>
      <c r="M2541" s="124"/>
      <c r="N2541" s="207">
        <v>0</v>
      </c>
      <c r="O2541" s="207">
        <v>449609.44</v>
      </c>
      <c r="P2541" s="124" t="s">
        <v>1314</v>
      </c>
    </row>
    <row r="2542" spans="1:16" ht="51">
      <c r="A2542" s="257" t="s">
        <v>620</v>
      </c>
      <c r="B2542" s="124"/>
      <c r="C2542" s="125" t="s">
        <v>714</v>
      </c>
      <c r="D2542" s="119">
        <v>43207</v>
      </c>
      <c r="E2542" s="120" t="s">
        <v>5415</v>
      </c>
      <c r="F2542" s="120" t="s">
        <v>1315</v>
      </c>
      <c r="G2542" s="120">
        <v>17348849</v>
      </c>
      <c r="H2542" s="124"/>
      <c r="I2542" s="128" t="s">
        <v>6069</v>
      </c>
      <c r="J2542" s="124"/>
      <c r="K2542" s="124"/>
      <c r="L2542" s="124"/>
      <c r="M2542" s="124"/>
      <c r="N2542" s="207">
        <v>0</v>
      </c>
      <c r="O2542" s="207">
        <v>944.76</v>
      </c>
      <c r="P2542" s="124" t="s">
        <v>1314</v>
      </c>
    </row>
    <row r="2543" spans="1:16" ht="51">
      <c r="A2543" s="257" t="s">
        <v>619</v>
      </c>
      <c r="B2543" s="124"/>
      <c r="C2543" s="125" t="s">
        <v>713</v>
      </c>
      <c r="D2543" s="119">
        <v>43207</v>
      </c>
      <c r="E2543" s="120" t="s">
        <v>5416</v>
      </c>
      <c r="F2543" s="120" t="s">
        <v>1315</v>
      </c>
      <c r="G2543" s="120">
        <v>17348724</v>
      </c>
      <c r="H2543" s="124"/>
      <c r="I2543" s="128" t="s">
        <v>6070</v>
      </c>
      <c r="J2543" s="124"/>
      <c r="K2543" s="124"/>
      <c r="L2543" s="124"/>
      <c r="M2543" s="124"/>
      <c r="N2543" s="207">
        <v>0</v>
      </c>
      <c r="O2543" s="207">
        <v>5409.74</v>
      </c>
      <c r="P2543" s="124" t="s">
        <v>1314</v>
      </c>
    </row>
    <row r="2544" spans="1:16" ht="63.75">
      <c r="A2544" s="257">
        <v>585</v>
      </c>
      <c r="B2544" s="124"/>
      <c r="C2544" s="125" t="s">
        <v>221</v>
      </c>
      <c r="D2544" s="119">
        <v>43207</v>
      </c>
      <c r="E2544" s="120" t="s">
        <v>5417</v>
      </c>
      <c r="F2544" s="120" t="s">
        <v>6</v>
      </c>
      <c r="G2544" s="120">
        <v>918888</v>
      </c>
      <c r="H2544" s="124"/>
      <c r="I2544" s="128" t="s">
        <v>6071</v>
      </c>
      <c r="J2544" s="124"/>
      <c r="K2544" s="124"/>
      <c r="L2544" s="124"/>
      <c r="M2544" s="124"/>
      <c r="N2544" s="207">
        <v>0</v>
      </c>
      <c r="O2544" s="207">
        <v>12073.6</v>
      </c>
      <c r="P2544" s="124" t="s">
        <v>1314</v>
      </c>
    </row>
    <row r="2545" spans="1:16" ht="51">
      <c r="A2545" s="257" t="s">
        <v>619</v>
      </c>
      <c r="B2545" s="124"/>
      <c r="C2545" s="125" t="s">
        <v>713</v>
      </c>
      <c r="D2545" s="119">
        <v>43207</v>
      </c>
      <c r="E2545" s="120" t="s">
        <v>5418</v>
      </c>
      <c r="F2545" s="120" t="s">
        <v>6</v>
      </c>
      <c r="G2545" s="120">
        <v>918959</v>
      </c>
      <c r="H2545" s="124"/>
      <c r="I2545" s="128" t="s">
        <v>6072</v>
      </c>
      <c r="J2545" s="124"/>
      <c r="K2545" s="124"/>
      <c r="L2545" s="124"/>
      <c r="M2545" s="124"/>
      <c r="N2545" s="207">
        <v>0</v>
      </c>
      <c r="O2545" s="207">
        <v>7.22</v>
      </c>
      <c r="P2545" s="124" t="s">
        <v>1314</v>
      </c>
    </row>
    <row r="2546" spans="1:16" ht="63.75">
      <c r="A2546" s="257">
        <v>378</v>
      </c>
      <c r="B2546" s="124"/>
      <c r="C2546" s="125" t="s">
        <v>1274</v>
      </c>
      <c r="D2546" s="119">
        <v>43207</v>
      </c>
      <c r="E2546" s="120" t="s">
        <v>5419</v>
      </c>
      <c r="F2546" s="120" t="s">
        <v>11</v>
      </c>
      <c r="G2546" s="120">
        <v>918897</v>
      </c>
      <c r="H2546" s="124"/>
      <c r="I2546" s="128" t="s">
        <v>6073</v>
      </c>
      <c r="J2546" s="124"/>
      <c r="K2546" s="124"/>
      <c r="L2546" s="124"/>
      <c r="M2546" s="124"/>
      <c r="N2546" s="207">
        <v>50</v>
      </c>
      <c r="O2546" s="207">
        <v>0</v>
      </c>
      <c r="P2546" s="124" t="s">
        <v>1314</v>
      </c>
    </row>
    <row r="2547" spans="1:16" ht="76.5">
      <c r="A2547" s="257" t="s">
        <v>619</v>
      </c>
      <c r="B2547" s="124"/>
      <c r="C2547" s="125" t="s">
        <v>713</v>
      </c>
      <c r="D2547" s="119">
        <v>43207</v>
      </c>
      <c r="E2547" s="120" t="s">
        <v>5420</v>
      </c>
      <c r="F2547" s="120" t="s">
        <v>15</v>
      </c>
      <c r="G2547" s="120">
        <v>4777</v>
      </c>
      <c r="H2547" s="124"/>
      <c r="I2547" s="128" t="s">
        <v>6074</v>
      </c>
      <c r="J2547" s="124"/>
      <c r="K2547" s="124"/>
      <c r="L2547" s="124"/>
      <c r="M2547" s="124"/>
      <c r="N2547" s="207">
        <v>13103.13</v>
      </c>
      <c r="O2547" s="207">
        <v>0</v>
      </c>
      <c r="P2547" s="124" t="s">
        <v>1314</v>
      </c>
    </row>
    <row r="2548" spans="1:16" ht="76.5">
      <c r="A2548" s="257" t="s">
        <v>619</v>
      </c>
      <c r="B2548" s="124"/>
      <c r="C2548" s="125" t="s">
        <v>713</v>
      </c>
      <c r="D2548" s="119">
        <v>43207</v>
      </c>
      <c r="E2548" s="120" t="s">
        <v>5421</v>
      </c>
      <c r="F2548" s="120" t="s">
        <v>15</v>
      </c>
      <c r="G2548" s="120">
        <v>4779</v>
      </c>
      <c r="H2548" s="124"/>
      <c r="I2548" s="128" t="s">
        <v>6075</v>
      </c>
      <c r="J2548" s="124"/>
      <c r="K2548" s="124"/>
      <c r="L2548" s="124"/>
      <c r="M2548" s="124"/>
      <c r="N2548" s="207">
        <v>17506.5</v>
      </c>
      <c r="O2548" s="207">
        <v>0</v>
      </c>
      <c r="P2548" s="124" t="s">
        <v>1314</v>
      </c>
    </row>
    <row r="2549" spans="1:16" ht="63.75">
      <c r="A2549" s="257">
        <v>291</v>
      </c>
      <c r="B2549" s="124"/>
      <c r="C2549" s="125" t="s">
        <v>794</v>
      </c>
      <c r="D2549" s="119">
        <v>43207</v>
      </c>
      <c r="E2549" s="120" t="s">
        <v>5422</v>
      </c>
      <c r="F2549" s="120" t="s">
        <v>11</v>
      </c>
      <c r="G2549" s="120">
        <v>713587</v>
      </c>
      <c r="H2549" s="124"/>
      <c r="I2549" s="128" t="s">
        <v>6076</v>
      </c>
      <c r="J2549" s="124"/>
      <c r="K2549" s="124"/>
      <c r="L2549" s="124"/>
      <c r="M2549" s="124"/>
      <c r="N2549" s="207">
        <v>50</v>
      </c>
      <c r="O2549" s="207">
        <v>0</v>
      </c>
      <c r="P2549" s="124" t="s">
        <v>1314</v>
      </c>
    </row>
    <row r="2550" spans="1:16" ht="51">
      <c r="A2550" s="257">
        <v>513</v>
      </c>
      <c r="B2550" s="124"/>
      <c r="C2550" s="125" t="s">
        <v>201</v>
      </c>
      <c r="D2550" s="119">
        <v>43207</v>
      </c>
      <c r="E2550" s="120" t="s">
        <v>5423</v>
      </c>
      <c r="F2550" s="120" t="s">
        <v>15</v>
      </c>
      <c r="G2550" s="120">
        <v>713728</v>
      </c>
      <c r="H2550" s="124"/>
      <c r="I2550" s="128" t="s">
        <v>1391</v>
      </c>
      <c r="J2550" s="124"/>
      <c r="K2550" s="124"/>
      <c r="L2550" s="124"/>
      <c r="M2550" s="124"/>
      <c r="N2550" s="207">
        <v>50</v>
      </c>
      <c r="O2550" s="207">
        <v>0</v>
      </c>
      <c r="P2550" s="124" t="s">
        <v>1314</v>
      </c>
    </row>
    <row r="2551" spans="1:16" ht="63.75">
      <c r="A2551" s="257" t="s">
        <v>619</v>
      </c>
      <c r="B2551" s="124"/>
      <c r="C2551" s="125" t="s">
        <v>713</v>
      </c>
      <c r="D2551" s="119">
        <v>43207</v>
      </c>
      <c r="E2551" s="120" t="s">
        <v>5424</v>
      </c>
      <c r="F2551" s="120" t="s">
        <v>15</v>
      </c>
      <c r="G2551" s="120">
        <v>713730</v>
      </c>
      <c r="H2551" s="124"/>
      <c r="I2551" s="128" t="s">
        <v>6077</v>
      </c>
      <c r="J2551" s="124"/>
      <c r="K2551" s="124"/>
      <c r="L2551" s="124"/>
      <c r="M2551" s="124"/>
      <c r="N2551" s="207">
        <v>50</v>
      </c>
      <c r="O2551" s="207">
        <v>0</v>
      </c>
      <c r="P2551" s="124" t="s">
        <v>1314</v>
      </c>
    </row>
    <row r="2552" spans="1:16" ht="89.25">
      <c r="A2552" s="257">
        <v>46</v>
      </c>
      <c r="B2552" s="124"/>
      <c r="C2552" s="125" t="s">
        <v>698</v>
      </c>
      <c r="D2552" s="119">
        <v>43207</v>
      </c>
      <c r="E2552" s="120" t="s">
        <v>5425</v>
      </c>
      <c r="F2552" s="120" t="s">
        <v>15</v>
      </c>
      <c r="G2552" s="120">
        <v>4790</v>
      </c>
      <c r="H2552" s="124"/>
      <c r="I2552" s="128" t="s">
        <v>6078</v>
      </c>
      <c r="J2552" s="124"/>
      <c r="K2552" s="124"/>
      <c r="L2552" s="124"/>
      <c r="M2552" s="124"/>
      <c r="N2552" s="207">
        <v>301.76</v>
      </c>
      <c r="O2552" s="207">
        <v>0</v>
      </c>
      <c r="P2552" s="124" t="s">
        <v>1314</v>
      </c>
    </row>
    <row r="2553" spans="1:16" ht="89.25">
      <c r="A2553" s="257">
        <v>594</v>
      </c>
      <c r="B2553" s="124"/>
      <c r="C2553" s="125" t="s">
        <v>113</v>
      </c>
      <c r="D2553" s="119">
        <v>43207</v>
      </c>
      <c r="E2553" s="120" t="s">
        <v>5426</v>
      </c>
      <c r="F2553" s="120" t="s">
        <v>15</v>
      </c>
      <c r="G2553" s="120">
        <v>4791</v>
      </c>
      <c r="H2553" s="124"/>
      <c r="I2553" s="128" t="s">
        <v>6079</v>
      </c>
      <c r="J2553" s="124"/>
      <c r="K2553" s="124"/>
      <c r="L2553" s="124"/>
      <c r="M2553" s="124"/>
      <c r="N2553" s="207">
        <v>304.02999999999997</v>
      </c>
      <c r="O2553" s="207">
        <v>0</v>
      </c>
      <c r="P2553" s="124" t="s">
        <v>1314</v>
      </c>
    </row>
    <row r="2554" spans="1:16" ht="89.25">
      <c r="A2554" s="257">
        <v>594</v>
      </c>
      <c r="B2554" s="124"/>
      <c r="C2554" s="125" t="s">
        <v>113</v>
      </c>
      <c r="D2554" s="119">
        <v>43207</v>
      </c>
      <c r="E2554" s="120" t="s">
        <v>5427</v>
      </c>
      <c r="F2554" s="120" t="s">
        <v>15</v>
      </c>
      <c r="G2554" s="120">
        <v>4792</v>
      </c>
      <c r="H2554" s="124"/>
      <c r="I2554" s="128" t="s">
        <v>6080</v>
      </c>
      <c r="J2554" s="124"/>
      <c r="K2554" s="124"/>
      <c r="L2554" s="124"/>
      <c r="M2554" s="124"/>
      <c r="N2554" s="207">
        <v>516.21</v>
      </c>
      <c r="O2554" s="207">
        <v>0</v>
      </c>
      <c r="P2554" s="124" t="s">
        <v>1314</v>
      </c>
    </row>
    <row r="2555" spans="1:16" ht="89.25">
      <c r="A2555" s="257">
        <v>46</v>
      </c>
      <c r="B2555" s="124"/>
      <c r="C2555" s="125" t="s">
        <v>698</v>
      </c>
      <c r="D2555" s="119">
        <v>43207</v>
      </c>
      <c r="E2555" s="120" t="s">
        <v>5428</v>
      </c>
      <c r="F2555" s="120" t="s">
        <v>15</v>
      </c>
      <c r="G2555" s="120">
        <v>4789</v>
      </c>
      <c r="H2555" s="124"/>
      <c r="I2555" s="128" t="s">
        <v>6081</v>
      </c>
      <c r="J2555" s="124"/>
      <c r="K2555" s="124"/>
      <c r="L2555" s="124"/>
      <c r="M2555" s="124"/>
      <c r="N2555" s="207">
        <v>300.94</v>
      </c>
      <c r="O2555" s="207">
        <v>0</v>
      </c>
      <c r="P2555" s="124" t="s">
        <v>1314</v>
      </c>
    </row>
    <row r="2556" spans="1:16" ht="76.5">
      <c r="A2556" s="257">
        <v>340</v>
      </c>
      <c r="B2556" s="124"/>
      <c r="C2556" s="125" t="s">
        <v>814</v>
      </c>
      <c r="D2556" s="119">
        <v>43207</v>
      </c>
      <c r="E2556" s="120" t="s">
        <v>5429</v>
      </c>
      <c r="F2556" s="120" t="s">
        <v>1315</v>
      </c>
      <c r="G2556" s="120">
        <v>17317631</v>
      </c>
      <c r="H2556" s="124"/>
      <c r="I2556" s="128" t="s">
        <v>6082</v>
      </c>
      <c r="J2556" s="124"/>
      <c r="K2556" s="124"/>
      <c r="L2556" s="124"/>
      <c r="M2556" s="124"/>
      <c r="N2556" s="207">
        <v>842</v>
      </c>
      <c r="O2556" s="207">
        <v>0</v>
      </c>
      <c r="P2556" s="124" t="s">
        <v>1314</v>
      </c>
    </row>
    <row r="2557" spans="1:16" ht="76.5">
      <c r="A2557" s="257">
        <v>340</v>
      </c>
      <c r="B2557" s="124"/>
      <c r="C2557" s="125" t="s">
        <v>814</v>
      </c>
      <c r="D2557" s="119">
        <v>43207</v>
      </c>
      <c r="E2557" s="120" t="s">
        <v>5430</v>
      </c>
      <c r="F2557" s="120" t="s">
        <v>1315</v>
      </c>
      <c r="G2557" s="120">
        <v>17317632</v>
      </c>
      <c r="H2557" s="124"/>
      <c r="I2557" s="128" t="s">
        <v>6083</v>
      </c>
      <c r="J2557" s="124"/>
      <c r="K2557" s="124"/>
      <c r="L2557" s="124"/>
      <c r="M2557" s="124"/>
      <c r="N2557" s="207">
        <v>33745</v>
      </c>
      <c r="O2557" s="207">
        <v>0</v>
      </c>
      <c r="P2557" s="124" t="s">
        <v>1314</v>
      </c>
    </row>
    <row r="2558" spans="1:16" ht="76.5">
      <c r="A2558" s="257">
        <v>340</v>
      </c>
      <c r="B2558" s="124"/>
      <c r="C2558" s="125" t="s">
        <v>814</v>
      </c>
      <c r="D2558" s="119">
        <v>43207</v>
      </c>
      <c r="E2558" s="120" t="s">
        <v>5431</v>
      </c>
      <c r="F2558" s="120" t="s">
        <v>1315</v>
      </c>
      <c r="G2558" s="120">
        <v>17317633</v>
      </c>
      <c r="H2558" s="124"/>
      <c r="I2558" s="128" t="s">
        <v>6084</v>
      </c>
      <c r="J2558" s="124"/>
      <c r="K2558" s="124"/>
      <c r="L2558" s="124"/>
      <c r="M2558" s="124"/>
      <c r="N2558" s="207">
        <v>47756</v>
      </c>
      <c r="O2558" s="207">
        <v>0</v>
      </c>
      <c r="P2558" s="124" t="s">
        <v>1314</v>
      </c>
    </row>
    <row r="2559" spans="1:16" ht="63.75">
      <c r="A2559" s="257">
        <v>20</v>
      </c>
      <c r="B2559" s="124"/>
      <c r="C2559" s="125" t="s">
        <v>693</v>
      </c>
      <c r="D2559" s="119">
        <v>43208</v>
      </c>
      <c r="E2559" s="120" t="s">
        <v>4956</v>
      </c>
      <c r="F2559" s="120" t="s">
        <v>3</v>
      </c>
      <c r="G2559" s="120">
        <v>1614901</v>
      </c>
      <c r="H2559" s="124"/>
      <c r="I2559" s="128" t="s">
        <v>5662</v>
      </c>
      <c r="J2559" s="124"/>
      <c r="K2559" s="124"/>
      <c r="L2559" s="124"/>
      <c r="M2559" s="124"/>
      <c r="N2559" s="207">
        <v>0</v>
      </c>
      <c r="O2559" s="207">
        <v>386</v>
      </c>
      <c r="P2559" s="124" t="s">
        <v>1314</v>
      </c>
    </row>
    <row r="2560" spans="1:16" ht="51">
      <c r="A2560" s="257" t="s">
        <v>619</v>
      </c>
      <c r="B2560" s="124"/>
      <c r="C2560" s="125" t="s">
        <v>713</v>
      </c>
      <c r="D2560" s="119">
        <v>43208</v>
      </c>
      <c r="E2560" s="120" t="s">
        <v>5030</v>
      </c>
      <c r="F2560" s="120" t="s">
        <v>3</v>
      </c>
      <c r="G2560" s="120">
        <v>1614946</v>
      </c>
      <c r="H2560" s="124"/>
      <c r="I2560" s="128" t="s">
        <v>5725</v>
      </c>
      <c r="J2560" s="124"/>
      <c r="K2560" s="124"/>
      <c r="L2560" s="124"/>
      <c r="M2560" s="124"/>
      <c r="N2560" s="207">
        <v>0</v>
      </c>
      <c r="O2560" s="207">
        <v>11765.54</v>
      </c>
      <c r="P2560" s="124" t="s">
        <v>1314</v>
      </c>
    </row>
    <row r="2561" spans="1:16" ht="51">
      <c r="A2561" s="257" t="s">
        <v>619</v>
      </c>
      <c r="B2561" s="124"/>
      <c r="C2561" s="125" t="s">
        <v>713</v>
      </c>
      <c r="D2561" s="119">
        <v>43208</v>
      </c>
      <c r="E2561" s="120" t="s">
        <v>5083</v>
      </c>
      <c r="F2561" s="120" t="s">
        <v>3</v>
      </c>
      <c r="G2561" s="120">
        <v>1614934</v>
      </c>
      <c r="H2561" s="124"/>
      <c r="I2561" s="128" t="s">
        <v>5772</v>
      </c>
      <c r="J2561" s="124"/>
      <c r="K2561" s="124"/>
      <c r="L2561" s="124"/>
      <c r="M2561" s="124"/>
      <c r="N2561" s="207">
        <v>0</v>
      </c>
      <c r="O2561" s="207">
        <v>3661</v>
      </c>
      <c r="P2561" s="124" t="s">
        <v>1314</v>
      </c>
    </row>
    <row r="2562" spans="1:16" ht="63.75">
      <c r="A2562" s="257">
        <v>287</v>
      </c>
      <c r="B2562" s="124"/>
      <c r="C2562" s="125" t="s">
        <v>790</v>
      </c>
      <c r="D2562" s="119">
        <v>43208</v>
      </c>
      <c r="E2562" s="120" t="s">
        <v>5127</v>
      </c>
      <c r="F2562" s="120" t="s">
        <v>3</v>
      </c>
      <c r="G2562" s="120">
        <v>1614881</v>
      </c>
      <c r="H2562" s="124"/>
      <c r="I2562" s="128" t="s">
        <v>5807</v>
      </c>
      <c r="J2562" s="124"/>
      <c r="K2562" s="124"/>
      <c r="L2562" s="124"/>
      <c r="M2562" s="124"/>
      <c r="N2562" s="207">
        <v>0</v>
      </c>
      <c r="O2562" s="207">
        <v>134844.51</v>
      </c>
      <c r="P2562" s="124" t="s">
        <v>1314</v>
      </c>
    </row>
    <row r="2563" spans="1:16" ht="63.75">
      <c r="A2563" s="257">
        <v>287</v>
      </c>
      <c r="B2563" s="124"/>
      <c r="C2563" s="125" t="s">
        <v>790</v>
      </c>
      <c r="D2563" s="119">
        <v>43208</v>
      </c>
      <c r="E2563" s="120" t="s">
        <v>5128</v>
      </c>
      <c r="F2563" s="120" t="s">
        <v>3</v>
      </c>
      <c r="G2563" s="120">
        <v>1614884</v>
      </c>
      <c r="H2563" s="124"/>
      <c r="I2563" s="128" t="s">
        <v>5808</v>
      </c>
      <c r="J2563" s="124"/>
      <c r="K2563" s="124"/>
      <c r="L2563" s="124"/>
      <c r="M2563" s="124"/>
      <c r="N2563" s="207">
        <v>0</v>
      </c>
      <c r="O2563" s="207">
        <v>14851.08</v>
      </c>
      <c r="P2563" s="124" t="s">
        <v>1314</v>
      </c>
    </row>
    <row r="2564" spans="1:16" ht="63.75">
      <c r="A2564" s="257">
        <v>287</v>
      </c>
      <c r="B2564" s="124"/>
      <c r="C2564" s="125" t="s">
        <v>790</v>
      </c>
      <c r="D2564" s="119">
        <v>43208</v>
      </c>
      <c r="E2564" s="120" t="s">
        <v>5129</v>
      </c>
      <c r="F2564" s="120" t="s">
        <v>3</v>
      </c>
      <c r="G2564" s="120">
        <v>1614887</v>
      </c>
      <c r="H2564" s="124"/>
      <c r="I2564" s="128" t="s">
        <v>5809</v>
      </c>
      <c r="J2564" s="124"/>
      <c r="K2564" s="124"/>
      <c r="L2564" s="124"/>
      <c r="M2564" s="124"/>
      <c r="N2564" s="207">
        <v>0</v>
      </c>
      <c r="O2564" s="207">
        <v>36298.620000000003</v>
      </c>
      <c r="P2564" s="124" t="s">
        <v>1314</v>
      </c>
    </row>
    <row r="2565" spans="1:16" ht="63.75">
      <c r="A2565" s="257">
        <v>526</v>
      </c>
      <c r="B2565" s="124"/>
      <c r="C2565" s="125" t="s">
        <v>846</v>
      </c>
      <c r="D2565" s="119">
        <v>43208</v>
      </c>
      <c r="E2565" s="120" t="s">
        <v>5132</v>
      </c>
      <c r="F2565" s="120" t="s">
        <v>3</v>
      </c>
      <c r="G2565" s="120">
        <v>1614902</v>
      </c>
      <c r="H2565" s="124"/>
      <c r="I2565" s="128" t="s">
        <v>5812</v>
      </c>
      <c r="J2565" s="124"/>
      <c r="K2565" s="124"/>
      <c r="L2565" s="124"/>
      <c r="M2565" s="124"/>
      <c r="N2565" s="207">
        <v>0</v>
      </c>
      <c r="O2565" s="207">
        <v>2</v>
      </c>
      <c r="P2565" s="124" t="s">
        <v>3943</v>
      </c>
    </row>
    <row r="2566" spans="1:16" ht="38.25">
      <c r="A2566" s="257">
        <v>16</v>
      </c>
      <c r="B2566" s="124"/>
      <c r="C2566" s="125" t="s">
        <v>692</v>
      </c>
      <c r="D2566" s="119">
        <v>43208</v>
      </c>
      <c r="E2566" s="120" t="s">
        <v>5134</v>
      </c>
      <c r="F2566" s="120" t="s">
        <v>3</v>
      </c>
      <c r="G2566" s="120">
        <v>1614865</v>
      </c>
      <c r="H2566" s="124"/>
      <c r="I2566" s="128" t="s">
        <v>5814</v>
      </c>
      <c r="J2566" s="124"/>
      <c r="K2566" s="124"/>
      <c r="L2566" s="124"/>
      <c r="M2566" s="124"/>
      <c r="N2566" s="207">
        <v>0</v>
      </c>
      <c r="O2566" s="207">
        <v>376</v>
      </c>
      <c r="P2566" s="124" t="s">
        <v>3943</v>
      </c>
    </row>
    <row r="2567" spans="1:16" ht="51">
      <c r="A2567" s="257">
        <v>41</v>
      </c>
      <c r="B2567" s="124"/>
      <c r="C2567" s="125" t="s">
        <v>697</v>
      </c>
      <c r="D2567" s="119">
        <v>43208</v>
      </c>
      <c r="E2567" s="120" t="s">
        <v>5137</v>
      </c>
      <c r="F2567" s="120" t="s">
        <v>3</v>
      </c>
      <c r="G2567" s="120">
        <v>1614939</v>
      </c>
      <c r="H2567" s="124"/>
      <c r="I2567" s="128" t="s">
        <v>5817</v>
      </c>
      <c r="J2567" s="124"/>
      <c r="K2567" s="124"/>
      <c r="L2567" s="124"/>
      <c r="M2567" s="124"/>
      <c r="N2567" s="207">
        <v>0</v>
      </c>
      <c r="O2567" s="207">
        <v>371</v>
      </c>
      <c r="P2567" s="124" t="s">
        <v>1314</v>
      </c>
    </row>
    <row r="2568" spans="1:16" ht="38.25">
      <c r="A2568" s="257">
        <v>129</v>
      </c>
      <c r="B2568" s="124"/>
      <c r="C2568" s="125" t="s">
        <v>726</v>
      </c>
      <c r="D2568" s="119">
        <v>43208</v>
      </c>
      <c r="E2568" s="120" t="s">
        <v>5138</v>
      </c>
      <c r="F2568" s="120" t="s">
        <v>3</v>
      </c>
      <c r="G2568" s="120">
        <v>1614941</v>
      </c>
      <c r="H2568" s="124"/>
      <c r="I2568" s="128" t="s">
        <v>5818</v>
      </c>
      <c r="J2568" s="124"/>
      <c r="K2568" s="124"/>
      <c r="L2568" s="124"/>
      <c r="M2568" s="124"/>
      <c r="N2568" s="207">
        <v>0</v>
      </c>
      <c r="O2568" s="207">
        <v>452</v>
      </c>
      <c r="P2568" s="124" t="s">
        <v>1314</v>
      </c>
    </row>
    <row r="2569" spans="1:16" ht="51">
      <c r="A2569" s="257">
        <v>47</v>
      </c>
      <c r="B2569" s="124"/>
      <c r="C2569" s="125" t="s">
        <v>699</v>
      </c>
      <c r="D2569" s="119">
        <v>43208</v>
      </c>
      <c r="E2569" s="120" t="s">
        <v>5140</v>
      </c>
      <c r="F2569" s="120" t="s">
        <v>3</v>
      </c>
      <c r="G2569" s="120">
        <v>1615020</v>
      </c>
      <c r="H2569" s="124"/>
      <c r="I2569" s="128" t="s">
        <v>5820</v>
      </c>
      <c r="J2569" s="124"/>
      <c r="K2569" s="124"/>
      <c r="L2569" s="124"/>
      <c r="M2569" s="124"/>
      <c r="N2569" s="207">
        <v>0</v>
      </c>
      <c r="O2569" s="207">
        <v>945</v>
      </c>
      <c r="P2569" s="124" t="s">
        <v>1314</v>
      </c>
    </row>
    <row r="2570" spans="1:16" ht="63.75">
      <c r="A2570" s="257" t="s">
        <v>619</v>
      </c>
      <c r="B2570" s="124"/>
      <c r="C2570" s="125" t="s">
        <v>713</v>
      </c>
      <c r="D2570" s="119">
        <v>43208</v>
      </c>
      <c r="E2570" s="120" t="s">
        <v>5188</v>
      </c>
      <c r="F2570" s="120" t="s">
        <v>3</v>
      </c>
      <c r="G2570" s="120">
        <v>1614945</v>
      </c>
      <c r="H2570" s="124"/>
      <c r="I2570" s="128" t="s">
        <v>5865</v>
      </c>
      <c r="J2570" s="124"/>
      <c r="K2570" s="124"/>
      <c r="L2570" s="124"/>
      <c r="M2570" s="124"/>
      <c r="N2570" s="207">
        <v>0</v>
      </c>
      <c r="O2570" s="207">
        <v>9006</v>
      </c>
      <c r="P2570" s="124" t="s">
        <v>1314</v>
      </c>
    </row>
    <row r="2571" spans="1:16" ht="51">
      <c r="A2571" s="257" t="s">
        <v>619</v>
      </c>
      <c r="B2571" s="124"/>
      <c r="C2571" s="125" t="s">
        <v>713</v>
      </c>
      <c r="D2571" s="119">
        <v>43208</v>
      </c>
      <c r="E2571" s="120" t="s">
        <v>5202</v>
      </c>
      <c r="F2571" s="120" t="s">
        <v>3</v>
      </c>
      <c r="G2571" s="120">
        <v>1614859</v>
      </c>
      <c r="H2571" s="124"/>
      <c r="I2571" s="128" t="s">
        <v>5871</v>
      </c>
      <c r="J2571" s="124"/>
      <c r="K2571" s="124"/>
      <c r="L2571" s="124"/>
      <c r="M2571" s="124"/>
      <c r="N2571" s="207">
        <v>0</v>
      </c>
      <c r="O2571" s="207">
        <v>45</v>
      </c>
      <c r="P2571" s="124" t="s">
        <v>1314</v>
      </c>
    </row>
    <row r="2572" spans="1:16" ht="63.75">
      <c r="A2572" s="257">
        <v>513</v>
      </c>
      <c r="B2572" s="124"/>
      <c r="C2572" s="125" t="s">
        <v>201</v>
      </c>
      <c r="D2572" s="119">
        <v>43208</v>
      </c>
      <c r="E2572" s="120" t="s">
        <v>5432</v>
      </c>
      <c r="F2572" s="120" t="s">
        <v>15</v>
      </c>
      <c r="G2572" s="120">
        <v>714890</v>
      </c>
      <c r="H2572" s="124"/>
      <c r="I2572" s="128" t="s">
        <v>6085</v>
      </c>
      <c r="J2572" s="124"/>
      <c r="K2572" s="124"/>
      <c r="L2572" s="124"/>
      <c r="M2572" s="124"/>
      <c r="N2572" s="207">
        <v>50</v>
      </c>
      <c r="O2572" s="207">
        <v>0</v>
      </c>
      <c r="P2572" s="124" t="s">
        <v>1314</v>
      </c>
    </row>
    <row r="2573" spans="1:16" ht="63.75">
      <c r="A2573" s="257">
        <v>513</v>
      </c>
      <c r="B2573" s="124"/>
      <c r="C2573" s="125" t="s">
        <v>201</v>
      </c>
      <c r="D2573" s="119">
        <v>43208</v>
      </c>
      <c r="E2573" s="120" t="s">
        <v>5433</v>
      </c>
      <c r="F2573" s="120" t="s">
        <v>15</v>
      </c>
      <c r="G2573" s="120">
        <v>714892</v>
      </c>
      <c r="H2573" s="124"/>
      <c r="I2573" s="128" t="s">
        <v>4605</v>
      </c>
      <c r="J2573" s="124"/>
      <c r="K2573" s="124"/>
      <c r="L2573" s="124"/>
      <c r="M2573" s="124"/>
      <c r="N2573" s="207">
        <v>50</v>
      </c>
      <c r="O2573" s="207">
        <v>0</v>
      </c>
      <c r="P2573" s="124" t="s">
        <v>1314</v>
      </c>
    </row>
    <row r="2574" spans="1:16" ht="89.25">
      <c r="A2574" s="257">
        <v>594</v>
      </c>
      <c r="B2574" s="124"/>
      <c r="C2574" s="125" t="s">
        <v>113</v>
      </c>
      <c r="D2574" s="119">
        <v>43208</v>
      </c>
      <c r="E2574" s="120" t="s">
        <v>5434</v>
      </c>
      <c r="F2574" s="120" t="s">
        <v>15</v>
      </c>
      <c r="G2574" s="120">
        <v>4800</v>
      </c>
      <c r="H2574" s="124"/>
      <c r="I2574" s="128" t="s">
        <v>6086</v>
      </c>
      <c r="J2574" s="124"/>
      <c r="K2574" s="124"/>
      <c r="L2574" s="124"/>
      <c r="M2574" s="124"/>
      <c r="N2574" s="207">
        <v>272.54000000000002</v>
      </c>
      <c r="O2574" s="207">
        <v>0</v>
      </c>
      <c r="P2574" s="124" t="s">
        <v>1314</v>
      </c>
    </row>
    <row r="2575" spans="1:16" ht="89.25">
      <c r="A2575" s="257">
        <v>291</v>
      </c>
      <c r="B2575" s="124"/>
      <c r="C2575" s="125" t="s">
        <v>794</v>
      </c>
      <c r="D2575" s="119">
        <v>43208</v>
      </c>
      <c r="E2575" s="120" t="s">
        <v>5435</v>
      </c>
      <c r="F2575" s="120" t="s">
        <v>15</v>
      </c>
      <c r="G2575" s="120">
        <v>4796</v>
      </c>
      <c r="H2575" s="124"/>
      <c r="I2575" s="128" t="s">
        <v>6087</v>
      </c>
      <c r="J2575" s="124"/>
      <c r="K2575" s="124"/>
      <c r="L2575" s="124"/>
      <c r="M2575" s="124"/>
      <c r="N2575" s="207">
        <v>1386.33</v>
      </c>
      <c r="O2575" s="207">
        <v>0</v>
      </c>
      <c r="P2575" s="124" t="s">
        <v>1314</v>
      </c>
    </row>
    <row r="2576" spans="1:16" ht="89.25">
      <c r="A2576" s="257">
        <v>576</v>
      </c>
      <c r="B2576" s="124"/>
      <c r="C2576" s="125" t="s">
        <v>852</v>
      </c>
      <c r="D2576" s="119">
        <v>43208</v>
      </c>
      <c r="E2576" s="120" t="s">
        <v>5436</v>
      </c>
      <c r="F2576" s="120" t="s">
        <v>15</v>
      </c>
      <c r="G2576" s="120">
        <v>4802</v>
      </c>
      <c r="H2576" s="124"/>
      <c r="I2576" s="128" t="s">
        <v>6088</v>
      </c>
      <c r="J2576" s="124"/>
      <c r="K2576" s="124"/>
      <c r="L2576" s="124"/>
      <c r="M2576" s="124"/>
      <c r="N2576" s="207">
        <v>790.26</v>
      </c>
      <c r="O2576" s="207">
        <v>0</v>
      </c>
      <c r="P2576" s="124" t="s">
        <v>1314</v>
      </c>
    </row>
    <row r="2577" spans="1:16" ht="51">
      <c r="A2577" s="257">
        <v>513</v>
      </c>
      <c r="B2577" s="124"/>
      <c r="C2577" s="125" t="s">
        <v>201</v>
      </c>
      <c r="D2577" s="119">
        <v>43208</v>
      </c>
      <c r="E2577" s="120" t="s">
        <v>5437</v>
      </c>
      <c r="F2577" s="120" t="s">
        <v>15</v>
      </c>
      <c r="G2577" s="120">
        <v>715564</v>
      </c>
      <c r="H2577" s="124"/>
      <c r="I2577" s="128" t="s">
        <v>6089</v>
      </c>
      <c r="J2577" s="124"/>
      <c r="K2577" s="124"/>
      <c r="L2577" s="124"/>
      <c r="M2577" s="124"/>
      <c r="N2577" s="207">
        <v>50</v>
      </c>
      <c r="O2577" s="207">
        <v>0</v>
      </c>
      <c r="P2577" s="124" t="s">
        <v>1314</v>
      </c>
    </row>
    <row r="2578" spans="1:16" ht="51">
      <c r="A2578" s="257" t="s">
        <v>619</v>
      </c>
      <c r="B2578" s="124"/>
      <c r="C2578" s="125" t="s">
        <v>713</v>
      </c>
      <c r="D2578" s="119">
        <v>43209</v>
      </c>
      <c r="E2578" s="120" t="s">
        <v>5031</v>
      </c>
      <c r="F2578" s="120" t="s">
        <v>3</v>
      </c>
      <c r="G2578" s="120">
        <v>1615224</v>
      </c>
      <c r="H2578" s="124"/>
      <c r="I2578" s="128" t="s">
        <v>5726</v>
      </c>
      <c r="J2578" s="124"/>
      <c r="K2578" s="124"/>
      <c r="L2578" s="124"/>
      <c r="M2578" s="124"/>
      <c r="N2578" s="207">
        <v>0</v>
      </c>
      <c r="O2578" s="207">
        <v>1125.27</v>
      </c>
      <c r="P2578" s="124" t="s">
        <v>1314</v>
      </c>
    </row>
    <row r="2579" spans="1:16" ht="63.75">
      <c r="A2579" s="257" t="s">
        <v>619</v>
      </c>
      <c r="B2579" s="124"/>
      <c r="C2579" s="125" t="s">
        <v>713</v>
      </c>
      <c r="D2579" s="119">
        <v>43209</v>
      </c>
      <c r="E2579" s="120" t="s">
        <v>5053</v>
      </c>
      <c r="F2579" s="120" t="s">
        <v>3</v>
      </c>
      <c r="G2579" s="120">
        <v>1615391</v>
      </c>
      <c r="H2579" s="124"/>
      <c r="I2579" s="128" t="s">
        <v>5745</v>
      </c>
      <c r="J2579" s="124"/>
      <c r="K2579" s="124"/>
      <c r="L2579" s="124"/>
      <c r="M2579" s="124"/>
      <c r="N2579" s="207">
        <v>0</v>
      </c>
      <c r="O2579" s="207">
        <v>17</v>
      </c>
      <c r="P2579" s="124" t="s">
        <v>1314</v>
      </c>
    </row>
    <row r="2580" spans="1:16" ht="63.75">
      <c r="A2580" s="257" t="s">
        <v>619</v>
      </c>
      <c r="B2580" s="124"/>
      <c r="C2580" s="125" t="s">
        <v>713</v>
      </c>
      <c r="D2580" s="119">
        <v>43209</v>
      </c>
      <c r="E2580" s="120" t="s">
        <v>5054</v>
      </c>
      <c r="F2580" s="120" t="s">
        <v>3</v>
      </c>
      <c r="G2580" s="120">
        <v>1615380</v>
      </c>
      <c r="H2580" s="124"/>
      <c r="I2580" s="128" t="s">
        <v>5746</v>
      </c>
      <c r="J2580" s="124"/>
      <c r="K2580" s="124"/>
      <c r="L2580" s="124"/>
      <c r="M2580" s="124"/>
      <c r="N2580" s="207">
        <v>0</v>
      </c>
      <c r="O2580" s="207">
        <v>217.61</v>
      </c>
      <c r="P2580" s="124" t="s">
        <v>1314</v>
      </c>
    </row>
    <row r="2581" spans="1:16" ht="63.75">
      <c r="A2581" s="257" t="s">
        <v>619</v>
      </c>
      <c r="B2581" s="124"/>
      <c r="C2581" s="125" t="s">
        <v>713</v>
      </c>
      <c r="D2581" s="119">
        <v>43209</v>
      </c>
      <c r="E2581" s="120" t="s">
        <v>5055</v>
      </c>
      <c r="F2581" s="120" t="s">
        <v>3</v>
      </c>
      <c r="G2581" s="120">
        <v>1615377</v>
      </c>
      <c r="H2581" s="124"/>
      <c r="I2581" s="128" t="s">
        <v>5747</v>
      </c>
      <c r="J2581" s="124"/>
      <c r="K2581" s="124"/>
      <c r="L2581" s="124"/>
      <c r="M2581" s="124"/>
      <c r="N2581" s="207">
        <v>0</v>
      </c>
      <c r="O2581" s="207">
        <v>402.35</v>
      </c>
      <c r="P2581" s="124" t="s">
        <v>1314</v>
      </c>
    </row>
    <row r="2582" spans="1:16" ht="63.75">
      <c r="A2582" s="257" t="s">
        <v>619</v>
      </c>
      <c r="B2582" s="124"/>
      <c r="C2582" s="125" t="s">
        <v>713</v>
      </c>
      <c r="D2582" s="119">
        <v>43209</v>
      </c>
      <c r="E2582" s="120" t="s">
        <v>5056</v>
      </c>
      <c r="F2582" s="120" t="s">
        <v>3</v>
      </c>
      <c r="G2582" s="120">
        <v>1615383</v>
      </c>
      <c r="H2582" s="124"/>
      <c r="I2582" s="128" t="s">
        <v>5748</v>
      </c>
      <c r="J2582" s="124"/>
      <c r="K2582" s="124"/>
      <c r="L2582" s="124"/>
      <c r="M2582" s="124"/>
      <c r="N2582" s="207">
        <v>0</v>
      </c>
      <c r="O2582" s="207">
        <v>536.61</v>
      </c>
      <c r="P2582" s="124" t="s">
        <v>1314</v>
      </c>
    </row>
    <row r="2583" spans="1:16" ht="63.75">
      <c r="A2583" s="257" t="s">
        <v>619</v>
      </c>
      <c r="B2583" s="124"/>
      <c r="C2583" s="125" t="s">
        <v>713</v>
      </c>
      <c r="D2583" s="119">
        <v>43209</v>
      </c>
      <c r="E2583" s="120" t="s">
        <v>5057</v>
      </c>
      <c r="F2583" s="120" t="s">
        <v>3</v>
      </c>
      <c r="G2583" s="120">
        <v>1615381</v>
      </c>
      <c r="H2583" s="124"/>
      <c r="I2583" s="128" t="s">
        <v>5749</v>
      </c>
      <c r="J2583" s="124"/>
      <c r="K2583" s="124"/>
      <c r="L2583" s="124"/>
      <c r="M2583" s="124"/>
      <c r="N2583" s="207">
        <v>0</v>
      </c>
      <c r="O2583" s="207">
        <v>1089.5</v>
      </c>
      <c r="P2583" s="124" t="s">
        <v>1314</v>
      </c>
    </row>
    <row r="2584" spans="1:16" ht="63.75">
      <c r="A2584" s="257" t="s">
        <v>619</v>
      </c>
      <c r="B2584" s="124"/>
      <c r="C2584" s="125" t="s">
        <v>713</v>
      </c>
      <c r="D2584" s="119">
        <v>43209</v>
      </c>
      <c r="E2584" s="120" t="s">
        <v>5058</v>
      </c>
      <c r="F2584" s="120" t="s">
        <v>3</v>
      </c>
      <c r="G2584" s="120">
        <v>1615379</v>
      </c>
      <c r="H2584" s="124"/>
      <c r="I2584" s="128" t="s">
        <v>5750</v>
      </c>
      <c r="J2584" s="124"/>
      <c r="K2584" s="124"/>
      <c r="L2584" s="124"/>
      <c r="M2584" s="124"/>
      <c r="N2584" s="207">
        <v>0</v>
      </c>
      <c r="O2584" s="207">
        <v>746</v>
      </c>
      <c r="P2584" s="124" t="s">
        <v>1314</v>
      </c>
    </row>
    <row r="2585" spans="1:16" ht="63.75">
      <c r="A2585" s="257" t="s">
        <v>619</v>
      </c>
      <c r="B2585" s="124"/>
      <c r="C2585" s="125" t="s">
        <v>713</v>
      </c>
      <c r="D2585" s="119">
        <v>43209</v>
      </c>
      <c r="E2585" s="120" t="s">
        <v>5059</v>
      </c>
      <c r="F2585" s="120" t="s">
        <v>3</v>
      </c>
      <c r="G2585" s="120">
        <v>1615387</v>
      </c>
      <c r="H2585" s="124"/>
      <c r="I2585" s="128" t="s">
        <v>5751</v>
      </c>
      <c r="J2585" s="124"/>
      <c r="K2585" s="124"/>
      <c r="L2585" s="124"/>
      <c r="M2585" s="124"/>
      <c r="N2585" s="207">
        <v>0</v>
      </c>
      <c r="O2585" s="207">
        <v>99</v>
      </c>
      <c r="P2585" s="124" t="s">
        <v>1314</v>
      </c>
    </row>
    <row r="2586" spans="1:16" ht="51">
      <c r="A2586" s="257" t="s">
        <v>619</v>
      </c>
      <c r="B2586" s="124"/>
      <c r="C2586" s="125" t="s">
        <v>713</v>
      </c>
      <c r="D2586" s="119">
        <v>43209</v>
      </c>
      <c r="E2586" s="120" t="s">
        <v>5096</v>
      </c>
      <c r="F2586" s="120" t="s">
        <v>3</v>
      </c>
      <c r="G2586" s="120">
        <v>1615373</v>
      </c>
      <c r="H2586" s="124"/>
      <c r="I2586" s="128" t="s">
        <v>3860</v>
      </c>
      <c r="J2586" s="124"/>
      <c r="K2586" s="124"/>
      <c r="L2586" s="124"/>
      <c r="M2586" s="124"/>
      <c r="N2586" s="207">
        <v>0</v>
      </c>
      <c r="O2586" s="207">
        <v>700</v>
      </c>
      <c r="P2586" s="124" t="s">
        <v>1314</v>
      </c>
    </row>
    <row r="2587" spans="1:16" ht="63.75">
      <c r="A2587" s="257" t="s">
        <v>619</v>
      </c>
      <c r="B2587" s="124"/>
      <c r="C2587" s="125" t="s">
        <v>713</v>
      </c>
      <c r="D2587" s="119">
        <v>43209</v>
      </c>
      <c r="E2587" s="120" t="s">
        <v>5141</v>
      </c>
      <c r="F2587" s="120" t="s">
        <v>3</v>
      </c>
      <c r="G2587" s="120">
        <v>1615178</v>
      </c>
      <c r="H2587" s="124"/>
      <c r="I2587" s="128" t="s">
        <v>5821</v>
      </c>
      <c r="J2587" s="124"/>
      <c r="K2587" s="124"/>
      <c r="L2587" s="124"/>
      <c r="M2587" s="124"/>
      <c r="N2587" s="207">
        <v>0</v>
      </c>
      <c r="O2587" s="207">
        <v>105</v>
      </c>
      <c r="P2587" s="124" t="s">
        <v>1314</v>
      </c>
    </row>
    <row r="2588" spans="1:16" ht="63.75">
      <c r="A2588" s="257">
        <v>10</v>
      </c>
      <c r="B2588" s="124"/>
      <c r="C2588" s="125" t="s">
        <v>690</v>
      </c>
      <c r="D2588" s="119">
        <v>43209</v>
      </c>
      <c r="E2588" s="120" t="s">
        <v>5149</v>
      </c>
      <c r="F2588" s="120" t="s">
        <v>3</v>
      </c>
      <c r="G2588" s="120">
        <v>1615320</v>
      </c>
      <c r="H2588" s="124"/>
      <c r="I2588" s="128" t="s">
        <v>5827</v>
      </c>
      <c r="J2588" s="124"/>
      <c r="K2588" s="124"/>
      <c r="L2588" s="124"/>
      <c r="M2588" s="124"/>
      <c r="N2588" s="207">
        <v>0</v>
      </c>
      <c r="O2588" s="207">
        <v>45</v>
      </c>
      <c r="P2588" s="124" t="s">
        <v>1314</v>
      </c>
    </row>
    <row r="2589" spans="1:16" ht="38.25">
      <c r="A2589" s="257">
        <v>20</v>
      </c>
      <c r="B2589" s="124"/>
      <c r="C2589" s="125" t="s">
        <v>693</v>
      </c>
      <c r="D2589" s="119">
        <v>43209</v>
      </c>
      <c r="E2589" s="120" t="s">
        <v>5150</v>
      </c>
      <c r="F2589" s="120" t="s">
        <v>3</v>
      </c>
      <c r="G2589" s="120">
        <v>1615343</v>
      </c>
      <c r="H2589" s="124"/>
      <c r="I2589" s="128" t="s">
        <v>5828</v>
      </c>
      <c r="J2589" s="124"/>
      <c r="K2589" s="124"/>
      <c r="L2589" s="124"/>
      <c r="M2589" s="124"/>
      <c r="N2589" s="207">
        <v>0</v>
      </c>
      <c r="O2589" s="207">
        <v>84</v>
      </c>
      <c r="P2589" s="124" t="s">
        <v>1314</v>
      </c>
    </row>
    <row r="2590" spans="1:16" ht="51">
      <c r="A2590" s="257" t="s">
        <v>619</v>
      </c>
      <c r="B2590" s="124"/>
      <c r="C2590" s="125" t="s">
        <v>713</v>
      </c>
      <c r="D2590" s="119">
        <v>43209</v>
      </c>
      <c r="E2590" s="120" t="s">
        <v>5227</v>
      </c>
      <c r="F2590" s="120" t="s">
        <v>3</v>
      </c>
      <c r="G2590" s="120">
        <v>1615365</v>
      </c>
      <c r="H2590" s="124"/>
      <c r="I2590" s="128" t="s">
        <v>5891</v>
      </c>
      <c r="J2590" s="124"/>
      <c r="K2590" s="124"/>
      <c r="L2590" s="124"/>
      <c r="M2590" s="124"/>
      <c r="N2590" s="207">
        <v>0</v>
      </c>
      <c r="O2590" s="207">
        <v>140</v>
      </c>
      <c r="P2590" s="124" t="s">
        <v>1314</v>
      </c>
    </row>
    <row r="2591" spans="1:16" ht="51">
      <c r="A2591" s="257">
        <v>373</v>
      </c>
      <c r="B2591" s="124"/>
      <c r="C2591" s="125" t="s">
        <v>1269</v>
      </c>
      <c r="D2591" s="119">
        <v>43209</v>
      </c>
      <c r="E2591" s="120" t="s">
        <v>5438</v>
      </c>
      <c r="F2591" s="120" t="s">
        <v>1315</v>
      </c>
      <c r="G2591" s="120">
        <v>17368868</v>
      </c>
      <c r="H2591" s="124"/>
      <c r="I2591" s="128" t="s">
        <v>6090</v>
      </c>
      <c r="J2591" s="124"/>
      <c r="K2591" s="124"/>
      <c r="L2591" s="124"/>
      <c r="M2591" s="124"/>
      <c r="N2591" s="207">
        <v>0</v>
      </c>
      <c r="O2591" s="207">
        <v>1148805.58</v>
      </c>
      <c r="P2591" s="124" t="s">
        <v>1314</v>
      </c>
    </row>
    <row r="2592" spans="1:16" ht="51">
      <c r="A2592" s="257">
        <v>373</v>
      </c>
      <c r="B2592" s="124"/>
      <c r="C2592" s="125" t="s">
        <v>1269</v>
      </c>
      <c r="D2592" s="119">
        <v>43209</v>
      </c>
      <c r="E2592" s="120" t="s">
        <v>5439</v>
      </c>
      <c r="F2592" s="120" t="s">
        <v>1315</v>
      </c>
      <c r="G2592" s="120">
        <v>17382594</v>
      </c>
      <c r="H2592" s="124"/>
      <c r="I2592" s="128" t="s">
        <v>6091</v>
      </c>
      <c r="J2592" s="124"/>
      <c r="K2592" s="124"/>
      <c r="L2592" s="124"/>
      <c r="M2592" s="124"/>
      <c r="N2592" s="207">
        <v>0</v>
      </c>
      <c r="O2592" s="207">
        <v>3829351.94</v>
      </c>
      <c r="P2592" s="124" t="s">
        <v>1314</v>
      </c>
    </row>
    <row r="2593" spans="1:16" ht="76.5">
      <c r="A2593" s="257">
        <v>513</v>
      </c>
      <c r="B2593" s="124"/>
      <c r="C2593" s="125" t="s">
        <v>201</v>
      </c>
      <c r="D2593" s="119">
        <v>43209</v>
      </c>
      <c r="E2593" s="120" t="s">
        <v>5440</v>
      </c>
      <c r="F2593" s="120" t="s">
        <v>1315</v>
      </c>
      <c r="G2593" s="120">
        <v>17382617</v>
      </c>
      <c r="H2593" s="124"/>
      <c r="I2593" s="128" t="s">
        <v>6092</v>
      </c>
      <c r="J2593" s="124"/>
      <c r="K2593" s="124"/>
      <c r="L2593" s="124"/>
      <c r="M2593" s="124"/>
      <c r="N2593" s="207">
        <v>42256.6</v>
      </c>
      <c r="O2593" s="207">
        <v>0</v>
      </c>
      <c r="P2593" s="124" t="s">
        <v>1314</v>
      </c>
    </row>
    <row r="2594" spans="1:16" ht="76.5">
      <c r="A2594" s="257">
        <v>513</v>
      </c>
      <c r="B2594" s="124"/>
      <c r="C2594" s="125" t="s">
        <v>201</v>
      </c>
      <c r="D2594" s="119">
        <v>43209</v>
      </c>
      <c r="E2594" s="120" t="s">
        <v>5441</v>
      </c>
      <c r="F2594" s="120" t="s">
        <v>1315</v>
      </c>
      <c r="G2594" s="120">
        <v>17382703</v>
      </c>
      <c r="H2594" s="124"/>
      <c r="I2594" s="128" t="s">
        <v>6093</v>
      </c>
      <c r="J2594" s="124"/>
      <c r="K2594" s="124"/>
      <c r="L2594" s="124"/>
      <c r="M2594" s="124"/>
      <c r="N2594" s="207">
        <v>367327.8</v>
      </c>
      <c r="O2594" s="207">
        <v>0</v>
      </c>
      <c r="P2594" s="124" t="s">
        <v>1314</v>
      </c>
    </row>
    <row r="2595" spans="1:16" ht="76.5">
      <c r="A2595" s="257">
        <v>513</v>
      </c>
      <c r="B2595" s="124"/>
      <c r="C2595" s="125" t="s">
        <v>201</v>
      </c>
      <c r="D2595" s="119">
        <v>43209</v>
      </c>
      <c r="E2595" s="120" t="s">
        <v>5442</v>
      </c>
      <c r="F2595" s="120" t="s">
        <v>1315</v>
      </c>
      <c r="G2595" s="120">
        <v>17382709</v>
      </c>
      <c r="H2595" s="124"/>
      <c r="I2595" s="128" t="s">
        <v>6094</v>
      </c>
      <c r="J2595" s="124"/>
      <c r="K2595" s="124"/>
      <c r="L2595" s="124"/>
      <c r="M2595" s="124"/>
      <c r="N2595" s="207">
        <v>10884.42</v>
      </c>
      <c r="O2595" s="207">
        <v>0</v>
      </c>
      <c r="P2595" s="124" t="s">
        <v>1314</v>
      </c>
    </row>
    <row r="2596" spans="1:16" ht="76.5">
      <c r="A2596" s="257" t="s">
        <v>619</v>
      </c>
      <c r="B2596" s="124"/>
      <c r="C2596" s="125" t="s">
        <v>713</v>
      </c>
      <c r="D2596" s="119">
        <v>43209</v>
      </c>
      <c r="E2596" s="120" t="s">
        <v>5443</v>
      </c>
      <c r="F2596" s="120" t="s">
        <v>15</v>
      </c>
      <c r="G2596" s="120">
        <v>716044</v>
      </c>
      <c r="H2596" s="124"/>
      <c r="I2596" s="128" t="s">
        <v>6095</v>
      </c>
      <c r="J2596" s="124"/>
      <c r="K2596" s="124"/>
      <c r="L2596" s="124"/>
      <c r="M2596" s="124"/>
      <c r="N2596" s="207">
        <v>50</v>
      </c>
      <c r="O2596" s="207">
        <v>0</v>
      </c>
      <c r="P2596" s="124" t="s">
        <v>1314</v>
      </c>
    </row>
    <row r="2597" spans="1:16" ht="76.5">
      <c r="A2597" s="257">
        <v>10</v>
      </c>
      <c r="B2597" s="124"/>
      <c r="C2597" s="125" t="s">
        <v>690</v>
      </c>
      <c r="D2597" s="119">
        <v>43209</v>
      </c>
      <c r="E2597" s="120" t="s">
        <v>5444</v>
      </c>
      <c r="F2597" s="120" t="s">
        <v>15</v>
      </c>
      <c r="G2597" s="120">
        <v>4807</v>
      </c>
      <c r="H2597" s="124"/>
      <c r="I2597" s="128" t="s">
        <v>6096</v>
      </c>
      <c r="J2597" s="124"/>
      <c r="K2597" s="124"/>
      <c r="L2597" s="124"/>
      <c r="M2597" s="124"/>
      <c r="N2597" s="207">
        <v>2426.7800000000002</v>
      </c>
      <c r="O2597" s="207">
        <v>0</v>
      </c>
      <c r="P2597" s="124" t="s">
        <v>1314</v>
      </c>
    </row>
    <row r="2598" spans="1:16" ht="76.5">
      <c r="A2598" s="257">
        <v>10</v>
      </c>
      <c r="B2598" s="124"/>
      <c r="C2598" s="125" t="s">
        <v>690</v>
      </c>
      <c r="D2598" s="119">
        <v>43209</v>
      </c>
      <c r="E2598" s="120" t="s">
        <v>5445</v>
      </c>
      <c r="F2598" s="120" t="s">
        <v>15</v>
      </c>
      <c r="G2598" s="120">
        <v>4806</v>
      </c>
      <c r="H2598" s="124"/>
      <c r="I2598" s="128" t="s">
        <v>6097</v>
      </c>
      <c r="J2598" s="124"/>
      <c r="K2598" s="124"/>
      <c r="L2598" s="124"/>
      <c r="M2598" s="124"/>
      <c r="N2598" s="207">
        <v>711.72</v>
      </c>
      <c r="O2598" s="207">
        <v>0</v>
      </c>
      <c r="P2598" s="124" t="s">
        <v>1314</v>
      </c>
    </row>
    <row r="2599" spans="1:16" ht="76.5">
      <c r="A2599" s="257">
        <v>10</v>
      </c>
      <c r="B2599" s="124"/>
      <c r="C2599" s="125" t="s">
        <v>690</v>
      </c>
      <c r="D2599" s="119">
        <v>43209</v>
      </c>
      <c r="E2599" s="120" t="s">
        <v>5446</v>
      </c>
      <c r="F2599" s="120" t="s">
        <v>15</v>
      </c>
      <c r="G2599" s="120">
        <v>4805</v>
      </c>
      <c r="H2599" s="124"/>
      <c r="I2599" s="128" t="s">
        <v>6098</v>
      </c>
      <c r="J2599" s="124"/>
      <c r="K2599" s="124"/>
      <c r="L2599" s="124"/>
      <c r="M2599" s="124"/>
      <c r="N2599" s="207">
        <v>1299</v>
      </c>
      <c r="O2599" s="207">
        <v>0</v>
      </c>
      <c r="P2599" s="124" t="s">
        <v>1314</v>
      </c>
    </row>
    <row r="2600" spans="1:16" ht="51">
      <c r="A2600" s="257" t="s">
        <v>619</v>
      </c>
      <c r="B2600" s="124"/>
      <c r="C2600" s="125" t="s">
        <v>713</v>
      </c>
      <c r="D2600" s="119">
        <v>43209</v>
      </c>
      <c r="E2600" s="120" t="s">
        <v>5447</v>
      </c>
      <c r="F2600" s="120" t="s">
        <v>15</v>
      </c>
      <c r="G2600" s="120">
        <v>716469</v>
      </c>
      <c r="H2600" s="124"/>
      <c r="I2600" s="128" t="s">
        <v>6099</v>
      </c>
      <c r="J2600" s="124"/>
      <c r="K2600" s="124"/>
      <c r="L2600" s="124"/>
      <c r="M2600" s="124"/>
      <c r="N2600" s="207">
        <v>50</v>
      </c>
      <c r="O2600" s="207">
        <v>0</v>
      </c>
      <c r="P2600" s="124" t="s">
        <v>1314</v>
      </c>
    </row>
    <row r="2601" spans="1:16" ht="51">
      <c r="A2601" s="257">
        <v>513</v>
      </c>
      <c r="B2601" s="124"/>
      <c r="C2601" s="125" t="s">
        <v>201</v>
      </c>
      <c r="D2601" s="119">
        <v>43209</v>
      </c>
      <c r="E2601" s="120" t="s">
        <v>5448</v>
      </c>
      <c r="F2601" s="120" t="s">
        <v>15</v>
      </c>
      <c r="G2601" s="120">
        <v>716617</v>
      </c>
      <c r="H2601" s="124"/>
      <c r="I2601" s="128" t="s">
        <v>2325</v>
      </c>
      <c r="J2601" s="124"/>
      <c r="K2601" s="124"/>
      <c r="L2601" s="124"/>
      <c r="M2601" s="124"/>
      <c r="N2601" s="207">
        <v>50</v>
      </c>
      <c r="O2601" s="207">
        <v>0</v>
      </c>
      <c r="P2601" s="124" t="s">
        <v>1314</v>
      </c>
    </row>
    <row r="2602" spans="1:16" ht="51">
      <c r="A2602" s="257">
        <v>513</v>
      </c>
      <c r="B2602" s="124"/>
      <c r="C2602" s="125" t="s">
        <v>201</v>
      </c>
      <c r="D2602" s="119">
        <v>43209</v>
      </c>
      <c r="E2602" s="120" t="s">
        <v>5449</v>
      </c>
      <c r="F2602" s="120" t="s">
        <v>15</v>
      </c>
      <c r="G2602" s="120">
        <v>716620</v>
      </c>
      <c r="H2602" s="124"/>
      <c r="I2602" s="128" t="s">
        <v>4731</v>
      </c>
      <c r="J2602" s="124"/>
      <c r="K2602" s="124"/>
      <c r="L2602" s="124"/>
      <c r="M2602" s="124"/>
      <c r="N2602" s="207">
        <v>50</v>
      </c>
      <c r="O2602" s="207">
        <v>0</v>
      </c>
      <c r="P2602" s="124" t="s">
        <v>1314</v>
      </c>
    </row>
    <row r="2603" spans="1:16" ht="63.75">
      <c r="A2603" s="257">
        <v>86</v>
      </c>
      <c r="B2603" s="124"/>
      <c r="C2603" s="125" t="s">
        <v>710</v>
      </c>
      <c r="D2603" s="119">
        <v>43210</v>
      </c>
      <c r="E2603" s="120" t="s">
        <v>4936</v>
      </c>
      <c r="F2603" s="120" t="s">
        <v>3</v>
      </c>
      <c r="G2603" s="120">
        <v>1615708</v>
      </c>
      <c r="H2603" s="124"/>
      <c r="I2603" s="128" t="s">
        <v>5642</v>
      </c>
      <c r="J2603" s="124"/>
      <c r="K2603" s="124"/>
      <c r="L2603" s="124"/>
      <c r="M2603" s="124"/>
      <c r="N2603" s="207">
        <v>0</v>
      </c>
      <c r="O2603" s="207">
        <v>1872</v>
      </c>
      <c r="P2603" s="124" t="s">
        <v>1314</v>
      </c>
    </row>
    <row r="2604" spans="1:16" ht="51">
      <c r="A2604" s="257" t="s">
        <v>619</v>
      </c>
      <c r="B2604" s="124"/>
      <c r="C2604" s="125" t="s">
        <v>713</v>
      </c>
      <c r="D2604" s="119">
        <v>43210</v>
      </c>
      <c r="E2604" s="120" t="s">
        <v>4979</v>
      </c>
      <c r="F2604" s="120" t="s">
        <v>3</v>
      </c>
      <c r="G2604" s="120">
        <v>1615645</v>
      </c>
      <c r="H2604" s="124"/>
      <c r="I2604" s="128" t="s">
        <v>5684</v>
      </c>
      <c r="J2604" s="124"/>
      <c r="K2604" s="124"/>
      <c r="L2604" s="124"/>
      <c r="M2604" s="124"/>
      <c r="N2604" s="207">
        <v>0</v>
      </c>
      <c r="O2604" s="207">
        <v>5000</v>
      </c>
      <c r="P2604" s="124" t="s">
        <v>1314</v>
      </c>
    </row>
    <row r="2605" spans="1:16" ht="63.75">
      <c r="A2605" s="257" t="s">
        <v>619</v>
      </c>
      <c r="B2605" s="124"/>
      <c r="C2605" s="125" t="s">
        <v>713</v>
      </c>
      <c r="D2605" s="119">
        <v>43210</v>
      </c>
      <c r="E2605" s="120" t="s">
        <v>4982</v>
      </c>
      <c r="F2605" s="120" t="s">
        <v>3</v>
      </c>
      <c r="G2605" s="120">
        <v>1615878</v>
      </c>
      <c r="H2605" s="124"/>
      <c r="I2605" s="128" t="s">
        <v>5687</v>
      </c>
      <c r="J2605" s="124"/>
      <c r="K2605" s="124"/>
      <c r="L2605" s="124"/>
      <c r="M2605" s="124"/>
      <c r="N2605" s="207">
        <v>0</v>
      </c>
      <c r="O2605" s="207">
        <v>6798.06</v>
      </c>
      <c r="P2605" s="124" t="s">
        <v>1314</v>
      </c>
    </row>
    <row r="2606" spans="1:16" ht="51">
      <c r="A2606" s="257" t="s">
        <v>619</v>
      </c>
      <c r="B2606" s="124"/>
      <c r="C2606" s="125" t="s">
        <v>713</v>
      </c>
      <c r="D2606" s="119">
        <v>43210</v>
      </c>
      <c r="E2606" s="120" t="s">
        <v>4997</v>
      </c>
      <c r="F2606" s="120" t="s">
        <v>3</v>
      </c>
      <c r="G2606" s="120">
        <v>1615691</v>
      </c>
      <c r="H2606" s="124"/>
      <c r="I2606" s="128" t="s">
        <v>5700</v>
      </c>
      <c r="J2606" s="124"/>
      <c r="K2606" s="124"/>
      <c r="L2606" s="124"/>
      <c r="M2606" s="124"/>
      <c r="N2606" s="207">
        <v>0</v>
      </c>
      <c r="O2606" s="207">
        <v>220.26</v>
      </c>
      <c r="P2606" s="124" t="s">
        <v>1314</v>
      </c>
    </row>
    <row r="2607" spans="1:16" ht="51">
      <c r="A2607" s="257" t="s">
        <v>619</v>
      </c>
      <c r="B2607" s="124"/>
      <c r="C2607" s="125" t="s">
        <v>713</v>
      </c>
      <c r="D2607" s="119">
        <v>43210</v>
      </c>
      <c r="E2607" s="120" t="s">
        <v>5005</v>
      </c>
      <c r="F2607" s="120" t="s">
        <v>3</v>
      </c>
      <c r="G2607" s="120">
        <v>1615889</v>
      </c>
      <c r="H2607" s="124"/>
      <c r="I2607" s="128" t="s">
        <v>5708</v>
      </c>
      <c r="J2607" s="124"/>
      <c r="K2607" s="124"/>
      <c r="L2607" s="124"/>
      <c r="M2607" s="124"/>
      <c r="N2607" s="207">
        <v>0</v>
      </c>
      <c r="O2607" s="207">
        <v>1480.63</v>
      </c>
      <c r="P2607" s="124" t="s">
        <v>1314</v>
      </c>
    </row>
    <row r="2608" spans="1:16" ht="51">
      <c r="A2608" s="257" t="s">
        <v>619</v>
      </c>
      <c r="B2608" s="124"/>
      <c r="C2608" s="125" t="s">
        <v>713</v>
      </c>
      <c r="D2608" s="119">
        <v>43210</v>
      </c>
      <c r="E2608" s="120" t="s">
        <v>5109</v>
      </c>
      <c r="F2608" s="120" t="s">
        <v>3</v>
      </c>
      <c r="G2608" s="120">
        <v>1615577</v>
      </c>
      <c r="H2608" s="124"/>
      <c r="I2608" s="128" t="s">
        <v>5792</v>
      </c>
      <c r="J2608" s="124"/>
      <c r="K2608" s="124"/>
      <c r="L2608" s="124"/>
      <c r="M2608" s="124"/>
      <c r="N2608" s="207">
        <v>0</v>
      </c>
      <c r="O2608" s="207">
        <v>2325.8200000000002</v>
      </c>
      <c r="P2608" s="124" t="s">
        <v>1314</v>
      </c>
    </row>
    <row r="2609" spans="1:16" ht="63.75">
      <c r="A2609" s="257">
        <v>35</v>
      </c>
      <c r="B2609" s="124"/>
      <c r="C2609" s="125" t="s">
        <v>696</v>
      </c>
      <c r="D2609" s="119">
        <v>43210</v>
      </c>
      <c r="E2609" s="120" t="s">
        <v>5153</v>
      </c>
      <c r="F2609" s="120" t="s">
        <v>3</v>
      </c>
      <c r="G2609" s="120">
        <v>1615642</v>
      </c>
      <c r="H2609" s="124"/>
      <c r="I2609" s="128" t="s">
        <v>5832</v>
      </c>
      <c r="J2609" s="124"/>
      <c r="K2609" s="124"/>
      <c r="L2609" s="124"/>
      <c r="M2609" s="124"/>
      <c r="N2609" s="207">
        <v>0</v>
      </c>
      <c r="O2609" s="207">
        <v>300</v>
      </c>
      <c r="P2609" s="124" t="s">
        <v>1314</v>
      </c>
    </row>
    <row r="2610" spans="1:16" ht="63.75">
      <c r="A2610" s="257">
        <v>35</v>
      </c>
      <c r="B2610" s="124"/>
      <c r="C2610" s="125" t="s">
        <v>696</v>
      </c>
      <c r="D2610" s="119">
        <v>43210</v>
      </c>
      <c r="E2610" s="120" t="s">
        <v>5154</v>
      </c>
      <c r="F2610" s="120" t="s">
        <v>3</v>
      </c>
      <c r="G2610" s="120">
        <v>1615644</v>
      </c>
      <c r="H2610" s="124"/>
      <c r="I2610" s="128" t="s">
        <v>5833</v>
      </c>
      <c r="J2610" s="124"/>
      <c r="K2610" s="124"/>
      <c r="L2610" s="124"/>
      <c r="M2610" s="124"/>
      <c r="N2610" s="207">
        <v>0</v>
      </c>
      <c r="O2610" s="207">
        <v>300</v>
      </c>
      <c r="P2610" s="124" t="s">
        <v>1314</v>
      </c>
    </row>
    <row r="2611" spans="1:16" ht="63.75">
      <c r="A2611" s="257">
        <v>35</v>
      </c>
      <c r="B2611" s="124"/>
      <c r="C2611" s="125" t="s">
        <v>696</v>
      </c>
      <c r="D2611" s="119">
        <v>43210</v>
      </c>
      <c r="E2611" s="120" t="s">
        <v>5155</v>
      </c>
      <c r="F2611" s="120" t="s">
        <v>3</v>
      </c>
      <c r="G2611" s="120">
        <v>1615646</v>
      </c>
      <c r="H2611" s="124"/>
      <c r="I2611" s="128" t="s">
        <v>5834</v>
      </c>
      <c r="J2611" s="124"/>
      <c r="K2611" s="124"/>
      <c r="L2611" s="124"/>
      <c r="M2611" s="124"/>
      <c r="N2611" s="207">
        <v>0</v>
      </c>
      <c r="O2611" s="207">
        <v>5400</v>
      </c>
      <c r="P2611" s="124" t="s">
        <v>1314</v>
      </c>
    </row>
    <row r="2612" spans="1:16" ht="63.75">
      <c r="A2612" s="257">
        <v>35</v>
      </c>
      <c r="B2612" s="124"/>
      <c r="C2612" s="125" t="s">
        <v>696</v>
      </c>
      <c r="D2612" s="119">
        <v>43210</v>
      </c>
      <c r="E2612" s="120" t="s">
        <v>5156</v>
      </c>
      <c r="F2612" s="120" t="s">
        <v>3</v>
      </c>
      <c r="G2612" s="120">
        <v>1615648</v>
      </c>
      <c r="H2612" s="124"/>
      <c r="I2612" s="128" t="s">
        <v>5835</v>
      </c>
      <c r="J2612" s="124"/>
      <c r="K2612" s="124"/>
      <c r="L2612" s="124"/>
      <c r="M2612" s="124"/>
      <c r="N2612" s="207">
        <v>0</v>
      </c>
      <c r="O2612" s="207">
        <v>26550</v>
      </c>
      <c r="P2612" s="124" t="s">
        <v>1314</v>
      </c>
    </row>
    <row r="2613" spans="1:16" ht="51">
      <c r="A2613" s="257">
        <v>15</v>
      </c>
      <c r="B2613" s="124"/>
      <c r="C2613" s="125" t="s">
        <v>691</v>
      </c>
      <c r="D2613" s="119">
        <v>43210</v>
      </c>
      <c r="E2613" s="120" t="s">
        <v>5157</v>
      </c>
      <c r="F2613" s="120" t="s">
        <v>3</v>
      </c>
      <c r="G2613" s="120">
        <v>1615649</v>
      </c>
      <c r="H2613" s="124"/>
      <c r="I2613" s="128" t="s">
        <v>5836</v>
      </c>
      <c r="J2613" s="124"/>
      <c r="K2613" s="124"/>
      <c r="L2613" s="124"/>
      <c r="M2613" s="124"/>
      <c r="N2613" s="207">
        <v>0</v>
      </c>
      <c r="O2613" s="207">
        <v>21.3</v>
      </c>
      <c r="P2613" s="124" t="s">
        <v>1314</v>
      </c>
    </row>
    <row r="2614" spans="1:16" ht="63.75">
      <c r="A2614" s="257">
        <v>35</v>
      </c>
      <c r="B2614" s="124"/>
      <c r="C2614" s="125" t="s">
        <v>696</v>
      </c>
      <c r="D2614" s="119">
        <v>43210</v>
      </c>
      <c r="E2614" s="120" t="s">
        <v>5158</v>
      </c>
      <c r="F2614" s="120" t="s">
        <v>3</v>
      </c>
      <c r="G2614" s="120">
        <v>1615652</v>
      </c>
      <c r="H2614" s="124"/>
      <c r="I2614" s="128" t="s">
        <v>5837</v>
      </c>
      <c r="J2614" s="124"/>
      <c r="K2614" s="124"/>
      <c r="L2614" s="124"/>
      <c r="M2614" s="124"/>
      <c r="N2614" s="207">
        <v>0</v>
      </c>
      <c r="O2614" s="207">
        <v>11755</v>
      </c>
      <c r="P2614" s="124" t="s">
        <v>1314</v>
      </c>
    </row>
    <row r="2615" spans="1:16" ht="51">
      <c r="A2615" s="257">
        <v>15</v>
      </c>
      <c r="B2615" s="124"/>
      <c r="C2615" s="125" t="s">
        <v>691</v>
      </c>
      <c r="D2615" s="119">
        <v>43210</v>
      </c>
      <c r="E2615" s="120" t="s">
        <v>5159</v>
      </c>
      <c r="F2615" s="120" t="s">
        <v>3</v>
      </c>
      <c r="G2615" s="120">
        <v>1615655</v>
      </c>
      <c r="H2615" s="124"/>
      <c r="I2615" s="128" t="s">
        <v>5838</v>
      </c>
      <c r="J2615" s="124"/>
      <c r="K2615" s="124"/>
      <c r="L2615" s="124"/>
      <c r="M2615" s="124"/>
      <c r="N2615" s="207">
        <v>0</v>
      </c>
      <c r="O2615" s="207">
        <v>1026</v>
      </c>
      <c r="P2615" s="124" t="s">
        <v>1314</v>
      </c>
    </row>
    <row r="2616" spans="1:16" ht="51">
      <c r="A2616" s="257">
        <v>15</v>
      </c>
      <c r="B2616" s="124"/>
      <c r="C2616" s="125" t="s">
        <v>691</v>
      </c>
      <c r="D2616" s="119">
        <v>43210</v>
      </c>
      <c r="E2616" s="120" t="s">
        <v>5160</v>
      </c>
      <c r="F2616" s="120" t="s">
        <v>3</v>
      </c>
      <c r="G2616" s="120">
        <v>1615664</v>
      </c>
      <c r="H2616" s="124"/>
      <c r="I2616" s="128" t="s">
        <v>5839</v>
      </c>
      <c r="J2616" s="124"/>
      <c r="K2616" s="124"/>
      <c r="L2616" s="124"/>
      <c r="M2616" s="124"/>
      <c r="N2616" s="207">
        <v>0</v>
      </c>
      <c r="O2616" s="207">
        <v>730</v>
      </c>
      <c r="P2616" s="124" t="s">
        <v>1314</v>
      </c>
    </row>
    <row r="2617" spans="1:16" ht="63.75">
      <c r="A2617" s="257">
        <v>222</v>
      </c>
      <c r="B2617" s="124"/>
      <c r="C2617" s="125" t="s">
        <v>764</v>
      </c>
      <c r="D2617" s="119">
        <v>43210</v>
      </c>
      <c r="E2617" s="120" t="s">
        <v>5161</v>
      </c>
      <c r="F2617" s="120" t="s">
        <v>3</v>
      </c>
      <c r="G2617" s="120">
        <v>1615690</v>
      </c>
      <c r="H2617" s="124"/>
      <c r="I2617" s="128" t="s">
        <v>5840</v>
      </c>
      <c r="J2617" s="124"/>
      <c r="K2617" s="124"/>
      <c r="L2617" s="124"/>
      <c r="M2617" s="124"/>
      <c r="N2617" s="207">
        <v>0</v>
      </c>
      <c r="O2617" s="207">
        <v>5259.11</v>
      </c>
      <c r="P2617" s="124" t="s">
        <v>1314</v>
      </c>
    </row>
    <row r="2618" spans="1:16" ht="63.75">
      <c r="A2618" s="257">
        <v>222</v>
      </c>
      <c r="B2618" s="124"/>
      <c r="C2618" s="125" t="s">
        <v>764</v>
      </c>
      <c r="D2618" s="119">
        <v>43210</v>
      </c>
      <c r="E2618" s="120" t="s">
        <v>5162</v>
      </c>
      <c r="F2618" s="120" t="s">
        <v>3</v>
      </c>
      <c r="G2618" s="120">
        <v>1615692</v>
      </c>
      <c r="H2618" s="124"/>
      <c r="I2618" s="128" t="s">
        <v>5841</v>
      </c>
      <c r="J2618" s="124"/>
      <c r="K2618" s="124"/>
      <c r="L2618" s="124"/>
      <c r="M2618" s="124"/>
      <c r="N2618" s="207">
        <v>0</v>
      </c>
      <c r="O2618" s="207">
        <v>8229.52</v>
      </c>
      <c r="P2618" s="124" t="s">
        <v>1314</v>
      </c>
    </row>
    <row r="2619" spans="1:16" ht="63.75">
      <c r="A2619" s="257">
        <v>86</v>
      </c>
      <c r="B2619" s="124"/>
      <c r="C2619" s="125" t="s">
        <v>710</v>
      </c>
      <c r="D2619" s="119">
        <v>43210</v>
      </c>
      <c r="E2619" s="120" t="s">
        <v>5163</v>
      </c>
      <c r="F2619" s="120" t="s">
        <v>3</v>
      </c>
      <c r="G2619" s="120">
        <v>1615707</v>
      </c>
      <c r="H2619" s="124"/>
      <c r="I2619" s="128" t="s">
        <v>5842</v>
      </c>
      <c r="J2619" s="124"/>
      <c r="K2619" s="124"/>
      <c r="L2619" s="124"/>
      <c r="M2619" s="124"/>
      <c r="N2619" s="207">
        <v>0</v>
      </c>
      <c r="O2619" s="207">
        <v>3855</v>
      </c>
      <c r="P2619" s="124" t="s">
        <v>1314</v>
      </c>
    </row>
    <row r="2620" spans="1:16" ht="51">
      <c r="A2620" s="257">
        <v>373</v>
      </c>
      <c r="B2620" s="124"/>
      <c r="C2620" s="125" t="s">
        <v>1269</v>
      </c>
      <c r="D2620" s="119">
        <v>43210</v>
      </c>
      <c r="E2620" s="120" t="s">
        <v>5165</v>
      </c>
      <c r="F2620" s="120" t="s">
        <v>3</v>
      </c>
      <c r="G2620" s="120">
        <v>1615668</v>
      </c>
      <c r="H2620" s="124"/>
      <c r="I2620" s="128" t="s">
        <v>5844</v>
      </c>
      <c r="J2620" s="124"/>
      <c r="K2620" s="124"/>
      <c r="L2620" s="124"/>
      <c r="M2620" s="124"/>
      <c r="N2620" s="207">
        <v>0</v>
      </c>
      <c r="O2620" s="207">
        <v>222</v>
      </c>
      <c r="P2620" s="124" t="s">
        <v>1314</v>
      </c>
    </row>
    <row r="2621" spans="1:16" ht="51">
      <c r="A2621" s="257">
        <v>155</v>
      </c>
      <c r="B2621" s="124"/>
      <c r="C2621" s="125" t="s">
        <v>744</v>
      </c>
      <c r="D2621" s="119">
        <v>43210</v>
      </c>
      <c r="E2621" s="120" t="s">
        <v>5166</v>
      </c>
      <c r="F2621" s="120" t="s">
        <v>3</v>
      </c>
      <c r="G2621" s="120">
        <v>1615671</v>
      </c>
      <c r="H2621" s="124"/>
      <c r="I2621" s="128" t="s">
        <v>5845</v>
      </c>
      <c r="J2621" s="124"/>
      <c r="K2621" s="124"/>
      <c r="L2621" s="124"/>
      <c r="M2621" s="124"/>
      <c r="N2621" s="207">
        <v>0</v>
      </c>
      <c r="O2621" s="207">
        <v>90</v>
      </c>
      <c r="P2621" s="124" t="s">
        <v>1314</v>
      </c>
    </row>
    <row r="2622" spans="1:16" ht="51">
      <c r="A2622" s="257">
        <v>130</v>
      </c>
      <c r="B2622" s="124"/>
      <c r="C2622" s="125" t="s">
        <v>727</v>
      </c>
      <c r="D2622" s="119">
        <v>43210</v>
      </c>
      <c r="E2622" s="120" t="s">
        <v>5167</v>
      </c>
      <c r="F2622" s="120" t="s">
        <v>3</v>
      </c>
      <c r="G2622" s="120">
        <v>1615701</v>
      </c>
      <c r="H2622" s="124"/>
      <c r="I2622" s="128" t="s">
        <v>5846</v>
      </c>
      <c r="J2622" s="124"/>
      <c r="K2622" s="124"/>
      <c r="L2622" s="124"/>
      <c r="M2622" s="124"/>
      <c r="N2622" s="207">
        <v>0</v>
      </c>
      <c r="O2622" s="207">
        <v>222</v>
      </c>
      <c r="P2622" s="124" t="s">
        <v>1314</v>
      </c>
    </row>
    <row r="2623" spans="1:16" ht="51">
      <c r="A2623" s="257" t="s">
        <v>619</v>
      </c>
      <c r="B2623" s="124"/>
      <c r="C2623" s="125" t="s">
        <v>713</v>
      </c>
      <c r="D2623" s="119">
        <v>43210</v>
      </c>
      <c r="E2623" s="120" t="s">
        <v>5179</v>
      </c>
      <c r="F2623" s="120" t="s">
        <v>3</v>
      </c>
      <c r="G2623" s="120">
        <v>1615643</v>
      </c>
      <c r="H2623" s="124"/>
      <c r="I2623" s="128" t="s">
        <v>5857</v>
      </c>
      <c r="J2623" s="124"/>
      <c r="K2623" s="124"/>
      <c r="L2623" s="124"/>
      <c r="M2623" s="124"/>
      <c r="N2623" s="207">
        <v>0</v>
      </c>
      <c r="O2623" s="207">
        <v>2000</v>
      </c>
      <c r="P2623" s="124" t="s">
        <v>1314</v>
      </c>
    </row>
    <row r="2624" spans="1:16" ht="76.5">
      <c r="A2624" s="257" t="s">
        <v>620</v>
      </c>
      <c r="B2624" s="124"/>
      <c r="C2624" s="125" t="s">
        <v>714</v>
      </c>
      <c r="D2624" s="119">
        <v>43210</v>
      </c>
      <c r="E2624" s="120" t="s">
        <v>5450</v>
      </c>
      <c r="F2624" s="120" t="s">
        <v>1256</v>
      </c>
      <c r="G2624" s="120">
        <v>17387056</v>
      </c>
      <c r="H2624" s="124"/>
      <c r="I2624" s="128" t="s">
        <v>3647</v>
      </c>
      <c r="J2624" s="124"/>
      <c r="K2624" s="124"/>
      <c r="L2624" s="124"/>
      <c r="M2624" s="124"/>
      <c r="N2624" s="207">
        <v>0</v>
      </c>
      <c r="O2624" s="207">
        <v>1047.93</v>
      </c>
      <c r="P2624" s="124" t="s">
        <v>1314</v>
      </c>
    </row>
    <row r="2625" spans="1:16" ht="63.75">
      <c r="A2625" s="257" t="s">
        <v>619</v>
      </c>
      <c r="B2625" s="124"/>
      <c r="C2625" s="125" t="s">
        <v>713</v>
      </c>
      <c r="D2625" s="119">
        <v>43210</v>
      </c>
      <c r="E2625" s="120" t="s">
        <v>5451</v>
      </c>
      <c r="F2625" s="120" t="s">
        <v>6</v>
      </c>
      <c r="G2625" s="120">
        <v>965689</v>
      </c>
      <c r="H2625" s="124"/>
      <c r="I2625" s="128" t="s">
        <v>6102</v>
      </c>
      <c r="J2625" s="124"/>
      <c r="K2625" s="124"/>
      <c r="L2625" s="124"/>
      <c r="M2625" s="124"/>
      <c r="N2625" s="207">
        <v>0</v>
      </c>
      <c r="O2625" s="207">
        <v>267967.84999999998</v>
      </c>
      <c r="P2625" s="124" t="s">
        <v>1314</v>
      </c>
    </row>
    <row r="2626" spans="1:16" ht="51">
      <c r="A2626" s="257" t="s">
        <v>619</v>
      </c>
      <c r="B2626" s="124"/>
      <c r="C2626" s="125" t="s">
        <v>713</v>
      </c>
      <c r="D2626" s="119">
        <v>43210</v>
      </c>
      <c r="E2626" s="120" t="s">
        <v>5452</v>
      </c>
      <c r="F2626" s="120" t="s">
        <v>6</v>
      </c>
      <c r="G2626" s="120">
        <v>965691</v>
      </c>
      <c r="H2626" s="124"/>
      <c r="I2626" s="128" t="s">
        <v>6103</v>
      </c>
      <c r="J2626" s="124"/>
      <c r="K2626" s="124"/>
      <c r="L2626" s="124"/>
      <c r="M2626" s="124"/>
      <c r="N2626" s="207">
        <v>0</v>
      </c>
      <c r="O2626" s="207">
        <v>8.51</v>
      </c>
      <c r="P2626" s="124" t="s">
        <v>1314</v>
      </c>
    </row>
    <row r="2627" spans="1:16" ht="51">
      <c r="A2627" s="257">
        <v>513</v>
      </c>
      <c r="B2627" s="124"/>
      <c r="C2627" s="125" t="s">
        <v>201</v>
      </c>
      <c r="D2627" s="119">
        <v>43210</v>
      </c>
      <c r="E2627" s="120" t="s">
        <v>5453</v>
      </c>
      <c r="F2627" s="120" t="s">
        <v>11</v>
      </c>
      <c r="G2627" s="120">
        <v>919318</v>
      </c>
      <c r="H2627" s="124"/>
      <c r="I2627" s="128" t="s">
        <v>6104</v>
      </c>
      <c r="J2627" s="124"/>
      <c r="K2627" s="124"/>
      <c r="L2627" s="124"/>
      <c r="M2627" s="124"/>
      <c r="N2627" s="207">
        <v>50</v>
      </c>
      <c r="O2627" s="207">
        <v>0</v>
      </c>
      <c r="P2627" s="124" t="s">
        <v>1314</v>
      </c>
    </row>
    <row r="2628" spans="1:16" ht="51">
      <c r="A2628" s="257">
        <v>513</v>
      </c>
      <c r="B2628" s="124"/>
      <c r="C2628" s="125" t="s">
        <v>201</v>
      </c>
      <c r="D2628" s="119">
        <v>43210</v>
      </c>
      <c r="E2628" s="120" t="s">
        <v>5454</v>
      </c>
      <c r="F2628" s="120" t="s">
        <v>15</v>
      </c>
      <c r="G2628" s="120">
        <v>717197</v>
      </c>
      <c r="H2628" s="124"/>
      <c r="I2628" s="128" t="s">
        <v>4735</v>
      </c>
      <c r="J2628" s="124"/>
      <c r="K2628" s="124"/>
      <c r="L2628" s="124"/>
      <c r="M2628" s="124"/>
      <c r="N2628" s="207">
        <v>50</v>
      </c>
      <c r="O2628" s="207">
        <v>0</v>
      </c>
      <c r="P2628" s="124" t="s">
        <v>1314</v>
      </c>
    </row>
    <row r="2629" spans="1:16" ht="63.75">
      <c r="A2629" s="257" t="s">
        <v>619</v>
      </c>
      <c r="B2629" s="124"/>
      <c r="C2629" s="125" t="s">
        <v>713</v>
      </c>
      <c r="D2629" s="119">
        <v>43210</v>
      </c>
      <c r="E2629" s="120" t="s">
        <v>5455</v>
      </c>
      <c r="F2629" s="120" t="s">
        <v>15</v>
      </c>
      <c r="G2629" s="120">
        <v>717205</v>
      </c>
      <c r="H2629" s="124"/>
      <c r="I2629" s="128" t="s">
        <v>6105</v>
      </c>
      <c r="J2629" s="124"/>
      <c r="K2629" s="124"/>
      <c r="L2629" s="124"/>
      <c r="M2629" s="124"/>
      <c r="N2629" s="207">
        <v>50</v>
      </c>
      <c r="O2629" s="207">
        <v>0</v>
      </c>
      <c r="P2629" s="124" t="s">
        <v>1314</v>
      </c>
    </row>
    <row r="2630" spans="1:16" ht="102">
      <c r="A2630" s="257">
        <v>513</v>
      </c>
      <c r="B2630" s="124"/>
      <c r="C2630" s="125" t="s">
        <v>201</v>
      </c>
      <c r="D2630" s="119">
        <v>43210</v>
      </c>
      <c r="E2630" s="120" t="s">
        <v>5456</v>
      </c>
      <c r="F2630" s="120" t="s">
        <v>15</v>
      </c>
      <c r="G2630" s="120">
        <v>4816</v>
      </c>
      <c r="H2630" s="124"/>
      <c r="I2630" s="128" t="s">
        <v>6106</v>
      </c>
      <c r="J2630" s="124"/>
      <c r="K2630" s="124"/>
      <c r="L2630" s="124"/>
      <c r="M2630" s="124"/>
      <c r="N2630" s="207">
        <v>448.91</v>
      </c>
      <c r="O2630" s="207">
        <v>0</v>
      </c>
      <c r="P2630" s="124" t="s">
        <v>1314</v>
      </c>
    </row>
    <row r="2631" spans="1:16" ht="89.25">
      <c r="A2631" s="257" t="s">
        <v>619</v>
      </c>
      <c r="B2631" s="124"/>
      <c r="C2631" s="125" t="s">
        <v>713</v>
      </c>
      <c r="D2631" s="119">
        <v>43210</v>
      </c>
      <c r="E2631" s="120" t="s">
        <v>5457</v>
      </c>
      <c r="F2631" s="120" t="s">
        <v>15</v>
      </c>
      <c r="G2631" s="120">
        <v>4813</v>
      </c>
      <c r="H2631" s="124"/>
      <c r="I2631" s="128" t="s">
        <v>6107</v>
      </c>
      <c r="J2631" s="124"/>
      <c r="K2631" s="124"/>
      <c r="L2631" s="124"/>
      <c r="M2631" s="124"/>
      <c r="N2631" s="207">
        <v>279.60000000000002</v>
      </c>
      <c r="O2631" s="207">
        <v>0</v>
      </c>
      <c r="P2631" s="124" t="s">
        <v>1314</v>
      </c>
    </row>
    <row r="2632" spans="1:16" ht="63.75">
      <c r="A2632" s="257">
        <v>513</v>
      </c>
      <c r="B2632" s="124"/>
      <c r="C2632" s="125" t="s">
        <v>201</v>
      </c>
      <c r="D2632" s="119">
        <v>43210</v>
      </c>
      <c r="E2632" s="120" t="s">
        <v>5458</v>
      </c>
      <c r="F2632" s="120" t="s">
        <v>15</v>
      </c>
      <c r="G2632" s="120">
        <v>717766</v>
      </c>
      <c r="H2632" s="124"/>
      <c r="I2632" s="128" t="s">
        <v>6108</v>
      </c>
      <c r="J2632" s="124"/>
      <c r="K2632" s="124"/>
      <c r="L2632" s="124"/>
      <c r="M2632" s="124"/>
      <c r="N2632" s="207">
        <v>50</v>
      </c>
      <c r="O2632" s="207">
        <v>0</v>
      </c>
      <c r="P2632" s="124" t="s">
        <v>1314</v>
      </c>
    </row>
    <row r="2633" spans="1:16" ht="51">
      <c r="A2633" s="257">
        <v>513</v>
      </c>
      <c r="B2633" s="124"/>
      <c r="C2633" s="125" t="s">
        <v>201</v>
      </c>
      <c r="D2633" s="119">
        <v>43210</v>
      </c>
      <c r="E2633" s="120" t="s">
        <v>5459</v>
      </c>
      <c r="F2633" s="120" t="s">
        <v>15</v>
      </c>
      <c r="G2633" s="120">
        <v>717778</v>
      </c>
      <c r="H2633" s="124"/>
      <c r="I2633" s="128" t="s">
        <v>6109</v>
      </c>
      <c r="J2633" s="124"/>
      <c r="K2633" s="124"/>
      <c r="L2633" s="124"/>
      <c r="M2633" s="124"/>
      <c r="N2633" s="207">
        <v>50</v>
      </c>
      <c r="O2633" s="207">
        <v>0</v>
      </c>
      <c r="P2633" s="124" t="s">
        <v>1314</v>
      </c>
    </row>
    <row r="2634" spans="1:16" ht="63.75">
      <c r="A2634" s="257" t="s">
        <v>619</v>
      </c>
      <c r="B2634" s="124"/>
      <c r="C2634" s="125" t="s">
        <v>713</v>
      </c>
      <c r="D2634" s="119">
        <v>43210</v>
      </c>
      <c r="E2634" s="120" t="s">
        <v>5460</v>
      </c>
      <c r="F2634" s="120" t="s">
        <v>15</v>
      </c>
      <c r="G2634" s="120">
        <v>717782</v>
      </c>
      <c r="H2634" s="124"/>
      <c r="I2634" s="128" t="s">
        <v>6110</v>
      </c>
      <c r="J2634" s="124"/>
      <c r="K2634" s="124"/>
      <c r="L2634" s="124"/>
      <c r="M2634" s="124"/>
      <c r="N2634" s="207">
        <v>50</v>
      </c>
      <c r="O2634" s="207">
        <v>0</v>
      </c>
      <c r="P2634" s="124" t="s">
        <v>1314</v>
      </c>
    </row>
    <row r="2635" spans="1:16" ht="51">
      <c r="A2635" s="257">
        <v>513</v>
      </c>
      <c r="B2635" s="124"/>
      <c r="C2635" s="125" t="s">
        <v>201</v>
      </c>
      <c r="D2635" s="119">
        <v>43210</v>
      </c>
      <c r="E2635" s="120" t="s">
        <v>5461</v>
      </c>
      <c r="F2635" s="120" t="s">
        <v>15</v>
      </c>
      <c r="G2635" s="120">
        <v>717784</v>
      </c>
      <c r="H2635" s="124"/>
      <c r="I2635" s="128" t="s">
        <v>4731</v>
      </c>
      <c r="J2635" s="124"/>
      <c r="K2635" s="124"/>
      <c r="L2635" s="124"/>
      <c r="M2635" s="124"/>
      <c r="N2635" s="207">
        <v>50</v>
      </c>
      <c r="O2635" s="207">
        <v>0</v>
      </c>
      <c r="P2635" s="124" t="s">
        <v>1314</v>
      </c>
    </row>
    <row r="2636" spans="1:16" ht="51">
      <c r="A2636" s="257" t="s">
        <v>626</v>
      </c>
      <c r="B2636" s="124"/>
      <c r="C2636" s="125" t="s">
        <v>1234</v>
      </c>
      <c r="D2636" s="119">
        <v>43213</v>
      </c>
      <c r="E2636" s="120" t="s">
        <v>4934</v>
      </c>
      <c r="F2636" s="120" t="s">
        <v>3</v>
      </c>
      <c r="G2636" s="120">
        <v>1616111</v>
      </c>
      <c r="H2636" s="124"/>
      <c r="I2636" s="128" t="s">
        <v>5640</v>
      </c>
      <c r="J2636" s="124"/>
      <c r="K2636" s="124"/>
      <c r="L2636" s="124"/>
      <c r="M2636" s="124"/>
      <c r="N2636" s="207">
        <v>0</v>
      </c>
      <c r="O2636" s="207">
        <v>499.5</v>
      </c>
      <c r="P2636" s="124" t="s">
        <v>1314</v>
      </c>
    </row>
    <row r="2637" spans="1:16" ht="51">
      <c r="A2637" s="257" t="s">
        <v>619</v>
      </c>
      <c r="B2637" s="124"/>
      <c r="C2637" s="125" t="s">
        <v>713</v>
      </c>
      <c r="D2637" s="119">
        <v>43213</v>
      </c>
      <c r="E2637" s="120" t="s">
        <v>4973</v>
      </c>
      <c r="F2637" s="120" t="s">
        <v>3</v>
      </c>
      <c r="G2637" s="120">
        <v>1616191</v>
      </c>
      <c r="H2637" s="124"/>
      <c r="I2637" s="128" t="s">
        <v>5679</v>
      </c>
      <c r="J2637" s="124"/>
      <c r="K2637" s="124"/>
      <c r="L2637" s="124"/>
      <c r="M2637" s="124"/>
      <c r="N2637" s="207">
        <v>0</v>
      </c>
      <c r="O2637" s="207">
        <v>3414.12</v>
      </c>
      <c r="P2637" s="124" t="s">
        <v>1314</v>
      </c>
    </row>
    <row r="2638" spans="1:16" ht="51">
      <c r="A2638" s="257" t="s">
        <v>619</v>
      </c>
      <c r="B2638" s="124"/>
      <c r="C2638" s="125" t="s">
        <v>713</v>
      </c>
      <c r="D2638" s="119">
        <v>43213</v>
      </c>
      <c r="E2638" s="120" t="s">
        <v>5000</v>
      </c>
      <c r="F2638" s="120" t="s">
        <v>3</v>
      </c>
      <c r="G2638" s="120">
        <v>1616167</v>
      </c>
      <c r="H2638" s="124"/>
      <c r="I2638" s="128" t="s">
        <v>5703</v>
      </c>
      <c r="J2638" s="124"/>
      <c r="K2638" s="124"/>
      <c r="L2638" s="124"/>
      <c r="M2638" s="124"/>
      <c r="N2638" s="207">
        <v>0</v>
      </c>
      <c r="O2638" s="207">
        <v>3404.31</v>
      </c>
      <c r="P2638" s="124" t="s">
        <v>1314</v>
      </c>
    </row>
    <row r="2639" spans="1:16" ht="51">
      <c r="A2639" s="257">
        <v>16</v>
      </c>
      <c r="B2639" s="124"/>
      <c r="C2639" s="125" t="s">
        <v>692</v>
      </c>
      <c r="D2639" s="119">
        <v>43213</v>
      </c>
      <c r="E2639" s="120" t="s">
        <v>5076</v>
      </c>
      <c r="F2639" s="120" t="s">
        <v>3</v>
      </c>
      <c r="G2639" s="120">
        <v>1616122</v>
      </c>
      <c r="H2639" s="124"/>
      <c r="I2639" s="128" t="s">
        <v>5766</v>
      </c>
      <c r="J2639" s="124"/>
      <c r="K2639" s="124"/>
      <c r="L2639" s="124"/>
      <c r="M2639" s="124"/>
      <c r="N2639" s="207">
        <v>0</v>
      </c>
      <c r="O2639" s="207">
        <v>1208.92</v>
      </c>
      <c r="P2639" s="124" t="s">
        <v>1314</v>
      </c>
    </row>
    <row r="2640" spans="1:16" ht="63.75">
      <c r="A2640" s="257" t="s">
        <v>619</v>
      </c>
      <c r="B2640" s="124"/>
      <c r="C2640" s="125" t="s">
        <v>713</v>
      </c>
      <c r="D2640" s="119">
        <v>43213</v>
      </c>
      <c r="E2640" s="120" t="s">
        <v>5100</v>
      </c>
      <c r="F2640" s="120" t="s">
        <v>3</v>
      </c>
      <c r="G2640" s="120">
        <v>1616202</v>
      </c>
      <c r="H2640" s="124"/>
      <c r="I2640" s="128" t="s">
        <v>5783</v>
      </c>
      <c r="J2640" s="124"/>
      <c r="K2640" s="124"/>
      <c r="L2640" s="124"/>
      <c r="M2640" s="124"/>
      <c r="N2640" s="207">
        <v>0</v>
      </c>
      <c r="O2640" s="207">
        <v>951.52</v>
      </c>
      <c r="P2640" s="124" t="s">
        <v>1314</v>
      </c>
    </row>
    <row r="2641" spans="1:16" ht="51">
      <c r="A2641" s="257" t="s">
        <v>619</v>
      </c>
      <c r="B2641" s="124"/>
      <c r="C2641" s="125" t="s">
        <v>713</v>
      </c>
      <c r="D2641" s="119">
        <v>43213</v>
      </c>
      <c r="E2641" s="120" t="s">
        <v>5117</v>
      </c>
      <c r="F2641" s="120" t="s">
        <v>3</v>
      </c>
      <c r="G2641" s="120">
        <v>1616273</v>
      </c>
      <c r="H2641" s="124"/>
      <c r="I2641" s="128" t="s">
        <v>5800</v>
      </c>
      <c r="J2641" s="124"/>
      <c r="K2641" s="124"/>
      <c r="L2641" s="124"/>
      <c r="M2641" s="124"/>
      <c r="N2641" s="207">
        <v>0</v>
      </c>
      <c r="O2641" s="207">
        <v>58.42</v>
      </c>
      <c r="P2641" s="124" t="s">
        <v>3943</v>
      </c>
    </row>
    <row r="2642" spans="1:16" ht="51">
      <c r="A2642" s="257" t="s">
        <v>619</v>
      </c>
      <c r="B2642" s="124"/>
      <c r="C2642" s="125" t="s">
        <v>713</v>
      </c>
      <c r="D2642" s="119">
        <v>43213</v>
      </c>
      <c r="E2642" s="120" t="s">
        <v>5144</v>
      </c>
      <c r="F2642" s="120" t="s">
        <v>3</v>
      </c>
      <c r="G2642" s="120">
        <v>1616182</v>
      </c>
      <c r="H2642" s="124"/>
      <c r="I2642" s="128" t="s">
        <v>5824</v>
      </c>
      <c r="J2642" s="124"/>
      <c r="K2642" s="124"/>
      <c r="L2642" s="124"/>
      <c r="M2642" s="124"/>
      <c r="N2642" s="207">
        <v>0</v>
      </c>
      <c r="O2642" s="207">
        <v>883.7</v>
      </c>
      <c r="P2642" s="124" t="s">
        <v>1314</v>
      </c>
    </row>
    <row r="2643" spans="1:16" ht="51">
      <c r="A2643" s="257">
        <v>46</v>
      </c>
      <c r="B2643" s="124"/>
      <c r="C2643" s="125" t="s">
        <v>698</v>
      </c>
      <c r="D2643" s="119">
        <v>43213</v>
      </c>
      <c r="E2643" s="120" t="s">
        <v>5164</v>
      </c>
      <c r="F2643" s="120" t="s">
        <v>3</v>
      </c>
      <c r="G2643" s="120">
        <v>1616199</v>
      </c>
      <c r="H2643" s="124"/>
      <c r="I2643" s="128" t="s">
        <v>5843</v>
      </c>
      <c r="J2643" s="124"/>
      <c r="K2643" s="124"/>
      <c r="L2643" s="124"/>
      <c r="M2643" s="124"/>
      <c r="N2643" s="207">
        <v>0</v>
      </c>
      <c r="O2643" s="207">
        <v>184484.94</v>
      </c>
      <c r="P2643" s="124" t="s">
        <v>1314</v>
      </c>
    </row>
    <row r="2644" spans="1:16" ht="63.75">
      <c r="A2644" s="257">
        <v>25</v>
      </c>
      <c r="B2644" s="124"/>
      <c r="C2644" s="125" t="s">
        <v>694</v>
      </c>
      <c r="D2644" s="119">
        <v>43213</v>
      </c>
      <c r="E2644" s="120" t="s">
        <v>5171</v>
      </c>
      <c r="F2644" s="120" t="s">
        <v>3</v>
      </c>
      <c r="G2644" s="120">
        <v>1616101</v>
      </c>
      <c r="H2644" s="124"/>
      <c r="I2644" s="128" t="s">
        <v>5849</v>
      </c>
      <c r="J2644" s="124"/>
      <c r="K2644" s="124"/>
      <c r="L2644" s="124"/>
      <c r="M2644" s="124"/>
      <c r="N2644" s="207">
        <v>0</v>
      </c>
      <c r="O2644" s="207">
        <v>909036.66</v>
      </c>
      <c r="P2644" s="124" t="s">
        <v>1314</v>
      </c>
    </row>
    <row r="2645" spans="1:16" ht="51">
      <c r="A2645" s="257">
        <v>25</v>
      </c>
      <c r="B2645" s="124"/>
      <c r="C2645" s="125" t="s">
        <v>694</v>
      </c>
      <c r="D2645" s="119">
        <v>43213</v>
      </c>
      <c r="E2645" s="120" t="s">
        <v>5172</v>
      </c>
      <c r="F2645" s="120" t="s">
        <v>3</v>
      </c>
      <c r="G2645" s="120">
        <v>1616103</v>
      </c>
      <c r="H2645" s="124"/>
      <c r="I2645" s="128" t="s">
        <v>5850</v>
      </c>
      <c r="J2645" s="124"/>
      <c r="K2645" s="124"/>
      <c r="L2645" s="124"/>
      <c r="M2645" s="124"/>
      <c r="N2645" s="207">
        <v>0</v>
      </c>
      <c r="O2645" s="207">
        <v>35374.589999999997</v>
      </c>
      <c r="P2645" s="124" t="s">
        <v>1314</v>
      </c>
    </row>
    <row r="2646" spans="1:16" ht="51">
      <c r="A2646" s="257">
        <v>315</v>
      </c>
      <c r="B2646" s="124"/>
      <c r="C2646" s="125" t="s">
        <v>812</v>
      </c>
      <c r="D2646" s="119">
        <v>43213</v>
      </c>
      <c r="E2646" s="120" t="s">
        <v>5174</v>
      </c>
      <c r="F2646" s="120" t="s">
        <v>3</v>
      </c>
      <c r="G2646" s="120">
        <v>1616147</v>
      </c>
      <c r="H2646" s="124"/>
      <c r="I2646" s="128" t="s">
        <v>5852</v>
      </c>
      <c r="J2646" s="124"/>
      <c r="K2646" s="124"/>
      <c r="L2646" s="124"/>
      <c r="M2646" s="124"/>
      <c r="N2646" s="207">
        <v>0</v>
      </c>
      <c r="O2646" s="207">
        <v>3841.65</v>
      </c>
      <c r="P2646" s="124" t="s">
        <v>1314</v>
      </c>
    </row>
    <row r="2647" spans="1:16" ht="51">
      <c r="A2647" s="257">
        <v>81</v>
      </c>
      <c r="B2647" s="124"/>
      <c r="C2647" s="125" t="s">
        <v>709</v>
      </c>
      <c r="D2647" s="119">
        <v>43213</v>
      </c>
      <c r="E2647" s="120" t="s">
        <v>5175</v>
      </c>
      <c r="F2647" s="120" t="s">
        <v>3</v>
      </c>
      <c r="G2647" s="120">
        <v>1616154</v>
      </c>
      <c r="H2647" s="124"/>
      <c r="I2647" s="128" t="s">
        <v>5853</v>
      </c>
      <c r="J2647" s="124"/>
      <c r="K2647" s="124"/>
      <c r="L2647" s="124"/>
      <c r="M2647" s="124"/>
      <c r="N2647" s="207">
        <v>0</v>
      </c>
      <c r="O2647" s="207">
        <v>250.4</v>
      </c>
      <c r="P2647" s="124" t="s">
        <v>1314</v>
      </c>
    </row>
    <row r="2648" spans="1:16" ht="63.75">
      <c r="A2648" s="257" t="s">
        <v>619</v>
      </c>
      <c r="B2648" s="124"/>
      <c r="C2648" s="125" t="s">
        <v>713</v>
      </c>
      <c r="D2648" s="119">
        <v>43213</v>
      </c>
      <c r="E2648" s="120" t="s">
        <v>5176</v>
      </c>
      <c r="F2648" s="120" t="s">
        <v>3</v>
      </c>
      <c r="G2648" s="120">
        <v>1616184</v>
      </c>
      <c r="H2648" s="124"/>
      <c r="I2648" s="128" t="s">
        <v>5854</v>
      </c>
      <c r="J2648" s="124"/>
      <c r="K2648" s="124"/>
      <c r="L2648" s="124"/>
      <c r="M2648" s="124"/>
      <c r="N2648" s="207">
        <v>0</v>
      </c>
      <c r="O2648" s="207">
        <v>246</v>
      </c>
      <c r="P2648" s="124" t="s">
        <v>1314</v>
      </c>
    </row>
    <row r="2649" spans="1:16" ht="51">
      <c r="A2649" s="257">
        <v>513</v>
      </c>
      <c r="B2649" s="124"/>
      <c r="C2649" s="125" t="s">
        <v>201</v>
      </c>
      <c r="D2649" s="119">
        <v>43213</v>
      </c>
      <c r="E2649" s="120" t="s">
        <v>5177</v>
      </c>
      <c r="F2649" s="120" t="s">
        <v>3</v>
      </c>
      <c r="G2649" s="120">
        <v>1616186</v>
      </c>
      <c r="H2649" s="124"/>
      <c r="I2649" s="128" t="s">
        <v>5855</v>
      </c>
      <c r="J2649" s="124"/>
      <c r="K2649" s="124"/>
      <c r="L2649" s="124"/>
      <c r="M2649" s="124"/>
      <c r="N2649" s="207">
        <v>0</v>
      </c>
      <c r="O2649" s="207">
        <v>183717</v>
      </c>
      <c r="P2649" s="124" t="s">
        <v>1314</v>
      </c>
    </row>
    <row r="2650" spans="1:16" ht="51">
      <c r="A2650" s="257">
        <v>130</v>
      </c>
      <c r="B2650" s="124"/>
      <c r="C2650" s="125" t="s">
        <v>727</v>
      </c>
      <c r="D2650" s="119">
        <v>43213</v>
      </c>
      <c r="E2650" s="120" t="s">
        <v>5178</v>
      </c>
      <c r="F2650" s="120" t="s">
        <v>3</v>
      </c>
      <c r="G2650" s="120">
        <v>1616068</v>
      </c>
      <c r="H2650" s="124"/>
      <c r="I2650" s="128" t="s">
        <v>5856</v>
      </c>
      <c r="J2650" s="124"/>
      <c r="K2650" s="124"/>
      <c r="L2650" s="124"/>
      <c r="M2650" s="124"/>
      <c r="N2650" s="207">
        <v>0</v>
      </c>
      <c r="O2650" s="207">
        <v>7</v>
      </c>
      <c r="P2650" s="124" t="s">
        <v>1314</v>
      </c>
    </row>
    <row r="2651" spans="1:16" ht="51">
      <c r="A2651" s="257">
        <v>86</v>
      </c>
      <c r="B2651" s="124"/>
      <c r="C2651" s="125" t="s">
        <v>710</v>
      </c>
      <c r="D2651" s="119">
        <v>43213</v>
      </c>
      <c r="E2651" s="120" t="s">
        <v>5181</v>
      </c>
      <c r="F2651" s="120" t="s">
        <v>3</v>
      </c>
      <c r="G2651" s="120">
        <v>1616124</v>
      </c>
      <c r="H2651" s="124"/>
      <c r="I2651" s="128" t="s">
        <v>5859</v>
      </c>
      <c r="J2651" s="124"/>
      <c r="K2651" s="124"/>
      <c r="L2651" s="124"/>
      <c r="M2651" s="124"/>
      <c r="N2651" s="207">
        <v>0</v>
      </c>
      <c r="O2651" s="207">
        <v>300</v>
      </c>
      <c r="P2651" s="124" t="s">
        <v>1314</v>
      </c>
    </row>
    <row r="2652" spans="1:16" ht="63.75">
      <c r="A2652" s="257">
        <v>373</v>
      </c>
      <c r="B2652" s="124"/>
      <c r="C2652" s="125" t="s">
        <v>1269</v>
      </c>
      <c r="D2652" s="119">
        <v>43213</v>
      </c>
      <c r="E2652" s="120" t="s">
        <v>5187</v>
      </c>
      <c r="F2652" s="120" t="s">
        <v>3</v>
      </c>
      <c r="G2652" s="120">
        <v>1616212</v>
      </c>
      <c r="H2652" s="124"/>
      <c r="I2652" s="128" t="s">
        <v>5864</v>
      </c>
      <c r="J2652" s="124"/>
      <c r="K2652" s="124"/>
      <c r="L2652" s="124"/>
      <c r="M2652" s="124"/>
      <c r="N2652" s="207">
        <v>0</v>
      </c>
      <c r="O2652" s="207">
        <v>31481.7</v>
      </c>
      <c r="P2652" s="124" t="s">
        <v>1314</v>
      </c>
    </row>
    <row r="2653" spans="1:16" ht="51">
      <c r="A2653" s="257" t="s">
        <v>619</v>
      </c>
      <c r="B2653" s="124"/>
      <c r="C2653" s="125" t="s">
        <v>713</v>
      </c>
      <c r="D2653" s="119">
        <v>43213</v>
      </c>
      <c r="E2653" s="120" t="s">
        <v>5237</v>
      </c>
      <c r="F2653" s="120" t="s">
        <v>3</v>
      </c>
      <c r="G2653" s="120">
        <v>1616251</v>
      </c>
      <c r="H2653" s="124"/>
      <c r="I2653" s="128" t="s">
        <v>5901</v>
      </c>
      <c r="J2653" s="124"/>
      <c r="K2653" s="124"/>
      <c r="L2653" s="124"/>
      <c r="M2653" s="124"/>
      <c r="N2653" s="207">
        <v>0</v>
      </c>
      <c r="O2653" s="207">
        <v>4603.5</v>
      </c>
      <c r="P2653" s="124" t="s">
        <v>1314</v>
      </c>
    </row>
    <row r="2654" spans="1:16" ht="51">
      <c r="A2654" s="257">
        <v>10</v>
      </c>
      <c r="B2654" s="124"/>
      <c r="C2654" s="125" t="s">
        <v>690</v>
      </c>
      <c r="D2654" s="119">
        <v>43213</v>
      </c>
      <c r="E2654" s="120" t="s">
        <v>5462</v>
      </c>
      <c r="F2654" s="120" t="s">
        <v>6</v>
      </c>
      <c r="G2654" s="120">
        <v>718257</v>
      </c>
      <c r="H2654" s="124"/>
      <c r="I2654" s="128" t="s">
        <v>6111</v>
      </c>
      <c r="J2654" s="124"/>
      <c r="K2654" s="124"/>
      <c r="L2654" s="124"/>
      <c r="M2654" s="124"/>
      <c r="N2654" s="207">
        <v>0</v>
      </c>
      <c r="O2654" s="207">
        <v>30643.83</v>
      </c>
      <c r="P2654" s="124" t="s">
        <v>1314</v>
      </c>
    </row>
    <row r="2655" spans="1:16" ht="63.75">
      <c r="A2655" s="257">
        <v>340</v>
      </c>
      <c r="B2655" s="124"/>
      <c r="C2655" s="125" t="s">
        <v>814</v>
      </c>
      <c r="D2655" s="119">
        <v>43213</v>
      </c>
      <c r="E2655" s="120" t="s">
        <v>5463</v>
      </c>
      <c r="F2655" s="120" t="s">
        <v>6</v>
      </c>
      <c r="G2655" s="120">
        <v>718260</v>
      </c>
      <c r="H2655" s="124"/>
      <c r="I2655" s="128" t="s">
        <v>6112</v>
      </c>
      <c r="J2655" s="124"/>
      <c r="K2655" s="124"/>
      <c r="L2655" s="124"/>
      <c r="M2655" s="124"/>
      <c r="N2655" s="207">
        <v>0</v>
      </c>
      <c r="O2655" s="207">
        <v>76745.149999999994</v>
      </c>
      <c r="P2655" s="124" t="s">
        <v>1314</v>
      </c>
    </row>
    <row r="2656" spans="1:16" ht="89.25">
      <c r="A2656" s="257" t="s">
        <v>622</v>
      </c>
      <c r="B2656" s="124"/>
      <c r="C2656" s="125" t="s">
        <v>715</v>
      </c>
      <c r="D2656" s="119">
        <v>43213</v>
      </c>
      <c r="E2656" s="120" t="s">
        <v>5464</v>
      </c>
      <c r="F2656" s="120" t="s">
        <v>6</v>
      </c>
      <c r="G2656" s="120">
        <v>919471</v>
      </c>
      <c r="H2656" s="124"/>
      <c r="I2656" s="128" t="s">
        <v>6113</v>
      </c>
      <c r="J2656" s="124"/>
      <c r="K2656" s="124"/>
      <c r="L2656" s="124"/>
      <c r="M2656" s="124"/>
      <c r="N2656" s="207">
        <v>0</v>
      </c>
      <c r="O2656" s="207">
        <v>59359.83</v>
      </c>
      <c r="P2656" s="124" t="s">
        <v>1314</v>
      </c>
    </row>
    <row r="2657" spans="1:16" ht="51">
      <c r="A2657" s="257">
        <v>513</v>
      </c>
      <c r="B2657" s="124"/>
      <c r="C2657" s="125" t="s">
        <v>201</v>
      </c>
      <c r="D2657" s="119">
        <v>43213</v>
      </c>
      <c r="E2657" s="120" t="s">
        <v>5465</v>
      </c>
      <c r="F2657" s="120" t="s">
        <v>15</v>
      </c>
      <c r="G2657" s="120">
        <v>718256</v>
      </c>
      <c r="H2657" s="124"/>
      <c r="I2657" s="128" t="s">
        <v>6114</v>
      </c>
      <c r="J2657" s="124"/>
      <c r="K2657" s="124"/>
      <c r="L2657" s="124"/>
      <c r="M2657" s="124"/>
      <c r="N2657" s="207">
        <v>50</v>
      </c>
      <c r="O2657" s="207">
        <v>0</v>
      </c>
      <c r="P2657" s="124" t="s">
        <v>1314</v>
      </c>
    </row>
    <row r="2658" spans="1:16" ht="51">
      <c r="A2658" s="257" t="s">
        <v>619</v>
      </c>
      <c r="B2658" s="124"/>
      <c r="C2658" s="125" t="s">
        <v>713</v>
      </c>
      <c r="D2658" s="119">
        <v>43213</v>
      </c>
      <c r="E2658" s="120" t="s">
        <v>5466</v>
      </c>
      <c r="F2658" s="120" t="s">
        <v>15</v>
      </c>
      <c r="G2658" s="120">
        <v>718258</v>
      </c>
      <c r="H2658" s="124"/>
      <c r="I2658" s="128" t="s">
        <v>6115</v>
      </c>
      <c r="J2658" s="124"/>
      <c r="K2658" s="124"/>
      <c r="L2658" s="124"/>
      <c r="M2658" s="124"/>
      <c r="N2658" s="207">
        <v>50</v>
      </c>
      <c r="O2658" s="207">
        <v>0</v>
      </c>
      <c r="P2658" s="124" t="s">
        <v>1314</v>
      </c>
    </row>
    <row r="2659" spans="1:16" ht="89.25">
      <c r="A2659" s="257">
        <v>291</v>
      </c>
      <c r="B2659" s="124"/>
      <c r="C2659" s="125" t="s">
        <v>794</v>
      </c>
      <c r="D2659" s="119">
        <v>43213</v>
      </c>
      <c r="E2659" s="120" t="s">
        <v>5467</v>
      </c>
      <c r="F2659" s="120" t="s">
        <v>15</v>
      </c>
      <c r="G2659" s="120">
        <v>4824</v>
      </c>
      <c r="H2659" s="124"/>
      <c r="I2659" s="128" t="s">
        <v>6116</v>
      </c>
      <c r="J2659" s="124"/>
      <c r="K2659" s="124"/>
      <c r="L2659" s="124"/>
      <c r="M2659" s="124"/>
      <c r="N2659" s="207">
        <v>298.81</v>
      </c>
      <c r="O2659" s="207">
        <v>0</v>
      </c>
      <c r="P2659" s="124" t="s">
        <v>1314</v>
      </c>
    </row>
    <row r="2660" spans="1:16" ht="63.75">
      <c r="A2660" s="257">
        <v>513</v>
      </c>
      <c r="B2660" s="124"/>
      <c r="C2660" s="125" t="s">
        <v>201</v>
      </c>
      <c r="D2660" s="119">
        <v>43213</v>
      </c>
      <c r="E2660" s="120" t="s">
        <v>5468</v>
      </c>
      <c r="F2660" s="120" t="s">
        <v>15</v>
      </c>
      <c r="G2660" s="120">
        <v>718389</v>
      </c>
      <c r="H2660" s="124"/>
      <c r="I2660" s="128" t="s">
        <v>6117</v>
      </c>
      <c r="J2660" s="124"/>
      <c r="K2660" s="124"/>
      <c r="L2660" s="124"/>
      <c r="M2660" s="124"/>
      <c r="N2660" s="207">
        <v>50</v>
      </c>
      <c r="O2660" s="207">
        <v>0</v>
      </c>
      <c r="P2660" s="124" t="s">
        <v>1314</v>
      </c>
    </row>
    <row r="2661" spans="1:16" ht="76.5">
      <c r="A2661" s="257">
        <v>10</v>
      </c>
      <c r="B2661" s="124"/>
      <c r="C2661" s="125" t="s">
        <v>690</v>
      </c>
      <c r="D2661" s="119">
        <v>43213</v>
      </c>
      <c r="E2661" s="120" t="s">
        <v>5469</v>
      </c>
      <c r="F2661" s="120" t="s">
        <v>15</v>
      </c>
      <c r="G2661" s="120">
        <v>4831</v>
      </c>
      <c r="H2661" s="124"/>
      <c r="I2661" s="128" t="s">
        <v>6118</v>
      </c>
      <c r="J2661" s="124"/>
      <c r="K2661" s="124"/>
      <c r="L2661" s="124"/>
      <c r="M2661" s="124"/>
      <c r="N2661" s="207">
        <v>672.96</v>
      </c>
      <c r="O2661" s="207">
        <v>0</v>
      </c>
      <c r="P2661" s="124" t="s">
        <v>1314</v>
      </c>
    </row>
    <row r="2662" spans="1:16" ht="76.5">
      <c r="A2662" s="257">
        <v>10</v>
      </c>
      <c r="B2662" s="124"/>
      <c r="C2662" s="125" t="s">
        <v>690</v>
      </c>
      <c r="D2662" s="119">
        <v>43213</v>
      </c>
      <c r="E2662" s="120" t="s">
        <v>5470</v>
      </c>
      <c r="F2662" s="120" t="s">
        <v>15</v>
      </c>
      <c r="G2662" s="120">
        <v>4832</v>
      </c>
      <c r="H2662" s="124"/>
      <c r="I2662" s="128" t="s">
        <v>6119</v>
      </c>
      <c r="J2662" s="124"/>
      <c r="K2662" s="124"/>
      <c r="L2662" s="124"/>
      <c r="M2662" s="124"/>
      <c r="N2662" s="207">
        <v>1122.6300000000001</v>
      </c>
      <c r="O2662" s="207">
        <v>0</v>
      </c>
      <c r="P2662" s="124" t="s">
        <v>1314</v>
      </c>
    </row>
    <row r="2663" spans="1:16" ht="89.25">
      <c r="A2663" s="257">
        <v>10</v>
      </c>
      <c r="B2663" s="124"/>
      <c r="C2663" s="125" t="s">
        <v>690</v>
      </c>
      <c r="D2663" s="119">
        <v>43213</v>
      </c>
      <c r="E2663" s="120" t="s">
        <v>5471</v>
      </c>
      <c r="F2663" s="120" t="s">
        <v>15</v>
      </c>
      <c r="G2663" s="120">
        <v>4833</v>
      </c>
      <c r="H2663" s="124"/>
      <c r="I2663" s="128" t="s">
        <v>6120</v>
      </c>
      <c r="J2663" s="124"/>
      <c r="K2663" s="124"/>
      <c r="L2663" s="124"/>
      <c r="M2663" s="124"/>
      <c r="N2663" s="207">
        <v>1527.23</v>
      </c>
      <c r="O2663" s="207">
        <v>0</v>
      </c>
      <c r="P2663" s="124" t="s">
        <v>1314</v>
      </c>
    </row>
    <row r="2664" spans="1:16" ht="89.25">
      <c r="A2664" s="257">
        <v>594</v>
      </c>
      <c r="B2664" s="124"/>
      <c r="C2664" s="125" t="s">
        <v>113</v>
      </c>
      <c r="D2664" s="119">
        <v>43213</v>
      </c>
      <c r="E2664" s="120" t="s">
        <v>5472</v>
      </c>
      <c r="F2664" s="120" t="s">
        <v>15</v>
      </c>
      <c r="G2664" s="120">
        <v>4828</v>
      </c>
      <c r="H2664" s="124"/>
      <c r="I2664" s="128" t="s">
        <v>6121</v>
      </c>
      <c r="J2664" s="124"/>
      <c r="K2664" s="124"/>
      <c r="L2664" s="124"/>
      <c r="M2664" s="124"/>
      <c r="N2664" s="207">
        <v>292.5</v>
      </c>
      <c r="O2664" s="207">
        <v>0</v>
      </c>
      <c r="P2664" s="124" t="s">
        <v>1314</v>
      </c>
    </row>
    <row r="2665" spans="1:16" ht="63.75">
      <c r="A2665" s="257" t="s">
        <v>619</v>
      </c>
      <c r="B2665" s="124"/>
      <c r="C2665" s="125" t="s">
        <v>713</v>
      </c>
      <c r="D2665" s="119">
        <v>43214</v>
      </c>
      <c r="E2665" s="120" t="s">
        <v>4939</v>
      </c>
      <c r="F2665" s="120" t="s">
        <v>3</v>
      </c>
      <c r="G2665" s="120">
        <v>1616566</v>
      </c>
      <c r="H2665" s="124"/>
      <c r="I2665" s="128" t="s">
        <v>5645</v>
      </c>
      <c r="J2665" s="124"/>
      <c r="K2665" s="124"/>
      <c r="L2665" s="124"/>
      <c r="M2665" s="124"/>
      <c r="N2665" s="207">
        <v>0</v>
      </c>
      <c r="O2665" s="207">
        <v>3993.01</v>
      </c>
      <c r="P2665" s="124" t="s">
        <v>1314</v>
      </c>
    </row>
    <row r="2666" spans="1:16" ht="63.75">
      <c r="A2666" s="257" t="s">
        <v>619</v>
      </c>
      <c r="B2666" s="124"/>
      <c r="C2666" s="125" t="s">
        <v>713</v>
      </c>
      <c r="D2666" s="119">
        <v>43214</v>
      </c>
      <c r="E2666" s="120" t="s">
        <v>4983</v>
      </c>
      <c r="F2666" s="120" t="s">
        <v>3</v>
      </c>
      <c r="G2666" s="120">
        <v>1616533</v>
      </c>
      <c r="H2666" s="124"/>
      <c r="I2666" s="128" t="s">
        <v>5688</v>
      </c>
      <c r="J2666" s="124"/>
      <c r="K2666" s="124"/>
      <c r="L2666" s="124"/>
      <c r="M2666" s="124"/>
      <c r="N2666" s="207">
        <v>0</v>
      </c>
      <c r="O2666" s="207">
        <v>5912.27</v>
      </c>
      <c r="P2666" s="124" t="s">
        <v>1314</v>
      </c>
    </row>
    <row r="2667" spans="1:16" ht="51">
      <c r="A2667" s="257" t="s">
        <v>619</v>
      </c>
      <c r="B2667" s="124"/>
      <c r="C2667" s="125" t="s">
        <v>713</v>
      </c>
      <c r="D2667" s="119">
        <v>43214</v>
      </c>
      <c r="E2667" s="120" t="s">
        <v>4996</v>
      </c>
      <c r="F2667" s="120" t="s">
        <v>3</v>
      </c>
      <c r="G2667" s="120">
        <v>1616559</v>
      </c>
      <c r="H2667" s="124"/>
      <c r="I2667" s="128" t="s">
        <v>5699</v>
      </c>
      <c r="J2667" s="124"/>
      <c r="K2667" s="124"/>
      <c r="L2667" s="124"/>
      <c r="M2667" s="124"/>
      <c r="N2667" s="207">
        <v>0</v>
      </c>
      <c r="O2667" s="207">
        <v>534.89</v>
      </c>
      <c r="P2667" s="124" t="s">
        <v>1314</v>
      </c>
    </row>
    <row r="2668" spans="1:16" ht="51">
      <c r="A2668" s="257" t="s">
        <v>619</v>
      </c>
      <c r="B2668" s="124"/>
      <c r="C2668" s="125" t="s">
        <v>713</v>
      </c>
      <c r="D2668" s="119">
        <v>43214</v>
      </c>
      <c r="E2668" s="120" t="s">
        <v>5021</v>
      </c>
      <c r="F2668" s="120" t="s">
        <v>3</v>
      </c>
      <c r="G2668" s="120">
        <v>1616639</v>
      </c>
      <c r="H2668" s="124"/>
      <c r="I2668" s="128" t="s">
        <v>5717</v>
      </c>
      <c r="J2668" s="124"/>
      <c r="K2668" s="124"/>
      <c r="L2668" s="124"/>
      <c r="M2668" s="124"/>
      <c r="N2668" s="207">
        <v>0</v>
      </c>
      <c r="O2668" s="207">
        <v>140</v>
      </c>
      <c r="P2668" s="124" t="s">
        <v>1314</v>
      </c>
    </row>
    <row r="2669" spans="1:16" ht="51">
      <c r="A2669" s="257" t="s">
        <v>619</v>
      </c>
      <c r="B2669" s="124"/>
      <c r="C2669" s="125" t="s">
        <v>713</v>
      </c>
      <c r="D2669" s="119">
        <v>43214</v>
      </c>
      <c r="E2669" s="120" t="s">
        <v>5028</v>
      </c>
      <c r="F2669" s="120" t="s">
        <v>3</v>
      </c>
      <c r="G2669" s="120">
        <v>1616517</v>
      </c>
      <c r="H2669" s="124"/>
      <c r="I2669" s="128" t="s">
        <v>5723</v>
      </c>
      <c r="J2669" s="124"/>
      <c r="K2669" s="124"/>
      <c r="L2669" s="124"/>
      <c r="M2669" s="124"/>
      <c r="N2669" s="207">
        <v>0</v>
      </c>
      <c r="O2669" s="207">
        <v>1064</v>
      </c>
      <c r="P2669" s="124" t="s">
        <v>1314</v>
      </c>
    </row>
    <row r="2670" spans="1:16" ht="51">
      <c r="A2670" s="257" t="s">
        <v>619</v>
      </c>
      <c r="B2670" s="124"/>
      <c r="C2670" s="125" t="s">
        <v>713</v>
      </c>
      <c r="D2670" s="119">
        <v>43214</v>
      </c>
      <c r="E2670" s="120" t="s">
        <v>5073</v>
      </c>
      <c r="F2670" s="120" t="s">
        <v>3</v>
      </c>
      <c r="G2670" s="120">
        <v>1616662</v>
      </c>
      <c r="H2670" s="124"/>
      <c r="I2670" s="128" t="s">
        <v>5763</v>
      </c>
      <c r="J2670" s="124"/>
      <c r="K2670" s="124"/>
      <c r="L2670" s="124"/>
      <c r="M2670" s="124"/>
      <c r="N2670" s="207">
        <v>0</v>
      </c>
      <c r="O2670" s="207">
        <v>318</v>
      </c>
      <c r="P2670" s="124" t="s">
        <v>1314</v>
      </c>
    </row>
    <row r="2671" spans="1:16" ht="51">
      <c r="A2671" s="257" t="s">
        <v>619</v>
      </c>
      <c r="B2671" s="124"/>
      <c r="C2671" s="125" t="s">
        <v>713</v>
      </c>
      <c r="D2671" s="119">
        <v>43214</v>
      </c>
      <c r="E2671" s="120" t="s">
        <v>5125</v>
      </c>
      <c r="F2671" s="120" t="s">
        <v>3</v>
      </c>
      <c r="G2671" s="120">
        <v>1616534</v>
      </c>
      <c r="H2671" s="124"/>
      <c r="I2671" s="128" t="s">
        <v>5805</v>
      </c>
      <c r="J2671" s="124"/>
      <c r="K2671" s="124"/>
      <c r="L2671" s="124"/>
      <c r="M2671" s="124"/>
      <c r="N2671" s="207">
        <v>0</v>
      </c>
      <c r="O2671" s="207">
        <v>1551.6</v>
      </c>
      <c r="P2671" s="124" t="s">
        <v>1314</v>
      </c>
    </row>
    <row r="2672" spans="1:16" ht="51">
      <c r="A2672" s="257">
        <v>15</v>
      </c>
      <c r="B2672" s="124"/>
      <c r="C2672" s="125" t="s">
        <v>691</v>
      </c>
      <c r="D2672" s="119">
        <v>43214</v>
      </c>
      <c r="E2672" s="120" t="s">
        <v>5192</v>
      </c>
      <c r="F2672" s="120" t="s">
        <v>3</v>
      </c>
      <c r="G2672" s="120">
        <v>1616548</v>
      </c>
      <c r="H2672" s="124"/>
      <c r="I2672" s="128" t="s">
        <v>5868</v>
      </c>
      <c r="J2672" s="124"/>
      <c r="K2672" s="124"/>
      <c r="L2672" s="124"/>
      <c r="M2672" s="124"/>
      <c r="N2672" s="207">
        <v>0</v>
      </c>
      <c r="O2672" s="207">
        <v>651</v>
      </c>
      <c r="P2672" s="124" t="s">
        <v>1314</v>
      </c>
    </row>
    <row r="2673" spans="1:16" ht="51">
      <c r="A2673" s="257" t="s">
        <v>619</v>
      </c>
      <c r="B2673" s="124"/>
      <c r="C2673" s="125" t="s">
        <v>713</v>
      </c>
      <c r="D2673" s="119">
        <v>43214</v>
      </c>
      <c r="E2673" s="120" t="s">
        <v>5195</v>
      </c>
      <c r="F2673" s="120" t="s">
        <v>3</v>
      </c>
      <c r="G2673" s="120">
        <v>1616721</v>
      </c>
      <c r="H2673" s="124"/>
      <c r="I2673" s="128" t="s">
        <v>5870</v>
      </c>
      <c r="J2673" s="124"/>
      <c r="K2673" s="124"/>
      <c r="L2673" s="124"/>
      <c r="M2673" s="124"/>
      <c r="N2673" s="207">
        <v>0</v>
      </c>
      <c r="O2673" s="207">
        <v>225.33</v>
      </c>
      <c r="P2673" s="124" t="s">
        <v>1314</v>
      </c>
    </row>
    <row r="2674" spans="1:16" ht="51">
      <c r="A2674" s="257" t="s">
        <v>619</v>
      </c>
      <c r="B2674" s="124"/>
      <c r="C2674" s="125" t="s">
        <v>713</v>
      </c>
      <c r="D2674" s="119">
        <v>43214</v>
      </c>
      <c r="E2674" s="120" t="s">
        <v>5196</v>
      </c>
      <c r="F2674" s="120" t="s">
        <v>3</v>
      </c>
      <c r="G2674" s="120">
        <v>1616724</v>
      </c>
      <c r="H2674" s="124"/>
      <c r="I2674" s="128" t="s">
        <v>5870</v>
      </c>
      <c r="J2674" s="124"/>
      <c r="K2674" s="124"/>
      <c r="L2674" s="124"/>
      <c r="M2674" s="124"/>
      <c r="N2674" s="207">
        <v>0</v>
      </c>
      <c r="O2674" s="207">
        <v>225.33</v>
      </c>
      <c r="P2674" s="124" t="s">
        <v>1314</v>
      </c>
    </row>
    <row r="2675" spans="1:16" ht="51">
      <c r="A2675" s="257" t="s">
        <v>619</v>
      </c>
      <c r="B2675" s="124"/>
      <c r="C2675" s="125" t="s">
        <v>713</v>
      </c>
      <c r="D2675" s="119">
        <v>43214</v>
      </c>
      <c r="E2675" s="120" t="s">
        <v>5197</v>
      </c>
      <c r="F2675" s="120" t="s">
        <v>3</v>
      </c>
      <c r="G2675" s="120">
        <v>1616726</v>
      </c>
      <c r="H2675" s="124"/>
      <c r="I2675" s="128" t="s">
        <v>5870</v>
      </c>
      <c r="J2675" s="124"/>
      <c r="K2675" s="124"/>
      <c r="L2675" s="124"/>
      <c r="M2675" s="124"/>
      <c r="N2675" s="207">
        <v>0</v>
      </c>
      <c r="O2675" s="207">
        <v>225.33</v>
      </c>
      <c r="P2675" s="124" t="s">
        <v>1314</v>
      </c>
    </row>
    <row r="2676" spans="1:16" ht="51">
      <c r="A2676" s="257" t="s">
        <v>619</v>
      </c>
      <c r="B2676" s="124"/>
      <c r="C2676" s="125" t="s">
        <v>713</v>
      </c>
      <c r="D2676" s="119">
        <v>43214</v>
      </c>
      <c r="E2676" s="120" t="s">
        <v>5198</v>
      </c>
      <c r="F2676" s="120" t="s">
        <v>3</v>
      </c>
      <c r="G2676" s="120">
        <v>1616729</v>
      </c>
      <c r="H2676" s="124"/>
      <c r="I2676" s="128" t="s">
        <v>5870</v>
      </c>
      <c r="J2676" s="124"/>
      <c r="K2676" s="124"/>
      <c r="L2676" s="124"/>
      <c r="M2676" s="124"/>
      <c r="N2676" s="207">
        <v>0</v>
      </c>
      <c r="O2676" s="207">
        <v>225.33</v>
      </c>
      <c r="P2676" s="124" t="s">
        <v>1314</v>
      </c>
    </row>
    <row r="2677" spans="1:16" ht="51">
      <c r="A2677" s="257" t="s">
        <v>619</v>
      </c>
      <c r="B2677" s="124"/>
      <c r="C2677" s="125" t="s">
        <v>713</v>
      </c>
      <c r="D2677" s="119">
        <v>43214</v>
      </c>
      <c r="E2677" s="120" t="s">
        <v>5199</v>
      </c>
      <c r="F2677" s="120" t="s">
        <v>3</v>
      </c>
      <c r="G2677" s="120">
        <v>1616731</v>
      </c>
      <c r="H2677" s="124"/>
      <c r="I2677" s="128" t="s">
        <v>5870</v>
      </c>
      <c r="J2677" s="124"/>
      <c r="K2677" s="124"/>
      <c r="L2677" s="124"/>
      <c r="M2677" s="124"/>
      <c r="N2677" s="207">
        <v>0</v>
      </c>
      <c r="O2677" s="207">
        <v>225.33</v>
      </c>
      <c r="P2677" s="124" t="s">
        <v>1314</v>
      </c>
    </row>
    <row r="2678" spans="1:16" ht="51">
      <c r="A2678" s="257" t="s">
        <v>619</v>
      </c>
      <c r="B2678" s="124"/>
      <c r="C2678" s="125" t="s">
        <v>713</v>
      </c>
      <c r="D2678" s="119">
        <v>43214</v>
      </c>
      <c r="E2678" s="120" t="s">
        <v>5200</v>
      </c>
      <c r="F2678" s="120" t="s">
        <v>3</v>
      </c>
      <c r="G2678" s="120">
        <v>1616733</v>
      </c>
      <c r="H2678" s="124"/>
      <c r="I2678" s="128" t="s">
        <v>5870</v>
      </c>
      <c r="J2678" s="124"/>
      <c r="K2678" s="124"/>
      <c r="L2678" s="124"/>
      <c r="M2678" s="124"/>
      <c r="N2678" s="207">
        <v>0</v>
      </c>
      <c r="O2678" s="207">
        <v>225.33</v>
      </c>
      <c r="P2678" s="124" t="s">
        <v>1314</v>
      </c>
    </row>
    <row r="2679" spans="1:16" ht="51">
      <c r="A2679" s="257">
        <v>86</v>
      </c>
      <c r="B2679" s="124"/>
      <c r="C2679" s="125" t="s">
        <v>710</v>
      </c>
      <c r="D2679" s="119">
        <v>43214</v>
      </c>
      <c r="E2679" s="120" t="s">
        <v>5203</v>
      </c>
      <c r="F2679" s="120" t="s">
        <v>3</v>
      </c>
      <c r="G2679" s="120">
        <v>1616689</v>
      </c>
      <c r="H2679" s="124"/>
      <c r="I2679" s="128" t="s">
        <v>5872</v>
      </c>
      <c r="J2679" s="124"/>
      <c r="K2679" s="124"/>
      <c r="L2679" s="124"/>
      <c r="M2679" s="124"/>
      <c r="N2679" s="207">
        <v>0</v>
      </c>
      <c r="O2679" s="207">
        <v>239.67</v>
      </c>
      <c r="P2679" s="124" t="s">
        <v>1314</v>
      </c>
    </row>
    <row r="2680" spans="1:16" ht="51">
      <c r="A2680" s="257">
        <v>16</v>
      </c>
      <c r="B2680" s="124"/>
      <c r="C2680" s="125" t="s">
        <v>692</v>
      </c>
      <c r="D2680" s="119">
        <v>43214</v>
      </c>
      <c r="E2680" s="120" t="s">
        <v>5204</v>
      </c>
      <c r="F2680" s="120" t="s">
        <v>3</v>
      </c>
      <c r="G2680" s="120">
        <v>1616716</v>
      </c>
      <c r="H2680" s="124"/>
      <c r="I2680" s="128" t="s">
        <v>5873</v>
      </c>
      <c r="J2680" s="124"/>
      <c r="K2680" s="124"/>
      <c r="L2680" s="124"/>
      <c r="M2680" s="124"/>
      <c r="N2680" s="207">
        <v>0</v>
      </c>
      <c r="O2680" s="207">
        <v>2793.28</v>
      </c>
      <c r="P2680" s="124" t="s">
        <v>1314</v>
      </c>
    </row>
    <row r="2681" spans="1:16" ht="51">
      <c r="A2681" s="257" t="s">
        <v>619</v>
      </c>
      <c r="B2681" s="124"/>
      <c r="C2681" s="125" t="s">
        <v>713</v>
      </c>
      <c r="D2681" s="119">
        <v>43214</v>
      </c>
      <c r="E2681" s="120" t="s">
        <v>5212</v>
      </c>
      <c r="F2681" s="120" t="s">
        <v>3</v>
      </c>
      <c r="G2681" s="120">
        <v>1616723</v>
      </c>
      <c r="H2681" s="124"/>
      <c r="I2681" s="128" t="s">
        <v>5881</v>
      </c>
      <c r="J2681" s="124"/>
      <c r="K2681" s="124"/>
      <c r="L2681" s="124"/>
      <c r="M2681" s="124"/>
      <c r="N2681" s="207">
        <v>0</v>
      </c>
      <c r="O2681" s="207">
        <v>225.33</v>
      </c>
      <c r="P2681" s="124" t="s">
        <v>1314</v>
      </c>
    </row>
    <row r="2682" spans="1:16" ht="51">
      <c r="A2682" s="257" t="s">
        <v>619</v>
      </c>
      <c r="B2682" s="124"/>
      <c r="C2682" s="125" t="s">
        <v>713</v>
      </c>
      <c r="D2682" s="119">
        <v>43214</v>
      </c>
      <c r="E2682" s="120" t="s">
        <v>5213</v>
      </c>
      <c r="F2682" s="120" t="s">
        <v>3</v>
      </c>
      <c r="G2682" s="120">
        <v>1616725</v>
      </c>
      <c r="H2682" s="124"/>
      <c r="I2682" s="128" t="s">
        <v>5881</v>
      </c>
      <c r="J2682" s="124"/>
      <c r="K2682" s="124"/>
      <c r="L2682" s="124"/>
      <c r="M2682" s="124"/>
      <c r="N2682" s="207">
        <v>0</v>
      </c>
      <c r="O2682" s="207">
        <v>225.33</v>
      </c>
      <c r="P2682" s="124" t="s">
        <v>1314</v>
      </c>
    </row>
    <row r="2683" spans="1:16" ht="51">
      <c r="A2683" s="257" t="s">
        <v>619</v>
      </c>
      <c r="B2683" s="124"/>
      <c r="C2683" s="125" t="s">
        <v>713</v>
      </c>
      <c r="D2683" s="119">
        <v>43214</v>
      </c>
      <c r="E2683" s="120" t="s">
        <v>5214</v>
      </c>
      <c r="F2683" s="120" t="s">
        <v>3</v>
      </c>
      <c r="G2683" s="120">
        <v>1616728</v>
      </c>
      <c r="H2683" s="124"/>
      <c r="I2683" s="128" t="s">
        <v>5881</v>
      </c>
      <c r="J2683" s="124"/>
      <c r="K2683" s="124"/>
      <c r="L2683" s="124"/>
      <c r="M2683" s="124"/>
      <c r="N2683" s="207">
        <v>0</v>
      </c>
      <c r="O2683" s="207">
        <v>225.33</v>
      </c>
      <c r="P2683" s="124" t="s">
        <v>1314</v>
      </c>
    </row>
    <row r="2684" spans="1:16" ht="51">
      <c r="A2684" s="257">
        <v>86</v>
      </c>
      <c r="B2684" s="124"/>
      <c r="C2684" s="125" t="s">
        <v>710</v>
      </c>
      <c r="D2684" s="119">
        <v>43214</v>
      </c>
      <c r="E2684" s="120" t="s">
        <v>5215</v>
      </c>
      <c r="F2684" s="120" t="s">
        <v>3</v>
      </c>
      <c r="G2684" s="120">
        <v>1616750</v>
      </c>
      <c r="H2684" s="124"/>
      <c r="I2684" s="128" t="s">
        <v>5882</v>
      </c>
      <c r="J2684" s="124"/>
      <c r="K2684" s="124"/>
      <c r="L2684" s="124"/>
      <c r="M2684" s="124"/>
      <c r="N2684" s="207">
        <v>0</v>
      </c>
      <c r="O2684" s="207">
        <v>1200</v>
      </c>
      <c r="P2684" s="124" t="s">
        <v>1314</v>
      </c>
    </row>
    <row r="2685" spans="1:16" ht="51">
      <c r="A2685" s="257">
        <v>16</v>
      </c>
      <c r="B2685" s="124"/>
      <c r="C2685" s="125" t="s">
        <v>692</v>
      </c>
      <c r="D2685" s="119">
        <v>43214</v>
      </c>
      <c r="E2685" s="120" t="s">
        <v>5216</v>
      </c>
      <c r="F2685" s="120" t="s">
        <v>3</v>
      </c>
      <c r="G2685" s="120">
        <v>1616753</v>
      </c>
      <c r="H2685" s="124"/>
      <c r="I2685" s="128" t="s">
        <v>5883</v>
      </c>
      <c r="J2685" s="124"/>
      <c r="K2685" s="124"/>
      <c r="L2685" s="124"/>
      <c r="M2685" s="124"/>
      <c r="N2685" s="207">
        <v>0</v>
      </c>
      <c r="O2685" s="207">
        <v>3175</v>
      </c>
      <c r="P2685" s="124" t="s">
        <v>1314</v>
      </c>
    </row>
    <row r="2686" spans="1:16" ht="51">
      <c r="A2686" s="257" t="s">
        <v>619</v>
      </c>
      <c r="B2686" s="124"/>
      <c r="C2686" s="125" t="s">
        <v>713</v>
      </c>
      <c r="D2686" s="119">
        <v>43214</v>
      </c>
      <c r="E2686" s="120" t="s">
        <v>5217</v>
      </c>
      <c r="F2686" s="120" t="s">
        <v>3</v>
      </c>
      <c r="G2686" s="120">
        <v>1616730</v>
      </c>
      <c r="H2686" s="124"/>
      <c r="I2686" s="128" t="s">
        <v>5881</v>
      </c>
      <c r="J2686" s="124"/>
      <c r="K2686" s="124"/>
      <c r="L2686" s="124"/>
      <c r="M2686" s="124"/>
      <c r="N2686" s="207">
        <v>0</v>
      </c>
      <c r="O2686" s="207">
        <v>225.33</v>
      </c>
      <c r="P2686" s="124" t="s">
        <v>1314</v>
      </c>
    </row>
    <row r="2687" spans="1:16" ht="51">
      <c r="A2687" s="257" t="s">
        <v>619</v>
      </c>
      <c r="B2687" s="124"/>
      <c r="C2687" s="125" t="s">
        <v>713</v>
      </c>
      <c r="D2687" s="119">
        <v>43214</v>
      </c>
      <c r="E2687" s="120" t="s">
        <v>5218</v>
      </c>
      <c r="F2687" s="120" t="s">
        <v>3</v>
      </c>
      <c r="G2687" s="120">
        <v>1616732</v>
      </c>
      <c r="H2687" s="124"/>
      <c r="I2687" s="128" t="s">
        <v>5881</v>
      </c>
      <c r="J2687" s="124"/>
      <c r="K2687" s="124"/>
      <c r="L2687" s="124"/>
      <c r="M2687" s="124"/>
      <c r="N2687" s="207">
        <v>0</v>
      </c>
      <c r="O2687" s="207">
        <v>225.33</v>
      </c>
      <c r="P2687" s="124" t="s">
        <v>1314</v>
      </c>
    </row>
    <row r="2688" spans="1:16" ht="51">
      <c r="A2688" s="257" t="s">
        <v>619</v>
      </c>
      <c r="B2688" s="124"/>
      <c r="C2688" s="125" t="s">
        <v>713</v>
      </c>
      <c r="D2688" s="119">
        <v>43214</v>
      </c>
      <c r="E2688" s="120" t="s">
        <v>5219</v>
      </c>
      <c r="F2688" s="120" t="s">
        <v>3</v>
      </c>
      <c r="G2688" s="120">
        <v>1616734</v>
      </c>
      <c r="H2688" s="124"/>
      <c r="I2688" s="128" t="s">
        <v>5881</v>
      </c>
      <c r="J2688" s="124"/>
      <c r="K2688" s="124"/>
      <c r="L2688" s="124"/>
      <c r="M2688" s="124"/>
      <c r="N2688" s="207">
        <v>0</v>
      </c>
      <c r="O2688" s="207">
        <v>225.33</v>
      </c>
      <c r="P2688" s="124" t="s">
        <v>1314</v>
      </c>
    </row>
    <row r="2689" spans="1:16" ht="51">
      <c r="A2689" s="257" t="s">
        <v>619</v>
      </c>
      <c r="B2689" s="124"/>
      <c r="C2689" s="125" t="s">
        <v>713</v>
      </c>
      <c r="D2689" s="119">
        <v>43214</v>
      </c>
      <c r="E2689" s="120" t="s">
        <v>5220</v>
      </c>
      <c r="F2689" s="120" t="s">
        <v>3</v>
      </c>
      <c r="G2689" s="120">
        <v>1616543</v>
      </c>
      <c r="H2689" s="124"/>
      <c r="I2689" s="128" t="s">
        <v>5884</v>
      </c>
      <c r="J2689" s="124"/>
      <c r="K2689" s="124"/>
      <c r="L2689" s="124"/>
      <c r="M2689" s="124"/>
      <c r="N2689" s="207">
        <v>0</v>
      </c>
      <c r="O2689" s="207">
        <v>2231.52</v>
      </c>
      <c r="P2689" s="124" t="s">
        <v>1314</v>
      </c>
    </row>
    <row r="2690" spans="1:16" ht="51">
      <c r="A2690" s="257">
        <v>292</v>
      </c>
      <c r="B2690" s="124"/>
      <c r="C2690" s="125" t="s">
        <v>152</v>
      </c>
      <c r="D2690" s="119">
        <v>43214</v>
      </c>
      <c r="E2690" s="120" t="s">
        <v>5232</v>
      </c>
      <c r="F2690" s="120" t="s">
        <v>3</v>
      </c>
      <c r="G2690" s="120">
        <v>1616578</v>
      </c>
      <c r="H2690" s="124"/>
      <c r="I2690" s="128" t="s">
        <v>5896</v>
      </c>
      <c r="J2690" s="124"/>
      <c r="K2690" s="124"/>
      <c r="L2690" s="124"/>
      <c r="M2690" s="124"/>
      <c r="N2690" s="207">
        <v>0</v>
      </c>
      <c r="O2690" s="207">
        <v>2878.15</v>
      </c>
      <c r="P2690" s="124" t="s">
        <v>1314</v>
      </c>
    </row>
    <row r="2691" spans="1:16" ht="51">
      <c r="A2691" s="257" t="s">
        <v>619</v>
      </c>
      <c r="B2691" s="124"/>
      <c r="C2691" s="125" t="s">
        <v>713</v>
      </c>
      <c r="D2691" s="119">
        <v>43214</v>
      </c>
      <c r="E2691" s="120" t="s">
        <v>5236</v>
      </c>
      <c r="F2691" s="120" t="s">
        <v>3</v>
      </c>
      <c r="G2691" s="120">
        <v>1616736</v>
      </c>
      <c r="H2691" s="124"/>
      <c r="I2691" s="128" t="s">
        <v>5900</v>
      </c>
      <c r="J2691" s="124"/>
      <c r="K2691" s="124"/>
      <c r="L2691" s="124"/>
      <c r="M2691" s="124"/>
      <c r="N2691" s="207">
        <v>0</v>
      </c>
      <c r="O2691" s="207">
        <v>19200</v>
      </c>
      <c r="P2691" s="124" t="s">
        <v>1314</v>
      </c>
    </row>
    <row r="2692" spans="1:16" ht="51">
      <c r="A2692" s="257" t="s">
        <v>619</v>
      </c>
      <c r="B2692" s="124"/>
      <c r="C2692" s="125" t="s">
        <v>713</v>
      </c>
      <c r="D2692" s="119">
        <v>43214</v>
      </c>
      <c r="E2692" s="120" t="s">
        <v>5270</v>
      </c>
      <c r="F2692" s="120" t="s">
        <v>3</v>
      </c>
      <c r="G2692" s="120">
        <v>1616513</v>
      </c>
      <c r="H2692" s="124"/>
      <c r="I2692" s="128" t="s">
        <v>5933</v>
      </c>
      <c r="J2692" s="124"/>
      <c r="K2692" s="124"/>
      <c r="L2692" s="124"/>
      <c r="M2692" s="124"/>
      <c r="N2692" s="207">
        <v>0</v>
      </c>
      <c r="O2692" s="207">
        <v>382.56</v>
      </c>
      <c r="P2692" s="124" t="s">
        <v>1314</v>
      </c>
    </row>
    <row r="2693" spans="1:16" ht="51">
      <c r="A2693" s="257" t="s">
        <v>619</v>
      </c>
      <c r="B2693" s="124"/>
      <c r="C2693" s="125" t="s">
        <v>713</v>
      </c>
      <c r="D2693" s="119">
        <v>43214</v>
      </c>
      <c r="E2693" s="120" t="s">
        <v>5473</v>
      </c>
      <c r="F2693" s="120" t="s">
        <v>6</v>
      </c>
      <c r="G2693" s="120">
        <v>966565</v>
      </c>
      <c r="H2693" s="124"/>
      <c r="I2693" s="128" t="s">
        <v>6122</v>
      </c>
      <c r="J2693" s="124"/>
      <c r="K2693" s="124"/>
      <c r="L2693" s="124"/>
      <c r="M2693" s="124"/>
      <c r="N2693" s="207">
        <v>0</v>
      </c>
      <c r="O2693" s="207">
        <v>9333503.1300000008</v>
      </c>
      <c r="P2693" s="124" t="s">
        <v>1314</v>
      </c>
    </row>
    <row r="2694" spans="1:16" ht="25.5">
      <c r="A2694" s="257">
        <v>16</v>
      </c>
      <c r="B2694" s="124"/>
      <c r="C2694" s="125" t="s">
        <v>692</v>
      </c>
      <c r="D2694" s="119">
        <v>43214</v>
      </c>
      <c r="E2694" s="120" t="s">
        <v>5474</v>
      </c>
      <c r="F2694" s="120" t="s">
        <v>1315</v>
      </c>
      <c r="G2694" s="120">
        <v>17440003</v>
      </c>
      <c r="H2694" s="124"/>
      <c r="I2694" s="128" t="s">
        <v>6123</v>
      </c>
      <c r="J2694" s="124"/>
      <c r="K2694" s="124"/>
      <c r="L2694" s="124"/>
      <c r="M2694" s="124"/>
      <c r="N2694" s="207">
        <v>3000</v>
      </c>
      <c r="O2694" s="207">
        <v>0</v>
      </c>
      <c r="P2694" s="124" t="s">
        <v>1314</v>
      </c>
    </row>
    <row r="2695" spans="1:16" ht="76.5">
      <c r="A2695" s="257">
        <v>661</v>
      </c>
      <c r="B2695" s="124"/>
      <c r="C2695" s="125" t="s">
        <v>234</v>
      </c>
      <c r="D2695" s="119">
        <v>43214</v>
      </c>
      <c r="E2695" s="120" t="s">
        <v>5475</v>
      </c>
      <c r="F2695" s="120" t="s">
        <v>1315</v>
      </c>
      <c r="G2695" s="120">
        <v>17063551</v>
      </c>
      <c r="H2695" s="124"/>
      <c r="I2695" s="128" t="s">
        <v>6124</v>
      </c>
      <c r="J2695" s="124"/>
      <c r="K2695" s="124"/>
      <c r="L2695" s="124"/>
      <c r="M2695" s="124"/>
      <c r="N2695" s="207">
        <v>7417</v>
      </c>
      <c r="O2695" s="207">
        <v>0</v>
      </c>
      <c r="P2695" s="124" t="s">
        <v>1314</v>
      </c>
    </row>
    <row r="2696" spans="1:16" ht="76.5">
      <c r="A2696" s="257">
        <v>513</v>
      </c>
      <c r="B2696" s="124"/>
      <c r="C2696" s="125" t="s">
        <v>201</v>
      </c>
      <c r="D2696" s="119">
        <v>43214</v>
      </c>
      <c r="E2696" s="120" t="s">
        <v>5476</v>
      </c>
      <c r="F2696" s="120" t="s">
        <v>11</v>
      </c>
      <c r="G2696" s="120">
        <v>919561</v>
      </c>
      <c r="H2696" s="124"/>
      <c r="I2696" s="128" t="s">
        <v>6125</v>
      </c>
      <c r="J2696" s="124"/>
      <c r="K2696" s="124"/>
      <c r="L2696" s="124"/>
      <c r="M2696" s="124"/>
      <c r="N2696" s="207">
        <v>270</v>
      </c>
      <c r="O2696" s="207">
        <v>0</v>
      </c>
      <c r="P2696" s="124" t="s">
        <v>1314</v>
      </c>
    </row>
    <row r="2697" spans="1:16" ht="76.5">
      <c r="A2697" s="257">
        <v>513</v>
      </c>
      <c r="B2697" s="124"/>
      <c r="C2697" s="125" t="s">
        <v>201</v>
      </c>
      <c r="D2697" s="119">
        <v>43214</v>
      </c>
      <c r="E2697" s="120" t="s">
        <v>5477</v>
      </c>
      <c r="F2697" s="120" t="s">
        <v>11</v>
      </c>
      <c r="G2697" s="120">
        <v>919683</v>
      </c>
      <c r="H2697" s="124"/>
      <c r="I2697" s="128" t="s">
        <v>6126</v>
      </c>
      <c r="J2697" s="124"/>
      <c r="K2697" s="124"/>
      <c r="L2697" s="124"/>
      <c r="M2697" s="124"/>
      <c r="N2697" s="207">
        <v>50</v>
      </c>
      <c r="O2697" s="207">
        <v>0</v>
      </c>
      <c r="P2697" s="124" t="s">
        <v>1314</v>
      </c>
    </row>
    <row r="2698" spans="1:16" ht="63.75">
      <c r="A2698" s="257">
        <v>513</v>
      </c>
      <c r="B2698" s="124"/>
      <c r="C2698" s="125" t="s">
        <v>201</v>
      </c>
      <c r="D2698" s="119">
        <v>43214</v>
      </c>
      <c r="E2698" s="120" t="s">
        <v>5478</v>
      </c>
      <c r="F2698" s="120" t="s">
        <v>15</v>
      </c>
      <c r="G2698" s="120">
        <v>719371</v>
      </c>
      <c r="H2698" s="124"/>
      <c r="I2698" s="128" t="s">
        <v>6127</v>
      </c>
      <c r="J2698" s="124"/>
      <c r="K2698" s="124"/>
      <c r="L2698" s="124"/>
      <c r="M2698" s="124"/>
      <c r="N2698" s="207">
        <v>50</v>
      </c>
      <c r="O2698" s="207">
        <v>0</v>
      </c>
      <c r="P2698" s="124" t="s">
        <v>1314</v>
      </c>
    </row>
    <row r="2699" spans="1:16" ht="51">
      <c r="A2699" s="257">
        <v>513</v>
      </c>
      <c r="B2699" s="124"/>
      <c r="C2699" s="125" t="s">
        <v>201</v>
      </c>
      <c r="D2699" s="119">
        <v>43214</v>
      </c>
      <c r="E2699" s="120" t="s">
        <v>5479</v>
      </c>
      <c r="F2699" s="120" t="s">
        <v>15</v>
      </c>
      <c r="G2699" s="120">
        <v>719377</v>
      </c>
      <c r="H2699" s="124"/>
      <c r="I2699" s="128" t="s">
        <v>6128</v>
      </c>
      <c r="J2699" s="124"/>
      <c r="K2699" s="124"/>
      <c r="L2699" s="124"/>
      <c r="M2699" s="124"/>
      <c r="N2699" s="207">
        <v>50</v>
      </c>
      <c r="O2699" s="207">
        <v>0</v>
      </c>
      <c r="P2699" s="124" t="s">
        <v>1314</v>
      </c>
    </row>
    <row r="2700" spans="1:16" ht="63.75">
      <c r="A2700" s="257">
        <v>513</v>
      </c>
      <c r="B2700" s="124"/>
      <c r="C2700" s="125" t="s">
        <v>201</v>
      </c>
      <c r="D2700" s="119">
        <v>43214</v>
      </c>
      <c r="E2700" s="120" t="s">
        <v>5480</v>
      </c>
      <c r="F2700" s="120" t="s">
        <v>15</v>
      </c>
      <c r="G2700" s="120">
        <v>719497</v>
      </c>
      <c r="H2700" s="124"/>
      <c r="I2700" s="128" t="s">
        <v>6129</v>
      </c>
      <c r="J2700" s="124"/>
      <c r="K2700" s="124"/>
      <c r="L2700" s="124"/>
      <c r="M2700" s="124"/>
      <c r="N2700" s="207">
        <v>50</v>
      </c>
      <c r="O2700" s="207">
        <v>0</v>
      </c>
      <c r="P2700" s="124" t="s">
        <v>1314</v>
      </c>
    </row>
    <row r="2701" spans="1:16" ht="63.75">
      <c r="A2701" s="257">
        <v>291</v>
      </c>
      <c r="B2701" s="124"/>
      <c r="C2701" s="125" t="s">
        <v>794</v>
      </c>
      <c r="D2701" s="119">
        <v>43214</v>
      </c>
      <c r="E2701" s="120" t="s">
        <v>5481</v>
      </c>
      <c r="F2701" s="120" t="s">
        <v>11</v>
      </c>
      <c r="G2701" s="120">
        <v>719625</v>
      </c>
      <c r="H2701" s="124"/>
      <c r="I2701" s="128" t="s">
        <v>6130</v>
      </c>
      <c r="J2701" s="124"/>
      <c r="K2701" s="124"/>
      <c r="L2701" s="124"/>
      <c r="M2701" s="124"/>
      <c r="N2701" s="207">
        <v>50</v>
      </c>
      <c r="O2701" s="207">
        <v>0</v>
      </c>
      <c r="P2701" s="124" t="s">
        <v>1314</v>
      </c>
    </row>
    <row r="2702" spans="1:16" ht="63.75">
      <c r="A2702" s="257">
        <v>291</v>
      </c>
      <c r="B2702" s="124"/>
      <c r="C2702" s="125" t="s">
        <v>794</v>
      </c>
      <c r="D2702" s="119">
        <v>43214</v>
      </c>
      <c r="E2702" s="120" t="s">
        <v>5482</v>
      </c>
      <c r="F2702" s="120" t="s">
        <v>11</v>
      </c>
      <c r="G2702" s="120">
        <v>719627</v>
      </c>
      <c r="H2702" s="124"/>
      <c r="I2702" s="128" t="s">
        <v>6131</v>
      </c>
      <c r="J2702" s="124"/>
      <c r="K2702" s="124"/>
      <c r="L2702" s="124"/>
      <c r="M2702" s="124"/>
      <c r="N2702" s="207">
        <v>50</v>
      </c>
      <c r="O2702" s="207">
        <v>0</v>
      </c>
      <c r="P2702" s="124" t="s">
        <v>1314</v>
      </c>
    </row>
    <row r="2703" spans="1:16" ht="63.75">
      <c r="A2703" s="257" t="s">
        <v>619</v>
      </c>
      <c r="B2703" s="124"/>
      <c r="C2703" s="125" t="s">
        <v>713</v>
      </c>
      <c r="D2703" s="119">
        <v>43214</v>
      </c>
      <c r="E2703" s="120" t="s">
        <v>5483</v>
      </c>
      <c r="F2703" s="120" t="s">
        <v>15</v>
      </c>
      <c r="G2703" s="120">
        <v>720057</v>
      </c>
      <c r="H2703" s="124"/>
      <c r="I2703" s="128" t="s">
        <v>6132</v>
      </c>
      <c r="J2703" s="124"/>
      <c r="K2703" s="124"/>
      <c r="L2703" s="124"/>
      <c r="M2703" s="124"/>
      <c r="N2703" s="207">
        <v>50</v>
      </c>
      <c r="O2703" s="207">
        <v>0</v>
      </c>
      <c r="P2703" s="124" t="s">
        <v>1314</v>
      </c>
    </row>
    <row r="2704" spans="1:16" ht="63.75">
      <c r="A2704" s="257" t="s">
        <v>619</v>
      </c>
      <c r="B2704" s="124"/>
      <c r="C2704" s="125" t="s">
        <v>713</v>
      </c>
      <c r="D2704" s="119">
        <v>43215</v>
      </c>
      <c r="E2704" s="120" t="s">
        <v>4963</v>
      </c>
      <c r="F2704" s="120" t="s">
        <v>3</v>
      </c>
      <c r="G2704" s="120">
        <v>1616928</v>
      </c>
      <c r="H2704" s="124"/>
      <c r="I2704" s="128" t="s">
        <v>5669</v>
      </c>
      <c r="J2704" s="124"/>
      <c r="K2704" s="124"/>
      <c r="L2704" s="124"/>
      <c r="M2704" s="124"/>
      <c r="N2704" s="207">
        <v>0</v>
      </c>
      <c r="O2704" s="207">
        <v>9110.74</v>
      </c>
      <c r="P2704" s="124" t="s">
        <v>1314</v>
      </c>
    </row>
    <row r="2705" spans="1:16" ht="51">
      <c r="A2705" s="257" t="s">
        <v>619</v>
      </c>
      <c r="B2705" s="124"/>
      <c r="C2705" s="125" t="s">
        <v>713</v>
      </c>
      <c r="D2705" s="119">
        <v>43215</v>
      </c>
      <c r="E2705" s="120" t="s">
        <v>5146</v>
      </c>
      <c r="F2705" s="120" t="s">
        <v>3</v>
      </c>
      <c r="G2705" s="120">
        <v>1616916</v>
      </c>
      <c r="H2705" s="124"/>
      <c r="I2705" s="128" t="s">
        <v>2846</v>
      </c>
      <c r="J2705" s="124"/>
      <c r="K2705" s="124"/>
      <c r="L2705" s="124"/>
      <c r="M2705" s="124"/>
      <c r="N2705" s="207">
        <v>0</v>
      </c>
      <c r="O2705" s="207">
        <v>647.59</v>
      </c>
      <c r="P2705" s="124" t="s">
        <v>1314</v>
      </c>
    </row>
    <row r="2706" spans="1:16" ht="51">
      <c r="A2706" s="257">
        <v>86</v>
      </c>
      <c r="B2706" s="124"/>
      <c r="C2706" s="125" t="s">
        <v>710</v>
      </c>
      <c r="D2706" s="119">
        <v>43215</v>
      </c>
      <c r="E2706" s="120" t="s">
        <v>5226</v>
      </c>
      <c r="F2706" s="120" t="s">
        <v>3</v>
      </c>
      <c r="G2706" s="120">
        <v>1617084</v>
      </c>
      <c r="H2706" s="124"/>
      <c r="I2706" s="128" t="s">
        <v>5890</v>
      </c>
      <c r="J2706" s="124"/>
      <c r="K2706" s="124"/>
      <c r="L2706" s="124"/>
      <c r="M2706" s="124"/>
      <c r="N2706" s="207">
        <v>0</v>
      </c>
      <c r="O2706" s="207">
        <v>1209</v>
      </c>
      <c r="P2706" s="124" t="s">
        <v>1314</v>
      </c>
    </row>
    <row r="2707" spans="1:16" ht="63.75">
      <c r="A2707" s="257">
        <v>15</v>
      </c>
      <c r="B2707" s="124"/>
      <c r="C2707" s="125" t="s">
        <v>691</v>
      </c>
      <c r="D2707" s="119">
        <v>43215</v>
      </c>
      <c r="E2707" s="120" t="s">
        <v>5228</v>
      </c>
      <c r="F2707" s="120" t="s">
        <v>3</v>
      </c>
      <c r="G2707" s="120">
        <v>1617132</v>
      </c>
      <c r="H2707" s="124"/>
      <c r="I2707" s="128" t="s">
        <v>5892</v>
      </c>
      <c r="J2707" s="124"/>
      <c r="K2707" s="124"/>
      <c r="L2707" s="124"/>
      <c r="M2707" s="124"/>
      <c r="N2707" s="207">
        <v>0</v>
      </c>
      <c r="O2707" s="207">
        <v>3164.91</v>
      </c>
      <c r="P2707" s="124" t="s">
        <v>1314</v>
      </c>
    </row>
    <row r="2708" spans="1:16" ht="51">
      <c r="A2708" s="257" t="s">
        <v>619</v>
      </c>
      <c r="B2708" s="124"/>
      <c r="C2708" s="125" t="s">
        <v>713</v>
      </c>
      <c r="D2708" s="119">
        <v>43215</v>
      </c>
      <c r="E2708" s="120" t="s">
        <v>5272</v>
      </c>
      <c r="F2708" s="120" t="s">
        <v>3</v>
      </c>
      <c r="G2708" s="120">
        <v>1617063</v>
      </c>
      <c r="H2708" s="124"/>
      <c r="I2708" s="128" t="s">
        <v>5935</v>
      </c>
      <c r="J2708" s="124"/>
      <c r="K2708" s="124"/>
      <c r="L2708" s="124"/>
      <c r="M2708" s="124"/>
      <c r="N2708" s="207">
        <v>0</v>
      </c>
      <c r="O2708" s="207">
        <v>2157.71</v>
      </c>
      <c r="P2708" s="124" t="s">
        <v>1314</v>
      </c>
    </row>
    <row r="2709" spans="1:16" ht="63.75">
      <c r="A2709" s="257">
        <v>373</v>
      </c>
      <c r="B2709" s="124"/>
      <c r="C2709" s="125" t="s">
        <v>1269</v>
      </c>
      <c r="D2709" s="119">
        <v>43215</v>
      </c>
      <c r="E2709" s="120" t="s">
        <v>5484</v>
      </c>
      <c r="F2709" s="120" t="s">
        <v>1315</v>
      </c>
      <c r="G2709" s="120">
        <v>17422961</v>
      </c>
      <c r="H2709" s="124"/>
      <c r="I2709" s="128" t="s">
        <v>6134</v>
      </c>
      <c r="J2709" s="124"/>
      <c r="K2709" s="124"/>
      <c r="L2709" s="124"/>
      <c r="M2709" s="124"/>
      <c r="N2709" s="207">
        <v>0</v>
      </c>
      <c r="O2709" s="207">
        <v>1250342.78</v>
      </c>
      <c r="P2709" s="124" t="s">
        <v>1314</v>
      </c>
    </row>
    <row r="2710" spans="1:16" ht="76.5">
      <c r="A2710" s="257" t="s">
        <v>620</v>
      </c>
      <c r="B2710" s="124"/>
      <c r="C2710" s="125" t="s">
        <v>714</v>
      </c>
      <c r="D2710" s="119">
        <v>43215</v>
      </c>
      <c r="E2710" s="120" t="s">
        <v>5485</v>
      </c>
      <c r="F2710" s="120" t="s">
        <v>1256</v>
      </c>
      <c r="G2710" s="120">
        <v>17453864</v>
      </c>
      <c r="H2710" s="124"/>
      <c r="I2710" s="128" t="s">
        <v>3647</v>
      </c>
      <c r="J2710" s="124"/>
      <c r="K2710" s="124"/>
      <c r="L2710" s="124"/>
      <c r="M2710" s="124"/>
      <c r="N2710" s="207">
        <v>0</v>
      </c>
      <c r="O2710" s="207">
        <v>547.47</v>
      </c>
      <c r="P2710" s="124" t="s">
        <v>1314</v>
      </c>
    </row>
    <row r="2711" spans="1:16" ht="51">
      <c r="A2711" s="257">
        <v>513</v>
      </c>
      <c r="B2711" s="124"/>
      <c r="C2711" s="125" t="s">
        <v>201</v>
      </c>
      <c r="D2711" s="119">
        <v>43215</v>
      </c>
      <c r="E2711" s="120" t="s">
        <v>5486</v>
      </c>
      <c r="F2711" s="120" t="s">
        <v>15</v>
      </c>
      <c r="G2711" s="120">
        <v>720950</v>
      </c>
      <c r="H2711" s="124"/>
      <c r="I2711" s="128" t="s">
        <v>6137</v>
      </c>
      <c r="J2711" s="124"/>
      <c r="K2711" s="124"/>
      <c r="L2711" s="124"/>
      <c r="M2711" s="124"/>
      <c r="N2711" s="207">
        <v>50</v>
      </c>
      <c r="O2711" s="207">
        <v>0</v>
      </c>
      <c r="P2711" s="124" t="s">
        <v>1314</v>
      </c>
    </row>
    <row r="2712" spans="1:16" ht="51">
      <c r="A2712" s="257">
        <v>513</v>
      </c>
      <c r="B2712" s="124"/>
      <c r="C2712" s="125" t="s">
        <v>201</v>
      </c>
      <c r="D2712" s="119">
        <v>43215</v>
      </c>
      <c r="E2712" s="120" t="s">
        <v>5487</v>
      </c>
      <c r="F2712" s="120" t="s">
        <v>15</v>
      </c>
      <c r="G2712" s="120">
        <v>720958</v>
      </c>
      <c r="H2712" s="124"/>
      <c r="I2712" s="128" t="s">
        <v>5952</v>
      </c>
      <c r="J2712" s="124"/>
      <c r="K2712" s="124"/>
      <c r="L2712" s="124"/>
      <c r="M2712" s="124"/>
      <c r="N2712" s="207">
        <v>50</v>
      </c>
      <c r="O2712" s="207">
        <v>0</v>
      </c>
      <c r="P2712" s="124" t="s">
        <v>1314</v>
      </c>
    </row>
    <row r="2713" spans="1:16" ht="63.75">
      <c r="A2713" s="257">
        <v>513</v>
      </c>
      <c r="B2713" s="124"/>
      <c r="C2713" s="125" t="s">
        <v>201</v>
      </c>
      <c r="D2713" s="119">
        <v>43215</v>
      </c>
      <c r="E2713" s="120" t="s">
        <v>5488</v>
      </c>
      <c r="F2713" s="120" t="s">
        <v>15</v>
      </c>
      <c r="G2713" s="120">
        <v>720962</v>
      </c>
      <c r="H2713" s="124"/>
      <c r="I2713" s="128" t="s">
        <v>6138</v>
      </c>
      <c r="J2713" s="124"/>
      <c r="K2713" s="124"/>
      <c r="L2713" s="124"/>
      <c r="M2713" s="124"/>
      <c r="N2713" s="207">
        <v>50</v>
      </c>
      <c r="O2713" s="207">
        <v>0</v>
      </c>
      <c r="P2713" s="124" t="s">
        <v>1314</v>
      </c>
    </row>
    <row r="2714" spans="1:16" ht="89.25">
      <c r="A2714" s="257" t="s">
        <v>619</v>
      </c>
      <c r="B2714" s="124"/>
      <c r="C2714" s="125" t="s">
        <v>713</v>
      </c>
      <c r="D2714" s="119">
        <v>43215</v>
      </c>
      <c r="E2714" s="120" t="s">
        <v>5489</v>
      </c>
      <c r="F2714" s="120" t="s">
        <v>15</v>
      </c>
      <c r="G2714" s="120">
        <v>4841</v>
      </c>
      <c r="H2714" s="124"/>
      <c r="I2714" s="128" t="s">
        <v>6139</v>
      </c>
      <c r="J2714" s="124"/>
      <c r="K2714" s="124"/>
      <c r="L2714" s="124"/>
      <c r="M2714" s="124"/>
      <c r="N2714" s="207">
        <v>307.25</v>
      </c>
      <c r="O2714" s="207">
        <v>0</v>
      </c>
      <c r="P2714" s="124" t="s">
        <v>1314</v>
      </c>
    </row>
    <row r="2715" spans="1:16" ht="63.75">
      <c r="A2715" s="257">
        <v>513</v>
      </c>
      <c r="B2715" s="124"/>
      <c r="C2715" s="125" t="s">
        <v>201</v>
      </c>
      <c r="D2715" s="119">
        <v>43215</v>
      </c>
      <c r="E2715" s="120" t="s">
        <v>5490</v>
      </c>
      <c r="F2715" s="120" t="s">
        <v>15</v>
      </c>
      <c r="G2715" s="120">
        <v>721275</v>
      </c>
      <c r="H2715" s="124"/>
      <c r="I2715" s="128" t="s">
        <v>6044</v>
      </c>
      <c r="J2715" s="124"/>
      <c r="K2715" s="124"/>
      <c r="L2715" s="124"/>
      <c r="M2715" s="124"/>
      <c r="N2715" s="207">
        <v>50</v>
      </c>
      <c r="O2715" s="207">
        <v>0</v>
      </c>
      <c r="P2715" s="124" t="s">
        <v>1314</v>
      </c>
    </row>
    <row r="2716" spans="1:16" ht="76.5">
      <c r="A2716" s="257">
        <v>41</v>
      </c>
      <c r="B2716" s="124"/>
      <c r="C2716" s="125" t="s">
        <v>697</v>
      </c>
      <c r="D2716" s="119">
        <v>43215</v>
      </c>
      <c r="E2716" s="120" t="s">
        <v>5491</v>
      </c>
      <c r="F2716" s="120" t="s">
        <v>1315</v>
      </c>
      <c r="G2716" s="120">
        <v>17387058</v>
      </c>
      <c r="H2716" s="124"/>
      <c r="I2716" s="128" t="s">
        <v>6141</v>
      </c>
      <c r="J2716" s="124"/>
      <c r="K2716" s="124"/>
      <c r="L2716" s="124"/>
      <c r="M2716" s="124"/>
      <c r="N2716" s="207">
        <v>7000</v>
      </c>
      <c r="O2716" s="207">
        <v>0</v>
      </c>
      <c r="P2716" s="124" t="s">
        <v>1314</v>
      </c>
    </row>
    <row r="2717" spans="1:16" ht="63.75">
      <c r="A2717" s="257">
        <v>16</v>
      </c>
      <c r="B2717" s="124"/>
      <c r="C2717" s="125" t="s">
        <v>692</v>
      </c>
      <c r="D2717" s="119">
        <v>43216</v>
      </c>
      <c r="E2717" s="120" t="s">
        <v>4947</v>
      </c>
      <c r="F2717" s="120" t="s">
        <v>3</v>
      </c>
      <c r="G2717" s="120">
        <v>1617352</v>
      </c>
      <c r="H2717" s="124"/>
      <c r="I2717" s="128" t="s">
        <v>5653</v>
      </c>
      <c r="J2717" s="124"/>
      <c r="K2717" s="124"/>
      <c r="L2717" s="124"/>
      <c r="M2717" s="124"/>
      <c r="N2717" s="207">
        <v>0</v>
      </c>
      <c r="O2717" s="207">
        <v>300</v>
      </c>
      <c r="P2717" s="124" t="s">
        <v>3943</v>
      </c>
    </row>
    <row r="2718" spans="1:16" ht="51">
      <c r="A2718" s="257" t="s">
        <v>619</v>
      </c>
      <c r="B2718" s="124"/>
      <c r="C2718" s="125" t="s">
        <v>713</v>
      </c>
      <c r="D2718" s="119">
        <v>43216</v>
      </c>
      <c r="E2718" s="120" t="s">
        <v>5065</v>
      </c>
      <c r="F2718" s="120" t="s">
        <v>3</v>
      </c>
      <c r="G2718" s="120">
        <v>1617323</v>
      </c>
      <c r="H2718" s="124"/>
      <c r="I2718" s="128" t="s">
        <v>5755</v>
      </c>
      <c r="J2718" s="124"/>
      <c r="K2718" s="124"/>
      <c r="L2718" s="124"/>
      <c r="M2718" s="124"/>
      <c r="N2718" s="207">
        <v>0</v>
      </c>
      <c r="O2718" s="207">
        <v>15957.03</v>
      </c>
      <c r="P2718" s="124" t="s">
        <v>1314</v>
      </c>
    </row>
    <row r="2719" spans="1:16" ht="51">
      <c r="A2719" s="257" t="s">
        <v>619</v>
      </c>
      <c r="B2719" s="124"/>
      <c r="C2719" s="125" t="s">
        <v>713</v>
      </c>
      <c r="D2719" s="119">
        <v>43216</v>
      </c>
      <c r="E2719" s="120" t="s">
        <v>5080</v>
      </c>
      <c r="F2719" s="120" t="s">
        <v>3</v>
      </c>
      <c r="G2719" s="120">
        <v>1617273</v>
      </c>
      <c r="H2719" s="124"/>
      <c r="I2719" s="128" t="s">
        <v>5769</v>
      </c>
      <c r="J2719" s="124"/>
      <c r="K2719" s="124"/>
      <c r="L2719" s="124"/>
      <c r="M2719" s="124"/>
      <c r="N2719" s="207">
        <v>0</v>
      </c>
      <c r="O2719" s="207">
        <v>10000</v>
      </c>
      <c r="P2719" s="124" t="s">
        <v>1314</v>
      </c>
    </row>
    <row r="2720" spans="1:16" ht="51">
      <c r="A2720" s="257" t="s">
        <v>619</v>
      </c>
      <c r="B2720" s="124"/>
      <c r="C2720" s="125" t="s">
        <v>713</v>
      </c>
      <c r="D2720" s="119">
        <v>43216</v>
      </c>
      <c r="E2720" s="120" t="s">
        <v>5102</v>
      </c>
      <c r="F2720" s="120" t="s">
        <v>3</v>
      </c>
      <c r="G2720" s="120">
        <v>1617433</v>
      </c>
      <c r="H2720" s="124"/>
      <c r="I2720" s="128" t="s">
        <v>5785</v>
      </c>
      <c r="J2720" s="124"/>
      <c r="K2720" s="124"/>
      <c r="L2720" s="124"/>
      <c r="M2720" s="124"/>
      <c r="N2720" s="207">
        <v>0</v>
      </c>
      <c r="O2720" s="207">
        <v>636.85</v>
      </c>
      <c r="P2720" s="124" t="s">
        <v>1314</v>
      </c>
    </row>
    <row r="2721" spans="1:16" ht="51">
      <c r="A2721" s="257" t="s">
        <v>619</v>
      </c>
      <c r="B2721" s="124"/>
      <c r="C2721" s="125" t="s">
        <v>713</v>
      </c>
      <c r="D2721" s="119">
        <v>43216</v>
      </c>
      <c r="E2721" s="120" t="s">
        <v>5142</v>
      </c>
      <c r="F2721" s="120" t="s">
        <v>3</v>
      </c>
      <c r="G2721" s="120">
        <v>1617401</v>
      </c>
      <c r="H2721" s="124"/>
      <c r="I2721" s="128" t="s">
        <v>5822</v>
      </c>
      <c r="J2721" s="124"/>
      <c r="K2721" s="124"/>
      <c r="L2721" s="124"/>
      <c r="M2721" s="124"/>
      <c r="N2721" s="207">
        <v>0</v>
      </c>
      <c r="O2721" s="207">
        <v>371</v>
      </c>
      <c r="P2721" s="124" t="s">
        <v>1314</v>
      </c>
    </row>
    <row r="2722" spans="1:16" ht="63.75">
      <c r="A2722" s="257">
        <v>10</v>
      </c>
      <c r="B2722" s="124"/>
      <c r="C2722" s="125" t="s">
        <v>690</v>
      </c>
      <c r="D2722" s="119">
        <v>43216</v>
      </c>
      <c r="E2722" s="120" t="s">
        <v>5238</v>
      </c>
      <c r="F2722" s="120" t="s">
        <v>3</v>
      </c>
      <c r="G2722" s="120">
        <v>1617386</v>
      </c>
      <c r="H2722" s="124"/>
      <c r="I2722" s="128" t="s">
        <v>5902</v>
      </c>
      <c r="J2722" s="124"/>
      <c r="K2722" s="124"/>
      <c r="L2722" s="124"/>
      <c r="M2722" s="124"/>
      <c r="N2722" s="207">
        <v>0</v>
      </c>
      <c r="O2722" s="207">
        <v>357</v>
      </c>
      <c r="P2722" s="124" t="s">
        <v>1314</v>
      </c>
    </row>
    <row r="2723" spans="1:16" ht="63.75">
      <c r="A2723" s="257">
        <v>373</v>
      </c>
      <c r="B2723" s="124"/>
      <c r="C2723" s="125" t="s">
        <v>1269</v>
      </c>
      <c r="D2723" s="119">
        <v>43216</v>
      </c>
      <c r="E2723" s="120" t="s">
        <v>5239</v>
      </c>
      <c r="F2723" s="120" t="s">
        <v>3</v>
      </c>
      <c r="G2723" s="120">
        <v>1617391</v>
      </c>
      <c r="H2723" s="124"/>
      <c r="I2723" s="128" t="s">
        <v>5903</v>
      </c>
      <c r="J2723" s="124"/>
      <c r="K2723" s="124"/>
      <c r="L2723" s="124"/>
      <c r="M2723" s="124"/>
      <c r="N2723" s="207">
        <v>0</v>
      </c>
      <c r="O2723" s="207">
        <v>1153.8699999999999</v>
      </c>
      <c r="P2723" s="124" t="s">
        <v>1314</v>
      </c>
    </row>
    <row r="2724" spans="1:16" ht="63.75">
      <c r="A2724" s="257">
        <v>373</v>
      </c>
      <c r="B2724" s="124"/>
      <c r="C2724" s="125" t="s">
        <v>1269</v>
      </c>
      <c r="D2724" s="119">
        <v>43216</v>
      </c>
      <c r="E2724" s="120" t="s">
        <v>5240</v>
      </c>
      <c r="F2724" s="120" t="s">
        <v>3</v>
      </c>
      <c r="G2724" s="120">
        <v>1617393</v>
      </c>
      <c r="H2724" s="124"/>
      <c r="I2724" s="128" t="s">
        <v>5904</v>
      </c>
      <c r="J2724" s="124"/>
      <c r="K2724" s="124"/>
      <c r="L2724" s="124"/>
      <c r="M2724" s="124"/>
      <c r="N2724" s="207">
        <v>0</v>
      </c>
      <c r="O2724" s="207">
        <v>383.21</v>
      </c>
      <c r="P2724" s="124" t="s">
        <v>1314</v>
      </c>
    </row>
    <row r="2725" spans="1:16" ht="38.25">
      <c r="A2725" s="257">
        <v>47</v>
      </c>
      <c r="B2725" s="124"/>
      <c r="C2725" s="125" t="s">
        <v>699</v>
      </c>
      <c r="D2725" s="119">
        <v>43216</v>
      </c>
      <c r="E2725" s="120" t="s">
        <v>5244</v>
      </c>
      <c r="F2725" s="120" t="s">
        <v>3</v>
      </c>
      <c r="G2725" s="120">
        <v>1617454</v>
      </c>
      <c r="H2725" s="124"/>
      <c r="I2725" s="128" t="s">
        <v>5907</v>
      </c>
      <c r="J2725" s="124"/>
      <c r="K2725" s="124"/>
      <c r="L2725" s="124"/>
      <c r="M2725" s="124"/>
      <c r="N2725" s="207">
        <v>0</v>
      </c>
      <c r="O2725" s="207">
        <v>2527.52</v>
      </c>
      <c r="P2725" s="124" t="s">
        <v>1314</v>
      </c>
    </row>
    <row r="2726" spans="1:16" ht="51">
      <c r="A2726" s="257">
        <v>513</v>
      </c>
      <c r="B2726" s="124"/>
      <c r="C2726" s="125" t="s">
        <v>201</v>
      </c>
      <c r="D2726" s="119">
        <v>43216</v>
      </c>
      <c r="E2726" s="120" t="s">
        <v>5492</v>
      </c>
      <c r="F2726" s="120" t="s">
        <v>6</v>
      </c>
      <c r="G2726" s="120">
        <v>967620</v>
      </c>
      <c r="H2726" s="124"/>
      <c r="I2726" s="128" t="s">
        <v>6142</v>
      </c>
      <c r="J2726" s="124"/>
      <c r="K2726" s="124"/>
      <c r="L2726" s="124"/>
      <c r="M2726" s="124"/>
      <c r="N2726" s="207">
        <v>0</v>
      </c>
      <c r="O2726" s="207">
        <v>138066055.5</v>
      </c>
      <c r="P2726" s="124" t="s">
        <v>1314</v>
      </c>
    </row>
    <row r="2727" spans="1:16" ht="51">
      <c r="A2727" s="257" t="s">
        <v>619</v>
      </c>
      <c r="B2727" s="124"/>
      <c r="C2727" s="125" t="s">
        <v>713</v>
      </c>
      <c r="D2727" s="119">
        <v>43217</v>
      </c>
      <c r="E2727" s="120" t="s">
        <v>4991</v>
      </c>
      <c r="F2727" s="120" t="s">
        <v>3</v>
      </c>
      <c r="G2727" s="120">
        <v>1617637</v>
      </c>
      <c r="H2727" s="124"/>
      <c r="I2727" s="128" t="s">
        <v>1370</v>
      </c>
      <c r="J2727" s="124"/>
      <c r="K2727" s="124"/>
      <c r="L2727" s="124"/>
      <c r="M2727" s="124"/>
      <c r="N2727" s="207">
        <v>0</v>
      </c>
      <c r="O2727" s="207">
        <v>545</v>
      </c>
      <c r="P2727" s="124" t="s">
        <v>1314</v>
      </c>
    </row>
    <row r="2728" spans="1:16" ht="51">
      <c r="A2728" s="257" t="s">
        <v>619</v>
      </c>
      <c r="B2728" s="124"/>
      <c r="C2728" s="125" t="s">
        <v>713</v>
      </c>
      <c r="D2728" s="119">
        <v>43217</v>
      </c>
      <c r="E2728" s="120" t="s">
        <v>5002</v>
      </c>
      <c r="F2728" s="120" t="s">
        <v>3</v>
      </c>
      <c r="G2728" s="120">
        <v>1617608</v>
      </c>
      <c r="H2728" s="124"/>
      <c r="I2728" s="128" t="s">
        <v>5705</v>
      </c>
      <c r="J2728" s="124"/>
      <c r="K2728" s="124"/>
      <c r="L2728" s="124"/>
      <c r="M2728" s="124"/>
      <c r="N2728" s="207">
        <v>0</v>
      </c>
      <c r="O2728" s="207">
        <v>50</v>
      </c>
      <c r="P2728" s="124" t="s">
        <v>1314</v>
      </c>
    </row>
    <row r="2729" spans="1:16" ht="38.25">
      <c r="A2729" s="257">
        <v>35</v>
      </c>
      <c r="B2729" s="124"/>
      <c r="C2729" s="125" t="s">
        <v>696</v>
      </c>
      <c r="D2729" s="119">
        <v>43217</v>
      </c>
      <c r="E2729" s="120" t="s">
        <v>5016</v>
      </c>
      <c r="F2729" s="120" t="s">
        <v>3</v>
      </c>
      <c r="G2729" s="120">
        <v>1617673</v>
      </c>
      <c r="H2729" s="124"/>
      <c r="I2729" s="128" t="s">
        <v>5714</v>
      </c>
      <c r="J2729" s="124"/>
      <c r="K2729" s="124"/>
      <c r="L2729" s="124"/>
      <c r="M2729" s="124"/>
      <c r="N2729" s="207">
        <v>0</v>
      </c>
      <c r="O2729" s="207">
        <v>535.5</v>
      </c>
      <c r="P2729" s="124" t="s">
        <v>1314</v>
      </c>
    </row>
    <row r="2730" spans="1:16" ht="51">
      <c r="A2730" s="257" t="s">
        <v>619</v>
      </c>
      <c r="B2730" s="124"/>
      <c r="C2730" s="125" t="s">
        <v>713</v>
      </c>
      <c r="D2730" s="119">
        <v>43217</v>
      </c>
      <c r="E2730" s="120" t="s">
        <v>5029</v>
      </c>
      <c r="F2730" s="120" t="s">
        <v>3</v>
      </c>
      <c r="G2730" s="120">
        <v>1617804</v>
      </c>
      <c r="H2730" s="124"/>
      <c r="I2730" s="128" t="s">
        <v>5724</v>
      </c>
      <c r="J2730" s="124"/>
      <c r="K2730" s="124"/>
      <c r="L2730" s="124"/>
      <c r="M2730" s="124"/>
      <c r="N2730" s="207">
        <v>0</v>
      </c>
      <c r="O2730" s="207">
        <v>2669.68</v>
      </c>
      <c r="P2730" s="124" t="s">
        <v>1314</v>
      </c>
    </row>
    <row r="2731" spans="1:16" ht="51">
      <c r="A2731" s="257" t="s">
        <v>619</v>
      </c>
      <c r="B2731" s="124"/>
      <c r="C2731" s="125" t="s">
        <v>713</v>
      </c>
      <c r="D2731" s="119">
        <v>43217</v>
      </c>
      <c r="E2731" s="120" t="s">
        <v>5040</v>
      </c>
      <c r="F2731" s="120" t="s">
        <v>3</v>
      </c>
      <c r="G2731" s="120">
        <v>1617799</v>
      </c>
      <c r="H2731" s="124"/>
      <c r="I2731" s="128" t="s">
        <v>5732</v>
      </c>
      <c r="J2731" s="124"/>
      <c r="K2731" s="124"/>
      <c r="L2731" s="124"/>
      <c r="M2731" s="124"/>
      <c r="N2731" s="207">
        <v>0</v>
      </c>
      <c r="O2731" s="207">
        <v>1085.58</v>
      </c>
      <c r="P2731" s="124" t="s">
        <v>1314</v>
      </c>
    </row>
    <row r="2732" spans="1:16" ht="51">
      <c r="A2732" s="257">
        <v>35</v>
      </c>
      <c r="B2732" s="124"/>
      <c r="C2732" s="125" t="s">
        <v>696</v>
      </c>
      <c r="D2732" s="119">
        <v>43217</v>
      </c>
      <c r="E2732" s="120" t="s">
        <v>5152</v>
      </c>
      <c r="F2732" s="120" t="s">
        <v>3</v>
      </c>
      <c r="G2732" s="120">
        <v>1617631</v>
      </c>
      <c r="H2732" s="124"/>
      <c r="I2732" s="128" t="s">
        <v>5830</v>
      </c>
      <c r="J2732" s="124"/>
      <c r="K2732" s="124"/>
      <c r="L2732" s="124"/>
      <c r="M2732" s="124"/>
      <c r="N2732" s="207">
        <v>0</v>
      </c>
      <c r="O2732" s="207">
        <v>83</v>
      </c>
      <c r="P2732" s="124" t="s">
        <v>1314</v>
      </c>
    </row>
    <row r="2733" spans="1:16" ht="51">
      <c r="A2733" s="257" t="s">
        <v>619</v>
      </c>
      <c r="B2733" s="124"/>
      <c r="C2733" s="125" t="s">
        <v>713</v>
      </c>
      <c r="D2733" s="119">
        <v>43217</v>
      </c>
      <c r="E2733" s="120" t="s">
        <v>5186</v>
      </c>
      <c r="F2733" s="120" t="s">
        <v>3</v>
      </c>
      <c r="G2733" s="120">
        <v>1617727</v>
      </c>
      <c r="H2733" s="124"/>
      <c r="I2733" s="128" t="s">
        <v>5863</v>
      </c>
      <c r="J2733" s="124"/>
      <c r="K2733" s="124"/>
      <c r="L2733" s="124"/>
      <c r="M2733" s="124"/>
      <c r="N2733" s="207">
        <v>0</v>
      </c>
      <c r="O2733" s="207">
        <v>140</v>
      </c>
      <c r="P2733" s="124" t="s">
        <v>1314</v>
      </c>
    </row>
    <row r="2734" spans="1:16" ht="51">
      <c r="A2734" s="257" t="s">
        <v>619</v>
      </c>
      <c r="B2734" s="124"/>
      <c r="C2734" s="125" t="s">
        <v>713</v>
      </c>
      <c r="D2734" s="119">
        <v>43217</v>
      </c>
      <c r="E2734" s="120" t="s">
        <v>5235</v>
      </c>
      <c r="F2734" s="120" t="s">
        <v>3</v>
      </c>
      <c r="G2734" s="120">
        <v>1617849</v>
      </c>
      <c r="H2734" s="124"/>
      <c r="I2734" s="128" t="s">
        <v>5899</v>
      </c>
      <c r="J2734" s="124"/>
      <c r="K2734" s="124"/>
      <c r="L2734" s="124"/>
      <c r="M2734" s="124"/>
      <c r="N2734" s="207">
        <v>0</v>
      </c>
      <c r="O2734" s="207">
        <v>3366.83</v>
      </c>
      <c r="P2734" s="124" t="s">
        <v>1314</v>
      </c>
    </row>
    <row r="2735" spans="1:16" ht="51">
      <c r="A2735" s="257">
        <v>15</v>
      </c>
      <c r="B2735" s="124"/>
      <c r="C2735" s="125" t="s">
        <v>691</v>
      </c>
      <c r="D2735" s="119">
        <v>43217</v>
      </c>
      <c r="E2735" s="120" t="s">
        <v>5245</v>
      </c>
      <c r="F2735" s="120" t="s">
        <v>3</v>
      </c>
      <c r="G2735" s="120">
        <v>1617669</v>
      </c>
      <c r="H2735" s="124"/>
      <c r="I2735" s="128" t="s">
        <v>5908</v>
      </c>
      <c r="J2735" s="124"/>
      <c r="K2735" s="124"/>
      <c r="L2735" s="124"/>
      <c r="M2735" s="124"/>
      <c r="N2735" s="207">
        <v>0</v>
      </c>
      <c r="O2735" s="207">
        <v>1515</v>
      </c>
      <c r="P2735" s="124" t="s">
        <v>1314</v>
      </c>
    </row>
    <row r="2736" spans="1:16" ht="51">
      <c r="A2736" s="257">
        <v>513</v>
      </c>
      <c r="B2736" s="124"/>
      <c r="C2736" s="125" t="s">
        <v>201</v>
      </c>
      <c r="D2736" s="119">
        <v>43217</v>
      </c>
      <c r="E2736" s="120" t="s">
        <v>5246</v>
      </c>
      <c r="F2736" s="120" t="s">
        <v>3</v>
      </c>
      <c r="G2736" s="120">
        <v>1617700</v>
      </c>
      <c r="H2736" s="124"/>
      <c r="I2736" s="128" t="s">
        <v>5909</v>
      </c>
      <c r="J2736" s="124"/>
      <c r="K2736" s="124"/>
      <c r="L2736" s="124"/>
      <c r="M2736" s="124"/>
      <c r="N2736" s="207">
        <v>0</v>
      </c>
      <c r="O2736" s="207">
        <v>774</v>
      </c>
      <c r="P2736" s="124" t="s">
        <v>1314</v>
      </c>
    </row>
    <row r="2737" spans="1:16" ht="51">
      <c r="A2737" s="257">
        <v>20</v>
      </c>
      <c r="B2737" s="124"/>
      <c r="C2737" s="125" t="s">
        <v>693</v>
      </c>
      <c r="D2737" s="119">
        <v>43217</v>
      </c>
      <c r="E2737" s="120" t="s">
        <v>5247</v>
      </c>
      <c r="F2737" s="120" t="s">
        <v>3</v>
      </c>
      <c r="G2737" s="120">
        <v>1617615</v>
      </c>
      <c r="H2737" s="124"/>
      <c r="I2737" s="128" t="s">
        <v>5910</v>
      </c>
      <c r="J2737" s="124"/>
      <c r="K2737" s="124"/>
      <c r="L2737" s="124"/>
      <c r="M2737" s="124"/>
      <c r="N2737" s="207">
        <v>0</v>
      </c>
      <c r="O2737" s="207">
        <v>74</v>
      </c>
      <c r="P2737" s="124" t="s">
        <v>1314</v>
      </c>
    </row>
    <row r="2738" spans="1:16" ht="51">
      <c r="A2738" s="257">
        <v>10</v>
      </c>
      <c r="B2738" s="124"/>
      <c r="C2738" s="125" t="s">
        <v>690</v>
      </c>
      <c r="D2738" s="119">
        <v>43217</v>
      </c>
      <c r="E2738" s="120" t="s">
        <v>5259</v>
      </c>
      <c r="F2738" s="120" t="s">
        <v>3</v>
      </c>
      <c r="G2738" s="120">
        <v>1617810</v>
      </c>
      <c r="H2738" s="124"/>
      <c r="I2738" s="128" t="s">
        <v>5922</v>
      </c>
      <c r="J2738" s="124"/>
      <c r="K2738" s="124"/>
      <c r="L2738" s="124"/>
      <c r="M2738" s="124"/>
      <c r="N2738" s="207">
        <v>0</v>
      </c>
      <c r="O2738" s="207">
        <v>35.840000000000003</v>
      </c>
      <c r="P2738" s="124" t="s">
        <v>1314</v>
      </c>
    </row>
    <row r="2739" spans="1:16" ht="51">
      <c r="A2739" s="257">
        <v>222</v>
      </c>
      <c r="B2739" s="124"/>
      <c r="C2739" s="125" t="s">
        <v>764</v>
      </c>
      <c r="D2739" s="119">
        <v>43217</v>
      </c>
      <c r="E2739" s="120" t="s">
        <v>5262</v>
      </c>
      <c r="F2739" s="120" t="s">
        <v>3</v>
      </c>
      <c r="G2739" s="120">
        <v>1617850</v>
      </c>
      <c r="H2739" s="124"/>
      <c r="I2739" s="128" t="s">
        <v>5925</v>
      </c>
      <c r="J2739" s="124"/>
      <c r="K2739" s="124"/>
      <c r="L2739" s="124"/>
      <c r="M2739" s="124"/>
      <c r="N2739" s="207">
        <v>0</v>
      </c>
      <c r="O2739" s="207">
        <v>0.54</v>
      </c>
      <c r="P2739" s="124" t="s">
        <v>3943</v>
      </c>
    </row>
    <row r="2740" spans="1:16" ht="51">
      <c r="A2740" s="257">
        <v>378</v>
      </c>
      <c r="B2740" s="124"/>
      <c r="C2740" s="125" t="s">
        <v>1274</v>
      </c>
      <c r="D2740" s="119">
        <v>43217</v>
      </c>
      <c r="E2740" s="120" t="s">
        <v>5263</v>
      </c>
      <c r="F2740" s="120" t="s">
        <v>3</v>
      </c>
      <c r="G2740" s="120">
        <v>1617912</v>
      </c>
      <c r="H2740" s="124"/>
      <c r="I2740" s="128" t="s">
        <v>5926</v>
      </c>
      <c r="J2740" s="124"/>
      <c r="K2740" s="124"/>
      <c r="L2740" s="124"/>
      <c r="M2740" s="124"/>
      <c r="N2740" s="207">
        <v>0</v>
      </c>
      <c r="O2740" s="207">
        <v>7.71</v>
      </c>
      <c r="P2740" s="124" t="s">
        <v>3943</v>
      </c>
    </row>
    <row r="2741" spans="1:16" ht="38.25">
      <c r="A2741" s="257">
        <v>373</v>
      </c>
      <c r="B2741" s="124"/>
      <c r="C2741" s="125" t="s">
        <v>1269</v>
      </c>
      <c r="D2741" s="119">
        <v>43217</v>
      </c>
      <c r="E2741" s="120" t="s">
        <v>5493</v>
      </c>
      <c r="F2741" s="120" t="s">
        <v>1315</v>
      </c>
      <c r="G2741" s="120">
        <v>17489816</v>
      </c>
      <c r="H2741" s="124"/>
      <c r="I2741" s="128" t="s">
        <v>6143</v>
      </c>
      <c r="J2741" s="124"/>
      <c r="K2741" s="124"/>
      <c r="L2741" s="124"/>
      <c r="M2741" s="124"/>
      <c r="N2741" s="207">
        <v>0</v>
      </c>
      <c r="O2741" s="207">
        <v>2731299.33</v>
      </c>
      <c r="P2741" s="124" t="s">
        <v>1314</v>
      </c>
    </row>
    <row r="2742" spans="1:16" ht="51">
      <c r="A2742" s="257">
        <v>373</v>
      </c>
      <c r="B2742" s="124"/>
      <c r="C2742" s="125" t="s">
        <v>1269</v>
      </c>
      <c r="D2742" s="119">
        <v>43217</v>
      </c>
      <c r="E2742" s="120" t="s">
        <v>5494</v>
      </c>
      <c r="F2742" s="120" t="s">
        <v>1315</v>
      </c>
      <c r="G2742" s="120">
        <v>17489815</v>
      </c>
      <c r="H2742" s="124"/>
      <c r="I2742" s="128" t="s">
        <v>6144</v>
      </c>
      <c r="J2742" s="124"/>
      <c r="K2742" s="124"/>
      <c r="L2742" s="124"/>
      <c r="M2742" s="124"/>
      <c r="N2742" s="207">
        <v>0</v>
      </c>
      <c r="O2742" s="207">
        <v>1434605.14</v>
      </c>
      <c r="P2742" s="124" t="s">
        <v>1314</v>
      </c>
    </row>
    <row r="2743" spans="1:16" ht="63.75">
      <c r="A2743" s="257" t="s">
        <v>622</v>
      </c>
      <c r="B2743" s="124"/>
      <c r="C2743" s="125" t="s">
        <v>715</v>
      </c>
      <c r="D2743" s="119">
        <v>43217</v>
      </c>
      <c r="E2743" s="120" t="s">
        <v>5495</v>
      </c>
      <c r="F2743" s="120" t="s">
        <v>1315</v>
      </c>
      <c r="G2743" s="120">
        <v>17475858</v>
      </c>
      <c r="H2743" s="124"/>
      <c r="I2743" s="128" t="s">
        <v>6145</v>
      </c>
      <c r="J2743" s="124"/>
      <c r="K2743" s="124"/>
      <c r="L2743" s="124"/>
      <c r="M2743" s="124"/>
      <c r="N2743" s="207">
        <v>0</v>
      </c>
      <c r="O2743" s="207">
        <v>84269.36</v>
      </c>
      <c r="P2743" s="124" t="s">
        <v>1314</v>
      </c>
    </row>
    <row r="2744" spans="1:16" ht="63.75">
      <c r="A2744" s="257" t="s">
        <v>622</v>
      </c>
      <c r="B2744" s="124"/>
      <c r="C2744" s="125" t="s">
        <v>715</v>
      </c>
      <c r="D2744" s="119">
        <v>43217</v>
      </c>
      <c r="E2744" s="120" t="s">
        <v>5496</v>
      </c>
      <c r="F2744" s="120" t="s">
        <v>1315</v>
      </c>
      <c r="G2744" s="120">
        <v>17475854</v>
      </c>
      <c r="H2744" s="124"/>
      <c r="I2744" s="128" t="s">
        <v>6146</v>
      </c>
      <c r="J2744" s="124"/>
      <c r="K2744" s="124"/>
      <c r="L2744" s="124"/>
      <c r="M2744" s="124"/>
      <c r="N2744" s="207">
        <v>0</v>
      </c>
      <c r="O2744" s="207">
        <v>3377.96</v>
      </c>
      <c r="P2744" s="124" t="s">
        <v>1314</v>
      </c>
    </row>
    <row r="2745" spans="1:16" ht="51">
      <c r="A2745" s="257">
        <v>513</v>
      </c>
      <c r="B2745" s="124"/>
      <c r="C2745" s="125" t="s">
        <v>201</v>
      </c>
      <c r="D2745" s="119">
        <v>43217</v>
      </c>
      <c r="E2745" s="120" t="s">
        <v>5497</v>
      </c>
      <c r="F2745" s="120" t="s">
        <v>6</v>
      </c>
      <c r="G2745" s="120">
        <v>968124</v>
      </c>
      <c r="H2745" s="124"/>
      <c r="I2745" s="128" t="s">
        <v>6147</v>
      </c>
      <c r="J2745" s="124"/>
      <c r="K2745" s="124"/>
      <c r="L2745" s="124"/>
      <c r="M2745" s="124"/>
      <c r="N2745" s="207">
        <v>0</v>
      </c>
      <c r="O2745" s="207">
        <v>77256000</v>
      </c>
      <c r="P2745" s="124" t="s">
        <v>1314</v>
      </c>
    </row>
    <row r="2746" spans="1:16" ht="76.5">
      <c r="A2746" s="257">
        <v>513</v>
      </c>
      <c r="B2746" s="124"/>
      <c r="C2746" s="125" t="s">
        <v>201</v>
      </c>
      <c r="D2746" s="119">
        <v>43217</v>
      </c>
      <c r="E2746" s="120" t="s">
        <v>5498</v>
      </c>
      <c r="F2746" s="120" t="s">
        <v>11</v>
      </c>
      <c r="G2746" s="120">
        <v>920182</v>
      </c>
      <c r="H2746" s="124"/>
      <c r="I2746" s="128" t="s">
        <v>6148</v>
      </c>
      <c r="J2746" s="124"/>
      <c r="K2746" s="124"/>
      <c r="L2746" s="124"/>
      <c r="M2746" s="124"/>
      <c r="N2746" s="207">
        <v>1019.11</v>
      </c>
      <c r="O2746" s="207">
        <v>0</v>
      </c>
      <c r="P2746" s="124" t="s">
        <v>1314</v>
      </c>
    </row>
    <row r="2747" spans="1:16" ht="51">
      <c r="A2747" s="257">
        <v>513</v>
      </c>
      <c r="B2747" s="124"/>
      <c r="C2747" s="125" t="s">
        <v>201</v>
      </c>
      <c r="D2747" s="119">
        <v>43217</v>
      </c>
      <c r="E2747" s="120" t="s">
        <v>5499</v>
      </c>
      <c r="F2747" s="120" t="s">
        <v>11</v>
      </c>
      <c r="G2747" s="120">
        <v>920248</v>
      </c>
      <c r="H2747" s="124"/>
      <c r="I2747" s="128" t="s">
        <v>6149</v>
      </c>
      <c r="J2747" s="124"/>
      <c r="K2747" s="124"/>
      <c r="L2747" s="124"/>
      <c r="M2747" s="124"/>
      <c r="N2747" s="207">
        <v>50</v>
      </c>
      <c r="O2747" s="207">
        <v>0</v>
      </c>
      <c r="P2747" s="124" t="s">
        <v>1314</v>
      </c>
    </row>
    <row r="2748" spans="1:16" ht="51">
      <c r="A2748" s="257">
        <v>513</v>
      </c>
      <c r="B2748" s="124"/>
      <c r="C2748" s="125" t="s">
        <v>201</v>
      </c>
      <c r="D2748" s="119">
        <v>43217</v>
      </c>
      <c r="E2748" s="120" t="s">
        <v>5500</v>
      </c>
      <c r="F2748" s="120" t="s">
        <v>15</v>
      </c>
      <c r="G2748" s="120">
        <v>722893</v>
      </c>
      <c r="H2748" s="124"/>
      <c r="I2748" s="128" t="s">
        <v>6150</v>
      </c>
      <c r="J2748" s="124"/>
      <c r="K2748" s="124"/>
      <c r="L2748" s="124"/>
      <c r="M2748" s="124"/>
      <c r="N2748" s="207">
        <v>50</v>
      </c>
      <c r="O2748" s="207">
        <v>0</v>
      </c>
      <c r="P2748" s="124" t="s">
        <v>1314</v>
      </c>
    </row>
    <row r="2749" spans="1:16" ht="51">
      <c r="A2749" s="257">
        <v>513</v>
      </c>
      <c r="B2749" s="124"/>
      <c r="C2749" s="125" t="s">
        <v>201</v>
      </c>
      <c r="D2749" s="119">
        <v>43217</v>
      </c>
      <c r="E2749" s="120" t="s">
        <v>5501</v>
      </c>
      <c r="F2749" s="120" t="s">
        <v>15</v>
      </c>
      <c r="G2749" s="120">
        <v>722905</v>
      </c>
      <c r="H2749" s="124"/>
      <c r="I2749" s="128" t="s">
        <v>6151</v>
      </c>
      <c r="J2749" s="124"/>
      <c r="K2749" s="124"/>
      <c r="L2749" s="124"/>
      <c r="M2749" s="124"/>
      <c r="N2749" s="207">
        <v>50</v>
      </c>
      <c r="O2749" s="207">
        <v>0</v>
      </c>
      <c r="P2749" s="124" t="s">
        <v>1314</v>
      </c>
    </row>
    <row r="2750" spans="1:16" ht="89.25">
      <c r="A2750" s="257">
        <v>594</v>
      </c>
      <c r="B2750" s="124"/>
      <c r="C2750" s="125" t="s">
        <v>113</v>
      </c>
      <c r="D2750" s="119">
        <v>43217</v>
      </c>
      <c r="E2750" s="120" t="s">
        <v>5502</v>
      </c>
      <c r="F2750" s="120" t="s">
        <v>15</v>
      </c>
      <c r="G2750" s="120">
        <v>4852</v>
      </c>
      <c r="H2750" s="124"/>
      <c r="I2750" s="128" t="s">
        <v>6152</v>
      </c>
      <c r="J2750" s="124"/>
      <c r="K2750" s="124"/>
      <c r="L2750" s="124"/>
      <c r="M2750" s="124"/>
      <c r="N2750" s="207">
        <v>276.38</v>
      </c>
      <c r="O2750" s="207">
        <v>0</v>
      </c>
      <c r="P2750" s="124" t="s">
        <v>1314</v>
      </c>
    </row>
    <row r="2751" spans="1:16" ht="89.25">
      <c r="A2751" s="257">
        <v>594</v>
      </c>
      <c r="B2751" s="124"/>
      <c r="C2751" s="125" t="s">
        <v>113</v>
      </c>
      <c r="D2751" s="119">
        <v>43217</v>
      </c>
      <c r="E2751" s="120" t="s">
        <v>5503</v>
      </c>
      <c r="F2751" s="120" t="s">
        <v>15</v>
      </c>
      <c r="G2751" s="120">
        <v>4854</v>
      </c>
      <c r="H2751" s="124"/>
      <c r="I2751" s="128" t="s">
        <v>6153</v>
      </c>
      <c r="J2751" s="124"/>
      <c r="K2751" s="124"/>
      <c r="L2751" s="124"/>
      <c r="M2751" s="124"/>
      <c r="N2751" s="207">
        <v>272.54000000000002</v>
      </c>
      <c r="O2751" s="207">
        <v>0</v>
      </c>
      <c r="P2751" s="124" t="s">
        <v>1314</v>
      </c>
    </row>
    <row r="2752" spans="1:16" ht="51">
      <c r="A2752" s="257">
        <v>513</v>
      </c>
      <c r="B2752" s="124"/>
      <c r="C2752" s="125" t="s">
        <v>201</v>
      </c>
      <c r="D2752" s="119">
        <v>43217</v>
      </c>
      <c r="E2752" s="120" t="s">
        <v>5504</v>
      </c>
      <c r="F2752" s="120" t="s">
        <v>15</v>
      </c>
      <c r="G2752" s="120">
        <v>722923</v>
      </c>
      <c r="H2752" s="124"/>
      <c r="I2752" s="128" t="s">
        <v>6154</v>
      </c>
      <c r="J2752" s="124"/>
      <c r="K2752" s="124"/>
      <c r="L2752" s="124"/>
      <c r="M2752" s="124"/>
      <c r="N2752" s="207">
        <v>50</v>
      </c>
      <c r="O2752" s="207">
        <v>0</v>
      </c>
      <c r="P2752" s="124" t="s">
        <v>1314</v>
      </c>
    </row>
    <row r="2753" spans="1:16" ht="89.25">
      <c r="A2753" s="257">
        <v>576</v>
      </c>
      <c r="B2753" s="124"/>
      <c r="C2753" s="125" t="s">
        <v>852</v>
      </c>
      <c r="D2753" s="119">
        <v>43217</v>
      </c>
      <c r="E2753" s="120" t="s">
        <v>5505</v>
      </c>
      <c r="F2753" s="120" t="s">
        <v>15</v>
      </c>
      <c r="G2753" s="120">
        <v>4851</v>
      </c>
      <c r="H2753" s="124"/>
      <c r="I2753" s="128" t="s">
        <v>6155</v>
      </c>
      <c r="J2753" s="124"/>
      <c r="K2753" s="124"/>
      <c r="L2753" s="124"/>
      <c r="M2753" s="124"/>
      <c r="N2753" s="207">
        <v>754.11</v>
      </c>
      <c r="O2753" s="207">
        <v>0</v>
      </c>
      <c r="P2753" s="124" t="s">
        <v>1314</v>
      </c>
    </row>
    <row r="2754" spans="1:16" ht="51">
      <c r="A2754" s="257">
        <v>513</v>
      </c>
      <c r="B2754" s="124"/>
      <c r="C2754" s="125" t="s">
        <v>201</v>
      </c>
      <c r="D2754" s="119">
        <v>43217</v>
      </c>
      <c r="E2754" s="120" t="s">
        <v>5506</v>
      </c>
      <c r="F2754" s="120" t="s">
        <v>15</v>
      </c>
      <c r="G2754" s="120">
        <v>722931</v>
      </c>
      <c r="H2754" s="124"/>
      <c r="I2754" s="128" t="s">
        <v>6156</v>
      </c>
      <c r="J2754" s="124"/>
      <c r="K2754" s="124"/>
      <c r="L2754" s="124"/>
      <c r="M2754" s="124"/>
      <c r="N2754" s="207">
        <v>50</v>
      </c>
      <c r="O2754" s="207">
        <v>0</v>
      </c>
      <c r="P2754" s="124" t="s">
        <v>1314</v>
      </c>
    </row>
    <row r="2755" spans="1:16" ht="102">
      <c r="A2755" s="257">
        <v>513</v>
      </c>
      <c r="B2755" s="124"/>
      <c r="C2755" s="125" t="s">
        <v>201</v>
      </c>
      <c r="D2755" s="119">
        <v>43217</v>
      </c>
      <c r="E2755" s="120" t="s">
        <v>5507</v>
      </c>
      <c r="F2755" s="120" t="s">
        <v>15</v>
      </c>
      <c r="G2755" s="120">
        <v>4858</v>
      </c>
      <c r="H2755" s="124"/>
      <c r="I2755" s="128" t="s">
        <v>6157</v>
      </c>
      <c r="J2755" s="124"/>
      <c r="K2755" s="124"/>
      <c r="L2755" s="124"/>
      <c r="M2755" s="124"/>
      <c r="N2755" s="207">
        <v>296967.88</v>
      </c>
      <c r="O2755" s="207">
        <v>0</v>
      </c>
      <c r="P2755" s="124" t="s">
        <v>1314</v>
      </c>
    </row>
    <row r="2756" spans="1:16" ht="89.25">
      <c r="A2756" s="257">
        <v>594</v>
      </c>
      <c r="B2756" s="124"/>
      <c r="C2756" s="125" t="s">
        <v>113</v>
      </c>
      <c r="D2756" s="119">
        <v>43217</v>
      </c>
      <c r="E2756" s="120" t="s">
        <v>5508</v>
      </c>
      <c r="F2756" s="120" t="s">
        <v>15</v>
      </c>
      <c r="G2756" s="120">
        <v>4853</v>
      </c>
      <c r="H2756" s="124"/>
      <c r="I2756" s="128" t="s">
        <v>6158</v>
      </c>
      <c r="J2756" s="124"/>
      <c r="K2756" s="124"/>
      <c r="L2756" s="124"/>
      <c r="M2756" s="124"/>
      <c r="N2756" s="207">
        <v>314.73</v>
      </c>
      <c r="O2756" s="207">
        <v>0</v>
      </c>
      <c r="P2756" s="124" t="s">
        <v>1314</v>
      </c>
    </row>
    <row r="2757" spans="1:16" ht="51">
      <c r="A2757" s="257">
        <v>513</v>
      </c>
      <c r="B2757" s="124"/>
      <c r="C2757" s="125" t="s">
        <v>201</v>
      </c>
      <c r="D2757" s="119">
        <v>43217</v>
      </c>
      <c r="E2757" s="120" t="s">
        <v>5509</v>
      </c>
      <c r="F2757" s="120" t="s">
        <v>15</v>
      </c>
      <c r="G2757" s="120">
        <v>723296</v>
      </c>
      <c r="H2757" s="124"/>
      <c r="I2757" s="128" t="s">
        <v>4735</v>
      </c>
      <c r="J2757" s="124"/>
      <c r="K2757" s="124"/>
      <c r="L2757" s="124"/>
      <c r="M2757" s="124"/>
      <c r="N2757" s="207">
        <v>50</v>
      </c>
      <c r="O2757" s="207">
        <v>0</v>
      </c>
      <c r="P2757" s="124" t="s">
        <v>1314</v>
      </c>
    </row>
    <row r="2758" spans="1:16" ht="51">
      <c r="A2758" s="257">
        <v>513</v>
      </c>
      <c r="B2758" s="124"/>
      <c r="C2758" s="125" t="s">
        <v>201</v>
      </c>
      <c r="D2758" s="119">
        <v>43217</v>
      </c>
      <c r="E2758" s="120" t="s">
        <v>5510</v>
      </c>
      <c r="F2758" s="120" t="s">
        <v>15</v>
      </c>
      <c r="G2758" s="120">
        <v>723841</v>
      </c>
      <c r="H2758" s="124"/>
      <c r="I2758" s="128" t="s">
        <v>1390</v>
      </c>
      <c r="J2758" s="124"/>
      <c r="K2758" s="124"/>
      <c r="L2758" s="124"/>
      <c r="M2758" s="124"/>
      <c r="N2758" s="207">
        <v>50</v>
      </c>
      <c r="O2758" s="207">
        <v>0</v>
      </c>
      <c r="P2758" s="124" t="s">
        <v>1314</v>
      </c>
    </row>
    <row r="2759" spans="1:16" ht="38.25">
      <c r="A2759" s="257">
        <v>291</v>
      </c>
      <c r="B2759" s="124"/>
      <c r="C2759" s="125" t="s">
        <v>794</v>
      </c>
      <c r="D2759" s="119">
        <v>43220</v>
      </c>
      <c r="E2759" s="120" t="s">
        <v>4972</v>
      </c>
      <c r="F2759" s="120" t="s">
        <v>3</v>
      </c>
      <c r="G2759" s="120">
        <v>1618142</v>
      </c>
      <c r="H2759" s="124"/>
      <c r="I2759" s="128" t="s">
        <v>5678</v>
      </c>
      <c r="J2759" s="124"/>
      <c r="K2759" s="124"/>
      <c r="L2759" s="124"/>
      <c r="M2759" s="124"/>
      <c r="N2759" s="207">
        <v>0</v>
      </c>
      <c r="O2759" s="207">
        <v>81</v>
      </c>
      <c r="P2759" s="124" t="s">
        <v>1314</v>
      </c>
    </row>
    <row r="2760" spans="1:16" ht="51">
      <c r="A2760" s="257" t="s">
        <v>619</v>
      </c>
      <c r="B2760" s="124"/>
      <c r="C2760" s="125" t="s">
        <v>713</v>
      </c>
      <c r="D2760" s="119">
        <v>43220</v>
      </c>
      <c r="E2760" s="120" t="s">
        <v>5194</v>
      </c>
      <c r="F2760" s="120" t="s">
        <v>3</v>
      </c>
      <c r="G2760" s="120">
        <v>1618095</v>
      </c>
      <c r="H2760" s="124"/>
      <c r="I2760" s="128" t="s">
        <v>5869</v>
      </c>
      <c r="J2760" s="124"/>
      <c r="K2760" s="124"/>
      <c r="L2760" s="124"/>
      <c r="M2760" s="124"/>
      <c r="N2760" s="207">
        <v>0</v>
      </c>
      <c r="O2760" s="207">
        <v>371</v>
      </c>
      <c r="P2760" s="124" t="s">
        <v>1314</v>
      </c>
    </row>
    <row r="2761" spans="1:16" ht="51">
      <c r="A2761" s="257">
        <v>130</v>
      </c>
      <c r="B2761" s="124"/>
      <c r="C2761" s="125" t="s">
        <v>727</v>
      </c>
      <c r="D2761" s="119">
        <v>43220</v>
      </c>
      <c r="E2761" s="120" t="s">
        <v>5264</v>
      </c>
      <c r="F2761" s="120" t="s">
        <v>3</v>
      </c>
      <c r="G2761" s="120">
        <v>1618077</v>
      </c>
      <c r="H2761" s="124"/>
      <c r="I2761" s="128" t="s">
        <v>5927</v>
      </c>
      <c r="J2761" s="124"/>
      <c r="K2761" s="124"/>
      <c r="L2761" s="124"/>
      <c r="M2761" s="124"/>
      <c r="N2761" s="207">
        <v>0</v>
      </c>
      <c r="O2761" s="207">
        <v>145812.57999999999</v>
      </c>
      <c r="P2761" s="124" t="s">
        <v>1314</v>
      </c>
    </row>
    <row r="2762" spans="1:16" ht="51">
      <c r="A2762" s="257">
        <v>373</v>
      </c>
      <c r="B2762" s="124"/>
      <c r="C2762" s="125" t="s">
        <v>1269</v>
      </c>
      <c r="D2762" s="119">
        <v>43220</v>
      </c>
      <c r="E2762" s="120" t="s">
        <v>5267</v>
      </c>
      <c r="F2762" s="120" t="s">
        <v>3</v>
      </c>
      <c r="G2762" s="120">
        <v>1618031</v>
      </c>
      <c r="H2762" s="124"/>
      <c r="I2762" s="128" t="s">
        <v>5930</v>
      </c>
      <c r="J2762" s="124"/>
      <c r="K2762" s="124"/>
      <c r="L2762" s="124"/>
      <c r="M2762" s="124"/>
      <c r="N2762" s="207">
        <v>0</v>
      </c>
      <c r="O2762" s="207">
        <v>982</v>
      </c>
      <c r="P2762" s="124" t="s">
        <v>1314</v>
      </c>
    </row>
    <row r="2763" spans="1:16" ht="76.5">
      <c r="A2763" s="257">
        <v>212</v>
      </c>
      <c r="B2763" s="124"/>
      <c r="C2763" s="125" t="s">
        <v>761</v>
      </c>
      <c r="D2763" s="119">
        <v>43220</v>
      </c>
      <c r="E2763" s="120" t="s">
        <v>5511</v>
      </c>
      <c r="F2763" s="120" t="s">
        <v>1315</v>
      </c>
      <c r="G2763" s="120">
        <v>17493674</v>
      </c>
      <c r="H2763" s="124"/>
      <c r="I2763" s="128" t="s">
        <v>6159</v>
      </c>
      <c r="J2763" s="124"/>
      <c r="K2763" s="124"/>
      <c r="L2763" s="124"/>
      <c r="M2763" s="124"/>
      <c r="N2763" s="207">
        <v>0</v>
      </c>
      <c r="O2763" s="207">
        <v>1448</v>
      </c>
      <c r="P2763" s="124" t="s">
        <v>1314</v>
      </c>
    </row>
    <row r="2764" spans="1:16" ht="76.5">
      <c r="A2764" s="257" t="s">
        <v>619</v>
      </c>
      <c r="B2764" s="124"/>
      <c r="C2764" s="125" t="s">
        <v>713</v>
      </c>
      <c r="D2764" s="119">
        <v>43220</v>
      </c>
      <c r="E2764" s="120" t="s">
        <v>5512</v>
      </c>
      <c r="F2764" s="120" t="s">
        <v>1315</v>
      </c>
      <c r="G2764" s="120">
        <v>17493677</v>
      </c>
      <c r="H2764" s="124"/>
      <c r="I2764" s="128" t="s">
        <v>6160</v>
      </c>
      <c r="J2764" s="124"/>
      <c r="K2764" s="124"/>
      <c r="L2764" s="124"/>
      <c r="M2764" s="124"/>
      <c r="N2764" s="207">
        <v>0</v>
      </c>
      <c r="O2764" s="207">
        <v>5949</v>
      </c>
      <c r="P2764" s="124" t="s">
        <v>1314</v>
      </c>
    </row>
    <row r="2765" spans="1:16" ht="76.5">
      <c r="A2765" s="257">
        <v>292</v>
      </c>
      <c r="B2765" s="124"/>
      <c r="C2765" s="125" t="s">
        <v>152</v>
      </c>
      <c r="D2765" s="119">
        <v>43220</v>
      </c>
      <c r="E2765" s="120" t="s">
        <v>5513</v>
      </c>
      <c r="F2765" s="120" t="s">
        <v>1315</v>
      </c>
      <c r="G2765" s="120">
        <v>17493678</v>
      </c>
      <c r="H2765" s="124"/>
      <c r="I2765" s="128" t="s">
        <v>6161</v>
      </c>
      <c r="J2765" s="124"/>
      <c r="K2765" s="124"/>
      <c r="L2765" s="124"/>
      <c r="M2765" s="124"/>
      <c r="N2765" s="207">
        <v>0</v>
      </c>
      <c r="O2765" s="207">
        <v>1833</v>
      </c>
      <c r="P2765" s="124" t="s">
        <v>1314</v>
      </c>
    </row>
    <row r="2766" spans="1:16" ht="76.5">
      <c r="A2766" s="257">
        <v>373</v>
      </c>
      <c r="B2766" s="124"/>
      <c r="C2766" s="125" t="s">
        <v>1269</v>
      </c>
      <c r="D2766" s="119">
        <v>43220</v>
      </c>
      <c r="E2766" s="120" t="s">
        <v>5514</v>
      </c>
      <c r="F2766" s="120" t="s">
        <v>1315</v>
      </c>
      <c r="G2766" s="120">
        <v>17512510</v>
      </c>
      <c r="H2766" s="124"/>
      <c r="I2766" s="128" t="s">
        <v>6162</v>
      </c>
      <c r="J2766" s="124"/>
      <c r="K2766" s="124"/>
      <c r="L2766" s="124"/>
      <c r="M2766" s="124"/>
      <c r="N2766" s="207">
        <v>0</v>
      </c>
      <c r="O2766" s="207">
        <v>8391500.3900000006</v>
      </c>
      <c r="P2766" s="124" t="s">
        <v>1314</v>
      </c>
    </row>
    <row r="2767" spans="1:16" ht="51">
      <c r="A2767" s="257" t="s">
        <v>619</v>
      </c>
      <c r="B2767" s="124"/>
      <c r="C2767" s="125" t="s">
        <v>713</v>
      </c>
      <c r="D2767" s="119">
        <v>43220</v>
      </c>
      <c r="E2767" s="120" t="s">
        <v>5515</v>
      </c>
      <c r="F2767" s="120" t="s">
        <v>6</v>
      </c>
      <c r="G2767" s="120">
        <v>969182</v>
      </c>
      <c r="H2767" s="124"/>
      <c r="I2767" s="128" t="s">
        <v>6163</v>
      </c>
      <c r="J2767" s="124"/>
      <c r="K2767" s="124"/>
      <c r="L2767" s="124"/>
      <c r="M2767" s="124"/>
      <c r="N2767" s="207">
        <v>0</v>
      </c>
      <c r="O2767" s="207">
        <v>3215.31</v>
      </c>
      <c r="P2767" s="124" t="s">
        <v>1314</v>
      </c>
    </row>
    <row r="2768" spans="1:16">
      <c r="A2768" s="257" t="s">
        <v>1367</v>
      </c>
      <c r="B2768" s="124"/>
      <c r="C2768" s="125" t="s">
        <v>1367</v>
      </c>
      <c r="D2768" s="119">
        <v>43220</v>
      </c>
      <c r="E2768" s="120" t="s">
        <v>5516</v>
      </c>
      <c r="F2768" s="120" t="s">
        <v>13</v>
      </c>
      <c r="G2768" s="120">
        <v>381910</v>
      </c>
      <c r="H2768" s="124"/>
      <c r="I2768" s="128" t="s">
        <v>1392</v>
      </c>
      <c r="J2768" s="124"/>
      <c r="K2768" s="124"/>
      <c r="L2768" s="124"/>
      <c r="M2768" s="124"/>
      <c r="N2768" s="207">
        <v>5335659.0199999996</v>
      </c>
      <c r="O2768" s="207">
        <v>0</v>
      </c>
      <c r="P2768" s="124" t="s">
        <v>1314</v>
      </c>
    </row>
    <row r="2769" spans="1:16">
      <c r="A2769" s="257" t="s">
        <v>1367</v>
      </c>
      <c r="B2769" s="124"/>
      <c r="C2769" s="125" t="s">
        <v>1367</v>
      </c>
      <c r="D2769" s="119">
        <v>43220</v>
      </c>
      <c r="E2769" s="120" t="s">
        <v>5517</v>
      </c>
      <c r="F2769" s="120" t="s">
        <v>13</v>
      </c>
      <c r="G2769" s="120">
        <v>381912</v>
      </c>
      <c r="H2769" s="124"/>
      <c r="I2769" s="128" t="s">
        <v>1392</v>
      </c>
      <c r="J2769" s="124"/>
      <c r="K2769" s="124"/>
      <c r="L2769" s="124"/>
      <c r="M2769" s="124"/>
      <c r="N2769" s="207">
        <v>5335659.0199999996</v>
      </c>
      <c r="O2769" s="207">
        <v>0</v>
      </c>
      <c r="P2769" s="124" t="s">
        <v>1314</v>
      </c>
    </row>
    <row r="2770" spans="1:16">
      <c r="A2770" s="257" t="s">
        <v>1367</v>
      </c>
      <c r="B2770" s="124"/>
      <c r="C2770" s="125" t="s">
        <v>1367</v>
      </c>
      <c r="D2770" s="119">
        <v>43220</v>
      </c>
      <c r="E2770" s="120" t="s">
        <v>5518</v>
      </c>
      <c r="F2770" s="120" t="s">
        <v>13</v>
      </c>
      <c r="G2770" s="120">
        <v>381914</v>
      </c>
      <c r="H2770" s="124"/>
      <c r="I2770" s="128" t="s">
        <v>1392</v>
      </c>
      <c r="J2770" s="124"/>
      <c r="K2770" s="124"/>
      <c r="L2770" s="124"/>
      <c r="M2770" s="124"/>
      <c r="N2770" s="207">
        <v>5335659.0199999996</v>
      </c>
      <c r="O2770" s="207">
        <v>0</v>
      </c>
      <c r="P2770" s="124" t="s">
        <v>1314</v>
      </c>
    </row>
    <row r="2771" spans="1:16">
      <c r="A2771" s="257" t="s">
        <v>1367</v>
      </c>
      <c r="B2771" s="124"/>
      <c r="C2771" s="125" t="s">
        <v>1367</v>
      </c>
      <c r="D2771" s="119">
        <v>43220</v>
      </c>
      <c r="E2771" s="120" t="s">
        <v>5519</v>
      </c>
      <c r="F2771" s="120" t="s">
        <v>13</v>
      </c>
      <c r="G2771" s="120">
        <v>381916</v>
      </c>
      <c r="H2771" s="124"/>
      <c r="I2771" s="128" t="s">
        <v>1392</v>
      </c>
      <c r="J2771" s="124"/>
      <c r="K2771" s="124"/>
      <c r="L2771" s="124"/>
      <c r="M2771" s="124"/>
      <c r="N2771" s="207">
        <v>5335659.0199999996</v>
      </c>
      <c r="O2771" s="207">
        <v>0</v>
      </c>
      <c r="P2771" s="124" t="s">
        <v>1314</v>
      </c>
    </row>
    <row r="2772" spans="1:16">
      <c r="A2772" s="257" t="s">
        <v>1367</v>
      </c>
      <c r="B2772" s="124"/>
      <c r="C2772" s="125" t="s">
        <v>1367</v>
      </c>
      <c r="D2772" s="119">
        <v>43220</v>
      </c>
      <c r="E2772" s="120" t="s">
        <v>5520</v>
      </c>
      <c r="F2772" s="120" t="s">
        <v>13</v>
      </c>
      <c r="G2772" s="120">
        <v>381918</v>
      </c>
      <c r="H2772" s="124"/>
      <c r="I2772" s="128" t="s">
        <v>1392</v>
      </c>
      <c r="J2772" s="124"/>
      <c r="K2772" s="124"/>
      <c r="L2772" s="124"/>
      <c r="M2772" s="124"/>
      <c r="N2772" s="207">
        <v>5335659.0199999996</v>
      </c>
      <c r="O2772" s="207">
        <v>0</v>
      </c>
      <c r="P2772" s="124" t="s">
        <v>1314</v>
      </c>
    </row>
    <row r="2773" spans="1:16">
      <c r="A2773" s="257" t="s">
        <v>1367</v>
      </c>
      <c r="B2773" s="124"/>
      <c r="C2773" s="125" t="s">
        <v>1367</v>
      </c>
      <c r="D2773" s="119">
        <v>43220</v>
      </c>
      <c r="E2773" s="120" t="s">
        <v>5521</v>
      </c>
      <c r="F2773" s="120" t="s">
        <v>13</v>
      </c>
      <c r="G2773" s="120">
        <v>381920</v>
      </c>
      <c r="H2773" s="124"/>
      <c r="I2773" s="128" t="s">
        <v>1392</v>
      </c>
      <c r="J2773" s="124"/>
      <c r="K2773" s="124"/>
      <c r="L2773" s="124"/>
      <c r="M2773" s="124"/>
      <c r="N2773" s="207">
        <v>14655014.300000001</v>
      </c>
      <c r="O2773" s="207">
        <v>0</v>
      </c>
      <c r="P2773" s="124" t="s">
        <v>1314</v>
      </c>
    </row>
    <row r="2774" spans="1:16">
      <c r="A2774" s="257" t="s">
        <v>1367</v>
      </c>
      <c r="B2774" s="124"/>
      <c r="C2774" s="125" t="s">
        <v>1367</v>
      </c>
      <c r="D2774" s="119">
        <v>43220</v>
      </c>
      <c r="E2774" s="120" t="s">
        <v>5522</v>
      </c>
      <c r="F2774" s="120" t="s">
        <v>13</v>
      </c>
      <c r="G2774" s="120">
        <v>381922</v>
      </c>
      <c r="H2774" s="124"/>
      <c r="I2774" s="128" t="s">
        <v>1392</v>
      </c>
      <c r="J2774" s="124"/>
      <c r="K2774" s="124"/>
      <c r="L2774" s="124"/>
      <c r="M2774" s="124"/>
      <c r="N2774" s="207">
        <v>14655014.300000001</v>
      </c>
      <c r="O2774" s="207">
        <v>0</v>
      </c>
      <c r="P2774" s="124" t="s">
        <v>1314</v>
      </c>
    </row>
    <row r="2775" spans="1:16">
      <c r="A2775" s="257" t="s">
        <v>1367</v>
      </c>
      <c r="B2775" s="124"/>
      <c r="C2775" s="125" t="s">
        <v>1367</v>
      </c>
      <c r="D2775" s="119">
        <v>43220</v>
      </c>
      <c r="E2775" s="120" t="s">
        <v>5523</v>
      </c>
      <c r="F2775" s="120" t="s">
        <v>13</v>
      </c>
      <c r="G2775" s="120">
        <v>381924</v>
      </c>
      <c r="H2775" s="124"/>
      <c r="I2775" s="128" t="s">
        <v>1392</v>
      </c>
      <c r="J2775" s="124"/>
      <c r="K2775" s="124"/>
      <c r="L2775" s="124"/>
      <c r="M2775" s="124"/>
      <c r="N2775" s="207">
        <v>14655014.300000001</v>
      </c>
      <c r="O2775" s="207">
        <v>0</v>
      </c>
      <c r="P2775" s="124" t="s">
        <v>1314</v>
      </c>
    </row>
    <row r="2776" spans="1:16">
      <c r="A2776" s="257" t="s">
        <v>1367</v>
      </c>
      <c r="B2776" s="124"/>
      <c r="C2776" s="125" t="s">
        <v>1367</v>
      </c>
      <c r="D2776" s="119">
        <v>43220</v>
      </c>
      <c r="E2776" s="120" t="s">
        <v>5524</v>
      </c>
      <c r="F2776" s="120" t="s">
        <v>13</v>
      </c>
      <c r="G2776" s="120">
        <v>381926</v>
      </c>
      <c r="H2776" s="124"/>
      <c r="I2776" s="128" t="s">
        <v>1392</v>
      </c>
      <c r="J2776" s="124"/>
      <c r="K2776" s="124"/>
      <c r="L2776" s="124"/>
      <c r="M2776" s="124"/>
      <c r="N2776" s="207">
        <v>14655014.300000001</v>
      </c>
      <c r="O2776" s="207">
        <v>0</v>
      </c>
      <c r="P2776" s="124" t="s">
        <v>1314</v>
      </c>
    </row>
    <row r="2777" spans="1:16">
      <c r="A2777" s="257" t="s">
        <v>1367</v>
      </c>
      <c r="B2777" s="124"/>
      <c r="C2777" s="125" t="s">
        <v>1367</v>
      </c>
      <c r="D2777" s="119">
        <v>43220</v>
      </c>
      <c r="E2777" s="120" t="s">
        <v>5525</v>
      </c>
      <c r="F2777" s="120" t="s">
        <v>13</v>
      </c>
      <c r="G2777" s="120">
        <v>381928</v>
      </c>
      <c r="H2777" s="124"/>
      <c r="I2777" s="128" t="s">
        <v>1392</v>
      </c>
      <c r="J2777" s="124"/>
      <c r="K2777" s="124"/>
      <c r="L2777" s="124"/>
      <c r="M2777" s="124"/>
      <c r="N2777" s="207">
        <v>14655014.300000001</v>
      </c>
      <c r="O2777" s="207">
        <v>0</v>
      </c>
      <c r="P2777" s="124" t="s">
        <v>1314</v>
      </c>
    </row>
    <row r="2778" spans="1:16">
      <c r="A2778" s="257" t="s">
        <v>1367</v>
      </c>
      <c r="B2778" s="124"/>
      <c r="C2778" s="125" t="s">
        <v>1367</v>
      </c>
      <c r="D2778" s="119">
        <v>43220</v>
      </c>
      <c r="E2778" s="120" t="s">
        <v>5526</v>
      </c>
      <c r="F2778" s="120" t="s">
        <v>13</v>
      </c>
      <c r="G2778" s="120">
        <v>381930</v>
      </c>
      <c r="H2778" s="124"/>
      <c r="I2778" s="128" t="s">
        <v>1392</v>
      </c>
      <c r="J2778" s="124"/>
      <c r="K2778" s="124"/>
      <c r="L2778" s="124"/>
      <c r="M2778" s="124"/>
      <c r="N2778" s="207">
        <v>2696240.68</v>
      </c>
      <c r="O2778" s="207">
        <v>0</v>
      </c>
      <c r="P2778" s="124" t="s">
        <v>1314</v>
      </c>
    </row>
    <row r="2779" spans="1:16">
      <c r="A2779" s="257" t="s">
        <v>1367</v>
      </c>
      <c r="B2779" s="124"/>
      <c r="C2779" s="125" t="s">
        <v>1367</v>
      </c>
      <c r="D2779" s="119">
        <v>43220</v>
      </c>
      <c r="E2779" s="120" t="s">
        <v>5527</v>
      </c>
      <c r="F2779" s="120" t="s">
        <v>13</v>
      </c>
      <c r="G2779" s="120">
        <v>381932</v>
      </c>
      <c r="H2779" s="124"/>
      <c r="I2779" s="128" t="s">
        <v>1392</v>
      </c>
      <c r="J2779" s="124"/>
      <c r="K2779" s="124"/>
      <c r="L2779" s="124"/>
      <c r="M2779" s="124"/>
      <c r="N2779" s="207">
        <v>2696240.68</v>
      </c>
      <c r="O2779" s="207">
        <v>0</v>
      </c>
      <c r="P2779" s="124" t="s">
        <v>1314</v>
      </c>
    </row>
    <row r="2780" spans="1:16">
      <c r="A2780" s="257" t="s">
        <v>1367</v>
      </c>
      <c r="B2780" s="124"/>
      <c r="C2780" s="125" t="s">
        <v>1367</v>
      </c>
      <c r="D2780" s="119">
        <v>43220</v>
      </c>
      <c r="E2780" s="120" t="s">
        <v>5528</v>
      </c>
      <c r="F2780" s="120" t="s">
        <v>13</v>
      </c>
      <c r="G2780" s="120">
        <v>381934</v>
      </c>
      <c r="H2780" s="124"/>
      <c r="I2780" s="128" t="s">
        <v>1392</v>
      </c>
      <c r="J2780" s="124"/>
      <c r="K2780" s="124"/>
      <c r="L2780" s="124"/>
      <c r="M2780" s="124"/>
      <c r="N2780" s="207">
        <v>2696240.68</v>
      </c>
      <c r="O2780" s="207">
        <v>0</v>
      </c>
      <c r="P2780" s="124" t="s">
        <v>1314</v>
      </c>
    </row>
    <row r="2781" spans="1:16">
      <c r="A2781" s="257" t="s">
        <v>1367</v>
      </c>
      <c r="B2781" s="124"/>
      <c r="C2781" s="125" t="s">
        <v>1367</v>
      </c>
      <c r="D2781" s="119">
        <v>43220</v>
      </c>
      <c r="E2781" s="120" t="s">
        <v>5529</v>
      </c>
      <c r="F2781" s="120" t="s">
        <v>13</v>
      </c>
      <c r="G2781" s="120">
        <v>381936</v>
      </c>
      <c r="H2781" s="124"/>
      <c r="I2781" s="128" t="s">
        <v>1392</v>
      </c>
      <c r="J2781" s="124"/>
      <c r="K2781" s="124"/>
      <c r="L2781" s="124"/>
      <c r="M2781" s="124"/>
      <c r="N2781" s="207">
        <v>2696240.68</v>
      </c>
      <c r="O2781" s="207">
        <v>0</v>
      </c>
      <c r="P2781" s="124" t="s">
        <v>1314</v>
      </c>
    </row>
    <row r="2782" spans="1:16">
      <c r="A2782" s="257" t="s">
        <v>1367</v>
      </c>
      <c r="B2782" s="124"/>
      <c r="C2782" s="125" t="s">
        <v>1367</v>
      </c>
      <c r="D2782" s="119">
        <v>43220</v>
      </c>
      <c r="E2782" s="120" t="s">
        <v>5530</v>
      </c>
      <c r="F2782" s="120" t="s">
        <v>13</v>
      </c>
      <c r="G2782" s="120">
        <v>381938</v>
      </c>
      <c r="H2782" s="124"/>
      <c r="I2782" s="128" t="s">
        <v>1392</v>
      </c>
      <c r="J2782" s="124"/>
      <c r="K2782" s="124"/>
      <c r="L2782" s="124"/>
      <c r="M2782" s="124"/>
      <c r="N2782" s="207">
        <v>2696240.68</v>
      </c>
      <c r="O2782" s="207">
        <v>0</v>
      </c>
      <c r="P2782" s="124" t="s">
        <v>1314</v>
      </c>
    </row>
    <row r="2783" spans="1:16">
      <c r="A2783" s="257" t="s">
        <v>1367</v>
      </c>
      <c r="B2783" s="124"/>
      <c r="C2783" s="125" t="s">
        <v>1367</v>
      </c>
      <c r="D2783" s="119">
        <v>43220</v>
      </c>
      <c r="E2783" s="120" t="s">
        <v>5531</v>
      </c>
      <c r="F2783" s="120" t="s">
        <v>13</v>
      </c>
      <c r="G2783" s="120">
        <v>381940</v>
      </c>
      <c r="H2783" s="124"/>
      <c r="I2783" s="128" t="s">
        <v>1392</v>
      </c>
      <c r="J2783" s="124"/>
      <c r="K2783" s="124"/>
      <c r="L2783" s="124"/>
      <c r="M2783" s="124"/>
      <c r="N2783" s="207">
        <v>1460305.62</v>
      </c>
      <c r="O2783" s="207">
        <v>0</v>
      </c>
      <c r="P2783" s="124" t="s">
        <v>1314</v>
      </c>
    </row>
    <row r="2784" spans="1:16">
      <c r="A2784" s="257" t="s">
        <v>1367</v>
      </c>
      <c r="B2784" s="124"/>
      <c r="C2784" s="125" t="s">
        <v>1367</v>
      </c>
      <c r="D2784" s="119">
        <v>43220</v>
      </c>
      <c r="E2784" s="120" t="s">
        <v>5532</v>
      </c>
      <c r="F2784" s="120" t="s">
        <v>13</v>
      </c>
      <c r="G2784" s="120">
        <v>381942</v>
      </c>
      <c r="H2784" s="124"/>
      <c r="I2784" s="128" t="s">
        <v>1392</v>
      </c>
      <c r="J2784" s="124"/>
      <c r="K2784" s="124"/>
      <c r="L2784" s="124"/>
      <c r="M2784" s="124"/>
      <c r="N2784" s="207">
        <v>174617.87</v>
      </c>
      <c r="O2784" s="207">
        <v>0</v>
      </c>
      <c r="P2784" s="124" t="s">
        <v>1314</v>
      </c>
    </row>
    <row r="2785" spans="1:16">
      <c r="A2785" s="257" t="s">
        <v>1367</v>
      </c>
      <c r="B2785" s="124"/>
      <c r="C2785" s="125" t="s">
        <v>1367</v>
      </c>
      <c r="D2785" s="119">
        <v>43220</v>
      </c>
      <c r="E2785" s="120" t="s">
        <v>5533</v>
      </c>
      <c r="F2785" s="120" t="s">
        <v>13</v>
      </c>
      <c r="G2785" s="120">
        <v>381944</v>
      </c>
      <c r="H2785" s="124"/>
      <c r="I2785" s="128" t="s">
        <v>1392</v>
      </c>
      <c r="J2785" s="124"/>
      <c r="K2785" s="124"/>
      <c r="L2785" s="124"/>
      <c r="M2785" s="124"/>
      <c r="N2785" s="207">
        <v>2336031.62</v>
      </c>
      <c r="O2785" s="207">
        <v>0</v>
      </c>
      <c r="P2785" s="124" t="s">
        <v>1314</v>
      </c>
    </row>
    <row r="2786" spans="1:16">
      <c r="A2786" s="257" t="s">
        <v>1367</v>
      </c>
      <c r="B2786" s="124"/>
      <c r="C2786" s="125" t="s">
        <v>1367</v>
      </c>
      <c r="D2786" s="119">
        <v>43220</v>
      </c>
      <c r="E2786" s="120" t="s">
        <v>5534</v>
      </c>
      <c r="F2786" s="120" t="s">
        <v>13</v>
      </c>
      <c r="G2786" s="120">
        <v>381946</v>
      </c>
      <c r="H2786" s="124"/>
      <c r="I2786" s="128" t="s">
        <v>1392</v>
      </c>
      <c r="J2786" s="124"/>
      <c r="K2786" s="124"/>
      <c r="L2786" s="124"/>
      <c r="M2786" s="124"/>
      <c r="N2786" s="207">
        <v>615571.26</v>
      </c>
      <c r="O2786" s="207">
        <v>0</v>
      </c>
      <c r="P2786" s="124" t="s">
        <v>1314</v>
      </c>
    </row>
    <row r="2787" spans="1:16">
      <c r="A2787" s="257" t="s">
        <v>1367</v>
      </c>
      <c r="B2787" s="124"/>
      <c r="C2787" s="125" t="s">
        <v>1367</v>
      </c>
      <c r="D2787" s="119">
        <v>43220</v>
      </c>
      <c r="E2787" s="120" t="s">
        <v>5535</v>
      </c>
      <c r="F2787" s="120" t="s">
        <v>13</v>
      </c>
      <c r="G2787" s="120">
        <v>381948</v>
      </c>
      <c r="H2787" s="124"/>
      <c r="I2787" s="128" t="s">
        <v>1392</v>
      </c>
      <c r="J2787" s="124"/>
      <c r="K2787" s="124"/>
      <c r="L2787" s="124"/>
      <c r="M2787" s="124"/>
      <c r="N2787" s="207">
        <v>4010900.96</v>
      </c>
      <c r="O2787" s="207">
        <v>0</v>
      </c>
      <c r="P2787" s="124" t="s">
        <v>1314</v>
      </c>
    </row>
    <row r="2788" spans="1:16">
      <c r="A2788" s="257" t="s">
        <v>1367</v>
      </c>
      <c r="B2788" s="124"/>
      <c r="C2788" s="125" t="s">
        <v>1367</v>
      </c>
      <c r="D2788" s="119">
        <v>43220</v>
      </c>
      <c r="E2788" s="120" t="s">
        <v>5536</v>
      </c>
      <c r="F2788" s="120" t="s">
        <v>13</v>
      </c>
      <c r="G2788" s="120">
        <v>381950</v>
      </c>
      <c r="H2788" s="124"/>
      <c r="I2788" s="128" t="s">
        <v>1392</v>
      </c>
      <c r="J2788" s="124"/>
      <c r="K2788" s="124"/>
      <c r="L2788" s="124"/>
      <c r="M2788" s="124"/>
      <c r="N2788" s="207">
        <v>1690738.72</v>
      </c>
      <c r="O2788" s="207">
        <v>0</v>
      </c>
      <c r="P2788" s="124" t="s">
        <v>1314</v>
      </c>
    </row>
    <row r="2789" spans="1:16">
      <c r="A2789" s="257" t="s">
        <v>1367</v>
      </c>
      <c r="B2789" s="124"/>
      <c r="C2789" s="125" t="s">
        <v>1367</v>
      </c>
      <c r="D2789" s="119">
        <v>43220</v>
      </c>
      <c r="E2789" s="120" t="s">
        <v>5537</v>
      </c>
      <c r="F2789" s="120" t="s">
        <v>13</v>
      </c>
      <c r="G2789" s="120">
        <v>381952</v>
      </c>
      <c r="H2789" s="124"/>
      <c r="I2789" s="128" t="s">
        <v>1392</v>
      </c>
      <c r="J2789" s="124"/>
      <c r="K2789" s="124"/>
      <c r="L2789" s="124"/>
      <c r="M2789" s="124"/>
      <c r="N2789" s="207">
        <v>6416185.2999999998</v>
      </c>
      <c r="O2789" s="207">
        <v>0</v>
      </c>
      <c r="P2789" s="124" t="s">
        <v>1314</v>
      </c>
    </row>
    <row r="2790" spans="1:16">
      <c r="A2790" s="257" t="s">
        <v>1367</v>
      </c>
      <c r="B2790" s="124"/>
      <c r="C2790" s="125" t="s">
        <v>1367</v>
      </c>
      <c r="D2790" s="119">
        <v>43220</v>
      </c>
      <c r="E2790" s="120" t="s">
        <v>5538</v>
      </c>
      <c r="F2790" s="120" t="s">
        <v>13</v>
      </c>
      <c r="G2790" s="120">
        <v>381954</v>
      </c>
      <c r="H2790" s="124"/>
      <c r="I2790" s="128" t="s">
        <v>1392</v>
      </c>
      <c r="J2790" s="124"/>
      <c r="K2790" s="124"/>
      <c r="L2790" s="124"/>
      <c r="M2790" s="124"/>
      <c r="N2790" s="207">
        <v>5435166.96</v>
      </c>
      <c r="O2790" s="207">
        <v>0</v>
      </c>
      <c r="P2790" s="124" t="s">
        <v>1314</v>
      </c>
    </row>
    <row r="2791" spans="1:16">
      <c r="A2791" s="257" t="s">
        <v>1367</v>
      </c>
      <c r="B2791" s="124"/>
      <c r="C2791" s="125" t="s">
        <v>1367</v>
      </c>
      <c r="D2791" s="119">
        <v>43220</v>
      </c>
      <c r="E2791" s="120" t="s">
        <v>5539</v>
      </c>
      <c r="F2791" s="120" t="s">
        <v>13</v>
      </c>
      <c r="G2791" s="120">
        <v>381956</v>
      </c>
      <c r="H2791" s="124"/>
      <c r="I2791" s="128" t="s">
        <v>1392</v>
      </c>
      <c r="J2791" s="124"/>
      <c r="K2791" s="124"/>
      <c r="L2791" s="124"/>
      <c r="M2791" s="124"/>
      <c r="N2791" s="207">
        <v>3933785.43</v>
      </c>
      <c r="O2791" s="207">
        <v>0</v>
      </c>
      <c r="P2791" s="124" t="s">
        <v>1314</v>
      </c>
    </row>
    <row r="2792" spans="1:16">
      <c r="A2792" s="257" t="s">
        <v>1367</v>
      </c>
      <c r="B2792" s="124"/>
      <c r="C2792" s="125" t="s">
        <v>1367</v>
      </c>
      <c r="D2792" s="119">
        <v>43220</v>
      </c>
      <c r="E2792" s="120" t="s">
        <v>5540</v>
      </c>
      <c r="F2792" s="120" t="s">
        <v>13</v>
      </c>
      <c r="G2792" s="120">
        <v>381958</v>
      </c>
      <c r="H2792" s="124"/>
      <c r="I2792" s="128" t="s">
        <v>1392</v>
      </c>
      <c r="J2792" s="124"/>
      <c r="K2792" s="124"/>
      <c r="L2792" s="124"/>
      <c r="M2792" s="124"/>
      <c r="N2792" s="207">
        <v>205302.1</v>
      </c>
      <c r="O2792" s="207">
        <v>0</v>
      </c>
      <c r="P2792" s="124" t="s">
        <v>1314</v>
      </c>
    </row>
    <row r="2793" spans="1:16">
      <c r="A2793" s="257" t="s">
        <v>1367</v>
      </c>
      <c r="B2793" s="124"/>
      <c r="C2793" s="125" t="s">
        <v>1367</v>
      </c>
      <c r="D2793" s="119">
        <v>43220</v>
      </c>
      <c r="E2793" s="120" t="s">
        <v>5541</v>
      </c>
      <c r="F2793" s="120" t="s">
        <v>13</v>
      </c>
      <c r="G2793" s="120">
        <v>381960</v>
      </c>
      <c r="H2793" s="124"/>
      <c r="I2793" s="128" t="s">
        <v>1392</v>
      </c>
      <c r="J2793" s="124"/>
      <c r="K2793" s="124"/>
      <c r="L2793" s="124"/>
      <c r="M2793" s="124"/>
      <c r="N2793" s="207">
        <v>1677691.96</v>
      </c>
      <c r="O2793" s="207">
        <v>0</v>
      </c>
      <c r="P2793" s="124" t="s">
        <v>1314</v>
      </c>
    </row>
    <row r="2794" spans="1:16">
      <c r="A2794" s="257" t="s">
        <v>1367</v>
      </c>
      <c r="B2794" s="124"/>
      <c r="C2794" s="125" t="s">
        <v>1367</v>
      </c>
      <c r="D2794" s="119">
        <v>43220</v>
      </c>
      <c r="E2794" s="120" t="s">
        <v>5542</v>
      </c>
      <c r="F2794" s="120" t="s">
        <v>13</v>
      </c>
      <c r="G2794" s="120">
        <v>381962</v>
      </c>
      <c r="H2794" s="124"/>
      <c r="I2794" s="128" t="s">
        <v>1392</v>
      </c>
      <c r="J2794" s="124"/>
      <c r="K2794" s="124"/>
      <c r="L2794" s="124"/>
      <c r="M2794" s="124"/>
      <c r="N2794" s="207">
        <v>3903429.93</v>
      </c>
      <c r="O2794" s="207">
        <v>0</v>
      </c>
      <c r="P2794" s="124" t="s">
        <v>1314</v>
      </c>
    </row>
    <row r="2795" spans="1:16">
      <c r="A2795" s="257" t="s">
        <v>1367</v>
      </c>
      <c r="B2795" s="124"/>
      <c r="C2795" s="125" t="s">
        <v>1367</v>
      </c>
      <c r="D2795" s="119">
        <v>43220</v>
      </c>
      <c r="E2795" s="120" t="s">
        <v>5543</v>
      </c>
      <c r="F2795" s="120" t="s">
        <v>13</v>
      </c>
      <c r="G2795" s="120">
        <v>381964</v>
      </c>
      <c r="H2795" s="124"/>
      <c r="I2795" s="128" t="s">
        <v>1392</v>
      </c>
      <c r="J2795" s="124"/>
      <c r="K2795" s="124"/>
      <c r="L2795" s="124"/>
      <c r="M2795" s="124"/>
      <c r="N2795" s="207">
        <v>5322984.76</v>
      </c>
      <c r="O2795" s="207">
        <v>0</v>
      </c>
      <c r="P2795" s="124" t="s">
        <v>1314</v>
      </c>
    </row>
    <row r="2796" spans="1:16">
      <c r="A2796" s="257" t="s">
        <v>1367</v>
      </c>
      <c r="B2796" s="124"/>
      <c r="C2796" s="125" t="s">
        <v>1367</v>
      </c>
      <c r="D2796" s="119">
        <v>43220</v>
      </c>
      <c r="E2796" s="120" t="s">
        <v>5544</v>
      </c>
      <c r="F2796" s="120" t="s">
        <v>13</v>
      </c>
      <c r="G2796" s="120">
        <v>381966</v>
      </c>
      <c r="H2796" s="124"/>
      <c r="I2796" s="128" t="s">
        <v>1392</v>
      </c>
      <c r="J2796" s="124"/>
      <c r="K2796" s="124"/>
      <c r="L2796" s="124"/>
      <c r="M2796" s="124"/>
      <c r="N2796" s="207">
        <v>979326.74</v>
      </c>
      <c r="O2796" s="207">
        <v>0</v>
      </c>
      <c r="P2796" s="124" t="s">
        <v>1314</v>
      </c>
    </row>
    <row r="2797" spans="1:16">
      <c r="A2797" s="257" t="s">
        <v>1367</v>
      </c>
      <c r="B2797" s="124"/>
      <c r="C2797" s="125" t="s">
        <v>1367</v>
      </c>
      <c r="D2797" s="119">
        <v>43220</v>
      </c>
      <c r="E2797" s="120" t="s">
        <v>5545</v>
      </c>
      <c r="F2797" s="120" t="s">
        <v>13</v>
      </c>
      <c r="G2797" s="120">
        <v>381968</v>
      </c>
      <c r="H2797" s="124"/>
      <c r="I2797" s="128" t="s">
        <v>1392</v>
      </c>
      <c r="J2797" s="124"/>
      <c r="K2797" s="124"/>
      <c r="L2797" s="124"/>
      <c r="M2797" s="124"/>
      <c r="N2797" s="207">
        <v>8475013.1699999999</v>
      </c>
      <c r="O2797" s="207">
        <v>0</v>
      </c>
      <c r="P2797" s="124" t="s">
        <v>1314</v>
      </c>
    </row>
    <row r="2798" spans="1:16">
      <c r="A2798" s="257" t="s">
        <v>1367</v>
      </c>
      <c r="B2798" s="124"/>
      <c r="C2798" s="125" t="s">
        <v>1367</v>
      </c>
      <c r="D2798" s="119">
        <v>43220</v>
      </c>
      <c r="E2798" s="120" t="s">
        <v>5546</v>
      </c>
      <c r="F2798" s="120" t="s">
        <v>13</v>
      </c>
      <c r="G2798" s="120">
        <v>381970</v>
      </c>
      <c r="H2798" s="124"/>
      <c r="I2798" s="128" t="s">
        <v>1392</v>
      </c>
      <c r="J2798" s="124"/>
      <c r="K2798" s="124"/>
      <c r="L2798" s="124"/>
      <c r="M2798" s="124"/>
      <c r="N2798" s="207">
        <v>9735.3700000000008</v>
      </c>
      <c r="O2798" s="207">
        <v>0</v>
      </c>
      <c r="P2798" s="124" t="s">
        <v>1314</v>
      </c>
    </row>
    <row r="2799" spans="1:16">
      <c r="A2799" s="257" t="s">
        <v>1367</v>
      </c>
      <c r="B2799" s="124"/>
      <c r="C2799" s="125" t="s">
        <v>1367</v>
      </c>
      <c r="D2799" s="119">
        <v>43220</v>
      </c>
      <c r="E2799" s="120" t="s">
        <v>5547</v>
      </c>
      <c r="F2799" s="120" t="s">
        <v>13</v>
      </c>
      <c r="G2799" s="120">
        <v>381972</v>
      </c>
      <c r="H2799" s="124"/>
      <c r="I2799" s="128" t="s">
        <v>1392</v>
      </c>
      <c r="J2799" s="124"/>
      <c r="K2799" s="124"/>
      <c r="L2799" s="124"/>
      <c r="M2799" s="124"/>
      <c r="N2799" s="207">
        <v>15288.4</v>
      </c>
      <c r="O2799" s="207">
        <v>0</v>
      </c>
      <c r="P2799" s="124" t="s">
        <v>1314</v>
      </c>
    </row>
    <row r="2800" spans="1:16">
      <c r="A2800" s="257" t="s">
        <v>1367</v>
      </c>
      <c r="B2800" s="124"/>
      <c r="C2800" s="125" t="s">
        <v>1367</v>
      </c>
      <c r="D2800" s="119">
        <v>43220</v>
      </c>
      <c r="E2800" s="120" t="s">
        <v>5548</v>
      </c>
      <c r="F2800" s="120" t="s">
        <v>13</v>
      </c>
      <c r="G2800" s="120">
        <v>381974</v>
      </c>
      <c r="H2800" s="124"/>
      <c r="I2800" s="128" t="s">
        <v>1392</v>
      </c>
      <c r="J2800" s="124"/>
      <c r="K2800" s="124"/>
      <c r="L2800" s="124"/>
      <c r="M2800" s="124"/>
      <c r="N2800" s="207">
        <v>292188.12</v>
      </c>
      <c r="O2800" s="207">
        <v>0</v>
      </c>
      <c r="P2800" s="124" t="s">
        <v>1314</v>
      </c>
    </row>
    <row r="2801" spans="1:16">
      <c r="A2801" s="257" t="s">
        <v>1367</v>
      </c>
      <c r="B2801" s="124"/>
      <c r="C2801" s="125" t="s">
        <v>1367</v>
      </c>
      <c r="D2801" s="119">
        <v>43220</v>
      </c>
      <c r="E2801" s="120" t="s">
        <v>5549</v>
      </c>
      <c r="F2801" s="120" t="s">
        <v>13</v>
      </c>
      <c r="G2801" s="120">
        <v>381976</v>
      </c>
      <c r="H2801" s="124"/>
      <c r="I2801" s="128" t="s">
        <v>1392</v>
      </c>
      <c r="J2801" s="124"/>
      <c r="K2801" s="124"/>
      <c r="L2801" s="124"/>
      <c r="M2801" s="124"/>
      <c r="N2801" s="207">
        <v>1450.41</v>
      </c>
      <c r="O2801" s="207">
        <v>0</v>
      </c>
      <c r="P2801" s="124" t="s">
        <v>1314</v>
      </c>
    </row>
    <row r="2802" spans="1:16">
      <c r="A2802" s="257" t="s">
        <v>1367</v>
      </c>
      <c r="B2802" s="124"/>
      <c r="C2802" s="125" t="s">
        <v>1367</v>
      </c>
      <c r="D2802" s="119">
        <v>43220</v>
      </c>
      <c r="E2802" s="120" t="s">
        <v>5550</v>
      </c>
      <c r="F2802" s="120" t="s">
        <v>13</v>
      </c>
      <c r="G2802" s="120">
        <v>381978</v>
      </c>
      <c r="H2802" s="124"/>
      <c r="I2802" s="128" t="s">
        <v>1392</v>
      </c>
      <c r="J2802" s="124"/>
      <c r="K2802" s="124"/>
      <c r="L2802" s="124"/>
      <c r="M2802" s="124"/>
      <c r="N2802" s="207">
        <v>5403.28</v>
      </c>
      <c r="O2802" s="207">
        <v>0</v>
      </c>
      <c r="P2802" s="124" t="s">
        <v>1314</v>
      </c>
    </row>
    <row r="2803" spans="1:16">
      <c r="A2803" s="257" t="s">
        <v>1367</v>
      </c>
      <c r="B2803" s="124"/>
      <c r="C2803" s="125" t="s">
        <v>1367</v>
      </c>
      <c r="D2803" s="119">
        <v>43220</v>
      </c>
      <c r="E2803" s="120" t="s">
        <v>5551</v>
      </c>
      <c r="F2803" s="120" t="s">
        <v>13</v>
      </c>
      <c r="G2803" s="120">
        <v>381980</v>
      </c>
      <c r="H2803" s="124"/>
      <c r="I2803" s="128" t="s">
        <v>1392</v>
      </c>
      <c r="J2803" s="124"/>
      <c r="K2803" s="124"/>
      <c r="L2803" s="124"/>
      <c r="M2803" s="124"/>
      <c r="N2803" s="207">
        <v>3197.38</v>
      </c>
      <c r="O2803" s="207">
        <v>0</v>
      </c>
      <c r="P2803" s="124" t="s">
        <v>1314</v>
      </c>
    </row>
    <row r="2804" spans="1:16">
      <c r="A2804" s="257" t="s">
        <v>1367</v>
      </c>
      <c r="B2804" s="124"/>
      <c r="C2804" s="125" t="s">
        <v>1367</v>
      </c>
      <c r="D2804" s="119">
        <v>43220</v>
      </c>
      <c r="E2804" s="120" t="s">
        <v>5552</v>
      </c>
      <c r="F2804" s="120" t="s">
        <v>13</v>
      </c>
      <c r="G2804" s="120">
        <v>381982</v>
      </c>
      <c r="H2804" s="124"/>
      <c r="I2804" s="128" t="s">
        <v>1392</v>
      </c>
      <c r="J2804" s="124"/>
      <c r="K2804" s="124"/>
      <c r="L2804" s="124"/>
      <c r="M2804" s="124"/>
      <c r="N2804" s="207">
        <v>41991.43</v>
      </c>
      <c r="O2804" s="207">
        <v>0</v>
      </c>
      <c r="P2804" s="124" t="s">
        <v>1314</v>
      </c>
    </row>
    <row r="2805" spans="1:16">
      <c r="A2805" s="257" t="s">
        <v>1367</v>
      </c>
      <c r="B2805" s="124"/>
      <c r="C2805" s="125" t="s">
        <v>1367</v>
      </c>
      <c r="D2805" s="119">
        <v>43220</v>
      </c>
      <c r="E2805" s="120" t="s">
        <v>5553</v>
      </c>
      <c r="F2805" s="120" t="s">
        <v>13</v>
      </c>
      <c r="G2805" s="120">
        <v>381984</v>
      </c>
      <c r="H2805" s="124"/>
      <c r="I2805" s="128" t="s">
        <v>1392</v>
      </c>
      <c r="J2805" s="124"/>
      <c r="K2805" s="124"/>
      <c r="L2805" s="124"/>
      <c r="M2805" s="124"/>
      <c r="N2805" s="207">
        <v>4991.88</v>
      </c>
      <c r="O2805" s="207">
        <v>0</v>
      </c>
      <c r="P2805" s="124" t="s">
        <v>1314</v>
      </c>
    </row>
    <row r="2806" spans="1:16">
      <c r="A2806" s="257" t="s">
        <v>1367</v>
      </c>
      <c r="B2806" s="124"/>
      <c r="C2806" s="125" t="s">
        <v>1367</v>
      </c>
      <c r="D2806" s="119">
        <v>43220</v>
      </c>
      <c r="E2806" s="120" t="s">
        <v>5554</v>
      </c>
      <c r="F2806" s="120" t="s">
        <v>13</v>
      </c>
      <c r="G2806" s="120">
        <v>381986</v>
      </c>
      <c r="H2806" s="124"/>
      <c r="I2806" s="128" t="s">
        <v>1392</v>
      </c>
      <c r="J2806" s="124"/>
      <c r="K2806" s="124"/>
      <c r="L2806" s="124"/>
      <c r="M2806" s="124"/>
      <c r="N2806" s="207">
        <v>5553.03</v>
      </c>
      <c r="O2806" s="207">
        <v>0</v>
      </c>
      <c r="P2806" s="124" t="s">
        <v>1314</v>
      </c>
    </row>
    <row r="2807" spans="1:16">
      <c r="A2807" s="257" t="s">
        <v>1367</v>
      </c>
      <c r="B2807" s="124"/>
      <c r="C2807" s="125" t="s">
        <v>1367</v>
      </c>
      <c r="D2807" s="119">
        <v>43220</v>
      </c>
      <c r="E2807" s="120" t="s">
        <v>5555</v>
      </c>
      <c r="F2807" s="120" t="s">
        <v>13</v>
      </c>
      <c r="G2807" s="120">
        <v>381988</v>
      </c>
      <c r="H2807" s="124"/>
      <c r="I2807" s="128" t="s">
        <v>1392</v>
      </c>
      <c r="J2807" s="124"/>
      <c r="K2807" s="124"/>
      <c r="L2807" s="124"/>
      <c r="M2807" s="124"/>
      <c r="N2807" s="207">
        <v>38794.050000000003</v>
      </c>
      <c r="O2807" s="207">
        <v>0</v>
      </c>
      <c r="P2807" s="124" t="s">
        <v>1314</v>
      </c>
    </row>
    <row r="2808" spans="1:16">
      <c r="A2808" s="257" t="s">
        <v>1367</v>
      </c>
      <c r="B2808" s="124"/>
      <c r="C2808" s="125" t="s">
        <v>1367</v>
      </c>
      <c r="D2808" s="119">
        <v>43220</v>
      </c>
      <c r="E2808" s="120" t="s">
        <v>5556</v>
      </c>
      <c r="F2808" s="120" t="s">
        <v>13</v>
      </c>
      <c r="G2808" s="120">
        <v>381991</v>
      </c>
      <c r="H2808" s="124"/>
      <c r="I2808" s="128" t="s">
        <v>1392</v>
      </c>
      <c r="J2808" s="124"/>
      <c r="K2808" s="124"/>
      <c r="L2808" s="124"/>
      <c r="M2808" s="124"/>
      <c r="N2808" s="207">
        <v>479608.53</v>
      </c>
      <c r="O2808" s="207">
        <v>0</v>
      </c>
      <c r="P2808" s="124" t="s">
        <v>1314</v>
      </c>
    </row>
    <row r="2809" spans="1:16">
      <c r="A2809" s="257" t="s">
        <v>1367</v>
      </c>
      <c r="B2809" s="124"/>
      <c r="C2809" s="125" t="s">
        <v>1367</v>
      </c>
      <c r="D2809" s="119">
        <v>43220</v>
      </c>
      <c r="E2809" s="120" t="s">
        <v>5557</v>
      </c>
      <c r="F2809" s="120" t="s">
        <v>13</v>
      </c>
      <c r="G2809" s="120">
        <v>381993</v>
      </c>
      <c r="H2809" s="124"/>
      <c r="I2809" s="128" t="s">
        <v>1392</v>
      </c>
      <c r="J2809" s="124"/>
      <c r="K2809" s="124"/>
      <c r="L2809" s="124"/>
      <c r="M2809" s="124"/>
      <c r="N2809" s="207">
        <v>1432229.09</v>
      </c>
      <c r="O2809" s="207">
        <v>0</v>
      </c>
      <c r="P2809" s="124" t="s">
        <v>1314</v>
      </c>
    </row>
    <row r="2810" spans="1:16">
      <c r="A2810" s="257" t="s">
        <v>1367</v>
      </c>
      <c r="B2810" s="124"/>
      <c r="C2810" s="125" t="s">
        <v>1367</v>
      </c>
      <c r="D2810" s="119">
        <v>43220</v>
      </c>
      <c r="E2810" s="120" t="s">
        <v>5558</v>
      </c>
      <c r="F2810" s="120" t="s">
        <v>13</v>
      </c>
      <c r="G2810" s="120">
        <v>381995</v>
      </c>
      <c r="H2810" s="124"/>
      <c r="I2810" s="128" t="s">
        <v>1392</v>
      </c>
      <c r="J2810" s="124"/>
      <c r="K2810" s="124"/>
      <c r="L2810" s="124"/>
      <c r="M2810" s="124"/>
      <c r="N2810" s="207">
        <v>3397644.47</v>
      </c>
      <c r="O2810" s="207">
        <v>0</v>
      </c>
      <c r="P2810" s="124" t="s">
        <v>1314</v>
      </c>
    </row>
    <row r="2811" spans="1:16">
      <c r="A2811" s="257" t="s">
        <v>1367</v>
      </c>
      <c r="B2811" s="124"/>
      <c r="C2811" s="125" t="s">
        <v>1367</v>
      </c>
      <c r="D2811" s="119">
        <v>43220</v>
      </c>
      <c r="E2811" s="120" t="s">
        <v>5559</v>
      </c>
      <c r="F2811" s="120" t="s">
        <v>13</v>
      </c>
      <c r="G2811" s="120">
        <v>381997</v>
      </c>
      <c r="H2811" s="124"/>
      <c r="I2811" s="128" t="s">
        <v>1392</v>
      </c>
      <c r="J2811" s="124"/>
      <c r="K2811" s="124"/>
      <c r="L2811" s="124"/>
      <c r="M2811" s="124"/>
      <c r="N2811" s="207">
        <v>406277.6</v>
      </c>
      <c r="O2811" s="207">
        <v>0</v>
      </c>
      <c r="P2811" s="124" t="s">
        <v>1314</v>
      </c>
    </row>
    <row r="2812" spans="1:16">
      <c r="A2812" s="257" t="s">
        <v>1367</v>
      </c>
      <c r="B2812" s="124"/>
      <c r="C2812" s="125" t="s">
        <v>1367</v>
      </c>
      <c r="D2812" s="119">
        <v>43220</v>
      </c>
      <c r="E2812" s="120" t="s">
        <v>5560</v>
      </c>
      <c r="F2812" s="120" t="s">
        <v>13</v>
      </c>
      <c r="G2812" s="120">
        <v>381999</v>
      </c>
      <c r="H2812" s="124"/>
      <c r="I2812" s="128" t="s">
        <v>1392</v>
      </c>
      <c r="J2812" s="124"/>
      <c r="K2812" s="124"/>
      <c r="L2812" s="124"/>
      <c r="M2812" s="124"/>
      <c r="N2812" s="207">
        <v>1115889.1000000001</v>
      </c>
      <c r="O2812" s="207">
        <v>0</v>
      </c>
      <c r="P2812" s="124" t="s">
        <v>1314</v>
      </c>
    </row>
    <row r="2813" spans="1:16">
      <c r="A2813" s="257" t="s">
        <v>1367</v>
      </c>
      <c r="B2813" s="124"/>
      <c r="C2813" s="125" t="s">
        <v>1367</v>
      </c>
      <c r="D2813" s="119">
        <v>43220</v>
      </c>
      <c r="E2813" s="120" t="s">
        <v>5561</v>
      </c>
      <c r="F2813" s="120" t="s">
        <v>13</v>
      </c>
      <c r="G2813" s="120">
        <v>382001</v>
      </c>
      <c r="H2813" s="124"/>
      <c r="I2813" s="128" t="s">
        <v>1392</v>
      </c>
      <c r="J2813" s="124"/>
      <c r="K2813" s="124"/>
      <c r="L2813" s="124"/>
      <c r="M2813" s="124"/>
      <c r="N2813" s="207">
        <v>14928324.52</v>
      </c>
      <c r="O2813" s="207">
        <v>0</v>
      </c>
      <c r="P2813" s="124" t="s">
        <v>1314</v>
      </c>
    </row>
    <row r="2814" spans="1:16">
      <c r="A2814" s="257" t="s">
        <v>1367</v>
      </c>
      <c r="B2814" s="124"/>
      <c r="C2814" s="125" t="s">
        <v>1367</v>
      </c>
      <c r="D2814" s="119">
        <v>43220</v>
      </c>
      <c r="E2814" s="120" t="s">
        <v>5562</v>
      </c>
      <c r="F2814" s="120" t="s">
        <v>13</v>
      </c>
      <c r="G2814" s="120">
        <v>382003</v>
      </c>
      <c r="H2814" s="124"/>
      <c r="I2814" s="128" t="s">
        <v>1392</v>
      </c>
      <c r="J2814" s="124"/>
      <c r="K2814" s="124"/>
      <c r="L2814" s="124"/>
      <c r="M2814" s="124"/>
      <c r="N2814" s="207">
        <v>9332029.6099999994</v>
      </c>
      <c r="O2814" s="207">
        <v>0</v>
      </c>
      <c r="P2814" s="124" t="s">
        <v>1314</v>
      </c>
    </row>
    <row r="2815" spans="1:16">
      <c r="A2815" s="257" t="s">
        <v>1367</v>
      </c>
      <c r="B2815" s="124"/>
      <c r="C2815" s="125" t="s">
        <v>1367</v>
      </c>
      <c r="D2815" s="119">
        <v>43220</v>
      </c>
      <c r="E2815" s="120" t="s">
        <v>5563</v>
      </c>
      <c r="F2815" s="120" t="s">
        <v>13</v>
      </c>
      <c r="G2815" s="120">
        <v>382005</v>
      </c>
      <c r="H2815" s="124"/>
      <c r="I2815" s="128" t="s">
        <v>1392</v>
      </c>
      <c r="J2815" s="124"/>
      <c r="K2815" s="124"/>
      <c r="L2815" s="124"/>
      <c r="M2815" s="124"/>
      <c r="N2815" s="207">
        <v>2746524.48</v>
      </c>
      <c r="O2815" s="207">
        <v>0</v>
      </c>
      <c r="P2815" s="124" t="s">
        <v>1314</v>
      </c>
    </row>
    <row r="2816" spans="1:16">
      <c r="A2816" s="257" t="s">
        <v>1367</v>
      </c>
      <c r="B2816" s="124"/>
      <c r="C2816" s="125" t="s">
        <v>1367</v>
      </c>
      <c r="D2816" s="119">
        <v>43220</v>
      </c>
      <c r="E2816" s="120" t="s">
        <v>5564</v>
      </c>
      <c r="F2816" s="120" t="s">
        <v>13</v>
      </c>
      <c r="G2816" s="120">
        <v>382007</v>
      </c>
      <c r="H2816" s="124"/>
      <c r="I2816" s="128" t="s">
        <v>1392</v>
      </c>
      <c r="J2816" s="124"/>
      <c r="K2816" s="124"/>
      <c r="L2816" s="124"/>
      <c r="M2816" s="124"/>
      <c r="N2816" s="207">
        <v>723740.84</v>
      </c>
      <c r="O2816" s="207">
        <v>0</v>
      </c>
      <c r="P2816" s="124" t="s">
        <v>1314</v>
      </c>
    </row>
    <row r="2817" spans="1:16">
      <c r="A2817" s="257" t="s">
        <v>1367</v>
      </c>
      <c r="B2817" s="124"/>
      <c r="C2817" s="125" t="s">
        <v>1367</v>
      </c>
      <c r="D2817" s="119">
        <v>43220</v>
      </c>
      <c r="E2817" s="120" t="s">
        <v>5565</v>
      </c>
      <c r="F2817" s="120" t="s">
        <v>13</v>
      </c>
      <c r="G2817" s="120">
        <v>382009</v>
      </c>
      <c r="H2817" s="124"/>
      <c r="I2817" s="128" t="s">
        <v>1392</v>
      </c>
      <c r="J2817" s="124"/>
      <c r="K2817" s="124"/>
      <c r="L2817" s="124"/>
      <c r="M2817" s="124"/>
      <c r="N2817" s="207">
        <v>1716913.87</v>
      </c>
      <c r="O2817" s="207">
        <v>0</v>
      </c>
      <c r="P2817" s="124" t="s">
        <v>1314</v>
      </c>
    </row>
    <row r="2818" spans="1:16">
      <c r="A2818" s="257" t="s">
        <v>1367</v>
      </c>
      <c r="B2818" s="124"/>
      <c r="C2818" s="125" t="s">
        <v>1367</v>
      </c>
      <c r="D2818" s="119">
        <v>43220</v>
      </c>
      <c r="E2818" s="120" t="s">
        <v>5566</v>
      </c>
      <c r="F2818" s="120" t="s">
        <v>13</v>
      </c>
      <c r="G2818" s="120">
        <v>382011</v>
      </c>
      <c r="H2818" s="124"/>
      <c r="I2818" s="128" t="s">
        <v>1392</v>
      </c>
      <c r="J2818" s="124"/>
      <c r="K2818" s="124"/>
      <c r="L2818" s="124"/>
      <c r="M2818" s="124"/>
      <c r="N2818" s="207">
        <v>2118645.35</v>
      </c>
      <c r="O2818" s="207">
        <v>0</v>
      </c>
      <c r="P2818" s="124" t="s">
        <v>1314</v>
      </c>
    </row>
    <row r="2819" spans="1:16">
      <c r="A2819" s="257" t="s">
        <v>1367</v>
      </c>
      <c r="B2819" s="124"/>
      <c r="C2819" s="125" t="s">
        <v>1367</v>
      </c>
      <c r="D2819" s="119">
        <v>43220</v>
      </c>
      <c r="E2819" s="120" t="s">
        <v>5567</v>
      </c>
      <c r="F2819" s="120" t="s">
        <v>13</v>
      </c>
      <c r="G2819" s="120">
        <v>382013</v>
      </c>
      <c r="H2819" s="124"/>
      <c r="I2819" s="128" t="s">
        <v>1392</v>
      </c>
      <c r="J2819" s="124"/>
      <c r="K2819" s="124"/>
      <c r="L2819" s="124"/>
      <c r="M2819" s="124"/>
      <c r="N2819" s="207">
        <v>832957.53</v>
      </c>
      <c r="O2819" s="207">
        <v>0</v>
      </c>
      <c r="P2819" s="124" t="s">
        <v>1314</v>
      </c>
    </row>
    <row r="2820" spans="1:16">
      <c r="A2820" s="257" t="s">
        <v>1367</v>
      </c>
      <c r="B2820" s="124"/>
      <c r="C2820" s="125" t="s">
        <v>1367</v>
      </c>
      <c r="D2820" s="119">
        <v>43220</v>
      </c>
      <c r="E2820" s="120" t="s">
        <v>5568</v>
      </c>
      <c r="F2820" s="120" t="s">
        <v>13</v>
      </c>
      <c r="G2820" s="120">
        <v>382015</v>
      </c>
      <c r="H2820" s="124"/>
      <c r="I2820" s="128" t="s">
        <v>1392</v>
      </c>
      <c r="J2820" s="124"/>
      <c r="K2820" s="124"/>
      <c r="L2820" s="124"/>
      <c r="M2820" s="124"/>
      <c r="N2820" s="207">
        <v>4607978</v>
      </c>
      <c r="O2820" s="207">
        <v>0</v>
      </c>
      <c r="P2820" s="124" t="s">
        <v>1314</v>
      </c>
    </row>
    <row r="2821" spans="1:16">
      <c r="A2821" s="257" t="s">
        <v>1367</v>
      </c>
      <c r="B2821" s="124"/>
      <c r="C2821" s="125" t="s">
        <v>1367</v>
      </c>
      <c r="D2821" s="119">
        <v>43220</v>
      </c>
      <c r="E2821" s="120" t="s">
        <v>5569</v>
      </c>
      <c r="F2821" s="120" t="s">
        <v>13</v>
      </c>
      <c r="G2821" s="120">
        <v>382017</v>
      </c>
      <c r="H2821" s="124"/>
      <c r="I2821" s="128" t="s">
        <v>1392</v>
      </c>
      <c r="J2821" s="124"/>
      <c r="K2821" s="124"/>
      <c r="L2821" s="124"/>
      <c r="M2821" s="124"/>
      <c r="N2821" s="207">
        <v>2287815.7599999998</v>
      </c>
      <c r="O2821" s="207">
        <v>0</v>
      </c>
      <c r="P2821" s="124" t="s">
        <v>1314</v>
      </c>
    </row>
    <row r="2822" spans="1:16" ht="89.25">
      <c r="A2822" s="257">
        <v>597</v>
      </c>
      <c r="B2822" s="124"/>
      <c r="C2822" s="125" t="s">
        <v>3556</v>
      </c>
      <c r="D2822" s="119">
        <v>43220</v>
      </c>
      <c r="E2822" s="120" t="s">
        <v>5570</v>
      </c>
      <c r="F2822" s="120" t="s">
        <v>11</v>
      </c>
      <c r="G2822" s="120">
        <v>920296</v>
      </c>
      <c r="H2822" s="124"/>
      <c r="I2822" s="128" t="s">
        <v>6164</v>
      </c>
      <c r="J2822" s="124"/>
      <c r="K2822" s="124"/>
      <c r="L2822" s="124"/>
      <c r="M2822" s="124"/>
      <c r="N2822" s="207">
        <v>24561.599999999999</v>
      </c>
      <c r="O2822" s="207">
        <v>0</v>
      </c>
      <c r="P2822" s="124" t="s">
        <v>1314</v>
      </c>
    </row>
    <row r="2823" spans="1:16" ht="51">
      <c r="A2823" s="257">
        <v>513</v>
      </c>
      <c r="B2823" s="124"/>
      <c r="C2823" s="125" t="s">
        <v>201</v>
      </c>
      <c r="D2823" s="119">
        <v>43220</v>
      </c>
      <c r="E2823" s="120" t="s">
        <v>5571</v>
      </c>
      <c r="F2823" s="120" t="s">
        <v>11</v>
      </c>
      <c r="G2823" s="120">
        <v>920446</v>
      </c>
      <c r="H2823" s="124"/>
      <c r="I2823" s="128" t="s">
        <v>6165</v>
      </c>
      <c r="J2823" s="124"/>
      <c r="K2823" s="124"/>
      <c r="L2823" s="124"/>
      <c r="M2823" s="124"/>
      <c r="N2823" s="207">
        <v>50</v>
      </c>
      <c r="O2823" s="207">
        <v>0</v>
      </c>
      <c r="P2823" s="124" t="s">
        <v>1314</v>
      </c>
    </row>
    <row r="2824" spans="1:16" ht="63.75">
      <c r="A2824" s="257" t="s">
        <v>622</v>
      </c>
      <c r="B2824" s="124"/>
      <c r="C2824" s="125" t="s">
        <v>715</v>
      </c>
      <c r="D2824" s="119">
        <v>43220</v>
      </c>
      <c r="E2824" s="120" t="s">
        <v>5572</v>
      </c>
      <c r="F2824" s="120" t="s">
        <v>11</v>
      </c>
      <c r="G2824" s="120">
        <v>920464</v>
      </c>
      <c r="H2824" s="124"/>
      <c r="I2824" s="128" t="s">
        <v>6166</v>
      </c>
      <c r="J2824" s="124"/>
      <c r="K2824" s="124"/>
      <c r="L2824" s="124"/>
      <c r="M2824" s="124"/>
      <c r="N2824" s="207">
        <v>50</v>
      </c>
      <c r="O2824" s="207">
        <v>0</v>
      </c>
      <c r="P2824" s="124" t="s">
        <v>1314</v>
      </c>
    </row>
    <row r="2825" spans="1:16">
      <c r="A2825" s="257" t="s">
        <v>1367</v>
      </c>
      <c r="B2825" s="124"/>
      <c r="C2825" s="125" t="s">
        <v>1367</v>
      </c>
      <c r="D2825" s="119">
        <v>43220</v>
      </c>
      <c r="E2825" s="120" t="s">
        <v>5573</v>
      </c>
      <c r="F2825" s="120" t="s">
        <v>13</v>
      </c>
      <c r="G2825" s="120">
        <v>381808</v>
      </c>
      <c r="H2825" s="124"/>
      <c r="I2825" s="128" t="s">
        <v>1392</v>
      </c>
      <c r="J2825" s="124"/>
      <c r="K2825" s="124"/>
      <c r="L2825" s="124"/>
      <c r="M2825" s="124"/>
      <c r="N2825" s="207">
        <v>5819108.2599999998</v>
      </c>
      <c r="O2825" s="207">
        <v>0</v>
      </c>
      <c r="P2825" s="124" t="s">
        <v>1314</v>
      </c>
    </row>
    <row r="2826" spans="1:16">
      <c r="A2826" s="257" t="s">
        <v>1367</v>
      </c>
      <c r="B2826" s="124"/>
      <c r="C2826" s="125" t="s">
        <v>1367</v>
      </c>
      <c r="D2826" s="119">
        <v>43220</v>
      </c>
      <c r="E2826" s="120" t="s">
        <v>5574</v>
      </c>
      <c r="F2826" s="120" t="s">
        <v>13</v>
      </c>
      <c r="G2826" s="120">
        <v>381810</v>
      </c>
      <c r="H2826" s="124"/>
      <c r="I2826" s="128" t="s">
        <v>1392</v>
      </c>
      <c r="J2826" s="124"/>
      <c r="K2826" s="124"/>
      <c r="L2826" s="124"/>
      <c r="M2826" s="124"/>
      <c r="N2826" s="207">
        <v>4929381.49</v>
      </c>
      <c r="O2826" s="207">
        <v>0</v>
      </c>
      <c r="P2826" s="124" t="s">
        <v>1314</v>
      </c>
    </row>
    <row r="2827" spans="1:16">
      <c r="A2827" s="257" t="s">
        <v>1367</v>
      </c>
      <c r="B2827" s="124"/>
      <c r="C2827" s="125" t="s">
        <v>1367</v>
      </c>
      <c r="D2827" s="119">
        <v>43220</v>
      </c>
      <c r="E2827" s="120" t="s">
        <v>5575</v>
      </c>
      <c r="F2827" s="120" t="s">
        <v>13</v>
      </c>
      <c r="G2827" s="120">
        <v>381812</v>
      </c>
      <c r="H2827" s="124"/>
      <c r="I2827" s="128" t="s">
        <v>1392</v>
      </c>
      <c r="J2827" s="124"/>
      <c r="K2827" s="124"/>
      <c r="L2827" s="124"/>
      <c r="M2827" s="124"/>
      <c r="N2827" s="207">
        <v>1938014.62</v>
      </c>
      <c r="O2827" s="207">
        <v>0</v>
      </c>
      <c r="P2827" s="124" t="s">
        <v>1314</v>
      </c>
    </row>
    <row r="2828" spans="1:16">
      <c r="A2828" s="257" t="s">
        <v>1367</v>
      </c>
      <c r="B2828" s="124"/>
      <c r="C2828" s="125" t="s">
        <v>1367</v>
      </c>
      <c r="D2828" s="119">
        <v>43220</v>
      </c>
      <c r="E2828" s="120" t="s">
        <v>5576</v>
      </c>
      <c r="F2828" s="120" t="s">
        <v>13</v>
      </c>
      <c r="G2828" s="120">
        <v>381814</v>
      </c>
      <c r="H2828" s="124"/>
      <c r="I2828" s="128" t="s">
        <v>1392</v>
      </c>
      <c r="J2828" s="124"/>
      <c r="K2828" s="124"/>
      <c r="L2828" s="124"/>
      <c r="M2828" s="124"/>
      <c r="N2828" s="207">
        <v>13539125.189999999</v>
      </c>
      <c r="O2828" s="207">
        <v>0</v>
      </c>
      <c r="P2828" s="124" t="s">
        <v>1314</v>
      </c>
    </row>
    <row r="2829" spans="1:16">
      <c r="A2829" s="257" t="s">
        <v>1367</v>
      </c>
      <c r="B2829" s="124"/>
      <c r="C2829" s="125" t="s">
        <v>1367</v>
      </c>
      <c r="D2829" s="119">
        <v>43220</v>
      </c>
      <c r="E2829" s="120" t="s">
        <v>5577</v>
      </c>
      <c r="F2829" s="120" t="s">
        <v>13</v>
      </c>
      <c r="G2829" s="120">
        <v>381816</v>
      </c>
      <c r="H2829" s="124"/>
      <c r="I2829" s="128" t="s">
        <v>1392</v>
      </c>
      <c r="J2829" s="124"/>
      <c r="K2829" s="124"/>
      <c r="L2829" s="124"/>
      <c r="M2829" s="124"/>
      <c r="N2829" s="207">
        <v>10721228.859999999</v>
      </c>
      <c r="O2829" s="207">
        <v>0</v>
      </c>
      <c r="P2829" s="124" t="s">
        <v>1314</v>
      </c>
    </row>
    <row r="2830" spans="1:16">
      <c r="A2830" s="257" t="s">
        <v>1367</v>
      </c>
      <c r="B2830" s="124"/>
      <c r="C2830" s="125" t="s">
        <v>1367</v>
      </c>
      <c r="D2830" s="119">
        <v>43220</v>
      </c>
      <c r="E2830" s="120" t="s">
        <v>5578</v>
      </c>
      <c r="F2830" s="120" t="s">
        <v>13</v>
      </c>
      <c r="G2830" s="120">
        <v>381818</v>
      </c>
      <c r="H2830" s="124"/>
      <c r="I2830" s="128" t="s">
        <v>1392</v>
      </c>
      <c r="J2830" s="124"/>
      <c r="K2830" s="124"/>
      <c r="L2830" s="124"/>
      <c r="M2830" s="124"/>
      <c r="N2830" s="207">
        <v>1972499.84</v>
      </c>
      <c r="O2830" s="207">
        <v>0</v>
      </c>
      <c r="P2830" s="124" t="s">
        <v>1314</v>
      </c>
    </row>
    <row r="2831" spans="1:16">
      <c r="A2831" s="257" t="s">
        <v>1367</v>
      </c>
      <c r="B2831" s="124"/>
      <c r="C2831" s="125" t="s">
        <v>1367</v>
      </c>
      <c r="D2831" s="119">
        <v>43220</v>
      </c>
      <c r="E2831" s="120" t="s">
        <v>5579</v>
      </c>
      <c r="F2831" s="120" t="s">
        <v>13</v>
      </c>
      <c r="G2831" s="120">
        <v>381820</v>
      </c>
      <c r="H2831" s="124"/>
      <c r="I2831" s="128" t="s">
        <v>1392</v>
      </c>
      <c r="J2831" s="124"/>
      <c r="K2831" s="124"/>
      <c r="L2831" s="124"/>
      <c r="M2831" s="124"/>
      <c r="N2831" s="207">
        <v>2490938.5099999998</v>
      </c>
      <c r="O2831" s="207">
        <v>0</v>
      </c>
      <c r="P2831" s="124" t="s">
        <v>1314</v>
      </c>
    </row>
    <row r="2832" spans="1:16">
      <c r="A2832" s="257" t="s">
        <v>1367</v>
      </c>
      <c r="B2832" s="124"/>
      <c r="C2832" s="125" t="s">
        <v>1367</v>
      </c>
      <c r="D2832" s="119">
        <v>43220</v>
      </c>
      <c r="E2832" s="120" t="s">
        <v>5580</v>
      </c>
      <c r="F2832" s="120" t="s">
        <v>13</v>
      </c>
      <c r="G2832" s="120">
        <v>381822</v>
      </c>
      <c r="H2832" s="124"/>
      <c r="I2832" s="128" t="s">
        <v>1392</v>
      </c>
      <c r="J2832" s="124"/>
      <c r="K2832" s="124"/>
      <c r="L2832" s="124"/>
      <c r="M2832" s="124"/>
      <c r="N2832" s="207">
        <v>17501136.710000001</v>
      </c>
      <c r="O2832" s="207">
        <v>0</v>
      </c>
      <c r="P2832" s="124" t="s">
        <v>1314</v>
      </c>
    </row>
    <row r="2833" spans="1:16">
      <c r="A2833" s="257" t="s">
        <v>1367</v>
      </c>
      <c r="B2833" s="124"/>
      <c r="C2833" s="125" t="s">
        <v>1367</v>
      </c>
      <c r="D2833" s="119">
        <v>43220</v>
      </c>
      <c r="E2833" s="120" t="s">
        <v>5581</v>
      </c>
      <c r="F2833" s="120" t="s">
        <v>13</v>
      </c>
      <c r="G2833" s="120">
        <v>381824</v>
      </c>
      <c r="H2833" s="124"/>
      <c r="I2833" s="128" t="s">
        <v>1392</v>
      </c>
      <c r="J2833" s="124"/>
      <c r="K2833" s="124"/>
      <c r="L2833" s="124"/>
      <c r="M2833" s="124"/>
      <c r="N2833" s="207">
        <v>17159638.850000001</v>
      </c>
      <c r="O2833" s="207">
        <v>0</v>
      </c>
      <c r="P2833" s="124" t="s">
        <v>1314</v>
      </c>
    </row>
    <row r="2834" spans="1:16">
      <c r="A2834" s="257" t="s">
        <v>1367</v>
      </c>
      <c r="B2834" s="124"/>
      <c r="C2834" s="125" t="s">
        <v>1367</v>
      </c>
      <c r="D2834" s="119">
        <v>43220</v>
      </c>
      <c r="E2834" s="120" t="s">
        <v>5582</v>
      </c>
      <c r="F2834" s="120" t="s">
        <v>13</v>
      </c>
      <c r="G2834" s="120">
        <v>381826</v>
      </c>
      <c r="H2834" s="124"/>
      <c r="I2834" s="128" t="s">
        <v>1392</v>
      </c>
      <c r="J2834" s="124"/>
      <c r="K2834" s="124"/>
      <c r="L2834" s="124"/>
      <c r="M2834" s="124"/>
      <c r="N2834" s="207">
        <v>22004545.199999999</v>
      </c>
      <c r="O2834" s="207">
        <v>0</v>
      </c>
      <c r="P2834" s="124" t="s">
        <v>1314</v>
      </c>
    </row>
    <row r="2835" spans="1:16">
      <c r="A2835" s="257" t="s">
        <v>1367</v>
      </c>
      <c r="B2835" s="124"/>
      <c r="C2835" s="125" t="s">
        <v>1367</v>
      </c>
      <c r="D2835" s="119">
        <v>43220</v>
      </c>
      <c r="E2835" s="120" t="s">
        <v>5583</v>
      </c>
      <c r="F2835" s="120" t="s">
        <v>13</v>
      </c>
      <c r="G2835" s="120">
        <v>381828</v>
      </c>
      <c r="H2835" s="124"/>
      <c r="I2835" s="128" t="s">
        <v>1392</v>
      </c>
      <c r="J2835" s="124"/>
      <c r="K2835" s="124"/>
      <c r="L2835" s="124"/>
      <c r="M2835" s="124"/>
      <c r="N2835" s="207">
        <v>101973663.33</v>
      </c>
      <c r="O2835" s="207">
        <v>0</v>
      </c>
      <c r="P2835" s="124" t="s">
        <v>1314</v>
      </c>
    </row>
    <row r="2836" spans="1:16">
      <c r="A2836" s="257" t="s">
        <v>1367</v>
      </c>
      <c r="B2836" s="124"/>
      <c r="C2836" s="125" t="s">
        <v>1367</v>
      </c>
      <c r="D2836" s="119">
        <v>43220</v>
      </c>
      <c r="E2836" s="120" t="s">
        <v>5584</v>
      </c>
      <c r="F2836" s="120" t="s">
        <v>13</v>
      </c>
      <c r="G2836" s="120">
        <v>381830</v>
      </c>
      <c r="H2836" s="124"/>
      <c r="I2836" s="128" t="s">
        <v>1392</v>
      </c>
      <c r="J2836" s="124"/>
      <c r="K2836" s="124"/>
      <c r="L2836" s="124"/>
      <c r="M2836" s="124"/>
      <c r="N2836" s="207">
        <v>43828221.969999999</v>
      </c>
      <c r="O2836" s="207">
        <v>0</v>
      </c>
      <c r="P2836" s="124" t="s">
        <v>1314</v>
      </c>
    </row>
    <row r="2837" spans="1:16">
      <c r="A2837" s="257" t="s">
        <v>1367</v>
      </c>
      <c r="B2837" s="124"/>
      <c r="C2837" s="125" t="s">
        <v>1367</v>
      </c>
      <c r="D2837" s="119">
        <v>43220</v>
      </c>
      <c r="E2837" s="120" t="s">
        <v>5585</v>
      </c>
      <c r="F2837" s="120" t="s">
        <v>13</v>
      </c>
      <c r="G2837" s="120">
        <v>381832</v>
      </c>
      <c r="H2837" s="124"/>
      <c r="I2837" s="128" t="s">
        <v>1392</v>
      </c>
      <c r="J2837" s="124"/>
      <c r="K2837" s="124"/>
      <c r="L2837" s="124"/>
      <c r="M2837" s="124"/>
      <c r="N2837" s="207">
        <v>7521978.54</v>
      </c>
      <c r="O2837" s="207">
        <v>0</v>
      </c>
      <c r="P2837" s="124" t="s">
        <v>1314</v>
      </c>
    </row>
    <row r="2838" spans="1:16">
      <c r="A2838" s="257" t="s">
        <v>1367</v>
      </c>
      <c r="B2838" s="124"/>
      <c r="C2838" s="125" t="s">
        <v>1367</v>
      </c>
      <c r="D2838" s="119">
        <v>43220</v>
      </c>
      <c r="E2838" s="120" t="s">
        <v>5586</v>
      </c>
      <c r="F2838" s="120" t="s">
        <v>13</v>
      </c>
      <c r="G2838" s="120">
        <v>381834</v>
      </c>
      <c r="H2838" s="124"/>
      <c r="I2838" s="128" t="s">
        <v>1392</v>
      </c>
      <c r="J2838" s="124"/>
      <c r="K2838" s="124"/>
      <c r="L2838" s="124"/>
      <c r="M2838" s="124"/>
      <c r="N2838" s="207">
        <v>15573.57</v>
      </c>
      <c r="O2838" s="207">
        <v>0</v>
      </c>
      <c r="P2838" s="124" t="s">
        <v>1314</v>
      </c>
    </row>
    <row r="2839" spans="1:16">
      <c r="A2839" s="257" t="s">
        <v>1367</v>
      </c>
      <c r="B2839" s="124"/>
      <c r="C2839" s="125" t="s">
        <v>1367</v>
      </c>
      <c r="D2839" s="119">
        <v>43220</v>
      </c>
      <c r="E2839" s="120" t="s">
        <v>5587</v>
      </c>
      <c r="F2839" s="120" t="s">
        <v>13</v>
      </c>
      <c r="G2839" s="120">
        <v>381836</v>
      </c>
      <c r="H2839" s="124"/>
      <c r="I2839" s="128" t="s">
        <v>1392</v>
      </c>
      <c r="J2839" s="124"/>
      <c r="K2839" s="124"/>
      <c r="L2839" s="124"/>
      <c r="M2839" s="124"/>
      <c r="N2839" s="207">
        <v>1164.1400000000001</v>
      </c>
      <c r="O2839" s="207">
        <v>0</v>
      </c>
      <c r="P2839" s="124" t="s">
        <v>1314</v>
      </c>
    </row>
    <row r="2840" spans="1:16">
      <c r="A2840" s="257" t="s">
        <v>1367</v>
      </c>
      <c r="B2840" s="124"/>
      <c r="C2840" s="125" t="s">
        <v>1367</v>
      </c>
      <c r="D2840" s="119">
        <v>43220</v>
      </c>
      <c r="E2840" s="120" t="s">
        <v>5588</v>
      </c>
      <c r="F2840" s="120" t="s">
        <v>13</v>
      </c>
      <c r="G2840" s="120">
        <v>381838</v>
      </c>
      <c r="H2840" s="124"/>
      <c r="I2840" s="128" t="s">
        <v>1392</v>
      </c>
      <c r="J2840" s="124"/>
      <c r="K2840" s="124"/>
      <c r="L2840" s="124"/>
      <c r="M2840" s="124"/>
      <c r="N2840" s="207">
        <v>4103.79</v>
      </c>
      <c r="O2840" s="207">
        <v>0</v>
      </c>
      <c r="P2840" s="124" t="s">
        <v>1314</v>
      </c>
    </row>
    <row r="2841" spans="1:16">
      <c r="A2841" s="257" t="s">
        <v>1367</v>
      </c>
      <c r="B2841" s="124"/>
      <c r="C2841" s="125" t="s">
        <v>1367</v>
      </c>
      <c r="D2841" s="119">
        <v>43220</v>
      </c>
      <c r="E2841" s="120" t="s">
        <v>5589</v>
      </c>
      <c r="F2841" s="120" t="s">
        <v>13</v>
      </c>
      <c r="G2841" s="120">
        <v>381840</v>
      </c>
      <c r="H2841" s="124"/>
      <c r="I2841" s="128" t="s">
        <v>1392</v>
      </c>
      <c r="J2841" s="124"/>
      <c r="K2841" s="124"/>
      <c r="L2841" s="124"/>
      <c r="M2841" s="124"/>
      <c r="N2841" s="207">
        <v>15288.4</v>
      </c>
      <c r="O2841" s="207">
        <v>0</v>
      </c>
      <c r="P2841" s="124" t="s">
        <v>1314</v>
      </c>
    </row>
    <row r="2842" spans="1:16">
      <c r="A2842" s="257" t="s">
        <v>1367</v>
      </c>
      <c r="B2842" s="124"/>
      <c r="C2842" s="125" t="s">
        <v>1367</v>
      </c>
      <c r="D2842" s="119">
        <v>43220</v>
      </c>
      <c r="E2842" s="120" t="s">
        <v>5590</v>
      </c>
      <c r="F2842" s="120" t="s">
        <v>13</v>
      </c>
      <c r="G2842" s="120">
        <v>381842</v>
      </c>
      <c r="H2842" s="124"/>
      <c r="I2842" s="128" t="s">
        <v>1392</v>
      </c>
      <c r="J2842" s="124"/>
      <c r="K2842" s="124"/>
      <c r="L2842" s="124"/>
      <c r="M2842" s="124"/>
      <c r="N2842" s="207">
        <v>15288.4</v>
      </c>
      <c r="O2842" s="207">
        <v>0</v>
      </c>
      <c r="P2842" s="124" t="s">
        <v>1314</v>
      </c>
    </row>
    <row r="2843" spans="1:16">
      <c r="A2843" s="257" t="s">
        <v>1367</v>
      </c>
      <c r="B2843" s="124"/>
      <c r="C2843" s="125" t="s">
        <v>1367</v>
      </c>
      <c r="D2843" s="119">
        <v>43220</v>
      </c>
      <c r="E2843" s="120" t="s">
        <v>5591</v>
      </c>
      <c r="F2843" s="120" t="s">
        <v>13</v>
      </c>
      <c r="G2843" s="120">
        <v>381844</v>
      </c>
      <c r="H2843" s="124"/>
      <c r="I2843" s="128" t="s">
        <v>1392</v>
      </c>
      <c r="J2843" s="124"/>
      <c r="K2843" s="124"/>
      <c r="L2843" s="124"/>
      <c r="M2843" s="124"/>
      <c r="N2843" s="207">
        <v>15288.4</v>
      </c>
      <c r="O2843" s="207">
        <v>0</v>
      </c>
      <c r="P2843" s="124" t="s">
        <v>1314</v>
      </c>
    </row>
    <row r="2844" spans="1:16">
      <c r="A2844" s="257" t="s">
        <v>1367</v>
      </c>
      <c r="B2844" s="124"/>
      <c r="C2844" s="125" t="s">
        <v>1367</v>
      </c>
      <c r="D2844" s="119">
        <v>43220</v>
      </c>
      <c r="E2844" s="120" t="s">
        <v>5592</v>
      </c>
      <c r="F2844" s="120" t="s">
        <v>13</v>
      </c>
      <c r="G2844" s="120">
        <v>381846</v>
      </c>
      <c r="H2844" s="124"/>
      <c r="I2844" s="128" t="s">
        <v>1392</v>
      </c>
      <c r="J2844" s="124"/>
      <c r="K2844" s="124"/>
      <c r="L2844" s="124"/>
      <c r="M2844" s="124"/>
      <c r="N2844" s="207">
        <v>15288.4</v>
      </c>
      <c r="O2844" s="207">
        <v>0</v>
      </c>
      <c r="P2844" s="124" t="s">
        <v>1314</v>
      </c>
    </row>
    <row r="2845" spans="1:16">
      <c r="A2845" s="257" t="s">
        <v>1367</v>
      </c>
      <c r="B2845" s="124"/>
      <c r="C2845" s="125" t="s">
        <v>1367</v>
      </c>
      <c r="D2845" s="119">
        <v>43220</v>
      </c>
      <c r="E2845" s="120" t="s">
        <v>5593</v>
      </c>
      <c r="F2845" s="120" t="s">
        <v>13</v>
      </c>
      <c r="G2845" s="120">
        <v>381848</v>
      </c>
      <c r="H2845" s="124"/>
      <c r="I2845" s="128" t="s">
        <v>1392</v>
      </c>
      <c r="J2845" s="124"/>
      <c r="K2845" s="124"/>
      <c r="L2845" s="124"/>
      <c r="M2845" s="124"/>
      <c r="N2845" s="207">
        <v>5504.05</v>
      </c>
      <c r="O2845" s="207">
        <v>0</v>
      </c>
      <c r="P2845" s="124" t="s">
        <v>1314</v>
      </c>
    </row>
    <row r="2846" spans="1:16">
      <c r="A2846" s="257" t="s">
        <v>1367</v>
      </c>
      <c r="B2846" s="124"/>
      <c r="C2846" s="125" t="s">
        <v>1367</v>
      </c>
      <c r="D2846" s="119">
        <v>43220</v>
      </c>
      <c r="E2846" s="120" t="s">
        <v>5594</v>
      </c>
      <c r="F2846" s="120" t="s">
        <v>13</v>
      </c>
      <c r="G2846" s="120">
        <v>381850</v>
      </c>
      <c r="H2846" s="124"/>
      <c r="I2846" s="128" t="s">
        <v>1392</v>
      </c>
      <c r="J2846" s="124"/>
      <c r="K2846" s="124"/>
      <c r="L2846" s="124"/>
      <c r="M2846" s="124"/>
      <c r="N2846" s="207">
        <v>3440.7</v>
      </c>
      <c r="O2846" s="207">
        <v>0</v>
      </c>
      <c r="P2846" s="124" t="s">
        <v>1314</v>
      </c>
    </row>
    <row r="2847" spans="1:16">
      <c r="A2847" s="257" t="s">
        <v>1367</v>
      </c>
      <c r="B2847" s="124"/>
      <c r="C2847" s="125" t="s">
        <v>1367</v>
      </c>
      <c r="D2847" s="119">
        <v>43220</v>
      </c>
      <c r="E2847" s="120" t="s">
        <v>5595</v>
      </c>
      <c r="F2847" s="120" t="s">
        <v>13</v>
      </c>
      <c r="G2847" s="120">
        <v>381852</v>
      </c>
      <c r="H2847" s="124"/>
      <c r="I2847" s="128" t="s">
        <v>1392</v>
      </c>
      <c r="J2847" s="124"/>
      <c r="K2847" s="124"/>
      <c r="L2847" s="124"/>
      <c r="M2847" s="124"/>
      <c r="N2847" s="207">
        <v>411.39</v>
      </c>
      <c r="O2847" s="207">
        <v>0</v>
      </c>
      <c r="P2847" s="124" t="s">
        <v>1314</v>
      </c>
    </row>
    <row r="2848" spans="1:16">
      <c r="A2848" s="257" t="s">
        <v>1367</v>
      </c>
      <c r="B2848" s="124"/>
      <c r="C2848" s="125" t="s">
        <v>1367</v>
      </c>
      <c r="D2848" s="119">
        <v>43220</v>
      </c>
      <c r="E2848" s="120" t="s">
        <v>5596</v>
      </c>
      <c r="F2848" s="120" t="s">
        <v>13</v>
      </c>
      <c r="G2848" s="120">
        <v>381854</v>
      </c>
      <c r="H2848" s="124"/>
      <c r="I2848" s="128" t="s">
        <v>1392</v>
      </c>
      <c r="J2848" s="124"/>
      <c r="K2848" s="124"/>
      <c r="L2848" s="124"/>
      <c r="M2848" s="124"/>
      <c r="N2848" s="207">
        <v>5403.28</v>
      </c>
      <c r="O2848" s="207">
        <v>0</v>
      </c>
      <c r="P2848" s="124" t="s">
        <v>1314</v>
      </c>
    </row>
    <row r="2849" spans="1:16">
      <c r="A2849" s="257" t="s">
        <v>1367</v>
      </c>
      <c r="B2849" s="124"/>
      <c r="C2849" s="125" t="s">
        <v>1367</v>
      </c>
      <c r="D2849" s="119">
        <v>43220</v>
      </c>
      <c r="E2849" s="120" t="s">
        <v>5597</v>
      </c>
      <c r="F2849" s="120" t="s">
        <v>13</v>
      </c>
      <c r="G2849" s="120">
        <v>381856</v>
      </c>
      <c r="H2849" s="124"/>
      <c r="I2849" s="128" t="s">
        <v>1392</v>
      </c>
      <c r="J2849" s="124"/>
      <c r="K2849" s="124"/>
      <c r="L2849" s="124"/>
      <c r="M2849" s="124"/>
      <c r="N2849" s="207">
        <v>5403.28</v>
      </c>
      <c r="O2849" s="207">
        <v>0</v>
      </c>
      <c r="P2849" s="124" t="s">
        <v>1314</v>
      </c>
    </row>
    <row r="2850" spans="1:16">
      <c r="A2850" s="257" t="s">
        <v>1367</v>
      </c>
      <c r="B2850" s="124"/>
      <c r="C2850" s="125" t="s">
        <v>1367</v>
      </c>
      <c r="D2850" s="119">
        <v>43220</v>
      </c>
      <c r="E2850" s="120" t="s">
        <v>5598</v>
      </c>
      <c r="F2850" s="120" t="s">
        <v>13</v>
      </c>
      <c r="G2850" s="120">
        <v>381858</v>
      </c>
      <c r="H2850" s="124"/>
      <c r="I2850" s="128" t="s">
        <v>1392</v>
      </c>
      <c r="J2850" s="124"/>
      <c r="K2850" s="124"/>
      <c r="L2850" s="124"/>
      <c r="M2850" s="124"/>
      <c r="N2850" s="207">
        <v>5403.28</v>
      </c>
      <c r="O2850" s="207">
        <v>0</v>
      </c>
      <c r="P2850" s="124" t="s">
        <v>1314</v>
      </c>
    </row>
    <row r="2851" spans="1:16">
      <c r="A2851" s="257" t="s">
        <v>1367</v>
      </c>
      <c r="B2851" s="124"/>
      <c r="C2851" s="125" t="s">
        <v>1367</v>
      </c>
      <c r="D2851" s="119">
        <v>43220</v>
      </c>
      <c r="E2851" s="120" t="s">
        <v>5599</v>
      </c>
      <c r="F2851" s="120" t="s">
        <v>13</v>
      </c>
      <c r="G2851" s="120">
        <v>381860</v>
      </c>
      <c r="H2851" s="124"/>
      <c r="I2851" s="128" t="s">
        <v>1392</v>
      </c>
      <c r="J2851" s="124"/>
      <c r="K2851" s="124"/>
      <c r="L2851" s="124"/>
      <c r="M2851" s="124"/>
      <c r="N2851" s="207">
        <v>5403.28</v>
      </c>
      <c r="O2851" s="207">
        <v>0</v>
      </c>
      <c r="P2851" s="124" t="s">
        <v>1314</v>
      </c>
    </row>
    <row r="2852" spans="1:16">
      <c r="A2852" s="257" t="s">
        <v>1367</v>
      </c>
      <c r="B2852" s="124"/>
      <c r="C2852" s="125" t="s">
        <v>1367</v>
      </c>
      <c r="D2852" s="119">
        <v>43220</v>
      </c>
      <c r="E2852" s="120" t="s">
        <v>5600</v>
      </c>
      <c r="F2852" s="120" t="s">
        <v>13</v>
      </c>
      <c r="G2852" s="120">
        <v>381862</v>
      </c>
      <c r="H2852" s="124"/>
      <c r="I2852" s="128" t="s">
        <v>1392</v>
      </c>
      <c r="J2852" s="124"/>
      <c r="K2852" s="124"/>
      <c r="L2852" s="124"/>
      <c r="M2852" s="124"/>
      <c r="N2852" s="207">
        <v>42774.57</v>
      </c>
      <c r="O2852" s="207">
        <v>0</v>
      </c>
      <c r="P2852" s="124" t="s">
        <v>1314</v>
      </c>
    </row>
    <row r="2853" spans="1:16">
      <c r="A2853" s="257" t="s">
        <v>1367</v>
      </c>
      <c r="B2853" s="124"/>
      <c r="C2853" s="125" t="s">
        <v>1367</v>
      </c>
      <c r="D2853" s="119">
        <v>43220</v>
      </c>
      <c r="E2853" s="120" t="s">
        <v>5601</v>
      </c>
      <c r="F2853" s="120" t="s">
        <v>13</v>
      </c>
      <c r="G2853" s="120">
        <v>381864</v>
      </c>
      <c r="H2853" s="124"/>
      <c r="I2853" s="128" t="s">
        <v>1392</v>
      </c>
      <c r="J2853" s="124"/>
      <c r="K2853" s="124"/>
      <c r="L2853" s="124"/>
      <c r="M2853" s="124"/>
      <c r="N2853" s="207">
        <v>26739.32</v>
      </c>
      <c r="O2853" s="207">
        <v>0</v>
      </c>
      <c r="P2853" s="124" t="s">
        <v>1314</v>
      </c>
    </row>
    <row r="2854" spans="1:16">
      <c r="A2854" s="257" t="s">
        <v>1367</v>
      </c>
      <c r="B2854" s="124"/>
      <c r="C2854" s="125" t="s">
        <v>1367</v>
      </c>
      <c r="D2854" s="119">
        <v>43220</v>
      </c>
      <c r="E2854" s="120" t="s">
        <v>5602</v>
      </c>
      <c r="F2854" s="120" t="s">
        <v>13</v>
      </c>
      <c r="G2854" s="120">
        <v>381866</v>
      </c>
      <c r="H2854" s="124"/>
      <c r="I2854" s="128" t="s">
        <v>1392</v>
      </c>
      <c r="J2854" s="124"/>
      <c r="K2854" s="124"/>
      <c r="L2854" s="124"/>
      <c r="M2854" s="124"/>
      <c r="N2854" s="207">
        <v>11271.6</v>
      </c>
      <c r="O2854" s="207">
        <v>0</v>
      </c>
      <c r="P2854" s="124" t="s">
        <v>1314</v>
      </c>
    </row>
    <row r="2855" spans="1:16">
      <c r="A2855" s="257" t="s">
        <v>1367</v>
      </c>
      <c r="B2855" s="124"/>
      <c r="C2855" s="125" t="s">
        <v>1367</v>
      </c>
      <c r="D2855" s="119">
        <v>43220</v>
      </c>
      <c r="E2855" s="120" t="s">
        <v>5603</v>
      </c>
      <c r="F2855" s="120" t="s">
        <v>13</v>
      </c>
      <c r="G2855" s="120">
        <v>381868</v>
      </c>
      <c r="H2855" s="124"/>
      <c r="I2855" s="128" t="s">
        <v>1392</v>
      </c>
      <c r="J2855" s="124"/>
      <c r="K2855" s="124"/>
      <c r="L2855" s="124"/>
      <c r="M2855" s="124"/>
      <c r="N2855" s="207">
        <v>41991.43</v>
      </c>
      <c r="O2855" s="207">
        <v>0</v>
      </c>
      <c r="P2855" s="124" t="s">
        <v>1314</v>
      </c>
    </row>
    <row r="2856" spans="1:16">
      <c r="A2856" s="257" t="s">
        <v>1367</v>
      </c>
      <c r="B2856" s="124"/>
      <c r="C2856" s="125" t="s">
        <v>1367</v>
      </c>
      <c r="D2856" s="119">
        <v>43220</v>
      </c>
      <c r="E2856" s="120" t="s">
        <v>5604</v>
      </c>
      <c r="F2856" s="120" t="s">
        <v>13</v>
      </c>
      <c r="G2856" s="120">
        <v>381870</v>
      </c>
      <c r="H2856" s="124"/>
      <c r="I2856" s="128" t="s">
        <v>1392</v>
      </c>
      <c r="J2856" s="124"/>
      <c r="K2856" s="124"/>
      <c r="L2856" s="124"/>
      <c r="M2856" s="124"/>
      <c r="N2856" s="207">
        <v>41991.43</v>
      </c>
      <c r="O2856" s="207">
        <v>0</v>
      </c>
      <c r="P2856" s="124" t="s">
        <v>1314</v>
      </c>
    </row>
    <row r="2857" spans="1:16">
      <c r="A2857" s="257" t="s">
        <v>1367</v>
      </c>
      <c r="B2857" s="124"/>
      <c r="C2857" s="125" t="s">
        <v>1367</v>
      </c>
      <c r="D2857" s="119">
        <v>43220</v>
      </c>
      <c r="E2857" s="120" t="s">
        <v>5605</v>
      </c>
      <c r="F2857" s="120" t="s">
        <v>13</v>
      </c>
      <c r="G2857" s="120">
        <v>381872</v>
      </c>
      <c r="H2857" s="124"/>
      <c r="I2857" s="128" t="s">
        <v>1392</v>
      </c>
      <c r="J2857" s="124"/>
      <c r="K2857" s="124"/>
      <c r="L2857" s="124"/>
      <c r="M2857" s="124"/>
      <c r="N2857" s="207">
        <v>41991.43</v>
      </c>
      <c r="O2857" s="207">
        <v>0</v>
      </c>
      <c r="P2857" s="124" t="s">
        <v>1314</v>
      </c>
    </row>
    <row r="2858" spans="1:16">
      <c r="A2858" s="257" t="s">
        <v>1367</v>
      </c>
      <c r="B2858" s="124"/>
      <c r="C2858" s="125" t="s">
        <v>1367</v>
      </c>
      <c r="D2858" s="119">
        <v>43220</v>
      </c>
      <c r="E2858" s="120" t="s">
        <v>5606</v>
      </c>
      <c r="F2858" s="120" t="s">
        <v>13</v>
      </c>
      <c r="G2858" s="120">
        <v>381874</v>
      </c>
      <c r="H2858" s="124"/>
      <c r="I2858" s="128" t="s">
        <v>1392</v>
      </c>
      <c r="J2858" s="124"/>
      <c r="K2858" s="124"/>
      <c r="L2858" s="124"/>
      <c r="M2858" s="124"/>
      <c r="N2858" s="207">
        <v>41991.43</v>
      </c>
      <c r="O2858" s="207">
        <v>0</v>
      </c>
      <c r="P2858" s="124" t="s">
        <v>1314</v>
      </c>
    </row>
    <row r="2859" spans="1:16">
      <c r="A2859" s="257" t="s">
        <v>1367</v>
      </c>
      <c r="B2859" s="124"/>
      <c r="C2859" s="125" t="s">
        <v>1367</v>
      </c>
      <c r="D2859" s="119">
        <v>43220</v>
      </c>
      <c r="E2859" s="120" t="s">
        <v>5607</v>
      </c>
      <c r="F2859" s="120" t="s">
        <v>13</v>
      </c>
      <c r="G2859" s="120">
        <v>381876</v>
      </c>
      <c r="H2859" s="124"/>
      <c r="I2859" s="128" t="s">
        <v>1392</v>
      </c>
      <c r="J2859" s="124"/>
      <c r="K2859" s="124"/>
      <c r="L2859" s="124"/>
      <c r="M2859" s="124"/>
      <c r="N2859" s="207">
        <v>50146.53</v>
      </c>
      <c r="O2859" s="207">
        <v>0</v>
      </c>
      <c r="P2859" s="124" t="s">
        <v>1314</v>
      </c>
    </row>
    <row r="2860" spans="1:16">
      <c r="A2860" s="257" t="s">
        <v>1367</v>
      </c>
      <c r="B2860" s="124"/>
      <c r="C2860" s="125" t="s">
        <v>1367</v>
      </c>
      <c r="D2860" s="119">
        <v>43220</v>
      </c>
      <c r="E2860" s="120" t="s">
        <v>5608</v>
      </c>
      <c r="F2860" s="120" t="s">
        <v>13</v>
      </c>
      <c r="G2860" s="120">
        <v>381878</v>
      </c>
      <c r="H2860" s="124"/>
      <c r="I2860" s="128" t="s">
        <v>1392</v>
      </c>
      <c r="J2860" s="124"/>
      <c r="K2860" s="124"/>
      <c r="L2860" s="124"/>
      <c r="M2860" s="124"/>
      <c r="N2860" s="207">
        <v>3952.94</v>
      </c>
      <c r="O2860" s="207">
        <v>0</v>
      </c>
      <c r="P2860" s="124" t="s">
        <v>1314</v>
      </c>
    </row>
    <row r="2861" spans="1:16">
      <c r="A2861" s="257" t="s">
        <v>1367</v>
      </c>
      <c r="B2861" s="124"/>
      <c r="C2861" s="125" t="s">
        <v>1367</v>
      </c>
      <c r="D2861" s="119">
        <v>43220</v>
      </c>
      <c r="E2861" s="120" t="s">
        <v>5609</v>
      </c>
      <c r="F2861" s="120" t="s">
        <v>13</v>
      </c>
      <c r="G2861" s="120">
        <v>381880</v>
      </c>
      <c r="H2861" s="124"/>
      <c r="I2861" s="128" t="s">
        <v>1392</v>
      </c>
      <c r="J2861" s="124"/>
      <c r="K2861" s="124"/>
      <c r="L2861" s="124"/>
      <c r="M2861" s="124"/>
      <c r="N2861" s="207">
        <v>1962.58</v>
      </c>
      <c r="O2861" s="207">
        <v>0</v>
      </c>
      <c r="P2861" s="124" t="s">
        <v>1314</v>
      </c>
    </row>
    <row r="2862" spans="1:16">
      <c r="A2862" s="257" t="s">
        <v>1367</v>
      </c>
      <c r="B2862" s="124"/>
      <c r="C2862" s="125" t="s">
        <v>1367</v>
      </c>
      <c r="D2862" s="119">
        <v>43220</v>
      </c>
      <c r="E2862" s="120" t="s">
        <v>5610</v>
      </c>
      <c r="F2862" s="120" t="s">
        <v>13</v>
      </c>
      <c r="G2862" s="120">
        <v>381882</v>
      </c>
      <c r="H2862" s="124"/>
      <c r="I2862" s="128" t="s">
        <v>1392</v>
      </c>
      <c r="J2862" s="124"/>
      <c r="K2862" s="124"/>
      <c r="L2862" s="124"/>
      <c r="M2862" s="124"/>
      <c r="N2862" s="207">
        <v>14124.33</v>
      </c>
      <c r="O2862" s="207">
        <v>0</v>
      </c>
      <c r="P2862" s="124" t="s">
        <v>1314</v>
      </c>
    </row>
    <row r="2863" spans="1:16">
      <c r="A2863" s="257" t="s">
        <v>1367</v>
      </c>
      <c r="B2863" s="124"/>
      <c r="C2863" s="125" t="s">
        <v>1367</v>
      </c>
      <c r="D2863" s="119">
        <v>43220</v>
      </c>
      <c r="E2863" s="120" t="s">
        <v>5611</v>
      </c>
      <c r="F2863" s="120" t="s">
        <v>13</v>
      </c>
      <c r="G2863" s="120">
        <v>381884</v>
      </c>
      <c r="H2863" s="124"/>
      <c r="I2863" s="128" t="s">
        <v>1392</v>
      </c>
      <c r="J2863" s="124"/>
      <c r="K2863" s="124"/>
      <c r="L2863" s="124"/>
      <c r="M2863" s="124"/>
      <c r="N2863" s="207">
        <v>11184.61</v>
      </c>
      <c r="O2863" s="207">
        <v>0</v>
      </c>
      <c r="P2863" s="124" t="s">
        <v>1314</v>
      </c>
    </row>
    <row r="2864" spans="1:16">
      <c r="A2864" s="257" t="s">
        <v>1367</v>
      </c>
      <c r="B2864" s="124"/>
      <c r="C2864" s="125" t="s">
        <v>1367</v>
      </c>
      <c r="D2864" s="119">
        <v>43220</v>
      </c>
      <c r="E2864" s="120" t="s">
        <v>5612</v>
      </c>
      <c r="F2864" s="120" t="s">
        <v>13</v>
      </c>
      <c r="G2864" s="120">
        <v>381886</v>
      </c>
      <c r="H2864" s="124"/>
      <c r="I2864" s="128" t="s">
        <v>1392</v>
      </c>
      <c r="J2864" s="124"/>
      <c r="K2864" s="124"/>
      <c r="L2864" s="124"/>
      <c r="M2864" s="124"/>
      <c r="N2864" s="207">
        <v>15252.11</v>
      </c>
      <c r="O2864" s="207">
        <v>0</v>
      </c>
      <c r="P2864" s="124" t="s">
        <v>1314</v>
      </c>
    </row>
    <row r="2865" spans="1:16">
      <c r="A2865" s="257" t="s">
        <v>1367</v>
      </c>
      <c r="B2865" s="124"/>
      <c r="C2865" s="125" t="s">
        <v>1367</v>
      </c>
      <c r="D2865" s="119">
        <v>43220</v>
      </c>
      <c r="E2865" s="120" t="s">
        <v>5613</v>
      </c>
      <c r="F2865" s="120" t="s">
        <v>13</v>
      </c>
      <c r="G2865" s="120">
        <v>381888</v>
      </c>
      <c r="H2865" s="124"/>
      <c r="I2865" s="128" t="s">
        <v>1392</v>
      </c>
      <c r="J2865" s="124"/>
      <c r="K2865" s="124"/>
      <c r="L2865" s="124"/>
      <c r="M2865" s="124"/>
      <c r="N2865" s="207">
        <v>30719.83</v>
      </c>
      <c r="O2865" s="207">
        <v>0</v>
      </c>
      <c r="P2865" s="124" t="s">
        <v>1314</v>
      </c>
    </row>
    <row r="2866" spans="1:16">
      <c r="A2866" s="257" t="s">
        <v>1367</v>
      </c>
      <c r="B2866" s="124"/>
      <c r="C2866" s="125" t="s">
        <v>1367</v>
      </c>
      <c r="D2866" s="119">
        <v>43220</v>
      </c>
      <c r="E2866" s="120" t="s">
        <v>5614</v>
      </c>
      <c r="F2866" s="120" t="s">
        <v>13</v>
      </c>
      <c r="G2866" s="120">
        <v>381890</v>
      </c>
      <c r="H2866" s="124"/>
      <c r="I2866" s="128" t="s">
        <v>1392</v>
      </c>
      <c r="J2866" s="124"/>
      <c r="K2866" s="124"/>
      <c r="L2866" s="124"/>
      <c r="M2866" s="124"/>
      <c r="N2866" s="207">
        <v>2293263.2200000002</v>
      </c>
      <c r="O2866" s="207">
        <v>0</v>
      </c>
      <c r="P2866" s="124" t="s">
        <v>1314</v>
      </c>
    </row>
    <row r="2867" spans="1:16">
      <c r="A2867" s="257" t="s">
        <v>1367</v>
      </c>
      <c r="B2867" s="124"/>
      <c r="C2867" s="125" t="s">
        <v>1367</v>
      </c>
      <c r="D2867" s="119">
        <v>43220</v>
      </c>
      <c r="E2867" s="120" t="s">
        <v>5615</v>
      </c>
      <c r="F2867" s="120" t="s">
        <v>13</v>
      </c>
      <c r="G2867" s="120">
        <v>381892</v>
      </c>
      <c r="H2867" s="124"/>
      <c r="I2867" s="128" t="s">
        <v>1392</v>
      </c>
      <c r="J2867" s="124"/>
      <c r="K2867" s="124"/>
      <c r="L2867" s="124"/>
      <c r="M2867" s="124"/>
      <c r="N2867" s="207">
        <v>2293263.2200000002</v>
      </c>
      <c r="O2867" s="207">
        <v>0</v>
      </c>
      <c r="P2867" s="124" t="s">
        <v>1314</v>
      </c>
    </row>
    <row r="2868" spans="1:16">
      <c r="A2868" s="257" t="s">
        <v>1367</v>
      </c>
      <c r="B2868" s="124"/>
      <c r="C2868" s="125" t="s">
        <v>1367</v>
      </c>
      <c r="D2868" s="119">
        <v>43220</v>
      </c>
      <c r="E2868" s="120" t="s">
        <v>5616</v>
      </c>
      <c r="F2868" s="120" t="s">
        <v>13</v>
      </c>
      <c r="G2868" s="120">
        <v>381894</v>
      </c>
      <c r="H2868" s="124"/>
      <c r="I2868" s="128" t="s">
        <v>1392</v>
      </c>
      <c r="J2868" s="124"/>
      <c r="K2868" s="124"/>
      <c r="L2868" s="124"/>
      <c r="M2868" s="124"/>
      <c r="N2868" s="207">
        <v>2293263.2200000002</v>
      </c>
      <c r="O2868" s="207">
        <v>0</v>
      </c>
      <c r="P2868" s="124" t="s">
        <v>1314</v>
      </c>
    </row>
    <row r="2869" spans="1:16">
      <c r="A2869" s="257" t="s">
        <v>1367</v>
      </c>
      <c r="B2869" s="124"/>
      <c r="C2869" s="125" t="s">
        <v>1367</v>
      </c>
      <c r="D2869" s="119">
        <v>43220</v>
      </c>
      <c r="E2869" s="120" t="s">
        <v>5617</v>
      </c>
      <c r="F2869" s="120" t="s">
        <v>13</v>
      </c>
      <c r="G2869" s="120">
        <v>381896</v>
      </c>
      <c r="H2869" s="124"/>
      <c r="I2869" s="128" t="s">
        <v>1392</v>
      </c>
      <c r="J2869" s="124"/>
      <c r="K2869" s="124"/>
      <c r="L2869" s="124"/>
      <c r="M2869" s="124"/>
      <c r="N2869" s="207">
        <v>2293263.2200000002</v>
      </c>
      <c r="O2869" s="207">
        <v>0</v>
      </c>
      <c r="P2869" s="124" t="s">
        <v>1314</v>
      </c>
    </row>
    <row r="2870" spans="1:16">
      <c r="A2870" s="257" t="s">
        <v>1367</v>
      </c>
      <c r="B2870" s="124"/>
      <c r="C2870" s="125" t="s">
        <v>1367</v>
      </c>
      <c r="D2870" s="119">
        <v>43220</v>
      </c>
      <c r="E2870" s="120" t="s">
        <v>5618</v>
      </c>
      <c r="F2870" s="120" t="s">
        <v>13</v>
      </c>
      <c r="G2870" s="120">
        <v>381898</v>
      </c>
      <c r="H2870" s="124"/>
      <c r="I2870" s="128" t="s">
        <v>1392</v>
      </c>
      <c r="J2870" s="124"/>
      <c r="K2870" s="124"/>
      <c r="L2870" s="124"/>
      <c r="M2870" s="124"/>
      <c r="N2870" s="207">
        <v>2293263.2200000002</v>
      </c>
      <c r="O2870" s="207">
        <v>0</v>
      </c>
      <c r="P2870" s="124" t="s">
        <v>1314</v>
      </c>
    </row>
    <row r="2871" spans="1:16">
      <c r="A2871" s="257" t="s">
        <v>1367</v>
      </c>
      <c r="B2871" s="124"/>
      <c r="C2871" s="125" t="s">
        <v>1367</v>
      </c>
      <c r="D2871" s="119">
        <v>43220</v>
      </c>
      <c r="E2871" s="120" t="s">
        <v>5619</v>
      </c>
      <c r="F2871" s="120" t="s">
        <v>13</v>
      </c>
      <c r="G2871" s="120">
        <v>381900</v>
      </c>
      <c r="H2871" s="124"/>
      <c r="I2871" s="128" t="s">
        <v>1392</v>
      </c>
      <c r="J2871" s="124"/>
      <c r="K2871" s="124"/>
      <c r="L2871" s="124"/>
      <c r="M2871" s="124"/>
      <c r="N2871" s="207">
        <v>6298716.79</v>
      </c>
      <c r="O2871" s="207">
        <v>0</v>
      </c>
      <c r="P2871" s="124" t="s">
        <v>1314</v>
      </c>
    </row>
    <row r="2872" spans="1:16">
      <c r="A2872" s="257" t="s">
        <v>1367</v>
      </c>
      <c r="B2872" s="124"/>
      <c r="C2872" s="125" t="s">
        <v>1367</v>
      </c>
      <c r="D2872" s="119">
        <v>43220</v>
      </c>
      <c r="E2872" s="120" t="s">
        <v>5620</v>
      </c>
      <c r="F2872" s="120" t="s">
        <v>13</v>
      </c>
      <c r="G2872" s="120">
        <v>381902</v>
      </c>
      <c r="H2872" s="124"/>
      <c r="I2872" s="128" t="s">
        <v>1392</v>
      </c>
      <c r="J2872" s="124"/>
      <c r="K2872" s="124"/>
      <c r="L2872" s="124"/>
      <c r="M2872" s="124"/>
      <c r="N2872" s="207">
        <v>6298716.79</v>
      </c>
      <c r="O2872" s="207">
        <v>0</v>
      </c>
      <c r="P2872" s="124" t="s">
        <v>1314</v>
      </c>
    </row>
    <row r="2873" spans="1:16">
      <c r="A2873" s="257" t="s">
        <v>1367</v>
      </c>
      <c r="B2873" s="124"/>
      <c r="C2873" s="125" t="s">
        <v>1367</v>
      </c>
      <c r="D2873" s="119">
        <v>43220</v>
      </c>
      <c r="E2873" s="120" t="s">
        <v>5621</v>
      </c>
      <c r="F2873" s="120" t="s">
        <v>13</v>
      </c>
      <c r="G2873" s="120">
        <v>381904</v>
      </c>
      <c r="H2873" s="124"/>
      <c r="I2873" s="128" t="s">
        <v>1392</v>
      </c>
      <c r="J2873" s="124"/>
      <c r="K2873" s="124"/>
      <c r="L2873" s="124"/>
      <c r="M2873" s="124"/>
      <c r="N2873" s="207">
        <v>6298716.79</v>
      </c>
      <c r="O2873" s="207">
        <v>0</v>
      </c>
      <c r="P2873" s="124" t="s">
        <v>1314</v>
      </c>
    </row>
    <row r="2874" spans="1:16">
      <c r="A2874" s="257" t="s">
        <v>1367</v>
      </c>
      <c r="B2874" s="124"/>
      <c r="C2874" s="125" t="s">
        <v>1367</v>
      </c>
      <c r="D2874" s="119">
        <v>43220</v>
      </c>
      <c r="E2874" s="120" t="s">
        <v>5622</v>
      </c>
      <c r="F2874" s="120" t="s">
        <v>13</v>
      </c>
      <c r="G2874" s="120">
        <v>381906</v>
      </c>
      <c r="H2874" s="124"/>
      <c r="I2874" s="128" t="s">
        <v>1392</v>
      </c>
      <c r="J2874" s="124"/>
      <c r="K2874" s="124"/>
      <c r="L2874" s="124"/>
      <c r="M2874" s="124"/>
      <c r="N2874" s="207">
        <v>6298716.79</v>
      </c>
      <c r="O2874" s="207">
        <v>0</v>
      </c>
      <c r="P2874" s="124" t="s">
        <v>1314</v>
      </c>
    </row>
    <row r="2875" spans="1:16">
      <c r="A2875" s="257" t="s">
        <v>1367</v>
      </c>
      <c r="B2875" s="124"/>
      <c r="C2875" s="125" t="s">
        <v>1367</v>
      </c>
      <c r="D2875" s="119">
        <v>43220</v>
      </c>
      <c r="E2875" s="120" t="s">
        <v>5623</v>
      </c>
      <c r="F2875" s="120" t="s">
        <v>13</v>
      </c>
      <c r="G2875" s="120">
        <v>381908</v>
      </c>
      <c r="H2875" s="124"/>
      <c r="I2875" s="128" t="s">
        <v>1392</v>
      </c>
      <c r="J2875" s="124"/>
      <c r="K2875" s="124"/>
      <c r="L2875" s="124"/>
      <c r="M2875" s="124"/>
      <c r="N2875" s="207">
        <v>6298716.79</v>
      </c>
      <c r="O2875" s="207">
        <v>0</v>
      </c>
      <c r="P2875" s="124" t="s">
        <v>1314</v>
      </c>
    </row>
    <row r="2876" spans="1:16" ht="63.75">
      <c r="A2876" s="257">
        <v>513</v>
      </c>
      <c r="B2876" s="124"/>
      <c r="C2876" s="125" t="s">
        <v>201</v>
      </c>
      <c r="D2876" s="119">
        <v>43220</v>
      </c>
      <c r="E2876" s="120" t="s">
        <v>5624</v>
      </c>
      <c r="F2876" s="120" t="s">
        <v>15</v>
      </c>
      <c r="G2876" s="120">
        <v>724290</v>
      </c>
      <c r="H2876" s="124"/>
      <c r="I2876" s="128" t="s">
        <v>6167</v>
      </c>
      <c r="J2876" s="124"/>
      <c r="K2876" s="124"/>
      <c r="L2876" s="124"/>
      <c r="M2876" s="124"/>
      <c r="N2876" s="207">
        <v>50</v>
      </c>
      <c r="O2876" s="207">
        <v>0</v>
      </c>
      <c r="P2876" s="124" t="s">
        <v>1314</v>
      </c>
    </row>
    <row r="2877" spans="1:16" ht="63.75">
      <c r="A2877" s="257">
        <v>513</v>
      </c>
      <c r="B2877" s="124"/>
      <c r="C2877" s="125" t="s">
        <v>201</v>
      </c>
      <c r="D2877" s="119">
        <v>43220</v>
      </c>
      <c r="E2877" s="120" t="s">
        <v>5625</v>
      </c>
      <c r="F2877" s="120" t="s">
        <v>15</v>
      </c>
      <c r="G2877" s="120">
        <v>724295</v>
      </c>
      <c r="H2877" s="124"/>
      <c r="I2877" s="128" t="s">
        <v>6168</v>
      </c>
      <c r="J2877" s="124"/>
      <c r="K2877" s="124"/>
      <c r="L2877" s="124"/>
      <c r="M2877" s="124"/>
      <c r="N2877" s="207">
        <v>50</v>
      </c>
      <c r="O2877" s="207">
        <v>0</v>
      </c>
      <c r="P2877" s="124" t="s">
        <v>1314</v>
      </c>
    </row>
    <row r="2878" spans="1:16" ht="63.75">
      <c r="A2878" s="257">
        <v>513</v>
      </c>
      <c r="B2878" s="124"/>
      <c r="C2878" s="125" t="s">
        <v>201</v>
      </c>
      <c r="D2878" s="119">
        <v>43220</v>
      </c>
      <c r="E2878" s="120" t="s">
        <v>5626</v>
      </c>
      <c r="F2878" s="120" t="s">
        <v>15</v>
      </c>
      <c r="G2878" s="120">
        <v>724312</v>
      </c>
      <c r="H2878" s="124"/>
      <c r="I2878" s="128" t="s">
        <v>6169</v>
      </c>
      <c r="J2878" s="124"/>
      <c r="K2878" s="124"/>
      <c r="L2878" s="124"/>
      <c r="M2878" s="124"/>
      <c r="N2878" s="207">
        <v>50</v>
      </c>
      <c r="O2878" s="207">
        <v>0</v>
      </c>
      <c r="P2878" s="124" t="s">
        <v>1314</v>
      </c>
    </row>
    <row r="2879" spans="1:16" ht="63.75">
      <c r="A2879" s="257">
        <v>291</v>
      </c>
      <c r="B2879" s="124"/>
      <c r="C2879" s="125" t="s">
        <v>794</v>
      </c>
      <c r="D2879" s="119">
        <v>43220</v>
      </c>
      <c r="E2879" s="120" t="s">
        <v>5627</v>
      </c>
      <c r="F2879" s="120" t="s">
        <v>11</v>
      </c>
      <c r="G2879" s="120">
        <v>724465</v>
      </c>
      <c r="H2879" s="124"/>
      <c r="I2879" s="128" t="s">
        <v>6170</v>
      </c>
      <c r="J2879" s="124"/>
      <c r="K2879" s="124"/>
      <c r="L2879" s="124"/>
      <c r="M2879" s="124"/>
      <c r="N2879" s="207">
        <v>50</v>
      </c>
      <c r="O2879" s="207">
        <v>0</v>
      </c>
      <c r="P2879" s="124" t="s">
        <v>1314</v>
      </c>
    </row>
    <row r="2880" spans="1:16" ht="63.75">
      <c r="A2880" s="257">
        <v>291</v>
      </c>
      <c r="B2880" s="124"/>
      <c r="C2880" s="125" t="s">
        <v>794</v>
      </c>
      <c r="D2880" s="119">
        <v>43220</v>
      </c>
      <c r="E2880" s="120" t="s">
        <v>5628</v>
      </c>
      <c r="F2880" s="120" t="s">
        <v>11</v>
      </c>
      <c r="G2880" s="120">
        <v>724466</v>
      </c>
      <c r="H2880" s="124"/>
      <c r="I2880" s="128" t="s">
        <v>6171</v>
      </c>
      <c r="J2880" s="124"/>
      <c r="K2880" s="124"/>
      <c r="L2880" s="124"/>
      <c r="M2880" s="124"/>
      <c r="N2880" s="207">
        <v>50</v>
      </c>
      <c r="O2880" s="207">
        <v>0</v>
      </c>
      <c r="P2880" s="124" t="s">
        <v>1314</v>
      </c>
    </row>
    <row r="2881" spans="1:16" ht="102">
      <c r="A2881" s="257">
        <v>513</v>
      </c>
      <c r="B2881" s="124"/>
      <c r="C2881" s="125" t="s">
        <v>201</v>
      </c>
      <c r="D2881" s="119">
        <v>43220</v>
      </c>
      <c r="E2881" s="120" t="s">
        <v>5629</v>
      </c>
      <c r="F2881" s="120" t="s">
        <v>15</v>
      </c>
      <c r="G2881" s="120">
        <v>4876</v>
      </c>
      <c r="H2881" s="124"/>
      <c r="I2881" s="128" t="s">
        <v>6172</v>
      </c>
      <c r="J2881" s="124"/>
      <c r="K2881" s="124"/>
      <c r="L2881" s="124"/>
      <c r="M2881" s="124"/>
      <c r="N2881" s="207">
        <v>410.63</v>
      </c>
      <c r="O2881" s="207">
        <v>0</v>
      </c>
      <c r="P2881" s="124" t="s">
        <v>1314</v>
      </c>
    </row>
    <row r="2882" spans="1:16" ht="89.25">
      <c r="A2882" s="257">
        <v>149</v>
      </c>
      <c r="B2882" s="124"/>
      <c r="C2882" s="125" t="s">
        <v>740</v>
      </c>
      <c r="D2882" s="119">
        <v>43220</v>
      </c>
      <c r="E2882" s="120" t="s">
        <v>5630</v>
      </c>
      <c r="F2882" s="120" t="s">
        <v>15</v>
      </c>
      <c r="G2882" s="120">
        <v>4874</v>
      </c>
      <c r="H2882" s="124"/>
      <c r="I2882" s="128" t="s">
        <v>6173</v>
      </c>
      <c r="J2882" s="124"/>
      <c r="K2882" s="124"/>
      <c r="L2882" s="124"/>
      <c r="M2882" s="124"/>
      <c r="N2882" s="207">
        <v>293.05</v>
      </c>
      <c r="O2882" s="207">
        <v>0</v>
      </c>
      <c r="P2882" s="124" t="s">
        <v>1314</v>
      </c>
    </row>
    <row r="2883" spans="1:16" ht="89.25">
      <c r="A2883" s="257" t="s">
        <v>619</v>
      </c>
      <c r="B2883" s="124"/>
      <c r="C2883" s="125" t="s">
        <v>713</v>
      </c>
      <c r="D2883" s="119">
        <v>43220</v>
      </c>
      <c r="E2883" s="120" t="s">
        <v>5631</v>
      </c>
      <c r="F2883" s="120" t="s">
        <v>15</v>
      </c>
      <c r="G2883" s="120">
        <v>4872</v>
      </c>
      <c r="H2883" s="124"/>
      <c r="I2883" s="128" t="s">
        <v>6174</v>
      </c>
      <c r="J2883" s="124"/>
      <c r="K2883" s="124"/>
      <c r="L2883" s="124"/>
      <c r="M2883" s="124"/>
      <c r="N2883" s="207">
        <v>306.29000000000002</v>
      </c>
      <c r="O2883" s="207">
        <v>0</v>
      </c>
      <c r="P2883" s="124" t="s">
        <v>1314</v>
      </c>
    </row>
    <row r="2884" spans="1:16" ht="76.5">
      <c r="A2884" s="257">
        <v>513</v>
      </c>
      <c r="B2884" s="124"/>
      <c r="C2884" s="125" t="s">
        <v>201</v>
      </c>
      <c r="D2884" s="119">
        <v>43220</v>
      </c>
      <c r="E2884" s="120" t="s">
        <v>5632</v>
      </c>
      <c r="F2884" s="120" t="s">
        <v>1315</v>
      </c>
      <c r="G2884" s="120">
        <v>17507838</v>
      </c>
      <c r="H2884" s="124"/>
      <c r="I2884" s="128" t="s">
        <v>6175</v>
      </c>
      <c r="J2884" s="124"/>
      <c r="K2884" s="124"/>
      <c r="L2884" s="124"/>
      <c r="M2884" s="124"/>
      <c r="N2884" s="207">
        <v>42487.7</v>
      </c>
      <c r="O2884" s="207">
        <v>0</v>
      </c>
      <c r="P2884" s="124" t="s">
        <v>1314</v>
      </c>
    </row>
    <row r="2885" spans="1:16" ht="51">
      <c r="A2885" s="257">
        <v>224</v>
      </c>
      <c r="B2885" s="124"/>
      <c r="C2885" s="125" t="s">
        <v>120</v>
      </c>
      <c r="D2885" s="119">
        <v>43222</v>
      </c>
      <c r="E2885" s="120" t="s">
        <v>6202</v>
      </c>
      <c r="F2885" s="120" t="s">
        <v>3</v>
      </c>
      <c r="G2885" s="120">
        <v>1618436</v>
      </c>
      <c r="H2885" s="124"/>
      <c r="I2885" s="128" t="s">
        <v>7418</v>
      </c>
      <c r="J2885" s="124"/>
      <c r="K2885" s="124"/>
      <c r="L2885" s="124"/>
      <c r="M2885" s="124"/>
      <c r="N2885" s="207">
        <v>0</v>
      </c>
      <c r="O2885" s="207">
        <v>85</v>
      </c>
      <c r="P2885" s="124" t="s">
        <v>1314</v>
      </c>
    </row>
    <row r="2886" spans="1:16" ht="51">
      <c r="A2886" s="257" t="s">
        <v>619</v>
      </c>
      <c r="B2886" s="124"/>
      <c r="C2886" s="125" t="s">
        <v>713</v>
      </c>
      <c r="D2886" s="119">
        <v>43222</v>
      </c>
      <c r="E2886" s="120" t="s">
        <v>6203</v>
      </c>
      <c r="F2886" s="120" t="s">
        <v>3</v>
      </c>
      <c r="G2886" s="120">
        <v>1618462</v>
      </c>
      <c r="H2886" s="124"/>
      <c r="I2886" s="128" t="s">
        <v>1371</v>
      </c>
      <c r="J2886" s="124"/>
      <c r="K2886" s="124"/>
      <c r="L2886" s="124"/>
      <c r="M2886" s="124"/>
      <c r="N2886" s="207">
        <v>0</v>
      </c>
      <c r="O2886" s="207">
        <v>1000</v>
      </c>
      <c r="P2886" s="124" t="s">
        <v>1314</v>
      </c>
    </row>
    <row r="2887" spans="1:16" ht="51">
      <c r="A2887" s="257">
        <v>373</v>
      </c>
      <c r="B2887" s="124"/>
      <c r="C2887" s="125" t="s">
        <v>1269</v>
      </c>
      <c r="D2887" s="119">
        <v>43222</v>
      </c>
      <c r="E2887" s="120" t="s">
        <v>6204</v>
      </c>
      <c r="F2887" s="120" t="s">
        <v>3</v>
      </c>
      <c r="G2887" s="120">
        <v>1618618</v>
      </c>
      <c r="H2887" s="124"/>
      <c r="I2887" s="128" t="s">
        <v>7419</v>
      </c>
      <c r="J2887" s="124"/>
      <c r="K2887" s="124"/>
      <c r="L2887" s="124"/>
      <c r="M2887" s="124"/>
      <c r="N2887" s="207">
        <v>0</v>
      </c>
      <c r="O2887" s="207">
        <v>2881.14</v>
      </c>
      <c r="P2887" s="124" t="s">
        <v>1314</v>
      </c>
    </row>
    <row r="2888" spans="1:16" ht="51">
      <c r="A2888" s="257" t="s">
        <v>619</v>
      </c>
      <c r="B2888" s="124"/>
      <c r="C2888" s="125" t="s">
        <v>713</v>
      </c>
      <c r="D2888" s="119">
        <v>43222</v>
      </c>
      <c r="E2888" s="120" t="s">
        <v>6205</v>
      </c>
      <c r="F2888" s="120" t="s">
        <v>3</v>
      </c>
      <c r="G2888" s="120">
        <v>1618637</v>
      </c>
      <c r="H2888" s="124"/>
      <c r="I2888" s="128" t="s">
        <v>7420</v>
      </c>
      <c r="J2888" s="124"/>
      <c r="K2888" s="124"/>
      <c r="L2888" s="124"/>
      <c r="M2888" s="124"/>
      <c r="N2888" s="207">
        <v>0</v>
      </c>
      <c r="O2888" s="207">
        <v>10</v>
      </c>
      <c r="P2888" s="124" t="s">
        <v>1314</v>
      </c>
    </row>
    <row r="2889" spans="1:16" ht="51">
      <c r="A2889" s="257">
        <v>41</v>
      </c>
      <c r="B2889" s="124"/>
      <c r="C2889" s="125" t="s">
        <v>697</v>
      </c>
      <c r="D2889" s="119">
        <v>43222</v>
      </c>
      <c r="E2889" s="120" t="s">
        <v>6206</v>
      </c>
      <c r="F2889" s="120" t="s">
        <v>3</v>
      </c>
      <c r="G2889" s="120">
        <v>1618674</v>
      </c>
      <c r="H2889" s="124"/>
      <c r="I2889" s="128" t="s">
        <v>7421</v>
      </c>
      <c r="J2889" s="124"/>
      <c r="K2889" s="124"/>
      <c r="L2889" s="124"/>
      <c r="M2889" s="124"/>
      <c r="N2889" s="207">
        <v>0</v>
      </c>
      <c r="O2889" s="207">
        <v>135</v>
      </c>
      <c r="P2889" s="124" t="s">
        <v>1314</v>
      </c>
    </row>
    <row r="2890" spans="1:16" ht="51">
      <c r="A2890" s="257">
        <v>592</v>
      </c>
      <c r="B2890" s="124"/>
      <c r="C2890" s="125" t="s">
        <v>862</v>
      </c>
      <c r="D2890" s="119">
        <v>43222</v>
      </c>
      <c r="E2890" s="120" t="s">
        <v>6207</v>
      </c>
      <c r="F2890" s="120" t="s">
        <v>3</v>
      </c>
      <c r="G2890" s="120">
        <v>1618677</v>
      </c>
      <c r="H2890" s="124"/>
      <c r="I2890" s="128" t="s">
        <v>7422</v>
      </c>
      <c r="J2890" s="124"/>
      <c r="K2890" s="124"/>
      <c r="L2890" s="124"/>
      <c r="M2890" s="124"/>
      <c r="N2890" s="207">
        <v>0</v>
      </c>
      <c r="O2890" s="207">
        <v>304</v>
      </c>
      <c r="P2890" s="124" t="s">
        <v>1314</v>
      </c>
    </row>
    <row r="2891" spans="1:16" ht="63.75">
      <c r="A2891" s="257">
        <v>592</v>
      </c>
      <c r="B2891" s="124"/>
      <c r="C2891" s="125" t="s">
        <v>862</v>
      </c>
      <c r="D2891" s="119">
        <v>43222</v>
      </c>
      <c r="E2891" s="120" t="s">
        <v>6208</v>
      </c>
      <c r="F2891" s="120" t="s">
        <v>3</v>
      </c>
      <c r="G2891" s="266">
        <v>1618681</v>
      </c>
      <c r="H2891" s="124"/>
      <c r="I2891" s="128" t="s">
        <v>7423</v>
      </c>
      <c r="J2891" s="124"/>
      <c r="K2891" s="124"/>
      <c r="L2891" s="124"/>
      <c r="M2891" s="124"/>
      <c r="N2891" s="207">
        <v>0</v>
      </c>
      <c r="O2891" s="207">
        <v>401</v>
      </c>
      <c r="P2891" s="124" t="s">
        <v>1314</v>
      </c>
    </row>
    <row r="2892" spans="1:16" ht="51">
      <c r="A2892" s="257" t="s">
        <v>619</v>
      </c>
      <c r="B2892" s="124"/>
      <c r="C2892" s="125" t="s">
        <v>713</v>
      </c>
      <c r="D2892" s="119">
        <v>43222</v>
      </c>
      <c r="E2892" s="120" t="s">
        <v>6209</v>
      </c>
      <c r="F2892" s="120" t="s">
        <v>3</v>
      </c>
      <c r="G2892" s="120">
        <v>1618511</v>
      </c>
      <c r="H2892" s="124"/>
      <c r="I2892" s="128" t="s">
        <v>7424</v>
      </c>
      <c r="J2892" s="124"/>
      <c r="K2892" s="124"/>
      <c r="L2892" s="124"/>
      <c r="M2892" s="124"/>
      <c r="N2892" s="207">
        <v>0</v>
      </c>
      <c r="O2892" s="207">
        <v>1054.8499999999999</v>
      </c>
      <c r="P2892" s="124" t="s">
        <v>1314</v>
      </c>
    </row>
    <row r="2893" spans="1:16" ht="51">
      <c r="A2893" s="257" t="s">
        <v>619</v>
      </c>
      <c r="B2893" s="124"/>
      <c r="C2893" s="125" t="s">
        <v>713</v>
      </c>
      <c r="D2893" s="119">
        <v>43222</v>
      </c>
      <c r="E2893" s="120" t="s">
        <v>6210</v>
      </c>
      <c r="F2893" s="120" t="s">
        <v>3</v>
      </c>
      <c r="G2893" s="120">
        <v>1618515</v>
      </c>
      <c r="H2893" s="124"/>
      <c r="I2893" s="128" t="s">
        <v>7425</v>
      </c>
      <c r="J2893" s="124"/>
      <c r="K2893" s="124"/>
      <c r="L2893" s="124"/>
      <c r="M2893" s="124"/>
      <c r="N2893" s="207">
        <v>0</v>
      </c>
      <c r="O2893" s="207">
        <v>430.61</v>
      </c>
      <c r="P2893" s="124" t="s">
        <v>1314</v>
      </c>
    </row>
    <row r="2894" spans="1:16" ht="51">
      <c r="A2894" s="257" t="s">
        <v>619</v>
      </c>
      <c r="B2894" s="124"/>
      <c r="C2894" s="125" t="s">
        <v>713</v>
      </c>
      <c r="D2894" s="119">
        <v>43222</v>
      </c>
      <c r="E2894" s="120" t="s">
        <v>6211</v>
      </c>
      <c r="F2894" s="120" t="s">
        <v>3</v>
      </c>
      <c r="G2894" s="120">
        <v>1618516</v>
      </c>
      <c r="H2894" s="124"/>
      <c r="I2894" s="128" t="s">
        <v>1397</v>
      </c>
      <c r="J2894" s="124"/>
      <c r="K2894" s="124"/>
      <c r="L2894" s="124"/>
      <c r="M2894" s="124"/>
      <c r="N2894" s="207">
        <v>0</v>
      </c>
      <c r="O2894" s="207">
        <v>703.59</v>
      </c>
      <c r="P2894" s="124" t="s">
        <v>1314</v>
      </c>
    </row>
    <row r="2895" spans="1:16" ht="51">
      <c r="A2895" s="257" t="s">
        <v>619</v>
      </c>
      <c r="B2895" s="124"/>
      <c r="C2895" s="125" t="s">
        <v>713</v>
      </c>
      <c r="D2895" s="119">
        <v>43222</v>
      </c>
      <c r="E2895" s="120" t="s">
        <v>6212</v>
      </c>
      <c r="F2895" s="120" t="s">
        <v>3</v>
      </c>
      <c r="G2895" s="120">
        <v>1618517</v>
      </c>
      <c r="H2895" s="124"/>
      <c r="I2895" s="128" t="s">
        <v>1375</v>
      </c>
      <c r="J2895" s="124"/>
      <c r="K2895" s="124"/>
      <c r="L2895" s="124"/>
      <c r="M2895" s="124"/>
      <c r="N2895" s="207">
        <v>0</v>
      </c>
      <c r="O2895" s="207">
        <v>1944.51</v>
      </c>
      <c r="P2895" s="124" t="s">
        <v>1314</v>
      </c>
    </row>
    <row r="2896" spans="1:16" ht="51">
      <c r="A2896" s="257" t="s">
        <v>619</v>
      </c>
      <c r="B2896" s="124"/>
      <c r="C2896" s="125" t="s">
        <v>713</v>
      </c>
      <c r="D2896" s="119">
        <v>43222</v>
      </c>
      <c r="E2896" s="120" t="s">
        <v>6213</v>
      </c>
      <c r="F2896" s="120" t="s">
        <v>3</v>
      </c>
      <c r="G2896" s="120">
        <v>1618518</v>
      </c>
      <c r="H2896" s="124"/>
      <c r="I2896" s="128" t="s">
        <v>1385</v>
      </c>
      <c r="J2896" s="124"/>
      <c r="K2896" s="124"/>
      <c r="L2896" s="124"/>
      <c r="M2896" s="124"/>
      <c r="N2896" s="207">
        <v>0</v>
      </c>
      <c r="O2896" s="207">
        <v>916.17000000000007</v>
      </c>
      <c r="P2896" s="124" t="s">
        <v>1314</v>
      </c>
    </row>
    <row r="2897" spans="1:16" ht="51">
      <c r="A2897" s="257">
        <v>373</v>
      </c>
      <c r="B2897" s="124"/>
      <c r="C2897" s="125" t="s">
        <v>1269</v>
      </c>
      <c r="D2897" s="119">
        <v>43222</v>
      </c>
      <c r="E2897" s="120" t="s">
        <v>6214</v>
      </c>
      <c r="F2897" s="120" t="s">
        <v>3</v>
      </c>
      <c r="G2897" s="120">
        <v>1618523</v>
      </c>
      <c r="H2897" s="124"/>
      <c r="I2897" s="128" t="s">
        <v>7426</v>
      </c>
      <c r="J2897" s="124"/>
      <c r="K2897" s="124"/>
      <c r="L2897" s="124"/>
      <c r="M2897" s="124"/>
      <c r="N2897" s="207">
        <v>0</v>
      </c>
      <c r="O2897" s="207">
        <v>8445.06</v>
      </c>
      <c r="P2897" s="124" t="s">
        <v>1314</v>
      </c>
    </row>
    <row r="2898" spans="1:16" ht="63.75">
      <c r="A2898" s="257">
        <v>48</v>
      </c>
      <c r="B2898" s="124"/>
      <c r="C2898" s="125" t="s">
        <v>700</v>
      </c>
      <c r="D2898" s="119">
        <v>43222</v>
      </c>
      <c r="E2898" s="120" t="s">
        <v>6215</v>
      </c>
      <c r="F2898" s="120" t="s">
        <v>3</v>
      </c>
      <c r="G2898" s="120">
        <v>1618530</v>
      </c>
      <c r="H2898" s="124"/>
      <c r="I2898" s="128" t="s">
        <v>7427</v>
      </c>
      <c r="J2898" s="124"/>
      <c r="K2898" s="124"/>
      <c r="L2898" s="124"/>
      <c r="M2898" s="124"/>
      <c r="N2898" s="207">
        <v>0</v>
      </c>
      <c r="O2898" s="207">
        <v>6</v>
      </c>
      <c r="P2898" s="124" t="s">
        <v>3943</v>
      </c>
    </row>
    <row r="2899" spans="1:16" ht="63.75">
      <c r="A2899" s="257" t="s">
        <v>619</v>
      </c>
      <c r="B2899" s="124"/>
      <c r="C2899" s="125" t="s">
        <v>713</v>
      </c>
      <c r="D2899" s="119">
        <v>43222</v>
      </c>
      <c r="E2899" s="120" t="s">
        <v>6216</v>
      </c>
      <c r="F2899" s="120" t="s">
        <v>3</v>
      </c>
      <c r="G2899" s="120">
        <v>1618564</v>
      </c>
      <c r="H2899" s="124"/>
      <c r="I2899" s="128" t="s">
        <v>7428</v>
      </c>
      <c r="J2899" s="124"/>
      <c r="K2899" s="124"/>
      <c r="L2899" s="124"/>
      <c r="M2899" s="124"/>
      <c r="N2899" s="207">
        <v>0</v>
      </c>
      <c r="O2899" s="207">
        <v>7800.45</v>
      </c>
      <c r="P2899" s="124" t="s">
        <v>1314</v>
      </c>
    </row>
    <row r="2900" spans="1:16" ht="51">
      <c r="A2900" s="257" t="s">
        <v>619</v>
      </c>
      <c r="B2900" s="124"/>
      <c r="C2900" s="125" t="s">
        <v>713</v>
      </c>
      <c r="D2900" s="119">
        <v>43222</v>
      </c>
      <c r="E2900" s="120" t="s">
        <v>6217</v>
      </c>
      <c r="F2900" s="120" t="s">
        <v>3</v>
      </c>
      <c r="G2900" s="120">
        <v>1618583</v>
      </c>
      <c r="H2900" s="124"/>
      <c r="I2900" s="128" t="s">
        <v>7429</v>
      </c>
      <c r="J2900" s="124"/>
      <c r="K2900" s="124"/>
      <c r="L2900" s="124"/>
      <c r="M2900" s="124"/>
      <c r="N2900" s="207">
        <v>0</v>
      </c>
      <c r="O2900" s="207">
        <v>1154</v>
      </c>
      <c r="P2900" s="124" t="s">
        <v>1314</v>
      </c>
    </row>
    <row r="2901" spans="1:16" ht="51">
      <c r="A2901" s="257" t="s">
        <v>619</v>
      </c>
      <c r="B2901" s="124"/>
      <c r="C2901" s="125" t="s">
        <v>713</v>
      </c>
      <c r="D2901" s="119">
        <v>43222</v>
      </c>
      <c r="E2901" s="120" t="s">
        <v>6218</v>
      </c>
      <c r="F2901" s="120" t="s">
        <v>3</v>
      </c>
      <c r="G2901" s="120">
        <v>1618585</v>
      </c>
      <c r="H2901" s="124"/>
      <c r="I2901" s="128" t="s">
        <v>7430</v>
      </c>
      <c r="J2901" s="124"/>
      <c r="K2901" s="124"/>
      <c r="L2901" s="124"/>
      <c r="M2901" s="124"/>
      <c r="N2901" s="207">
        <v>0</v>
      </c>
      <c r="O2901" s="207">
        <v>1154</v>
      </c>
      <c r="P2901" s="124" t="s">
        <v>1314</v>
      </c>
    </row>
    <row r="2902" spans="1:16" ht="51">
      <c r="A2902" s="257" t="s">
        <v>619</v>
      </c>
      <c r="B2902" s="124"/>
      <c r="C2902" s="125" t="s">
        <v>713</v>
      </c>
      <c r="D2902" s="119">
        <v>43222</v>
      </c>
      <c r="E2902" s="120" t="s">
        <v>6219</v>
      </c>
      <c r="F2902" s="120" t="s">
        <v>3</v>
      </c>
      <c r="G2902" s="120">
        <v>1618587</v>
      </c>
      <c r="H2902" s="124"/>
      <c r="I2902" s="128" t="s">
        <v>1408</v>
      </c>
      <c r="J2902" s="124"/>
      <c r="K2902" s="124"/>
      <c r="L2902" s="124"/>
      <c r="M2902" s="124"/>
      <c r="N2902" s="207">
        <v>0</v>
      </c>
      <c r="O2902" s="207">
        <v>695</v>
      </c>
      <c r="P2902" s="124" t="s">
        <v>1314</v>
      </c>
    </row>
    <row r="2903" spans="1:16" ht="63.75">
      <c r="A2903" s="257">
        <v>86</v>
      </c>
      <c r="B2903" s="124"/>
      <c r="C2903" s="125" t="s">
        <v>710</v>
      </c>
      <c r="D2903" s="119">
        <v>43222</v>
      </c>
      <c r="E2903" s="120" t="s">
        <v>6220</v>
      </c>
      <c r="F2903" s="120" t="s">
        <v>3</v>
      </c>
      <c r="G2903" s="120">
        <v>1618488</v>
      </c>
      <c r="H2903" s="124"/>
      <c r="I2903" s="128" t="s">
        <v>7431</v>
      </c>
      <c r="J2903" s="124"/>
      <c r="K2903" s="124"/>
      <c r="L2903" s="124"/>
      <c r="M2903" s="124"/>
      <c r="N2903" s="207">
        <v>0</v>
      </c>
      <c r="O2903" s="207">
        <v>8169.13</v>
      </c>
      <c r="P2903" s="124" t="s">
        <v>1314</v>
      </c>
    </row>
    <row r="2904" spans="1:16" ht="63.75">
      <c r="A2904" s="257" t="s">
        <v>622</v>
      </c>
      <c r="B2904" s="124"/>
      <c r="C2904" s="125" t="s">
        <v>715</v>
      </c>
      <c r="D2904" s="119">
        <v>43222</v>
      </c>
      <c r="E2904" s="120" t="s">
        <v>6221</v>
      </c>
      <c r="F2904" s="120" t="s">
        <v>1315</v>
      </c>
      <c r="G2904" s="120">
        <v>17512519</v>
      </c>
      <c r="H2904" s="124"/>
      <c r="I2904" s="128" t="s">
        <v>7432</v>
      </c>
      <c r="J2904" s="124"/>
      <c r="K2904" s="124"/>
      <c r="L2904" s="124"/>
      <c r="M2904" s="124"/>
      <c r="N2904" s="207">
        <v>0</v>
      </c>
      <c r="O2904" s="207">
        <v>153.61000000000001</v>
      </c>
      <c r="P2904" s="124" t="s">
        <v>1314</v>
      </c>
    </row>
    <row r="2905" spans="1:16" ht="63.75">
      <c r="A2905" s="257" t="s">
        <v>622</v>
      </c>
      <c r="B2905" s="124"/>
      <c r="C2905" s="125" t="s">
        <v>715</v>
      </c>
      <c r="D2905" s="119">
        <v>43222</v>
      </c>
      <c r="E2905" s="120" t="s">
        <v>6222</v>
      </c>
      <c r="F2905" s="120" t="s">
        <v>1315</v>
      </c>
      <c r="G2905" s="120">
        <v>17512517</v>
      </c>
      <c r="H2905" s="124"/>
      <c r="I2905" s="128" t="s">
        <v>7433</v>
      </c>
      <c r="J2905" s="124"/>
      <c r="K2905" s="124"/>
      <c r="L2905" s="124"/>
      <c r="M2905" s="124"/>
      <c r="N2905" s="207">
        <v>0</v>
      </c>
      <c r="O2905" s="207">
        <v>225.07</v>
      </c>
      <c r="P2905" s="124" t="s">
        <v>1314</v>
      </c>
    </row>
    <row r="2906" spans="1:16" ht="63.75">
      <c r="A2906" s="257" t="s">
        <v>622</v>
      </c>
      <c r="B2906" s="124"/>
      <c r="C2906" s="125" t="s">
        <v>715</v>
      </c>
      <c r="D2906" s="119">
        <v>43222</v>
      </c>
      <c r="E2906" s="120" t="s">
        <v>6223</v>
      </c>
      <c r="F2906" s="120" t="s">
        <v>1315</v>
      </c>
      <c r="G2906" s="120">
        <v>17512515</v>
      </c>
      <c r="H2906" s="124"/>
      <c r="I2906" s="128" t="s">
        <v>7434</v>
      </c>
      <c r="J2906" s="124"/>
      <c r="K2906" s="124"/>
      <c r="L2906" s="124"/>
      <c r="M2906" s="124"/>
      <c r="N2906" s="207">
        <v>0</v>
      </c>
      <c r="O2906" s="207">
        <v>12544.4</v>
      </c>
      <c r="P2906" s="124" t="s">
        <v>1314</v>
      </c>
    </row>
    <row r="2907" spans="1:16" ht="63.75">
      <c r="A2907" s="257" t="s">
        <v>622</v>
      </c>
      <c r="B2907" s="124"/>
      <c r="C2907" s="125" t="s">
        <v>715</v>
      </c>
      <c r="D2907" s="119">
        <v>43222</v>
      </c>
      <c r="E2907" s="120" t="s">
        <v>6224</v>
      </c>
      <c r="F2907" s="120" t="s">
        <v>1315</v>
      </c>
      <c r="G2907" s="120">
        <v>17512513</v>
      </c>
      <c r="H2907" s="124"/>
      <c r="I2907" s="128" t="s">
        <v>7435</v>
      </c>
      <c r="J2907" s="124"/>
      <c r="K2907" s="124"/>
      <c r="L2907" s="124"/>
      <c r="M2907" s="124"/>
      <c r="N2907" s="207">
        <v>0</v>
      </c>
      <c r="O2907" s="207">
        <v>63824.61</v>
      </c>
      <c r="P2907" s="124" t="s">
        <v>1314</v>
      </c>
    </row>
    <row r="2908" spans="1:16" ht="63.75">
      <c r="A2908" s="257" t="s">
        <v>622</v>
      </c>
      <c r="B2908" s="124"/>
      <c r="C2908" s="125" t="s">
        <v>715</v>
      </c>
      <c r="D2908" s="119">
        <v>43222</v>
      </c>
      <c r="E2908" s="120" t="s">
        <v>6225</v>
      </c>
      <c r="F2908" s="120" t="s">
        <v>1315</v>
      </c>
      <c r="G2908" s="120">
        <v>17512511</v>
      </c>
      <c r="H2908" s="124"/>
      <c r="I2908" s="128" t="s">
        <v>7436</v>
      </c>
      <c r="J2908" s="124"/>
      <c r="K2908" s="124"/>
      <c r="L2908" s="124"/>
      <c r="M2908" s="124"/>
      <c r="N2908" s="207">
        <v>0</v>
      </c>
      <c r="O2908" s="207">
        <v>6063.81</v>
      </c>
      <c r="P2908" s="124" t="s">
        <v>1314</v>
      </c>
    </row>
    <row r="2909" spans="1:16" ht="63.75">
      <c r="A2909" s="257" t="s">
        <v>622</v>
      </c>
      <c r="B2909" s="124"/>
      <c r="C2909" s="125" t="s">
        <v>715</v>
      </c>
      <c r="D2909" s="119">
        <v>43222</v>
      </c>
      <c r="E2909" s="120" t="s">
        <v>6226</v>
      </c>
      <c r="F2909" s="120" t="s">
        <v>1315</v>
      </c>
      <c r="G2909" s="120">
        <v>17511833</v>
      </c>
      <c r="H2909" s="124"/>
      <c r="I2909" s="128" t="s">
        <v>7437</v>
      </c>
      <c r="J2909" s="124"/>
      <c r="K2909" s="124"/>
      <c r="L2909" s="124"/>
      <c r="M2909" s="124"/>
      <c r="N2909" s="207">
        <v>0</v>
      </c>
      <c r="O2909" s="207">
        <v>1520.69</v>
      </c>
      <c r="P2909" s="124" t="s">
        <v>1314</v>
      </c>
    </row>
    <row r="2910" spans="1:16" ht="63.75">
      <c r="A2910" s="257" t="s">
        <v>622</v>
      </c>
      <c r="B2910" s="124"/>
      <c r="C2910" s="125" t="s">
        <v>715</v>
      </c>
      <c r="D2910" s="119">
        <v>43222</v>
      </c>
      <c r="E2910" s="120" t="s">
        <v>6227</v>
      </c>
      <c r="F2910" s="120" t="s">
        <v>1315</v>
      </c>
      <c r="G2910" s="120">
        <v>17511815</v>
      </c>
      <c r="H2910" s="124"/>
      <c r="I2910" s="128" t="s">
        <v>7438</v>
      </c>
      <c r="J2910" s="124"/>
      <c r="K2910" s="124"/>
      <c r="L2910" s="124"/>
      <c r="M2910" s="124"/>
      <c r="N2910" s="207">
        <v>0</v>
      </c>
      <c r="O2910" s="207">
        <v>78467.490000000005</v>
      </c>
      <c r="P2910" s="124" t="s">
        <v>1314</v>
      </c>
    </row>
    <row r="2911" spans="1:16" ht="63.75">
      <c r="A2911" s="257" t="s">
        <v>622</v>
      </c>
      <c r="B2911" s="124"/>
      <c r="C2911" s="125" t="s">
        <v>715</v>
      </c>
      <c r="D2911" s="119">
        <v>43222</v>
      </c>
      <c r="E2911" s="120" t="s">
        <v>6228</v>
      </c>
      <c r="F2911" s="120" t="s">
        <v>1315</v>
      </c>
      <c r="G2911" s="120">
        <v>17511791</v>
      </c>
      <c r="H2911" s="124"/>
      <c r="I2911" s="128" t="s">
        <v>7439</v>
      </c>
      <c r="J2911" s="124"/>
      <c r="K2911" s="124"/>
      <c r="L2911" s="124"/>
      <c r="M2911" s="124"/>
      <c r="N2911" s="207">
        <v>0</v>
      </c>
      <c r="O2911" s="207">
        <v>4718.03</v>
      </c>
      <c r="P2911" s="124" t="s">
        <v>1314</v>
      </c>
    </row>
    <row r="2912" spans="1:16" ht="63.75">
      <c r="A2912" s="257" t="s">
        <v>622</v>
      </c>
      <c r="B2912" s="124"/>
      <c r="C2912" s="125" t="s">
        <v>715</v>
      </c>
      <c r="D2912" s="119">
        <v>43222</v>
      </c>
      <c r="E2912" s="120" t="s">
        <v>6229</v>
      </c>
      <c r="F2912" s="120" t="s">
        <v>1315</v>
      </c>
      <c r="G2912" s="120">
        <v>17511778</v>
      </c>
      <c r="H2912" s="124"/>
      <c r="I2912" s="128" t="s">
        <v>7440</v>
      </c>
      <c r="J2912" s="124"/>
      <c r="K2912" s="124"/>
      <c r="L2912" s="124"/>
      <c r="M2912" s="124"/>
      <c r="N2912" s="207">
        <v>0</v>
      </c>
      <c r="O2912" s="207">
        <v>1831.91</v>
      </c>
      <c r="P2912" s="124" t="s">
        <v>1314</v>
      </c>
    </row>
    <row r="2913" spans="1:16" ht="63.75">
      <c r="A2913" s="257" t="s">
        <v>622</v>
      </c>
      <c r="B2913" s="124"/>
      <c r="C2913" s="125" t="s">
        <v>715</v>
      </c>
      <c r="D2913" s="119">
        <v>43222</v>
      </c>
      <c r="E2913" s="120" t="s">
        <v>6230</v>
      </c>
      <c r="F2913" s="120" t="s">
        <v>1315</v>
      </c>
      <c r="G2913" s="120">
        <v>17511768</v>
      </c>
      <c r="H2913" s="124"/>
      <c r="I2913" s="128" t="s">
        <v>7441</v>
      </c>
      <c r="J2913" s="124"/>
      <c r="K2913" s="124"/>
      <c r="L2913" s="124"/>
      <c r="M2913" s="124"/>
      <c r="N2913" s="207">
        <v>0</v>
      </c>
      <c r="O2913" s="207">
        <v>286181.96999999997</v>
      </c>
      <c r="P2913" s="124" t="s">
        <v>1314</v>
      </c>
    </row>
    <row r="2914" spans="1:16" ht="63.75">
      <c r="A2914" s="257" t="s">
        <v>622</v>
      </c>
      <c r="B2914" s="124"/>
      <c r="C2914" s="125" t="s">
        <v>715</v>
      </c>
      <c r="D2914" s="119">
        <v>43222</v>
      </c>
      <c r="E2914" s="120" t="s">
        <v>6231</v>
      </c>
      <c r="F2914" s="120" t="s">
        <v>1315</v>
      </c>
      <c r="G2914" s="120">
        <v>17511754</v>
      </c>
      <c r="H2914" s="124"/>
      <c r="I2914" s="128" t="s">
        <v>7442</v>
      </c>
      <c r="J2914" s="124"/>
      <c r="K2914" s="124"/>
      <c r="L2914" s="124"/>
      <c r="M2914" s="124"/>
      <c r="N2914" s="207">
        <v>0</v>
      </c>
      <c r="O2914" s="207">
        <v>143211.51</v>
      </c>
      <c r="P2914" s="124" t="s">
        <v>1314</v>
      </c>
    </row>
    <row r="2915" spans="1:16" ht="63.75">
      <c r="A2915" s="257" t="s">
        <v>622</v>
      </c>
      <c r="B2915" s="124"/>
      <c r="C2915" s="125" t="s">
        <v>715</v>
      </c>
      <c r="D2915" s="119">
        <v>43222</v>
      </c>
      <c r="E2915" s="120" t="s">
        <v>6232</v>
      </c>
      <c r="F2915" s="120" t="s">
        <v>1315</v>
      </c>
      <c r="G2915" s="120">
        <v>17511743</v>
      </c>
      <c r="H2915" s="124"/>
      <c r="I2915" s="128" t="s">
        <v>7443</v>
      </c>
      <c r="J2915" s="124"/>
      <c r="K2915" s="124"/>
      <c r="L2915" s="124"/>
      <c r="M2915" s="124"/>
      <c r="N2915" s="207">
        <v>0</v>
      </c>
      <c r="O2915" s="207">
        <v>117147.61</v>
      </c>
      <c r="P2915" s="124" t="s">
        <v>1314</v>
      </c>
    </row>
    <row r="2916" spans="1:16" ht="63.75">
      <c r="A2916" s="257" t="s">
        <v>622</v>
      </c>
      <c r="B2916" s="124"/>
      <c r="C2916" s="125" t="s">
        <v>715</v>
      </c>
      <c r="D2916" s="119">
        <v>43222</v>
      </c>
      <c r="E2916" s="120" t="s">
        <v>6233</v>
      </c>
      <c r="F2916" s="120" t="s">
        <v>1315</v>
      </c>
      <c r="G2916" s="120">
        <v>17493648</v>
      </c>
      <c r="H2916" s="124"/>
      <c r="I2916" s="128" t="s">
        <v>7443</v>
      </c>
      <c r="J2916" s="124"/>
      <c r="K2916" s="124"/>
      <c r="L2916" s="124"/>
      <c r="M2916" s="124"/>
      <c r="N2916" s="207">
        <v>0</v>
      </c>
      <c r="O2916" s="207">
        <v>333813.59999999998</v>
      </c>
      <c r="P2916" s="124" t="s">
        <v>1314</v>
      </c>
    </row>
    <row r="2917" spans="1:16" ht="76.5">
      <c r="A2917" s="257">
        <v>513</v>
      </c>
      <c r="B2917" s="124"/>
      <c r="C2917" s="125" t="s">
        <v>201</v>
      </c>
      <c r="D2917" s="119">
        <v>43222</v>
      </c>
      <c r="E2917" s="120" t="s">
        <v>6234</v>
      </c>
      <c r="F2917" s="120" t="s">
        <v>1315</v>
      </c>
      <c r="G2917" s="120">
        <v>17512495</v>
      </c>
      <c r="H2917" s="124"/>
      <c r="I2917" s="128" t="s">
        <v>7445</v>
      </c>
      <c r="J2917" s="124"/>
      <c r="K2917" s="124"/>
      <c r="L2917" s="124"/>
      <c r="M2917" s="124"/>
      <c r="N2917" s="207">
        <v>37500</v>
      </c>
      <c r="O2917" s="207">
        <v>0</v>
      </c>
      <c r="P2917" s="124" t="s">
        <v>1314</v>
      </c>
    </row>
    <row r="2918" spans="1:16" ht="76.5">
      <c r="A2918" s="257">
        <v>513</v>
      </c>
      <c r="B2918" s="124"/>
      <c r="C2918" s="125" t="s">
        <v>201</v>
      </c>
      <c r="D2918" s="119">
        <v>43222</v>
      </c>
      <c r="E2918" s="120" t="s">
        <v>6235</v>
      </c>
      <c r="F2918" s="120" t="s">
        <v>1315</v>
      </c>
      <c r="G2918" s="120">
        <v>17507925</v>
      </c>
      <c r="H2918" s="124"/>
      <c r="I2918" s="128" t="s">
        <v>7446</v>
      </c>
      <c r="J2918" s="124"/>
      <c r="K2918" s="124"/>
      <c r="L2918" s="124"/>
      <c r="M2918" s="124"/>
      <c r="N2918" s="207">
        <v>52615.67</v>
      </c>
      <c r="O2918" s="207">
        <v>0</v>
      </c>
      <c r="P2918" s="124" t="s">
        <v>1314</v>
      </c>
    </row>
    <row r="2919" spans="1:16" ht="76.5">
      <c r="A2919" s="257">
        <v>513</v>
      </c>
      <c r="B2919" s="124"/>
      <c r="C2919" s="125" t="s">
        <v>201</v>
      </c>
      <c r="D2919" s="119">
        <v>43222</v>
      </c>
      <c r="E2919" s="120" t="s">
        <v>6236</v>
      </c>
      <c r="F2919" s="120" t="s">
        <v>1315</v>
      </c>
      <c r="G2919" s="120">
        <v>17507916</v>
      </c>
      <c r="H2919" s="124"/>
      <c r="I2919" s="128" t="s">
        <v>7447</v>
      </c>
      <c r="J2919" s="124"/>
      <c r="K2919" s="124"/>
      <c r="L2919" s="124"/>
      <c r="M2919" s="124"/>
      <c r="N2919" s="207">
        <v>43321.68</v>
      </c>
      <c r="O2919" s="207">
        <v>0</v>
      </c>
      <c r="P2919" s="124" t="s">
        <v>1314</v>
      </c>
    </row>
    <row r="2920" spans="1:16" ht="89.25">
      <c r="A2920" s="257">
        <v>513</v>
      </c>
      <c r="B2920" s="124"/>
      <c r="C2920" s="125" t="s">
        <v>201</v>
      </c>
      <c r="D2920" s="119">
        <v>43222</v>
      </c>
      <c r="E2920" s="120" t="s">
        <v>6237</v>
      </c>
      <c r="F2920" s="120" t="s">
        <v>15</v>
      </c>
      <c r="G2920" s="120">
        <v>4888</v>
      </c>
      <c r="H2920" s="124"/>
      <c r="I2920" s="128" t="s">
        <v>7448</v>
      </c>
      <c r="J2920" s="124"/>
      <c r="K2920" s="124"/>
      <c r="L2920" s="124"/>
      <c r="M2920" s="124"/>
      <c r="N2920" s="207">
        <v>50</v>
      </c>
      <c r="O2920" s="207">
        <v>0</v>
      </c>
      <c r="P2920" s="124" t="s">
        <v>1314</v>
      </c>
    </row>
    <row r="2921" spans="1:16" ht="102">
      <c r="A2921" s="257">
        <v>197</v>
      </c>
      <c r="B2921" s="124"/>
      <c r="C2921" s="125" t="s">
        <v>754</v>
      </c>
      <c r="D2921" s="119">
        <v>43222</v>
      </c>
      <c r="E2921" s="120" t="s">
        <v>6238</v>
      </c>
      <c r="F2921" s="120" t="s">
        <v>1257</v>
      </c>
      <c r="G2921" s="120">
        <v>4879</v>
      </c>
      <c r="H2921" s="124"/>
      <c r="I2921" s="128" t="s">
        <v>7449</v>
      </c>
      <c r="J2921" s="124"/>
      <c r="K2921" s="124"/>
      <c r="L2921" s="124"/>
      <c r="M2921" s="124"/>
      <c r="N2921" s="207">
        <v>274.17</v>
      </c>
      <c r="O2921" s="207">
        <v>0</v>
      </c>
      <c r="P2921" s="124" t="s">
        <v>1314</v>
      </c>
    </row>
    <row r="2922" spans="1:16" ht="89.25">
      <c r="A2922" s="257">
        <v>197</v>
      </c>
      <c r="B2922" s="124"/>
      <c r="C2922" s="125" t="s">
        <v>754</v>
      </c>
      <c r="D2922" s="119">
        <v>43222</v>
      </c>
      <c r="E2922" s="120" t="s">
        <v>6239</v>
      </c>
      <c r="F2922" s="120" t="s">
        <v>15</v>
      </c>
      <c r="G2922" s="120">
        <v>4879</v>
      </c>
      <c r="H2922" s="124"/>
      <c r="I2922" s="128" t="s">
        <v>7450</v>
      </c>
      <c r="J2922" s="124"/>
      <c r="K2922" s="124"/>
      <c r="L2922" s="124"/>
      <c r="M2922" s="124"/>
      <c r="N2922" s="207">
        <v>295.66000000000003</v>
      </c>
      <c r="O2922" s="207">
        <v>0</v>
      </c>
      <c r="P2922" s="124" t="s">
        <v>1314</v>
      </c>
    </row>
    <row r="2923" spans="1:16" ht="38.25">
      <c r="A2923" s="257">
        <v>35</v>
      </c>
      <c r="B2923" s="124"/>
      <c r="C2923" s="125" t="s">
        <v>696</v>
      </c>
      <c r="D2923" s="119">
        <v>43223</v>
      </c>
      <c r="E2923" s="120" t="s">
        <v>6240</v>
      </c>
      <c r="F2923" s="120" t="s">
        <v>3</v>
      </c>
      <c r="G2923" s="120">
        <v>1619017</v>
      </c>
      <c r="H2923" s="124"/>
      <c r="I2923" s="128" t="s">
        <v>7452</v>
      </c>
      <c r="J2923" s="124"/>
      <c r="K2923" s="124"/>
      <c r="L2923" s="124"/>
      <c r="M2923" s="124"/>
      <c r="N2923" s="207">
        <v>0</v>
      </c>
      <c r="O2923" s="207">
        <v>1278</v>
      </c>
      <c r="P2923" s="124" t="s">
        <v>1314</v>
      </c>
    </row>
    <row r="2924" spans="1:16" ht="51">
      <c r="A2924" s="257" t="s">
        <v>619</v>
      </c>
      <c r="B2924" s="124"/>
      <c r="C2924" s="125" t="s">
        <v>713</v>
      </c>
      <c r="D2924" s="119">
        <v>43223</v>
      </c>
      <c r="E2924" s="120" t="s">
        <v>6241</v>
      </c>
      <c r="F2924" s="120" t="s">
        <v>3</v>
      </c>
      <c r="G2924" s="120">
        <v>1619016</v>
      </c>
      <c r="H2924" s="124"/>
      <c r="I2924" s="128" t="s">
        <v>7453</v>
      </c>
      <c r="J2924" s="124"/>
      <c r="K2924" s="124"/>
      <c r="L2924" s="124"/>
      <c r="M2924" s="124"/>
      <c r="N2924" s="207">
        <v>0</v>
      </c>
      <c r="O2924" s="207">
        <v>4726.6000000000004</v>
      </c>
      <c r="P2924" s="124" t="s">
        <v>1314</v>
      </c>
    </row>
    <row r="2925" spans="1:16" ht="63.75">
      <c r="A2925" s="257" t="s">
        <v>619</v>
      </c>
      <c r="B2925" s="124"/>
      <c r="C2925" s="125" t="s">
        <v>713</v>
      </c>
      <c r="D2925" s="119">
        <v>43223</v>
      </c>
      <c r="E2925" s="120" t="s">
        <v>6242</v>
      </c>
      <c r="F2925" s="120" t="s">
        <v>3</v>
      </c>
      <c r="G2925" s="120">
        <v>1619013</v>
      </c>
      <c r="H2925" s="124"/>
      <c r="I2925" s="128" t="s">
        <v>7454</v>
      </c>
      <c r="J2925" s="124"/>
      <c r="K2925" s="124"/>
      <c r="L2925" s="124"/>
      <c r="M2925" s="124"/>
      <c r="N2925" s="207">
        <v>0</v>
      </c>
      <c r="O2925" s="207">
        <v>1206.51</v>
      </c>
      <c r="P2925" s="124" t="s">
        <v>1314</v>
      </c>
    </row>
    <row r="2926" spans="1:16" ht="51">
      <c r="A2926" s="257">
        <v>20</v>
      </c>
      <c r="B2926" s="124"/>
      <c r="C2926" s="125" t="s">
        <v>693</v>
      </c>
      <c r="D2926" s="119">
        <v>43223</v>
      </c>
      <c r="E2926" s="120" t="s">
        <v>6243</v>
      </c>
      <c r="F2926" s="120" t="s">
        <v>3</v>
      </c>
      <c r="G2926" s="120">
        <v>1618998</v>
      </c>
      <c r="H2926" s="124"/>
      <c r="I2926" s="128" t="s">
        <v>7455</v>
      </c>
      <c r="J2926" s="124"/>
      <c r="K2926" s="124"/>
      <c r="L2926" s="124"/>
      <c r="M2926" s="124"/>
      <c r="N2926" s="207">
        <v>0</v>
      </c>
      <c r="O2926" s="207">
        <v>20</v>
      </c>
      <c r="P2926" s="124" t="s">
        <v>1314</v>
      </c>
    </row>
    <row r="2927" spans="1:16" ht="51">
      <c r="A2927" s="257">
        <v>155</v>
      </c>
      <c r="B2927" s="124"/>
      <c r="C2927" s="125" t="s">
        <v>744</v>
      </c>
      <c r="D2927" s="119">
        <v>43223</v>
      </c>
      <c r="E2927" s="120" t="s">
        <v>6244</v>
      </c>
      <c r="F2927" s="120" t="s">
        <v>3</v>
      </c>
      <c r="G2927" s="120">
        <v>1618968</v>
      </c>
      <c r="H2927" s="124"/>
      <c r="I2927" s="128" t="s">
        <v>7456</v>
      </c>
      <c r="J2927" s="124"/>
      <c r="K2927" s="124"/>
      <c r="L2927" s="124"/>
      <c r="M2927" s="124"/>
      <c r="N2927" s="207">
        <v>0</v>
      </c>
      <c r="O2927" s="207">
        <v>1000</v>
      </c>
      <c r="P2927" s="124" t="s">
        <v>1314</v>
      </c>
    </row>
    <row r="2928" spans="1:16" ht="38.25">
      <c r="A2928" s="257">
        <v>86</v>
      </c>
      <c r="B2928" s="124"/>
      <c r="C2928" s="125" t="s">
        <v>710</v>
      </c>
      <c r="D2928" s="119">
        <v>43223</v>
      </c>
      <c r="E2928" s="120" t="s">
        <v>6245</v>
      </c>
      <c r="F2928" s="120" t="s">
        <v>3</v>
      </c>
      <c r="G2928" s="120">
        <v>1618966</v>
      </c>
      <c r="H2928" s="124"/>
      <c r="I2928" s="128" t="s">
        <v>7457</v>
      </c>
      <c r="J2928" s="124"/>
      <c r="K2928" s="124"/>
      <c r="L2928" s="124"/>
      <c r="M2928" s="124"/>
      <c r="N2928" s="207">
        <v>0</v>
      </c>
      <c r="O2928" s="207">
        <v>0.01</v>
      </c>
      <c r="P2928" s="124" t="s">
        <v>1314</v>
      </c>
    </row>
    <row r="2929" spans="1:16" ht="51">
      <c r="A2929" s="257" t="s">
        <v>619</v>
      </c>
      <c r="B2929" s="124"/>
      <c r="C2929" s="125" t="s">
        <v>713</v>
      </c>
      <c r="D2929" s="119">
        <v>43223</v>
      </c>
      <c r="E2929" s="120" t="s">
        <v>6246</v>
      </c>
      <c r="F2929" s="120" t="s">
        <v>3</v>
      </c>
      <c r="G2929" s="120">
        <v>1618960</v>
      </c>
      <c r="H2929" s="124"/>
      <c r="I2929" s="128" t="s">
        <v>7458</v>
      </c>
      <c r="J2929" s="124"/>
      <c r="K2929" s="124"/>
      <c r="L2929" s="124"/>
      <c r="M2929" s="124"/>
      <c r="N2929" s="207">
        <v>0</v>
      </c>
      <c r="O2929" s="207">
        <v>742</v>
      </c>
      <c r="P2929" s="124" t="s">
        <v>1314</v>
      </c>
    </row>
    <row r="2930" spans="1:16" ht="51">
      <c r="A2930" s="257" t="s">
        <v>619</v>
      </c>
      <c r="B2930" s="124"/>
      <c r="C2930" s="125" t="s">
        <v>713</v>
      </c>
      <c r="D2930" s="119">
        <v>43223</v>
      </c>
      <c r="E2930" s="120" t="s">
        <v>6247</v>
      </c>
      <c r="F2930" s="120" t="s">
        <v>3</v>
      </c>
      <c r="G2930" s="120">
        <v>1619031</v>
      </c>
      <c r="H2930" s="124"/>
      <c r="I2930" s="128" t="s">
        <v>7459</v>
      </c>
      <c r="J2930" s="124"/>
      <c r="K2930" s="124"/>
      <c r="L2930" s="124"/>
      <c r="M2930" s="124"/>
      <c r="N2930" s="207">
        <v>0</v>
      </c>
      <c r="O2930" s="207">
        <v>699.09</v>
      </c>
      <c r="P2930" s="124" t="s">
        <v>1314</v>
      </c>
    </row>
    <row r="2931" spans="1:16" ht="51">
      <c r="A2931" s="257" t="s">
        <v>619</v>
      </c>
      <c r="B2931" s="124"/>
      <c r="C2931" s="125" t="s">
        <v>713</v>
      </c>
      <c r="D2931" s="119">
        <v>43223</v>
      </c>
      <c r="E2931" s="120" t="s">
        <v>6248</v>
      </c>
      <c r="F2931" s="120" t="s">
        <v>3</v>
      </c>
      <c r="G2931" s="120">
        <v>1619055</v>
      </c>
      <c r="H2931" s="124"/>
      <c r="I2931" s="128" t="s">
        <v>7460</v>
      </c>
      <c r="J2931" s="124"/>
      <c r="K2931" s="124"/>
      <c r="L2931" s="124"/>
      <c r="M2931" s="124"/>
      <c r="N2931" s="207">
        <v>0</v>
      </c>
      <c r="O2931" s="207">
        <v>84.5</v>
      </c>
      <c r="P2931" s="124" t="s">
        <v>1314</v>
      </c>
    </row>
    <row r="2932" spans="1:16" ht="38.25">
      <c r="A2932" s="257">
        <v>35</v>
      </c>
      <c r="B2932" s="124"/>
      <c r="C2932" s="125" t="s">
        <v>696</v>
      </c>
      <c r="D2932" s="119">
        <v>43223</v>
      </c>
      <c r="E2932" s="120" t="s">
        <v>6249</v>
      </c>
      <c r="F2932" s="120" t="s">
        <v>3</v>
      </c>
      <c r="G2932" s="120">
        <v>1618823</v>
      </c>
      <c r="H2932" s="124"/>
      <c r="I2932" s="128" t="s">
        <v>7461</v>
      </c>
      <c r="J2932" s="124"/>
      <c r="K2932" s="124"/>
      <c r="L2932" s="124"/>
      <c r="M2932" s="124"/>
      <c r="N2932" s="207">
        <v>0</v>
      </c>
      <c r="O2932" s="207">
        <v>20</v>
      </c>
      <c r="P2932" s="124" t="s">
        <v>1314</v>
      </c>
    </row>
    <row r="2933" spans="1:16" ht="51">
      <c r="A2933" s="257" t="s">
        <v>619</v>
      </c>
      <c r="B2933" s="124"/>
      <c r="C2933" s="125" t="s">
        <v>713</v>
      </c>
      <c r="D2933" s="119">
        <v>43223</v>
      </c>
      <c r="E2933" s="120" t="s">
        <v>6250</v>
      </c>
      <c r="F2933" s="120" t="s">
        <v>3</v>
      </c>
      <c r="G2933" s="120">
        <v>1618863</v>
      </c>
      <c r="H2933" s="124"/>
      <c r="I2933" s="128" t="s">
        <v>7462</v>
      </c>
      <c r="J2933" s="124"/>
      <c r="K2933" s="124"/>
      <c r="L2933" s="124"/>
      <c r="M2933" s="124"/>
      <c r="N2933" s="207">
        <v>0</v>
      </c>
      <c r="O2933" s="207">
        <v>0.2</v>
      </c>
      <c r="P2933" s="124" t="s">
        <v>3943</v>
      </c>
    </row>
    <row r="2934" spans="1:16" ht="51">
      <c r="A2934" s="257" t="s">
        <v>619</v>
      </c>
      <c r="B2934" s="124"/>
      <c r="C2934" s="125" t="s">
        <v>713</v>
      </c>
      <c r="D2934" s="119">
        <v>43223</v>
      </c>
      <c r="E2934" s="120" t="s">
        <v>6251</v>
      </c>
      <c r="F2934" s="120" t="s">
        <v>3</v>
      </c>
      <c r="G2934" s="120">
        <v>1618865</v>
      </c>
      <c r="H2934" s="124"/>
      <c r="I2934" s="128" t="s">
        <v>7463</v>
      </c>
      <c r="J2934" s="124"/>
      <c r="K2934" s="124"/>
      <c r="L2934" s="124"/>
      <c r="M2934" s="124"/>
      <c r="N2934" s="207">
        <v>0</v>
      </c>
      <c r="O2934" s="207">
        <v>2075</v>
      </c>
      <c r="P2934" s="124" t="s">
        <v>1314</v>
      </c>
    </row>
    <row r="2935" spans="1:16" ht="51">
      <c r="A2935" s="257">
        <v>20</v>
      </c>
      <c r="B2935" s="124"/>
      <c r="C2935" s="125" t="s">
        <v>693</v>
      </c>
      <c r="D2935" s="119">
        <v>43223</v>
      </c>
      <c r="E2935" s="120" t="s">
        <v>6252</v>
      </c>
      <c r="F2935" s="120" t="s">
        <v>3</v>
      </c>
      <c r="G2935" s="120">
        <v>1618927</v>
      </c>
      <c r="H2935" s="124"/>
      <c r="I2935" s="128" t="s">
        <v>7464</v>
      </c>
      <c r="J2935" s="124"/>
      <c r="K2935" s="124"/>
      <c r="L2935" s="124"/>
      <c r="M2935" s="124"/>
      <c r="N2935" s="207">
        <v>0</v>
      </c>
      <c r="O2935" s="207">
        <v>400</v>
      </c>
      <c r="P2935" s="124" t="s">
        <v>1314</v>
      </c>
    </row>
    <row r="2936" spans="1:16" ht="51">
      <c r="A2936" s="257" t="s">
        <v>619</v>
      </c>
      <c r="B2936" s="124"/>
      <c r="C2936" s="125" t="s">
        <v>713</v>
      </c>
      <c r="D2936" s="119">
        <v>43223</v>
      </c>
      <c r="E2936" s="120" t="s">
        <v>6253</v>
      </c>
      <c r="F2936" s="120" t="s">
        <v>3</v>
      </c>
      <c r="G2936" s="120">
        <v>1619139</v>
      </c>
      <c r="H2936" s="124"/>
      <c r="I2936" s="128" t="s">
        <v>7465</v>
      </c>
      <c r="J2936" s="124"/>
      <c r="K2936" s="124"/>
      <c r="L2936" s="124"/>
      <c r="M2936" s="124"/>
      <c r="N2936" s="207">
        <v>0</v>
      </c>
      <c r="O2936" s="207">
        <v>2000</v>
      </c>
      <c r="P2936" s="124" t="s">
        <v>1314</v>
      </c>
    </row>
    <row r="2937" spans="1:16" ht="51">
      <c r="A2937" s="257" t="s">
        <v>619</v>
      </c>
      <c r="B2937" s="124"/>
      <c r="C2937" s="125" t="s">
        <v>713</v>
      </c>
      <c r="D2937" s="119">
        <v>43223</v>
      </c>
      <c r="E2937" s="120" t="s">
        <v>6254</v>
      </c>
      <c r="F2937" s="120" t="s">
        <v>3</v>
      </c>
      <c r="G2937" s="120">
        <v>1619144</v>
      </c>
      <c r="H2937" s="124"/>
      <c r="I2937" s="128" t="s">
        <v>7466</v>
      </c>
      <c r="J2937" s="124"/>
      <c r="K2937" s="124"/>
      <c r="L2937" s="124"/>
      <c r="M2937" s="124"/>
      <c r="N2937" s="207">
        <v>0</v>
      </c>
      <c r="O2937" s="207">
        <v>668.82</v>
      </c>
      <c r="P2937" s="124" t="s">
        <v>1314</v>
      </c>
    </row>
    <row r="2938" spans="1:16" ht="63.75">
      <c r="A2938" s="257">
        <v>291</v>
      </c>
      <c r="B2938" s="124"/>
      <c r="C2938" s="125" t="s">
        <v>794</v>
      </c>
      <c r="D2938" s="119">
        <v>43223</v>
      </c>
      <c r="E2938" s="120" t="s">
        <v>6255</v>
      </c>
      <c r="F2938" s="120" t="s">
        <v>3</v>
      </c>
      <c r="G2938" s="120">
        <v>1619149</v>
      </c>
      <c r="H2938" s="124"/>
      <c r="I2938" s="128" t="s">
        <v>7467</v>
      </c>
      <c r="J2938" s="124"/>
      <c r="K2938" s="124"/>
      <c r="L2938" s="124"/>
      <c r="M2938" s="124"/>
      <c r="N2938" s="207">
        <v>0</v>
      </c>
      <c r="O2938" s="207">
        <v>7031.5</v>
      </c>
      <c r="P2938" s="124" t="s">
        <v>1314</v>
      </c>
    </row>
    <row r="2939" spans="1:16" ht="51">
      <c r="A2939" s="257" t="s">
        <v>619</v>
      </c>
      <c r="B2939" s="124"/>
      <c r="C2939" s="125" t="s">
        <v>713</v>
      </c>
      <c r="D2939" s="119">
        <v>43223</v>
      </c>
      <c r="E2939" s="120" t="s">
        <v>6256</v>
      </c>
      <c r="F2939" s="120" t="s">
        <v>3</v>
      </c>
      <c r="G2939" s="120">
        <v>1619063</v>
      </c>
      <c r="H2939" s="124"/>
      <c r="I2939" s="128" t="s">
        <v>7468</v>
      </c>
      <c r="J2939" s="124"/>
      <c r="K2939" s="124"/>
      <c r="L2939" s="124"/>
      <c r="M2939" s="124"/>
      <c r="N2939" s="207">
        <v>0</v>
      </c>
      <c r="O2939" s="207">
        <v>1168.17</v>
      </c>
      <c r="P2939" s="124" t="s">
        <v>1314</v>
      </c>
    </row>
    <row r="2940" spans="1:16" ht="51">
      <c r="A2940" s="257" t="s">
        <v>619</v>
      </c>
      <c r="B2940" s="124"/>
      <c r="C2940" s="125" t="s">
        <v>713</v>
      </c>
      <c r="D2940" s="119">
        <v>43223</v>
      </c>
      <c r="E2940" s="120" t="s">
        <v>6257</v>
      </c>
      <c r="F2940" s="120" t="s">
        <v>3</v>
      </c>
      <c r="G2940" s="120">
        <v>1619067</v>
      </c>
      <c r="H2940" s="124"/>
      <c r="I2940" s="128" t="s">
        <v>7469</v>
      </c>
      <c r="J2940" s="124"/>
      <c r="K2940" s="124"/>
      <c r="L2940" s="124"/>
      <c r="M2940" s="124"/>
      <c r="N2940" s="207">
        <v>0</v>
      </c>
      <c r="O2940" s="207">
        <v>140</v>
      </c>
      <c r="P2940" s="124" t="s">
        <v>1314</v>
      </c>
    </row>
    <row r="2941" spans="1:16" ht="38.25">
      <c r="A2941" s="257">
        <v>373</v>
      </c>
      <c r="B2941" s="124"/>
      <c r="C2941" s="125" t="s">
        <v>1269</v>
      </c>
      <c r="D2941" s="119">
        <v>43223</v>
      </c>
      <c r="E2941" s="120" t="s">
        <v>6258</v>
      </c>
      <c r="F2941" s="120" t="s">
        <v>3</v>
      </c>
      <c r="G2941" s="120">
        <v>1619072</v>
      </c>
      <c r="H2941" s="124"/>
      <c r="I2941" s="128" t="s">
        <v>7470</v>
      </c>
      <c r="J2941" s="124"/>
      <c r="K2941" s="124"/>
      <c r="L2941" s="124"/>
      <c r="M2941" s="124"/>
      <c r="N2941" s="207">
        <v>0</v>
      </c>
      <c r="O2941" s="207">
        <v>2082.67</v>
      </c>
      <c r="P2941" s="124" t="s">
        <v>1314</v>
      </c>
    </row>
    <row r="2942" spans="1:16" ht="51">
      <c r="A2942" s="257" t="s">
        <v>619</v>
      </c>
      <c r="B2942" s="124"/>
      <c r="C2942" s="125" t="s">
        <v>713</v>
      </c>
      <c r="D2942" s="119">
        <v>43223</v>
      </c>
      <c r="E2942" s="120" t="s">
        <v>6259</v>
      </c>
      <c r="F2942" s="120" t="s">
        <v>3</v>
      </c>
      <c r="G2942" s="120">
        <v>1619079</v>
      </c>
      <c r="H2942" s="124"/>
      <c r="I2942" s="128" t="s">
        <v>7471</v>
      </c>
      <c r="J2942" s="124"/>
      <c r="K2942" s="124"/>
      <c r="L2942" s="124"/>
      <c r="M2942" s="124"/>
      <c r="N2942" s="207">
        <v>0</v>
      </c>
      <c r="O2942" s="207">
        <v>816.30000000000007</v>
      </c>
      <c r="P2942" s="124" t="s">
        <v>1314</v>
      </c>
    </row>
    <row r="2943" spans="1:16" ht="51">
      <c r="A2943" s="257" t="s">
        <v>619</v>
      </c>
      <c r="B2943" s="124"/>
      <c r="C2943" s="125" t="s">
        <v>713</v>
      </c>
      <c r="D2943" s="119">
        <v>43223</v>
      </c>
      <c r="E2943" s="120" t="s">
        <v>6260</v>
      </c>
      <c r="F2943" s="120" t="s">
        <v>3</v>
      </c>
      <c r="G2943" s="120">
        <v>1619095</v>
      </c>
      <c r="H2943" s="124"/>
      <c r="I2943" s="128" t="s">
        <v>1382</v>
      </c>
      <c r="J2943" s="124"/>
      <c r="K2943" s="124"/>
      <c r="L2943" s="124"/>
      <c r="M2943" s="124"/>
      <c r="N2943" s="207">
        <v>0</v>
      </c>
      <c r="O2943" s="207">
        <v>9497.2000000000007</v>
      </c>
      <c r="P2943" s="124" t="s">
        <v>1314</v>
      </c>
    </row>
    <row r="2944" spans="1:16" ht="51">
      <c r="A2944" s="257" t="s">
        <v>619</v>
      </c>
      <c r="B2944" s="124"/>
      <c r="C2944" s="125" t="s">
        <v>713</v>
      </c>
      <c r="D2944" s="119">
        <v>43223</v>
      </c>
      <c r="E2944" s="120" t="s">
        <v>6261</v>
      </c>
      <c r="F2944" s="120" t="s">
        <v>3</v>
      </c>
      <c r="G2944" s="120">
        <v>1618915</v>
      </c>
      <c r="H2944" s="124"/>
      <c r="I2944" s="128" t="s">
        <v>7472</v>
      </c>
      <c r="J2944" s="124"/>
      <c r="K2944" s="124"/>
      <c r="L2944" s="124"/>
      <c r="M2944" s="124"/>
      <c r="N2944" s="207">
        <v>0</v>
      </c>
      <c r="O2944" s="207">
        <v>2000</v>
      </c>
      <c r="P2944" s="124" t="s">
        <v>1314</v>
      </c>
    </row>
    <row r="2945" spans="1:16" ht="51">
      <c r="A2945" s="257" t="s">
        <v>619</v>
      </c>
      <c r="B2945" s="124"/>
      <c r="C2945" s="125" t="s">
        <v>713</v>
      </c>
      <c r="D2945" s="119">
        <v>43223</v>
      </c>
      <c r="E2945" s="120" t="s">
        <v>6262</v>
      </c>
      <c r="F2945" s="120" t="s">
        <v>3</v>
      </c>
      <c r="G2945" s="120">
        <v>1618969</v>
      </c>
      <c r="H2945" s="124"/>
      <c r="I2945" s="128" t="s">
        <v>7473</v>
      </c>
      <c r="J2945" s="124"/>
      <c r="K2945" s="124"/>
      <c r="L2945" s="124"/>
      <c r="M2945" s="124"/>
      <c r="N2945" s="207">
        <v>0</v>
      </c>
      <c r="O2945" s="207">
        <v>856.78</v>
      </c>
      <c r="P2945" s="124" t="s">
        <v>1314</v>
      </c>
    </row>
    <row r="2946" spans="1:16" ht="51">
      <c r="A2946" s="257">
        <v>20</v>
      </c>
      <c r="B2946" s="124"/>
      <c r="C2946" s="125" t="s">
        <v>693</v>
      </c>
      <c r="D2946" s="119">
        <v>43223</v>
      </c>
      <c r="E2946" s="120" t="s">
        <v>6263</v>
      </c>
      <c r="F2946" s="120" t="s">
        <v>3</v>
      </c>
      <c r="G2946" s="120">
        <v>1618879</v>
      </c>
      <c r="H2946" s="124"/>
      <c r="I2946" s="128" t="s">
        <v>7474</v>
      </c>
      <c r="J2946" s="124"/>
      <c r="K2946" s="124"/>
      <c r="L2946" s="124"/>
      <c r="M2946" s="124"/>
      <c r="N2946" s="207">
        <v>0</v>
      </c>
      <c r="O2946" s="207">
        <v>36.800000000000004</v>
      </c>
      <c r="P2946" s="124" t="s">
        <v>3943</v>
      </c>
    </row>
    <row r="2947" spans="1:16" ht="63.75">
      <c r="A2947" s="257">
        <v>20</v>
      </c>
      <c r="B2947" s="124"/>
      <c r="C2947" s="125" t="s">
        <v>693</v>
      </c>
      <c r="D2947" s="119">
        <v>43223</v>
      </c>
      <c r="E2947" s="120" t="s">
        <v>6264</v>
      </c>
      <c r="F2947" s="120" t="s">
        <v>3</v>
      </c>
      <c r="G2947" s="120">
        <v>1618885</v>
      </c>
      <c r="H2947" s="124"/>
      <c r="I2947" s="128" t="s">
        <v>7475</v>
      </c>
      <c r="J2947" s="124"/>
      <c r="K2947" s="124"/>
      <c r="L2947" s="124"/>
      <c r="M2947" s="124"/>
      <c r="N2947" s="207">
        <v>0</v>
      </c>
      <c r="O2947" s="207">
        <v>6245.81</v>
      </c>
      <c r="P2947" s="124" t="s">
        <v>1314</v>
      </c>
    </row>
    <row r="2948" spans="1:16" ht="51">
      <c r="A2948" s="257">
        <v>20</v>
      </c>
      <c r="B2948" s="124"/>
      <c r="C2948" s="125" t="s">
        <v>693</v>
      </c>
      <c r="D2948" s="119">
        <v>43223</v>
      </c>
      <c r="E2948" s="120" t="s">
        <v>6265</v>
      </c>
      <c r="F2948" s="120" t="s">
        <v>3</v>
      </c>
      <c r="G2948" s="120">
        <v>1618888</v>
      </c>
      <c r="H2948" s="124"/>
      <c r="I2948" s="128" t="s">
        <v>7476</v>
      </c>
      <c r="J2948" s="124"/>
      <c r="K2948" s="124"/>
      <c r="L2948" s="124"/>
      <c r="M2948" s="124"/>
      <c r="N2948" s="207">
        <v>0</v>
      </c>
      <c r="O2948" s="207">
        <v>195000</v>
      </c>
      <c r="P2948" s="124" t="s">
        <v>1314</v>
      </c>
    </row>
    <row r="2949" spans="1:16" ht="63.75">
      <c r="A2949" s="257">
        <v>20</v>
      </c>
      <c r="B2949" s="124"/>
      <c r="C2949" s="125" t="s">
        <v>693</v>
      </c>
      <c r="D2949" s="119">
        <v>43223</v>
      </c>
      <c r="E2949" s="120" t="s">
        <v>6266</v>
      </c>
      <c r="F2949" s="120" t="s">
        <v>3</v>
      </c>
      <c r="G2949" s="120">
        <v>1618891</v>
      </c>
      <c r="H2949" s="124"/>
      <c r="I2949" s="128" t="s">
        <v>7477</v>
      </c>
      <c r="J2949" s="124"/>
      <c r="K2949" s="124"/>
      <c r="L2949" s="124"/>
      <c r="M2949" s="124"/>
      <c r="N2949" s="207">
        <v>0</v>
      </c>
      <c r="O2949" s="207">
        <v>18730</v>
      </c>
      <c r="P2949" s="124" t="s">
        <v>1314</v>
      </c>
    </row>
    <row r="2950" spans="1:16" ht="63.75">
      <c r="A2950" s="257">
        <v>20</v>
      </c>
      <c r="B2950" s="124"/>
      <c r="C2950" s="125" t="s">
        <v>693</v>
      </c>
      <c r="D2950" s="119">
        <v>43223</v>
      </c>
      <c r="E2950" s="120" t="s">
        <v>6267</v>
      </c>
      <c r="F2950" s="120" t="s">
        <v>3</v>
      </c>
      <c r="G2950" s="120">
        <v>1618895</v>
      </c>
      <c r="H2950" s="124"/>
      <c r="I2950" s="128" t="s">
        <v>7478</v>
      </c>
      <c r="J2950" s="124"/>
      <c r="K2950" s="124"/>
      <c r="L2950" s="124"/>
      <c r="M2950" s="124"/>
      <c r="N2950" s="207">
        <v>0</v>
      </c>
      <c r="O2950" s="207">
        <v>30280.799999999999</v>
      </c>
      <c r="P2950" s="124" t="s">
        <v>1314</v>
      </c>
    </row>
    <row r="2951" spans="1:16" ht="51">
      <c r="A2951" s="257">
        <v>20</v>
      </c>
      <c r="B2951" s="124"/>
      <c r="C2951" s="125" t="s">
        <v>693</v>
      </c>
      <c r="D2951" s="119">
        <v>43223</v>
      </c>
      <c r="E2951" s="120" t="s">
        <v>6268</v>
      </c>
      <c r="F2951" s="120" t="s">
        <v>3</v>
      </c>
      <c r="G2951" s="120">
        <v>1618897</v>
      </c>
      <c r="H2951" s="124"/>
      <c r="I2951" s="128" t="s">
        <v>7479</v>
      </c>
      <c r="J2951" s="124"/>
      <c r="K2951" s="124"/>
      <c r="L2951" s="124"/>
      <c r="M2951" s="124"/>
      <c r="N2951" s="207">
        <v>0</v>
      </c>
      <c r="O2951" s="207">
        <v>165</v>
      </c>
      <c r="P2951" s="124" t="s">
        <v>3943</v>
      </c>
    </row>
    <row r="2952" spans="1:16" ht="51">
      <c r="A2952" s="257">
        <v>20</v>
      </c>
      <c r="B2952" s="124"/>
      <c r="C2952" s="125" t="s">
        <v>693</v>
      </c>
      <c r="D2952" s="119">
        <v>43223</v>
      </c>
      <c r="E2952" s="120" t="s">
        <v>6269</v>
      </c>
      <c r="F2952" s="120" t="s">
        <v>3</v>
      </c>
      <c r="G2952" s="120">
        <v>1618900</v>
      </c>
      <c r="H2952" s="124"/>
      <c r="I2952" s="128" t="s">
        <v>7480</v>
      </c>
      <c r="J2952" s="124"/>
      <c r="K2952" s="124"/>
      <c r="L2952" s="124"/>
      <c r="M2952" s="124"/>
      <c r="N2952" s="207">
        <v>0</v>
      </c>
      <c r="O2952" s="207">
        <v>80</v>
      </c>
      <c r="P2952" s="124" t="s">
        <v>3943</v>
      </c>
    </row>
    <row r="2953" spans="1:16" ht="76.5">
      <c r="A2953" s="257">
        <v>25</v>
      </c>
      <c r="B2953" s="124"/>
      <c r="C2953" s="125" t="s">
        <v>694</v>
      </c>
      <c r="D2953" s="119">
        <v>43223</v>
      </c>
      <c r="E2953" s="120" t="s">
        <v>6270</v>
      </c>
      <c r="F2953" s="120" t="s">
        <v>1256</v>
      </c>
      <c r="G2953" s="120">
        <v>17531924</v>
      </c>
      <c r="H2953" s="124"/>
      <c r="I2953" s="128" t="s">
        <v>7481</v>
      </c>
      <c r="J2953" s="124"/>
      <c r="K2953" s="124"/>
      <c r="L2953" s="124"/>
      <c r="M2953" s="124"/>
      <c r="N2953" s="207">
        <v>0</v>
      </c>
      <c r="O2953" s="207">
        <v>183606.33</v>
      </c>
      <c r="P2953" s="124" t="s">
        <v>1314</v>
      </c>
    </row>
    <row r="2954" spans="1:16" ht="76.5">
      <c r="A2954" s="257">
        <v>25</v>
      </c>
      <c r="B2954" s="124"/>
      <c r="C2954" s="125" t="s">
        <v>694</v>
      </c>
      <c r="D2954" s="119">
        <v>43223</v>
      </c>
      <c r="E2954" s="120" t="s">
        <v>6271</v>
      </c>
      <c r="F2954" s="120" t="s">
        <v>1256</v>
      </c>
      <c r="G2954" s="120">
        <v>17531458</v>
      </c>
      <c r="H2954" s="124"/>
      <c r="I2954" s="128" t="s">
        <v>7482</v>
      </c>
      <c r="J2954" s="124"/>
      <c r="K2954" s="124"/>
      <c r="L2954" s="124"/>
      <c r="M2954" s="124"/>
      <c r="N2954" s="207">
        <v>0</v>
      </c>
      <c r="O2954" s="207">
        <v>942404.11</v>
      </c>
      <c r="P2954" s="124" t="s">
        <v>1314</v>
      </c>
    </row>
    <row r="2955" spans="1:16" ht="76.5">
      <c r="A2955" s="257">
        <v>25</v>
      </c>
      <c r="B2955" s="124"/>
      <c r="C2955" s="125" t="s">
        <v>694</v>
      </c>
      <c r="D2955" s="119">
        <v>43223</v>
      </c>
      <c r="E2955" s="120" t="s">
        <v>6272</v>
      </c>
      <c r="F2955" s="120" t="s">
        <v>1256</v>
      </c>
      <c r="G2955" s="120">
        <v>17531926</v>
      </c>
      <c r="H2955" s="124"/>
      <c r="I2955" s="128" t="s">
        <v>7483</v>
      </c>
      <c r="J2955" s="124"/>
      <c r="K2955" s="124"/>
      <c r="L2955" s="124"/>
      <c r="M2955" s="124"/>
      <c r="N2955" s="207">
        <v>0</v>
      </c>
      <c r="O2955" s="207">
        <v>399992.75</v>
      </c>
      <c r="P2955" s="124" t="s">
        <v>1314</v>
      </c>
    </row>
    <row r="2956" spans="1:16" ht="89.25">
      <c r="A2956" s="257">
        <v>574</v>
      </c>
      <c r="B2956" s="124"/>
      <c r="C2956" s="125" t="s">
        <v>850</v>
      </c>
      <c r="D2956" s="119">
        <v>43223</v>
      </c>
      <c r="E2956" s="120" t="s">
        <v>6273</v>
      </c>
      <c r="F2956" s="120" t="s">
        <v>15</v>
      </c>
      <c r="G2956" s="120">
        <v>4889</v>
      </c>
      <c r="H2956" s="124"/>
      <c r="I2956" s="128" t="s">
        <v>7485</v>
      </c>
      <c r="J2956" s="124"/>
      <c r="K2956" s="124"/>
      <c r="L2956" s="124"/>
      <c r="M2956" s="124"/>
      <c r="N2956" s="207">
        <v>603.33000000000004</v>
      </c>
      <c r="O2956" s="207">
        <v>0</v>
      </c>
      <c r="P2956" s="124" t="s">
        <v>1314</v>
      </c>
    </row>
    <row r="2957" spans="1:16" ht="51">
      <c r="A2957" s="257">
        <v>513</v>
      </c>
      <c r="B2957" s="124"/>
      <c r="C2957" s="125" t="s">
        <v>201</v>
      </c>
      <c r="D2957" s="119">
        <v>43223</v>
      </c>
      <c r="E2957" s="120" t="s">
        <v>6274</v>
      </c>
      <c r="F2957" s="120" t="s">
        <v>15</v>
      </c>
      <c r="G2957" s="120">
        <v>726928</v>
      </c>
      <c r="H2957" s="124"/>
      <c r="I2957" s="128" t="s">
        <v>4735</v>
      </c>
      <c r="J2957" s="124"/>
      <c r="K2957" s="124"/>
      <c r="L2957" s="124"/>
      <c r="M2957" s="124"/>
      <c r="N2957" s="207">
        <v>50</v>
      </c>
      <c r="O2957" s="207">
        <v>0</v>
      </c>
      <c r="P2957" s="124" t="s">
        <v>1314</v>
      </c>
    </row>
    <row r="2958" spans="1:16" ht="63.75">
      <c r="A2958" s="257">
        <v>513</v>
      </c>
      <c r="B2958" s="124"/>
      <c r="C2958" s="125" t="s">
        <v>201</v>
      </c>
      <c r="D2958" s="119">
        <v>43223</v>
      </c>
      <c r="E2958" s="120" t="s">
        <v>6275</v>
      </c>
      <c r="F2958" s="120" t="s">
        <v>15</v>
      </c>
      <c r="G2958" s="120">
        <v>726934</v>
      </c>
      <c r="H2958" s="124"/>
      <c r="I2958" s="128" t="s">
        <v>7486</v>
      </c>
      <c r="J2958" s="124"/>
      <c r="K2958" s="124"/>
      <c r="L2958" s="124"/>
      <c r="M2958" s="124"/>
      <c r="N2958" s="207">
        <v>50</v>
      </c>
      <c r="O2958" s="207">
        <v>0</v>
      </c>
      <c r="P2958" s="124" t="s">
        <v>1314</v>
      </c>
    </row>
    <row r="2959" spans="1:16" ht="51">
      <c r="A2959" s="257">
        <v>513</v>
      </c>
      <c r="B2959" s="124"/>
      <c r="C2959" s="125" t="s">
        <v>201</v>
      </c>
      <c r="D2959" s="119">
        <v>43223</v>
      </c>
      <c r="E2959" s="120" t="s">
        <v>6276</v>
      </c>
      <c r="F2959" s="120" t="s">
        <v>15</v>
      </c>
      <c r="G2959" s="120">
        <v>726936</v>
      </c>
      <c r="H2959" s="124"/>
      <c r="I2959" s="128" t="s">
        <v>6137</v>
      </c>
      <c r="J2959" s="124"/>
      <c r="K2959" s="124"/>
      <c r="L2959" s="124"/>
      <c r="M2959" s="124"/>
      <c r="N2959" s="207">
        <v>50</v>
      </c>
      <c r="O2959" s="207">
        <v>0</v>
      </c>
      <c r="P2959" s="124" t="s">
        <v>1314</v>
      </c>
    </row>
    <row r="2960" spans="1:16" ht="63.75">
      <c r="A2960" s="257">
        <v>15</v>
      </c>
      <c r="B2960" s="124"/>
      <c r="C2960" s="125" t="s">
        <v>691</v>
      </c>
      <c r="D2960" s="119">
        <v>43223</v>
      </c>
      <c r="E2960" s="120" t="s">
        <v>6277</v>
      </c>
      <c r="F2960" s="120" t="s">
        <v>15</v>
      </c>
      <c r="G2960" s="120">
        <v>727390</v>
      </c>
      <c r="H2960" s="124"/>
      <c r="I2960" s="128" t="s">
        <v>7487</v>
      </c>
      <c r="J2960" s="124"/>
      <c r="K2960" s="124"/>
      <c r="L2960" s="124"/>
      <c r="M2960" s="124"/>
      <c r="N2960" s="207">
        <v>50</v>
      </c>
      <c r="O2960" s="207">
        <v>0</v>
      </c>
      <c r="P2960" s="124" t="s">
        <v>1314</v>
      </c>
    </row>
    <row r="2961" spans="1:16" ht="51">
      <c r="A2961" s="257" t="s">
        <v>619</v>
      </c>
      <c r="B2961" s="124"/>
      <c r="C2961" s="125" t="s">
        <v>713</v>
      </c>
      <c r="D2961" s="119">
        <v>43224</v>
      </c>
      <c r="E2961" s="120" t="s">
        <v>6278</v>
      </c>
      <c r="F2961" s="120" t="s">
        <v>3</v>
      </c>
      <c r="G2961" s="120">
        <v>1619503</v>
      </c>
      <c r="H2961" s="124"/>
      <c r="I2961" s="128" t="s">
        <v>7489</v>
      </c>
      <c r="J2961" s="124"/>
      <c r="K2961" s="124"/>
      <c r="L2961" s="124"/>
      <c r="M2961" s="124"/>
      <c r="N2961" s="207">
        <v>0</v>
      </c>
      <c r="O2961" s="207">
        <v>5507.42</v>
      </c>
      <c r="P2961" s="124" t="s">
        <v>1314</v>
      </c>
    </row>
    <row r="2962" spans="1:16" ht="51">
      <c r="A2962" s="257" t="s">
        <v>619</v>
      </c>
      <c r="B2962" s="124"/>
      <c r="C2962" s="125" t="s">
        <v>713</v>
      </c>
      <c r="D2962" s="119">
        <v>43224</v>
      </c>
      <c r="E2962" s="120" t="s">
        <v>6279</v>
      </c>
      <c r="F2962" s="120" t="s">
        <v>3</v>
      </c>
      <c r="G2962" s="120">
        <v>1619513</v>
      </c>
      <c r="H2962" s="124"/>
      <c r="I2962" s="128" t="s">
        <v>7490</v>
      </c>
      <c r="J2962" s="124"/>
      <c r="K2962" s="124"/>
      <c r="L2962" s="124"/>
      <c r="M2962" s="124"/>
      <c r="N2962" s="207">
        <v>0</v>
      </c>
      <c r="O2962" s="207">
        <v>2064.1999999999998</v>
      </c>
      <c r="P2962" s="124" t="s">
        <v>1314</v>
      </c>
    </row>
    <row r="2963" spans="1:16" ht="51">
      <c r="A2963" s="257" t="s">
        <v>619</v>
      </c>
      <c r="B2963" s="124"/>
      <c r="C2963" s="125" t="s">
        <v>713</v>
      </c>
      <c r="D2963" s="119">
        <v>43224</v>
      </c>
      <c r="E2963" s="120" t="s">
        <v>6280</v>
      </c>
      <c r="F2963" s="120" t="s">
        <v>3</v>
      </c>
      <c r="G2963" s="120">
        <v>1619518</v>
      </c>
      <c r="H2963" s="124"/>
      <c r="I2963" s="128" t="s">
        <v>7491</v>
      </c>
      <c r="J2963" s="124"/>
      <c r="K2963" s="124"/>
      <c r="L2963" s="124"/>
      <c r="M2963" s="124"/>
      <c r="N2963" s="207">
        <v>0</v>
      </c>
      <c r="O2963" s="207">
        <v>1730.63</v>
      </c>
      <c r="P2963" s="124" t="s">
        <v>1314</v>
      </c>
    </row>
    <row r="2964" spans="1:16" ht="51">
      <c r="A2964" s="257" t="s">
        <v>619</v>
      </c>
      <c r="B2964" s="124"/>
      <c r="C2964" s="125" t="s">
        <v>713</v>
      </c>
      <c r="D2964" s="119">
        <v>43224</v>
      </c>
      <c r="E2964" s="120" t="s">
        <v>6281</v>
      </c>
      <c r="F2964" s="120" t="s">
        <v>3</v>
      </c>
      <c r="G2964" s="120">
        <v>1619520</v>
      </c>
      <c r="H2964" s="124"/>
      <c r="I2964" s="128" t="s">
        <v>7492</v>
      </c>
      <c r="J2964" s="124"/>
      <c r="K2964" s="124"/>
      <c r="L2964" s="124"/>
      <c r="M2964" s="124"/>
      <c r="N2964" s="207">
        <v>0</v>
      </c>
      <c r="O2964" s="207">
        <v>694.42</v>
      </c>
      <c r="P2964" s="124" t="s">
        <v>1314</v>
      </c>
    </row>
    <row r="2965" spans="1:16" ht="51">
      <c r="A2965" s="257" t="s">
        <v>619</v>
      </c>
      <c r="B2965" s="124"/>
      <c r="C2965" s="125" t="s">
        <v>713</v>
      </c>
      <c r="D2965" s="119">
        <v>43224</v>
      </c>
      <c r="E2965" s="120" t="s">
        <v>6282</v>
      </c>
      <c r="F2965" s="120" t="s">
        <v>3</v>
      </c>
      <c r="G2965" s="120">
        <v>1619522</v>
      </c>
      <c r="H2965" s="124"/>
      <c r="I2965" s="128" t="s">
        <v>7493</v>
      </c>
      <c r="J2965" s="124"/>
      <c r="K2965" s="124"/>
      <c r="L2965" s="124"/>
      <c r="M2965" s="124"/>
      <c r="N2965" s="207">
        <v>0</v>
      </c>
      <c r="O2965" s="207">
        <v>247.08</v>
      </c>
      <c r="P2965" s="124" t="s">
        <v>1314</v>
      </c>
    </row>
    <row r="2966" spans="1:16" ht="51">
      <c r="A2966" s="257" t="s">
        <v>619</v>
      </c>
      <c r="B2966" s="124"/>
      <c r="C2966" s="125" t="s">
        <v>713</v>
      </c>
      <c r="D2966" s="119">
        <v>43224</v>
      </c>
      <c r="E2966" s="120" t="s">
        <v>6283</v>
      </c>
      <c r="F2966" s="120" t="s">
        <v>3</v>
      </c>
      <c r="G2966" s="120">
        <v>1619523</v>
      </c>
      <c r="H2966" s="124"/>
      <c r="I2966" s="128" t="s">
        <v>7494</v>
      </c>
      <c r="J2966" s="124"/>
      <c r="K2966" s="124"/>
      <c r="L2966" s="124"/>
      <c r="M2966" s="124"/>
      <c r="N2966" s="207">
        <v>0</v>
      </c>
      <c r="O2966" s="207">
        <v>23.11</v>
      </c>
      <c r="P2966" s="124" t="s">
        <v>1314</v>
      </c>
    </row>
    <row r="2967" spans="1:16" ht="51">
      <c r="A2967" s="257" t="s">
        <v>619</v>
      </c>
      <c r="B2967" s="124"/>
      <c r="C2967" s="125" t="s">
        <v>713</v>
      </c>
      <c r="D2967" s="119">
        <v>43224</v>
      </c>
      <c r="E2967" s="120" t="s">
        <v>6284</v>
      </c>
      <c r="F2967" s="120" t="s">
        <v>3</v>
      </c>
      <c r="G2967" s="120">
        <v>1619524</v>
      </c>
      <c r="H2967" s="124"/>
      <c r="I2967" s="128" t="s">
        <v>7495</v>
      </c>
      <c r="J2967" s="124"/>
      <c r="K2967" s="124"/>
      <c r="L2967" s="124"/>
      <c r="M2967" s="124"/>
      <c r="N2967" s="207">
        <v>0</v>
      </c>
      <c r="O2967" s="207">
        <v>6353.58</v>
      </c>
      <c r="P2967" s="124" t="s">
        <v>1314</v>
      </c>
    </row>
    <row r="2968" spans="1:16" ht="51">
      <c r="A2968" s="257" t="s">
        <v>619</v>
      </c>
      <c r="B2968" s="124"/>
      <c r="C2968" s="125" t="s">
        <v>713</v>
      </c>
      <c r="D2968" s="119">
        <v>43224</v>
      </c>
      <c r="E2968" s="120" t="s">
        <v>6285</v>
      </c>
      <c r="F2968" s="120" t="s">
        <v>3</v>
      </c>
      <c r="G2968" s="120">
        <v>1619545</v>
      </c>
      <c r="H2968" s="124"/>
      <c r="I2968" s="128" t="s">
        <v>5792</v>
      </c>
      <c r="J2968" s="124"/>
      <c r="K2968" s="124"/>
      <c r="L2968" s="124"/>
      <c r="M2968" s="124"/>
      <c r="N2968" s="207">
        <v>0</v>
      </c>
      <c r="O2968" s="207">
        <v>195.64000000000001</v>
      </c>
      <c r="P2968" s="124" t="s">
        <v>1314</v>
      </c>
    </row>
    <row r="2969" spans="1:16" ht="51">
      <c r="A2969" s="257" t="s">
        <v>619</v>
      </c>
      <c r="B2969" s="124"/>
      <c r="C2969" s="125" t="s">
        <v>713</v>
      </c>
      <c r="D2969" s="119">
        <v>43224</v>
      </c>
      <c r="E2969" s="120" t="s">
        <v>6286</v>
      </c>
      <c r="F2969" s="120" t="s">
        <v>3</v>
      </c>
      <c r="G2969" s="120">
        <v>1619568</v>
      </c>
      <c r="H2969" s="124"/>
      <c r="I2969" s="128" t="s">
        <v>1386</v>
      </c>
      <c r="J2969" s="124"/>
      <c r="K2969" s="124"/>
      <c r="L2969" s="124"/>
      <c r="M2969" s="124"/>
      <c r="N2969" s="207">
        <v>0</v>
      </c>
      <c r="O2969" s="207">
        <v>800</v>
      </c>
      <c r="P2969" s="124" t="s">
        <v>1314</v>
      </c>
    </row>
    <row r="2970" spans="1:16" ht="51">
      <c r="A2970" s="257" t="s">
        <v>619</v>
      </c>
      <c r="B2970" s="124"/>
      <c r="C2970" s="125" t="s">
        <v>713</v>
      </c>
      <c r="D2970" s="119">
        <v>43224</v>
      </c>
      <c r="E2970" s="120" t="s">
        <v>6287</v>
      </c>
      <c r="F2970" s="120" t="s">
        <v>3</v>
      </c>
      <c r="G2970" s="120">
        <v>1619588</v>
      </c>
      <c r="H2970" s="124"/>
      <c r="I2970" s="128" t="s">
        <v>7496</v>
      </c>
      <c r="J2970" s="124"/>
      <c r="K2970" s="124"/>
      <c r="L2970" s="124"/>
      <c r="M2970" s="124"/>
      <c r="N2970" s="207">
        <v>0</v>
      </c>
      <c r="O2970" s="207">
        <v>1095.72</v>
      </c>
      <c r="P2970" s="124" t="s">
        <v>1314</v>
      </c>
    </row>
    <row r="2971" spans="1:16" ht="51">
      <c r="A2971" s="257" t="s">
        <v>619</v>
      </c>
      <c r="B2971" s="124"/>
      <c r="C2971" s="125" t="s">
        <v>713</v>
      </c>
      <c r="D2971" s="119">
        <v>43224</v>
      </c>
      <c r="E2971" s="120" t="s">
        <v>6288</v>
      </c>
      <c r="F2971" s="120" t="s">
        <v>3</v>
      </c>
      <c r="G2971" s="120">
        <v>1619401</v>
      </c>
      <c r="H2971" s="124"/>
      <c r="I2971" s="128" t="s">
        <v>1373</v>
      </c>
      <c r="J2971" s="124"/>
      <c r="K2971" s="124"/>
      <c r="L2971" s="124"/>
      <c r="M2971" s="124"/>
      <c r="N2971" s="207">
        <v>0</v>
      </c>
      <c r="O2971" s="207">
        <v>1713</v>
      </c>
      <c r="P2971" s="124" t="s">
        <v>1314</v>
      </c>
    </row>
    <row r="2972" spans="1:16" ht="51">
      <c r="A2972" s="257" t="s">
        <v>619</v>
      </c>
      <c r="B2972" s="124"/>
      <c r="C2972" s="125" t="s">
        <v>713</v>
      </c>
      <c r="D2972" s="119">
        <v>43224</v>
      </c>
      <c r="E2972" s="120" t="s">
        <v>6289</v>
      </c>
      <c r="F2972" s="120" t="s">
        <v>3</v>
      </c>
      <c r="G2972" s="120">
        <v>1619459</v>
      </c>
      <c r="H2972" s="124"/>
      <c r="I2972" s="128" t="s">
        <v>7497</v>
      </c>
      <c r="J2972" s="124"/>
      <c r="K2972" s="124"/>
      <c r="L2972" s="124"/>
      <c r="M2972" s="124"/>
      <c r="N2972" s="207">
        <v>0</v>
      </c>
      <c r="O2972" s="207">
        <v>595</v>
      </c>
      <c r="P2972" s="124" t="s">
        <v>1314</v>
      </c>
    </row>
    <row r="2973" spans="1:16" ht="51">
      <c r="A2973" s="257" t="s">
        <v>619</v>
      </c>
      <c r="B2973" s="124"/>
      <c r="C2973" s="125" t="s">
        <v>713</v>
      </c>
      <c r="D2973" s="119">
        <v>43224</v>
      </c>
      <c r="E2973" s="120" t="s">
        <v>6290</v>
      </c>
      <c r="F2973" s="120" t="s">
        <v>3</v>
      </c>
      <c r="G2973" s="120">
        <v>1619465</v>
      </c>
      <c r="H2973" s="124"/>
      <c r="I2973" s="128" t="s">
        <v>1372</v>
      </c>
      <c r="J2973" s="124"/>
      <c r="K2973" s="124"/>
      <c r="L2973" s="124"/>
      <c r="M2973" s="124"/>
      <c r="N2973" s="207">
        <v>0</v>
      </c>
      <c r="O2973" s="207">
        <v>711.18000000000006</v>
      </c>
      <c r="P2973" s="124" t="s">
        <v>1314</v>
      </c>
    </row>
    <row r="2974" spans="1:16" ht="51">
      <c r="A2974" s="257" t="s">
        <v>619</v>
      </c>
      <c r="B2974" s="124"/>
      <c r="C2974" s="125" t="s">
        <v>713</v>
      </c>
      <c r="D2974" s="119">
        <v>43224</v>
      </c>
      <c r="E2974" s="120" t="s">
        <v>6291</v>
      </c>
      <c r="F2974" s="120" t="s">
        <v>3</v>
      </c>
      <c r="G2974" s="120">
        <v>1619472</v>
      </c>
      <c r="H2974" s="124"/>
      <c r="I2974" s="128" t="s">
        <v>2766</v>
      </c>
      <c r="J2974" s="124"/>
      <c r="K2974" s="124"/>
      <c r="L2974" s="124"/>
      <c r="M2974" s="124"/>
      <c r="N2974" s="207">
        <v>0</v>
      </c>
      <c r="O2974" s="207">
        <v>800</v>
      </c>
      <c r="P2974" s="124" t="s">
        <v>1314</v>
      </c>
    </row>
    <row r="2975" spans="1:16" ht="51">
      <c r="A2975" s="257" t="s">
        <v>619</v>
      </c>
      <c r="B2975" s="124"/>
      <c r="C2975" s="125" t="s">
        <v>713</v>
      </c>
      <c r="D2975" s="119">
        <v>43224</v>
      </c>
      <c r="E2975" s="120" t="s">
        <v>6292</v>
      </c>
      <c r="F2975" s="120" t="s">
        <v>3</v>
      </c>
      <c r="G2975" s="120">
        <v>1619593</v>
      </c>
      <c r="H2975" s="124"/>
      <c r="I2975" s="128" t="s">
        <v>7498</v>
      </c>
      <c r="J2975" s="124"/>
      <c r="K2975" s="124"/>
      <c r="L2975" s="124"/>
      <c r="M2975" s="124"/>
      <c r="N2975" s="207">
        <v>0</v>
      </c>
      <c r="O2975" s="207">
        <v>400</v>
      </c>
      <c r="P2975" s="124" t="s">
        <v>1314</v>
      </c>
    </row>
    <row r="2976" spans="1:16" ht="51">
      <c r="A2976" s="257" t="s">
        <v>619</v>
      </c>
      <c r="B2976" s="124"/>
      <c r="C2976" s="125" t="s">
        <v>713</v>
      </c>
      <c r="D2976" s="119">
        <v>43224</v>
      </c>
      <c r="E2976" s="120" t="s">
        <v>6293</v>
      </c>
      <c r="F2976" s="120" t="s">
        <v>3</v>
      </c>
      <c r="G2976" s="120">
        <v>1619596</v>
      </c>
      <c r="H2976" s="124"/>
      <c r="I2976" s="128" t="s">
        <v>7499</v>
      </c>
      <c r="J2976" s="124"/>
      <c r="K2976" s="124"/>
      <c r="L2976" s="124"/>
      <c r="M2976" s="124"/>
      <c r="N2976" s="207">
        <v>0</v>
      </c>
      <c r="O2976" s="207">
        <v>1000</v>
      </c>
      <c r="P2976" s="124" t="s">
        <v>1314</v>
      </c>
    </row>
    <row r="2977" spans="1:16" ht="51">
      <c r="A2977" s="257" t="s">
        <v>619</v>
      </c>
      <c r="B2977" s="124"/>
      <c r="C2977" s="125" t="s">
        <v>713</v>
      </c>
      <c r="D2977" s="119">
        <v>43224</v>
      </c>
      <c r="E2977" s="120" t="s">
        <v>6294</v>
      </c>
      <c r="F2977" s="120" t="s">
        <v>3</v>
      </c>
      <c r="G2977" s="120">
        <v>1619597</v>
      </c>
      <c r="H2977" s="124"/>
      <c r="I2977" s="128" t="s">
        <v>7500</v>
      </c>
      <c r="J2977" s="124"/>
      <c r="K2977" s="124"/>
      <c r="L2977" s="124"/>
      <c r="M2977" s="124"/>
      <c r="N2977" s="207">
        <v>0</v>
      </c>
      <c r="O2977" s="207">
        <v>2186.62</v>
      </c>
      <c r="P2977" s="124" t="s">
        <v>1314</v>
      </c>
    </row>
    <row r="2978" spans="1:16" ht="51">
      <c r="A2978" s="257">
        <v>201</v>
      </c>
      <c r="B2978" s="124"/>
      <c r="C2978" s="125" t="s">
        <v>756</v>
      </c>
      <c r="D2978" s="119">
        <v>43224</v>
      </c>
      <c r="E2978" s="120" t="s">
        <v>6295</v>
      </c>
      <c r="F2978" s="120" t="s">
        <v>3</v>
      </c>
      <c r="G2978" s="120">
        <v>1619682</v>
      </c>
      <c r="H2978" s="124"/>
      <c r="I2978" s="128" t="s">
        <v>7501</v>
      </c>
      <c r="J2978" s="124"/>
      <c r="K2978" s="124"/>
      <c r="L2978" s="124"/>
      <c r="M2978" s="124"/>
      <c r="N2978" s="207">
        <v>0</v>
      </c>
      <c r="O2978" s="207">
        <v>627</v>
      </c>
      <c r="P2978" s="124" t="s">
        <v>1314</v>
      </c>
    </row>
    <row r="2979" spans="1:16" ht="38.25">
      <c r="A2979" s="257">
        <v>47</v>
      </c>
      <c r="B2979" s="124"/>
      <c r="C2979" s="125" t="s">
        <v>699</v>
      </c>
      <c r="D2979" s="119">
        <v>43224</v>
      </c>
      <c r="E2979" s="120" t="s">
        <v>6296</v>
      </c>
      <c r="F2979" s="120" t="s">
        <v>3</v>
      </c>
      <c r="G2979" s="120">
        <v>1619695</v>
      </c>
      <c r="H2979" s="124"/>
      <c r="I2979" s="128" t="s">
        <v>7502</v>
      </c>
      <c r="J2979" s="124"/>
      <c r="K2979" s="124"/>
      <c r="L2979" s="124"/>
      <c r="M2979" s="124"/>
      <c r="N2979" s="207">
        <v>0</v>
      </c>
      <c r="O2979" s="207">
        <v>1043.53</v>
      </c>
      <c r="P2979" s="124" t="s">
        <v>1314</v>
      </c>
    </row>
    <row r="2980" spans="1:16" ht="51">
      <c r="A2980" s="257" t="s">
        <v>619</v>
      </c>
      <c r="B2980" s="124"/>
      <c r="C2980" s="125" t="s">
        <v>713</v>
      </c>
      <c r="D2980" s="119">
        <v>43224</v>
      </c>
      <c r="E2980" s="120" t="s">
        <v>6297</v>
      </c>
      <c r="F2980" s="120" t="s">
        <v>3</v>
      </c>
      <c r="G2980" s="120">
        <v>1619362</v>
      </c>
      <c r="H2980" s="124"/>
      <c r="I2980" s="128" t="s">
        <v>7503</v>
      </c>
      <c r="J2980" s="124"/>
      <c r="K2980" s="124"/>
      <c r="L2980" s="124"/>
      <c r="M2980" s="124"/>
      <c r="N2980" s="207">
        <v>0</v>
      </c>
      <c r="O2980" s="207">
        <v>847.74</v>
      </c>
      <c r="P2980" s="124" t="s">
        <v>1314</v>
      </c>
    </row>
    <row r="2981" spans="1:16" ht="51">
      <c r="A2981" s="257" t="s">
        <v>619</v>
      </c>
      <c r="B2981" s="124"/>
      <c r="C2981" s="125" t="s">
        <v>713</v>
      </c>
      <c r="D2981" s="119">
        <v>43224</v>
      </c>
      <c r="E2981" s="120" t="s">
        <v>6298</v>
      </c>
      <c r="F2981" s="120" t="s">
        <v>3</v>
      </c>
      <c r="G2981" s="120">
        <v>1619363</v>
      </c>
      <c r="H2981" s="124"/>
      <c r="I2981" s="128" t="s">
        <v>7504</v>
      </c>
      <c r="J2981" s="124"/>
      <c r="K2981" s="124"/>
      <c r="L2981" s="124"/>
      <c r="M2981" s="124"/>
      <c r="N2981" s="207">
        <v>0</v>
      </c>
      <c r="O2981" s="207">
        <v>307.7</v>
      </c>
      <c r="P2981" s="124" t="s">
        <v>1314</v>
      </c>
    </row>
    <row r="2982" spans="1:16" ht="63.75">
      <c r="A2982" s="257" t="s">
        <v>619</v>
      </c>
      <c r="B2982" s="124"/>
      <c r="C2982" s="125" t="s">
        <v>713</v>
      </c>
      <c r="D2982" s="119">
        <v>43224</v>
      </c>
      <c r="E2982" s="120" t="s">
        <v>6299</v>
      </c>
      <c r="F2982" s="120" t="s">
        <v>3</v>
      </c>
      <c r="G2982" s="120">
        <v>1619451</v>
      </c>
      <c r="H2982" s="124"/>
      <c r="I2982" s="128" t="s">
        <v>7505</v>
      </c>
      <c r="J2982" s="124"/>
      <c r="K2982" s="124"/>
      <c r="L2982" s="124"/>
      <c r="M2982" s="124"/>
      <c r="N2982" s="207">
        <v>0</v>
      </c>
      <c r="O2982" s="207">
        <v>61649.98</v>
      </c>
      <c r="P2982" s="124" t="s">
        <v>1314</v>
      </c>
    </row>
    <row r="2983" spans="1:16" ht="63.75">
      <c r="A2983" s="257">
        <v>661</v>
      </c>
      <c r="B2983" s="124"/>
      <c r="C2983" s="125" t="s">
        <v>234</v>
      </c>
      <c r="D2983" s="119">
        <v>43224</v>
      </c>
      <c r="E2983" s="120" t="s">
        <v>6300</v>
      </c>
      <c r="F2983" s="120" t="s">
        <v>3</v>
      </c>
      <c r="G2983" s="120">
        <v>1619480</v>
      </c>
      <c r="H2983" s="124"/>
      <c r="I2983" s="128" t="s">
        <v>7506</v>
      </c>
      <c r="J2983" s="124"/>
      <c r="K2983" s="124"/>
      <c r="L2983" s="124"/>
      <c r="M2983" s="124"/>
      <c r="N2983" s="207">
        <v>0</v>
      </c>
      <c r="O2983" s="207">
        <v>15456.9</v>
      </c>
      <c r="P2983" s="124" t="s">
        <v>1314</v>
      </c>
    </row>
    <row r="2984" spans="1:16" ht="51">
      <c r="A2984" s="257" t="s">
        <v>619</v>
      </c>
      <c r="B2984" s="124"/>
      <c r="C2984" s="125" t="s">
        <v>713</v>
      </c>
      <c r="D2984" s="119">
        <v>43224</v>
      </c>
      <c r="E2984" s="120" t="s">
        <v>6301</v>
      </c>
      <c r="F2984" s="120" t="s">
        <v>3</v>
      </c>
      <c r="G2984" s="120">
        <v>1619482</v>
      </c>
      <c r="H2984" s="124"/>
      <c r="I2984" s="128" t="s">
        <v>7507</v>
      </c>
      <c r="J2984" s="124"/>
      <c r="K2984" s="124"/>
      <c r="L2984" s="124"/>
      <c r="M2984" s="124"/>
      <c r="N2984" s="207">
        <v>0</v>
      </c>
      <c r="O2984" s="207">
        <v>2507.4</v>
      </c>
      <c r="P2984" s="124" t="s">
        <v>1314</v>
      </c>
    </row>
    <row r="2985" spans="1:16" ht="63.75">
      <c r="A2985" s="257">
        <v>597</v>
      </c>
      <c r="B2985" s="124"/>
      <c r="C2985" s="125" t="s">
        <v>3556</v>
      </c>
      <c r="D2985" s="119">
        <v>43224</v>
      </c>
      <c r="E2985" s="120" t="s">
        <v>6302</v>
      </c>
      <c r="F2985" s="120" t="s">
        <v>3</v>
      </c>
      <c r="G2985" s="120">
        <v>1619483</v>
      </c>
      <c r="H2985" s="124"/>
      <c r="I2985" s="128" t="s">
        <v>7508</v>
      </c>
      <c r="J2985" s="124"/>
      <c r="K2985" s="124"/>
      <c r="L2985" s="124"/>
      <c r="M2985" s="124"/>
      <c r="N2985" s="207">
        <v>0</v>
      </c>
      <c r="O2985" s="207">
        <v>3397.38</v>
      </c>
      <c r="P2985" s="124" t="s">
        <v>1314</v>
      </c>
    </row>
    <row r="2986" spans="1:16" ht="63.75">
      <c r="A2986" s="257">
        <v>597</v>
      </c>
      <c r="B2986" s="124"/>
      <c r="C2986" s="125" t="s">
        <v>3556</v>
      </c>
      <c r="D2986" s="119">
        <v>43224</v>
      </c>
      <c r="E2986" s="120" t="s">
        <v>6303</v>
      </c>
      <c r="F2986" s="120" t="s">
        <v>3</v>
      </c>
      <c r="G2986" s="120">
        <v>1619485</v>
      </c>
      <c r="H2986" s="124"/>
      <c r="I2986" s="128" t="s">
        <v>7509</v>
      </c>
      <c r="J2986" s="124"/>
      <c r="K2986" s="124"/>
      <c r="L2986" s="124"/>
      <c r="M2986" s="124"/>
      <c r="N2986" s="207">
        <v>0</v>
      </c>
      <c r="O2986" s="207">
        <v>6244.55</v>
      </c>
      <c r="P2986" s="124" t="s">
        <v>1314</v>
      </c>
    </row>
    <row r="2987" spans="1:16" ht="51">
      <c r="A2987" s="257" t="s">
        <v>619</v>
      </c>
      <c r="B2987" s="124"/>
      <c r="C2987" s="125" t="s">
        <v>713</v>
      </c>
      <c r="D2987" s="119">
        <v>43224</v>
      </c>
      <c r="E2987" s="120" t="s">
        <v>6304</v>
      </c>
      <c r="F2987" s="120" t="s">
        <v>3</v>
      </c>
      <c r="G2987" s="120">
        <v>1619344</v>
      </c>
      <c r="H2987" s="124"/>
      <c r="I2987" s="128" t="s">
        <v>7510</v>
      </c>
      <c r="J2987" s="124"/>
      <c r="K2987" s="124"/>
      <c r="L2987" s="124"/>
      <c r="M2987" s="124"/>
      <c r="N2987" s="207">
        <v>0</v>
      </c>
      <c r="O2987" s="207">
        <v>25</v>
      </c>
      <c r="P2987" s="124" t="s">
        <v>1314</v>
      </c>
    </row>
    <row r="2988" spans="1:16" ht="51">
      <c r="A2988" s="257" t="s">
        <v>619</v>
      </c>
      <c r="B2988" s="124"/>
      <c r="C2988" s="125" t="s">
        <v>713</v>
      </c>
      <c r="D2988" s="119">
        <v>43224</v>
      </c>
      <c r="E2988" s="120" t="s">
        <v>6305</v>
      </c>
      <c r="F2988" s="120" t="s">
        <v>3</v>
      </c>
      <c r="G2988" s="120">
        <v>1619353</v>
      </c>
      <c r="H2988" s="124"/>
      <c r="I2988" s="128" t="s">
        <v>7511</v>
      </c>
      <c r="J2988" s="124"/>
      <c r="K2988" s="124"/>
      <c r="L2988" s="124"/>
      <c r="M2988" s="124"/>
      <c r="N2988" s="207">
        <v>0</v>
      </c>
      <c r="O2988" s="207">
        <v>946.07</v>
      </c>
      <c r="P2988" s="124" t="s">
        <v>1314</v>
      </c>
    </row>
    <row r="2989" spans="1:16" ht="38.25">
      <c r="A2989" s="257">
        <v>35</v>
      </c>
      <c r="B2989" s="124"/>
      <c r="C2989" s="125" t="s">
        <v>696</v>
      </c>
      <c r="D2989" s="119">
        <v>43224</v>
      </c>
      <c r="E2989" s="120" t="s">
        <v>6306</v>
      </c>
      <c r="F2989" s="120" t="s">
        <v>3</v>
      </c>
      <c r="G2989" s="120">
        <v>1619356</v>
      </c>
      <c r="H2989" s="124"/>
      <c r="I2989" s="128" t="s">
        <v>7512</v>
      </c>
      <c r="J2989" s="124"/>
      <c r="K2989" s="124"/>
      <c r="L2989" s="124"/>
      <c r="M2989" s="124"/>
      <c r="N2989" s="207">
        <v>0</v>
      </c>
      <c r="O2989" s="207">
        <v>460</v>
      </c>
      <c r="P2989" s="124" t="s">
        <v>1314</v>
      </c>
    </row>
    <row r="2990" spans="1:16" ht="51">
      <c r="A2990" s="257" t="s">
        <v>619</v>
      </c>
      <c r="B2990" s="124"/>
      <c r="C2990" s="125" t="s">
        <v>713</v>
      </c>
      <c r="D2990" s="119">
        <v>43224</v>
      </c>
      <c r="E2990" s="120" t="s">
        <v>6307</v>
      </c>
      <c r="F2990" s="120" t="s">
        <v>3</v>
      </c>
      <c r="G2990" s="120">
        <v>1619360</v>
      </c>
      <c r="H2990" s="124"/>
      <c r="I2990" s="128" t="s">
        <v>7513</v>
      </c>
      <c r="J2990" s="124"/>
      <c r="K2990" s="124"/>
      <c r="L2990" s="124"/>
      <c r="M2990" s="124"/>
      <c r="N2990" s="207">
        <v>0</v>
      </c>
      <c r="O2990" s="207">
        <v>390</v>
      </c>
      <c r="P2990" s="124" t="s">
        <v>1314</v>
      </c>
    </row>
    <row r="2991" spans="1:16" ht="51">
      <c r="A2991" s="257" t="s">
        <v>619</v>
      </c>
      <c r="B2991" s="124"/>
      <c r="C2991" s="125" t="s">
        <v>713</v>
      </c>
      <c r="D2991" s="119">
        <v>43224</v>
      </c>
      <c r="E2991" s="120" t="s">
        <v>6308</v>
      </c>
      <c r="F2991" s="120" t="s">
        <v>3</v>
      </c>
      <c r="G2991" s="120">
        <v>1619364</v>
      </c>
      <c r="H2991" s="124"/>
      <c r="I2991" s="128" t="s">
        <v>7514</v>
      </c>
      <c r="J2991" s="124"/>
      <c r="K2991" s="124"/>
      <c r="L2991" s="124"/>
      <c r="M2991" s="124"/>
      <c r="N2991" s="207">
        <v>0</v>
      </c>
      <c r="O2991" s="207">
        <v>6200</v>
      </c>
      <c r="P2991" s="124" t="s">
        <v>1314</v>
      </c>
    </row>
    <row r="2992" spans="1:16" ht="51">
      <c r="A2992" s="257" t="s">
        <v>619</v>
      </c>
      <c r="B2992" s="124"/>
      <c r="C2992" s="125" t="s">
        <v>713</v>
      </c>
      <c r="D2992" s="119">
        <v>43224</v>
      </c>
      <c r="E2992" s="120" t="s">
        <v>6309</v>
      </c>
      <c r="F2992" s="120" t="s">
        <v>3</v>
      </c>
      <c r="G2992" s="120">
        <v>1619365</v>
      </c>
      <c r="H2992" s="124"/>
      <c r="I2992" s="128" t="s">
        <v>7515</v>
      </c>
      <c r="J2992" s="124"/>
      <c r="K2992" s="124"/>
      <c r="L2992" s="124"/>
      <c r="M2992" s="124"/>
      <c r="N2992" s="207">
        <v>0</v>
      </c>
      <c r="O2992" s="207">
        <v>5000</v>
      </c>
      <c r="P2992" s="124" t="s">
        <v>1314</v>
      </c>
    </row>
    <row r="2993" spans="1:16" ht="51">
      <c r="A2993" s="257" t="s">
        <v>619</v>
      </c>
      <c r="B2993" s="124"/>
      <c r="C2993" s="125" t="s">
        <v>713</v>
      </c>
      <c r="D2993" s="119">
        <v>43224</v>
      </c>
      <c r="E2993" s="120" t="s">
        <v>6310</v>
      </c>
      <c r="F2993" s="120" t="s">
        <v>3</v>
      </c>
      <c r="G2993" s="120">
        <v>1619366</v>
      </c>
      <c r="H2993" s="124"/>
      <c r="I2993" s="128" t="s">
        <v>3756</v>
      </c>
      <c r="J2993" s="124"/>
      <c r="K2993" s="124"/>
      <c r="L2993" s="124"/>
      <c r="M2993" s="124"/>
      <c r="N2993" s="207">
        <v>0</v>
      </c>
      <c r="O2993" s="207">
        <v>150</v>
      </c>
      <c r="P2993" s="124" t="s">
        <v>1314</v>
      </c>
    </row>
    <row r="2994" spans="1:16" ht="51">
      <c r="A2994" s="257" t="s">
        <v>619</v>
      </c>
      <c r="B2994" s="124"/>
      <c r="C2994" s="125" t="s">
        <v>713</v>
      </c>
      <c r="D2994" s="119">
        <v>43224</v>
      </c>
      <c r="E2994" s="120" t="s">
        <v>6311</v>
      </c>
      <c r="F2994" s="120" t="s">
        <v>3</v>
      </c>
      <c r="G2994" s="120">
        <v>1619340</v>
      </c>
      <c r="H2994" s="124"/>
      <c r="I2994" s="128" t="s">
        <v>7516</v>
      </c>
      <c r="J2994" s="124"/>
      <c r="K2994" s="124"/>
      <c r="L2994" s="124"/>
      <c r="M2994" s="124"/>
      <c r="N2994" s="207">
        <v>0</v>
      </c>
      <c r="O2994" s="207">
        <v>2857</v>
      </c>
      <c r="P2994" s="124" t="s">
        <v>1314</v>
      </c>
    </row>
    <row r="2995" spans="1:16" ht="51">
      <c r="A2995" s="257" t="s">
        <v>619</v>
      </c>
      <c r="B2995" s="124"/>
      <c r="C2995" s="125" t="s">
        <v>713</v>
      </c>
      <c r="D2995" s="119">
        <v>43224</v>
      </c>
      <c r="E2995" s="120" t="s">
        <v>6312</v>
      </c>
      <c r="F2995" s="120" t="s">
        <v>3</v>
      </c>
      <c r="G2995" s="120">
        <v>1619328</v>
      </c>
      <c r="H2995" s="124"/>
      <c r="I2995" s="128" t="s">
        <v>7517</v>
      </c>
      <c r="J2995" s="124"/>
      <c r="K2995" s="124"/>
      <c r="L2995" s="124"/>
      <c r="M2995" s="124"/>
      <c r="N2995" s="207">
        <v>0</v>
      </c>
      <c r="O2995" s="207">
        <v>1903.53</v>
      </c>
      <c r="P2995" s="124" t="s">
        <v>1314</v>
      </c>
    </row>
    <row r="2996" spans="1:16" ht="51">
      <c r="A2996" s="257">
        <v>513</v>
      </c>
      <c r="B2996" s="124"/>
      <c r="C2996" s="125" t="s">
        <v>201</v>
      </c>
      <c r="D2996" s="119">
        <v>43224</v>
      </c>
      <c r="E2996" s="120" t="s">
        <v>6313</v>
      </c>
      <c r="F2996" s="120" t="s">
        <v>15</v>
      </c>
      <c r="G2996" s="120">
        <v>728108</v>
      </c>
      <c r="H2996" s="124"/>
      <c r="I2996" s="128" t="s">
        <v>7518</v>
      </c>
      <c r="J2996" s="124"/>
      <c r="K2996" s="124"/>
      <c r="L2996" s="124"/>
      <c r="M2996" s="124"/>
      <c r="N2996" s="207">
        <v>50</v>
      </c>
      <c r="O2996" s="207">
        <v>0</v>
      </c>
      <c r="P2996" s="124" t="s">
        <v>1314</v>
      </c>
    </row>
    <row r="2997" spans="1:16" ht="63.75">
      <c r="A2997" s="257">
        <v>513</v>
      </c>
      <c r="B2997" s="124"/>
      <c r="C2997" s="125" t="s">
        <v>201</v>
      </c>
      <c r="D2997" s="119">
        <v>43224</v>
      </c>
      <c r="E2997" s="120" t="s">
        <v>6314</v>
      </c>
      <c r="F2997" s="120" t="s">
        <v>15</v>
      </c>
      <c r="G2997" s="120">
        <v>728104</v>
      </c>
      <c r="H2997" s="124"/>
      <c r="I2997" s="128" t="s">
        <v>7519</v>
      </c>
      <c r="J2997" s="124"/>
      <c r="K2997" s="124"/>
      <c r="L2997" s="124"/>
      <c r="M2997" s="124"/>
      <c r="N2997" s="207">
        <v>50</v>
      </c>
      <c r="O2997" s="207">
        <v>0</v>
      </c>
      <c r="P2997" s="124" t="s">
        <v>1314</v>
      </c>
    </row>
    <row r="2998" spans="1:16" ht="63.75">
      <c r="A2998" s="257">
        <v>513</v>
      </c>
      <c r="B2998" s="124"/>
      <c r="C2998" s="125" t="s">
        <v>201</v>
      </c>
      <c r="D2998" s="119">
        <v>43224</v>
      </c>
      <c r="E2998" s="120" t="s">
        <v>6315</v>
      </c>
      <c r="F2998" s="120" t="s">
        <v>15</v>
      </c>
      <c r="G2998" s="120">
        <v>728120</v>
      </c>
      <c r="H2998" s="124"/>
      <c r="I2998" s="128" t="s">
        <v>4605</v>
      </c>
      <c r="J2998" s="124"/>
      <c r="K2998" s="124"/>
      <c r="L2998" s="124"/>
      <c r="M2998" s="124"/>
      <c r="N2998" s="207">
        <v>50</v>
      </c>
      <c r="O2998" s="207">
        <v>0</v>
      </c>
      <c r="P2998" s="124" t="s">
        <v>1314</v>
      </c>
    </row>
    <row r="2999" spans="1:16" ht="63.75">
      <c r="A2999" s="257">
        <v>513</v>
      </c>
      <c r="B2999" s="124"/>
      <c r="C2999" s="125" t="s">
        <v>201</v>
      </c>
      <c r="D2999" s="119">
        <v>43224</v>
      </c>
      <c r="E2999" s="120" t="s">
        <v>6316</v>
      </c>
      <c r="F2999" s="120" t="s">
        <v>15</v>
      </c>
      <c r="G2999" s="120">
        <v>728711</v>
      </c>
      <c r="H2999" s="124"/>
      <c r="I2999" s="128" t="s">
        <v>7520</v>
      </c>
      <c r="J2999" s="124"/>
      <c r="K2999" s="124"/>
      <c r="L2999" s="124"/>
      <c r="M2999" s="124"/>
      <c r="N2999" s="207">
        <v>50</v>
      </c>
      <c r="O2999" s="207">
        <v>0</v>
      </c>
      <c r="P2999" s="124" t="s">
        <v>1314</v>
      </c>
    </row>
    <row r="3000" spans="1:16" ht="63.75">
      <c r="A3000" s="257">
        <v>513</v>
      </c>
      <c r="B3000" s="124"/>
      <c r="C3000" s="125" t="s">
        <v>201</v>
      </c>
      <c r="D3000" s="119">
        <v>43224</v>
      </c>
      <c r="E3000" s="120" t="s">
        <v>6317</v>
      </c>
      <c r="F3000" s="120" t="s">
        <v>15</v>
      </c>
      <c r="G3000" s="120">
        <v>728822</v>
      </c>
      <c r="H3000" s="124"/>
      <c r="I3000" s="128" t="s">
        <v>7521</v>
      </c>
      <c r="J3000" s="124"/>
      <c r="K3000" s="124"/>
      <c r="L3000" s="124"/>
      <c r="M3000" s="124"/>
      <c r="N3000" s="207">
        <v>50</v>
      </c>
      <c r="O3000" s="207">
        <v>0</v>
      </c>
      <c r="P3000" s="124" t="s">
        <v>1314</v>
      </c>
    </row>
    <row r="3001" spans="1:16" ht="51">
      <c r="A3001" s="257">
        <v>513</v>
      </c>
      <c r="B3001" s="124"/>
      <c r="C3001" s="125" t="s">
        <v>201</v>
      </c>
      <c r="D3001" s="119">
        <v>43224</v>
      </c>
      <c r="E3001" s="120" t="s">
        <v>6318</v>
      </c>
      <c r="F3001" s="120" t="s">
        <v>15</v>
      </c>
      <c r="G3001" s="120">
        <v>728829</v>
      </c>
      <c r="H3001" s="124"/>
      <c r="I3001" s="128" t="s">
        <v>1390</v>
      </c>
      <c r="J3001" s="124"/>
      <c r="K3001" s="124"/>
      <c r="L3001" s="124"/>
      <c r="M3001" s="124"/>
      <c r="N3001" s="207">
        <v>50</v>
      </c>
      <c r="O3001" s="207">
        <v>0</v>
      </c>
      <c r="P3001" s="124" t="s">
        <v>1314</v>
      </c>
    </row>
    <row r="3002" spans="1:16" ht="51">
      <c r="A3002" s="257">
        <v>513</v>
      </c>
      <c r="B3002" s="124"/>
      <c r="C3002" s="125" t="s">
        <v>201</v>
      </c>
      <c r="D3002" s="119">
        <v>43224</v>
      </c>
      <c r="E3002" s="120" t="s">
        <v>6319</v>
      </c>
      <c r="F3002" s="120" t="s">
        <v>15</v>
      </c>
      <c r="G3002" s="120">
        <v>728827</v>
      </c>
      <c r="H3002" s="124"/>
      <c r="I3002" s="128" t="s">
        <v>1390</v>
      </c>
      <c r="J3002" s="124"/>
      <c r="K3002" s="124"/>
      <c r="L3002" s="124"/>
      <c r="M3002" s="124"/>
      <c r="N3002" s="207">
        <v>50</v>
      </c>
      <c r="O3002" s="207">
        <v>0</v>
      </c>
      <c r="P3002" s="124" t="s">
        <v>1314</v>
      </c>
    </row>
    <row r="3003" spans="1:16" ht="51">
      <c r="A3003" s="257" t="s">
        <v>619</v>
      </c>
      <c r="B3003" s="124"/>
      <c r="C3003" s="125" t="s">
        <v>713</v>
      </c>
      <c r="D3003" s="119">
        <v>43227</v>
      </c>
      <c r="E3003" s="120" t="s">
        <v>6320</v>
      </c>
      <c r="F3003" s="120" t="s">
        <v>3</v>
      </c>
      <c r="G3003" s="120">
        <v>1619969</v>
      </c>
      <c r="H3003" s="124"/>
      <c r="I3003" s="128" t="s">
        <v>7522</v>
      </c>
      <c r="J3003" s="124"/>
      <c r="K3003" s="124"/>
      <c r="L3003" s="124"/>
      <c r="M3003" s="124"/>
      <c r="N3003" s="207">
        <v>0</v>
      </c>
      <c r="O3003" s="207">
        <v>100</v>
      </c>
      <c r="P3003" s="124" t="s">
        <v>1314</v>
      </c>
    </row>
    <row r="3004" spans="1:16" ht="51">
      <c r="A3004" s="257" t="s">
        <v>619</v>
      </c>
      <c r="B3004" s="124"/>
      <c r="C3004" s="125" t="s">
        <v>713</v>
      </c>
      <c r="D3004" s="119">
        <v>43227</v>
      </c>
      <c r="E3004" s="120" t="s">
        <v>6321</v>
      </c>
      <c r="F3004" s="120" t="s">
        <v>3</v>
      </c>
      <c r="G3004" s="120">
        <v>1619994</v>
      </c>
      <c r="H3004" s="124"/>
      <c r="I3004" s="128" t="s">
        <v>7523</v>
      </c>
      <c r="J3004" s="124"/>
      <c r="K3004" s="124"/>
      <c r="L3004" s="124"/>
      <c r="M3004" s="124"/>
      <c r="N3004" s="207">
        <v>0</v>
      </c>
      <c r="O3004" s="207">
        <v>1018</v>
      </c>
      <c r="P3004" s="124" t="s">
        <v>1314</v>
      </c>
    </row>
    <row r="3005" spans="1:16" ht="51">
      <c r="A3005" s="257">
        <v>373</v>
      </c>
      <c r="B3005" s="124"/>
      <c r="C3005" s="125" t="s">
        <v>1269</v>
      </c>
      <c r="D3005" s="119">
        <v>43227</v>
      </c>
      <c r="E3005" s="120" t="s">
        <v>6322</v>
      </c>
      <c r="F3005" s="120" t="s">
        <v>3</v>
      </c>
      <c r="G3005" s="120">
        <v>1620018</v>
      </c>
      <c r="H3005" s="124"/>
      <c r="I3005" s="128" t="s">
        <v>7524</v>
      </c>
      <c r="J3005" s="124"/>
      <c r="K3005" s="124"/>
      <c r="L3005" s="124"/>
      <c r="M3005" s="124"/>
      <c r="N3005" s="207">
        <v>0</v>
      </c>
      <c r="O3005" s="207">
        <v>115.62</v>
      </c>
      <c r="P3005" s="124" t="s">
        <v>1314</v>
      </c>
    </row>
    <row r="3006" spans="1:16" ht="51">
      <c r="A3006" s="257" t="s">
        <v>619</v>
      </c>
      <c r="B3006" s="124"/>
      <c r="C3006" s="125" t="s">
        <v>713</v>
      </c>
      <c r="D3006" s="119">
        <v>43227</v>
      </c>
      <c r="E3006" s="120" t="s">
        <v>6323</v>
      </c>
      <c r="F3006" s="120" t="s">
        <v>3</v>
      </c>
      <c r="G3006" s="120">
        <v>1620019</v>
      </c>
      <c r="H3006" s="124"/>
      <c r="I3006" s="128" t="s">
        <v>7525</v>
      </c>
      <c r="J3006" s="124"/>
      <c r="K3006" s="124"/>
      <c r="L3006" s="124"/>
      <c r="M3006" s="124"/>
      <c r="N3006" s="207">
        <v>0</v>
      </c>
      <c r="O3006" s="207">
        <v>691.04</v>
      </c>
      <c r="P3006" s="124" t="s">
        <v>1314</v>
      </c>
    </row>
    <row r="3007" spans="1:16" ht="51">
      <c r="A3007" s="257" t="s">
        <v>619</v>
      </c>
      <c r="B3007" s="124"/>
      <c r="C3007" s="125" t="s">
        <v>713</v>
      </c>
      <c r="D3007" s="119">
        <v>43227</v>
      </c>
      <c r="E3007" s="120" t="s">
        <v>6324</v>
      </c>
      <c r="F3007" s="120" t="s">
        <v>3</v>
      </c>
      <c r="G3007" s="120">
        <v>1619881</v>
      </c>
      <c r="H3007" s="124"/>
      <c r="I3007" s="128" t="s">
        <v>7526</v>
      </c>
      <c r="J3007" s="124"/>
      <c r="K3007" s="124"/>
      <c r="L3007" s="124"/>
      <c r="M3007" s="124"/>
      <c r="N3007" s="207">
        <v>0</v>
      </c>
      <c r="O3007" s="207">
        <v>3519.6</v>
      </c>
      <c r="P3007" s="124" t="s">
        <v>1314</v>
      </c>
    </row>
    <row r="3008" spans="1:16" ht="51">
      <c r="A3008" s="257" t="s">
        <v>619</v>
      </c>
      <c r="B3008" s="124"/>
      <c r="C3008" s="125" t="s">
        <v>713</v>
      </c>
      <c r="D3008" s="119">
        <v>43227</v>
      </c>
      <c r="E3008" s="120" t="s">
        <v>6325</v>
      </c>
      <c r="F3008" s="120" t="s">
        <v>3</v>
      </c>
      <c r="G3008" s="120">
        <v>1619890</v>
      </c>
      <c r="H3008" s="124"/>
      <c r="I3008" s="128" t="s">
        <v>7527</v>
      </c>
      <c r="J3008" s="124"/>
      <c r="K3008" s="124"/>
      <c r="L3008" s="124"/>
      <c r="M3008" s="124"/>
      <c r="N3008" s="207">
        <v>0</v>
      </c>
      <c r="O3008" s="207">
        <v>3321.19</v>
      </c>
      <c r="P3008" s="124" t="s">
        <v>1314</v>
      </c>
    </row>
    <row r="3009" spans="1:16" ht="51">
      <c r="A3009" s="257" t="s">
        <v>619</v>
      </c>
      <c r="B3009" s="124"/>
      <c r="C3009" s="125" t="s">
        <v>713</v>
      </c>
      <c r="D3009" s="119">
        <v>43227</v>
      </c>
      <c r="E3009" s="120" t="s">
        <v>6326</v>
      </c>
      <c r="F3009" s="120" t="s">
        <v>3</v>
      </c>
      <c r="G3009" s="120">
        <v>1619908</v>
      </c>
      <c r="H3009" s="124"/>
      <c r="I3009" s="128" t="s">
        <v>7528</v>
      </c>
      <c r="J3009" s="124"/>
      <c r="K3009" s="124"/>
      <c r="L3009" s="124"/>
      <c r="M3009" s="124"/>
      <c r="N3009" s="207">
        <v>0</v>
      </c>
      <c r="O3009" s="207">
        <v>1043.53</v>
      </c>
      <c r="P3009" s="124" t="s">
        <v>1314</v>
      </c>
    </row>
    <row r="3010" spans="1:16" ht="51">
      <c r="A3010" s="257">
        <v>373</v>
      </c>
      <c r="B3010" s="124"/>
      <c r="C3010" s="125" t="s">
        <v>1269</v>
      </c>
      <c r="D3010" s="119">
        <v>43227</v>
      </c>
      <c r="E3010" s="120" t="s">
        <v>6327</v>
      </c>
      <c r="F3010" s="120" t="s">
        <v>3</v>
      </c>
      <c r="G3010" s="120">
        <v>1619910</v>
      </c>
      <c r="H3010" s="124"/>
      <c r="I3010" s="128" t="s">
        <v>7529</v>
      </c>
      <c r="J3010" s="124"/>
      <c r="K3010" s="124"/>
      <c r="L3010" s="124"/>
      <c r="M3010" s="124"/>
      <c r="N3010" s="207">
        <v>0</v>
      </c>
      <c r="O3010" s="207">
        <v>1737.69</v>
      </c>
      <c r="P3010" s="124" t="s">
        <v>1314</v>
      </c>
    </row>
    <row r="3011" spans="1:16" ht="51">
      <c r="A3011" s="257" t="s">
        <v>619</v>
      </c>
      <c r="B3011" s="124"/>
      <c r="C3011" s="125" t="s">
        <v>713</v>
      </c>
      <c r="D3011" s="119">
        <v>43227</v>
      </c>
      <c r="E3011" s="120" t="s">
        <v>6328</v>
      </c>
      <c r="F3011" s="120" t="s">
        <v>3</v>
      </c>
      <c r="G3011" s="120">
        <v>1619927</v>
      </c>
      <c r="H3011" s="124"/>
      <c r="I3011" s="128" t="s">
        <v>7530</v>
      </c>
      <c r="J3011" s="124"/>
      <c r="K3011" s="124"/>
      <c r="L3011" s="124"/>
      <c r="M3011" s="124"/>
      <c r="N3011" s="207">
        <v>0</v>
      </c>
      <c r="O3011" s="207">
        <v>781.47</v>
      </c>
      <c r="P3011" s="124" t="s">
        <v>1314</v>
      </c>
    </row>
    <row r="3012" spans="1:16" ht="51">
      <c r="A3012" s="257" t="s">
        <v>619</v>
      </c>
      <c r="B3012" s="124"/>
      <c r="C3012" s="125" t="s">
        <v>713</v>
      </c>
      <c r="D3012" s="119">
        <v>43227</v>
      </c>
      <c r="E3012" s="120" t="s">
        <v>6329</v>
      </c>
      <c r="F3012" s="120" t="s">
        <v>3</v>
      </c>
      <c r="G3012" s="120">
        <v>1619928</v>
      </c>
      <c r="H3012" s="124"/>
      <c r="I3012" s="128" t="s">
        <v>7531</v>
      </c>
      <c r="J3012" s="124"/>
      <c r="K3012" s="124"/>
      <c r="L3012" s="124"/>
      <c r="M3012" s="124"/>
      <c r="N3012" s="207">
        <v>0</v>
      </c>
      <c r="O3012" s="207">
        <v>10555.64</v>
      </c>
      <c r="P3012" s="124" t="s">
        <v>1314</v>
      </c>
    </row>
    <row r="3013" spans="1:16" ht="51">
      <c r="A3013" s="257">
        <v>52</v>
      </c>
      <c r="B3013" s="124"/>
      <c r="C3013" s="125" t="s">
        <v>703</v>
      </c>
      <c r="D3013" s="119">
        <v>43227</v>
      </c>
      <c r="E3013" s="120" t="s">
        <v>6330</v>
      </c>
      <c r="F3013" s="120" t="s">
        <v>3</v>
      </c>
      <c r="G3013" s="120">
        <v>1619936</v>
      </c>
      <c r="H3013" s="124"/>
      <c r="I3013" s="128" t="s">
        <v>7532</v>
      </c>
      <c r="J3013" s="124"/>
      <c r="K3013" s="124"/>
      <c r="L3013" s="124"/>
      <c r="M3013" s="124"/>
      <c r="N3013" s="207">
        <v>0</v>
      </c>
      <c r="O3013" s="207">
        <v>1043.53</v>
      </c>
      <c r="P3013" s="124" t="s">
        <v>1314</v>
      </c>
    </row>
    <row r="3014" spans="1:16" ht="51">
      <c r="A3014" s="257" t="s">
        <v>619</v>
      </c>
      <c r="B3014" s="124"/>
      <c r="C3014" s="125" t="s">
        <v>713</v>
      </c>
      <c r="D3014" s="119">
        <v>43227</v>
      </c>
      <c r="E3014" s="120" t="s">
        <v>6331</v>
      </c>
      <c r="F3014" s="120" t="s">
        <v>3</v>
      </c>
      <c r="G3014" s="120">
        <v>1619962</v>
      </c>
      <c r="H3014" s="124"/>
      <c r="I3014" s="128" t="s">
        <v>7533</v>
      </c>
      <c r="J3014" s="124"/>
      <c r="K3014" s="124"/>
      <c r="L3014" s="124"/>
      <c r="M3014" s="124"/>
      <c r="N3014" s="207">
        <v>0</v>
      </c>
      <c r="O3014" s="207">
        <v>300</v>
      </c>
      <c r="P3014" s="124" t="s">
        <v>1314</v>
      </c>
    </row>
    <row r="3015" spans="1:16" ht="51">
      <c r="A3015" s="257" t="s">
        <v>619</v>
      </c>
      <c r="B3015" s="124"/>
      <c r="C3015" s="125" t="s">
        <v>713</v>
      </c>
      <c r="D3015" s="119">
        <v>43227</v>
      </c>
      <c r="E3015" s="120" t="s">
        <v>6332</v>
      </c>
      <c r="F3015" s="120" t="s">
        <v>3</v>
      </c>
      <c r="G3015" s="120">
        <v>1620055</v>
      </c>
      <c r="H3015" s="124"/>
      <c r="I3015" s="128" t="s">
        <v>7534</v>
      </c>
      <c r="J3015" s="124"/>
      <c r="K3015" s="124"/>
      <c r="L3015" s="124"/>
      <c r="M3015" s="124"/>
      <c r="N3015" s="207">
        <v>0</v>
      </c>
      <c r="O3015" s="207">
        <v>371</v>
      </c>
      <c r="P3015" s="124" t="s">
        <v>1314</v>
      </c>
    </row>
    <row r="3016" spans="1:16" ht="51">
      <c r="A3016" s="257" t="s">
        <v>619</v>
      </c>
      <c r="B3016" s="124"/>
      <c r="C3016" s="125" t="s">
        <v>713</v>
      </c>
      <c r="D3016" s="119">
        <v>43227</v>
      </c>
      <c r="E3016" s="120" t="s">
        <v>6333</v>
      </c>
      <c r="F3016" s="120" t="s">
        <v>3</v>
      </c>
      <c r="G3016" s="120">
        <v>1620057</v>
      </c>
      <c r="H3016" s="124"/>
      <c r="I3016" s="128" t="s">
        <v>7535</v>
      </c>
      <c r="J3016" s="124"/>
      <c r="K3016" s="124"/>
      <c r="L3016" s="124"/>
      <c r="M3016" s="124"/>
      <c r="N3016" s="207">
        <v>0</v>
      </c>
      <c r="O3016" s="207">
        <v>371</v>
      </c>
      <c r="P3016" s="124" t="s">
        <v>1314</v>
      </c>
    </row>
    <row r="3017" spans="1:16" ht="51">
      <c r="A3017" s="257" t="s">
        <v>619</v>
      </c>
      <c r="B3017" s="124"/>
      <c r="C3017" s="125" t="s">
        <v>713</v>
      </c>
      <c r="D3017" s="119">
        <v>43227</v>
      </c>
      <c r="E3017" s="120" t="s">
        <v>6334</v>
      </c>
      <c r="F3017" s="120" t="s">
        <v>3</v>
      </c>
      <c r="G3017" s="120">
        <v>1620070</v>
      </c>
      <c r="H3017" s="124"/>
      <c r="I3017" s="128" t="s">
        <v>7536</v>
      </c>
      <c r="J3017" s="124"/>
      <c r="K3017" s="124"/>
      <c r="L3017" s="124"/>
      <c r="M3017" s="124"/>
      <c r="N3017" s="207">
        <v>0</v>
      </c>
      <c r="O3017" s="207">
        <v>354.84000000000003</v>
      </c>
      <c r="P3017" s="124" t="s">
        <v>1314</v>
      </c>
    </row>
    <row r="3018" spans="1:16" ht="63.75">
      <c r="A3018" s="257">
        <v>25</v>
      </c>
      <c r="B3018" s="124"/>
      <c r="C3018" s="125" t="s">
        <v>694</v>
      </c>
      <c r="D3018" s="119">
        <v>43227</v>
      </c>
      <c r="E3018" s="120" t="s">
        <v>6335</v>
      </c>
      <c r="F3018" s="120" t="s">
        <v>3</v>
      </c>
      <c r="G3018" s="120">
        <v>1619853</v>
      </c>
      <c r="H3018" s="124"/>
      <c r="I3018" s="128" t="s">
        <v>7537</v>
      </c>
      <c r="J3018" s="124"/>
      <c r="K3018" s="124"/>
      <c r="L3018" s="124"/>
      <c r="M3018" s="124"/>
      <c r="N3018" s="207">
        <v>0</v>
      </c>
      <c r="O3018" s="207">
        <v>494028.66000000003</v>
      </c>
      <c r="P3018" s="124" t="s">
        <v>1314</v>
      </c>
    </row>
    <row r="3019" spans="1:16" ht="63.75">
      <c r="A3019" s="257">
        <v>25</v>
      </c>
      <c r="B3019" s="124"/>
      <c r="C3019" s="125" t="s">
        <v>694</v>
      </c>
      <c r="D3019" s="119">
        <v>43227</v>
      </c>
      <c r="E3019" s="120" t="s">
        <v>6336</v>
      </c>
      <c r="F3019" s="120" t="s">
        <v>3</v>
      </c>
      <c r="G3019" s="120">
        <v>1619855</v>
      </c>
      <c r="H3019" s="124"/>
      <c r="I3019" s="128" t="s">
        <v>7538</v>
      </c>
      <c r="J3019" s="124"/>
      <c r="K3019" s="124"/>
      <c r="L3019" s="124"/>
      <c r="M3019" s="124"/>
      <c r="N3019" s="207">
        <v>0</v>
      </c>
      <c r="O3019" s="207">
        <v>1652695.3</v>
      </c>
      <c r="P3019" s="124" t="s">
        <v>1314</v>
      </c>
    </row>
    <row r="3020" spans="1:16" ht="63.75">
      <c r="A3020" s="257">
        <v>10</v>
      </c>
      <c r="B3020" s="124"/>
      <c r="C3020" s="125" t="s">
        <v>690</v>
      </c>
      <c r="D3020" s="119">
        <v>43227</v>
      </c>
      <c r="E3020" s="120" t="s">
        <v>6337</v>
      </c>
      <c r="F3020" s="120" t="s">
        <v>3</v>
      </c>
      <c r="G3020" s="120">
        <v>1619864</v>
      </c>
      <c r="H3020" s="124"/>
      <c r="I3020" s="128" t="s">
        <v>7539</v>
      </c>
      <c r="J3020" s="124"/>
      <c r="K3020" s="124"/>
      <c r="L3020" s="124"/>
      <c r="M3020" s="124"/>
      <c r="N3020" s="207">
        <v>0</v>
      </c>
      <c r="O3020" s="207">
        <v>14397.75</v>
      </c>
      <c r="P3020" s="124" t="s">
        <v>1314</v>
      </c>
    </row>
    <row r="3021" spans="1:16" ht="51">
      <c r="A3021" s="257">
        <v>15</v>
      </c>
      <c r="B3021" s="124"/>
      <c r="C3021" s="125" t="s">
        <v>691</v>
      </c>
      <c r="D3021" s="119">
        <v>43227</v>
      </c>
      <c r="E3021" s="120" t="s">
        <v>6338</v>
      </c>
      <c r="F3021" s="120" t="s">
        <v>3</v>
      </c>
      <c r="G3021" s="120">
        <v>1619888</v>
      </c>
      <c r="H3021" s="124"/>
      <c r="I3021" s="128" t="s">
        <v>7540</v>
      </c>
      <c r="J3021" s="124"/>
      <c r="K3021" s="124"/>
      <c r="L3021" s="124"/>
      <c r="M3021" s="124"/>
      <c r="N3021" s="207">
        <v>0</v>
      </c>
      <c r="O3021" s="207">
        <v>6050</v>
      </c>
      <c r="P3021" s="124" t="s">
        <v>1314</v>
      </c>
    </row>
    <row r="3022" spans="1:16" ht="63.75">
      <c r="A3022" s="257" t="s">
        <v>619</v>
      </c>
      <c r="B3022" s="124"/>
      <c r="C3022" s="125" t="s">
        <v>713</v>
      </c>
      <c r="D3022" s="119">
        <v>43227</v>
      </c>
      <c r="E3022" s="120" t="s">
        <v>6339</v>
      </c>
      <c r="F3022" s="120" t="s">
        <v>3</v>
      </c>
      <c r="G3022" s="120">
        <v>1619925</v>
      </c>
      <c r="H3022" s="124"/>
      <c r="I3022" s="128" t="s">
        <v>7541</v>
      </c>
      <c r="J3022" s="124"/>
      <c r="K3022" s="124"/>
      <c r="L3022" s="124"/>
      <c r="M3022" s="124"/>
      <c r="N3022" s="207">
        <v>0</v>
      </c>
      <c r="O3022" s="207">
        <v>12416.69</v>
      </c>
      <c r="P3022" s="124" t="s">
        <v>1314</v>
      </c>
    </row>
    <row r="3023" spans="1:16" ht="63.75">
      <c r="A3023" s="257" t="s">
        <v>622</v>
      </c>
      <c r="B3023" s="124"/>
      <c r="C3023" s="125" t="s">
        <v>715</v>
      </c>
      <c r="D3023" s="119">
        <v>43227</v>
      </c>
      <c r="E3023" s="120" t="s">
        <v>6340</v>
      </c>
      <c r="F3023" s="120" t="s">
        <v>3</v>
      </c>
      <c r="G3023" s="120">
        <v>1619932</v>
      </c>
      <c r="H3023" s="124"/>
      <c r="I3023" s="128" t="s">
        <v>7542</v>
      </c>
      <c r="J3023" s="124"/>
      <c r="K3023" s="124"/>
      <c r="L3023" s="124"/>
      <c r="M3023" s="124"/>
      <c r="N3023" s="207">
        <v>0</v>
      </c>
      <c r="O3023" s="207">
        <v>5054764.42</v>
      </c>
      <c r="P3023" s="124" t="s">
        <v>1314</v>
      </c>
    </row>
    <row r="3024" spans="1:16" ht="51">
      <c r="A3024" s="257" t="s">
        <v>619</v>
      </c>
      <c r="B3024" s="124"/>
      <c r="C3024" s="125" t="s">
        <v>713</v>
      </c>
      <c r="D3024" s="119">
        <v>43227</v>
      </c>
      <c r="E3024" s="120" t="s">
        <v>6341</v>
      </c>
      <c r="F3024" s="120" t="s">
        <v>3</v>
      </c>
      <c r="G3024" s="120">
        <v>1619934</v>
      </c>
      <c r="H3024" s="124"/>
      <c r="I3024" s="128" t="s">
        <v>7543</v>
      </c>
      <c r="J3024" s="124"/>
      <c r="K3024" s="124"/>
      <c r="L3024" s="124"/>
      <c r="M3024" s="124"/>
      <c r="N3024" s="207">
        <v>0</v>
      </c>
      <c r="O3024" s="207">
        <v>2630962.04</v>
      </c>
      <c r="P3024" s="124" t="s">
        <v>1314</v>
      </c>
    </row>
    <row r="3025" spans="1:16" ht="51">
      <c r="A3025" s="257" t="s">
        <v>619</v>
      </c>
      <c r="B3025" s="124"/>
      <c r="C3025" s="125" t="s">
        <v>713</v>
      </c>
      <c r="D3025" s="119">
        <v>43227</v>
      </c>
      <c r="E3025" s="120" t="s">
        <v>6342</v>
      </c>
      <c r="F3025" s="120" t="s">
        <v>3</v>
      </c>
      <c r="G3025" s="120">
        <v>1619824</v>
      </c>
      <c r="H3025" s="124"/>
      <c r="I3025" s="128" t="s">
        <v>7544</v>
      </c>
      <c r="J3025" s="124"/>
      <c r="K3025" s="124"/>
      <c r="L3025" s="124"/>
      <c r="M3025" s="124"/>
      <c r="N3025" s="207">
        <v>0</v>
      </c>
      <c r="O3025" s="207">
        <v>500</v>
      </c>
      <c r="P3025" s="124" t="s">
        <v>1314</v>
      </c>
    </row>
    <row r="3026" spans="1:16" ht="51">
      <c r="A3026" s="257" t="s">
        <v>619</v>
      </c>
      <c r="B3026" s="124"/>
      <c r="C3026" s="125" t="s">
        <v>713</v>
      </c>
      <c r="D3026" s="119">
        <v>43227</v>
      </c>
      <c r="E3026" s="120" t="s">
        <v>6343</v>
      </c>
      <c r="F3026" s="120" t="s">
        <v>3</v>
      </c>
      <c r="G3026" s="120">
        <v>1619829</v>
      </c>
      <c r="H3026" s="124"/>
      <c r="I3026" s="128" t="s">
        <v>7545</v>
      </c>
      <c r="J3026" s="124"/>
      <c r="K3026" s="124"/>
      <c r="L3026" s="124"/>
      <c r="M3026" s="124"/>
      <c r="N3026" s="207">
        <v>0</v>
      </c>
      <c r="O3026" s="207">
        <v>70</v>
      </c>
      <c r="P3026" s="124" t="s">
        <v>1314</v>
      </c>
    </row>
    <row r="3027" spans="1:16" ht="51">
      <c r="A3027" s="257" t="s">
        <v>619</v>
      </c>
      <c r="B3027" s="124"/>
      <c r="C3027" s="125" t="s">
        <v>713</v>
      </c>
      <c r="D3027" s="119">
        <v>43227</v>
      </c>
      <c r="E3027" s="120" t="s">
        <v>6344</v>
      </c>
      <c r="F3027" s="120" t="s">
        <v>3</v>
      </c>
      <c r="G3027" s="120">
        <v>1619832</v>
      </c>
      <c r="H3027" s="124"/>
      <c r="I3027" s="128" t="s">
        <v>7546</v>
      </c>
      <c r="J3027" s="124"/>
      <c r="K3027" s="124"/>
      <c r="L3027" s="124"/>
      <c r="M3027" s="124"/>
      <c r="N3027" s="207">
        <v>0</v>
      </c>
      <c r="O3027" s="207">
        <v>70</v>
      </c>
      <c r="P3027" s="124" t="s">
        <v>1314</v>
      </c>
    </row>
    <row r="3028" spans="1:16" ht="38.25">
      <c r="A3028" s="257">
        <v>35</v>
      </c>
      <c r="B3028" s="124"/>
      <c r="C3028" s="125" t="s">
        <v>696</v>
      </c>
      <c r="D3028" s="119">
        <v>43227</v>
      </c>
      <c r="E3028" s="120" t="s">
        <v>6345</v>
      </c>
      <c r="F3028" s="120" t="s">
        <v>3</v>
      </c>
      <c r="G3028" s="120">
        <v>1619834</v>
      </c>
      <c r="H3028" s="124"/>
      <c r="I3028" s="128" t="s">
        <v>7547</v>
      </c>
      <c r="J3028" s="124"/>
      <c r="K3028" s="124"/>
      <c r="L3028" s="124"/>
      <c r="M3028" s="124"/>
      <c r="N3028" s="207">
        <v>0</v>
      </c>
      <c r="O3028" s="207">
        <v>818.89</v>
      </c>
      <c r="P3028" s="124" t="s">
        <v>1314</v>
      </c>
    </row>
    <row r="3029" spans="1:16" ht="51">
      <c r="A3029" s="257">
        <v>132</v>
      </c>
      <c r="B3029" s="124"/>
      <c r="C3029" s="125" t="s">
        <v>728</v>
      </c>
      <c r="D3029" s="119">
        <v>43227</v>
      </c>
      <c r="E3029" s="120" t="s">
        <v>6346</v>
      </c>
      <c r="F3029" s="120" t="s">
        <v>3</v>
      </c>
      <c r="G3029" s="120">
        <v>1619836</v>
      </c>
      <c r="H3029" s="124"/>
      <c r="I3029" s="128" t="s">
        <v>7548</v>
      </c>
      <c r="J3029" s="124"/>
      <c r="K3029" s="124"/>
      <c r="L3029" s="124"/>
      <c r="M3029" s="124"/>
      <c r="N3029" s="207">
        <v>0</v>
      </c>
      <c r="O3029" s="207">
        <v>0.95000000000000007</v>
      </c>
      <c r="P3029" s="124" t="s">
        <v>1314</v>
      </c>
    </row>
    <row r="3030" spans="1:16" ht="51">
      <c r="A3030" s="257">
        <v>132</v>
      </c>
      <c r="B3030" s="124"/>
      <c r="C3030" s="125" t="s">
        <v>728</v>
      </c>
      <c r="D3030" s="119">
        <v>43227</v>
      </c>
      <c r="E3030" s="120" t="s">
        <v>6347</v>
      </c>
      <c r="F3030" s="120" t="s">
        <v>3</v>
      </c>
      <c r="G3030" s="120">
        <v>1619837</v>
      </c>
      <c r="H3030" s="124"/>
      <c r="I3030" s="128" t="s">
        <v>4180</v>
      </c>
      <c r="J3030" s="124"/>
      <c r="K3030" s="124"/>
      <c r="L3030" s="124"/>
      <c r="M3030" s="124"/>
      <c r="N3030" s="207">
        <v>0</v>
      </c>
      <c r="O3030" s="207">
        <v>6168.75</v>
      </c>
      <c r="P3030" s="124" t="s">
        <v>1314</v>
      </c>
    </row>
    <row r="3031" spans="1:16" ht="51">
      <c r="A3031" s="257" t="s">
        <v>619</v>
      </c>
      <c r="B3031" s="124"/>
      <c r="C3031" s="125" t="s">
        <v>713</v>
      </c>
      <c r="D3031" s="119">
        <v>43227</v>
      </c>
      <c r="E3031" s="120" t="s">
        <v>6348</v>
      </c>
      <c r="F3031" s="120" t="s">
        <v>3</v>
      </c>
      <c r="G3031" s="120">
        <v>1619838</v>
      </c>
      <c r="H3031" s="124"/>
      <c r="I3031" s="128" t="s">
        <v>4025</v>
      </c>
      <c r="J3031" s="124"/>
      <c r="K3031" s="124"/>
      <c r="L3031" s="124"/>
      <c r="M3031" s="124"/>
      <c r="N3031" s="207">
        <v>0</v>
      </c>
      <c r="O3031" s="207">
        <v>1506</v>
      </c>
      <c r="P3031" s="124" t="s">
        <v>1314</v>
      </c>
    </row>
    <row r="3032" spans="1:16" ht="51">
      <c r="A3032" s="257" t="s">
        <v>619</v>
      </c>
      <c r="B3032" s="124"/>
      <c r="C3032" s="125" t="s">
        <v>713</v>
      </c>
      <c r="D3032" s="119">
        <v>43227</v>
      </c>
      <c r="E3032" s="120" t="s">
        <v>6349</v>
      </c>
      <c r="F3032" s="120" t="s">
        <v>3</v>
      </c>
      <c r="G3032" s="120">
        <v>1619847</v>
      </c>
      <c r="H3032" s="124"/>
      <c r="I3032" s="128" t="s">
        <v>7549</v>
      </c>
      <c r="J3032" s="124"/>
      <c r="K3032" s="124"/>
      <c r="L3032" s="124"/>
      <c r="M3032" s="124"/>
      <c r="N3032" s="207">
        <v>0</v>
      </c>
      <c r="O3032" s="207">
        <v>1277</v>
      </c>
      <c r="P3032" s="124" t="s">
        <v>1314</v>
      </c>
    </row>
    <row r="3033" spans="1:16" ht="51">
      <c r="A3033" s="257" t="s">
        <v>619</v>
      </c>
      <c r="B3033" s="124"/>
      <c r="C3033" s="125" t="s">
        <v>713</v>
      </c>
      <c r="D3033" s="119">
        <v>43227</v>
      </c>
      <c r="E3033" s="120" t="s">
        <v>6350</v>
      </c>
      <c r="F3033" s="120" t="s">
        <v>3</v>
      </c>
      <c r="G3033" s="120">
        <v>1619859</v>
      </c>
      <c r="H3033" s="124"/>
      <c r="I3033" s="128" t="s">
        <v>7550</v>
      </c>
      <c r="J3033" s="124"/>
      <c r="K3033" s="124"/>
      <c r="L3033" s="124"/>
      <c r="M3033" s="124"/>
      <c r="N3033" s="207">
        <v>0</v>
      </c>
      <c r="O3033" s="207">
        <v>518</v>
      </c>
      <c r="P3033" s="124" t="s">
        <v>1314</v>
      </c>
    </row>
    <row r="3034" spans="1:16" ht="51">
      <c r="A3034" s="257" t="s">
        <v>619</v>
      </c>
      <c r="B3034" s="124"/>
      <c r="C3034" s="125" t="s">
        <v>713</v>
      </c>
      <c r="D3034" s="119">
        <v>43227</v>
      </c>
      <c r="E3034" s="120" t="s">
        <v>6351</v>
      </c>
      <c r="F3034" s="120" t="s">
        <v>3</v>
      </c>
      <c r="G3034" s="120">
        <v>1619867</v>
      </c>
      <c r="H3034" s="124"/>
      <c r="I3034" s="128" t="s">
        <v>5773</v>
      </c>
      <c r="J3034" s="124"/>
      <c r="K3034" s="124"/>
      <c r="L3034" s="124"/>
      <c r="M3034" s="124"/>
      <c r="N3034" s="207">
        <v>0</v>
      </c>
      <c r="O3034" s="207">
        <v>1491.51</v>
      </c>
      <c r="P3034" s="124" t="s">
        <v>1314</v>
      </c>
    </row>
    <row r="3035" spans="1:16" ht="63.75">
      <c r="A3035" s="257">
        <v>513</v>
      </c>
      <c r="B3035" s="124"/>
      <c r="C3035" s="125" t="s">
        <v>201</v>
      </c>
      <c r="D3035" s="119">
        <v>43227</v>
      </c>
      <c r="E3035" s="120" t="s">
        <v>6352</v>
      </c>
      <c r="F3035" s="120" t="s">
        <v>15</v>
      </c>
      <c r="G3035" s="120">
        <v>729350</v>
      </c>
      <c r="H3035" s="124"/>
      <c r="I3035" s="128" t="s">
        <v>7551</v>
      </c>
      <c r="J3035" s="124"/>
      <c r="K3035" s="124"/>
      <c r="L3035" s="124"/>
      <c r="M3035" s="124"/>
      <c r="N3035" s="207">
        <v>50</v>
      </c>
      <c r="O3035" s="207">
        <v>0</v>
      </c>
      <c r="P3035" s="124" t="s">
        <v>1314</v>
      </c>
    </row>
    <row r="3036" spans="1:16" ht="76.5">
      <c r="A3036" s="257" t="s">
        <v>620</v>
      </c>
      <c r="B3036" s="124"/>
      <c r="C3036" s="125" t="s">
        <v>714</v>
      </c>
      <c r="D3036" s="119">
        <v>43227</v>
      </c>
      <c r="E3036" s="120" t="s">
        <v>6353</v>
      </c>
      <c r="F3036" s="120" t="s">
        <v>1256</v>
      </c>
      <c r="G3036" s="120">
        <v>17579617</v>
      </c>
      <c r="H3036" s="124"/>
      <c r="I3036" s="128" t="s">
        <v>3647</v>
      </c>
      <c r="J3036" s="124"/>
      <c r="K3036" s="124"/>
      <c r="L3036" s="124"/>
      <c r="M3036" s="124"/>
      <c r="N3036" s="207">
        <v>0</v>
      </c>
      <c r="O3036" s="207">
        <v>6950</v>
      </c>
      <c r="P3036" s="124" t="s">
        <v>1314</v>
      </c>
    </row>
    <row r="3037" spans="1:16" ht="89.25">
      <c r="A3037" s="257">
        <v>375</v>
      </c>
      <c r="B3037" s="124"/>
      <c r="C3037" s="125" t="s">
        <v>1271</v>
      </c>
      <c r="D3037" s="119">
        <v>43227</v>
      </c>
      <c r="E3037" s="120" t="s">
        <v>6354</v>
      </c>
      <c r="F3037" s="120" t="s">
        <v>15</v>
      </c>
      <c r="G3037" s="120">
        <v>4916</v>
      </c>
      <c r="H3037" s="124"/>
      <c r="I3037" s="128" t="s">
        <v>7552</v>
      </c>
      <c r="J3037" s="124"/>
      <c r="K3037" s="124"/>
      <c r="L3037" s="124"/>
      <c r="M3037" s="124"/>
      <c r="N3037" s="207">
        <v>270</v>
      </c>
      <c r="O3037" s="207">
        <v>0</v>
      </c>
      <c r="P3037" s="124" t="s">
        <v>1314</v>
      </c>
    </row>
    <row r="3038" spans="1:16" ht="51">
      <c r="A3038" s="257" t="s">
        <v>619</v>
      </c>
      <c r="B3038" s="124"/>
      <c r="C3038" s="125" t="s">
        <v>713</v>
      </c>
      <c r="D3038" s="119">
        <v>43228</v>
      </c>
      <c r="E3038" s="120" t="s">
        <v>6355</v>
      </c>
      <c r="F3038" s="120" t="s">
        <v>3</v>
      </c>
      <c r="G3038" s="120">
        <v>1620496</v>
      </c>
      <c r="H3038" s="124"/>
      <c r="I3038" s="128" t="s">
        <v>7553</v>
      </c>
      <c r="J3038" s="124"/>
      <c r="K3038" s="124"/>
      <c r="L3038" s="124"/>
      <c r="M3038" s="124"/>
      <c r="N3038" s="207">
        <v>0</v>
      </c>
      <c r="O3038" s="207">
        <v>1629.08</v>
      </c>
      <c r="P3038" s="124" t="s">
        <v>1314</v>
      </c>
    </row>
    <row r="3039" spans="1:16" ht="51">
      <c r="A3039" s="257" t="s">
        <v>619</v>
      </c>
      <c r="B3039" s="124"/>
      <c r="C3039" s="125" t="s">
        <v>713</v>
      </c>
      <c r="D3039" s="119">
        <v>43228</v>
      </c>
      <c r="E3039" s="120" t="s">
        <v>6356</v>
      </c>
      <c r="F3039" s="120" t="s">
        <v>3</v>
      </c>
      <c r="G3039" s="120">
        <v>1620515</v>
      </c>
      <c r="H3039" s="124"/>
      <c r="I3039" s="128" t="s">
        <v>7554</v>
      </c>
      <c r="J3039" s="124"/>
      <c r="K3039" s="124"/>
      <c r="L3039" s="124"/>
      <c r="M3039" s="124"/>
      <c r="N3039" s="207">
        <v>0</v>
      </c>
      <c r="O3039" s="207">
        <v>1000</v>
      </c>
      <c r="P3039" s="124" t="s">
        <v>1314</v>
      </c>
    </row>
    <row r="3040" spans="1:16" ht="51">
      <c r="A3040" s="257" t="s">
        <v>619</v>
      </c>
      <c r="B3040" s="124"/>
      <c r="C3040" s="125" t="s">
        <v>713</v>
      </c>
      <c r="D3040" s="119">
        <v>43228</v>
      </c>
      <c r="E3040" s="120" t="s">
        <v>6357</v>
      </c>
      <c r="F3040" s="120" t="s">
        <v>3</v>
      </c>
      <c r="G3040" s="120">
        <v>1620544</v>
      </c>
      <c r="H3040" s="124"/>
      <c r="I3040" s="128" t="s">
        <v>7555</v>
      </c>
      <c r="J3040" s="124"/>
      <c r="K3040" s="124"/>
      <c r="L3040" s="124"/>
      <c r="M3040" s="124"/>
      <c r="N3040" s="207">
        <v>0</v>
      </c>
      <c r="O3040" s="207">
        <v>3085.7000000000003</v>
      </c>
      <c r="P3040" s="124" t="s">
        <v>1314</v>
      </c>
    </row>
    <row r="3041" spans="1:16" ht="51">
      <c r="A3041" s="257" t="s">
        <v>619</v>
      </c>
      <c r="B3041" s="124"/>
      <c r="C3041" s="125" t="s">
        <v>713</v>
      </c>
      <c r="D3041" s="119">
        <v>43228</v>
      </c>
      <c r="E3041" s="120" t="s">
        <v>6358</v>
      </c>
      <c r="F3041" s="120" t="s">
        <v>3</v>
      </c>
      <c r="G3041" s="120">
        <v>1620545</v>
      </c>
      <c r="H3041" s="124"/>
      <c r="I3041" s="128" t="s">
        <v>7556</v>
      </c>
      <c r="J3041" s="124"/>
      <c r="K3041" s="124"/>
      <c r="L3041" s="124"/>
      <c r="M3041" s="124"/>
      <c r="N3041" s="207">
        <v>0</v>
      </c>
      <c r="O3041" s="207">
        <v>3301.3</v>
      </c>
      <c r="P3041" s="124" t="s">
        <v>1314</v>
      </c>
    </row>
    <row r="3042" spans="1:16" ht="51">
      <c r="A3042" s="257" t="s">
        <v>619</v>
      </c>
      <c r="B3042" s="124"/>
      <c r="C3042" s="125" t="s">
        <v>713</v>
      </c>
      <c r="D3042" s="119">
        <v>43228</v>
      </c>
      <c r="E3042" s="120" t="s">
        <v>6359</v>
      </c>
      <c r="F3042" s="120" t="s">
        <v>3</v>
      </c>
      <c r="G3042" s="120">
        <v>1620547</v>
      </c>
      <c r="H3042" s="124"/>
      <c r="I3042" s="128" t="s">
        <v>7557</v>
      </c>
      <c r="J3042" s="124"/>
      <c r="K3042" s="124"/>
      <c r="L3042" s="124"/>
      <c r="M3042" s="124"/>
      <c r="N3042" s="207">
        <v>0</v>
      </c>
      <c r="O3042" s="207">
        <v>3301.3</v>
      </c>
      <c r="P3042" s="124" t="s">
        <v>1314</v>
      </c>
    </row>
    <row r="3043" spans="1:16" ht="51">
      <c r="A3043" s="257" t="s">
        <v>619</v>
      </c>
      <c r="B3043" s="124"/>
      <c r="C3043" s="125" t="s">
        <v>713</v>
      </c>
      <c r="D3043" s="119">
        <v>43228</v>
      </c>
      <c r="E3043" s="120" t="s">
        <v>6360</v>
      </c>
      <c r="F3043" s="120" t="s">
        <v>3</v>
      </c>
      <c r="G3043" s="120">
        <v>1620390</v>
      </c>
      <c r="H3043" s="124"/>
      <c r="I3043" s="128" t="s">
        <v>7558</v>
      </c>
      <c r="J3043" s="124"/>
      <c r="K3043" s="124"/>
      <c r="L3043" s="124"/>
      <c r="M3043" s="124"/>
      <c r="N3043" s="207">
        <v>0</v>
      </c>
      <c r="O3043" s="207">
        <v>2267</v>
      </c>
      <c r="P3043" s="124" t="s">
        <v>1314</v>
      </c>
    </row>
    <row r="3044" spans="1:16" ht="51">
      <c r="A3044" s="257" t="s">
        <v>619</v>
      </c>
      <c r="B3044" s="124"/>
      <c r="C3044" s="125" t="s">
        <v>713</v>
      </c>
      <c r="D3044" s="119">
        <v>43228</v>
      </c>
      <c r="E3044" s="120" t="s">
        <v>6361</v>
      </c>
      <c r="F3044" s="120" t="s">
        <v>3</v>
      </c>
      <c r="G3044" s="120">
        <v>1620473</v>
      </c>
      <c r="H3044" s="124"/>
      <c r="I3044" s="128" t="s">
        <v>7559</v>
      </c>
      <c r="J3044" s="124"/>
      <c r="K3044" s="124"/>
      <c r="L3044" s="124"/>
      <c r="M3044" s="124"/>
      <c r="N3044" s="207">
        <v>0</v>
      </c>
      <c r="O3044" s="207">
        <v>950.89</v>
      </c>
      <c r="P3044" s="124" t="s">
        <v>1314</v>
      </c>
    </row>
    <row r="3045" spans="1:16" ht="51">
      <c r="A3045" s="257" t="s">
        <v>619</v>
      </c>
      <c r="B3045" s="124"/>
      <c r="C3045" s="125" t="s">
        <v>713</v>
      </c>
      <c r="D3045" s="119">
        <v>43228</v>
      </c>
      <c r="E3045" s="120" t="s">
        <v>6362</v>
      </c>
      <c r="F3045" s="120" t="s">
        <v>3</v>
      </c>
      <c r="G3045" s="120">
        <v>1620548</v>
      </c>
      <c r="H3045" s="124"/>
      <c r="I3045" s="128" t="s">
        <v>7560</v>
      </c>
      <c r="J3045" s="124"/>
      <c r="K3045" s="124"/>
      <c r="L3045" s="124"/>
      <c r="M3045" s="124"/>
      <c r="N3045" s="207">
        <v>0</v>
      </c>
      <c r="O3045" s="207">
        <v>3301.3</v>
      </c>
      <c r="P3045" s="124" t="s">
        <v>1314</v>
      </c>
    </row>
    <row r="3046" spans="1:16" ht="51">
      <c r="A3046" s="257" t="s">
        <v>619</v>
      </c>
      <c r="B3046" s="124"/>
      <c r="C3046" s="125" t="s">
        <v>713</v>
      </c>
      <c r="D3046" s="119">
        <v>43228</v>
      </c>
      <c r="E3046" s="120" t="s">
        <v>6363</v>
      </c>
      <c r="F3046" s="120" t="s">
        <v>3</v>
      </c>
      <c r="G3046" s="120">
        <v>1620549</v>
      </c>
      <c r="H3046" s="124"/>
      <c r="I3046" s="128" t="s">
        <v>7561</v>
      </c>
      <c r="J3046" s="124"/>
      <c r="K3046" s="124"/>
      <c r="L3046" s="124"/>
      <c r="M3046" s="124"/>
      <c r="N3046" s="207">
        <v>0</v>
      </c>
      <c r="O3046" s="207">
        <v>3301.3</v>
      </c>
      <c r="P3046" s="124" t="s">
        <v>1314</v>
      </c>
    </row>
    <row r="3047" spans="1:16" ht="51">
      <c r="A3047" s="257" t="s">
        <v>619</v>
      </c>
      <c r="B3047" s="124"/>
      <c r="C3047" s="125" t="s">
        <v>713</v>
      </c>
      <c r="D3047" s="119">
        <v>43228</v>
      </c>
      <c r="E3047" s="120" t="s">
        <v>6364</v>
      </c>
      <c r="F3047" s="120" t="s">
        <v>3</v>
      </c>
      <c r="G3047" s="120">
        <v>1620550</v>
      </c>
      <c r="H3047" s="124"/>
      <c r="I3047" s="128" t="s">
        <v>7562</v>
      </c>
      <c r="J3047" s="124"/>
      <c r="K3047" s="124"/>
      <c r="L3047" s="124"/>
      <c r="M3047" s="124"/>
      <c r="N3047" s="207">
        <v>0</v>
      </c>
      <c r="O3047" s="207">
        <v>3301.3</v>
      </c>
      <c r="P3047" s="124" t="s">
        <v>1314</v>
      </c>
    </row>
    <row r="3048" spans="1:16" ht="51">
      <c r="A3048" s="257" t="s">
        <v>619</v>
      </c>
      <c r="B3048" s="124"/>
      <c r="C3048" s="125" t="s">
        <v>713</v>
      </c>
      <c r="D3048" s="119">
        <v>43228</v>
      </c>
      <c r="E3048" s="120" t="s">
        <v>6365</v>
      </c>
      <c r="F3048" s="120" t="s">
        <v>3</v>
      </c>
      <c r="G3048" s="120">
        <v>1620551</v>
      </c>
      <c r="H3048" s="124"/>
      <c r="I3048" s="128" t="s">
        <v>7563</v>
      </c>
      <c r="J3048" s="124"/>
      <c r="K3048" s="124"/>
      <c r="L3048" s="124"/>
      <c r="M3048" s="124"/>
      <c r="N3048" s="207">
        <v>0</v>
      </c>
      <c r="O3048" s="207">
        <v>3301.3</v>
      </c>
      <c r="P3048" s="124" t="s">
        <v>1314</v>
      </c>
    </row>
    <row r="3049" spans="1:16" ht="51">
      <c r="A3049" s="257" t="s">
        <v>619</v>
      </c>
      <c r="B3049" s="124"/>
      <c r="C3049" s="125" t="s">
        <v>713</v>
      </c>
      <c r="D3049" s="119">
        <v>43228</v>
      </c>
      <c r="E3049" s="120" t="s">
        <v>6366</v>
      </c>
      <c r="F3049" s="120" t="s">
        <v>3</v>
      </c>
      <c r="G3049" s="120">
        <v>1620552</v>
      </c>
      <c r="H3049" s="124"/>
      <c r="I3049" s="128" t="s">
        <v>7564</v>
      </c>
      <c r="J3049" s="124"/>
      <c r="K3049" s="124"/>
      <c r="L3049" s="124"/>
      <c r="M3049" s="124"/>
      <c r="N3049" s="207">
        <v>0</v>
      </c>
      <c r="O3049" s="207">
        <v>3301.3</v>
      </c>
      <c r="P3049" s="124" t="s">
        <v>1314</v>
      </c>
    </row>
    <row r="3050" spans="1:16" ht="51">
      <c r="A3050" s="257" t="s">
        <v>619</v>
      </c>
      <c r="B3050" s="124"/>
      <c r="C3050" s="125" t="s">
        <v>713</v>
      </c>
      <c r="D3050" s="119">
        <v>43228</v>
      </c>
      <c r="E3050" s="120" t="s">
        <v>6367</v>
      </c>
      <c r="F3050" s="120" t="s">
        <v>3</v>
      </c>
      <c r="G3050" s="120">
        <v>1620553</v>
      </c>
      <c r="H3050" s="124"/>
      <c r="I3050" s="128" t="s">
        <v>7565</v>
      </c>
      <c r="J3050" s="124"/>
      <c r="K3050" s="124"/>
      <c r="L3050" s="124"/>
      <c r="M3050" s="124"/>
      <c r="N3050" s="207">
        <v>0</v>
      </c>
      <c r="O3050" s="207">
        <v>3301.3</v>
      </c>
      <c r="P3050" s="124" t="s">
        <v>1314</v>
      </c>
    </row>
    <row r="3051" spans="1:16" ht="51">
      <c r="A3051" s="257" t="s">
        <v>619</v>
      </c>
      <c r="B3051" s="124"/>
      <c r="C3051" s="125" t="s">
        <v>713</v>
      </c>
      <c r="D3051" s="119">
        <v>43228</v>
      </c>
      <c r="E3051" s="120" t="s">
        <v>6368</v>
      </c>
      <c r="F3051" s="120" t="s">
        <v>3</v>
      </c>
      <c r="G3051" s="120">
        <v>1620555</v>
      </c>
      <c r="H3051" s="124"/>
      <c r="I3051" s="128" t="s">
        <v>7566</v>
      </c>
      <c r="J3051" s="124"/>
      <c r="K3051" s="124"/>
      <c r="L3051" s="124"/>
      <c r="M3051" s="124"/>
      <c r="N3051" s="207">
        <v>0</v>
      </c>
      <c r="O3051" s="207">
        <v>3301.3</v>
      </c>
      <c r="P3051" s="124" t="s">
        <v>1314</v>
      </c>
    </row>
    <row r="3052" spans="1:16" ht="51">
      <c r="A3052" s="257" t="s">
        <v>619</v>
      </c>
      <c r="B3052" s="124"/>
      <c r="C3052" s="125" t="s">
        <v>713</v>
      </c>
      <c r="D3052" s="119">
        <v>43228</v>
      </c>
      <c r="E3052" s="120" t="s">
        <v>6369</v>
      </c>
      <c r="F3052" s="120" t="s">
        <v>3</v>
      </c>
      <c r="G3052" s="120">
        <v>1620574</v>
      </c>
      <c r="H3052" s="124"/>
      <c r="I3052" s="128" t="s">
        <v>7567</v>
      </c>
      <c r="J3052" s="124"/>
      <c r="K3052" s="124"/>
      <c r="L3052" s="124"/>
      <c r="M3052" s="124"/>
      <c r="N3052" s="207">
        <v>0</v>
      </c>
      <c r="O3052" s="207">
        <v>245.49</v>
      </c>
      <c r="P3052" s="124" t="s">
        <v>1314</v>
      </c>
    </row>
    <row r="3053" spans="1:16" ht="51">
      <c r="A3053" s="257">
        <v>513</v>
      </c>
      <c r="B3053" s="124"/>
      <c r="C3053" s="125" t="s">
        <v>201</v>
      </c>
      <c r="D3053" s="119">
        <v>43228</v>
      </c>
      <c r="E3053" s="120" t="s">
        <v>6370</v>
      </c>
      <c r="F3053" s="120" t="s">
        <v>3</v>
      </c>
      <c r="G3053" s="120">
        <v>1620408</v>
      </c>
      <c r="H3053" s="124"/>
      <c r="I3053" s="128" t="s">
        <v>7568</v>
      </c>
      <c r="J3053" s="124"/>
      <c r="K3053" s="124"/>
      <c r="L3053" s="124"/>
      <c r="M3053" s="124"/>
      <c r="N3053" s="207">
        <v>0</v>
      </c>
      <c r="O3053" s="207">
        <v>140</v>
      </c>
      <c r="P3053" s="124" t="s">
        <v>1314</v>
      </c>
    </row>
    <row r="3054" spans="1:16" ht="63.75">
      <c r="A3054" s="257">
        <v>35</v>
      </c>
      <c r="B3054" s="124"/>
      <c r="C3054" s="125" t="s">
        <v>696</v>
      </c>
      <c r="D3054" s="119">
        <v>43228</v>
      </c>
      <c r="E3054" s="120" t="s">
        <v>6371</v>
      </c>
      <c r="F3054" s="120" t="s">
        <v>3</v>
      </c>
      <c r="G3054" s="120">
        <v>1620413</v>
      </c>
      <c r="H3054" s="124"/>
      <c r="I3054" s="128" t="s">
        <v>7569</v>
      </c>
      <c r="J3054" s="124"/>
      <c r="K3054" s="124"/>
      <c r="L3054" s="124"/>
      <c r="M3054" s="124"/>
      <c r="N3054" s="207">
        <v>0</v>
      </c>
      <c r="O3054" s="207">
        <v>1126.8</v>
      </c>
      <c r="P3054" s="124" t="s">
        <v>1314</v>
      </c>
    </row>
    <row r="3055" spans="1:16" ht="63.75">
      <c r="A3055" s="257" t="s">
        <v>619</v>
      </c>
      <c r="B3055" s="124"/>
      <c r="C3055" s="125" t="s">
        <v>713</v>
      </c>
      <c r="D3055" s="119">
        <v>43228</v>
      </c>
      <c r="E3055" s="120" t="s">
        <v>6372</v>
      </c>
      <c r="F3055" s="120" t="s">
        <v>3</v>
      </c>
      <c r="G3055" s="120">
        <v>1620265</v>
      </c>
      <c r="H3055" s="124"/>
      <c r="I3055" s="128" t="s">
        <v>7570</v>
      </c>
      <c r="J3055" s="124"/>
      <c r="K3055" s="124"/>
      <c r="L3055" s="124"/>
      <c r="M3055" s="124"/>
      <c r="N3055" s="207">
        <v>0</v>
      </c>
      <c r="O3055" s="207">
        <v>521546.7</v>
      </c>
      <c r="P3055" s="124" t="s">
        <v>1314</v>
      </c>
    </row>
    <row r="3056" spans="1:16" ht="63.75">
      <c r="A3056" s="257">
        <v>268</v>
      </c>
      <c r="B3056" s="124"/>
      <c r="C3056" s="125" t="s">
        <v>783</v>
      </c>
      <c r="D3056" s="119">
        <v>43228</v>
      </c>
      <c r="E3056" s="120" t="s">
        <v>6373</v>
      </c>
      <c r="F3056" s="120" t="s">
        <v>3</v>
      </c>
      <c r="G3056" s="120">
        <v>1620298</v>
      </c>
      <c r="H3056" s="124"/>
      <c r="I3056" s="128" t="s">
        <v>7571</v>
      </c>
      <c r="J3056" s="124"/>
      <c r="K3056" s="124"/>
      <c r="L3056" s="124"/>
      <c r="M3056" s="124"/>
      <c r="N3056" s="207">
        <v>0</v>
      </c>
      <c r="O3056" s="207">
        <v>118845.05</v>
      </c>
      <c r="P3056" s="124" t="s">
        <v>1314</v>
      </c>
    </row>
    <row r="3057" spans="1:16" ht="63.75">
      <c r="A3057" s="257">
        <v>268</v>
      </c>
      <c r="B3057" s="124"/>
      <c r="C3057" s="125" t="s">
        <v>783</v>
      </c>
      <c r="D3057" s="119">
        <v>43228</v>
      </c>
      <c r="E3057" s="120" t="s">
        <v>6373</v>
      </c>
      <c r="F3057" s="120" t="s">
        <v>3</v>
      </c>
      <c r="G3057" s="120">
        <v>1620298</v>
      </c>
      <c r="H3057" s="124"/>
      <c r="I3057" s="128" t="s">
        <v>7571</v>
      </c>
      <c r="J3057" s="124"/>
      <c r="K3057" s="124"/>
      <c r="L3057" s="124"/>
      <c r="M3057" s="124"/>
      <c r="N3057" s="207">
        <v>0</v>
      </c>
      <c r="O3057" s="207">
        <v>72744.570000000007</v>
      </c>
      <c r="P3057" s="124" t="s">
        <v>1314</v>
      </c>
    </row>
    <row r="3058" spans="1:16" ht="63.75">
      <c r="A3058" s="257">
        <v>268</v>
      </c>
      <c r="B3058" s="124"/>
      <c r="C3058" s="125" t="s">
        <v>783</v>
      </c>
      <c r="D3058" s="119">
        <v>43228</v>
      </c>
      <c r="E3058" s="120" t="s">
        <v>6373</v>
      </c>
      <c r="F3058" s="120" t="s">
        <v>3</v>
      </c>
      <c r="G3058" s="120">
        <v>1620298</v>
      </c>
      <c r="H3058" s="124"/>
      <c r="I3058" s="128" t="s">
        <v>7571</v>
      </c>
      <c r="J3058" s="124"/>
      <c r="K3058" s="124"/>
      <c r="L3058" s="124"/>
      <c r="M3058" s="124"/>
      <c r="N3058" s="207">
        <v>0</v>
      </c>
      <c r="O3058" s="207">
        <v>65961</v>
      </c>
      <c r="P3058" s="124" t="s">
        <v>1314</v>
      </c>
    </row>
    <row r="3059" spans="1:16" ht="63.75">
      <c r="A3059" s="257">
        <v>268</v>
      </c>
      <c r="B3059" s="124"/>
      <c r="C3059" s="125" t="s">
        <v>783</v>
      </c>
      <c r="D3059" s="119">
        <v>43228</v>
      </c>
      <c r="E3059" s="120" t="s">
        <v>6373</v>
      </c>
      <c r="F3059" s="120" t="s">
        <v>3</v>
      </c>
      <c r="G3059" s="120">
        <v>1620298</v>
      </c>
      <c r="H3059" s="124"/>
      <c r="I3059" s="128" t="s">
        <v>7571</v>
      </c>
      <c r="J3059" s="124"/>
      <c r="K3059" s="124"/>
      <c r="L3059" s="124"/>
      <c r="M3059" s="124"/>
      <c r="N3059" s="207">
        <v>0</v>
      </c>
      <c r="O3059" s="207">
        <v>42177.56</v>
      </c>
      <c r="P3059" s="124" t="s">
        <v>1314</v>
      </c>
    </row>
    <row r="3060" spans="1:16" ht="63.75">
      <c r="A3060" s="257">
        <v>268</v>
      </c>
      <c r="B3060" s="124"/>
      <c r="C3060" s="125" t="s">
        <v>783</v>
      </c>
      <c r="D3060" s="119">
        <v>43228</v>
      </c>
      <c r="E3060" s="120" t="s">
        <v>6373</v>
      </c>
      <c r="F3060" s="120" t="s">
        <v>3</v>
      </c>
      <c r="G3060" s="120">
        <v>1620298</v>
      </c>
      <c r="H3060" s="124"/>
      <c r="I3060" s="128" t="s">
        <v>7571</v>
      </c>
      <c r="J3060" s="124"/>
      <c r="K3060" s="124"/>
      <c r="L3060" s="124"/>
      <c r="M3060" s="124"/>
      <c r="N3060" s="207">
        <v>0</v>
      </c>
      <c r="O3060" s="207">
        <v>80672.600000000006</v>
      </c>
      <c r="P3060" s="124" t="s">
        <v>1314</v>
      </c>
    </row>
    <row r="3061" spans="1:16" ht="63.75">
      <c r="A3061" s="257">
        <v>268</v>
      </c>
      <c r="B3061" s="124"/>
      <c r="C3061" s="125" t="s">
        <v>783</v>
      </c>
      <c r="D3061" s="119">
        <v>43228</v>
      </c>
      <c r="E3061" s="120" t="s">
        <v>6373</v>
      </c>
      <c r="F3061" s="120" t="s">
        <v>3</v>
      </c>
      <c r="G3061" s="120">
        <v>1620298</v>
      </c>
      <c r="H3061" s="124"/>
      <c r="I3061" s="128" t="s">
        <v>7571</v>
      </c>
      <c r="J3061" s="124"/>
      <c r="K3061" s="124"/>
      <c r="L3061" s="124"/>
      <c r="M3061" s="124"/>
      <c r="N3061" s="207">
        <v>0</v>
      </c>
      <c r="O3061" s="207">
        <v>17208.91</v>
      </c>
      <c r="P3061" s="124" t="s">
        <v>1314</v>
      </c>
    </row>
    <row r="3062" spans="1:16" ht="63.75">
      <c r="A3062" s="257">
        <v>268</v>
      </c>
      <c r="B3062" s="124"/>
      <c r="C3062" s="125" t="s">
        <v>783</v>
      </c>
      <c r="D3062" s="119">
        <v>43228</v>
      </c>
      <c r="E3062" s="120" t="s">
        <v>6373</v>
      </c>
      <c r="F3062" s="120" t="s">
        <v>3</v>
      </c>
      <c r="G3062" s="120">
        <v>1620298</v>
      </c>
      <c r="H3062" s="124"/>
      <c r="I3062" s="128" t="s">
        <v>7571</v>
      </c>
      <c r="J3062" s="124"/>
      <c r="K3062" s="124"/>
      <c r="L3062" s="124"/>
      <c r="M3062" s="124"/>
      <c r="N3062" s="207">
        <v>0</v>
      </c>
      <c r="O3062" s="207">
        <v>65257</v>
      </c>
      <c r="P3062" s="124" t="s">
        <v>1314</v>
      </c>
    </row>
    <row r="3063" spans="1:16" ht="63.75">
      <c r="A3063" s="257">
        <v>681</v>
      </c>
      <c r="B3063" s="124"/>
      <c r="C3063" s="125" t="s">
        <v>237</v>
      </c>
      <c r="D3063" s="119">
        <v>43228</v>
      </c>
      <c r="E3063" s="120" t="s">
        <v>6373</v>
      </c>
      <c r="F3063" s="120" t="s">
        <v>3</v>
      </c>
      <c r="G3063" s="120">
        <v>1620298</v>
      </c>
      <c r="H3063" s="124"/>
      <c r="I3063" s="128" t="s">
        <v>7571</v>
      </c>
      <c r="J3063" s="124"/>
      <c r="K3063" s="124"/>
      <c r="L3063" s="124"/>
      <c r="M3063" s="124"/>
      <c r="N3063" s="207">
        <v>0</v>
      </c>
      <c r="O3063" s="207">
        <v>12682.95</v>
      </c>
      <c r="P3063" s="124" t="s">
        <v>1314</v>
      </c>
    </row>
    <row r="3064" spans="1:16" ht="63.75">
      <c r="A3064" s="257">
        <v>660</v>
      </c>
      <c r="B3064" s="124"/>
      <c r="C3064" s="125" t="s">
        <v>233</v>
      </c>
      <c r="D3064" s="119">
        <v>43228</v>
      </c>
      <c r="E3064" s="120" t="s">
        <v>6373</v>
      </c>
      <c r="F3064" s="120" t="s">
        <v>3</v>
      </c>
      <c r="G3064" s="120">
        <v>1620298</v>
      </c>
      <c r="H3064" s="124"/>
      <c r="I3064" s="128" t="s">
        <v>7571</v>
      </c>
      <c r="J3064" s="124"/>
      <c r="K3064" s="124"/>
      <c r="L3064" s="124"/>
      <c r="M3064" s="124"/>
      <c r="N3064" s="207">
        <v>0</v>
      </c>
      <c r="O3064" s="207">
        <v>43525.72</v>
      </c>
      <c r="P3064" s="124" t="s">
        <v>1314</v>
      </c>
    </row>
    <row r="3065" spans="1:16" ht="63.75">
      <c r="A3065" s="257">
        <v>660</v>
      </c>
      <c r="B3065" s="124"/>
      <c r="C3065" s="125" t="s">
        <v>233</v>
      </c>
      <c r="D3065" s="119">
        <v>43228</v>
      </c>
      <c r="E3065" s="120" t="s">
        <v>6373</v>
      </c>
      <c r="F3065" s="120" t="s">
        <v>3</v>
      </c>
      <c r="G3065" s="120">
        <v>1620298</v>
      </c>
      <c r="H3065" s="124"/>
      <c r="I3065" s="128" t="s">
        <v>7571</v>
      </c>
      <c r="J3065" s="124"/>
      <c r="K3065" s="124"/>
      <c r="L3065" s="124"/>
      <c r="M3065" s="124"/>
      <c r="N3065" s="207">
        <v>0</v>
      </c>
      <c r="O3065" s="207">
        <v>52652.44</v>
      </c>
      <c r="P3065" s="124" t="s">
        <v>1314</v>
      </c>
    </row>
    <row r="3066" spans="1:16" ht="63.75">
      <c r="A3066" s="257">
        <v>660</v>
      </c>
      <c r="B3066" s="124"/>
      <c r="C3066" s="125" t="s">
        <v>233</v>
      </c>
      <c r="D3066" s="119">
        <v>43228</v>
      </c>
      <c r="E3066" s="120" t="s">
        <v>6373</v>
      </c>
      <c r="F3066" s="120" t="s">
        <v>3</v>
      </c>
      <c r="G3066" s="120">
        <v>1620298</v>
      </c>
      <c r="H3066" s="124"/>
      <c r="I3066" s="128" t="s">
        <v>7571</v>
      </c>
      <c r="J3066" s="124"/>
      <c r="K3066" s="124"/>
      <c r="L3066" s="124"/>
      <c r="M3066" s="124"/>
      <c r="N3066" s="207">
        <v>0</v>
      </c>
      <c r="O3066" s="207">
        <v>36754.92</v>
      </c>
      <c r="P3066" s="124" t="s">
        <v>1314</v>
      </c>
    </row>
    <row r="3067" spans="1:16" ht="63.75">
      <c r="A3067" s="257">
        <v>283</v>
      </c>
      <c r="B3067" s="124"/>
      <c r="C3067" s="125" t="s">
        <v>146</v>
      </c>
      <c r="D3067" s="119">
        <v>43228</v>
      </c>
      <c r="E3067" s="120" t="s">
        <v>6373</v>
      </c>
      <c r="F3067" s="120" t="s">
        <v>3</v>
      </c>
      <c r="G3067" s="120">
        <v>1620298</v>
      </c>
      <c r="H3067" s="124"/>
      <c r="I3067" s="128" t="s">
        <v>7571</v>
      </c>
      <c r="J3067" s="124"/>
      <c r="K3067" s="124"/>
      <c r="L3067" s="124"/>
      <c r="M3067" s="124"/>
      <c r="N3067" s="207">
        <v>0</v>
      </c>
      <c r="O3067" s="207">
        <v>24737.33</v>
      </c>
      <c r="P3067" s="124" t="s">
        <v>1314</v>
      </c>
    </row>
    <row r="3068" spans="1:16" ht="63.75">
      <c r="A3068" s="257">
        <v>283</v>
      </c>
      <c r="B3068" s="124"/>
      <c r="C3068" s="125" t="s">
        <v>146</v>
      </c>
      <c r="D3068" s="119">
        <v>43228</v>
      </c>
      <c r="E3068" s="120" t="s">
        <v>6373</v>
      </c>
      <c r="F3068" s="120" t="s">
        <v>3</v>
      </c>
      <c r="G3068" s="120">
        <v>1620298</v>
      </c>
      <c r="H3068" s="124"/>
      <c r="I3068" s="128" t="s">
        <v>7571</v>
      </c>
      <c r="J3068" s="124"/>
      <c r="K3068" s="124"/>
      <c r="L3068" s="124"/>
      <c r="M3068" s="124"/>
      <c r="N3068" s="207">
        <v>0</v>
      </c>
      <c r="O3068" s="207">
        <v>4810.3999999999996</v>
      </c>
      <c r="P3068" s="124" t="s">
        <v>1314</v>
      </c>
    </row>
    <row r="3069" spans="1:16" ht="63.75">
      <c r="A3069" s="257">
        <v>15</v>
      </c>
      <c r="B3069" s="124"/>
      <c r="C3069" s="125" t="s">
        <v>691</v>
      </c>
      <c r="D3069" s="119">
        <v>43228</v>
      </c>
      <c r="E3069" s="120" t="s">
        <v>6373</v>
      </c>
      <c r="F3069" s="120" t="s">
        <v>3</v>
      </c>
      <c r="G3069" s="120">
        <v>1620298</v>
      </c>
      <c r="H3069" s="124"/>
      <c r="I3069" s="128" t="s">
        <v>7571</v>
      </c>
      <c r="J3069" s="124"/>
      <c r="K3069" s="124"/>
      <c r="L3069" s="124"/>
      <c r="M3069" s="124"/>
      <c r="N3069" s="207">
        <v>0</v>
      </c>
      <c r="O3069" s="207">
        <v>20615.349999999999</v>
      </c>
      <c r="P3069" s="124" t="s">
        <v>1314</v>
      </c>
    </row>
    <row r="3070" spans="1:16" ht="63.75">
      <c r="A3070" s="257">
        <v>15</v>
      </c>
      <c r="B3070" s="124"/>
      <c r="C3070" s="125" t="s">
        <v>691</v>
      </c>
      <c r="D3070" s="119">
        <v>43228</v>
      </c>
      <c r="E3070" s="120" t="s">
        <v>6373</v>
      </c>
      <c r="F3070" s="120" t="s">
        <v>3</v>
      </c>
      <c r="G3070" s="120">
        <v>1620298</v>
      </c>
      <c r="H3070" s="124"/>
      <c r="I3070" s="128" t="s">
        <v>7571</v>
      </c>
      <c r="J3070" s="124"/>
      <c r="K3070" s="124"/>
      <c r="L3070" s="124"/>
      <c r="M3070" s="124"/>
      <c r="N3070" s="207">
        <v>0</v>
      </c>
      <c r="O3070" s="207">
        <v>44330.25</v>
      </c>
      <c r="P3070" s="124" t="s">
        <v>1314</v>
      </c>
    </row>
    <row r="3071" spans="1:16" ht="63.75">
      <c r="A3071" s="257">
        <v>271</v>
      </c>
      <c r="B3071" s="124"/>
      <c r="C3071" s="125" t="s">
        <v>786</v>
      </c>
      <c r="D3071" s="119">
        <v>43228</v>
      </c>
      <c r="E3071" s="120" t="s">
        <v>6373</v>
      </c>
      <c r="F3071" s="120" t="s">
        <v>3</v>
      </c>
      <c r="G3071" s="120">
        <v>1620298</v>
      </c>
      <c r="H3071" s="124"/>
      <c r="I3071" s="128" t="s">
        <v>7571</v>
      </c>
      <c r="J3071" s="124"/>
      <c r="K3071" s="124"/>
      <c r="L3071" s="124"/>
      <c r="M3071" s="124"/>
      <c r="N3071" s="207">
        <v>0</v>
      </c>
      <c r="O3071" s="207">
        <v>23045.17</v>
      </c>
      <c r="P3071" s="124" t="s">
        <v>1314</v>
      </c>
    </row>
    <row r="3072" spans="1:16" ht="63.75">
      <c r="A3072" s="257">
        <v>16</v>
      </c>
      <c r="B3072" s="124"/>
      <c r="C3072" s="125" t="s">
        <v>692</v>
      </c>
      <c r="D3072" s="119">
        <v>43228</v>
      </c>
      <c r="E3072" s="120" t="s">
        <v>6373</v>
      </c>
      <c r="F3072" s="120" t="s">
        <v>3</v>
      </c>
      <c r="G3072" s="120">
        <v>1620298</v>
      </c>
      <c r="H3072" s="124"/>
      <c r="I3072" s="128" t="s">
        <v>7571</v>
      </c>
      <c r="J3072" s="124"/>
      <c r="K3072" s="124"/>
      <c r="L3072" s="124"/>
      <c r="M3072" s="124"/>
      <c r="N3072" s="207">
        <v>0</v>
      </c>
      <c r="O3072" s="207">
        <v>10150.92</v>
      </c>
      <c r="P3072" s="124" t="s">
        <v>1314</v>
      </c>
    </row>
    <row r="3073" spans="1:16" ht="63.75">
      <c r="A3073" s="257">
        <v>16</v>
      </c>
      <c r="B3073" s="124"/>
      <c r="C3073" s="125" t="s">
        <v>692</v>
      </c>
      <c r="D3073" s="119">
        <v>43228</v>
      </c>
      <c r="E3073" s="120" t="s">
        <v>6373</v>
      </c>
      <c r="F3073" s="120" t="s">
        <v>3</v>
      </c>
      <c r="G3073" s="120">
        <v>1620298</v>
      </c>
      <c r="H3073" s="124"/>
      <c r="I3073" s="128" t="s">
        <v>7571</v>
      </c>
      <c r="J3073" s="124"/>
      <c r="K3073" s="124"/>
      <c r="L3073" s="124"/>
      <c r="M3073" s="124"/>
      <c r="N3073" s="207">
        <v>0</v>
      </c>
      <c r="O3073" s="207">
        <v>5987.16</v>
      </c>
      <c r="P3073" s="124" t="s">
        <v>1314</v>
      </c>
    </row>
    <row r="3074" spans="1:16" ht="63.75">
      <c r="A3074" s="257">
        <v>660</v>
      </c>
      <c r="B3074" s="124"/>
      <c r="C3074" s="125" t="s">
        <v>233</v>
      </c>
      <c r="D3074" s="119">
        <v>43228</v>
      </c>
      <c r="E3074" s="120" t="s">
        <v>6373</v>
      </c>
      <c r="F3074" s="120" t="s">
        <v>3</v>
      </c>
      <c r="G3074" s="120">
        <v>1620298</v>
      </c>
      <c r="H3074" s="124"/>
      <c r="I3074" s="128" t="s">
        <v>7571</v>
      </c>
      <c r="J3074" s="124"/>
      <c r="K3074" s="124"/>
      <c r="L3074" s="124"/>
      <c r="M3074" s="124"/>
      <c r="N3074" s="207">
        <v>0</v>
      </c>
      <c r="O3074" s="207">
        <v>886.03</v>
      </c>
      <c r="P3074" s="124" t="s">
        <v>1314</v>
      </c>
    </row>
    <row r="3075" spans="1:16" ht="63.75">
      <c r="A3075" s="257">
        <v>192</v>
      </c>
      <c r="B3075" s="124"/>
      <c r="C3075" s="125" t="s">
        <v>753</v>
      </c>
      <c r="D3075" s="119">
        <v>43228</v>
      </c>
      <c r="E3075" s="120" t="s">
        <v>6373</v>
      </c>
      <c r="F3075" s="120" t="s">
        <v>3</v>
      </c>
      <c r="G3075" s="120">
        <v>1620298</v>
      </c>
      <c r="H3075" s="124"/>
      <c r="I3075" s="128" t="s">
        <v>7571</v>
      </c>
      <c r="J3075" s="124"/>
      <c r="K3075" s="124"/>
      <c r="L3075" s="124"/>
      <c r="M3075" s="124"/>
      <c r="N3075" s="207">
        <v>0</v>
      </c>
      <c r="O3075" s="207">
        <v>2439.64</v>
      </c>
      <c r="P3075" s="124" t="s">
        <v>1314</v>
      </c>
    </row>
    <row r="3076" spans="1:16" ht="63.75">
      <c r="A3076" s="257">
        <v>269</v>
      </c>
      <c r="B3076" s="124"/>
      <c r="C3076" s="125" t="s">
        <v>784</v>
      </c>
      <c r="D3076" s="119">
        <v>43228</v>
      </c>
      <c r="E3076" s="120" t="s">
        <v>6373</v>
      </c>
      <c r="F3076" s="120" t="s">
        <v>3</v>
      </c>
      <c r="G3076" s="120">
        <v>1620298</v>
      </c>
      <c r="H3076" s="124"/>
      <c r="I3076" s="128" t="s">
        <v>7571</v>
      </c>
      <c r="J3076" s="124"/>
      <c r="K3076" s="124"/>
      <c r="L3076" s="124"/>
      <c r="M3076" s="124"/>
      <c r="N3076" s="207">
        <v>0</v>
      </c>
      <c r="O3076" s="207">
        <v>22262.17</v>
      </c>
      <c r="P3076" s="124" t="s">
        <v>1314</v>
      </c>
    </row>
    <row r="3077" spans="1:16" ht="63.75">
      <c r="A3077" s="257">
        <v>269</v>
      </c>
      <c r="B3077" s="124"/>
      <c r="C3077" s="125" t="s">
        <v>784</v>
      </c>
      <c r="D3077" s="119">
        <v>43228</v>
      </c>
      <c r="E3077" s="120" t="s">
        <v>6373</v>
      </c>
      <c r="F3077" s="120" t="s">
        <v>3</v>
      </c>
      <c r="G3077" s="120">
        <v>1620298</v>
      </c>
      <c r="H3077" s="124"/>
      <c r="I3077" s="128" t="s">
        <v>7571</v>
      </c>
      <c r="J3077" s="124"/>
      <c r="K3077" s="124"/>
      <c r="L3077" s="124"/>
      <c r="M3077" s="124"/>
      <c r="N3077" s="207">
        <v>0</v>
      </c>
      <c r="O3077" s="207">
        <v>51661.35</v>
      </c>
      <c r="P3077" s="124" t="s">
        <v>1314</v>
      </c>
    </row>
    <row r="3078" spans="1:16" ht="63.75">
      <c r="A3078" s="257">
        <v>269</v>
      </c>
      <c r="B3078" s="124"/>
      <c r="C3078" s="125" t="s">
        <v>784</v>
      </c>
      <c r="D3078" s="119">
        <v>43228</v>
      </c>
      <c r="E3078" s="120" t="s">
        <v>6373</v>
      </c>
      <c r="F3078" s="120" t="s">
        <v>3</v>
      </c>
      <c r="G3078" s="120">
        <v>1620298</v>
      </c>
      <c r="H3078" s="124"/>
      <c r="I3078" s="128" t="s">
        <v>7571</v>
      </c>
      <c r="J3078" s="124"/>
      <c r="K3078" s="124"/>
      <c r="L3078" s="124"/>
      <c r="M3078" s="124"/>
      <c r="N3078" s="207">
        <v>0</v>
      </c>
      <c r="O3078" s="207">
        <v>16953.18</v>
      </c>
      <c r="P3078" s="124" t="s">
        <v>1314</v>
      </c>
    </row>
    <row r="3079" spans="1:16" ht="63.75">
      <c r="A3079" s="257">
        <v>269</v>
      </c>
      <c r="B3079" s="124"/>
      <c r="C3079" s="125" t="s">
        <v>784</v>
      </c>
      <c r="D3079" s="119">
        <v>43228</v>
      </c>
      <c r="E3079" s="120" t="s">
        <v>6373</v>
      </c>
      <c r="F3079" s="120" t="s">
        <v>3</v>
      </c>
      <c r="G3079" s="120">
        <v>1620298</v>
      </c>
      <c r="H3079" s="124"/>
      <c r="I3079" s="128" t="s">
        <v>7571</v>
      </c>
      <c r="J3079" s="124"/>
      <c r="K3079" s="124"/>
      <c r="L3079" s="124"/>
      <c r="M3079" s="124"/>
      <c r="N3079" s="207">
        <v>0</v>
      </c>
      <c r="O3079" s="207">
        <v>37790.83</v>
      </c>
      <c r="P3079" s="124" t="s">
        <v>1314</v>
      </c>
    </row>
    <row r="3080" spans="1:16" ht="63.75">
      <c r="A3080" s="257">
        <v>269</v>
      </c>
      <c r="B3080" s="124"/>
      <c r="C3080" s="125" t="s">
        <v>784</v>
      </c>
      <c r="D3080" s="119">
        <v>43228</v>
      </c>
      <c r="E3080" s="120" t="s">
        <v>6373</v>
      </c>
      <c r="F3080" s="120" t="s">
        <v>3</v>
      </c>
      <c r="G3080" s="120">
        <v>1620298</v>
      </c>
      <c r="H3080" s="124"/>
      <c r="I3080" s="128" t="s">
        <v>7571</v>
      </c>
      <c r="J3080" s="124"/>
      <c r="K3080" s="124"/>
      <c r="L3080" s="124"/>
      <c r="M3080" s="124"/>
      <c r="N3080" s="207">
        <v>0</v>
      </c>
      <c r="O3080" s="207">
        <v>16133.43</v>
      </c>
      <c r="P3080" s="124" t="s">
        <v>1314</v>
      </c>
    </row>
    <row r="3081" spans="1:16" ht="63.75">
      <c r="A3081" s="257">
        <v>269</v>
      </c>
      <c r="B3081" s="124"/>
      <c r="C3081" s="125" t="s">
        <v>784</v>
      </c>
      <c r="D3081" s="119">
        <v>43228</v>
      </c>
      <c r="E3081" s="120" t="s">
        <v>6373</v>
      </c>
      <c r="F3081" s="120" t="s">
        <v>3</v>
      </c>
      <c r="G3081" s="120">
        <v>1620298</v>
      </c>
      <c r="H3081" s="124"/>
      <c r="I3081" s="128" t="s">
        <v>7571</v>
      </c>
      <c r="J3081" s="124"/>
      <c r="K3081" s="124"/>
      <c r="L3081" s="124"/>
      <c r="M3081" s="124"/>
      <c r="N3081" s="207">
        <v>0</v>
      </c>
      <c r="O3081" s="207">
        <v>7227</v>
      </c>
      <c r="P3081" s="124" t="s">
        <v>1314</v>
      </c>
    </row>
    <row r="3082" spans="1:16" ht="63.75">
      <c r="A3082" s="257">
        <v>269</v>
      </c>
      <c r="B3082" s="124"/>
      <c r="C3082" s="125" t="s">
        <v>784</v>
      </c>
      <c r="D3082" s="119">
        <v>43228</v>
      </c>
      <c r="E3082" s="120" t="s">
        <v>6373</v>
      </c>
      <c r="F3082" s="120" t="s">
        <v>3</v>
      </c>
      <c r="G3082" s="120">
        <v>1620298</v>
      </c>
      <c r="H3082" s="124"/>
      <c r="I3082" s="128" t="s">
        <v>7571</v>
      </c>
      <c r="J3082" s="124"/>
      <c r="K3082" s="124"/>
      <c r="L3082" s="124"/>
      <c r="M3082" s="124"/>
      <c r="N3082" s="207">
        <v>0</v>
      </c>
      <c r="O3082" s="207">
        <v>11124.9</v>
      </c>
      <c r="P3082" s="124" t="s">
        <v>1314</v>
      </c>
    </row>
    <row r="3083" spans="1:16" ht="63.75">
      <c r="A3083" s="257">
        <v>20</v>
      </c>
      <c r="B3083" s="124"/>
      <c r="C3083" s="125" t="s">
        <v>693</v>
      </c>
      <c r="D3083" s="119">
        <v>43228</v>
      </c>
      <c r="E3083" s="120" t="s">
        <v>6373</v>
      </c>
      <c r="F3083" s="120" t="s">
        <v>3</v>
      </c>
      <c r="G3083" s="120">
        <v>1620298</v>
      </c>
      <c r="H3083" s="124"/>
      <c r="I3083" s="128" t="s">
        <v>7571</v>
      </c>
      <c r="J3083" s="124"/>
      <c r="K3083" s="124"/>
      <c r="L3083" s="124"/>
      <c r="M3083" s="124"/>
      <c r="N3083" s="207">
        <v>0</v>
      </c>
      <c r="O3083" s="207">
        <v>6165.08</v>
      </c>
      <c r="P3083" s="124" t="s">
        <v>1314</v>
      </c>
    </row>
    <row r="3084" spans="1:16" ht="63.75">
      <c r="A3084" s="257">
        <v>512</v>
      </c>
      <c r="B3084" s="124"/>
      <c r="C3084" s="125" t="s">
        <v>840</v>
      </c>
      <c r="D3084" s="119">
        <v>43228</v>
      </c>
      <c r="E3084" s="120" t="s">
        <v>6374</v>
      </c>
      <c r="F3084" s="120" t="s">
        <v>3</v>
      </c>
      <c r="G3084" s="120">
        <v>1620301</v>
      </c>
      <c r="H3084" s="124"/>
      <c r="I3084" s="128" t="s">
        <v>7572</v>
      </c>
      <c r="J3084" s="124"/>
      <c r="K3084" s="124"/>
      <c r="L3084" s="124"/>
      <c r="M3084" s="124"/>
      <c r="N3084" s="207">
        <v>0</v>
      </c>
      <c r="O3084" s="207">
        <v>3668.14</v>
      </c>
      <c r="P3084" s="124" t="s">
        <v>1314</v>
      </c>
    </row>
    <row r="3085" spans="1:16" ht="63.75">
      <c r="A3085" s="257">
        <v>283</v>
      </c>
      <c r="B3085" s="124"/>
      <c r="C3085" s="125" t="s">
        <v>146</v>
      </c>
      <c r="D3085" s="119">
        <v>43228</v>
      </c>
      <c r="E3085" s="120" t="s">
        <v>6374</v>
      </c>
      <c r="F3085" s="120" t="s">
        <v>3</v>
      </c>
      <c r="G3085" s="120">
        <v>1620301</v>
      </c>
      <c r="H3085" s="124"/>
      <c r="I3085" s="128" t="s">
        <v>7572</v>
      </c>
      <c r="J3085" s="124"/>
      <c r="K3085" s="124"/>
      <c r="L3085" s="124"/>
      <c r="M3085" s="124"/>
      <c r="N3085" s="207">
        <v>0</v>
      </c>
      <c r="O3085" s="207">
        <v>14161.24</v>
      </c>
      <c r="P3085" s="124" t="s">
        <v>1314</v>
      </c>
    </row>
    <row r="3086" spans="1:16" ht="63.75">
      <c r="A3086" s="257">
        <v>283</v>
      </c>
      <c r="B3086" s="124"/>
      <c r="C3086" s="125" t="s">
        <v>146</v>
      </c>
      <c r="D3086" s="119">
        <v>43228</v>
      </c>
      <c r="E3086" s="120" t="s">
        <v>6374</v>
      </c>
      <c r="F3086" s="120" t="s">
        <v>3</v>
      </c>
      <c r="G3086" s="120">
        <v>1620301</v>
      </c>
      <c r="H3086" s="124"/>
      <c r="I3086" s="128" t="s">
        <v>7572</v>
      </c>
      <c r="J3086" s="124"/>
      <c r="K3086" s="124"/>
      <c r="L3086" s="124"/>
      <c r="M3086" s="124"/>
      <c r="N3086" s="207">
        <v>0</v>
      </c>
      <c r="O3086" s="207">
        <v>5182.6499999999996</v>
      </c>
      <c r="P3086" s="124" t="s">
        <v>1314</v>
      </c>
    </row>
    <row r="3087" spans="1:16" ht="63.75">
      <c r="A3087" s="257">
        <v>212</v>
      </c>
      <c r="B3087" s="124"/>
      <c r="C3087" s="125" t="s">
        <v>761</v>
      </c>
      <c r="D3087" s="119">
        <v>43228</v>
      </c>
      <c r="E3087" s="120" t="s">
        <v>6374</v>
      </c>
      <c r="F3087" s="120" t="s">
        <v>3</v>
      </c>
      <c r="G3087" s="120">
        <v>1620301</v>
      </c>
      <c r="H3087" s="124"/>
      <c r="I3087" s="128" t="s">
        <v>7572</v>
      </c>
      <c r="J3087" s="124"/>
      <c r="K3087" s="124"/>
      <c r="L3087" s="124"/>
      <c r="M3087" s="124"/>
      <c r="N3087" s="207">
        <v>0</v>
      </c>
      <c r="O3087" s="207">
        <v>517.4</v>
      </c>
      <c r="P3087" s="124" t="s">
        <v>1314</v>
      </c>
    </row>
    <row r="3088" spans="1:16" ht="63.75">
      <c r="A3088" s="257">
        <v>224</v>
      </c>
      <c r="B3088" s="124"/>
      <c r="C3088" s="125" t="s">
        <v>120</v>
      </c>
      <c r="D3088" s="119">
        <v>43228</v>
      </c>
      <c r="E3088" s="120" t="s">
        <v>6374</v>
      </c>
      <c r="F3088" s="120" t="s">
        <v>3</v>
      </c>
      <c r="G3088" s="120">
        <v>1620301</v>
      </c>
      <c r="H3088" s="124"/>
      <c r="I3088" s="128" t="s">
        <v>7572</v>
      </c>
      <c r="J3088" s="124"/>
      <c r="K3088" s="124"/>
      <c r="L3088" s="124"/>
      <c r="M3088" s="124"/>
      <c r="N3088" s="207">
        <v>0</v>
      </c>
      <c r="O3088" s="207">
        <v>4498.5600000000004</v>
      </c>
      <c r="P3088" s="124" t="s">
        <v>1314</v>
      </c>
    </row>
    <row r="3089" spans="1:16" ht="63.75">
      <c r="A3089" s="257">
        <v>681</v>
      </c>
      <c r="B3089" s="124"/>
      <c r="C3089" s="125" t="s">
        <v>237</v>
      </c>
      <c r="D3089" s="119">
        <v>43228</v>
      </c>
      <c r="E3089" s="120" t="s">
        <v>6374</v>
      </c>
      <c r="F3089" s="120" t="s">
        <v>3</v>
      </c>
      <c r="G3089" s="120">
        <v>1620301</v>
      </c>
      <c r="H3089" s="124"/>
      <c r="I3089" s="128" t="s">
        <v>7572</v>
      </c>
      <c r="J3089" s="124"/>
      <c r="K3089" s="124"/>
      <c r="L3089" s="124"/>
      <c r="M3089" s="124"/>
      <c r="N3089" s="207">
        <v>0</v>
      </c>
      <c r="O3089" s="207">
        <v>15692.59</v>
      </c>
      <c r="P3089" s="124" t="s">
        <v>1314</v>
      </c>
    </row>
    <row r="3090" spans="1:16" ht="63.75">
      <c r="A3090" s="257">
        <v>20</v>
      </c>
      <c r="B3090" s="124"/>
      <c r="C3090" s="125" t="s">
        <v>693</v>
      </c>
      <c r="D3090" s="119">
        <v>43228</v>
      </c>
      <c r="E3090" s="120" t="s">
        <v>6374</v>
      </c>
      <c r="F3090" s="120" t="s">
        <v>3</v>
      </c>
      <c r="G3090" s="120">
        <v>1620301</v>
      </c>
      <c r="H3090" s="124"/>
      <c r="I3090" s="128" t="s">
        <v>7572</v>
      </c>
      <c r="J3090" s="124"/>
      <c r="K3090" s="124"/>
      <c r="L3090" s="124"/>
      <c r="M3090" s="124"/>
      <c r="N3090" s="207">
        <v>0</v>
      </c>
      <c r="O3090" s="207">
        <v>3096</v>
      </c>
      <c r="P3090" s="124" t="s">
        <v>1314</v>
      </c>
    </row>
    <row r="3091" spans="1:16" ht="63.75">
      <c r="A3091" s="257">
        <v>20</v>
      </c>
      <c r="B3091" s="124"/>
      <c r="C3091" s="125" t="s">
        <v>693</v>
      </c>
      <c r="D3091" s="119">
        <v>43228</v>
      </c>
      <c r="E3091" s="120" t="s">
        <v>6374</v>
      </c>
      <c r="F3091" s="120" t="s">
        <v>3</v>
      </c>
      <c r="G3091" s="120">
        <v>1620301</v>
      </c>
      <c r="H3091" s="124"/>
      <c r="I3091" s="128" t="s">
        <v>7572</v>
      </c>
      <c r="J3091" s="124"/>
      <c r="K3091" s="124"/>
      <c r="L3091" s="124"/>
      <c r="M3091" s="124"/>
      <c r="N3091" s="207">
        <v>0</v>
      </c>
      <c r="O3091" s="207">
        <v>401.61</v>
      </c>
      <c r="P3091" s="124" t="s">
        <v>1314</v>
      </c>
    </row>
    <row r="3092" spans="1:16" ht="63.75">
      <c r="A3092" s="257">
        <v>16</v>
      </c>
      <c r="B3092" s="124"/>
      <c r="C3092" s="125" t="s">
        <v>692</v>
      </c>
      <c r="D3092" s="119">
        <v>43228</v>
      </c>
      <c r="E3092" s="120" t="s">
        <v>6374</v>
      </c>
      <c r="F3092" s="120" t="s">
        <v>3</v>
      </c>
      <c r="G3092" s="120">
        <v>1620301</v>
      </c>
      <c r="H3092" s="124"/>
      <c r="I3092" s="128" t="s">
        <v>7572</v>
      </c>
      <c r="J3092" s="124"/>
      <c r="K3092" s="124"/>
      <c r="L3092" s="124"/>
      <c r="M3092" s="124"/>
      <c r="N3092" s="207">
        <v>0</v>
      </c>
      <c r="O3092" s="207">
        <v>516603.91</v>
      </c>
      <c r="P3092" s="124" t="s">
        <v>1314</v>
      </c>
    </row>
    <row r="3093" spans="1:16" ht="63.75">
      <c r="A3093" s="257">
        <v>15</v>
      </c>
      <c r="B3093" s="124"/>
      <c r="C3093" s="125" t="s">
        <v>691</v>
      </c>
      <c r="D3093" s="119">
        <v>43228</v>
      </c>
      <c r="E3093" s="120" t="s">
        <v>6374</v>
      </c>
      <c r="F3093" s="120" t="s">
        <v>3</v>
      </c>
      <c r="G3093" s="120">
        <v>1620301</v>
      </c>
      <c r="H3093" s="124"/>
      <c r="I3093" s="128" t="s">
        <v>7572</v>
      </c>
      <c r="J3093" s="124"/>
      <c r="K3093" s="124"/>
      <c r="L3093" s="124"/>
      <c r="M3093" s="124"/>
      <c r="N3093" s="207">
        <v>0</v>
      </c>
      <c r="O3093" s="207">
        <v>55971.16</v>
      </c>
      <c r="P3093" s="124" t="s">
        <v>1314</v>
      </c>
    </row>
    <row r="3094" spans="1:16" ht="63.75">
      <c r="A3094" s="257">
        <v>15</v>
      </c>
      <c r="B3094" s="124"/>
      <c r="C3094" s="125" t="s">
        <v>691</v>
      </c>
      <c r="D3094" s="119">
        <v>43228</v>
      </c>
      <c r="E3094" s="120" t="s">
        <v>6374</v>
      </c>
      <c r="F3094" s="120" t="s">
        <v>3</v>
      </c>
      <c r="G3094" s="120">
        <v>1620301</v>
      </c>
      <c r="H3094" s="124"/>
      <c r="I3094" s="128" t="s">
        <v>7572</v>
      </c>
      <c r="J3094" s="124"/>
      <c r="K3094" s="124"/>
      <c r="L3094" s="124"/>
      <c r="M3094" s="124"/>
      <c r="N3094" s="207">
        <v>0</v>
      </c>
      <c r="O3094" s="207">
        <v>118118.97</v>
      </c>
      <c r="P3094" s="124" t="s">
        <v>1314</v>
      </c>
    </row>
    <row r="3095" spans="1:16" ht="63.75">
      <c r="A3095" s="257">
        <v>15</v>
      </c>
      <c r="B3095" s="124"/>
      <c r="C3095" s="125" t="s">
        <v>691</v>
      </c>
      <c r="D3095" s="119">
        <v>43228</v>
      </c>
      <c r="E3095" s="120" t="s">
        <v>6374</v>
      </c>
      <c r="F3095" s="120" t="s">
        <v>3</v>
      </c>
      <c r="G3095" s="120">
        <v>1620301</v>
      </c>
      <c r="H3095" s="124"/>
      <c r="I3095" s="128" t="s">
        <v>7572</v>
      </c>
      <c r="J3095" s="124"/>
      <c r="K3095" s="124"/>
      <c r="L3095" s="124"/>
      <c r="M3095" s="124"/>
      <c r="N3095" s="207">
        <v>0</v>
      </c>
      <c r="O3095" s="207">
        <v>99992.45</v>
      </c>
      <c r="P3095" s="124" t="s">
        <v>1314</v>
      </c>
    </row>
    <row r="3096" spans="1:16" ht="63.75">
      <c r="A3096" s="257">
        <v>86</v>
      </c>
      <c r="B3096" s="124"/>
      <c r="C3096" s="125" t="s">
        <v>710</v>
      </c>
      <c r="D3096" s="119">
        <v>43228</v>
      </c>
      <c r="E3096" s="120" t="s">
        <v>6374</v>
      </c>
      <c r="F3096" s="120" t="s">
        <v>3</v>
      </c>
      <c r="G3096" s="120">
        <v>1620301</v>
      </c>
      <c r="H3096" s="124"/>
      <c r="I3096" s="128" t="s">
        <v>7572</v>
      </c>
      <c r="J3096" s="124"/>
      <c r="K3096" s="124"/>
      <c r="L3096" s="124"/>
      <c r="M3096" s="124"/>
      <c r="N3096" s="207">
        <v>0</v>
      </c>
      <c r="O3096" s="207">
        <v>3733.02</v>
      </c>
      <c r="P3096" s="124" t="s">
        <v>1314</v>
      </c>
    </row>
    <row r="3097" spans="1:16" ht="63.75">
      <c r="A3097" s="257">
        <v>660</v>
      </c>
      <c r="B3097" s="124"/>
      <c r="C3097" s="125" t="s">
        <v>233</v>
      </c>
      <c r="D3097" s="119">
        <v>43228</v>
      </c>
      <c r="E3097" s="120" t="s">
        <v>6374</v>
      </c>
      <c r="F3097" s="120" t="s">
        <v>3</v>
      </c>
      <c r="G3097" s="120">
        <v>1620301</v>
      </c>
      <c r="H3097" s="124"/>
      <c r="I3097" s="128" t="s">
        <v>7572</v>
      </c>
      <c r="J3097" s="124"/>
      <c r="K3097" s="124"/>
      <c r="L3097" s="124"/>
      <c r="M3097" s="124"/>
      <c r="N3097" s="207">
        <v>0</v>
      </c>
      <c r="O3097" s="207">
        <v>22561.85</v>
      </c>
      <c r="P3097" s="124" t="s">
        <v>1314</v>
      </c>
    </row>
    <row r="3098" spans="1:16" ht="63.75">
      <c r="A3098" s="257">
        <v>660</v>
      </c>
      <c r="B3098" s="124"/>
      <c r="C3098" s="125" t="s">
        <v>233</v>
      </c>
      <c r="D3098" s="119">
        <v>43228</v>
      </c>
      <c r="E3098" s="120" t="s">
        <v>6374</v>
      </c>
      <c r="F3098" s="120" t="s">
        <v>3</v>
      </c>
      <c r="G3098" s="120">
        <v>1620301</v>
      </c>
      <c r="H3098" s="124"/>
      <c r="I3098" s="128" t="s">
        <v>7572</v>
      </c>
      <c r="J3098" s="124"/>
      <c r="K3098" s="124"/>
      <c r="L3098" s="124"/>
      <c r="M3098" s="124"/>
      <c r="N3098" s="207">
        <v>0</v>
      </c>
      <c r="O3098" s="207">
        <v>53383.49</v>
      </c>
      <c r="P3098" s="124" t="s">
        <v>1314</v>
      </c>
    </row>
    <row r="3099" spans="1:16" ht="63.75">
      <c r="A3099" s="257">
        <v>660</v>
      </c>
      <c r="B3099" s="124"/>
      <c r="C3099" s="125" t="s">
        <v>233</v>
      </c>
      <c r="D3099" s="119">
        <v>43228</v>
      </c>
      <c r="E3099" s="120" t="s">
        <v>6374</v>
      </c>
      <c r="F3099" s="120" t="s">
        <v>3</v>
      </c>
      <c r="G3099" s="120">
        <v>1620301</v>
      </c>
      <c r="H3099" s="124"/>
      <c r="I3099" s="128" t="s">
        <v>7572</v>
      </c>
      <c r="J3099" s="124"/>
      <c r="K3099" s="124"/>
      <c r="L3099" s="124"/>
      <c r="M3099" s="124"/>
      <c r="N3099" s="207">
        <v>0</v>
      </c>
      <c r="O3099" s="207">
        <v>103544.2</v>
      </c>
      <c r="P3099" s="124" t="s">
        <v>1314</v>
      </c>
    </row>
    <row r="3100" spans="1:16" ht="63.75">
      <c r="A3100" s="257">
        <v>660</v>
      </c>
      <c r="B3100" s="124"/>
      <c r="C3100" s="125" t="s">
        <v>233</v>
      </c>
      <c r="D3100" s="119">
        <v>43228</v>
      </c>
      <c r="E3100" s="120" t="s">
        <v>6374</v>
      </c>
      <c r="F3100" s="120" t="s">
        <v>3</v>
      </c>
      <c r="G3100" s="120">
        <v>1620301</v>
      </c>
      <c r="H3100" s="124"/>
      <c r="I3100" s="128" t="s">
        <v>7572</v>
      </c>
      <c r="J3100" s="124"/>
      <c r="K3100" s="124"/>
      <c r="L3100" s="124"/>
      <c r="M3100" s="124"/>
      <c r="N3100" s="207">
        <v>0</v>
      </c>
      <c r="O3100" s="207">
        <v>75851.39</v>
      </c>
      <c r="P3100" s="124" t="s">
        <v>1314</v>
      </c>
    </row>
    <row r="3101" spans="1:16" ht="63.75">
      <c r="A3101" s="257">
        <v>660</v>
      </c>
      <c r="B3101" s="124"/>
      <c r="C3101" s="125" t="s">
        <v>233</v>
      </c>
      <c r="D3101" s="119">
        <v>43228</v>
      </c>
      <c r="E3101" s="120" t="s">
        <v>6374</v>
      </c>
      <c r="F3101" s="120" t="s">
        <v>3</v>
      </c>
      <c r="G3101" s="120">
        <v>1620301</v>
      </c>
      <c r="H3101" s="124"/>
      <c r="I3101" s="128" t="s">
        <v>7572</v>
      </c>
      <c r="J3101" s="124"/>
      <c r="K3101" s="124"/>
      <c r="L3101" s="124"/>
      <c r="M3101" s="124"/>
      <c r="N3101" s="207">
        <v>0</v>
      </c>
      <c r="O3101" s="207">
        <v>7076.35</v>
      </c>
      <c r="P3101" s="124" t="s">
        <v>1314</v>
      </c>
    </row>
    <row r="3102" spans="1:16" ht="63.75">
      <c r="A3102" s="257">
        <v>265</v>
      </c>
      <c r="B3102" s="124"/>
      <c r="C3102" s="125" t="s">
        <v>780</v>
      </c>
      <c r="D3102" s="119">
        <v>43228</v>
      </c>
      <c r="E3102" s="120" t="s">
        <v>6374</v>
      </c>
      <c r="F3102" s="120" t="s">
        <v>3</v>
      </c>
      <c r="G3102" s="120">
        <v>1620301</v>
      </c>
      <c r="H3102" s="124"/>
      <c r="I3102" s="128" t="s">
        <v>7572</v>
      </c>
      <c r="J3102" s="124"/>
      <c r="K3102" s="124"/>
      <c r="L3102" s="124"/>
      <c r="M3102" s="124"/>
      <c r="N3102" s="207">
        <v>0</v>
      </c>
      <c r="O3102" s="207">
        <v>235336.42</v>
      </c>
      <c r="P3102" s="124" t="s">
        <v>1314</v>
      </c>
    </row>
    <row r="3103" spans="1:16" ht="63.75">
      <c r="A3103" s="257">
        <v>283</v>
      </c>
      <c r="B3103" s="124"/>
      <c r="C3103" s="125" t="s">
        <v>146</v>
      </c>
      <c r="D3103" s="119">
        <v>43228</v>
      </c>
      <c r="E3103" s="120" t="s">
        <v>6374</v>
      </c>
      <c r="F3103" s="120" t="s">
        <v>3</v>
      </c>
      <c r="G3103" s="120">
        <v>1620301</v>
      </c>
      <c r="H3103" s="124"/>
      <c r="I3103" s="128" t="s">
        <v>7572</v>
      </c>
      <c r="J3103" s="124"/>
      <c r="K3103" s="124"/>
      <c r="L3103" s="124"/>
      <c r="M3103" s="124"/>
      <c r="N3103" s="207">
        <v>0</v>
      </c>
      <c r="O3103" s="207">
        <v>1468.3</v>
      </c>
      <c r="P3103" s="124" t="s">
        <v>1314</v>
      </c>
    </row>
    <row r="3104" spans="1:16" ht="63.75">
      <c r="A3104" s="257">
        <v>660</v>
      </c>
      <c r="B3104" s="124"/>
      <c r="C3104" s="125" t="s">
        <v>233</v>
      </c>
      <c r="D3104" s="119">
        <v>43228</v>
      </c>
      <c r="E3104" s="120" t="s">
        <v>6374</v>
      </c>
      <c r="F3104" s="120" t="s">
        <v>3</v>
      </c>
      <c r="G3104" s="120">
        <v>1620301</v>
      </c>
      <c r="H3104" s="124"/>
      <c r="I3104" s="128" t="s">
        <v>7572</v>
      </c>
      <c r="J3104" s="124"/>
      <c r="K3104" s="124"/>
      <c r="L3104" s="124"/>
      <c r="M3104" s="124"/>
      <c r="N3104" s="207">
        <v>0</v>
      </c>
      <c r="O3104" s="207">
        <v>19773.82</v>
      </c>
      <c r="P3104" s="124" t="s">
        <v>1314</v>
      </c>
    </row>
    <row r="3105" spans="1:16" ht="63.75">
      <c r="A3105" s="257">
        <v>660</v>
      </c>
      <c r="B3105" s="124"/>
      <c r="C3105" s="125" t="s">
        <v>233</v>
      </c>
      <c r="D3105" s="119">
        <v>43228</v>
      </c>
      <c r="E3105" s="120" t="s">
        <v>6374</v>
      </c>
      <c r="F3105" s="120" t="s">
        <v>3</v>
      </c>
      <c r="G3105" s="120">
        <v>1620301</v>
      </c>
      <c r="H3105" s="124"/>
      <c r="I3105" s="128" t="s">
        <v>7572</v>
      </c>
      <c r="J3105" s="124"/>
      <c r="K3105" s="124"/>
      <c r="L3105" s="124"/>
      <c r="M3105" s="124"/>
      <c r="N3105" s="207">
        <v>0</v>
      </c>
      <c r="O3105" s="207">
        <v>4955.5200000000004</v>
      </c>
      <c r="P3105" s="124" t="s">
        <v>1314</v>
      </c>
    </row>
    <row r="3106" spans="1:16" ht="63.75">
      <c r="A3106" s="257">
        <v>47</v>
      </c>
      <c r="B3106" s="124"/>
      <c r="C3106" s="125" t="s">
        <v>699</v>
      </c>
      <c r="D3106" s="119">
        <v>43228</v>
      </c>
      <c r="E3106" s="120" t="s">
        <v>6374</v>
      </c>
      <c r="F3106" s="120" t="s">
        <v>3</v>
      </c>
      <c r="G3106" s="120">
        <v>1620301</v>
      </c>
      <c r="H3106" s="124"/>
      <c r="I3106" s="128" t="s">
        <v>7572</v>
      </c>
      <c r="J3106" s="124"/>
      <c r="K3106" s="124"/>
      <c r="L3106" s="124"/>
      <c r="M3106" s="124"/>
      <c r="N3106" s="207">
        <v>0</v>
      </c>
      <c r="O3106" s="207">
        <v>6942.6</v>
      </c>
      <c r="P3106" s="124" t="s">
        <v>1314</v>
      </c>
    </row>
    <row r="3107" spans="1:16" ht="63.75">
      <c r="A3107" s="257">
        <v>253</v>
      </c>
      <c r="B3107" s="124"/>
      <c r="C3107" s="125" t="s">
        <v>778</v>
      </c>
      <c r="D3107" s="119">
        <v>43228</v>
      </c>
      <c r="E3107" s="120" t="s">
        <v>6374</v>
      </c>
      <c r="F3107" s="120" t="s">
        <v>3</v>
      </c>
      <c r="G3107" s="120">
        <v>1620301</v>
      </c>
      <c r="H3107" s="124"/>
      <c r="I3107" s="128" t="s">
        <v>7572</v>
      </c>
      <c r="J3107" s="124"/>
      <c r="K3107" s="124"/>
      <c r="L3107" s="124"/>
      <c r="M3107" s="124"/>
      <c r="N3107" s="207">
        <v>0</v>
      </c>
      <c r="O3107" s="207">
        <v>5872</v>
      </c>
      <c r="P3107" s="124" t="s">
        <v>1314</v>
      </c>
    </row>
    <row r="3108" spans="1:16" ht="63.75">
      <c r="A3108" s="257">
        <v>212</v>
      </c>
      <c r="B3108" s="124"/>
      <c r="C3108" s="125" t="s">
        <v>761</v>
      </c>
      <c r="D3108" s="119">
        <v>43228</v>
      </c>
      <c r="E3108" s="120" t="s">
        <v>6374</v>
      </c>
      <c r="F3108" s="120" t="s">
        <v>3</v>
      </c>
      <c r="G3108" s="120">
        <v>1620301</v>
      </c>
      <c r="H3108" s="124"/>
      <c r="I3108" s="128" t="s">
        <v>7572</v>
      </c>
      <c r="J3108" s="124"/>
      <c r="K3108" s="124"/>
      <c r="L3108" s="124"/>
      <c r="M3108" s="124"/>
      <c r="N3108" s="207">
        <v>0</v>
      </c>
      <c r="O3108" s="207">
        <v>7178.25</v>
      </c>
      <c r="P3108" s="124" t="s">
        <v>1314</v>
      </c>
    </row>
    <row r="3109" spans="1:16" ht="63.75">
      <c r="A3109" s="257">
        <v>212</v>
      </c>
      <c r="B3109" s="124"/>
      <c r="C3109" s="125" t="s">
        <v>761</v>
      </c>
      <c r="D3109" s="119">
        <v>43228</v>
      </c>
      <c r="E3109" s="120" t="s">
        <v>6374</v>
      </c>
      <c r="F3109" s="120" t="s">
        <v>3</v>
      </c>
      <c r="G3109" s="120">
        <v>1620301</v>
      </c>
      <c r="H3109" s="124"/>
      <c r="I3109" s="128" t="s">
        <v>7572</v>
      </c>
      <c r="J3109" s="124"/>
      <c r="K3109" s="124"/>
      <c r="L3109" s="124"/>
      <c r="M3109" s="124"/>
      <c r="N3109" s="207">
        <v>0</v>
      </c>
      <c r="O3109" s="207">
        <v>2773.68</v>
      </c>
      <c r="P3109" s="124" t="s">
        <v>1314</v>
      </c>
    </row>
    <row r="3110" spans="1:16" ht="63.75">
      <c r="A3110" s="257">
        <v>670</v>
      </c>
      <c r="B3110" s="124"/>
      <c r="C3110" s="125" t="s">
        <v>235</v>
      </c>
      <c r="D3110" s="119">
        <v>43228</v>
      </c>
      <c r="E3110" s="120" t="s">
        <v>6374</v>
      </c>
      <c r="F3110" s="120" t="s">
        <v>3</v>
      </c>
      <c r="G3110" s="120">
        <v>1620301</v>
      </c>
      <c r="H3110" s="124"/>
      <c r="I3110" s="128" t="s">
        <v>7572</v>
      </c>
      <c r="J3110" s="124"/>
      <c r="K3110" s="124"/>
      <c r="L3110" s="124"/>
      <c r="M3110" s="124"/>
      <c r="N3110" s="207">
        <v>0</v>
      </c>
      <c r="O3110" s="207">
        <v>329.3</v>
      </c>
      <c r="P3110" s="124" t="s">
        <v>1314</v>
      </c>
    </row>
    <row r="3111" spans="1:16" ht="63.75">
      <c r="A3111" s="257">
        <v>670</v>
      </c>
      <c r="B3111" s="124"/>
      <c r="C3111" s="125" t="s">
        <v>235</v>
      </c>
      <c r="D3111" s="119">
        <v>43228</v>
      </c>
      <c r="E3111" s="120" t="s">
        <v>6374</v>
      </c>
      <c r="F3111" s="120" t="s">
        <v>3</v>
      </c>
      <c r="G3111" s="120">
        <v>1620301</v>
      </c>
      <c r="H3111" s="124"/>
      <c r="I3111" s="128" t="s">
        <v>7572</v>
      </c>
      <c r="J3111" s="124"/>
      <c r="K3111" s="124"/>
      <c r="L3111" s="124"/>
      <c r="M3111" s="124"/>
      <c r="N3111" s="207">
        <v>0</v>
      </c>
      <c r="O3111" s="207">
        <v>871</v>
      </c>
      <c r="P3111" s="124" t="s">
        <v>1314</v>
      </c>
    </row>
    <row r="3112" spans="1:16" ht="63.75">
      <c r="A3112" s="257">
        <v>15</v>
      </c>
      <c r="B3112" s="124"/>
      <c r="C3112" s="125" t="s">
        <v>691</v>
      </c>
      <c r="D3112" s="119">
        <v>43228</v>
      </c>
      <c r="E3112" s="120" t="s">
        <v>6374</v>
      </c>
      <c r="F3112" s="120" t="s">
        <v>3</v>
      </c>
      <c r="G3112" s="120">
        <v>1620301</v>
      </c>
      <c r="H3112" s="124"/>
      <c r="I3112" s="128" t="s">
        <v>7572</v>
      </c>
      <c r="J3112" s="124"/>
      <c r="K3112" s="124"/>
      <c r="L3112" s="124"/>
      <c r="M3112" s="124"/>
      <c r="N3112" s="207">
        <v>0</v>
      </c>
      <c r="O3112" s="207">
        <v>562.4</v>
      </c>
      <c r="P3112" s="124" t="s">
        <v>1314</v>
      </c>
    </row>
    <row r="3113" spans="1:16" ht="63.75">
      <c r="A3113" s="257">
        <v>35</v>
      </c>
      <c r="B3113" s="124"/>
      <c r="C3113" s="125" t="s">
        <v>696</v>
      </c>
      <c r="D3113" s="119">
        <v>43228</v>
      </c>
      <c r="E3113" s="120" t="s">
        <v>6374</v>
      </c>
      <c r="F3113" s="120" t="s">
        <v>3</v>
      </c>
      <c r="G3113" s="120">
        <v>1620301</v>
      </c>
      <c r="H3113" s="124"/>
      <c r="I3113" s="128" t="s">
        <v>7572</v>
      </c>
      <c r="J3113" s="124"/>
      <c r="K3113" s="124"/>
      <c r="L3113" s="124"/>
      <c r="M3113" s="124"/>
      <c r="N3113" s="207">
        <v>0</v>
      </c>
      <c r="O3113" s="207">
        <v>464.6</v>
      </c>
      <c r="P3113" s="124" t="s">
        <v>1314</v>
      </c>
    </row>
    <row r="3114" spans="1:16" ht="63.75">
      <c r="A3114" s="257">
        <v>660</v>
      </c>
      <c r="B3114" s="124"/>
      <c r="C3114" s="125" t="s">
        <v>233</v>
      </c>
      <c r="D3114" s="119">
        <v>43228</v>
      </c>
      <c r="E3114" s="120" t="s">
        <v>6374</v>
      </c>
      <c r="F3114" s="120" t="s">
        <v>3</v>
      </c>
      <c r="G3114" s="120">
        <v>1620301</v>
      </c>
      <c r="H3114" s="124"/>
      <c r="I3114" s="128" t="s">
        <v>7572</v>
      </c>
      <c r="J3114" s="124"/>
      <c r="K3114" s="124"/>
      <c r="L3114" s="124"/>
      <c r="M3114" s="124"/>
      <c r="N3114" s="207">
        <v>0</v>
      </c>
      <c r="O3114" s="207">
        <v>11813.65</v>
      </c>
      <c r="P3114" s="124" t="s">
        <v>1314</v>
      </c>
    </row>
    <row r="3115" spans="1:16" ht="63.75">
      <c r="A3115" s="257">
        <v>660</v>
      </c>
      <c r="B3115" s="124"/>
      <c r="C3115" s="125" t="s">
        <v>233</v>
      </c>
      <c r="D3115" s="119">
        <v>43228</v>
      </c>
      <c r="E3115" s="120" t="s">
        <v>6374</v>
      </c>
      <c r="F3115" s="120" t="s">
        <v>3</v>
      </c>
      <c r="G3115" s="120">
        <v>1620301</v>
      </c>
      <c r="H3115" s="124"/>
      <c r="I3115" s="128" t="s">
        <v>7572</v>
      </c>
      <c r="J3115" s="124"/>
      <c r="K3115" s="124"/>
      <c r="L3115" s="124"/>
      <c r="M3115" s="124"/>
      <c r="N3115" s="207">
        <v>0</v>
      </c>
      <c r="O3115" s="207">
        <v>3440.05</v>
      </c>
      <c r="P3115" s="124" t="s">
        <v>1314</v>
      </c>
    </row>
    <row r="3116" spans="1:16" ht="63.75">
      <c r="A3116" s="257">
        <v>15</v>
      </c>
      <c r="B3116" s="124"/>
      <c r="C3116" s="125" t="s">
        <v>691</v>
      </c>
      <c r="D3116" s="119">
        <v>43228</v>
      </c>
      <c r="E3116" s="120" t="s">
        <v>6374</v>
      </c>
      <c r="F3116" s="120" t="s">
        <v>3</v>
      </c>
      <c r="G3116" s="120">
        <v>1620301</v>
      </c>
      <c r="H3116" s="124"/>
      <c r="I3116" s="128" t="s">
        <v>7572</v>
      </c>
      <c r="J3116" s="124"/>
      <c r="K3116" s="124"/>
      <c r="L3116" s="124"/>
      <c r="M3116" s="124"/>
      <c r="N3116" s="207">
        <v>0</v>
      </c>
      <c r="O3116" s="207">
        <v>754.12</v>
      </c>
      <c r="P3116" s="124" t="s">
        <v>1314</v>
      </c>
    </row>
    <row r="3117" spans="1:16" ht="63.75">
      <c r="A3117" s="257">
        <v>15</v>
      </c>
      <c r="B3117" s="124"/>
      <c r="C3117" s="125" t="s">
        <v>691</v>
      </c>
      <c r="D3117" s="119">
        <v>43228</v>
      </c>
      <c r="E3117" s="120" t="s">
        <v>6374</v>
      </c>
      <c r="F3117" s="120" t="s">
        <v>3</v>
      </c>
      <c r="G3117" s="120">
        <v>1620301</v>
      </c>
      <c r="H3117" s="124"/>
      <c r="I3117" s="128" t="s">
        <v>7572</v>
      </c>
      <c r="J3117" s="124"/>
      <c r="K3117" s="124"/>
      <c r="L3117" s="124"/>
      <c r="M3117" s="124"/>
      <c r="N3117" s="207">
        <v>0</v>
      </c>
      <c r="O3117" s="207">
        <v>6538.54</v>
      </c>
      <c r="P3117" s="124" t="s">
        <v>1314</v>
      </c>
    </row>
    <row r="3118" spans="1:16" ht="51">
      <c r="A3118" s="257" t="s">
        <v>619</v>
      </c>
      <c r="B3118" s="124"/>
      <c r="C3118" s="125" t="s">
        <v>713</v>
      </c>
      <c r="D3118" s="119">
        <v>43228</v>
      </c>
      <c r="E3118" s="120" t="s">
        <v>6375</v>
      </c>
      <c r="F3118" s="120" t="s">
        <v>3</v>
      </c>
      <c r="G3118" s="120">
        <v>1620309</v>
      </c>
      <c r="H3118" s="124"/>
      <c r="I3118" s="128" t="s">
        <v>7573</v>
      </c>
      <c r="J3118" s="124"/>
      <c r="K3118" s="124"/>
      <c r="L3118" s="124"/>
      <c r="M3118" s="124"/>
      <c r="N3118" s="207">
        <v>0</v>
      </c>
      <c r="O3118" s="207">
        <v>52973.440000000002</v>
      </c>
      <c r="P3118" s="124" t="s">
        <v>1314</v>
      </c>
    </row>
    <row r="3119" spans="1:16" ht="51">
      <c r="A3119" s="257" t="s">
        <v>619</v>
      </c>
      <c r="B3119" s="124"/>
      <c r="C3119" s="125" t="s">
        <v>713</v>
      </c>
      <c r="D3119" s="119">
        <v>43228</v>
      </c>
      <c r="E3119" s="120" t="s">
        <v>6376</v>
      </c>
      <c r="F3119" s="120" t="s">
        <v>3</v>
      </c>
      <c r="G3119" s="120">
        <v>1620310</v>
      </c>
      <c r="H3119" s="124"/>
      <c r="I3119" s="128" t="s">
        <v>7574</v>
      </c>
      <c r="J3119" s="124"/>
      <c r="K3119" s="124"/>
      <c r="L3119" s="124"/>
      <c r="M3119" s="124"/>
      <c r="N3119" s="207">
        <v>0</v>
      </c>
      <c r="O3119" s="207">
        <v>5052.09</v>
      </c>
      <c r="P3119" s="124" t="s">
        <v>1314</v>
      </c>
    </row>
    <row r="3120" spans="1:16" ht="51">
      <c r="A3120" s="257" t="s">
        <v>619</v>
      </c>
      <c r="B3120" s="124"/>
      <c r="C3120" s="125" t="s">
        <v>713</v>
      </c>
      <c r="D3120" s="119">
        <v>43228</v>
      </c>
      <c r="E3120" s="120" t="s">
        <v>6377</v>
      </c>
      <c r="F3120" s="120" t="s">
        <v>3</v>
      </c>
      <c r="G3120" s="120">
        <v>1620295</v>
      </c>
      <c r="H3120" s="124"/>
      <c r="I3120" s="128" t="s">
        <v>7575</v>
      </c>
      <c r="J3120" s="124"/>
      <c r="K3120" s="124"/>
      <c r="L3120" s="124"/>
      <c r="M3120" s="124"/>
      <c r="N3120" s="207">
        <v>0</v>
      </c>
      <c r="O3120" s="207">
        <v>1669</v>
      </c>
      <c r="P3120" s="124" t="s">
        <v>1314</v>
      </c>
    </row>
    <row r="3121" spans="1:16" ht="51">
      <c r="A3121" s="257" t="s">
        <v>619</v>
      </c>
      <c r="B3121" s="124"/>
      <c r="C3121" s="125" t="s">
        <v>713</v>
      </c>
      <c r="D3121" s="119">
        <v>43228</v>
      </c>
      <c r="E3121" s="120" t="s">
        <v>6378</v>
      </c>
      <c r="F3121" s="120" t="s">
        <v>3</v>
      </c>
      <c r="G3121" s="120">
        <v>1620296</v>
      </c>
      <c r="H3121" s="124"/>
      <c r="I3121" s="128" t="s">
        <v>7576</v>
      </c>
      <c r="J3121" s="124"/>
      <c r="K3121" s="124"/>
      <c r="L3121" s="124"/>
      <c r="M3121" s="124"/>
      <c r="N3121" s="207">
        <v>0</v>
      </c>
      <c r="O3121" s="207">
        <v>563.33000000000004</v>
      </c>
      <c r="P3121" s="124" t="s">
        <v>1314</v>
      </c>
    </row>
    <row r="3122" spans="1:16" ht="51">
      <c r="A3122" s="257" t="s">
        <v>619</v>
      </c>
      <c r="B3122" s="124"/>
      <c r="C3122" s="125" t="s">
        <v>713</v>
      </c>
      <c r="D3122" s="119">
        <v>43228</v>
      </c>
      <c r="E3122" s="120" t="s">
        <v>6379</v>
      </c>
      <c r="F3122" s="120" t="s">
        <v>3</v>
      </c>
      <c r="G3122" s="120">
        <v>1620297</v>
      </c>
      <c r="H3122" s="124"/>
      <c r="I3122" s="128" t="s">
        <v>7576</v>
      </c>
      <c r="J3122" s="124"/>
      <c r="K3122" s="124"/>
      <c r="L3122" s="124"/>
      <c r="M3122" s="124"/>
      <c r="N3122" s="207">
        <v>0</v>
      </c>
      <c r="O3122" s="207">
        <v>563.33000000000004</v>
      </c>
      <c r="P3122" s="124" t="s">
        <v>1314</v>
      </c>
    </row>
    <row r="3123" spans="1:16" ht="51">
      <c r="A3123" s="257" t="s">
        <v>619</v>
      </c>
      <c r="B3123" s="124"/>
      <c r="C3123" s="125" t="s">
        <v>713</v>
      </c>
      <c r="D3123" s="119">
        <v>43228</v>
      </c>
      <c r="E3123" s="120" t="s">
        <v>6380</v>
      </c>
      <c r="F3123" s="120" t="s">
        <v>3</v>
      </c>
      <c r="G3123" s="120">
        <v>1620299</v>
      </c>
      <c r="H3123" s="124"/>
      <c r="I3123" s="128" t="s">
        <v>7576</v>
      </c>
      <c r="J3123" s="124"/>
      <c r="K3123" s="124"/>
      <c r="L3123" s="124"/>
      <c r="M3123" s="124"/>
      <c r="N3123" s="207">
        <v>0</v>
      </c>
      <c r="O3123" s="207">
        <v>563.33000000000004</v>
      </c>
      <c r="P3123" s="124" t="s">
        <v>1314</v>
      </c>
    </row>
    <row r="3124" spans="1:16" ht="51">
      <c r="A3124" s="257" t="s">
        <v>619</v>
      </c>
      <c r="B3124" s="124"/>
      <c r="C3124" s="125" t="s">
        <v>713</v>
      </c>
      <c r="D3124" s="119">
        <v>43228</v>
      </c>
      <c r="E3124" s="120" t="s">
        <v>6381</v>
      </c>
      <c r="F3124" s="120" t="s">
        <v>3</v>
      </c>
      <c r="G3124" s="120">
        <v>1620300</v>
      </c>
      <c r="H3124" s="124"/>
      <c r="I3124" s="128" t="s">
        <v>7576</v>
      </c>
      <c r="J3124" s="124"/>
      <c r="K3124" s="124"/>
      <c r="L3124" s="124"/>
      <c r="M3124" s="124"/>
      <c r="N3124" s="207">
        <v>0</v>
      </c>
      <c r="O3124" s="207">
        <v>563.33000000000004</v>
      </c>
      <c r="P3124" s="124" t="s">
        <v>1314</v>
      </c>
    </row>
    <row r="3125" spans="1:16" ht="51">
      <c r="A3125" s="257" t="s">
        <v>619</v>
      </c>
      <c r="B3125" s="124"/>
      <c r="C3125" s="125" t="s">
        <v>713</v>
      </c>
      <c r="D3125" s="119">
        <v>43228</v>
      </c>
      <c r="E3125" s="120" t="s">
        <v>6382</v>
      </c>
      <c r="F3125" s="120" t="s">
        <v>3</v>
      </c>
      <c r="G3125" s="120">
        <v>1620303</v>
      </c>
      <c r="H3125" s="124"/>
      <c r="I3125" s="128" t="s">
        <v>7576</v>
      </c>
      <c r="J3125" s="124"/>
      <c r="K3125" s="124"/>
      <c r="L3125" s="124"/>
      <c r="M3125" s="124"/>
      <c r="N3125" s="207">
        <v>0</v>
      </c>
      <c r="O3125" s="207">
        <v>563.33000000000004</v>
      </c>
      <c r="P3125" s="124" t="s">
        <v>1314</v>
      </c>
    </row>
    <row r="3126" spans="1:16" ht="51">
      <c r="A3126" s="257" t="s">
        <v>619</v>
      </c>
      <c r="B3126" s="124"/>
      <c r="C3126" s="125" t="s">
        <v>713</v>
      </c>
      <c r="D3126" s="119">
        <v>43228</v>
      </c>
      <c r="E3126" s="120" t="s">
        <v>6383</v>
      </c>
      <c r="F3126" s="120" t="s">
        <v>3</v>
      </c>
      <c r="G3126" s="120">
        <v>1620306</v>
      </c>
      <c r="H3126" s="124"/>
      <c r="I3126" s="128" t="s">
        <v>7576</v>
      </c>
      <c r="J3126" s="124"/>
      <c r="K3126" s="124"/>
      <c r="L3126" s="124"/>
      <c r="M3126" s="124"/>
      <c r="N3126" s="207">
        <v>0</v>
      </c>
      <c r="O3126" s="207">
        <v>563.33000000000004</v>
      </c>
      <c r="P3126" s="124" t="s">
        <v>1314</v>
      </c>
    </row>
    <row r="3127" spans="1:16" ht="51">
      <c r="A3127" s="257" t="s">
        <v>619</v>
      </c>
      <c r="B3127" s="124"/>
      <c r="C3127" s="125" t="s">
        <v>713</v>
      </c>
      <c r="D3127" s="119">
        <v>43228</v>
      </c>
      <c r="E3127" s="120" t="s">
        <v>6384</v>
      </c>
      <c r="F3127" s="120" t="s">
        <v>3</v>
      </c>
      <c r="G3127" s="120">
        <v>1620308</v>
      </c>
      <c r="H3127" s="124"/>
      <c r="I3127" s="128" t="s">
        <v>7576</v>
      </c>
      <c r="J3127" s="124"/>
      <c r="K3127" s="124"/>
      <c r="L3127" s="124"/>
      <c r="M3127" s="124"/>
      <c r="N3127" s="207">
        <v>0</v>
      </c>
      <c r="O3127" s="207">
        <v>563.33000000000004</v>
      </c>
      <c r="P3127" s="124" t="s">
        <v>1314</v>
      </c>
    </row>
    <row r="3128" spans="1:16" ht="63.75">
      <c r="A3128" s="257" t="s">
        <v>619</v>
      </c>
      <c r="B3128" s="124"/>
      <c r="C3128" s="125" t="s">
        <v>713</v>
      </c>
      <c r="D3128" s="119">
        <v>43228</v>
      </c>
      <c r="E3128" s="120" t="s">
        <v>6385</v>
      </c>
      <c r="F3128" s="120" t="s">
        <v>3</v>
      </c>
      <c r="G3128" s="120">
        <v>1620316</v>
      </c>
      <c r="H3128" s="124"/>
      <c r="I3128" s="128" t="s">
        <v>7577</v>
      </c>
      <c r="J3128" s="124"/>
      <c r="K3128" s="124"/>
      <c r="L3128" s="124"/>
      <c r="M3128" s="124"/>
      <c r="N3128" s="207">
        <v>0</v>
      </c>
      <c r="O3128" s="207">
        <v>1093.31</v>
      </c>
      <c r="P3128" s="124" t="s">
        <v>1314</v>
      </c>
    </row>
    <row r="3129" spans="1:16" ht="51">
      <c r="A3129" s="257" t="s">
        <v>619</v>
      </c>
      <c r="B3129" s="124"/>
      <c r="C3129" s="125" t="s">
        <v>713</v>
      </c>
      <c r="D3129" s="119">
        <v>43228</v>
      </c>
      <c r="E3129" s="120" t="s">
        <v>6386</v>
      </c>
      <c r="F3129" s="120" t="s">
        <v>3</v>
      </c>
      <c r="G3129" s="120">
        <v>1620320</v>
      </c>
      <c r="H3129" s="124"/>
      <c r="I3129" s="128" t="s">
        <v>7578</v>
      </c>
      <c r="J3129" s="124"/>
      <c r="K3129" s="124"/>
      <c r="L3129" s="124"/>
      <c r="M3129" s="124"/>
      <c r="N3129" s="207">
        <v>0</v>
      </c>
      <c r="O3129" s="207">
        <v>140</v>
      </c>
      <c r="P3129" s="124" t="s">
        <v>1314</v>
      </c>
    </row>
    <row r="3130" spans="1:16" ht="51">
      <c r="A3130" s="257" t="s">
        <v>619</v>
      </c>
      <c r="B3130" s="124"/>
      <c r="C3130" s="125" t="s">
        <v>713</v>
      </c>
      <c r="D3130" s="119">
        <v>43228</v>
      </c>
      <c r="E3130" s="120" t="s">
        <v>6387</v>
      </c>
      <c r="F3130" s="120" t="s">
        <v>3</v>
      </c>
      <c r="G3130" s="120">
        <v>1620321</v>
      </c>
      <c r="H3130" s="124"/>
      <c r="I3130" s="128" t="s">
        <v>7579</v>
      </c>
      <c r="J3130" s="124"/>
      <c r="K3130" s="124"/>
      <c r="L3130" s="124"/>
      <c r="M3130" s="124"/>
      <c r="N3130" s="207">
        <v>0</v>
      </c>
      <c r="O3130" s="207">
        <v>140</v>
      </c>
      <c r="P3130" s="124" t="s">
        <v>1314</v>
      </c>
    </row>
    <row r="3131" spans="1:16" ht="51">
      <c r="A3131" s="257">
        <v>592</v>
      </c>
      <c r="B3131" s="124"/>
      <c r="C3131" s="125" t="s">
        <v>862</v>
      </c>
      <c r="D3131" s="119">
        <v>43228</v>
      </c>
      <c r="E3131" s="120" t="s">
        <v>6388</v>
      </c>
      <c r="F3131" s="120" t="s">
        <v>3</v>
      </c>
      <c r="G3131" s="120">
        <v>1620336</v>
      </c>
      <c r="H3131" s="124"/>
      <c r="I3131" s="128" t="s">
        <v>7580</v>
      </c>
      <c r="J3131" s="124"/>
      <c r="K3131" s="124"/>
      <c r="L3131" s="124"/>
      <c r="M3131" s="124"/>
      <c r="N3131" s="207">
        <v>0</v>
      </c>
      <c r="O3131" s="207">
        <v>773</v>
      </c>
      <c r="P3131" s="124" t="s">
        <v>1314</v>
      </c>
    </row>
    <row r="3132" spans="1:16" ht="51">
      <c r="A3132" s="257">
        <v>592</v>
      </c>
      <c r="B3132" s="124"/>
      <c r="C3132" s="125" t="s">
        <v>862</v>
      </c>
      <c r="D3132" s="119">
        <v>43228</v>
      </c>
      <c r="E3132" s="120" t="s">
        <v>6389</v>
      </c>
      <c r="F3132" s="120" t="s">
        <v>3</v>
      </c>
      <c r="G3132" s="120">
        <v>1620338</v>
      </c>
      <c r="H3132" s="124"/>
      <c r="I3132" s="128" t="s">
        <v>7581</v>
      </c>
      <c r="J3132" s="124"/>
      <c r="K3132" s="124"/>
      <c r="L3132" s="124"/>
      <c r="M3132" s="124"/>
      <c r="N3132" s="207">
        <v>0</v>
      </c>
      <c r="O3132" s="207">
        <v>1682</v>
      </c>
      <c r="P3132" s="124" t="s">
        <v>1314</v>
      </c>
    </row>
    <row r="3133" spans="1:16" ht="51">
      <c r="A3133" s="257">
        <v>592</v>
      </c>
      <c r="B3133" s="124"/>
      <c r="C3133" s="125" t="s">
        <v>862</v>
      </c>
      <c r="D3133" s="119">
        <v>43228</v>
      </c>
      <c r="E3133" s="120" t="s">
        <v>6390</v>
      </c>
      <c r="F3133" s="120" t="s">
        <v>3</v>
      </c>
      <c r="G3133" s="120">
        <v>1620340</v>
      </c>
      <c r="H3133" s="124"/>
      <c r="I3133" s="128" t="s">
        <v>7582</v>
      </c>
      <c r="J3133" s="124"/>
      <c r="K3133" s="124"/>
      <c r="L3133" s="124"/>
      <c r="M3133" s="124"/>
      <c r="N3133" s="207">
        <v>0</v>
      </c>
      <c r="O3133" s="207">
        <v>68</v>
      </c>
      <c r="P3133" s="124" t="s">
        <v>1314</v>
      </c>
    </row>
    <row r="3134" spans="1:16" ht="38.25">
      <c r="A3134" s="257">
        <v>592</v>
      </c>
      <c r="B3134" s="124"/>
      <c r="C3134" s="125" t="s">
        <v>862</v>
      </c>
      <c r="D3134" s="119">
        <v>43228</v>
      </c>
      <c r="E3134" s="120" t="s">
        <v>6391</v>
      </c>
      <c r="F3134" s="120" t="s">
        <v>3</v>
      </c>
      <c r="G3134" s="120">
        <v>1620341</v>
      </c>
      <c r="H3134" s="124"/>
      <c r="I3134" s="128" t="s">
        <v>7583</v>
      </c>
      <c r="J3134" s="124"/>
      <c r="K3134" s="124"/>
      <c r="L3134" s="124"/>
      <c r="M3134" s="124"/>
      <c r="N3134" s="207">
        <v>0</v>
      </c>
      <c r="O3134" s="207">
        <v>208.8</v>
      </c>
      <c r="P3134" s="124" t="s">
        <v>1314</v>
      </c>
    </row>
    <row r="3135" spans="1:16" ht="51">
      <c r="A3135" s="257" t="s">
        <v>619</v>
      </c>
      <c r="B3135" s="124"/>
      <c r="C3135" s="125" t="s">
        <v>713</v>
      </c>
      <c r="D3135" s="119">
        <v>43228</v>
      </c>
      <c r="E3135" s="120" t="s">
        <v>6392</v>
      </c>
      <c r="F3135" s="120" t="s">
        <v>3</v>
      </c>
      <c r="G3135" s="120">
        <v>1620275</v>
      </c>
      <c r="H3135" s="124"/>
      <c r="I3135" s="128" t="s">
        <v>7584</v>
      </c>
      <c r="J3135" s="124"/>
      <c r="K3135" s="124"/>
      <c r="L3135" s="124"/>
      <c r="M3135" s="124"/>
      <c r="N3135" s="207">
        <v>0</v>
      </c>
      <c r="O3135" s="207">
        <v>2251.88</v>
      </c>
      <c r="P3135" s="124" t="s">
        <v>1314</v>
      </c>
    </row>
    <row r="3136" spans="1:16" ht="51">
      <c r="A3136" s="257" t="s">
        <v>619</v>
      </c>
      <c r="B3136" s="124"/>
      <c r="C3136" s="125" t="s">
        <v>713</v>
      </c>
      <c r="D3136" s="119">
        <v>43228</v>
      </c>
      <c r="E3136" s="120" t="s">
        <v>6393</v>
      </c>
      <c r="F3136" s="120" t="s">
        <v>3</v>
      </c>
      <c r="G3136" s="120">
        <v>1620271</v>
      </c>
      <c r="H3136" s="124"/>
      <c r="I3136" s="128" t="s">
        <v>7585</v>
      </c>
      <c r="J3136" s="124"/>
      <c r="K3136" s="124"/>
      <c r="L3136" s="124"/>
      <c r="M3136" s="124"/>
      <c r="N3136" s="207">
        <v>0</v>
      </c>
      <c r="O3136" s="207">
        <v>1167.8800000000001</v>
      </c>
      <c r="P3136" s="124" t="s">
        <v>1314</v>
      </c>
    </row>
    <row r="3137" spans="1:16" ht="51">
      <c r="A3137" s="257">
        <v>35</v>
      </c>
      <c r="B3137" s="124"/>
      <c r="C3137" s="125" t="s">
        <v>696</v>
      </c>
      <c r="D3137" s="119">
        <v>43228</v>
      </c>
      <c r="E3137" s="120" t="s">
        <v>6394</v>
      </c>
      <c r="F3137" s="120" t="s">
        <v>3</v>
      </c>
      <c r="G3137" s="120">
        <v>1620270</v>
      </c>
      <c r="H3137" s="124"/>
      <c r="I3137" s="128" t="s">
        <v>1388</v>
      </c>
      <c r="J3137" s="124"/>
      <c r="K3137" s="124"/>
      <c r="L3137" s="124"/>
      <c r="M3137" s="124"/>
      <c r="N3137" s="207">
        <v>0</v>
      </c>
      <c r="O3137" s="207">
        <v>1500</v>
      </c>
      <c r="P3137" s="124" t="s">
        <v>1314</v>
      </c>
    </row>
    <row r="3138" spans="1:16" ht="51">
      <c r="A3138" s="257">
        <v>86</v>
      </c>
      <c r="B3138" s="124"/>
      <c r="C3138" s="125" t="s">
        <v>710</v>
      </c>
      <c r="D3138" s="119">
        <v>43228</v>
      </c>
      <c r="E3138" s="120" t="s">
        <v>6395</v>
      </c>
      <c r="F3138" s="120" t="s">
        <v>3</v>
      </c>
      <c r="G3138" s="120">
        <v>1620258</v>
      </c>
      <c r="H3138" s="124"/>
      <c r="I3138" s="128" t="s">
        <v>7586</v>
      </c>
      <c r="J3138" s="124"/>
      <c r="K3138" s="124"/>
      <c r="L3138" s="124"/>
      <c r="M3138" s="124"/>
      <c r="N3138" s="207">
        <v>0</v>
      </c>
      <c r="O3138" s="207">
        <v>2786</v>
      </c>
      <c r="P3138" s="124" t="s">
        <v>1314</v>
      </c>
    </row>
    <row r="3139" spans="1:16" ht="51">
      <c r="A3139" s="257">
        <v>513</v>
      </c>
      <c r="B3139" s="124"/>
      <c r="C3139" s="125" t="s">
        <v>201</v>
      </c>
      <c r="D3139" s="119">
        <v>43228</v>
      </c>
      <c r="E3139" s="120" t="s">
        <v>6396</v>
      </c>
      <c r="F3139" s="120" t="s">
        <v>15</v>
      </c>
      <c r="G3139" s="120">
        <v>730624</v>
      </c>
      <c r="H3139" s="124"/>
      <c r="I3139" s="128" t="s">
        <v>4717</v>
      </c>
      <c r="J3139" s="124"/>
      <c r="K3139" s="124"/>
      <c r="L3139" s="124"/>
      <c r="M3139" s="124"/>
      <c r="N3139" s="207">
        <v>50</v>
      </c>
      <c r="O3139" s="207">
        <v>0</v>
      </c>
      <c r="P3139" s="124" t="s">
        <v>1314</v>
      </c>
    </row>
    <row r="3140" spans="1:16" ht="63.75">
      <c r="A3140" s="257">
        <v>513</v>
      </c>
      <c r="B3140" s="124"/>
      <c r="C3140" s="125" t="s">
        <v>201</v>
      </c>
      <c r="D3140" s="119">
        <v>43228</v>
      </c>
      <c r="E3140" s="120" t="s">
        <v>6397</v>
      </c>
      <c r="F3140" s="120" t="s">
        <v>15</v>
      </c>
      <c r="G3140" s="120">
        <v>730632</v>
      </c>
      <c r="H3140" s="124"/>
      <c r="I3140" s="128" t="s">
        <v>7587</v>
      </c>
      <c r="J3140" s="124"/>
      <c r="K3140" s="124"/>
      <c r="L3140" s="124"/>
      <c r="M3140" s="124"/>
      <c r="N3140" s="207">
        <v>50</v>
      </c>
      <c r="O3140" s="207">
        <v>0</v>
      </c>
      <c r="P3140" s="124" t="s">
        <v>1314</v>
      </c>
    </row>
    <row r="3141" spans="1:16" ht="102">
      <c r="A3141" s="257">
        <v>46</v>
      </c>
      <c r="B3141" s="124"/>
      <c r="C3141" s="125" t="s">
        <v>698</v>
      </c>
      <c r="D3141" s="119">
        <v>43228</v>
      </c>
      <c r="E3141" s="120" t="s">
        <v>6398</v>
      </c>
      <c r="F3141" s="120" t="s">
        <v>15</v>
      </c>
      <c r="G3141" s="120">
        <v>4932</v>
      </c>
      <c r="H3141" s="124"/>
      <c r="I3141" s="128" t="s">
        <v>7588</v>
      </c>
      <c r="J3141" s="124"/>
      <c r="K3141" s="124"/>
      <c r="L3141" s="124"/>
      <c r="M3141" s="124"/>
      <c r="N3141" s="207">
        <v>1434</v>
      </c>
      <c r="O3141" s="207">
        <v>0</v>
      </c>
      <c r="P3141" s="124" t="s">
        <v>1314</v>
      </c>
    </row>
    <row r="3142" spans="1:16" ht="102">
      <c r="A3142" s="257">
        <v>46</v>
      </c>
      <c r="B3142" s="124"/>
      <c r="C3142" s="125" t="s">
        <v>698</v>
      </c>
      <c r="D3142" s="119">
        <v>43228</v>
      </c>
      <c r="E3142" s="120" t="s">
        <v>6399</v>
      </c>
      <c r="F3142" s="120" t="s">
        <v>15</v>
      </c>
      <c r="G3142" s="120">
        <v>4931</v>
      </c>
      <c r="H3142" s="124"/>
      <c r="I3142" s="128" t="s">
        <v>7589</v>
      </c>
      <c r="J3142" s="124"/>
      <c r="K3142" s="124"/>
      <c r="L3142" s="124"/>
      <c r="M3142" s="124"/>
      <c r="N3142" s="207">
        <v>44808.14</v>
      </c>
      <c r="O3142" s="207">
        <v>0</v>
      </c>
      <c r="P3142" s="124" t="s">
        <v>1314</v>
      </c>
    </row>
    <row r="3143" spans="1:16" ht="102">
      <c r="A3143" s="257">
        <v>197</v>
      </c>
      <c r="B3143" s="124"/>
      <c r="C3143" s="125" t="s">
        <v>754</v>
      </c>
      <c r="D3143" s="119">
        <v>43228</v>
      </c>
      <c r="E3143" s="120" t="s">
        <v>6400</v>
      </c>
      <c r="F3143" s="120" t="s">
        <v>6</v>
      </c>
      <c r="G3143" s="120">
        <v>731289</v>
      </c>
      <c r="H3143" s="124"/>
      <c r="I3143" s="128" t="s">
        <v>7590</v>
      </c>
      <c r="J3143" s="124"/>
      <c r="K3143" s="124"/>
      <c r="L3143" s="124"/>
      <c r="M3143" s="124"/>
      <c r="N3143" s="207">
        <v>0</v>
      </c>
      <c r="O3143" s="207">
        <v>43.49</v>
      </c>
      <c r="P3143" s="124" t="s">
        <v>1314</v>
      </c>
    </row>
    <row r="3144" spans="1:16" ht="89.25">
      <c r="A3144" s="257">
        <v>373</v>
      </c>
      <c r="B3144" s="124"/>
      <c r="C3144" s="125" t="s">
        <v>1269</v>
      </c>
      <c r="D3144" s="119">
        <v>43228</v>
      </c>
      <c r="E3144" s="120" t="s">
        <v>6401</v>
      </c>
      <c r="F3144" s="120" t="s">
        <v>1315</v>
      </c>
      <c r="G3144" s="120">
        <v>17597722</v>
      </c>
      <c r="H3144" s="124"/>
      <c r="I3144" s="128" t="s">
        <v>7591</v>
      </c>
      <c r="J3144" s="124"/>
      <c r="K3144" s="124"/>
      <c r="L3144" s="124"/>
      <c r="M3144" s="124"/>
      <c r="N3144" s="207">
        <v>0</v>
      </c>
      <c r="O3144" s="207">
        <v>12542525.15</v>
      </c>
      <c r="P3144" s="124" t="s">
        <v>1314</v>
      </c>
    </row>
    <row r="3145" spans="1:16" ht="51">
      <c r="A3145" s="257">
        <v>513</v>
      </c>
      <c r="B3145" s="124"/>
      <c r="C3145" s="125" t="s">
        <v>201</v>
      </c>
      <c r="D3145" s="119">
        <v>43228</v>
      </c>
      <c r="E3145" s="120" t="s">
        <v>6402</v>
      </c>
      <c r="F3145" s="120" t="s">
        <v>15</v>
      </c>
      <c r="G3145" s="120">
        <v>731282</v>
      </c>
      <c r="H3145" s="124"/>
      <c r="I3145" s="128" t="s">
        <v>7592</v>
      </c>
      <c r="J3145" s="124"/>
      <c r="K3145" s="124"/>
      <c r="L3145" s="124"/>
      <c r="M3145" s="124"/>
      <c r="N3145" s="207">
        <v>50</v>
      </c>
      <c r="O3145" s="207">
        <v>0</v>
      </c>
      <c r="P3145" s="124" t="s">
        <v>1314</v>
      </c>
    </row>
    <row r="3146" spans="1:16" ht="51">
      <c r="A3146" s="257">
        <v>513</v>
      </c>
      <c r="B3146" s="124"/>
      <c r="C3146" s="125" t="s">
        <v>201</v>
      </c>
      <c r="D3146" s="119">
        <v>43228</v>
      </c>
      <c r="E3146" s="120" t="s">
        <v>6403</v>
      </c>
      <c r="F3146" s="120" t="s">
        <v>15</v>
      </c>
      <c r="G3146" s="120">
        <v>731284</v>
      </c>
      <c r="H3146" s="124"/>
      <c r="I3146" s="128" t="s">
        <v>7593</v>
      </c>
      <c r="J3146" s="124"/>
      <c r="K3146" s="124"/>
      <c r="L3146" s="124"/>
      <c r="M3146" s="124"/>
      <c r="N3146" s="207">
        <v>50</v>
      </c>
      <c r="O3146" s="207">
        <v>0</v>
      </c>
      <c r="P3146" s="124" t="s">
        <v>1314</v>
      </c>
    </row>
    <row r="3147" spans="1:16" ht="51">
      <c r="A3147" s="257">
        <v>513</v>
      </c>
      <c r="B3147" s="124"/>
      <c r="C3147" s="125" t="s">
        <v>201</v>
      </c>
      <c r="D3147" s="119">
        <v>43228</v>
      </c>
      <c r="E3147" s="120" t="s">
        <v>6404</v>
      </c>
      <c r="F3147" s="120" t="s">
        <v>11</v>
      </c>
      <c r="G3147" s="120">
        <v>920997</v>
      </c>
      <c r="H3147" s="124"/>
      <c r="I3147" s="128" t="s">
        <v>7594</v>
      </c>
      <c r="J3147" s="124"/>
      <c r="K3147" s="124"/>
      <c r="L3147" s="124"/>
      <c r="M3147" s="124"/>
      <c r="N3147" s="207">
        <v>50</v>
      </c>
      <c r="O3147" s="207">
        <v>0</v>
      </c>
      <c r="P3147" s="124" t="s">
        <v>1314</v>
      </c>
    </row>
    <row r="3148" spans="1:16" ht="51">
      <c r="A3148" s="257">
        <v>513</v>
      </c>
      <c r="B3148" s="124"/>
      <c r="C3148" s="125" t="s">
        <v>201</v>
      </c>
      <c r="D3148" s="119">
        <v>43228</v>
      </c>
      <c r="E3148" s="120" t="s">
        <v>6405</v>
      </c>
      <c r="F3148" s="120" t="s">
        <v>15</v>
      </c>
      <c r="G3148" s="120">
        <v>731286</v>
      </c>
      <c r="H3148" s="124"/>
      <c r="I3148" s="128" t="s">
        <v>4579</v>
      </c>
      <c r="J3148" s="124"/>
      <c r="K3148" s="124"/>
      <c r="L3148" s="124"/>
      <c r="M3148" s="124"/>
      <c r="N3148" s="207">
        <v>50</v>
      </c>
      <c r="O3148" s="207">
        <v>0</v>
      </c>
      <c r="P3148" s="124" t="s">
        <v>1314</v>
      </c>
    </row>
    <row r="3149" spans="1:16" ht="51">
      <c r="A3149" s="257">
        <v>513</v>
      </c>
      <c r="B3149" s="124"/>
      <c r="C3149" s="125" t="s">
        <v>201</v>
      </c>
      <c r="D3149" s="119">
        <v>43228</v>
      </c>
      <c r="E3149" s="120" t="s">
        <v>6406</v>
      </c>
      <c r="F3149" s="120" t="s">
        <v>15</v>
      </c>
      <c r="G3149" s="120">
        <v>731288</v>
      </c>
      <c r="H3149" s="124"/>
      <c r="I3149" s="128" t="s">
        <v>7593</v>
      </c>
      <c r="J3149" s="124"/>
      <c r="K3149" s="124"/>
      <c r="L3149" s="124"/>
      <c r="M3149" s="124"/>
      <c r="N3149" s="207">
        <v>50</v>
      </c>
      <c r="O3149" s="207">
        <v>0</v>
      </c>
      <c r="P3149" s="124" t="s">
        <v>1314</v>
      </c>
    </row>
    <row r="3150" spans="1:16" ht="89.25">
      <c r="A3150" s="257">
        <v>197</v>
      </c>
      <c r="B3150" s="124"/>
      <c r="C3150" s="125" t="s">
        <v>754</v>
      </c>
      <c r="D3150" s="119">
        <v>43228</v>
      </c>
      <c r="E3150" s="120" t="s">
        <v>6407</v>
      </c>
      <c r="F3150" s="120" t="s">
        <v>15</v>
      </c>
      <c r="G3150" s="120">
        <v>4884</v>
      </c>
      <c r="H3150" s="124"/>
      <c r="I3150" s="128" t="s">
        <v>7595</v>
      </c>
      <c r="J3150" s="124"/>
      <c r="K3150" s="124"/>
      <c r="L3150" s="124"/>
      <c r="M3150" s="124"/>
      <c r="N3150" s="207">
        <v>293.19</v>
      </c>
      <c r="O3150" s="207">
        <v>0</v>
      </c>
      <c r="P3150" s="124" t="s">
        <v>1314</v>
      </c>
    </row>
    <row r="3151" spans="1:16" ht="51">
      <c r="A3151" s="257">
        <v>513</v>
      </c>
      <c r="B3151" s="124"/>
      <c r="C3151" s="125" t="s">
        <v>201</v>
      </c>
      <c r="D3151" s="119">
        <v>43228</v>
      </c>
      <c r="E3151" s="120" t="s">
        <v>6408</v>
      </c>
      <c r="F3151" s="120" t="s">
        <v>15</v>
      </c>
      <c r="G3151" s="120">
        <v>731376</v>
      </c>
      <c r="H3151" s="124"/>
      <c r="I3151" s="128" t="s">
        <v>7596</v>
      </c>
      <c r="J3151" s="124"/>
      <c r="K3151" s="124"/>
      <c r="L3151" s="124"/>
      <c r="M3151" s="124"/>
      <c r="N3151" s="207">
        <v>50</v>
      </c>
      <c r="O3151" s="207">
        <v>0</v>
      </c>
      <c r="P3151" s="124" t="s">
        <v>1314</v>
      </c>
    </row>
    <row r="3152" spans="1:16" ht="51">
      <c r="A3152" s="257" t="s">
        <v>619</v>
      </c>
      <c r="B3152" s="124"/>
      <c r="C3152" s="125" t="s">
        <v>713</v>
      </c>
      <c r="D3152" s="119">
        <v>43229</v>
      </c>
      <c r="E3152" s="120" t="s">
        <v>6409</v>
      </c>
      <c r="F3152" s="120" t="s">
        <v>3</v>
      </c>
      <c r="G3152" s="120">
        <v>1620849</v>
      </c>
      <c r="H3152" s="124"/>
      <c r="I3152" s="128" t="s">
        <v>7597</v>
      </c>
      <c r="J3152" s="124"/>
      <c r="K3152" s="124"/>
      <c r="L3152" s="124"/>
      <c r="M3152" s="124"/>
      <c r="N3152" s="207">
        <v>0</v>
      </c>
      <c r="O3152" s="207">
        <v>0.5</v>
      </c>
      <c r="P3152" s="124" t="s">
        <v>1314</v>
      </c>
    </row>
    <row r="3153" spans="1:16" ht="51">
      <c r="A3153" s="257" t="s">
        <v>619</v>
      </c>
      <c r="B3153" s="124"/>
      <c r="C3153" s="125" t="s">
        <v>713</v>
      </c>
      <c r="D3153" s="119">
        <v>43229</v>
      </c>
      <c r="E3153" s="120" t="s">
        <v>6410</v>
      </c>
      <c r="F3153" s="120" t="s">
        <v>3</v>
      </c>
      <c r="G3153" s="120">
        <v>1620844</v>
      </c>
      <c r="H3153" s="124"/>
      <c r="I3153" s="128" t="s">
        <v>7598</v>
      </c>
      <c r="J3153" s="124"/>
      <c r="K3153" s="124"/>
      <c r="L3153" s="124"/>
      <c r="M3153" s="124"/>
      <c r="N3153" s="207">
        <v>0</v>
      </c>
      <c r="O3153" s="207">
        <v>8757.56</v>
      </c>
      <c r="P3153" s="124" t="s">
        <v>1314</v>
      </c>
    </row>
    <row r="3154" spans="1:16" ht="51">
      <c r="A3154" s="257">
        <v>16</v>
      </c>
      <c r="B3154" s="124"/>
      <c r="C3154" s="125" t="s">
        <v>692</v>
      </c>
      <c r="D3154" s="119">
        <v>43229</v>
      </c>
      <c r="E3154" s="120" t="s">
        <v>6411</v>
      </c>
      <c r="F3154" s="120" t="s">
        <v>3</v>
      </c>
      <c r="G3154" s="120">
        <v>1620839</v>
      </c>
      <c r="H3154" s="124"/>
      <c r="I3154" s="128" t="s">
        <v>7599</v>
      </c>
      <c r="J3154" s="124"/>
      <c r="K3154" s="124"/>
      <c r="L3154" s="124"/>
      <c r="M3154" s="124"/>
      <c r="N3154" s="207">
        <v>0</v>
      </c>
      <c r="O3154" s="207">
        <v>1113</v>
      </c>
      <c r="P3154" s="124" t="s">
        <v>1314</v>
      </c>
    </row>
    <row r="3155" spans="1:16" ht="51">
      <c r="A3155" s="257">
        <v>373</v>
      </c>
      <c r="B3155" s="124"/>
      <c r="C3155" s="125" t="s">
        <v>1269</v>
      </c>
      <c r="D3155" s="119">
        <v>43229</v>
      </c>
      <c r="E3155" s="120" t="s">
        <v>6412</v>
      </c>
      <c r="F3155" s="120" t="s">
        <v>3</v>
      </c>
      <c r="G3155" s="120">
        <v>1620879</v>
      </c>
      <c r="H3155" s="124"/>
      <c r="I3155" s="128" t="s">
        <v>7600</v>
      </c>
      <c r="J3155" s="124"/>
      <c r="K3155" s="124"/>
      <c r="L3155" s="124"/>
      <c r="M3155" s="124"/>
      <c r="N3155" s="207">
        <v>0</v>
      </c>
      <c r="O3155" s="207">
        <v>57.88</v>
      </c>
      <c r="P3155" s="124" t="s">
        <v>1314</v>
      </c>
    </row>
    <row r="3156" spans="1:16" ht="51">
      <c r="A3156" s="257">
        <v>373</v>
      </c>
      <c r="B3156" s="124"/>
      <c r="C3156" s="125" t="s">
        <v>1269</v>
      </c>
      <c r="D3156" s="119">
        <v>43229</v>
      </c>
      <c r="E3156" s="120" t="s">
        <v>6413</v>
      </c>
      <c r="F3156" s="120" t="s">
        <v>3</v>
      </c>
      <c r="G3156" s="120">
        <v>1620738</v>
      </c>
      <c r="H3156" s="124"/>
      <c r="I3156" s="128" t="s">
        <v>7601</v>
      </c>
      <c r="J3156" s="124"/>
      <c r="K3156" s="124"/>
      <c r="L3156" s="124"/>
      <c r="M3156" s="124"/>
      <c r="N3156" s="207">
        <v>0</v>
      </c>
      <c r="O3156" s="207">
        <v>222</v>
      </c>
      <c r="P3156" s="124" t="s">
        <v>1314</v>
      </c>
    </row>
    <row r="3157" spans="1:16" ht="51">
      <c r="A3157" s="257">
        <v>592</v>
      </c>
      <c r="B3157" s="124"/>
      <c r="C3157" s="125" t="s">
        <v>862</v>
      </c>
      <c r="D3157" s="119">
        <v>43229</v>
      </c>
      <c r="E3157" s="120" t="s">
        <v>6414</v>
      </c>
      <c r="F3157" s="120" t="s">
        <v>3</v>
      </c>
      <c r="G3157" s="120">
        <v>1621001</v>
      </c>
      <c r="H3157" s="124"/>
      <c r="I3157" s="128" t="s">
        <v>7602</v>
      </c>
      <c r="J3157" s="124"/>
      <c r="K3157" s="124"/>
      <c r="L3157" s="124"/>
      <c r="M3157" s="124"/>
      <c r="N3157" s="207">
        <v>0</v>
      </c>
      <c r="O3157" s="207">
        <v>23491</v>
      </c>
      <c r="P3157" s="124" t="s">
        <v>1314</v>
      </c>
    </row>
    <row r="3158" spans="1:16" ht="51">
      <c r="A3158" s="257" t="s">
        <v>619</v>
      </c>
      <c r="B3158" s="124"/>
      <c r="C3158" s="125" t="s">
        <v>713</v>
      </c>
      <c r="D3158" s="119">
        <v>43229</v>
      </c>
      <c r="E3158" s="120" t="s">
        <v>6415</v>
      </c>
      <c r="F3158" s="120" t="s">
        <v>3</v>
      </c>
      <c r="G3158" s="120">
        <v>1621003</v>
      </c>
      <c r="H3158" s="124"/>
      <c r="I3158" s="128" t="s">
        <v>7603</v>
      </c>
      <c r="J3158" s="124"/>
      <c r="K3158" s="124"/>
      <c r="L3158" s="124"/>
      <c r="M3158" s="124"/>
      <c r="N3158" s="207">
        <v>0</v>
      </c>
      <c r="O3158" s="207">
        <v>2729.04</v>
      </c>
      <c r="P3158" s="124" t="s">
        <v>1314</v>
      </c>
    </row>
    <row r="3159" spans="1:16" ht="38.25">
      <c r="A3159" s="257">
        <v>592</v>
      </c>
      <c r="B3159" s="124"/>
      <c r="C3159" s="125" t="s">
        <v>862</v>
      </c>
      <c r="D3159" s="119">
        <v>43229</v>
      </c>
      <c r="E3159" s="120" t="s">
        <v>6416</v>
      </c>
      <c r="F3159" s="120" t="s">
        <v>3</v>
      </c>
      <c r="G3159" s="120">
        <v>1621006</v>
      </c>
      <c r="H3159" s="124"/>
      <c r="I3159" s="128" t="s">
        <v>7604</v>
      </c>
      <c r="J3159" s="124"/>
      <c r="K3159" s="124"/>
      <c r="L3159" s="124"/>
      <c r="M3159" s="124"/>
      <c r="N3159" s="207">
        <v>0</v>
      </c>
      <c r="O3159" s="207">
        <v>100</v>
      </c>
      <c r="P3159" s="124" t="s">
        <v>1314</v>
      </c>
    </row>
    <row r="3160" spans="1:16" ht="51">
      <c r="A3160" s="257">
        <v>35</v>
      </c>
      <c r="B3160" s="124"/>
      <c r="C3160" s="125" t="s">
        <v>696</v>
      </c>
      <c r="D3160" s="119">
        <v>43229</v>
      </c>
      <c r="E3160" s="120" t="s">
        <v>6417</v>
      </c>
      <c r="F3160" s="120" t="s">
        <v>3</v>
      </c>
      <c r="G3160" s="120">
        <v>1621015</v>
      </c>
      <c r="H3160" s="124"/>
      <c r="I3160" s="128" t="s">
        <v>7605</v>
      </c>
      <c r="J3160" s="124"/>
      <c r="K3160" s="124"/>
      <c r="L3160" s="124"/>
      <c r="M3160" s="124"/>
      <c r="N3160" s="207">
        <v>0</v>
      </c>
      <c r="O3160" s="207">
        <v>1200</v>
      </c>
      <c r="P3160" s="124" t="s">
        <v>1314</v>
      </c>
    </row>
    <row r="3161" spans="1:16" ht="51">
      <c r="A3161" s="257" t="s">
        <v>619</v>
      </c>
      <c r="B3161" s="124"/>
      <c r="C3161" s="125" t="s">
        <v>713</v>
      </c>
      <c r="D3161" s="119">
        <v>43229</v>
      </c>
      <c r="E3161" s="120" t="s">
        <v>6418</v>
      </c>
      <c r="F3161" s="120" t="s">
        <v>3</v>
      </c>
      <c r="G3161" s="120">
        <v>1620938</v>
      </c>
      <c r="H3161" s="124"/>
      <c r="I3161" s="128" t="s">
        <v>7606</v>
      </c>
      <c r="J3161" s="124"/>
      <c r="K3161" s="124"/>
      <c r="L3161" s="124"/>
      <c r="M3161" s="124"/>
      <c r="N3161" s="207">
        <v>0</v>
      </c>
      <c r="O3161" s="207">
        <v>11804.210000000001</v>
      </c>
      <c r="P3161" s="124" t="s">
        <v>1314</v>
      </c>
    </row>
    <row r="3162" spans="1:16" ht="63.75">
      <c r="A3162" s="257">
        <v>373</v>
      </c>
      <c r="B3162" s="124"/>
      <c r="C3162" s="125" t="s">
        <v>1269</v>
      </c>
      <c r="D3162" s="119">
        <v>43229</v>
      </c>
      <c r="E3162" s="120" t="s">
        <v>6419</v>
      </c>
      <c r="F3162" s="120" t="s">
        <v>3</v>
      </c>
      <c r="G3162" s="120">
        <v>1620939</v>
      </c>
      <c r="H3162" s="124"/>
      <c r="I3162" s="128" t="s">
        <v>7607</v>
      </c>
      <c r="J3162" s="124"/>
      <c r="K3162" s="124"/>
      <c r="L3162" s="124"/>
      <c r="M3162" s="124"/>
      <c r="N3162" s="207">
        <v>0</v>
      </c>
      <c r="O3162" s="207">
        <v>450</v>
      </c>
      <c r="P3162" s="124" t="s">
        <v>1314</v>
      </c>
    </row>
    <row r="3163" spans="1:16" ht="38.25">
      <c r="A3163" s="257">
        <v>16</v>
      </c>
      <c r="B3163" s="124"/>
      <c r="C3163" s="125" t="s">
        <v>692</v>
      </c>
      <c r="D3163" s="119">
        <v>43229</v>
      </c>
      <c r="E3163" s="120" t="s">
        <v>6420</v>
      </c>
      <c r="F3163" s="120" t="s">
        <v>3</v>
      </c>
      <c r="G3163" s="120">
        <v>1620943</v>
      </c>
      <c r="H3163" s="124"/>
      <c r="I3163" s="128" t="s">
        <v>7608</v>
      </c>
      <c r="J3163" s="124"/>
      <c r="K3163" s="124"/>
      <c r="L3163" s="124"/>
      <c r="M3163" s="124"/>
      <c r="N3163" s="207">
        <v>0</v>
      </c>
      <c r="O3163" s="207">
        <v>6897</v>
      </c>
      <c r="P3163" s="124" t="s">
        <v>3943</v>
      </c>
    </row>
    <row r="3164" spans="1:16" ht="63.75">
      <c r="A3164" s="257">
        <v>287</v>
      </c>
      <c r="B3164" s="124"/>
      <c r="C3164" s="125" t="s">
        <v>790</v>
      </c>
      <c r="D3164" s="119">
        <v>43229</v>
      </c>
      <c r="E3164" s="120" t="s">
        <v>6421</v>
      </c>
      <c r="F3164" s="120" t="s">
        <v>3</v>
      </c>
      <c r="G3164" s="120">
        <v>1620819</v>
      </c>
      <c r="H3164" s="124"/>
      <c r="I3164" s="128" t="s">
        <v>7609</v>
      </c>
      <c r="J3164" s="124"/>
      <c r="K3164" s="124"/>
      <c r="L3164" s="124"/>
      <c r="M3164" s="124"/>
      <c r="N3164" s="207">
        <v>0</v>
      </c>
      <c r="O3164" s="207">
        <v>275595.36</v>
      </c>
      <c r="P3164" s="124" t="s">
        <v>1314</v>
      </c>
    </row>
    <row r="3165" spans="1:16" ht="63.75">
      <c r="A3165" s="257">
        <v>287</v>
      </c>
      <c r="B3165" s="124"/>
      <c r="C3165" s="125" t="s">
        <v>790</v>
      </c>
      <c r="D3165" s="119">
        <v>43229</v>
      </c>
      <c r="E3165" s="120" t="s">
        <v>6422</v>
      </c>
      <c r="F3165" s="120" t="s">
        <v>3</v>
      </c>
      <c r="G3165" s="120">
        <v>1620820</v>
      </c>
      <c r="H3165" s="124"/>
      <c r="I3165" s="128" t="s">
        <v>7610</v>
      </c>
      <c r="J3165" s="124"/>
      <c r="K3165" s="124"/>
      <c r="L3165" s="124"/>
      <c r="M3165" s="124"/>
      <c r="N3165" s="207">
        <v>0</v>
      </c>
      <c r="O3165" s="207">
        <v>688587.3</v>
      </c>
      <c r="P3165" s="124" t="s">
        <v>1314</v>
      </c>
    </row>
    <row r="3166" spans="1:16" ht="63.75">
      <c r="A3166" s="257">
        <v>287</v>
      </c>
      <c r="B3166" s="124"/>
      <c r="C3166" s="125" t="s">
        <v>790</v>
      </c>
      <c r="D3166" s="119">
        <v>43229</v>
      </c>
      <c r="E3166" s="120" t="s">
        <v>6423</v>
      </c>
      <c r="F3166" s="120" t="s">
        <v>3</v>
      </c>
      <c r="G3166" s="120">
        <v>1620824</v>
      </c>
      <c r="H3166" s="124"/>
      <c r="I3166" s="128" t="s">
        <v>7611</v>
      </c>
      <c r="J3166" s="124"/>
      <c r="K3166" s="124"/>
      <c r="L3166" s="124"/>
      <c r="M3166" s="124"/>
      <c r="N3166" s="207">
        <v>0</v>
      </c>
      <c r="O3166" s="207">
        <v>28022.29</v>
      </c>
      <c r="P3166" s="124" t="s">
        <v>1314</v>
      </c>
    </row>
    <row r="3167" spans="1:16" ht="63.75">
      <c r="A3167" s="257">
        <v>287</v>
      </c>
      <c r="B3167" s="124"/>
      <c r="C3167" s="125" t="s">
        <v>790</v>
      </c>
      <c r="D3167" s="119">
        <v>43229</v>
      </c>
      <c r="E3167" s="120" t="s">
        <v>6424</v>
      </c>
      <c r="F3167" s="120" t="s">
        <v>3</v>
      </c>
      <c r="G3167" s="120">
        <v>1620826</v>
      </c>
      <c r="H3167" s="124"/>
      <c r="I3167" s="128" t="s">
        <v>7612</v>
      </c>
      <c r="J3167" s="124"/>
      <c r="K3167" s="124"/>
      <c r="L3167" s="124"/>
      <c r="M3167" s="124"/>
      <c r="N3167" s="207">
        <v>0</v>
      </c>
      <c r="O3167" s="207">
        <v>4535.1099999999997</v>
      </c>
      <c r="P3167" s="124" t="s">
        <v>1314</v>
      </c>
    </row>
    <row r="3168" spans="1:16" ht="63.75">
      <c r="A3168" s="257">
        <v>287</v>
      </c>
      <c r="B3168" s="124"/>
      <c r="C3168" s="125" t="s">
        <v>790</v>
      </c>
      <c r="D3168" s="119">
        <v>43229</v>
      </c>
      <c r="E3168" s="120" t="s">
        <v>6425</v>
      </c>
      <c r="F3168" s="120" t="s">
        <v>3</v>
      </c>
      <c r="G3168" s="120">
        <v>1620828</v>
      </c>
      <c r="H3168" s="124"/>
      <c r="I3168" s="128" t="s">
        <v>7613</v>
      </c>
      <c r="J3168" s="124"/>
      <c r="K3168" s="124"/>
      <c r="L3168" s="124"/>
      <c r="M3168" s="124"/>
      <c r="N3168" s="207">
        <v>0</v>
      </c>
      <c r="O3168" s="207">
        <v>19600.95</v>
      </c>
      <c r="P3168" s="124" t="s">
        <v>1314</v>
      </c>
    </row>
    <row r="3169" spans="1:16" ht="63.75">
      <c r="A3169" s="257">
        <v>287</v>
      </c>
      <c r="B3169" s="124"/>
      <c r="C3169" s="125" t="s">
        <v>790</v>
      </c>
      <c r="D3169" s="119">
        <v>43229</v>
      </c>
      <c r="E3169" s="120" t="s">
        <v>6426</v>
      </c>
      <c r="F3169" s="120" t="s">
        <v>3</v>
      </c>
      <c r="G3169" s="120">
        <v>1620830</v>
      </c>
      <c r="H3169" s="124"/>
      <c r="I3169" s="128" t="s">
        <v>7614</v>
      </c>
      <c r="J3169" s="124"/>
      <c r="K3169" s="124"/>
      <c r="L3169" s="124"/>
      <c r="M3169" s="124"/>
      <c r="N3169" s="207">
        <v>0</v>
      </c>
      <c r="O3169" s="207">
        <v>18708.02</v>
      </c>
      <c r="P3169" s="124" t="s">
        <v>1314</v>
      </c>
    </row>
    <row r="3170" spans="1:16" ht="63.75">
      <c r="A3170" s="257">
        <v>287</v>
      </c>
      <c r="B3170" s="124"/>
      <c r="C3170" s="125" t="s">
        <v>790</v>
      </c>
      <c r="D3170" s="119">
        <v>43229</v>
      </c>
      <c r="E3170" s="120" t="s">
        <v>6427</v>
      </c>
      <c r="F3170" s="120" t="s">
        <v>3</v>
      </c>
      <c r="G3170" s="120">
        <v>1620833</v>
      </c>
      <c r="H3170" s="124"/>
      <c r="I3170" s="128" t="s">
        <v>7615</v>
      </c>
      <c r="J3170" s="124"/>
      <c r="K3170" s="124"/>
      <c r="L3170" s="124"/>
      <c r="M3170" s="124"/>
      <c r="N3170" s="207">
        <v>0</v>
      </c>
      <c r="O3170" s="207">
        <v>36298.620000000003</v>
      </c>
      <c r="P3170" s="124" t="s">
        <v>1314</v>
      </c>
    </row>
    <row r="3171" spans="1:16" ht="63.75">
      <c r="A3171" s="257">
        <v>592</v>
      </c>
      <c r="B3171" s="124"/>
      <c r="C3171" s="125" t="s">
        <v>862</v>
      </c>
      <c r="D3171" s="119">
        <v>43229</v>
      </c>
      <c r="E3171" s="120" t="s">
        <v>6428</v>
      </c>
      <c r="F3171" s="120" t="s">
        <v>3</v>
      </c>
      <c r="G3171" s="120">
        <v>1620851</v>
      </c>
      <c r="H3171" s="124"/>
      <c r="I3171" s="128" t="s">
        <v>7616</v>
      </c>
      <c r="J3171" s="124"/>
      <c r="K3171" s="124"/>
      <c r="L3171" s="124"/>
      <c r="M3171" s="124"/>
      <c r="N3171" s="207">
        <v>0</v>
      </c>
      <c r="O3171" s="207">
        <v>419</v>
      </c>
      <c r="P3171" s="124" t="s">
        <v>1314</v>
      </c>
    </row>
    <row r="3172" spans="1:16" ht="63.75">
      <c r="A3172" s="257" t="s">
        <v>619</v>
      </c>
      <c r="B3172" s="124"/>
      <c r="C3172" s="125" t="s">
        <v>713</v>
      </c>
      <c r="D3172" s="119">
        <v>43229</v>
      </c>
      <c r="E3172" s="120" t="s">
        <v>6429</v>
      </c>
      <c r="F3172" s="120" t="s">
        <v>3</v>
      </c>
      <c r="G3172" s="120">
        <v>1620853</v>
      </c>
      <c r="H3172" s="124"/>
      <c r="I3172" s="128" t="s">
        <v>7617</v>
      </c>
      <c r="J3172" s="124"/>
      <c r="K3172" s="124"/>
      <c r="L3172" s="124"/>
      <c r="M3172" s="124"/>
      <c r="N3172" s="207">
        <v>0</v>
      </c>
      <c r="O3172" s="207">
        <v>142</v>
      </c>
      <c r="P3172" s="124" t="s">
        <v>1314</v>
      </c>
    </row>
    <row r="3173" spans="1:16" ht="63.75">
      <c r="A3173" s="257">
        <v>287</v>
      </c>
      <c r="B3173" s="124"/>
      <c r="C3173" s="125" t="s">
        <v>790</v>
      </c>
      <c r="D3173" s="119">
        <v>43229</v>
      </c>
      <c r="E3173" s="120" t="s">
        <v>6430</v>
      </c>
      <c r="F3173" s="120" t="s">
        <v>3</v>
      </c>
      <c r="G3173" s="120">
        <v>1620727</v>
      </c>
      <c r="H3173" s="124"/>
      <c r="I3173" s="128" t="s">
        <v>7618</v>
      </c>
      <c r="J3173" s="124"/>
      <c r="K3173" s="124"/>
      <c r="L3173" s="124"/>
      <c r="M3173" s="124"/>
      <c r="N3173" s="207">
        <v>0</v>
      </c>
      <c r="O3173" s="207">
        <v>186750.97</v>
      </c>
      <c r="P3173" s="124" t="s">
        <v>1314</v>
      </c>
    </row>
    <row r="3174" spans="1:16" ht="51">
      <c r="A3174" s="257">
        <v>46</v>
      </c>
      <c r="B3174" s="124"/>
      <c r="C3174" s="125" t="s">
        <v>698</v>
      </c>
      <c r="D3174" s="119">
        <v>43229</v>
      </c>
      <c r="E3174" s="120" t="s">
        <v>6431</v>
      </c>
      <c r="F3174" s="120" t="s">
        <v>3</v>
      </c>
      <c r="G3174" s="120">
        <v>1620740</v>
      </c>
      <c r="H3174" s="124"/>
      <c r="I3174" s="128" t="s">
        <v>7619</v>
      </c>
      <c r="J3174" s="124"/>
      <c r="K3174" s="124"/>
      <c r="L3174" s="124"/>
      <c r="M3174" s="124"/>
      <c r="N3174" s="207">
        <v>0</v>
      </c>
      <c r="O3174" s="207">
        <v>2656.7000000000003</v>
      </c>
      <c r="P3174" s="124" t="s">
        <v>1314</v>
      </c>
    </row>
    <row r="3175" spans="1:16" ht="51">
      <c r="A3175" s="257" t="s">
        <v>619</v>
      </c>
      <c r="B3175" s="124"/>
      <c r="C3175" s="125" t="s">
        <v>713</v>
      </c>
      <c r="D3175" s="119">
        <v>43229</v>
      </c>
      <c r="E3175" s="120" t="s">
        <v>6432</v>
      </c>
      <c r="F3175" s="120" t="s">
        <v>3</v>
      </c>
      <c r="G3175" s="120">
        <v>1620753</v>
      </c>
      <c r="H3175" s="124"/>
      <c r="I3175" s="128" t="s">
        <v>7620</v>
      </c>
      <c r="J3175" s="124"/>
      <c r="K3175" s="124"/>
      <c r="L3175" s="124"/>
      <c r="M3175" s="124"/>
      <c r="N3175" s="207">
        <v>0</v>
      </c>
      <c r="O3175" s="207">
        <v>72.7</v>
      </c>
      <c r="P3175" s="124" t="s">
        <v>1314</v>
      </c>
    </row>
    <row r="3176" spans="1:16" ht="51">
      <c r="A3176" s="257" t="s">
        <v>619</v>
      </c>
      <c r="B3176" s="124"/>
      <c r="C3176" s="125" t="s">
        <v>713</v>
      </c>
      <c r="D3176" s="119">
        <v>43229</v>
      </c>
      <c r="E3176" s="120" t="s">
        <v>6433</v>
      </c>
      <c r="F3176" s="120" t="s">
        <v>3</v>
      </c>
      <c r="G3176" s="120">
        <v>1620777</v>
      </c>
      <c r="H3176" s="124"/>
      <c r="I3176" s="128" t="s">
        <v>7621</v>
      </c>
      <c r="J3176" s="124"/>
      <c r="K3176" s="124"/>
      <c r="L3176" s="124"/>
      <c r="M3176" s="124"/>
      <c r="N3176" s="207">
        <v>0</v>
      </c>
      <c r="O3176" s="207">
        <v>4028.94</v>
      </c>
      <c r="P3176" s="124" t="s">
        <v>1314</v>
      </c>
    </row>
    <row r="3177" spans="1:16" ht="51">
      <c r="A3177" s="257">
        <v>163</v>
      </c>
      <c r="B3177" s="124"/>
      <c r="C3177" s="125" t="s">
        <v>748</v>
      </c>
      <c r="D3177" s="119">
        <v>43229</v>
      </c>
      <c r="E3177" s="120" t="s">
        <v>6434</v>
      </c>
      <c r="F3177" s="120" t="s">
        <v>3</v>
      </c>
      <c r="G3177" s="120">
        <v>1620784</v>
      </c>
      <c r="H3177" s="124"/>
      <c r="I3177" s="128" t="s">
        <v>7622</v>
      </c>
      <c r="J3177" s="124"/>
      <c r="K3177" s="124"/>
      <c r="L3177" s="124"/>
      <c r="M3177" s="124"/>
      <c r="N3177" s="207">
        <v>0</v>
      </c>
      <c r="O3177" s="207">
        <v>60</v>
      </c>
      <c r="P3177" s="124" t="s">
        <v>1314</v>
      </c>
    </row>
    <row r="3178" spans="1:16" ht="63.75">
      <c r="A3178" s="257" t="s">
        <v>619</v>
      </c>
      <c r="B3178" s="124"/>
      <c r="C3178" s="125" t="s">
        <v>713</v>
      </c>
      <c r="D3178" s="119">
        <v>43229</v>
      </c>
      <c r="E3178" s="120" t="s">
        <v>6435</v>
      </c>
      <c r="F3178" s="120" t="s">
        <v>3</v>
      </c>
      <c r="G3178" s="120">
        <v>1620789</v>
      </c>
      <c r="H3178" s="124"/>
      <c r="I3178" s="128" t="s">
        <v>7623</v>
      </c>
      <c r="J3178" s="124"/>
      <c r="K3178" s="124"/>
      <c r="L3178" s="124"/>
      <c r="M3178" s="124"/>
      <c r="N3178" s="207">
        <v>0</v>
      </c>
      <c r="O3178" s="207">
        <v>18952.48</v>
      </c>
      <c r="P3178" s="124" t="s">
        <v>1314</v>
      </c>
    </row>
    <row r="3179" spans="1:16" ht="51">
      <c r="A3179" s="257">
        <v>86</v>
      </c>
      <c r="B3179" s="124"/>
      <c r="C3179" s="125" t="s">
        <v>710</v>
      </c>
      <c r="D3179" s="119">
        <v>43229</v>
      </c>
      <c r="E3179" s="120" t="s">
        <v>6436</v>
      </c>
      <c r="F3179" s="120" t="s">
        <v>3</v>
      </c>
      <c r="G3179" s="120">
        <v>1620794</v>
      </c>
      <c r="H3179" s="124"/>
      <c r="I3179" s="128" t="s">
        <v>7624</v>
      </c>
      <c r="J3179" s="124"/>
      <c r="K3179" s="124"/>
      <c r="L3179" s="124"/>
      <c r="M3179" s="124"/>
      <c r="N3179" s="207">
        <v>0</v>
      </c>
      <c r="O3179" s="207">
        <v>900</v>
      </c>
      <c r="P3179" s="124" t="s">
        <v>1314</v>
      </c>
    </row>
    <row r="3180" spans="1:16" ht="76.5">
      <c r="A3180" s="257">
        <v>373</v>
      </c>
      <c r="B3180" s="124"/>
      <c r="C3180" s="125" t="s">
        <v>1269</v>
      </c>
      <c r="D3180" s="119">
        <v>43229</v>
      </c>
      <c r="E3180" s="120" t="s">
        <v>6437</v>
      </c>
      <c r="F3180" s="120" t="s">
        <v>1315</v>
      </c>
      <c r="G3180" s="120">
        <v>17611648</v>
      </c>
      <c r="H3180" s="124"/>
      <c r="I3180" s="128" t="s">
        <v>7625</v>
      </c>
      <c r="J3180" s="124"/>
      <c r="K3180" s="124"/>
      <c r="L3180" s="124"/>
      <c r="M3180" s="124"/>
      <c r="N3180" s="207">
        <v>0</v>
      </c>
      <c r="O3180" s="207">
        <v>1414499</v>
      </c>
      <c r="P3180" s="124" t="s">
        <v>1314</v>
      </c>
    </row>
    <row r="3181" spans="1:16" ht="89.25">
      <c r="A3181" s="257">
        <v>15</v>
      </c>
      <c r="B3181" s="124"/>
      <c r="C3181" s="125" t="s">
        <v>691</v>
      </c>
      <c r="D3181" s="119">
        <v>43229</v>
      </c>
      <c r="E3181" s="120" t="s">
        <v>6438</v>
      </c>
      <c r="F3181" s="120" t="s">
        <v>15</v>
      </c>
      <c r="G3181" s="120">
        <v>4940</v>
      </c>
      <c r="H3181" s="124"/>
      <c r="I3181" s="128" t="s">
        <v>7626</v>
      </c>
      <c r="J3181" s="124"/>
      <c r="K3181" s="124"/>
      <c r="L3181" s="124"/>
      <c r="M3181" s="124"/>
      <c r="N3181" s="207">
        <v>1319.17</v>
      </c>
      <c r="O3181" s="207">
        <v>0</v>
      </c>
      <c r="P3181" s="124" t="s">
        <v>1314</v>
      </c>
    </row>
    <row r="3182" spans="1:16" ht="51">
      <c r="A3182" s="257">
        <v>290</v>
      </c>
      <c r="B3182" s="124"/>
      <c r="C3182" s="125" t="s">
        <v>793</v>
      </c>
      <c r="D3182" s="119">
        <v>43229</v>
      </c>
      <c r="E3182" s="120" t="s">
        <v>6439</v>
      </c>
      <c r="F3182" s="120" t="s">
        <v>1315</v>
      </c>
      <c r="G3182" s="120">
        <v>17614292</v>
      </c>
      <c r="H3182" s="124"/>
      <c r="I3182" s="128" t="s">
        <v>7627</v>
      </c>
      <c r="J3182" s="124"/>
      <c r="K3182" s="124"/>
      <c r="L3182" s="124"/>
      <c r="M3182" s="124"/>
      <c r="N3182" s="207">
        <v>0</v>
      </c>
      <c r="O3182" s="207">
        <v>2773281.95</v>
      </c>
      <c r="P3182" s="124" t="s">
        <v>1314</v>
      </c>
    </row>
    <row r="3183" spans="1:16" ht="89.25">
      <c r="A3183" s="257">
        <v>310</v>
      </c>
      <c r="B3183" s="124"/>
      <c r="C3183" s="125" t="s">
        <v>807</v>
      </c>
      <c r="D3183" s="119">
        <v>43229</v>
      </c>
      <c r="E3183" s="120" t="s">
        <v>6440</v>
      </c>
      <c r="F3183" s="120" t="s">
        <v>15</v>
      </c>
      <c r="G3183" s="120">
        <v>4933</v>
      </c>
      <c r="H3183" s="124"/>
      <c r="I3183" s="128" t="s">
        <v>7628</v>
      </c>
      <c r="J3183" s="124"/>
      <c r="K3183" s="124"/>
      <c r="L3183" s="124"/>
      <c r="M3183" s="124"/>
      <c r="N3183" s="207">
        <v>272.06</v>
      </c>
      <c r="O3183" s="207">
        <v>0</v>
      </c>
      <c r="P3183" s="124" t="s">
        <v>1314</v>
      </c>
    </row>
    <row r="3184" spans="1:16" ht="51">
      <c r="A3184" s="257">
        <v>513</v>
      </c>
      <c r="B3184" s="124"/>
      <c r="C3184" s="125" t="s">
        <v>201</v>
      </c>
      <c r="D3184" s="119">
        <v>43229</v>
      </c>
      <c r="E3184" s="120" t="s">
        <v>6441</v>
      </c>
      <c r="F3184" s="120" t="s">
        <v>15</v>
      </c>
      <c r="G3184" s="120">
        <v>732212</v>
      </c>
      <c r="H3184" s="124"/>
      <c r="I3184" s="128" t="s">
        <v>6137</v>
      </c>
      <c r="J3184" s="124"/>
      <c r="K3184" s="124"/>
      <c r="L3184" s="124"/>
      <c r="M3184" s="124"/>
      <c r="N3184" s="207">
        <v>50</v>
      </c>
      <c r="O3184" s="207">
        <v>0</v>
      </c>
      <c r="P3184" s="124" t="s">
        <v>1314</v>
      </c>
    </row>
    <row r="3185" spans="1:16" ht="51">
      <c r="A3185" s="257">
        <v>513</v>
      </c>
      <c r="B3185" s="124"/>
      <c r="C3185" s="125" t="s">
        <v>201</v>
      </c>
      <c r="D3185" s="119">
        <v>43229</v>
      </c>
      <c r="E3185" s="120" t="s">
        <v>6442</v>
      </c>
      <c r="F3185" s="120" t="s">
        <v>11</v>
      </c>
      <c r="G3185" s="120">
        <v>921088</v>
      </c>
      <c r="H3185" s="124"/>
      <c r="I3185" s="128" t="s">
        <v>7629</v>
      </c>
      <c r="J3185" s="124"/>
      <c r="K3185" s="124"/>
      <c r="L3185" s="124"/>
      <c r="M3185" s="124"/>
      <c r="N3185" s="207">
        <v>50</v>
      </c>
      <c r="O3185" s="207">
        <v>0</v>
      </c>
      <c r="P3185" s="124" t="s">
        <v>1314</v>
      </c>
    </row>
    <row r="3186" spans="1:16" ht="51">
      <c r="A3186" s="257">
        <v>513</v>
      </c>
      <c r="B3186" s="124"/>
      <c r="C3186" s="125" t="s">
        <v>201</v>
      </c>
      <c r="D3186" s="119">
        <v>43229</v>
      </c>
      <c r="E3186" s="120" t="s">
        <v>6443</v>
      </c>
      <c r="F3186" s="120" t="s">
        <v>11</v>
      </c>
      <c r="G3186" s="120">
        <v>921087</v>
      </c>
      <c r="H3186" s="124"/>
      <c r="I3186" s="128" t="s">
        <v>7630</v>
      </c>
      <c r="J3186" s="124"/>
      <c r="K3186" s="124"/>
      <c r="L3186" s="124"/>
      <c r="M3186" s="124"/>
      <c r="N3186" s="207">
        <v>50</v>
      </c>
      <c r="O3186" s="207">
        <v>0</v>
      </c>
      <c r="P3186" s="124" t="s">
        <v>1314</v>
      </c>
    </row>
    <row r="3187" spans="1:16" ht="51">
      <c r="A3187" s="257">
        <v>20</v>
      </c>
      <c r="B3187" s="124"/>
      <c r="C3187" s="125" t="s">
        <v>693</v>
      </c>
      <c r="D3187" s="119">
        <v>43230</v>
      </c>
      <c r="E3187" s="120" t="s">
        <v>6444</v>
      </c>
      <c r="F3187" s="120" t="s">
        <v>3</v>
      </c>
      <c r="G3187" s="120">
        <v>1621294</v>
      </c>
      <c r="H3187" s="124"/>
      <c r="I3187" s="128" t="s">
        <v>7631</v>
      </c>
      <c r="J3187" s="124"/>
      <c r="K3187" s="124"/>
      <c r="L3187" s="124"/>
      <c r="M3187" s="124"/>
      <c r="N3187" s="207">
        <v>0</v>
      </c>
      <c r="O3187" s="207">
        <v>25</v>
      </c>
      <c r="P3187" s="124" t="s">
        <v>3943</v>
      </c>
    </row>
    <row r="3188" spans="1:16" ht="51">
      <c r="A3188" s="257">
        <v>592</v>
      </c>
      <c r="B3188" s="124"/>
      <c r="C3188" s="125" t="s">
        <v>862</v>
      </c>
      <c r="D3188" s="119">
        <v>43230</v>
      </c>
      <c r="E3188" s="120" t="s">
        <v>6445</v>
      </c>
      <c r="F3188" s="120" t="s">
        <v>3</v>
      </c>
      <c r="G3188" s="120">
        <v>1621279</v>
      </c>
      <c r="H3188" s="124"/>
      <c r="I3188" s="128" t="s">
        <v>7632</v>
      </c>
      <c r="J3188" s="124"/>
      <c r="K3188" s="124"/>
      <c r="L3188" s="124"/>
      <c r="M3188" s="124"/>
      <c r="N3188" s="207">
        <v>0</v>
      </c>
      <c r="O3188" s="207">
        <v>316.81</v>
      </c>
      <c r="P3188" s="124" t="s">
        <v>1314</v>
      </c>
    </row>
    <row r="3189" spans="1:16" ht="51">
      <c r="A3189" s="257" t="s">
        <v>619</v>
      </c>
      <c r="B3189" s="124"/>
      <c r="C3189" s="125" t="s">
        <v>713</v>
      </c>
      <c r="D3189" s="119">
        <v>43230</v>
      </c>
      <c r="E3189" s="120" t="s">
        <v>6446</v>
      </c>
      <c r="F3189" s="120" t="s">
        <v>3</v>
      </c>
      <c r="G3189" s="120">
        <v>1621277</v>
      </c>
      <c r="H3189" s="124"/>
      <c r="I3189" s="128" t="s">
        <v>7633</v>
      </c>
      <c r="J3189" s="124"/>
      <c r="K3189" s="124"/>
      <c r="L3189" s="124"/>
      <c r="M3189" s="124"/>
      <c r="N3189" s="207">
        <v>0</v>
      </c>
      <c r="O3189" s="207">
        <v>3301.3</v>
      </c>
      <c r="P3189" s="124" t="s">
        <v>1314</v>
      </c>
    </row>
    <row r="3190" spans="1:16" ht="51">
      <c r="A3190" s="257" t="s">
        <v>619</v>
      </c>
      <c r="B3190" s="124"/>
      <c r="C3190" s="125" t="s">
        <v>713</v>
      </c>
      <c r="D3190" s="119">
        <v>43230</v>
      </c>
      <c r="E3190" s="120" t="s">
        <v>6447</v>
      </c>
      <c r="F3190" s="120" t="s">
        <v>3</v>
      </c>
      <c r="G3190" s="120">
        <v>1621276</v>
      </c>
      <c r="H3190" s="124"/>
      <c r="I3190" s="128" t="s">
        <v>7634</v>
      </c>
      <c r="J3190" s="124"/>
      <c r="K3190" s="124"/>
      <c r="L3190" s="124"/>
      <c r="M3190" s="124"/>
      <c r="N3190" s="207">
        <v>0</v>
      </c>
      <c r="O3190" s="207">
        <v>255.71</v>
      </c>
      <c r="P3190" s="124" t="s">
        <v>1314</v>
      </c>
    </row>
    <row r="3191" spans="1:16" ht="51">
      <c r="A3191" s="257" t="s">
        <v>619</v>
      </c>
      <c r="B3191" s="124"/>
      <c r="C3191" s="125" t="s">
        <v>713</v>
      </c>
      <c r="D3191" s="119">
        <v>43230</v>
      </c>
      <c r="E3191" s="120" t="s">
        <v>6448</v>
      </c>
      <c r="F3191" s="120" t="s">
        <v>3</v>
      </c>
      <c r="G3191" s="120">
        <v>1621325</v>
      </c>
      <c r="H3191" s="124"/>
      <c r="I3191" s="128" t="s">
        <v>7635</v>
      </c>
      <c r="J3191" s="124"/>
      <c r="K3191" s="124"/>
      <c r="L3191" s="124"/>
      <c r="M3191" s="124"/>
      <c r="N3191" s="207">
        <v>0</v>
      </c>
      <c r="O3191" s="207">
        <v>506.87</v>
      </c>
      <c r="P3191" s="124" t="s">
        <v>1314</v>
      </c>
    </row>
    <row r="3192" spans="1:16" ht="51">
      <c r="A3192" s="257" t="s">
        <v>619</v>
      </c>
      <c r="B3192" s="124"/>
      <c r="C3192" s="125" t="s">
        <v>713</v>
      </c>
      <c r="D3192" s="119">
        <v>43230</v>
      </c>
      <c r="E3192" s="120" t="s">
        <v>6449</v>
      </c>
      <c r="F3192" s="120" t="s">
        <v>3</v>
      </c>
      <c r="G3192" s="120">
        <v>1621326</v>
      </c>
      <c r="H3192" s="124"/>
      <c r="I3192" s="128" t="s">
        <v>7636</v>
      </c>
      <c r="J3192" s="124"/>
      <c r="K3192" s="124"/>
      <c r="L3192" s="124"/>
      <c r="M3192" s="124"/>
      <c r="N3192" s="207">
        <v>0</v>
      </c>
      <c r="O3192" s="207">
        <v>1636.74</v>
      </c>
      <c r="P3192" s="124" t="s">
        <v>1314</v>
      </c>
    </row>
    <row r="3193" spans="1:16" ht="38.25">
      <c r="A3193" s="257">
        <v>35</v>
      </c>
      <c r="B3193" s="124"/>
      <c r="C3193" s="125" t="s">
        <v>696</v>
      </c>
      <c r="D3193" s="119">
        <v>43230</v>
      </c>
      <c r="E3193" s="120" t="s">
        <v>6450</v>
      </c>
      <c r="F3193" s="120" t="s">
        <v>3</v>
      </c>
      <c r="G3193" s="120">
        <v>1621331</v>
      </c>
      <c r="H3193" s="124"/>
      <c r="I3193" s="128" t="s">
        <v>7637</v>
      </c>
      <c r="J3193" s="124"/>
      <c r="K3193" s="124"/>
      <c r="L3193" s="124"/>
      <c r="M3193" s="124"/>
      <c r="N3193" s="207">
        <v>0</v>
      </c>
      <c r="O3193" s="207">
        <v>1203.3900000000001</v>
      </c>
      <c r="P3193" s="124" t="s">
        <v>1314</v>
      </c>
    </row>
    <row r="3194" spans="1:16" ht="51">
      <c r="A3194" s="257" t="s">
        <v>619</v>
      </c>
      <c r="B3194" s="124"/>
      <c r="C3194" s="125" t="s">
        <v>713</v>
      </c>
      <c r="D3194" s="119">
        <v>43230</v>
      </c>
      <c r="E3194" s="120" t="s">
        <v>6451</v>
      </c>
      <c r="F3194" s="120" t="s">
        <v>3</v>
      </c>
      <c r="G3194" s="120">
        <v>1621340</v>
      </c>
      <c r="H3194" s="124"/>
      <c r="I3194" s="128" t="s">
        <v>7638</v>
      </c>
      <c r="J3194" s="124"/>
      <c r="K3194" s="124"/>
      <c r="L3194" s="124"/>
      <c r="M3194" s="124"/>
      <c r="N3194" s="207">
        <v>0</v>
      </c>
      <c r="O3194" s="207">
        <v>3085</v>
      </c>
      <c r="P3194" s="124" t="s">
        <v>1314</v>
      </c>
    </row>
    <row r="3195" spans="1:16" ht="51">
      <c r="A3195" s="257" t="s">
        <v>619</v>
      </c>
      <c r="B3195" s="124"/>
      <c r="C3195" s="125" t="s">
        <v>713</v>
      </c>
      <c r="D3195" s="119">
        <v>43230</v>
      </c>
      <c r="E3195" s="120" t="s">
        <v>6452</v>
      </c>
      <c r="F3195" s="120" t="s">
        <v>3</v>
      </c>
      <c r="G3195" s="120">
        <v>1621342</v>
      </c>
      <c r="H3195" s="124"/>
      <c r="I3195" s="128" t="s">
        <v>7639</v>
      </c>
      <c r="J3195" s="124"/>
      <c r="K3195" s="124"/>
      <c r="L3195" s="124"/>
      <c r="M3195" s="124"/>
      <c r="N3195" s="207">
        <v>0</v>
      </c>
      <c r="O3195" s="207">
        <v>0.69000000000000006</v>
      </c>
      <c r="P3195" s="124" t="s">
        <v>1314</v>
      </c>
    </row>
    <row r="3196" spans="1:16" ht="51">
      <c r="A3196" s="257" t="s">
        <v>619</v>
      </c>
      <c r="B3196" s="124"/>
      <c r="C3196" s="125" t="s">
        <v>713</v>
      </c>
      <c r="D3196" s="119">
        <v>43230</v>
      </c>
      <c r="E3196" s="120" t="s">
        <v>6453</v>
      </c>
      <c r="F3196" s="120" t="s">
        <v>3</v>
      </c>
      <c r="G3196" s="120">
        <v>1621345</v>
      </c>
      <c r="H3196" s="124"/>
      <c r="I3196" s="128" t="s">
        <v>7640</v>
      </c>
      <c r="J3196" s="124"/>
      <c r="K3196" s="124"/>
      <c r="L3196" s="124"/>
      <c r="M3196" s="124"/>
      <c r="N3196" s="207">
        <v>0</v>
      </c>
      <c r="O3196" s="207">
        <v>3085</v>
      </c>
      <c r="P3196" s="124" t="s">
        <v>1314</v>
      </c>
    </row>
    <row r="3197" spans="1:16" ht="51">
      <c r="A3197" s="257" t="s">
        <v>619</v>
      </c>
      <c r="B3197" s="124"/>
      <c r="C3197" s="125" t="s">
        <v>713</v>
      </c>
      <c r="D3197" s="119">
        <v>43230</v>
      </c>
      <c r="E3197" s="120" t="s">
        <v>6454</v>
      </c>
      <c r="F3197" s="120" t="s">
        <v>3</v>
      </c>
      <c r="G3197" s="120">
        <v>1621347</v>
      </c>
      <c r="H3197" s="124"/>
      <c r="I3197" s="128" t="s">
        <v>7640</v>
      </c>
      <c r="J3197" s="124"/>
      <c r="K3197" s="124"/>
      <c r="L3197" s="124"/>
      <c r="M3197" s="124"/>
      <c r="N3197" s="207">
        <v>0</v>
      </c>
      <c r="O3197" s="207">
        <v>0.69000000000000006</v>
      </c>
      <c r="P3197" s="124" t="s">
        <v>1314</v>
      </c>
    </row>
    <row r="3198" spans="1:16" ht="51">
      <c r="A3198" s="257">
        <v>155</v>
      </c>
      <c r="B3198" s="124"/>
      <c r="C3198" s="125" t="s">
        <v>744</v>
      </c>
      <c r="D3198" s="119">
        <v>43230</v>
      </c>
      <c r="E3198" s="120" t="s">
        <v>6455</v>
      </c>
      <c r="F3198" s="120" t="s">
        <v>3</v>
      </c>
      <c r="G3198" s="120">
        <v>1621185</v>
      </c>
      <c r="H3198" s="124"/>
      <c r="I3198" s="128" t="s">
        <v>7641</v>
      </c>
      <c r="J3198" s="124"/>
      <c r="K3198" s="124"/>
      <c r="L3198" s="124"/>
      <c r="M3198" s="124"/>
      <c r="N3198" s="207">
        <v>0</v>
      </c>
      <c r="O3198" s="207">
        <v>110</v>
      </c>
      <c r="P3198" s="124" t="s">
        <v>1314</v>
      </c>
    </row>
    <row r="3199" spans="1:16" ht="51">
      <c r="A3199" s="257" t="s">
        <v>619</v>
      </c>
      <c r="B3199" s="124"/>
      <c r="C3199" s="125" t="s">
        <v>713</v>
      </c>
      <c r="D3199" s="119">
        <v>43230</v>
      </c>
      <c r="E3199" s="120" t="s">
        <v>6456</v>
      </c>
      <c r="F3199" s="120" t="s">
        <v>3</v>
      </c>
      <c r="G3199" s="120">
        <v>1621195</v>
      </c>
      <c r="H3199" s="124"/>
      <c r="I3199" s="128" t="s">
        <v>7642</v>
      </c>
      <c r="J3199" s="124"/>
      <c r="K3199" s="124"/>
      <c r="L3199" s="124"/>
      <c r="M3199" s="124"/>
      <c r="N3199" s="207">
        <v>0</v>
      </c>
      <c r="O3199" s="207">
        <v>1726</v>
      </c>
      <c r="P3199" s="124" t="s">
        <v>1314</v>
      </c>
    </row>
    <row r="3200" spans="1:16" ht="51">
      <c r="A3200" s="257" t="s">
        <v>619</v>
      </c>
      <c r="B3200" s="124"/>
      <c r="C3200" s="125" t="s">
        <v>713</v>
      </c>
      <c r="D3200" s="119">
        <v>43230</v>
      </c>
      <c r="E3200" s="120" t="s">
        <v>6457</v>
      </c>
      <c r="F3200" s="120" t="s">
        <v>3</v>
      </c>
      <c r="G3200" s="120">
        <v>1621197</v>
      </c>
      <c r="H3200" s="124"/>
      <c r="I3200" s="128" t="s">
        <v>7643</v>
      </c>
      <c r="J3200" s="124"/>
      <c r="K3200" s="124"/>
      <c r="L3200" s="124"/>
      <c r="M3200" s="124"/>
      <c r="N3200" s="207">
        <v>0</v>
      </c>
      <c r="O3200" s="207">
        <v>3339.9700000000003</v>
      </c>
      <c r="P3200" s="124" t="s">
        <v>1314</v>
      </c>
    </row>
    <row r="3201" spans="1:16" ht="51">
      <c r="A3201" s="257">
        <v>291</v>
      </c>
      <c r="B3201" s="124"/>
      <c r="C3201" s="125" t="s">
        <v>794</v>
      </c>
      <c r="D3201" s="119">
        <v>43230</v>
      </c>
      <c r="E3201" s="120" t="s">
        <v>6458</v>
      </c>
      <c r="F3201" s="120" t="s">
        <v>3</v>
      </c>
      <c r="G3201" s="120">
        <v>1621230</v>
      </c>
      <c r="H3201" s="124"/>
      <c r="I3201" s="128" t="s">
        <v>4079</v>
      </c>
      <c r="J3201" s="124"/>
      <c r="K3201" s="124"/>
      <c r="L3201" s="124"/>
      <c r="M3201" s="124"/>
      <c r="N3201" s="207">
        <v>0</v>
      </c>
      <c r="O3201" s="207">
        <v>107.33</v>
      </c>
      <c r="P3201" s="124" t="s">
        <v>1314</v>
      </c>
    </row>
    <row r="3202" spans="1:16" ht="51">
      <c r="A3202" s="257" t="s">
        <v>619</v>
      </c>
      <c r="B3202" s="124"/>
      <c r="C3202" s="125" t="s">
        <v>713</v>
      </c>
      <c r="D3202" s="119">
        <v>43230</v>
      </c>
      <c r="E3202" s="120" t="s">
        <v>6459</v>
      </c>
      <c r="F3202" s="120" t="s">
        <v>3</v>
      </c>
      <c r="G3202" s="120">
        <v>1621249</v>
      </c>
      <c r="H3202" s="124"/>
      <c r="I3202" s="128" t="s">
        <v>7644</v>
      </c>
      <c r="J3202" s="124"/>
      <c r="K3202" s="124"/>
      <c r="L3202" s="124"/>
      <c r="M3202" s="124"/>
      <c r="N3202" s="207">
        <v>0</v>
      </c>
      <c r="O3202" s="207">
        <v>7667.95</v>
      </c>
      <c r="P3202" s="124" t="s">
        <v>1314</v>
      </c>
    </row>
    <row r="3203" spans="1:16" ht="51">
      <c r="A3203" s="257" t="s">
        <v>619</v>
      </c>
      <c r="B3203" s="124"/>
      <c r="C3203" s="125" t="s">
        <v>713</v>
      </c>
      <c r="D3203" s="119">
        <v>43230</v>
      </c>
      <c r="E3203" s="120" t="s">
        <v>6460</v>
      </c>
      <c r="F3203" s="120" t="s">
        <v>3</v>
      </c>
      <c r="G3203" s="120">
        <v>1621258</v>
      </c>
      <c r="H3203" s="124"/>
      <c r="I3203" s="128" t="s">
        <v>7567</v>
      </c>
      <c r="J3203" s="124"/>
      <c r="K3203" s="124"/>
      <c r="L3203" s="124"/>
      <c r="M3203" s="124"/>
      <c r="N3203" s="207">
        <v>0</v>
      </c>
      <c r="O3203" s="207">
        <v>2406.04</v>
      </c>
      <c r="P3203" s="124" t="s">
        <v>1314</v>
      </c>
    </row>
    <row r="3204" spans="1:16" ht="63.75">
      <c r="A3204" s="257">
        <v>221</v>
      </c>
      <c r="B3204" s="124"/>
      <c r="C3204" s="125" t="s">
        <v>763</v>
      </c>
      <c r="D3204" s="119">
        <v>43230</v>
      </c>
      <c r="E3204" s="120" t="s">
        <v>6461</v>
      </c>
      <c r="F3204" s="120" t="s">
        <v>3</v>
      </c>
      <c r="G3204" s="120">
        <v>1621262</v>
      </c>
      <c r="H3204" s="124"/>
      <c r="I3204" s="128" t="s">
        <v>7645</v>
      </c>
      <c r="J3204" s="124"/>
      <c r="K3204" s="124"/>
      <c r="L3204" s="124"/>
      <c r="M3204" s="124"/>
      <c r="N3204" s="207">
        <v>0</v>
      </c>
      <c r="O3204" s="207">
        <v>2</v>
      </c>
      <c r="P3204" s="124" t="s">
        <v>1314</v>
      </c>
    </row>
    <row r="3205" spans="1:16" ht="63.75">
      <c r="A3205" s="257">
        <v>221</v>
      </c>
      <c r="B3205" s="124"/>
      <c r="C3205" s="125" t="s">
        <v>763</v>
      </c>
      <c r="D3205" s="119">
        <v>43230</v>
      </c>
      <c r="E3205" s="120" t="s">
        <v>6462</v>
      </c>
      <c r="F3205" s="120" t="s">
        <v>3</v>
      </c>
      <c r="G3205" s="120">
        <v>1621263</v>
      </c>
      <c r="H3205" s="124"/>
      <c r="I3205" s="128" t="s">
        <v>7646</v>
      </c>
      <c r="J3205" s="124"/>
      <c r="K3205" s="124"/>
      <c r="L3205" s="124"/>
      <c r="M3205" s="124"/>
      <c r="N3205" s="207">
        <v>0</v>
      </c>
      <c r="O3205" s="207">
        <v>2</v>
      </c>
      <c r="P3205" s="124" t="s">
        <v>1314</v>
      </c>
    </row>
    <row r="3206" spans="1:16" ht="51">
      <c r="A3206" s="257" t="s">
        <v>619</v>
      </c>
      <c r="B3206" s="124"/>
      <c r="C3206" s="125" t="s">
        <v>713</v>
      </c>
      <c r="D3206" s="119">
        <v>43230</v>
      </c>
      <c r="E3206" s="120" t="s">
        <v>6463</v>
      </c>
      <c r="F3206" s="120" t="s">
        <v>3</v>
      </c>
      <c r="G3206" s="120">
        <v>1621391</v>
      </c>
      <c r="H3206" s="124"/>
      <c r="I3206" s="128" t="s">
        <v>7647</v>
      </c>
      <c r="J3206" s="124"/>
      <c r="K3206" s="124"/>
      <c r="L3206" s="124"/>
      <c r="M3206" s="124"/>
      <c r="N3206" s="207">
        <v>0</v>
      </c>
      <c r="O3206" s="207">
        <v>1174.7</v>
      </c>
      <c r="P3206" s="124" t="s">
        <v>1314</v>
      </c>
    </row>
    <row r="3207" spans="1:16" ht="51">
      <c r="A3207" s="257" t="s">
        <v>619</v>
      </c>
      <c r="B3207" s="124"/>
      <c r="C3207" s="125" t="s">
        <v>713</v>
      </c>
      <c r="D3207" s="119">
        <v>43230</v>
      </c>
      <c r="E3207" s="120" t="s">
        <v>6464</v>
      </c>
      <c r="F3207" s="120" t="s">
        <v>3</v>
      </c>
      <c r="G3207" s="120">
        <v>1621395</v>
      </c>
      <c r="H3207" s="124"/>
      <c r="I3207" s="128" t="s">
        <v>7648</v>
      </c>
      <c r="J3207" s="124"/>
      <c r="K3207" s="124"/>
      <c r="L3207" s="124"/>
      <c r="M3207" s="124"/>
      <c r="N3207" s="207">
        <v>0</v>
      </c>
      <c r="O3207" s="207">
        <v>27167.53</v>
      </c>
      <c r="P3207" s="124" t="s">
        <v>1314</v>
      </c>
    </row>
    <row r="3208" spans="1:16" ht="51">
      <c r="A3208" s="257">
        <v>287</v>
      </c>
      <c r="B3208" s="124"/>
      <c r="C3208" s="125" t="s">
        <v>790</v>
      </c>
      <c r="D3208" s="119">
        <v>43230</v>
      </c>
      <c r="E3208" s="120" t="s">
        <v>6465</v>
      </c>
      <c r="F3208" s="120" t="s">
        <v>3</v>
      </c>
      <c r="G3208" s="120">
        <v>1621410</v>
      </c>
      <c r="H3208" s="124"/>
      <c r="I3208" s="128" t="s">
        <v>7649</v>
      </c>
      <c r="J3208" s="124"/>
      <c r="K3208" s="124"/>
      <c r="L3208" s="124"/>
      <c r="M3208" s="124"/>
      <c r="N3208" s="207">
        <v>0</v>
      </c>
      <c r="O3208" s="207">
        <v>12387.02</v>
      </c>
      <c r="P3208" s="124" t="s">
        <v>1314</v>
      </c>
    </row>
    <row r="3209" spans="1:16" ht="51">
      <c r="A3209" s="257" t="s">
        <v>619</v>
      </c>
      <c r="B3209" s="124"/>
      <c r="C3209" s="125" t="s">
        <v>713</v>
      </c>
      <c r="D3209" s="119">
        <v>43230</v>
      </c>
      <c r="E3209" s="120" t="s">
        <v>6466</v>
      </c>
      <c r="F3209" s="120" t="s">
        <v>3</v>
      </c>
      <c r="G3209" s="120">
        <v>1621350</v>
      </c>
      <c r="H3209" s="124"/>
      <c r="I3209" s="128" t="s">
        <v>7650</v>
      </c>
      <c r="J3209" s="124"/>
      <c r="K3209" s="124"/>
      <c r="L3209" s="124"/>
      <c r="M3209" s="124"/>
      <c r="N3209" s="207">
        <v>0</v>
      </c>
      <c r="O3209" s="207">
        <v>3085</v>
      </c>
      <c r="P3209" s="124" t="s">
        <v>1314</v>
      </c>
    </row>
    <row r="3210" spans="1:16" ht="51">
      <c r="A3210" s="257" t="s">
        <v>619</v>
      </c>
      <c r="B3210" s="124"/>
      <c r="C3210" s="125" t="s">
        <v>713</v>
      </c>
      <c r="D3210" s="119">
        <v>43230</v>
      </c>
      <c r="E3210" s="120" t="s">
        <v>6467</v>
      </c>
      <c r="F3210" s="120" t="s">
        <v>3</v>
      </c>
      <c r="G3210" s="120">
        <v>1621351</v>
      </c>
      <c r="H3210" s="124"/>
      <c r="I3210" s="128" t="s">
        <v>7650</v>
      </c>
      <c r="J3210" s="124"/>
      <c r="K3210" s="124"/>
      <c r="L3210" s="124"/>
      <c r="M3210" s="124"/>
      <c r="N3210" s="207">
        <v>0</v>
      </c>
      <c r="O3210" s="207">
        <v>0.69000000000000006</v>
      </c>
      <c r="P3210" s="124" t="s">
        <v>1314</v>
      </c>
    </row>
    <row r="3211" spans="1:16" ht="51">
      <c r="A3211" s="257" t="s">
        <v>619</v>
      </c>
      <c r="B3211" s="124"/>
      <c r="C3211" s="125" t="s">
        <v>713</v>
      </c>
      <c r="D3211" s="119">
        <v>43230</v>
      </c>
      <c r="E3211" s="120" t="s">
        <v>6468</v>
      </c>
      <c r="F3211" s="120" t="s">
        <v>3</v>
      </c>
      <c r="G3211" s="120">
        <v>1621352</v>
      </c>
      <c r="H3211" s="124"/>
      <c r="I3211" s="128" t="s">
        <v>7651</v>
      </c>
      <c r="J3211" s="124"/>
      <c r="K3211" s="124"/>
      <c r="L3211" s="124"/>
      <c r="M3211" s="124"/>
      <c r="N3211" s="207">
        <v>0</v>
      </c>
      <c r="O3211" s="207">
        <v>3085</v>
      </c>
      <c r="P3211" s="124" t="s">
        <v>1314</v>
      </c>
    </row>
    <row r="3212" spans="1:16" ht="51">
      <c r="A3212" s="257" t="s">
        <v>619</v>
      </c>
      <c r="B3212" s="124"/>
      <c r="C3212" s="125" t="s">
        <v>713</v>
      </c>
      <c r="D3212" s="119">
        <v>43230</v>
      </c>
      <c r="E3212" s="120" t="s">
        <v>6469</v>
      </c>
      <c r="F3212" s="120" t="s">
        <v>3</v>
      </c>
      <c r="G3212" s="120">
        <v>1621356</v>
      </c>
      <c r="H3212" s="124"/>
      <c r="I3212" s="128" t="s">
        <v>7652</v>
      </c>
      <c r="J3212" s="124"/>
      <c r="K3212" s="124"/>
      <c r="L3212" s="124"/>
      <c r="M3212" s="124"/>
      <c r="N3212" s="207">
        <v>0</v>
      </c>
      <c r="O3212" s="207">
        <v>0.69000000000000006</v>
      </c>
      <c r="P3212" s="124" t="s">
        <v>1314</v>
      </c>
    </row>
    <row r="3213" spans="1:16" ht="51">
      <c r="A3213" s="257" t="s">
        <v>619</v>
      </c>
      <c r="B3213" s="124"/>
      <c r="C3213" s="125" t="s">
        <v>713</v>
      </c>
      <c r="D3213" s="119">
        <v>43230</v>
      </c>
      <c r="E3213" s="120" t="s">
        <v>6470</v>
      </c>
      <c r="F3213" s="120" t="s">
        <v>3</v>
      </c>
      <c r="G3213" s="120">
        <v>1621357</v>
      </c>
      <c r="H3213" s="124"/>
      <c r="I3213" s="128" t="s">
        <v>7653</v>
      </c>
      <c r="J3213" s="124"/>
      <c r="K3213" s="124"/>
      <c r="L3213" s="124"/>
      <c r="M3213" s="124"/>
      <c r="N3213" s="207">
        <v>0</v>
      </c>
      <c r="O3213" s="207">
        <v>3085</v>
      </c>
      <c r="P3213" s="124" t="s">
        <v>1314</v>
      </c>
    </row>
    <row r="3214" spans="1:16" ht="51">
      <c r="A3214" s="257" t="s">
        <v>619</v>
      </c>
      <c r="B3214" s="124"/>
      <c r="C3214" s="125" t="s">
        <v>713</v>
      </c>
      <c r="D3214" s="119">
        <v>43230</v>
      </c>
      <c r="E3214" s="120" t="s">
        <v>6471</v>
      </c>
      <c r="F3214" s="120" t="s">
        <v>3</v>
      </c>
      <c r="G3214" s="120">
        <v>1621358</v>
      </c>
      <c r="H3214" s="124"/>
      <c r="I3214" s="128" t="s">
        <v>7653</v>
      </c>
      <c r="J3214" s="124"/>
      <c r="K3214" s="124"/>
      <c r="L3214" s="124"/>
      <c r="M3214" s="124"/>
      <c r="N3214" s="207">
        <v>0</v>
      </c>
      <c r="O3214" s="207">
        <v>0.69000000000000006</v>
      </c>
      <c r="P3214" s="124" t="s">
        <v>1314</v>
      </c>
    </row>
    <row r="3215" spans="1:16" ht="51">
      <c r="A3215" s="257" t="s">
        <v>619</v>
      </c>
      <c r="B3215" s="124"/>
      <c r="C3215" s="125" t="s">
        <v>713</v>
      </c>
      <c r="D3215" s="119">
        <v>43230</v>
      </c>
      <c r="E3215" s="120" t="s">
        <v>6472</v>
      </c>
      <c r="F3215" s="120" t="s">
        <v>3</v>
      </c>
      <c r="G3215" s="120">
        <v>1621360</v>
      </c>
      <c r="H3215" s="124"/>
      <c r="I3215" s="128" t="s">
        <v>7654</v>
      </c>
      <c r="J3215" s="124"/>
      <c r="K3215" s="124"/>
      <c r="L3215" s="124"/>
      <c r="M3215" s="124"/>
      <c r="N3215" s="207">
        <v>0</v>
      </c>
      <c r="O3215" s="207">
        <v>3085</v>
      </c>
      <c r="P3215" s="124" t="s">
        <v>1314</v>
      </c>
    </row>
    <row r="3216" spans="1:16" ht="51">
      <c r="A3216" s="257" t="s">
        <v>619</v>
      </c>
      <c r="B3216" s="124"/>
      <c r="C3216" s="125" t="s">
        <v>713</v>
      </c>
      <c r="D3216" s="119">
        <v>43230</v>
      </c>
      <c r="E3216" s="120" t="s">
        <v>6473</v>
      </c>
      <c r="F3216" s="120" t="s">
        <v>3</v>
      </c>
      <c r="G3216" s="120">
        <v>1621363</v>
      </c>
      <c r="H3216" s="124"/>
      <c r="I3216" s="128" t="s">
        <v>7654</v>
      </c>
      <c r="J3216" s="124"/>
      <c r="K3216" s="124"/>
      <c r="L3216" s="124"/>
      <c r="M3216" s="124"/>
      <c r="N3216" s="207">
        <v>0</v>
      </c>
      <c r="O3216" s="207">
        <v>0.69000000000000006</v>
      </c>
      <c r="P3216" s="124" t="s">
        <v>1314</v>
      </c>
    </row>
    <row r="3217" spans="1:16" ht="51">
      <c r="A3217" s="257" t="s">
        <v>619</v>
      </c>
      <c r="B3217" s="124"/>
      <c r="C3217" s="125" t="s">
        <v>713</v>
      </c>
      <c r="D3217" s="119">
        <v>43230</v>
      </c>
      <c r="E3217" s="120" t="s">
        <v>6474</v>
      </c>
      <c r="F3217" s="120" t="s">
        <v>3</v>
      </c>
      <c r="G3217" s="120">
        <v>1621364</v>
      </c>
      <c r="H3217" s="124"/>
      <c r="I3217" s="128" t="s">
        <v>7655</v>
      </c>
      <c r="J3217" s="124"/>
      <c r="K3217" s="124"/>
      <c r="L3217" s="124"/>
      <c r="M3217" s="124"/>
      <c r="N3217" s="207">
        <v>0</v>
      </c>
      <c r="O3217" s="207">
        <v>3046.81</v>
      </c>
      <c r="P3217" s="124" t="s">
        <v>1314</v>
      </c>
    </row>
    <row r="3218" spans="1:16" ht="51">
      <c r="A3218" s="257" t="s">
        <v>619</v>
      </c>
      <c r="B3218" s="124"/>
      <c r="C3218" s="125" t="s">
        <v>713</v>
      </c>
      <c r="D3218" s="119">
        <v>43230</v>
      </c>
      <c r="E3218" s="120" t="s">
        <v>6475</v>
      </c>
      <c r="F3218" s="120" t="s">
        <v>3</v>
      </c>
      <c r="G3218" s="120">
        <v>1621367</v>
      </c>
      <c r="H3218" s="124"/>
      <c r="I3218" s="128" t="s">
        <v>7656</v>
      </c>
      <c r="J3218" s="124"/>
      <c r="K3218" s="124"/>
      <c r="L3218" s="124"/>
      <c r="M3218" s="124"/>
      <c r="N3218" s="207">
        <v>0</v>
      </c>
      <c r="O3218" s="207">
        <v>38.880000000000003</v>
      </c>
      <c r="P3218" s="124" t="s">
        <v>1314</v>
      </c>
    </row>
    <row r="3219" spans="1:16" ht="51">
      <c r="A3219" s="257" t="s">
        <v>619</v>
      </c>
      <c r="B3219" s="124"/>
      <c r="C3219" s="125" t="s">
        <v>713</v>
      </c>
      <c r="D3219" s="119">
        <v>43230</v>
      </c>
      <c r="E3219" s="120" t="s">
        <v>6476</v>
      </c>
      <c r="F3219" s="120" t="s">
        <v>3</v>
      </c>
      <c r="G3219" s="120">
        <v>1621368</v>
      </c>
      <c r="H3219" s="124"/>
      <c r="I3219" s="128" t="s">
        <v>7657</v>
      </c>
      <c r="J3219" s="124"/>
      <c r="K3219" s="124"/>
      <c r="L3219" s="124"/>
      <c r="M3219" s="124"/>
      <c r="N3219" s="207">
        <v>0</v>
      </c>
      <c r="O3219" s="207">
        <v>862.4</v>
      </c>
      <c r="P3219" s="124" t="s">
        <v>1314</v>
      </c>
    </row>
    <row r="3220" spans="1:16" ht="51">
      <c r="A3220" s="257" t="s">
        <v>619</v>
      </c>
      <c r="B3220" s="124"/>
      <c r="C3220" s="125" t="s">
        <v>713</v>
      </c>
      <c r="D3220" s="119">
        <v>43230</v>
      </c>
      <c r="E3220" s="120" t="s">
        <v>6477</v>
      </c>
      <c r="F3220" s="120" t="s">
        <v>3</v>
      </c>
      <c r="G3220" s="120">
        <v>1621371</v>
      </c>
      <c r="H3220" s="124"/>
      <c r="I3220" s="128" t="s">
        <v>7658</v>
      </c>
      <c r="J3220" s="124"/>
      <c r="K3220" s="124"/>
      <c r="L3220" s="124"/>
      <c r="M3220" s="124"/>
      <c r="N3220" s="207">
        <v>0</v>
      </c>
      <c r="O3220" s="207">
        <v>3259.71</v>
      </c>
      <c r="P3220" s="124" t="s">
        <v>1314</v>
      </c>
    </row>
    <row r="3221" spans="1:16" ht="51">
      <c r="A3221" s="257" t="s">
        <v>619</v>
      </c>
      <c r="B3221" s="124"/>
      <c r="C3221" s="125" t="s">
        <v>713</v>
      </c>
      <c r="D3221" s="119">
        <v>43230</v>
      </c>
      <c r="E3221" s="120" t="s">
        <v>6478</v>
      </c>
      <c r="F3221" s="120" t="s">
        <v>3</v>
      </c>
      <c r="G3221" s="120">
        <v>1621373</v>
      </c>
      <c r="H3221" s="124"/>
      <c r="I3221" s="128" t="s">
        <v>7658</v>
      </c>
      <c r="J3221" s="124"/>
      <c r="K3221" s="124"/>
      <c r="L3221" s="124"/>
      <c r="M3221" s="124"/>
      <c r="N3221" s="207">
        <v>0</v>
      </c>
      <c r="O3221" s="207">
        <v>41.6</v>
      </c>
      <c r="P3221" s="124" t="s">
        <v>1314</v>
      </c>
    </row>
    <row r="3222" spans="1:16" ht="51">
      <c r="A3222" s="257" t="s">
        <v>619</v>
      </c>
      <c r="B3222" s="124"/>
      <c r="C3222" s="125" t="s">
        <v>713</v>
      </c>
      <c r="D3222" s="119">
        <v>43230</v>
      </c>
      <c r="E3222" s="120" t="s">
        <v>6479</v>
      </c>
      <c r="F3222" s="120" t="s">
        <v>3</v>
      </c>
      <c r="G3222" s="120">
        <v>1621374</v>
      </c>
      <c r="H3222" s="124"/>
      <c r="I3222" s="128" t="s">
        <v>7659</v>
      </c>
      <c r="J3222" s="124"/>
      <c r="K3222" s="124"/>
      <c r="L3222" s="124"/>
      <c r="M3222" s="124"/>
      <c r="N3222" s="207">
        <v>0</v>
      </c>
      <c r="O3222" s="207">
        <v>3259.71</v>
      </c>
      <c r="P3222" s="124" t="s">
        <v>1314</v>
      </c>
    </row>
    <row r="3223" spans="1:16" ht="51">
      <c r="A3223" s="257" t="s">
        <v>619</v>
      </c>
      <c r="B3223" s="124"/>
      <c r="C3223" s="125" t="s">
        <v>713</v>
      </c>
      <c r="D3223" s="119">
        <v>43230</v>
      </c>
      <c r="E3223" s="120" t="s">
        <v>6480</v>
      </c>
      <c r="F3223" s="120" t="s">
        <v>3</v>
      </c>
      <c r="G3223" s="120">
        <v>1621375</v>
      </c>
      <c r="H3223" s="124"/>
      <c r="I3223" s="128" t="s">
        <v>7659</v>
      </c>
      <c r="J3223" s="124"/>
      <c r="K3223" s="124"/>
      <c r="L3223" s="124"/>
      <c r="M3223" s="124"/>
      <c r="N3223" s="207">
        <v>0</v>
      </c>
      <c r="O3223" s="207">
        <v>41.6</v>
      </c>
      <c r="P3223" s="124" t="s">
        <v>1314</v>
      </c>
    </row>
    <row r="3224" spans="1:16" ht="51">
      <c r="A3224" s="257" t="s">
        <v>619</v>
      </c>
      <c r="B3224" s="124"/>
      <c r="C3224" s="125" t="s">
        <v>713</v>
      </c>
      <c r="D3224" s="119">
        <v>43230</v>
      </c>
      <c r="E3224" s="120" t="s">
        <v>6481</v>
      </c>
      <c r="F3224" s="120" t="s">
        <v>3</v>
      </c>
      <c r="G3224" s="120">
        <v>1621376</v>
      </c>
      <c r="H3224" s="124"/>
      <c r="I3224" s="128" t="s">
        <v>7660</v>
      </c>
      <c r="J3224" s="124"/>
      <c r="K3224" s="124"/>
      <c r="L3224" s="124"/>
      <c r="M3224" s="124"/>
      <c r="N3224" s="207">
        <v>0</v>
      </c>
      <c r="O3224" s="207">
        <v>3259.71</v>
      </c>
      <c r="P3224" s="124" t="s">
        <v>1314</v>
      </c>
    </row>
    <row r="3225" spans="1:16" ht="51">
      <c r="A3225" s="257">
        <v>224</v>
      </c>
      <c r="B3225" s="124"/>
      <c r="C3225" s="125" t="s">
        <v>120</v>
      </c>
      <c r="D3225" s="119">
        <v>43230</v>
      </c>
      <c r="E3225" s="120" t="s">
        <v>6482</v>
      </c>
      <c r="F3225" s="120" t="s">
        <v>3</v>
      </c>
      <c r="G3225" s="120">
        <v>1621377</v>
      </c>
      <c r="H3225" s="124"/>
      <c r="I3225" s="128" t="s">
        <v>4268</v>
      </c>
      <c r="J3225" s="124"/>
      <c r="K3225" s="124"/>
      <c r="L3225" s="124"/>
      <c r="M3225" s="124"/>
      <c r="N3225" s="207">
        <v>0</v>
      </c>
      <c r="O3225" s="207">
        <v>150</v>
      </c>
      <c r="P3225" s="124" t="s">
        <v>1314</v>
      </c>
    </row>
    <row r="3226" spans="1:16" ht="51">
      <c r="A3226" s="257" t="s">
        <v>619</v>
      </c>
      <c r="B3226" s="124"/>
      <c r="C3226" s="125" t="s">
        <v>713</v>
      </c>
      <c r="D3226" s="119">
        <v>43230</v>
      </c>
      <c r="E3226" s="120" t="s">
        <v>6483</v>
      </c>
      <c r="F3226" s="120" t="s">
        <v>3</v>
      </c>
      <c r="G3226" s="120">
        <v>1621378</v>
      </c>
      <c r="H3226" s="124"/>
      <c r="I3226" s="128" t="s">
        <v>7660</v>
      </c>
      <c r="J3226" s="124"/>
      <c r="K3226" s="124"/>
      <c r="L3226" s="124"/>
      <c r="M3226" s="124"/>
      <c r="N3226" s="207">
        <v>0</v>
      </c>
      <c r="O3226" s="207">
        <v>41.6</v>
      </c>
      <c r="P3226" s="124" t="s">
        <v>1314</v>
      </c>
    </row>
    <row r="3227" spans="1:16" ht="51">
      <c r="A3227" s="257" t="s">
        <v>619</v>
      </c>
      <c r="B3227" s="124"/>
      <c r="C3227" s="125" t="s">
        <v>713</v>
      </c>
      <c r="D3227" s="119">
        <v>43230</v>
      </c>
      <c r="E3227" s="120" t="s">
        <v>6484</v>
      </c>
      <c r="F3227" s="120" t="s">
        <v>3</v>
      </c>
      <c r="G3227" s="120">
        <v>1621379</v>
      </c>
      <c r="H3227" s="124"/>
      <c r="I3227" s="128" t="s">
        <v>7661</v>
      </c>
      <c r="J3227" s="124"/>
      <c r="K3227" s="124"/>
      <c r="L3227" s="124"/>
      <c r="M3227" s="124"/>
      <c r="N3227" s="207">
        <v>0</v>
      </c>
      <c r="O3227" s="207">
        <v>3259.71</v>
      </c>
      <c r="P3227" s="124" t="s">
        <v>1314</v>
      </c>
    </row>
    <row r="3228" spans="1:16" ht="51">
      <c r="A3228" s="257" t="s">
        <v>619</v>
      </c>
      <c r="B3228" s="124"/>
      <c r="C3228" s="125" t="s">
        <v>713</v>
      </c>
      <c r="D3228" s="119">
        <v>43230</v>
      </c>
      <c r="E3228" s="120" t="s">
        <v>6485</v>
      </c>
      <c r="F3228" s="120" t="s">
        <v>3</v>
      </c>
      <c r="G3228" s="120">
        <v>1621382</v>
      </c>
      <c r="H3228" s="124"/>
      <c r="I3228" s="128" t="s">
        <v>7662</v>
      </c>
      <c r="J3228" s="124"/>
      <c r="K3228" s="124"/>
      <c r="L3228" s="124"/>
      <c r="M3228" s="124"/>
      <c r="N3228" s="207">
        <v>0</v>
      </c>
      <c r="O3228" s="207">
        <v>41.6</v>
      </c>
      <c r="P3228" s="124" t="s">
        <v>1314</v>
      </c>
    </row>
    <row r="3229" spans="1:16" ht="51">
      <c r="A3229" s="257">
        <v>197</v>
      </c>
      <c r="B3229" s="124"/>
      <c r="C3229" s="125" t="s">
        <v>754</v>
      </c>
      <c r="D3229" s="119">
        <v>43230</v>
      </c>
      <c r="E3229" s="120" t="s">
        <v>6486</v>
      </c>
      <c r="F3229" s="120" t="s">
        <v>3</v>
      </c>
      <c r="G3229" s="120">
        <v>1621293</v>
      </c>
      <c r="H3229" s="124"/>
      <c r="I3229" s="128" t="s">
        <v>7663</v>
      </c>
      <c r="J3229" s="124"/>
      <c r="K3229" s="124"/>
      <c r="L3229" s="124"/>
      <c r="M3229" s="124"/>
      <c r="N3229" s="207">
        <v>0</v>
      </c>
      <c r="O3229" s="207">
        <v>41809.129999999997</v>
      </c>
      <c r="P3229" s="124" t="s">
        <v>1314</v>
      </c>
    </row>
    <row r="3230" spans="1:16" ht="51">
      <c r="A3230" s="257" t="s">
        <v>619</v>
      </c>
      <c r="B3230" s="124"/>
      <c r="C3230" s="125" t="s">
        <v>713</v>
      </c>
      <c r="D3230" s="119">
        <v>43230</v>
      </c>
      <c r="E3230" s="120" t="s">
        <v>6487</v>
      </c>
      <c r="F3230" s="120" t="s">
        <v>3</v>
      </c>
      <c r="G3230" s="120">
        <v>1621166</v>
      </c>
      <c r="H3230" s="124"/>
      <c r="I3230" s="128" t="s">
        <v>7664</v>
      </c>
      <c r="J3230" s="124"/>
      <c r="K3230" s="124"/>
      <c r="L3230" s="124"/>
      <c r="M3230" s="124"/>
      <c r="N3230" s="207">
        <v>0</v>
      </c>
      <c r="O3230" s="207">
        <v>2090</v>
      </c>
      <c r="P3230" s="124" t="s">
        <v>1314</v>
      </c>
    </row>
    <row r="3231" spans="1:16" ht="51">
      <c r="A3231" s="257" t="s">
        <v>619</v>
      </c>
      <c r="B3231" s="124"/>
      <c r="C3231" s="125" t="s">
        <v>713</v>
      </c>
      <c r="D3231" s="119">
        <v>43230</v>
      </c>
      <c r="E3231" s="120" t="s">
        <v>6488</v>
      </c>
      <c r="F3231" s="120" t="s">
        <v>3</v>
      </c>
      <c r="G3231" s="120">
        <v>1621168</v>
      </c>
      <c r="H3231" s="124"/>
      <c r="I3231" s="128" t="s">
        <v>7665</v>
      </c>
      <c r="J3231" s="124"/>
      <c r="K3231" s="124"/>
      <c r="L3231" s="124"/>
      <c r="M3231" s="124"/>
      <c r="N3231" s="207">
        <v>0</v>
      </c>
      <c r="O3231" s="207">
        <v>849.52</v>
      </c>
      <c r="P3231" s="124" t="s">
        <v>1314</v>
      </c>
    </row>
    <row r="3232" spans="1:16" ht="89.25">
      <c r="A3232" s="257">
        <v>373</v>
      </c>
      <c r="B3232" s="124"/>
      <c r="C3232" s="125" t="s">
        <v>1269</v>
      </c>
      <c r="D3232" s="119">
        <v>43230</v>
      </c>
      <c r="E3232" s="120" t="s">
        <v>6489</v>
      </c>
      <c r="F3232" s="120" t="s">
        <v>1315</v>
      </c>
      <c r="G3232" s="120">
        <v>17614413</v>
      </c>
      <c r="H3232" s="124"/>
      <c r="I3232" s="128" t="s">
        <v>7666</v>
      </c>
      <c r="J3232" s="124"/>
      <c r="K3232" s="124"/>
      <c r="L3232" s="124"/>
      <c r="M3232" s="124"/>
      <c r="N3232" s="207">
        <v>0</v>
      </c>
      <c r="O3232" s="207">
        <v>58418201.960000001</v>
      </c>
      <c r="P3232" s="124" t="s">
        <v>1314</v>
      </c>
    </row>
    <row r="3233" spans="1:16" ht="51">
      <c r="A3233" s="257">
        <v>513</v>
      </c>
      <c r="B3233" s="124"/>
      <c r="C3233" s="125" t="s">
        <v>201</v>
      </c>
      <c r="D3233" s="119">
        <v>43230</v>
      </c>
      <c r="E3233" s="120" t="s">
        <v>6490</v>
      </c>
      <c r="F3233" s="120" t="s">
        <v>15</v>
      </c>
      <c r="G3233" s="120">
        <v>732861</v>
      </c>
      <c r="H3233" s="124"/>
      <c r="I3233" s="128" t="s">
        <v>4717</v>
      </c>
      <c r="J3233" s="124"/>
      <c r="K3233" s="124"/>
      <c r="L3233" s="124"/>
      <c r="M3233" s="124"/>
      <c r="N3233" s="207">
        <v>50</v>
      </c>
      <c r="O3233" s="207">
        <v>0</v>
      </c>
      <c r="P3233" s="124" t="s">
        <v>1314</v>
      </c>
    </row>
    <row r="3234" spans="1:16" ht="51">
      <c r="A3234" s="257">
        <v>513</v>
      </c>
      <c r="B3234" s="124"/>
      <c r="C3234" s="125" t="s">
        <v>201</v>
      </c>
      <c r="D3234" s="119">
        <v>43230</v>
      </c>
      <c r="E3234" s="120" t="s">
        <v>6491</v>
      </c>
      <c r="F3234" s="120" t="s">
        <v>15</v>
      </c>
      <c r="G3234" s="120">
        <v>732977</v>
      </c>
      <c r="H3234" s="124"/>
      <c r="I3234" s="128" t="s">
        <v>6114</v>
      </c>
      <c r="J3234" s="124"/>
      <c r="K3234" s="124"/>
      <c r="L3234" s="124"/>
      <c r="M3234" s="124"/>
      <c r="N3234" s="207">
        <v>50</v>
      </c>
      <c r="O3234" s="207">
        <v>0</v>
      </c>
      <c r="P3234" s="124" t="s">
        <v>1314</v>
      </c>
    </row>
    <row r="3235" spans="1:16" ht="51">
      <c r="A3235" s="257">
        <v>513</v>
      </c>
      <c r="B3235" s="124"/>
      <c r="C3235" s="125" t="s">
        <v>201</v>
      </c>
      <c r="D3235" s="119">
        <v>43230</v>
      </c>
      <c r="E3235" s="120" t="s">
        <v>6492</v>
      </c>
      <c r="F3235" s="120" t="s">
        <v>15</v>
      </c>
      <c r="G3235" s="120">
        <v>732859</v>
      </c>
      <c r="H3235" s="124"/>
      <c r="I3235" s="128" t="s">
        <v>4577</v>
      </c>
      <c r="J3235" s="124"/>
      <c r="K3235" s="124"/>
      <c r="L3235" s="124"/>
      <c r="M3235" s="124"/>
      <c r="N3235" s="207">
        <v>50</v>
      </c>
      <c r="O3235" s="207">
        <v>0</v>
      </c>
      <c r="P3235" s="124" t="s">
        <v>1314</v>
      </c>
    </row>
    <row r="3236" spans="1:16" ht="63.75">
      <c r="A3236" s="257">
        <v>373</v>
      </c>
      <c r="B3236" s="124"/>
      <c r="C3236" s="125" t="s">
        <v>1269</v>
      </c>
      <c r="D3236" s="119">
        <v>43230</v>
      </c>
      <c r="E3236" s="120" t="s">
        <v>6493</v>
      </c>
      <c r="F3236" s="120" t="s">
        <v>1315</v>
      </c>
      <c r="G3236" s="120">
        <v>17630777</v>
      </c>
      <c r="H3236" s="124"/>
      <c r="I3236" s="128" t="s">
        <v>7667</v>
      </c>
      <c r="J3236" s="124"/>
      <c r="K3236" s="124"/>
      <c r="L3236" s="124"/>
      <c r="M3236" s="124"/>
      <c r="N3236" s="207">
        <v>0</v>
      </c>
      <c r="O3236" s="207">
        <v>1959790.93</v>
      </c>
      <c r="P3236" s="124" t="s">
        <v>1314</v>
      </c>
    </row>
    <row r="3237" spans="1:16" ht="102">
      <c r="A3237" s="257" t="s">
        <v>619</v>
      </c>
      <c r="B3237" s="124"/>
      <c r="C3237" s="125" t="s">
        <v>713</v>
      </c>
      <c r="D3237" s="119">
        <v>43230</v>
      </c>
      <c r="E3237" s="120" t="s">
        <v>6494</v>
      </c>
      <c r="F3237" s="120" t="s">
        <v>6</v>
      </c>
      <c r="G3237" s="120">
        <v>921259</v>
      </c>
      <c r="H3237" s="124"/>
      <c r="I3237" s="128" t="s">
        <v>7668</v>
      </c>
      <c r="J3237" s="124"/>
      <c r="K3237" s="124"/>
      <c r="L3237" s="124"/>
      <c r="M3237" s="124"/>
      <c r="N3237" s="207">
        <v>0</v>
      </c>
      <c r="O3237" s="207">
        <v>12207.15</v>
      </c>
      <c r="P3237" s="124" t="s">
        <v>1314</v>
      </c>
    </row>
    <row r="3238" spans="1:16" ht="102">
      <c r="A3238" s="257" t="s">
        <v>619</v>
      </c>
      <c r="B3238" s="124"/>
      <c r="C3238" s="125" t="s">
        <v>713</v>
      </c>
      <c r="D3238" s="119">
        <v>43230</v>
      </c>
      <c r="E3238" s="120" t="s">
        <v>6495</v>
      </c>
      <c r="F3238" s="120" t="s">
        <v>6</v>
      </c>
      <c r="G3238" s="120">
        <v>921259</v>
      </c>
      <c r="H3238" s="124"/>
      <c r="I3238" s="128" t="s">
        <v>7669</v>
      </c>
      <c r="J3238" s="124"/>
      <c r="K3238" s="124"/>
      <c r="L3238" s="124"/>
      <c r="M3238" s="124"/>
      <c r="N3238" s="207">
        <v>0</v>
      </c>
      <c r="O3238" s="207">
        <v>4399.97</v>
      </c>
      <c r="P3238" s="124" t="s">
        <v>1314</v>
      </c>
    </row>
    <row r="3239" spans="1:16" ht="76.5">
      <c r="A3239" s="257">
        <v>25</v>
      </c>
      <c r="B3239" s="124"/>
      <c r="C3239" s="125" t="s">
        <v>694</v>
      </c>
      <c r="D3239" s="119">
        <v>43230</v>
      </c>
      <c r="E3239" s="120" t="s">
        <v>6496</v>
      </c>
      <c r="F3239" s="120" t="s">
        <v>1315</v>
      </c>
      <c r="G3239" s="120">
        <v>17630774</v>
      </c>
      <c r="H3239" s="124"/>
      <c r="I3239" s="128" t="s">
        <v>7670</v>
      </c>
      <c r="J3239" s="124"/>
      <c r="K3239" s="124"/>
      <c r="L3239" s="124"/>
      <c r="M3239" s="124"/>
      <c r="N3239" s="207">
        <v>136846.78</v>
      </c>
      <c r="O3239" s="207">
        <v>0</v>
      </c>
      <c r="P3239" s="124" t="s">
        <v>1314</v>
      </c>
    </row>
    <row r="3240" spans="1:16" ht="76.5">
      <c r="A3240" s="257">
        <v>25</v>
      </c>
      <c r="B3240" s="124"/>
      <c r="C3240" s="125" t="s">
        <v>694</v>
      </c>
      <c r="D3240" s="119">
        <v>43230</v>
      </c>
      <c r="E3240" s="120" t="s">
        <v>6497</v>
      </c>
      <c r="F3240" s="120" t="s">
        <v>1315</v>
      </c>
      <c r="G3240" s="120">
        <v>17630615</v>
      </c>
      <c r="H3240" s="124"/>
      <c r="I3240" s="128" t="s">
        <v>7671</v>
      </c>
      <c r="J3240" s="124"/>
      <c r="K3240" s="124"/>
      <c r="L3240" s="124"/>
      <c r="M3240" s="124"/>
      <c r="N3240" s="207">
        <v>1163758.8600000001</v>
      </c>
      <c r="O3240" s="207">
        <v>0</v>
      </c>
      <c r="P3240" s="124" t="s">
        <v>1314</v>
      </c>
    </row>
    <row r="3241" spans="1:16" ht="76.5">
      <c r="A3241" s="257">
        <v>25</v>
      </c>
      <c r="B3241" s="124"/>
      <c r="C3241" s="125" t="s">
        <v>694</v>
      </c>
      <c r="D3241" s="119">
        <v>43230</v>
      </c>
      <c r="E3241" s="120" t="s">
        <v>6498</v>
      </c>
      <c r="F3241" s="120" t="s">
        <v>1315</v>
      </c>
      <c r="G3241" s="120">
        <v>17629809</v>
      </c>
      <c r="H3241" s="124"/>
      <c r="I3241" s="128" t="s">
        <v>7672</v>
      </c>
      <c r="J3241" s="124"/>
      <c r="K3241" s="124"/>
      <c r="L3241" s="124"/>
      <c r="M3241" s="124"/>
      <c r="N3241" s="207">
        <v>180329.73</v>
      </c>
      <c r="O3241" s="207">
        <v>0</v>
      </c>
      <c r="P3241" s="124" t="s">
        <v>1314</v>
      </c>
    </row>
    <row r="3242" spans="1:16" ht="76.5">
      <c r="A3242" s="257">
        <v>25</v>
      </c>
      <c r="B3242" s="124"/>
      <c r="C3242" s="125" t="s">
        <v>694</v>
      </c>
      <c r="D3242" s="119">
        <v>43230</v>
      </c>
      <c r="E3242" s="120" t="s">
        <v>6499</v>
      </c>
      <c r="F3242" s="120" t="s">
        <v>1315</v>
      </c>
      <c r="G3242" s="120">
        <v>17628744</v>
      </c>
      <c r="H3242" s="124"/>
      <c r="I3242" s="128" t="s">
        <v>7673</v>
      </c>
      <c r="J3242" s="124"/>
      <c r="K3242" s="124"/>
      <c r="L3242" s="124"/>
      <c r="M3242" s="124"/>
      <c r="N3242" s="207">
        <v>285735.32</v>
      </c>
      <c r="O3242" s="207">
        <v>0</v>
      </c>
      <c r="P3242" s="124" t="s">
        <v>1314</v>
      </c>
    </row>
    <row r="3243" spans="1:16" ht="76.5">
      <c r="A3243" s="257">
        <v>25</v>
      </c>
      <c r="B3243" s="124"/>
      <c r="C3243" s="125" t="s">
        <v>694</v>
      </c>
      <c r="D3243" s="119">
        <v>43230</v>
      </c>
      <c r="E3243" s="120" t="s">
        <v>6500</v>
      </c>
      <c r="F3243" s="120" t="s">
        <v>1315</v>
      </c>
      <c r="G3243" s="120">
        <v>17628582</v>
      </c>
      <c r="H3243" s="124"/>
      <c r="I3243" s="128" t="s">
        <v>7674</v>
      </c>
      <c r="J3243" s="124"/>
      <c r="K3243" s="124"/>
      <c r="L3243" s="124"/>
      <c r="M3243" s="124"/>
      <c r="N3243" s="207">
        <v>292582.17</v>
      </c>
      <c r="O3243" s="207">
        <v>0</v>
      </c>
      <c r="P3243" s="124" t="s">
        <v>1314</v>
      </c>
    </row>
    <row r="3244" spans="1:16" ht="76.5">
      <c r="A3244" s="257">
        <v>25</v>
      </c>
      <c r="B3244" s="124"/>
      <c r="C3244" s="125" t="s">
        <v>694</v>
      </c>
      <c r="D3244" s="119">
        <v>43230</v>
      </c>
      <c r="E3244" s="120" t="s">
        <v>6501</v>
      </c>
      <c r="F3244" s="120" t="s">
        <v>1315</v>
      </c>
      <c r="G3244" s="120">
        <v>17628505</v>
      </c>
      <c r="H3244" s="124"/>
      <c r="I3244" s="128" t="s">
        <v>7675</v>
      </c>
      <c r="J3244" s="124"/>
      <c r="K3244" s="124"/>
      <c r="L3244" s="124"/>
      <c r="M3244" s="124"/>
      <c r="N3244" s="207">
        <v>133653.16</v>
      </c>
      <c r="O3244" s="207">
        <v>0</v>
      </c>
      <c r="P3244" s="124" t="s">
        <v>1314</v>
      </c>
    </row>
    <row r="3245" spans="1:16" ht="76.5">
      <c r="A3245" s="257">
        <v>25</v>
      </c>
      <c r="B3245" s="124"/>
      <c r="C3245" s="125" t="s">
        <v>694</v>
      </c>
      <c r="D3245" s="119">
        <v>43230</v>
      </c>
      <c r="E3245" s="120" t="s">
        <v>6502</v>
      </c>
      <c r="F3245" s="120" t="s">
        <v>1315</v>
      </c>
      <c r="G3245" s="120">
        <v>17628432</v>
      </c>
      <c r="H3245" s="124"/>
      <c r="I3245" s="128" t="s">
        <v>7676</v>
      </c>
      <c r="J3245" s="124"/>
      <c r="K3245" s="124"/>
      <c r="L3245" s="124"/>
      <c r="M3245" s="124"/>
      <c r="N3245" s="207">
        <v>156819.07</v>
      </c>
      <c r="O3245" s="207">
        <v>0</v>
      </c>
      <c r="P3245" s="124" t="s">
        <v>1314</v>
      </c>
    </row>
    <row r="3246" spans="1:16" ht="76.5">
      <c r="A3246" s="257">
        <v>25</v>
      </c>
      <c r="B3246" s="124"/>
      <c r="C3246" s="125" t="s">
        <v>694</v>
      </c>
      <c r="D3246" s="119">
        <v>43230</v>
      </c>
      <c r="E3246" s="120" t="s">
        <v>6503</v>
      </c>
      <c r="F3246" s="120" t="s">
        <v>1315</v>
      </c>
      <c r="G3246" s="120">
        <v>17628430</v>
      </c>
      <c r="H3246" s="124"/>
      <c r="I3246" s="128" t="s">
        <v>7677</v>
      </c>
      <c r="J3246" s="124"/>
      <c r="K3246" s="124"/>
      <c r="L3246" s="124"/>
      <c r="M3246" s="124"/>
      <c r="N3246" s="207">
        <v>857530.43</v>
      </c>
      <c r="O3246" s="207">
        <v>0</v>
      </c>
      <c r="P3246" s="124" t="s">
        <v>1314</v>
      </c>
    </row>
    <row r="3247" spans="1:16" ht="76.5">
      <c r="A3247" s="257">
        <v>25</v>
      </c>
      <c r="B3247" s="124"/>
      <c r="C3247" s="125" t="s">
        <v>694</v>
      </c>
      <c r="D3247" s="119">
        <v>43230</v>
      </c>
      <c r="E3247" s="120" t="s">
        <v>6504</v>
      </c>
      <c r="F3247" s="120" t="s">
        <v>1315</v>
      </c>
      <c r="G3247" s="120">
        <v>17628429</v>
      </c>
      <c r="H3247" s="124"/>
      <c r="I3247" s="128" t="s">
        <v>7678</v>
      </c>
      <c r="J3247" s="124"/>
      <c r="K3247" s="124"/>
      <c r="L3247" s="124"/>
      <c r="M3247" s="124"/>
      <c r="N3247" s="207">
        <v>135155.79</v>
      </c>
      <c r="O3247" s="207">
        <v>0</v>
      </c>
      <c r="P3247" s="124" t="s">
        <v>1314</v>
      </c>
    </row>
    <row r="3248" spans="1:16" ht="76.5">
      <c r="A3248" s="257">
        <v>25</v>
      </c>
      <c r="B3248" s="124"/>
      <c r="C3248" s="125" t="s">
        <v>694</v>
      </c>
      <c r="D3248" s="119">
        <v>43230</v>
      </c>
      <c r="E3248" s="120" t="s">
        <v>6505</v>
      </c>
      <c r="F3248" s="120" t="s">
        <v>1315</v>
      </c>
      <c r="G3248" s="120">
        <v>17628361</v>
      </c>
      <c r="H3248" s="124"/>
      <c r="I3248" s="128" t="s">
        <v>7679</v>
      </c>
      <c r="J3248" s="124"/>
      <c r="K3248" s="124"/>
      <c r="L3248" s="124"/>
      <c r="M3248" s="124"/>
      <c r="N3248" s="207">
        <v>152517.01999999999</v>
      </c>
      <c r="O3248" s="207">
        <v>0</v>
      </c>
      <c r="P3248" s="124" t="s">
        <v>1314</v>
      </c>
    </row>
    <row r="3249" spans="1:16" ht="76.5">
      <c r="A3249" s="257">
        <v>25</v>
      </c>
      <c r="B3249" s="124"/>
      <c r="C3249" s="125" t="s">
        <v>694</v>
      </c>
      <c r="D3249" s="119">
        <v>43230</v>
      </c>
      <c r="E3249" s="120" t="s">
        <v>6506</v>
      </c>
      <c r="F3249" s="120" t="s">
        <v>1315</v>
      </c>
      <c r="G3249" s="120">
        <v>17628341</v>
      </c>
      <c r="H3249" s="124"/>
      <c r="I3249" s="128" t="s">
        <v>7680</v>
      </c>
      <c r="J3249" s="124"/>
      <c r="K3249" s="124"/>
      <c r="L3249" s="124"/>
      <c r="M3249" s="124"/>
      <c r="N3249" s="207">
        <v>725334.05</v>
      </c>
      <c r="O3249" s="207">
        <v>0</v>
      </c>
      <c r="P3249" s="124" t="s">
        <v>1314</v>
      </c>
    </row>
    <row r="3250" spans="1:16" ht="76.5">
      <c r="A3250" s="257">
        <v>25</v>
      </c>
      <c r="B3250" s="124"/>
      <c r="C3250" s="125" t="s">
        <v>694</v>
      </c>
      <c r="D3250" s="119">
        <v>43230</v>
      </c>
      <c r="E3250" s="120" t="s">
        <v>6507</v>
      </c>
      <c r="F3250" s="120" t="s">
        <v>1315</v>
      </c>
      <c r="G3250" s="120">
        <v>17628325</v>
      </c>
      <c r="H3250" s="124"/>
      <c r="I3250" s="128" t="s">
        <v>7681</v>
      </c>
      <c r="J3250" s="124"/>
      <c r="K3250" s="124"/>
      <c r="L3250" s="124"/>
      <c r="M3250" s="124"/>
      <c r="N3250" s="207">
        <v>1494411.86</v>
      </c>
      <c r="O3250" s="207">
        <v>0</v>
      </c>
      <c r="P3250" s="124" t="s">
        <v>1314</v>
      </c>
    </row>
    <row r="3251" spans="1:16" ht="76.5">
      <c r="A3251" s="257">
        <v>25</v>
      </c>
      <c r="B3251" s="124"/>
      <c r="C3251" s="125" t="s">
        <v>694</v>
      </c>
      <c r="D3251" s="119">
        <v>43230</v>
      </c>
      <c r="E3251" s="120" t="s">
        <v>6508</v>
      </c>
      <c r="F3251" s="120" t="s">
        <v>1315</v>
      </c>
      <c r="G3251" s="120">
        <v>17628318</v>
      </c>
      <c r="H3251" s="124"/>
      <c r="I3251" s="128" t="s">
        <v>7682</v>
      </c>
      <c r="J3251" s="124"/>
      <c r="K3251" s="124"/>
      <c r="L3251" s="124"/>
      <c r="M3251" s="124"/>
      <c r="N3251" s="207">
        <v>1985775.57</v>
      </c>
      <c r="O3251" s="207">
        <v>0</v>
      </c>
      <c r="P3251" s="124" t="s">
        <v>1314</v>
      </c>
    </row>
    <row r="3252" spans="1:16" ht="76.5">
      <c r="A3252" s="257">
        <v>25</v>
      </c>
      <c r="B3252" s="124"/>
      <c r="C3252" s="125" t="s">
        <v>694</v>
      </c>
      <c r="D3252" s="119">
        <v>43230</v>
      </c>
      <c r="E3252" s="120" t="s">
        <v>6509</v>
      </c>
      <c r="F3252" s="120" t="s">
        <v>1315</v>
      </c>
      <c r="G3252" s="120">
        <v>17628246</v>
      </c>
      <c r="H3252" s="124"/>
      <c r="I3252" s="128" t="s">
        <v>7683</v>
      </c>
      <c r="J3252" s="124"/>
      <c r="K3252" s="124"/>
      <c r="L3252" s="124"/>
      <c r="M3252" s="124"/>
      <c r="N3252" s="207">
        <v>2458.8200000000002</v>
      </c>
      <c r="O3252" s="207">
        <v>0</v>
      </c>
      <c r="P3252" s="124" t="s">
        <v>1314</v>
      </c>
    </row>
    <row r="3253" spans="1:16" ht="76.5">
      <c r="A3253" s="257">
        <v>25</v>
      </c>
      <c r="B3253" s="124"/>
      <c r="C3253" s="125" t="s">
        <v>694</v>
      </c>
      <c r="D3253" s="119">
        <v>43230</v>
      </c>
      <c r="E3253" s="120" t="s">
        <v>6510</v>
      </c>
      <c r="F3253" s="120" t="s">
        <v>1315</v>
      </c>
      <c r="G3253" s="120">
        <v>17614537</v>
      </c>
      <c r="H3253" s="124"/>
      <c r="I3253" s="128" t="s">
        <v>7684</v>
      </c>
      <c r="J3253" s="124"/>
      <c r="K3253" s="124"/>
      <c r="L3253" s="124"/>
      <c r="M3253" s="124"/>
      <c r="N3253" s="207">
        <v>209107.32</v>
      </c>
      <c r="O3253" s="207">
        <v>0</v>
      </c>
      <c r="P3253" s="124" t="s">
        <v>1314</v>
      </c>
    </row>
    <row r="3254" spans="1:16" ht="76.5">
      <c r="A3254" s="257">
        <v>25</v>
      </c>
      <c r="B3254" s="124"/>
      <c r="C3254" s="125" t="s">
        <v>694</v>
      </c>
      <c r="D3254" s="119">
        <v>43230</v>
      </c>
      <c r="E3254" s="120" t="s">
        <v>6511</v>
      </c>
      <c r="F3254" s="120" t="s">
        <v>1315</v>
      </c>
      <c r="G3254" s="120">
        <v>17614536</v>
      </c>
      <c r="H3254" s="124"/>
      <c r="I3254" s="128" t="s">
        <v>7685</v>
      </c>
      <c r="J3254" s="124"/>
      <c r="K3254" s="124"/>
      <c r="L3254" s="124"/>
      <c r="M3254" s="124"/>
      <c r="N3254" s="207">
        <v>1525267.03</v>
      </c>
      <c r="O3254" s="207">
        <v>0</v>
      </c>
      <c r="P3254" s="124" t="s">
        <v>1314</v>
      </c>
    </row>
    <row r="3255" spans="1:16" ht="76.5">
      <c r="A3255" s="257">
        <v>25</v>
      </c>
      <c r="B3255" s="124"/>
      <c r="C3255" s="125" t="s">
        <v>694</v>
      </c>
      <c r="D3255" s="119">
        <v>43230</v>
      </c>
      <c r="E3255" s="120" t="s">
        <v>6512</v>
      </c>
      <c r="F3255" s="120" t="s">
        <v>1315</v>
      </c>
      <c r="G3255" s="120">
        <v>17614534</v>
      </c>
      <c r="H3255" s="124"/>
      <c r="I3255" s="128" t="s">
        <v>7686</v>
      </c>
      <c r="J3255" s="124"/>
      <c r="K3255" s="124"/>
      <c r="L3255" s="124"/>
      <c r="M3255" s="124"/>
      <c r="N3255" s="207">
        <v>180975.92</v>
      </c>
      <c r="O3255" s="207">
        <v>0</v>
      </c>
      <c r="P3255" s="124" t="s">
        <v>1314</v>
      </c>
    </row>
    <row r="3256" spans="1:16" ht="76.5">
      <c r="A3256" s="257">
        <v>25</v>
      </c>
      <c r="B3256" s="124"/>
      <c r="C3256" s="125" t="s">
        <v>694</v>
      </c>
      <c r="D3256" s="119">
        <v>43230</v>
      </c>
      <c r="E3256" s="120" t="s">
        <v>6513</v>
      </c>
      <c r="F3256" s="120" t="s">
        <v>1315</v>
      </c>
      <c r="G3256" s="120">
        <v>17614531</v>
      </c>
      <c r="H3256" s="124"/>
      <c r="I3256" s="128" t="s">
        <v>7687</v>
      </c>
      <c r="J3256" s="124"/>
      <c r="K3256" s="124"/>
      <c r="L3256" s="124"/>
      <c r="M3256" s="124"/>
      <c r="N3256" s="207">
        <v>338922.84</v>
      </c>
      <c r="O3256" s="207">
        <v>0</v>
      </c>
      <c r="P3256" s="124" t="s">
        <v>1314</v>
      </c>
    </row>
    <row r="3257" spans="1:16" ht="76.5">
      <c r="A3257" s="257">
        <v>25</v>
      </c>
      <c r="B3257" s="124"/>
      <c r="C3257" s="125" t="s">
        <v>694</v>
      </c>
      <c r="D3257" s="119">
        <v>43230</v>
      </c>
      <c r="E3257" s="120" t="s">
        <v>6514</v>
      </c>
      <c r="F3257" s="120" t="s">
        <v>1315</v>
      </c>
      <c r="G3257" s="120">
        <v>17614529</v>
      </c>
      <c r="H3257" s="124"/>
      <c r="I3257" s="128" t="s">
        <v>7688</v>
      </c>
      <c r="J3257" s="124"/>
      <c r="K3257" s="124"/>
      <c r="L3257" s="124"/>
      <c r="M3257" s="124"/>
      <c r="N3257" s="207">
        <v>2777488.17</v>
      </c>
      <c r="O3257" s="207">
        <v>0</v>
      </c>
      <c r="P3257" s="124" t="s">
        <v>1314</v>
      </c>
    </row>
    <row r="3258" spans="1:16" ht="76.5">
      <c r="A3258" s="257">
        <v>25</v>
      </c>
      <c r="B3258" s="124"/>
      <c r="C3258" s="125" t="s">
        <v>694</v>
      </c>
      <c r="D3258" s="119">
        <v>43230</v>
      </c>
      <c r="E3258" s="120" t="s">
        <v>6515</v>
      </c>
      <c r="F3258" s="120" t="s">
        <v>1315</v>
      </c>
      <c r="G3258" s="120">
        <v>17614525</v>
      </c>
      <c r="H3258" s="124"/>
      <c r="I3258" s="128" t="s">
        <v>7689</v>
      </c>
      <c r="J3258" s="124"/>
      <c r="K3258" s="124"/>
      <c r="L3258" s="124"/>
      <c r="M3258" s="124"/>
      <c r="N3258" s="207">
        <v>262699.63</v>
      </c>
      <c r="O3258" s="207">
        <v>0</v>
      </c>
      <c r="P3258" s="124" t="s">
        <v>1314</v>
      </c>
    </row>
    <row r="3259" spans="1:16" ht="76.5">
      <c r="A3259" s="257">
        <v>25</v>
      </c>
      <c r="B3259" s="124"/>
      <c r="C3259" s="125" t="s">
        <v>694</v>
      </c>
      <c r="D3259" s="119">
        <v>43230</v>
      </c>
      <c r="E3259" s="120" t="s">
        <v>6516</v>
      </c>
      <c r="F3259" s="120" t="s">
        <v>1315</v>
      </c>
      <c r="G3259" s="120">
        <v>17614524</v>
      </c>
      <c r="H3259" s="124"/>
      <c r="I3259" s="128" t="s">
        <v>7690</v>
      </c>
      <c r="J3259" s="124"/>
      <c r="K3259" s="124"/>
      <c r="L3259" s="124"/>
      <c r="M3259" s="124"/>
      <c r="N3259" s="207">
        <v>165551.45000000001</v>
      </c>
      <c r="O3259" s="207">
        <v>0</v>
      </c>
      <c r="P3259" s="124" t="s">
        <v>1314</v>
      </c>
    </row>
    <row r="3260" spans="1:16" ht="76.5">
      <c r="A3260" s="257">
        <v>25</v>
      </c>
      <c r="B3260" s="124"/>
      <c r="C3260" s="125" t="s">
        <v>694</v>
      </c>
      <c r="D3260" s="119">
        <v>43230</v>
      </c>
      <c r="E3260" s="120" t="s">
        <v>6517</v>
      </c>
      <c r="F3260" s="120" t="s">
        <v>1315</v>
      </c>
      <c r="G3260" s="120">
        <v>17614333</v>
      </c>
      <c r="H3260" s="124"/>
      <c r="I3260" s="128" t="s">
        <v>7691</v>
      </c>
      <c r="J3260" s="124"/>
      <c r="K3260" s="124"/>
      <c r="L3260" s="124"/>
      <c r="M3260" s="124"/>
      <c r="N3260" s="207">
        <v>2065525.61</v>
      </c>
      <c r="O3260" s="207">
        <v>0</v>
      </c>
      <c r="P3260" s="124" t="s">
        <v>1314</v>
      </c>
    </row>
    <row r="3261" spans="1:16" ht="76.5">
      <c r="A3261" s="257">
        <v>25</v>
      </c>
      <c r="B3261" s="124"/>
      <c r="C3261" s="125" t="s">
        <v>694</v>
      </c>
      <c r="D3261" s="119">
        <v>43230</v>
      </c>
      <c r="E3261" s="120" t="s">
        <v>6518</v>
      </c>
      <c r="F3261" s="120" t="s">
        <v>1315</v>
      </c>
      <c r="G3261" s="120">
        <v>17614290</v>
      </c>
      <c r="H3261" s="124"/>
      <c r="I3261" s="128" t="s">
        <v>7692</v>
      </c>
      <c r="J3261" s="124"/>
      <c r="K3261" s="124"/>
      <c r="L3261" s="124"/>
      <c r="M3261" s="124"/>
      <c r="N3261" s="207">
        <v>1382520.2</v>
      </c>
      <c r="O3261" s="207">
        <v>0</v>
      </c>
      <c r="P3261" s="124" t="s">
        <v>1314</v>
      </c>
    </row>
    <row r="3262" spans="1:16" ht="76.5">
      <c r="A3262" s="257">
        <v>25</v>
      </c>
      <c r="B3262" s="124"/>
      <c r="C3262" s="125" t="s">
        <v>694</v>
      </c>
      <c r="D3262" s="119">
        <v>43230</v>
      </c>
      <c r="E3262" s="120" t="s">
        <v>6519</v>
      </c>
      <c r="F3262" s="120" t="s">
        <v>1315</v>
      </c>
      <c r="G3262" s="120">
        <v>17614184</v>
      </c>
      <c r="H3262" s="124"/>
      <c r="I3262" s="128" t="s">
        <v>7693</v>
      </c>
      <c r="J3262" s="124"/>
      <c r="K3262" s="124"/>
      <c r="L3262" s="124"/>
      <c r="M3262" s="124"/>
      <c r="N3262" s="207">
        <v>228671.66</v>
      </c>
      <c r="O3262" s="207">
        <v>0</v>
      </c>
      <c r="P3262" s="124" t="s">
        <v>1314</v>
      </c>
    </row>
    <row r="3263" spans="1:16" ht="76.5">
      <c r="A3263" s="257">
        <v>25</v>
      </c>
      <c r="B3263" s="124"/>
      <c r="C3263" s="125" t="s">
        <v>694</v>
      </c>
      <c r="D3263" s="119">
        <v>43230</v>
      </c>
      <c r="E3263" s="120" t="s">
        <v>6520</v>
      </c>
      <c r="F3263" s="120" t="s">
        <v>1315</v>
      </c>
      <c r="G3263" s="120">
        <v>17613219</v>
      </c>
      <c r="H3263" s="124"/>
      <c r="I3263" s="128" t="s">
        <v>7694</v>
      </c>
      <c r="J3263" s="124"/>
      <c r="K3263" s="124"/>
      <c r="L3263" s="124"/>
      <c r="M3263" s="124"/>
      <c r="N3263" s="207">
        <v>148613.21</v>
      </c>
      <c r="O3263" s="207">
        <v>0</v>
      </c>
      <c r="P3263" s="124" t="s">
        <v>1314</v>
      </c>
    </row>
    <row r="3264" spans="1:16" ht="76.5">
      <c r="A3264" s="257">
        <v>25</v>
      </c>
      <c r="B3264" s="124"/>
      <c r="C3264" s="125" t="s">
        <v>694</v>
      </c>
      <c r="D3264" s="119">
        <v>43230</v>
      </c>
      <c r="E3264" s="120" t="s">
        <v>6521</v>
      </c>
      <c r="F3264" s="120" t="s">
        <v>1315</v>
      </c>
      <c r="G3264" s="120">
        <v>17612802</v>
      </c>
      <c r="H3264" s="124"/>
      <c r="I3264" s="128" t="s">
        <v>7695</v>
      </c>
      <c r="J3264" s="124"/>
      <c r="K3264" s="124"/>
      <c r="L3264" s="124"/>
      <c r="M3264" s="124"/>
      <c r="N3264" s="207">
        <v>512029.59</v>
      </c>
      <c r="O3264" s="207">
        <v>0</v>
      </c>
      <c r="P3264" s="124" t="s">
        <v>1314</v>
      </c>
    </row>
    <row r="3265" spans="1:16" ht="76.5">
      <c r="A3265" s="257">
        <v>25</v>
      </c>
      <c r="B3265" s="124"/>
      <c r="C3265" s="125" t="s">
        <v>694</v>
      </c>
      <c r="D3265" s="119">
        <v>43230</v>
      </c>
      <c r="E3265" s="120" t="s">
        <v>6522</v>
      </c>
      <c r="F3265" s="120" t="s">
        <v>1315</v>
      </c>
      <c r="G3265" s="120">
        <v>17612626</v>
      </c>
      <c r="H3265" s="124"/>
      <c r="I3265" s="128" t="s">
        <v>7696</v>
      </c>
      <c r="J3265" s="124"/>
      <c r="K3265" s="124"/>
      <c r="L3265" s="124"/>
      <c r="M3265" s="124"/>
      <c r="N3265" s="207">
        <v>3673896.95</v>
      </c>
      <c r="O3265" s="207">
        <v>0</v>
      </c>
      <c r="P3265" s="124" t="s">
        <v>1314</v>
      </c>
    </row>
    <row r="3266" spans="1:16" ht="76.5">
      <c r="A3266" s="257">
        <v>25</v>
      </c>
      <c r="B3266" s="124"/>
      <c r="C3266" s="125" t="s">
        <v>694</v>
      </c>
      <c r="D3266" s="119">
        <v>43230</v>
      </c>
      <c r="E3266" s="120" t="s">
        <v>6523</v>
      </c>
      <c r="F3266" s="120" t="s">
        <v>1315</v>
      </c>
      <c r="G3266" s="120">
        <v>17612530</v>
      </c>
      <c r="H3266" s="124"/>
      <c r="I3266" s="128" t="s">
        <v>7697</v>
      </c>
      <c r="J3266" s="124"/>
      <c r="K3266" s="124"/>
      <c r="L3266" s="124"/>
      <c r="M3266" s="124"/>
      <c r="N3266" s="207">
        <v>563638.36</v>
      </c>
      <c r="O3266" s="207">
        <v>0</v>
      </c>
      <c r="P3266" s="124" t="s">
        <v>1314</v>
      </c>
    </row>
    <row r="3267" spans="1:16" ht="76.5">
      <c r="A3267" s="257">
        <v>25</v>
      </c>
      <c r="B3267" s="124"/>
      <c r="C3267" s="125" t="s">
        <v>694</v>
      </c>
      <c r="D3267" s="119">
        <v>43230</v>
      </c>
      <c r="E3267" s="120" t="s">
        <v>6524</v>
      </c>
      <c r="F3267" s="120" t="s">
        <v>1315</v>
      </c>
      <c r="G3267" s="120">
        <v>17612484</v>
      </c>
      <c r="H3267" s="124"/>
      <c r="I3267" s="128" t="s">
        <v>7698</v>
      </c>
      <c r="J3267" s="124"/>
      <c r="K3267" s="124"/>
      <c r="L3267" s="124"/>
      <c r="M3267" s="124"/>
      <c r="N3267" s="207">
        <v>348118.37</v>
      </c>
      <c r="O3267" s="207">
        <v>0</v>
      </c>
      <c r="P3267" s="124" t="s">
        <v>1314</v>
      </c>
    </row>
    <row r="3268" spans="1:16" ht="76.5">
      <c r="A3268" s="257">
        <v>25</v>
      </c>
      <c r="B3268" s="124"/>
      <c r="C3268" s="125" t="s">
        <v>694</v>
      </c>
      <c r="D3268" s="119">
        <v>43230</v>
      </c>
      <c r="E3268" s="120" t="s">
        <v>6525</v>
      </c>
      <c r="F3268" s="120" t="s">
        <v>1315</v>
      </c>
      <c r="G3268" s="120">
        <v>17614522</v>
      </c>
      <c r="H3268" s="124"/>
      <c r="I3268" s="128" t="s">
        <v>7699</v>
      </c>
      <c r="J3268" s="124"/>
      <c r="K3268" s="124"/>
      <c r="L3268" s="124"/>
      <c r="M3268" s="124"/>
      <c r="N3268" s="207">
        <v>900887.79</v>
      </c>
      <c r="O3268" s="207">
        <v>0</v>
      </c>
      <c r="P3268" s="124" t="s">
        <v>1314</v>
      </c>
    </row>
    <row r="3269" spans="1:16" ht="76.5">
      <c r="A3269" s="257">
        <v>25</v>
      </c>
      <c r="B3269" s="124"/>
      <c r="C3269" s="125" t="s">
        <v>694</v>
      </c>
      <c r="D3269" s="119">
        <v>43230</v>
      </c>
      <c r="E3269" s="120" t="s">
        <v>6526</v>
      </c>
      <c r="F3269" s="120" t="s">
        <v>1315</v>
      </c>
      <c r="G3269" s="120">
        <v>17614521</v>
      </c>
      <c r="H3269" s="124"/>
      <c r="I3269" s="128" t="s">
        <v>3687</v>
      </c>
      <c r="J3269" s="124"/>
      <c r="K3269" s="124"/>
      <c r="L3269" s="124"/>
      <c r="M3269" s="124"/>
      <c r="N3269" s="207">
        <v>316047.53000000003</v>
      </c>
      <c r="O3269" s="207">
        <v>0</v>
      </c>
      <c r="P3269" s="124" t="s">
        <v>1314</v>
      </c>
    </row>
    <row r="3270" spans="1:16" ht="76.5">
      <c r="A3270" s="257">
        <v>25</v>
      </c>
      <c r="B3270" s="124"/>
      <c r="C3270" s="125" t="s">
        <v>694</v>
      </c>
      <c r="D3270" s="119">
        <v>43230</v>
      </c>
      <c r="E3270" s="120" t="s">
        <v>6527</v>
      </c>
      <c r="F3270" s="120" t="s">
        <v>1315</v>
      </c>
      <c r="G3270" s="120">
        <v>17614519</v>
      </c>
      <c r="H3270" s="124"/>
      <c r="I3270" s="128" t="s">
        <v>7700</v>
      </c>
      <c r="J3270" s="124"/>
      <c r="K3270" s="124"/>
      <c r="L3270" s="124"/>
      <c r="M3270" s="124"/>
      <c r="N3270" s="207">
        <v>710995.56</v>
      </c>
      <c r="O3270" s="207">
        <v>0</v>
      </c>
      <c r="P3270" s="124" t="s">
        <v>1314</v>
      </c>
    </row>
    <row r="3271" spans="1:16" ht="76.5">
      <c r="A3271" s="257">
        <v>25</v>
      </c>
      <c r="B3271" s="124"/>
      <c r="C3271" s="125" t="s">
        <v>694</v>
      </c>
      <c r="D3271" s="119">
        <v>43230</v>
      </c>
      <c r="E3271" s="120" t="s">
        <v>6528</v>
      </c>
      <c r="F3271" s="120" t="s">
        <v>1315</v>
      </c>
      <c r="G3271" s="120">
        <v>17614518</v>
      </c>
      <c r="H3271" s="124"/>
      <c r="I3271" s="128" t="s">
        <v>7701</v>
      </c>
      <c r="J3271" s="124"/>
      <c r="K3271" s="124"/>
      <c r="L3271" s="124"/>
      <c r="M3271" s="124"/>
      <c r="N3271" s="207">
        <v>2061822.83</v>
      </c>
      <c r="O3271" s="207">
        <v>0</v>
      </c>
      <c r="P3271" s="124" t="s">
        <v>1314</v>
      </c>
    </row>
    <row r="3272" spans="1:16" ht="76.5">
      <c r="A3272" s="257">
        <v>25</v>
      </c>
      <c r="B3272" s="124"/>
      <c r="C3272" s="125" t="s">
        <v>694</v>
      </c>
      <c r="D3272" s="119">
        <v>43230</v>
      </c>
      <c r="E3272" s="120" t="s">
        <v>6529</v>
      </c>
      <c r="F3272" s="120" t="s">
        <v>1315</v>
      </c>
      <c r="G3272" s="120">
        <v>17614535</v>
      </c>
      <c r="H3272" s="124"/>
      <c r="I3272" s="128" t="s">
        <v>7702</v>
      </c>
      <c r="J3272" s="124"/>
      <c r="K3272" s="124"/>
      <c r="L3272" s="124"/>
      <c r="M3272" s="124"/>
      <c r="N3272" s="207">
        <v>216683.94</v>
      </c>
      <c r="O3272" s="207">
        <v>0</v>
      </c>
      <c r="P3272" s="124" t="s">
        <v>1314</v>
      </c>
    </row>
    <row r="3273" spans="1:16" ht="76.5">
      <c r="A3273" s="257">
        <v>25</v>
      </c>
      <c r="B3273" s="124"/>
      <c r="C3273" s="125" t="s">
        <v>694</v>
      </c>
      <c r="D3273" s="119">
        <v>43230</v>
      </c>
      <c r="E3273" s="120" t="s">
        <v>6530</v>
      </c>
      <c r="F3273" s="120" t="s">
        <v>1315</v>
      </c>
      <c r="G3273" s="120">
        <v>17614533</v>
      </c>
      <c r="H3273" s="124"/>
      <c r="I3273" s="128" t="s">
        <v>7703</v>
      </c>
      <c r="J3273" s="124"/>
      <c r="K3273" s="124"/>
      <c r="L3273" s="124"/>
      <c r="M3273" s="124"/>
      <c r="N3273" s="207">
        <v>650461.24</v>
      </c>
      <c r="O3273" s="207">
        <v>0</v>
      </c>
      <c r="P3273" s="124" t="s">
        <v>1314</v>
      </c>
    </row>
    <row r="3274" spans="1:16" ht="76.5">
      <c r="A3274" s="257">
        <v>25</v>
      </c>
      <c r="B3274" s="124"/>
      <c r="C3274" s="125" t="s">
        <v>694</v>
      </c>
      <c r="D3274" s="119">
        <v>43230</v>
      </c>
      <c r="E3274" s="120" t="s">
        <v>6531</v>
      </c>
      <c r="F3274" s="120" t="s">
        <v>1315</v>
      </c>
      <c r="G3274" s="120">
        <v>17614532</v>
      </c>
      <c r="H3274" s="124"/>
      <c r="I3274" s="128" t="s">
        <v>7704</v>
      </c>
      <c r="J3274" s="124"/>
      <c r="K3274" s="124"/>
      <c r="L3274" s="124"/>
      <c r="M3274" s="124"/>
      <c r="N3274" s="207">
        <v>102549.03</v>
      </c>
      <c r="O3274" s="207">
        <v>0</v>
      </c>
      <c r="P3274" s="124" t="s">
        <v>1314</v>
      </c>
    </row>
    <row r="3275" spans="1:16" ht="76.5">
      <c r="A3275" s="257">
        <v>25</v>
      </c>
      <c r="B3275" s="124"/>
      <c r="C3275" s="125" t="s">
        <v>694</v>
      </c>
      <c r="D3275" s="119">
        <v>43230</v>
      </c>
      <c r="E3275" s="120" t="s">
        <v>6532</v>
      </c>
      <c r="F3275" s="120" t="s">
        <v>1315</v>
      </c>
      <c r="G3275" s="120">
        <v>17614530</v>
      </c>
      <c r="H3275" s="124"/>
      <c r="I3275" s="128" t="s">
        <v>7705</v>
      </c>
      <c r="J3275" s="124"/>
      <c r="K3275" s="124"/>
      <c r="L3275" s="124"/>
      <c r="M3275" s="124"/>
      <c r="N3275" s="207">
        <v>182323.68</v>
      </c>
      <c r="O3275" s="207">
        <v>0</v>
      </c>
      <c r="P3275" s="124" t="s">
        <v>1314</v>
      </c>
    </row>
    <row r="3276" spans="1:16" ht="76.5">
      <c r="A3276" s="257">
        <v>25</v>
      </c>
      <c r="B3276" s="124"/>
      <c r="C3276" s="125" t="s">
        <v>694</v>
      </c>
      <c r="D3276" s="119">
        <v>43230</v>
      </c>
      <c r="E3276" s="120" t="s">
        <v>6533</v>
      </c>
      <c r="F3276" s="120" t="s">
        <v>1315</v>
      </c>
      <c r="G3276" s="120">
        <v>17614528</v>
      </c>
      <c r="H3276" s="124"/>
      <c r="I3276" s="128" t="s">
        <v>7706</v>
      </c>
      <c r="J3276" s="124"/>
      <c r="K3276" s="124"/>
      <c r="L3276" s="124"/>
      <c r="M3276" s="124"/>
      <c r="N3276" s="207">
        <v>1231830.32</v>
      </c>
      <c r="O3276" s="207">
        <v>0</v>
      </c>
      <c r="P3276" s="124" t="s">
        <v>1314</v>
      </c>
    </row>
    <row r="3277" spans="1:16" ht="76.5">
      <c r="A3277" s="257">
        <v>25</v>
      </c>
      <c r="B3277" s="124"/>
      <c r="C3277" s="125" t="s">
        <v>694</v>
      </c>
      <c r="D3277" s="119">
        <v>43230</v>
      </c>
      <c r="E3277" s="120" t="s">
        <v>6534</v>
      </c>
      <c r="F3277" s="120" t="s">
        <v>1315</v>
      </c>
      <c r="G3277" s="120">
        <v>17614527</v>
      </c>
      <c r="H3277" s="124"/>
      <c r="I3277" s="128" t="s">
        <v>7707</v>
      </c>
      <c r="J3277" s="124"/>
      <c r="K3277" s="124"/>
      <c r="L3277" s="124"/>
      <c r="M3277" s="124"/>
      <c r="N3277" s="207">
        <v>96151.14</v>
      </c>
      <c r="O3277" s="207">
        <v>0</v>
      </c>
      <c r="P3277" s="124" t="s">
        <v>1314</v>
      </c>
    </row>
    <row r="3278" spans="1:16" ht="76.5">
      <c r="A3278" s="257">
        <v>25</v>
      </c>
      <c r="B3278" s="124"/>
      <c r="C3278" s="125" t="s">
        <v>694</v>
      </c>
      <c r="D3278" s="119">
        <v>43230</v>
      </c>
      <c r="E3278" s="120" t="s">
        <v>6535</v>
      </c>
      <c r="F3278" s="120" t="s">
        <v>1315</v>
      </c>
      <c r="G3278" s="120">
        <v>17614526</v>
      </c>
      <c r="H3278" s="124"/>
      <c r="I3278" s="128" t="s">
        <v>7708</v>
      </c>
      <c r="J3278" s="124"/>
      <c r="K3278" s="124"/>
      <c r="L3278" s="124"/>
      <c r="M3278" s="124"/>
      <c r="N3278" s="207">
        <v>272703.09999999998</v>
      </c>
      <c r="O3278" s="207">
        <v>0</v>
      </c>
      <c r="P3278" s="124" t="s">
        <v>1314</v>
      </c>
    </row>
    <row r="3279" spans="1:16" ht="76.5">
      <c r="A3279" s="257">
        <v>25</v>
      </c>
      <c r="B3279" s="124"/>
      <c r="C3279" s="125" t="s">
        <v>694</v>
      </c>
      <c r="D3279" s="119">
        <v>43230</v>
      </c>
      <c r="E3279" s="120" t="s">
        <v>6536</v>
      </c>
      <c r="F3279" s="120" t="s">
        <v>1315</v>
      </c>
      <c r="G3279" s="120">
        <v>17614523</v>
      </c>
      <c r="H3279" s="124"/>
      <c r="I3279" s="128" t="s">
        <v>7709</v>
      </c>
      <c r="J3279" s="124"/>
      <c r="K3279" s="124"/>
      <c r="L3279" s="124"/>
      <c r="M3279" s="124"/>
      <c r="N3279" s="207">
        <v>307410.87</v>
      </c>
      <c r="O3279" s="207">
        <v>0</v>
      </c>
      <c r="P3279" s="124" t="s">
        <v>1314</v>
      </c>
    </row>
    <row r="3280" spans="1:16" ht="76.5">
      <c r="A3280" s="257">
        <v>25</v>
      </c>
      <c r="B3280" s="124"/>
      <c r="C3280" s="125" t="s">
        <v>694</v>
      </c>
      <c r="D3280" s="119">
        <v>43230</v>
      </c>
      <c r="E3280" s="120" t="s">
        <v>6537</v>
      </c>
      <c r="F3280" s="120" t="s">
        <v>1315</v>
      </c>
      <c r="G3280" s="120">
        <v>17614520</v>
      </c>
      <c r="H3280" s="124"/>
      <c r="I3280" s="128" t="s">
        <v>7710</v>
      </c>
      <c r="J3280" s="124"/>
      <c r="K3280" s="124"/>
      <c r="L3280" s="124"/>
      <c r="M3280" s="124"/>
      <c r="N3280" s="207">
        <v>861183.51</v>
      </c>
      <c r="O3280" s="207">
        <v>0</v>
      </c>
      <c r="P3280" s="124" t="s">
        <v>1314</v>
      </c>
    </row>
    <row r="3281" spans="1:16" ht="76.5">
      <c r="A3281" s="257">
        <v>25</v>
      </c>
      <c r="B3281" s="124"/>
      <c r="C3281" s="125" t="s">
        <v>694</v>
      </c>
      <c r="D3281" s="119">
        <v>43230</v>
      </c>
      <c r="E3281" s="120" t="s">
        <v>6538</v>
      </c>
      <c r="F3281" s="120" t="s">
        <v>1315</v>
      </c>
      <c r="G3281" s="120">
        <v>17612483</v>
      </c>
      <c r="H3281" s="124"/>
      <c r="I3281" s="128" t="s">
        <v>7711</v>
      </c>
      <c r="J3281" s="124"/>
      <c r="K3281" s="124"/>
      <c r="L3281" s="124"/>
      <c r="M3281" s="124"/>
      <c r="N3281" s="207">
        <v>602556.47</v>
      </c>
      <c r="O3281" s="207">
        <v>0</v>
      </c>
      <c r="P3281" s="124" t="s">
        <v>1314</v>
      </c>
    </row>
    <row r="3282" spans="1:16" ht="76.5">
      <c r="A3282" s="257">
        <v>25</v>
      </c>
      <c r="B3282" s="124"/>
      <c r="C3282" s="125" t="s">
        <v>694</v>
      </c>
      <c r="D3282" s="119">
        <v>43230</v>
      </c>
      <c r="E3282" s="120" t="s">
        <v>6539</v>
      </c>
      <c r="F3282" s="120" t="s">
        <v>1315</v>
      </c>
      <c r="G3282" s="120">
        <v>17612478</v>
      </c>
      <c r="H3282" s="124"/>
      <c r="I3282" s="128" t="s">
        <v>7712</v>
      </c>
      <c r="J3282" s="124"/>
      <c r="K3282" s="124"/>
      <c r="L3282" s="124"/>
      <c r="M3282" s="124"/>
      <c r="N3282" s="207">
        <v>705530.01</v>
      </c>
      <c r="O3282" s="207">
        <v>0</v>
      </c>
      <c r="P3282" s="124" t="s">
        <v>1314</v>
      </c>
    </row>
    <row r="3283" spans="1:16" ht="76.5">
      <c r="A3283" s="257">
        <v>25</v>
      </c>
      <c r="B3283" s="124"/>
      <c r="C3283" s="125" t="s">
        <v>694</v>
      </c>
      <c r="D3283" s="119">
        <v>43230</v>
      </c>
      <c r="E3283" s="120" t="s">
        <v>6540</v>
      </c>
      <c r="F3283" s="120" t="s">
        <v>1315</v>
      </c>
      <c r="G3283" s="120">
        <v>17612436</v>
      </c>
      <c r="H3283" s="124"/>
      <c r="I3283" s="128" t="s">
        <v>7713</v>
      </c>
      <c r="J3283" s="124"/>
      <c r="K3283" s="124"/>
      <c r="L3283" s="124"/>
      <c r="M3283" s="124"/>
      <c r="N3283" s="207">
        <v>297782.96000000002</v>
      </c>
      <c r="O3283" s="207">
        <v>0</v>
      </c>
      <c r="P3283" s="124" t="s">
        <v>1314</v>
      </c>
    </row>
    <row r="3284" spans="1:16" ht="76.5">
      <c r="A3284" s="257">
        <v>25</v>
      </c>
      <c r="B3284" s="124"/>
      <c r="C3284" s="125" t="s">
        <v>694</v>
      </c>
      <c r="D3284" s="119">
        <v>43230</v>
      </c>
      <c r="E3284" s="120" t="s">
        <v>6541</v>
      </c>
      <c r="F3284" s="120" t="s">
        <v>1315</v>
      </c>
      <c r="G3284" s="120">
        <v>17612396</v>
      </c>
      <c r="H3284" s="124"/>
      <c r="I3284" s="128" t="s">
        <v>7714</v>
      </c>
      <c r="J3284" s="124"/>
      <c r="K3284" s="124"/>
      <c r="L3284" s="124"/>
      <c r="M3284" s="124"/>
      <c r="N3284" s="207">
        <v>318913.21000000002</v>
      </c>
      <c r="O3284" s="207">
        <v>0</v>
      </c>
      <c r="P3284" s="124" t="s">
        <v>1314</v>
      </c>
    </row>
    <row r="3285" spans="1:16" ht="76.5">
      <c r="A3285" s="257">
        <v>25</v>
      </c>
      <c r="B3285" s="124"/>
      <c r="C3285" s="125" t="s">
        <v>694</v>
      </c>
      <c r="D3285" s="119">
        <v>43230</v>
      </c>
      <c r="E3285" s="120" t="s">
        <v>6542</v>
      </c>
      <c r="F3285" s="120" t="s">
        <v>1315</v>
      </c>
      <c r="G3285" s="120">
        <v>17612382</v>
      </c>
      <c r="H3285" s="124"/>
      <c r="I3285" s="128" t="s">
        <v>7715</v>
      </c>
      <c r="J3285" s="124"/>
      <c r="K3285" s="124"/>
      <c r="L3285" s="124"/>
      <c r="M3285" s="124"/>
      <c r="N3285" s="207">
        <v>772013.27</v>
      </c>
      <c r="O3285" s="207">
        <v>0</v>
      </c>
      <c r="P3285" s="124" t="s">
        <v>1314</v>
      </c>
    </row>
    <row r="3286" spans="1:16" ht="76.5">
      <c r="A3286" s="257">
        <v>25</v>
      </c>
      <c r="B3286" s="124"/>
      <c r="C3286" s="125" t="s">
        <v>694</v>
      </c>
      <c r="D3286" s="119">
        <v>43230</v>
      </c>
      <c r="E3286" s="120" t="s">
        <v>6543</v>
      </c>
      <c r="F3286" s="120" t="s">
        <v>1315</v>
      </c>
      <c r="G3286" s="120">
        <v>17611872</v>
      </c>
      <c r="H3286" s="124"/>
      <c r="I3286" s="128" t="s">
        <v>7716</v>
      </c>
      <c r="J3286" s="124"/>
      <c r="K3286" s="124"/>
      <c r="L3286" s="124"/>
      <c r="M3286" s="124"/>
      <c r="N3286" s="207">
        <v>603114.68000000005</v>
      </c>
      <c r="O3286" s="207">
        <v>0</v>
      </c>
      <c r="P3286" s="124" t="s">
        <v>1314</v>
      </c>
    </row>
    <row r="3287" spans="1:16" ht="63.75">
      <c r="A3287" s="257">
        <v>513</v>
      </c>
      <c r="B3287" s="124"/>
      <c r="C3287" s="125" t="s">
        <v>201</v>
      </c>
      <c r="D3287" s="119">
        <v>43230</v>
      </c>
      <c r="E3287" s="120" t="s">
        <v>6544</v>
      </c>
      <c r="F3287" s="120" t="s">
        <v>11</v>
      </c>
      <c r="G3287" s="120">
        <v>921287</v>
      </c>
      <c r="H3287" s="124"/>
      <c r="I3287" s="128" t="s">
        <v>7717</v>
      </c>
      <c r="J3287" s="124"/>
      <c r="K3287" s="124"/>
      <c r="L3287" s="124"/>
      <c r="M3287" s="124"/>
      <c r="N3287" s="207">
        <v>16099.79</v>
      </c>
      <c r="O3287" s="207">
        <v>0</v>
      </c>
      <c r="P3287" s="124" t="s">
        <v>1314</v>
      </c>
    </row>
    <row r="3288" spans="1:16" ht="51">
      <c r="A3288" s="257" t="s">
        <v>619</v>
      </c>
      <c r="B3288" s="124"/>
      <c r="C3288" s="125" t="s">
        <v>713</v>
      </c>
      <c r="D3288" s="119">
        <v>43231</v>
      </c>
      <c r="E3288" s="120" t="s">
        <v>6545</v>
      </c>
      <c r="F3288" s="120" t="s">
        <v>3</v>
      </c>
      <c r="G3288" s="120">
        <v>1621694</v>
      </c>
      <c r="H3288" s="124"/>
      <c r="I3288" s="128" t="s">
        <v>7718</v>
      </c>
      <c r="J3288" s="124"/>
      <c r="K3288" s="124"/>
      <c r="L3288" s="124"/>
      <c r="M3288" s="124"/>
      <c r="N3288" s="207">
        <v>0</v>
      </c>
      <c r="O3288" s="207">
        <v>1453.72</v>
      </c>
      <c r="P3288" s="124" t="s">
        <v>1314</v>
      </c>
    </row>
    <row r="3289" spans="1:16" ht="51">
      <c r="A3289" s="257">
        <v>20</v>
      </c>
      <c r="B3289" s="124"/>
      <c r="C3289" s="125" t="s">
        <v>693</v>
      </c>
      <c r="D3289" s="119">
        <v>43231</v>
      </c>
      <c r="E3289" s="120" t="s">
        <v>6546</v>
      </c>
      <c r="F3289" s="120" t="s">
        <v>3</v>
      </c>
      <c r="G3289" s="120">
        <v>1621705</v>
      </c>
      <c r="H3289" s="124"/>
      <c r="I3289" s="128" t="s">
        <v>7719</v>
      </c>
      <c r="J3289" s="124"/>
      <c r="K3289" s="124"/>
      <c r="L3289" s="124"/>
      <c r="M3289" s="124"/>
      <c r="N3289" s="207">
        <v>0</v>
      </c>
      <c r="O3289" s="207">
        <v>187</v>
      </c>
      <c r="P3289" s="124" t="s">
        <v>1314</v>
      </c>
    </row>
    <row r="3290" spans="1:16" ht="51">
      <c r="A3290" s="257">
        <v>591</v>
      </c>
      <c r="B3290" s="124"/>
      <c r="C3290" s="125" t="s">
        <v>861</v>
      </c>
      <c r="D3290" s="119">
        <v>43231</v>
      </c>
      <c r="E3290" s="120" t="s">
        <v>6547</v>
      </c>
      <c r="F3290" s="120" t="s">
        <v>3</v>
      </c>
      <c r="G3290" s="120">
        <v>1621706</v>
      </c>
      <c r="H3290" s="124"/>
      <c r="I3290" s="128" t="s">
        <v>7720</v>
      </c>
      <c r="J3290" s="124"/>
      <c r="K3290" s="124"/>
      <c r="L3290" s="124"/>
      <c r="M3290" s="124"/>
      <c r="N3290" s="207">
        <v>0</v>
      </c>
      <c r="O3290" s="207">
        <v>689.5</v>
      </c>
      <c r="P3290" s="124" t="s">
        <v>1314</v>
      </c>
    </row>
    <row r="3291" spans="1:16" ht="63.75">
      <c r="A3291" s="257" t="s">
        <v>619</v>
      </c>
      <c r="B3291" s="124"/>
      <c r="C3291" s="125" t="s">
        <v>713</v>
      </c>
      <c r="D3291" s="119">
        <v>43231</v>
      </c>
      <c r="E3291" s="120" t="s">
        <v>6548</v>
      </c>
      <c r="F3291" s="120" t="s">
        <v>3</v>
      </c>
      <c r="G3291" s="120">
        <v>1621722</v>
      </c>
      <c r="H3291" s="124"/>
      <c r="I3291" s="128" t="s">
        <v>7721</v>
      </c>
      <c r="J3291" s="124"/>
      <c r="K3291" s="124"/>
      <c r="L3291" s="124"/>
      <c r="M3291" s="124"/>
      <c r="N3291" s="207">
        <v>0</v>
      </c>
      <c r="O3291" s="207">
        <v>11.48</v>
      </c>
      <c r="P3291" s="124" t="s">
        <v>1314</v>
      </c>
    </row>
    <row r="3292" spans="1:16" ht="63.75">
      <c r="A3292" s="257" t="s">
        <v>619</v>
      </c>
      <c r="B3292" s="124"/>
      <c r="C3292" s="125" t="s">
        <v>713</v>
      </c>
      <c r="D3292" s="119">
        <v>43231</v>
      </c>
      <c r="E3292" s="120" t="s">
        <v>6549</v>
      </c>
      <c r="F3292" s="120" t="s">
        <v>3</v>
      </c>
      <c r="G3292" s="120">
        <v>1621725</v>
      </c>
      <c r="H3292" s="124"/>
      <c r="I3292" s="128" t="s">
        <v>7722</v>
      </c>
      <c r="J3292" s="124"/>
      <c r="K3292" s="124"/>
      <c r="L3292" s="124"/>
      <c r="M3292" s="124"/>
      <c r="N3292" s="207">
        <v>0</v>
      </c>
      <c r="O3292" s="207">
        <v>997</v>
      </c>
      <c r="P3292" s="124" t="s">
        <v>1314</v>
      </c>
    </row>
    <row r="3293" spans="1:16" ht="63.75">
      <c r="A3293" s="257" t="s">
        <v>619</v>
      </c>
      <c r="B3293" s="124"/>
      <c r="C3293" s="125" t="s">
        <v>713</v>
      </c>
      <c r="D3293" s="119">
        <v>43231</v>
      </c>
      <c r="E3293" s="120" t="s">
        <v>6550</v>
      </c>
      <c r="F3293" s="120" t="s">
        <v>3</v>
      </c>
      <c r="G3293" s="120">
        <v>1621727</v>
      </c>
      <c r="H3293" s="124"/>
      <c r="I3293" s="128" t="s">
        <v>7723</v>
      </c>
      <c r="J3293" s="124"/>
      <c r="K3293" s="124"/>
      <c r="L3293" s="124"/>
      <c r="M3293" s="124"/>
      <c r="N3293" s="207">
        <v>0</v>
      </c>
      <c r="O3293" s="207">
        <v>529.21</v>
      </c>
      <c r="P3293" s="124" t="s">
        <v>1314</v>
      </c>
    </row>
    <row r="3294" spans="1:16" ht="63.75">
      <c r="A3294" s="257" t="s">
        <v>619</v>
      </c>
      <c r="B3294" s="124"/>
      <c r="C3294" s="125" t="s">
        <v>713</v>
      </c>
      <c r="D3294" s="119">
        <v>43231</v>
      </c>
      <c r="E3294" s="120" t="s">
        <v>6551</v>
      </c>
      <c r="F3294" s="120" t="s">
        <v>3</v>
      </c>
      <c r="G3294" s="120">
        <v>1621729</v>
      </c>
      <c r="H3294" s="124"/>
      <c r="I3294" s="128" t="s">
        <v>7724</v>
      </c>
      <c r="J3294" s="124"/>
      <c r="K3294" s="124"/>
      <c r="L3294" s="124"/>
      <c r="M3294" s="124"/>
      <c r="N3294" s="207">
        <v>0</v>
      </c>
      <c r="O3294" s="207">
        <v>210</v>
      </c>
      <c r="P3294" s="124" t="s">
        <v>1314</v>
      </c>
    </row>
    <row r="3295" spans="1:16" ht="63.75">
      <c r="A3295" s="257" t="s">
        <v>619</v>
      </c>
      <c r="B3295" s="124"/>
      <c r="C3295" s="125" t="s">
        <v>713</v>
      </c>
      <c r="D3295" s="119">
        <v>43231</v>
      </c>
      <c r="E3295" s="120" t="s">
        <v>6552</v>
      </c>
      <c r="F3295" s="120" t="s">
        <v>3</v>
      </c>
      <c r="G3295" s="120">
        <v>1621731</v>
      </c>
      <c r="H3295" s="124"/>
      <c r="I3295" s="128" t="s">
        <v>7725</v>
      </c>
      <c r="J3295" s="124"/>
      <c r="K3295" s="124"/>
      <c r="L3295" s="124"/>
      <c r="M3295" s="124"/>
      <c r="N3295" s="207">
        <v>0</v>
      </c>
      <c r="O3295" s="207">
        <v>1</v>
      </c>
      <c r="P3295" s="124" t="s">
        <v>1314</v>
      </c>
    </row>
    <row r="3296" spans="1:16" ht="63.75">
      <c r="A3296" s="257" t="s">
        <v>619</v>
      </c>
      <c r="B3296" s="124"/>
      <c r="C3296" s="125" t="s">
        <v>713</v>
      </c>
      <c r="D3296" s="119">
        <v>43231</v>
      </c>
      <c r="E3296" s="120" t="s">
        <v>6553</v>
      </c>
      <c r="F3296" s="120" t="s">
        <v>3</v>
      </c>
      <c r="G3296" s="120">
        <v>1621732</v>
      </c>
      <c r="H3296" s="124"/>
      <c r="I3296" s="128" t="s">
        <v>7726</v>
      </c>
      <c r="J3296" s="124"/>
      <c r="K3296" s="124"/>
      <c r="L3296" s="124"/>
      <c r="M3296" s="124"/>
      <c r="N3296" s="207">
        <v>0</v>
      </c>
      <c r="O3296" s="207">
        <v>2415.15</v>
      </c>
      <c r="P3296" s="124" t="s">
        <v>1314</v>
      </c>
    </row>
    <row r="3297" spans="1:16" ht="51">
      <c r="A3297" s="257" t="s">
        <v>619</v>
      </c>
      <c r="B3297" s="124"/>
      <c r="C3297" s="125" t="s">
        <v>713</v>
      </c>
      <c r="D3297" s="119">
        <v>43231</v>
      </c>
      <c r="E3297" s="120" t="s">
        <v>6554</v>
      </c>
      <c r="F3297" s="120" t="s">
        <v>3</v>
      </c>
      <c r="G3297" s="120">
        <v>1621736</v>
      </c>
      <c r="H3297" s="124"/>
      <c r="I3297" s="128" t="s">
        <v>7727</v>
      </c>
      <c r="J3297" s="124"/>
      <c r="K3297" s="124"/>
      <c r="L3297" s="124"/>
      <c r="M3297" s="124"/>
      <c r="N3297" s="207">
        <v>0</v>
      </c>
      <c r="O3297" s="207">
        <v>1501.94</v>
      </c>
      <c r="P3297" s="124" t="s">
        <v>1314</v>
      </c>
    </row>
    <row r="3298" spans="1:16" ht="38.25">
      <c r="A3298" s="257">
        <v>20</v>
      </c>
      <c r="B3298" s="124"/>
      <c r="C3298" s="125" t="s">
        <v>693</v>
      </c>
      <c r="D3298" s="119">
        <v>43231</v>
      </c>
      <c r="E3298" s="120" t="s">
        <v>6555</v>
      </c>
      <c r="F3298" s="120" t="s">
        <v>3</v>
      </c>
      <c r="G3298" s="120">
        <v>1621550</v>
      </c>
      <c r="H3298" s="124"/>
      <c r="I3298" s="128" t="s">
        <v>7728</v>
      </c>
      <c r="J3298" s="124"/>
      <c r="K3298" s="124"/>
      <c r="L3298" s="124"/>
      <c r="M3298" s="124"/>
      <c r="N3298" s="207">
        <v>0</v>
      </c>
      <c r="O3298" s="207">
        <v>168</v>
      </c>
      <c r="P3298" s="124" t="s">
        <v>1314</v>
      </c>
    </row>
    <row r="3299" spans="1:16" ht="51">
      <c r="A3299" s="257" t="s">
        <v>619</v>
      </c>
      <c r="B3299" s="124"/>
      <c r="C3299" s="125" t="s">
        <v>713</v>
      </c>
      <c r="D3299" s="119">
        <v>43231</v>
      </c>
      <c r="E3299" s="120" t="s">
        <v>6556</v>
      </c>
      <c r="F3299" s="120" t="s">
        <v>3</v>
      </c>
      <c r="G3299" s="120">
        <v>1621576</v>
      </c>
      <c r="H3299" s="124"/>
      <c r="I3299" s="128" t="s">
        <v>7729</v>
      </c>
      <c r="J3299" s="124"/>
      <c r="K3299" s="124"/>
      <c r="L3299" s="124"/>
      <c r="M3299" s="124"/>
      <c r="N3299" s="207">
        <v>0</v>
      </c>
      <c r="O3299" s="207">
        <v>0.69000000000000006</v>
      </c>
      <c r="P3299" s="124" t="s">
        <v>3943</v>
      </c>
    </row>
    <row r="3300" spans="1:16" ht="51">
      <c r="A3300" s="257">
        <v>86</v>
      </c>
      <c r="B3300" s="124"/>
      <c r="C3300" s="125" t="s">
        <v>710</v>
      </c>
      <c r="D3300" s="119">
        <v>43231</v>
      </c>
      <c r="E3300" s="120" t="s">
        <v>6557</v>
      </c>
      <c r="F3300" s="120" t="s">
        <v>3</v>
      </c>
      <c r="G3300" s="120">
        <v>1621620</v>
      </c>
      <c r="H3300" s="124"/>
      <c r="I3300" s="128" t="s">
        <v>7730</v>
      </c>
      <c r="J3300" s="124"/>
      <c r="K3300" s="124"/>
      <c r="L3300" s="124"/>
      <c r="M3300" s="124"/>
      <c r="N3300" s="207">
        <v>0</v>
      </c>
      <c r="O3300" s="207">
        <v>326</v>
      </c>
      <c r="P3300" s="124" t="s">
        <v>1314</v>
      </c>
    </row>
    <row r="3301" spans="1:16" ht="51">
      <c r="A3301" s="257" t="s">
        <v>619</v>
      </c>
      <c r="B3301" s="124"/>
      <c r="C3301" s="125" t="s">
        <v>713</v>
      </c>
      <c r="D3301" s="119">
        <v>43231</v>
      </c>
      <c r="E3301" s="120" t="s">
        <v>6558</v>
      </c>
      <c r="F3301" s="120" t="s">
        <v>3</v>
      </c>
      <c r="G3301" s="120">
        <v>1621639</v>
      </c>
      <c r="H3301" s="124"/>
      <c r="I3301" s="128" t="s">
        <v>7731</v>
      </c>
      <c r="J3301" s="124"/>
      <c r="K3301" s="124"/>
      <c r="L3301" s="124"/>
      <c r="M3301" s="124"/>
      <c r="N3301" s="207">
        <v>0</v>
      </c>
      <c r="O3301" s="207">
        <v>2859.16</v>
      </c>
      <c r="P3301" s="124" t="s">
        <v>1314</v>
      </c>
    </row>
    <row r="3302" spans="1:16" ht="51">
      <c r="A3302" s="257">
        <v>591</v>
      </c>
      <c r="B3302" s="124"/>
      <c r="C3302" s="125" t="s">
        <v>861</v>
      </c>
      <c r="D3302" s="119">
        <v>43231</v>
      </c>
      <c r="E3302" s="120" t="s">
        <v>6559</v>
      </c>
      <c r="F3302" s="120" t="s">
        <v>3</v>
      </c>
      <c r="G3302" s="120">
        <v>1621828</v>
      </c>
      <c r="H3302" s="124"/>
      <c r="I3302" s="128" t="s">
        <v>7732</v>
      </c>
      <c r="J3302" s="124"/>
      <c r="K3302" s="124"/>
      <c r="L3302" s="124"/>
      <c r="M3302" s="124"/>
      <c r="N3302" s="207">
        <v>0</v>
      </c>
      <c r="O3302" s="207">
        <v>95</v>
      </c>
      <c r="P3302" s="124" t="s">
        <v>1314</v>
      </c>
    </row>
    <row r="3303" spans="1:16" ht="51">
      <c r="A3303" s="257" t="s">
        <v>619</v>
      </c>
      <c r="B3303" s="124"/>
      <c r="C3303" s="125" t="s">
        <v>713</v>
      </c>
      <c r="D3303" s="119">
        <v>43231</v>
      </c>
      <c r="E3303" s="120" t="s">
        <v>6560</v>
      </c>
      <c r="F3303" s="120" t="s">
        <v>3</v>
      </c>
      <c r="G3303" s="120">
        <v>1621843</v>
      </c>
      <c r="H3303" s="124"/>
      <c r="I3303" s="128" t="s">
        <v>7733</v>
      </c>
      <c r="J3303" s="124"/>
      <c r="K3303" s="124"/>
      <c r="L3303" s="124"/>
      <c r="M3303" s="124"/>
      <c r="N3303" s="207">
        <v>0</v>
      </c>
      <c r="O3303" s="207">
        <v>485</v>
      </c>
      <c r="P3303" s="124" t="s">
        <v>1314</v>
      </c>
    </row>
    <row r="3304" spans="1:16" ht="63.75">
      <c r="A3304" s="257">
        <v>81</v>
      </c>
      <c r="B3304" s="124"/>
      <c r="C3304" s="125" t="s">
        <v>709</v>
      </c>
      <c r="D3304" s="119">
        <v>43231</v>
      </c>
      <c r="E3304" s="120" t="s">
        <v>6561</v>
      </c>
      <c r="F3304" s="120" t="s">
        <v>3</v>
      </c>
      <c r="G3304" s="120">
        <v>1621844</v>
      </c>
      <c r="H3304" s="124"/>
      <c r="I3304" s="128" t="s">
        <v>7734</v>
      </c>
      <c r="J3304" s="124"/>
      <c r="K3304" s="124"/>
      <c r="L3304" s="124"/>
      <c r="M3304" s="124"/>
      <c r="N3304" s="207">
        <v>0</v>
      </c>
      <c r="O3304" s="207">
        <v>1819</v>
      </c>
      <c r="P3304" s="124" t="s">
        <v>1314</v>
      </c>
    </row>
    <row r="3305" spans="1:16" ht="51">
      <c r="A3305" s="257" t="s">
        <v>619</v>
      </c>
      <c r="B3305" s="124"/>
      <c r="C3305" s="125" t="s">
        <v>713</v>
      </c>
      <c r="D3305" s="119">
        <v>43231</v>
      </c>
      <c r="E3305" s="120" t="s">
        <v>6562</v>
      </c>
      <c r="F3305" s="120" t="s">
        <v>3</v>
      </c>
      <c r="G3305" s="120">
        <v>1621752</v>
      </c>
      <c r="H3305" s="124"/>
      <c r="I3305" s="128" t="s">
        <v>7735</v>
      </c>
      <c r="J3305" s="124"/>
      <c r="K3305" s="124"/>
      <c r="L3305" s="124"/>
      <c r="M3305" s="124"/>
      <c r="N3305" s="207">
        <v>0</v>
      </c>
      <c r="O3305" s="207">
        <v>35.72</v>
      </c>
      <c r="P3305" s="124" t="s">
        <v>3943</v>
      </c>
    </row>
    <row r="3306" spans="1:16" ht="51">
      <c r="A3306" s="257" t="s">
        <v>619</v>
      </c>
      <c r="B3306" s="124"/>
      <c r="C3306" s="125" t="s">
        <v>713</v>
      </c>
      <c r="D3306" s="119">
        <v>43231</v>
      </c>
      <c r="E3306" s="120" t="s">
        <v>6563</v>
      </c>
      <c r="F3306" s="120" t="s">
        <v>3</v>
      </c>
      <c r="G3306" s="120">
        <v>1621753</v>
      </c>
      <c r="H3306" s="124"/>
      <c r="I3306" s="128" t="s">
        <v>7736</v>
      </c>
      <c r="J3306" s="124"/>
      <c r="K3306" s="124"/>
      <c r="L3306" s="124"/>
      <c r="M3306" s="124"/>
      <c r="N3306" s="207">
        <v>0</v>
      </c>
      <c r="O3306" s="207">
        <v>33</v>
      </c>
      <c r="P3306" s="124" t="s">
        <v>1314</v>
      </c>
    </row>
    <row r="3307" spans="1:16" ht="51">
      <c r="A3307" s="257" t="s">
        <v>619</v>
      </c>
      <c r="B3307" s="124"/>
      <c r="C3307" s="125" t="s">
        <v>713</v>
      </c>
      <c r="D3307" s="119">
        <v>43231</v>
      </c>
      <c r="E3307" s="120" t="s">
        <v>6564</v>
      </c>
      <c r="F3307" s="120" t="s">
        <v>3</v>
      </c>
      <c r="G3307" s="120">
        <v>1621767</v>
      </c>
      <c r="H3307" s="124"/>
      <c r="I3307" s="128" t="s">
        <v>7737</v>
      </c>
      <c r="J3307" s="124"/>
      <c r="K3307" s="124"/>
      <c r="L3307" s="124"/>
      <c r="M3307" s="124"/>
      <c r="N3307" s="207">
        <v>0</v>
      </c>
      <c r="O3307" s="207">
        <v>576.14</v>
      </c>
      <c r="P3307" s="124" t="s">
        <v>1314</v>
      </c>
    </row>
    <row r="3308" spans="1:16" ht="51">
      <c r="A3308" s="257">
        <v>592</v>
      </c>
      <c r="B3308" s="124"/>
      <c r="C3308" s="125" t="s">
        <v>862</v>
      </c>
      <c r="D3308" s="119">
        <v>43231</v>
      </c>
      <c r="E3308" s="120" t="s">
        <v>6565</v>
      </c>
      <c r="F3308" s="120" t="s">
        <v>3</v>
      </c>
      <c r="G3308" s="120">
        <v>1621794</v>
      </c>
      <c r="H3308" s="124"/>
      <c r="I3308" s="128" t="s">
        <v>7738</v>
      </c>
      <c r="J3308" s="124"/>
      <c r="K3308" s="124"/>
      <c r="L3308" s="124"/>
      <c r="M3308" s="124"/>
      <c r="N3308" s="207">
        <v>0</v>
      </c>
      <c r="O3308" s="207">
        <v>300</v>
      </c>
      <c r="P3308" s="124" t="s">
        <v>1314</v>
      </c>
    </row>
    <row r="3309" spans="1:16" ht="51">
      <c r="A3309" s="257">
        <v>592</v>
      </c>
      <c r="B3309" s="124"/>
      <c r="C3309" s="125" t="s">
        <v>862</v>
      </c>
      <c r="D3309" s="119">
        <v>43231</v>
      </c>
      <c r="E3309" s="120" t="s">
        <v>6566</v>
      </c>
      <c r="F3309" s="120" t="s">
        <v>3</v>
      </c>
      <c r="G3309" s="120">
        <v>1621795</v>
      </c>
      <c r="H3309" s="124"/>
      <c r="I3309" s="128" t="s">
        <v>7739</v>
      </c>
      <c r="J3309" s="124"/>
      <c r="K3309" s="124"/>
      <c r="L3309" s="124"/>
      <c r="M3309" s="124"/>
      <c r="N3309" s="207">
        <v>0</v>
      </c>
      <c r="O3309" s="207">
        <v>473</v>
      </c>
      <c r="P3309" s="124" t="s">
        <v>1314</v>
      </c>
    </row>
    <row r="3310" spans="1:16" ht="51">
      <c r="A3310" s="257">
        <v>592</v>
      </c>
      <c r="B3310" s="124"/>
      <c r="C3310" s="125" t="s">
        <v>862</v>
      </c>
      <c r="D3310" s="119">
        <v>43231</v>
      </c>
      <c r="E3310" s="120" t="s">
        <v>6567</v>
      </c>
      <c r="F3310" s="120" t="s">
        <v>3</v>
      </c>
      <c r="G3310" s="120">
        <v>1621798</v>
      </c>
      <c r="H3310" s="124"/>
      <c r="I3310" s="128" t="s">
        <v>7740</v>
      </c>
      <c r="J3310" s="124"/>
      <c r="K3310" s="124"/>
      <c r="L3310" s="124"/>
      <c r="M3310" s="124"/>
      <c r="N3310" s="207">
        <v>0</v>
      </c>
      <c r="O3310" s="207">
        <v>304</v>
      </c>
      <c r="P3310" s="124" t="s">
        <v>1314</v>
      </c>
    </row>
    <row r="3311" spans="1:16" ht="51">
      <c r="A3311" s="257">
        <v>592</v>
      </c>
      <c r="B3311" s="124"/>
      <c r="C3311" s="125" t="s">
        <v>862</v>
      </c>
      <c r="D3311" s="119">
        <v>43231</v>
      </c>
      <c r="E3311" s="120" t="s">
        <v>6568</v>
      </c>
      <c r="F3311" s="120" t="s">
        <v>3</v>
      </c>
      <c r="G3311" s="120">
        <v>1621799</v>
      </c>
      <c r="H3311" s="124"/>
      <c r="I3311" s="128" t="s">
        <v>7741</v>
      </c>
      <c r="J3311" s="124"/>
      <c r="K3311" s="124"/>
      <c r="L3311" s="124"/>
      <c r="M3311" s="124"/>
      <c r="N3311" s="207">
        <v>0</v>
      </c>
      <c r="O3311" s="207">
        <v>465</v>
      </c>
      <c r="P3311" s="124" t="s">
        <v>1314</v>
      </c>
    </row>
    <row r="3312" spans="1:16" ht="76.5">
      <c r="A3312" s="257">
        <v>25</v>
      </c>
      <c r="B3312" s="124"/>
      <c r="C3312" s="125" t="s">
        <v>694</v>
      </c>
      <c r="D3312" s="119">
        <v>43231</v>
      </c>
      <c r="E3312" s="120" t="s">
        <v>6569</v>
      </c>
      <c r="F3312" s="120" t="s">
        <v>1315</v>
      </c>
      <c r="G3312" s="120">
        <v>17630772</v>
      </c>
      <c r="H3312" s="124"/>
      <c r="I3312" s="128" t="s">
        <v>7742</v>
      </c>
      <c r="J3312" s="124"/>
      <c r="K3312" s="124"/>
      <c r="L3312" s="124"/>
      <c r="M3312" s="124"/>
      <c r="N3312" s="207">
        <v>524662.34</v>
      </c>
      <c r="O3312" s="207">
        <v>0</v>
      </c>
      <c r="P3312" s="124" t="s">
        <v>1314</v>
      </c>
    </row>
    <row r="3313" spans="1:16" ht="89.25">
      <c r="A3313" s="257">
        <v>513</v>
      </c>
      <c r="B3313" s="124"/>
      <c r="C3313" s="125" t="s">
        <v>201</v>
      </c>
      <c r="D3313" s="119">
        <v>43231</v>
      </c>
      <c r="E3313" s="120" t="s">
        <v>6570</v>
      </c>
      <c r="F3313" s="120" t="s">
        <v>15</v>
      </c>
      <c r="G3313" s="120">
        <v>4967</v>
      </c>
      <c r="H3313" s="124"/>
      <c r="I3313" s="128" t="s">
        <v>7743</v>
      </c>
      <c r="J3313" s="124"/>
      <c r="K3313" s="124"/>
      <c r="L3313" s="124"/>
      <c r="M3313" s="124"/>
      <c r="N3313" s="207">
        <v>50</v>
      </c>
      <c r="O3313" s="207">
        <v>0</v>
      </c>
      <c r="P3313" s="124" t="s">
        <v>1314</v>
      </c>
    </row>
    <row r="3314" spans="1:16" ht="63.75">
      <c r="A3314" s="257">
        <v>513</v>
      </c>
      <c r="B3314" s="124"/>
      <c r="C3314" s="125" t="s">
        <v>201</v>
      </c>
      <c r="D3314" s="119">
        <v>43231</v>
      </c>
      <c r="E3314" s="120" t="s">
        <v>6571</v>
      </c>
      <c r="F3314" s="120" t="s">
        <v>15</v>
      </c>
      <c r="G3314" s="120">
        <v>734247</v>
      </c>
      <c r="H3314" s="124"/>
      <c r="I3314" s="128" t="s">
        <v>4605</v>
      </c>
      <c r="J3314" s="124"/>
      <c r="K3314" s="124"/>
      <c r="L3314" s="124"/>
      <c r="M3314" s="124"/>
      <c r="N3314" s="207">
        <v>50</v>
      </c>
      <c r="O3314" s="207">
        <v>0</v>
      </c>
      <c r="P3314" s="124" t="s">
        <v>1314</v>
      </c>
    </row>
    <row r="3315" spans="1:16" ht="102">
      <c r="A3315" s="257">
        <v>513</v>
      </c>
      <c r="B3315" s="124"/>
      <c r="C3315" s="125" t="s">
        <v>201</v>
      </c>
      <c r="D3315" s="119">
        <v>43231</v>
      </c>
      <c r="E3315" s="120" t="s">
        <v>6572</v>
      </c>
      <c r="F3315" s="120" t="s">
        <v>15</v>
      </c>
      <c r="G3315" s="120">
        <v>4972</v>
      </c>
      <c r="H3315" s="124"/>
      <c r="I3315" s="128" t="s">
        <v>7744</v>
      </c>
      <c r="J3315" s="124"/>
      <c r="K3315" s="124"/>
      <c r="L3315" s="124"/>
      <c r="M3315" s="124"/>
      <c r="N3315" s="207">
        <v>187869.8</v>
      </c>
      <c r="O3315" s="207">
        <v>0</v>
      </c>
      <c r="P3315" s="124" t="s">
        <v>1314</v>
      </c>
    </row>
    <row r="3316" spans="1:16" ht="76.5">
      <c r="A3316" s="257">
        <v>25</v>
      </c>
      <c r="B3316" s="124"/>
      <c r="C3316" s="125" t="s">
        <v>694</v>
      </c>
      <c r="D3316" s="119">
        <v>43231</v>
      </c>
      <c r="E3316" s="120" t="s">
        <v>6573</v>
      </c>
      <c r="F3316" s="120" t="s">
        <v>1315</v>
      </c>
      <c r="G3316" s="120">
        <v>17630771</v>
      </c>
      <c r="H3316" s="124"/>
      <c r="I3316" s="128" t="s">
        <v>7745</v>
      </c>
      <c r="J3316" s="124"/>
      <c r="K3316" s="124"/>
      <c r="L3316" s="124"/>
      <c r="M3316" s="124"/>
      <c r="N3316" s="207">
        <v>1288968.48</v>
      </c>
      <c r="O3316" s="207">
        <v>0</v>
      </c>
      <c r="P3316" s="124" t="s">
        <v>1314</v>
      </c>
    </row>
    <row r="3317" spans="1:16" ht="76.5">
      <c r="A3317" s="257">
        <v>25</v>
      </c>
      <c r="B3317" s="124"/>
      <c r="C3317" s="125" t="s">
        <v>694</v>
      </c>
      <c r="D3317" s="119">
        <v>43231</v>
      </c>
      <c r="E3317" s="120" t="s">
        <v>6574</v>
      </c>
      <c r="F3317" s="120" t="s">
        <v>1315</v>
      </c>
      <c r="G3317" s="120">
        <v>17631917</v>
      </c>
      <c r="H3317" s="124"/>
      <c r="I3317" s="128" t="s">
        <v>7746</v>
      </c>
      <c r="J3317" s="124"/>
      <c r="K3317" s="124"/>
      <c r="L3317" s="124"/>
      <c r="M3317" s="124"/>
      <c r="N3317" s="207">
        <v>177199.13</v>
      </c>
      <c r="O3317" s="207">
        <v>0</v>
      </c>
      <c r="P3317" s="124" t="s">
        <v>1314</v>
      </c>
    </row>
    <row r="3318" spans="1:16" ht="76.5">
      <c r="A3318" s="257">
        <v>25</v>
      </c>
      <c r="B3318" s="124"/>
      <c r="C3318" s="125" t="s">
        <v>694</v>
      </c>
      <c r="D3318" s="119">
        <v>43231</v>
      </c>
      <c r="E3318" s="120" t="s">
        <v>6575</v>
      </c>
      <c r="F3318" s="120" t="s">
        <v>1315</v>
      </c>
      <c r="G3318" s="120">
        <v>17631909</v>
      </c>
      <c r="H3318" s="124"/>
      <c r="I3318" s="128" t="s">
        <v>7747</v>
      </c>
      <c r="J3318" s="124"/>
      <c r="K3318" s="124"/>
      <c r="L3318" s="124"/>
      <c r="M3318" s="124"/>
      <c r="N3318" s="207">
        <v>79713.2</v>
      </c>
      <c r="O3318" s="207">
        <v>0</v>
      </c>
      <c r="P3318" s="124" t="s">
        <v>1314</v>
      </c>
    </row>
    <row r="3319" spans="1:16" ht="76.5">
      <c r="A3319" s="257">
        <v>25</v>
      </c>
      <c r="B3319" s="124"/>
      <c r="C3319" s="125" t="s">
        <v>694</v>
      </c>
      <c r="D3319" s="119">
        <v>43231</v>
      </c>
      <c r="E3319" s="120" t="s">
        <v>6576</v>
      </c>
      <c r="F3319" s="120" t="s">
        <v>1315</v>
      </c>
      <c r="G3319" s="120">
        <v>17631804</v>
      </c>
      <c r="H3319" s="124"/>
      <c r="I3319" s="128" t="s">
        <v>7748</v>
      </c>
      <c r="J3319" s="124"/>
      <c r="K3319" s="124"/>
      <c r="L3319" s="124"/>
      <c r="M3319" s="124"/>
      <c r="N3319" s="207">
        <v>655810.59</v>
      </c>
      <c r="O3319" s="207">
        <v>0</v>
      </c>
      <c r="P3319" s="124" t="s">
        <v>1314</v>
      </c>
    </row>
    <row r="3320" spans="1:16" ht="76.5">
      <c r="A3320" s="257">
        <v>25</v>
      </c>
      <c r="B3320" s="124"/>
      <c r="C3320" s="125" t="s">
        <v>694</v>
      </c>
      <c r="D3320" s="119">
        <v>43231</v>
      </c>
      <c r="E3320" s="120" t="s">
        <v>6577</v>
      </c>
      <c r="F3320" s="120" t="s">
        <v>1315</v>
      </c>
      <c r="G3320" s="120">
        <v>17631795</v>
      </c>
      <c r="H3320" s="124"/>
      <c r="I3320" s="128" t="s">
        <v>7749</v>
      </c>
      <c r="J3320" s="124"/>
      <c r="K3320" s="124"/>
      <c r="L3320" s="124"/>
      <c r="M3320" s="124"/>
      <c r="N3320" s="207">
        <v>348000.16</v>
      </c>
      <c r="O3320" s="207">
        <v>0</v>
      </c>
      <c r="P3320" s="124" t="s">
        <v>1314</v>
      </c>
    </row>
    <row r="3321" spans="1:16" ht="76.5">
      <c r="A3321" s="257">
        <v>25</v>
      </c>
      <c r="B3321" s="124"/>
      <c r="C3321" s="125" t="s">
        <v>694</v>
      </c>
      <c r="D3321" s="119">
        <v>43231</v>
      </c>
      <c r="E3321" s="120" t="s">
        <v>6578</v>
      </c>
      <c r="F3321" s="120" t="s">
        <v>1315</v>
      </c>
      <c r="G3321" s="120">
        <v>17631650</v>
      </c>
      <c r="H3321" s="124"/>
      <c r="I3321" s="128" t="s">
        <v>7750</v>
      </c>
      <c r="J3321" s="124"/>
      <c r="K3321" s="124"/>
      <c r="L3321" s="124"/>
      <c r="M3321" s="124"/>
      <c r="N3321" s="207">
        <v>91942.14</v>
      </c>
      <c r="O3321" s="207">
        <v>0</v>
      </c>
      <c r="P3321" s="124" t="s">
        <v>1314</v>
      </c>
    </row>
    <row r="3322" spans="1:16" ht="76.5">
      <c r="A3322" s="257">
        <v>25</v>
      </c>
      <c r="B3322" s="124"/>
      <c r="C3322" s="125" t="s">
        <v>694</v>
      </c>
      <c r="D3322" s="119">
        <v>43231</v>
      </c>
      <c r="E3322" s="120" t="s">
        <v>6579</v>
      </c>
      <c r="F3322" s="120" t="s">
        <v>1315</v>
      </c>
      <c r="G3322" s="120">
        <v>17631573</v>
      </c>
      <c r="H3322" s="124"/>
      <c r="I3322" s="128" t="s">
        <v>7751</v>
      </c>
      <c r="J3322" s="124"/>
      <c r="K3322" s="124"/>
      <c r="L3322" s="124"/>
      <c r="M3322" s="124"/>
      <c r="N3322" s="207">
        <v>104401.93</v>
      </c>
      <c r="O3322" s="207">
        <v>0</v>
      </c>
      <c r="P3322" s="124" t="s">
        <v>1314</v>
      </c>
    </row>
    <row r="3323" spans="1:16" ht="76.5">
      <c r="A3323" s="257">
        <v>25</v>
      </c>
      <c r="B3323" s="124"/>
      <c r="C3323" s="125" t="s">
        <v>694</v>
      </c>
      <c r="D3323" s="119">
        <v>43231</v>
      </c>
      <c r="E3323" s="120" t="s">
        <v>6580</v>
      </c>
      <c r="F3323" s="120" t="s">
        <v>1315</v>
      </c>
      <c r="G3323" s="120">
        <v>17631532</v>
      </c>
      <c r="H3323" s="124"/>
      <c r="I3323" s="128" t="s">
        <v>7752</v>
      </c>
      <c r="J3323" s="124"/>
      <c r="K3323" s="124"/>
      <c r="L3323" s="124"/>
      <c r="M3323" s="124"/>
      <c r="N3323" s="207">
        <v>288919.65000000002</v>
      </c>
      <c r="O3323" s="207">
        <v>0</v>
      </c>
      <c r="P3323" s="124" t="s">
        <v>1314</v>
      </c>
    </row>
    <row r="3324" spans="1:16" ht="76.5">
      <c r="A3324" s="257">
        <v>25</v>
      </c>
      <c r="B3324" s="124"/>
      <c r="C3324" s="125" t="s">
        <v>694</v>
      </c>
      <c r="D3324" s="119">
        <v>43231</v>
      </c>
      <c r="E3324" s="120" t="s">
        <v>6581</v>
      </c>
      <c r="F3324" s="120" t="s">
        <v>1315</v>
      </c>
      <c r="G3324" s="120">
        <v>17631371</v>
      </c>
      <c r="H3324" s="124"/>
      <c r="I3324" s="128" t="s">
        <v>7753</v>
      </c>
      <c r="J3324" s="124"/>
      <c r="K3324" s="124"/>
      <c r="L3324" s="124"/>
      <c r="M3324" s="124"/>
      <c r="N3324" s="207">
        <v>260360.93</v>
      </c>
      <c r="O3324" s="207">
        <v>0</v>
      </c>
      <c r="P3324" s="124" t="s">
        <v>1314</v>
      </c>
    </row>
    <row r="3325" spans="1:16" ht="76.5">
      <c r="A3325" s="257">
        <v>25</v>
      </c>
      <c r="B3325" s="124"/>
      <c r="C3325" s="125" t="s">
        <v>694</v>
      </c>
      <c r="D3325" s="119">
        <v>43231</v>
      </c>
      <c r="E3325" s="120" t="s">
        <v>6582</v>
      </c>
      <c r="F3325" s="120" t="s">
        <v>1315</v>
      </c>
      <c r="G3325" s="120">
        <v>17631365</v>
      </c>
      <c r="H3325" s="124"/>
      <c r="I3325" s="128" t="s">
        <v>7754</v>
      </c>
      <c r="J3325" s="124"/>
      <c r="K3325" s="124"/>
      <c r="L3325" s="124"/>
      <c r="M3325" s="124"/>
      <c r="N3325" s="207">
        <v>313272.89</v>
      </c>
      <c r="O3325" s="207">
        <v>0</v>
      </c>
      <c r="P3325" s="124" t="s">
        <v>1314</v>
      </c>
    </row>
    <row r="3326" spans="1:16" ht="76.5">
      <c r="A3326" s="257">
        <v>25</v>
      </c>
      <c r="B3326" s="124"/>
      <c r="C3326" s="125" t="s">
        <v>694</v>
      </c>
      <c r="D3326" s="119">
        <v>43231</v>
      </c>
      <c r="E3326" s="120" t="s">
        <v>6583</v>
      </c>
      <c r="F3326" s="120" t="s">
        <v>1315</v>
      </c>
      <c r="G3326" s="120">
        <v>17631359</v>
      </c>
      <c r="H3326" s="124"/>
      <c r="I3326" s="128" t="s">
        <v>7755</v>
      </c>
      <c r="J3326" s="124"/>
      <c r="K3326" s="124"/>
      <c r="L3326" s="124"/>
      <c r="M3326" s="124"/>
      <c r="N3326" s="207">
        <v>320000</v>
      </c>
      <c r="O3326" s="207">
        <v>0</v>
      </c>
      <c r="P3326" s="124" t="s">
        <v>1314</v>
      </c>
    </row>
    <row r="3327" spans="1:16" ht="76.5">
      <c r="A3327" s="257">
        <v>25</v>
      </c>
      <c r="B3327" s="124"/>
      <c r="C3327" s="125" t="s">
        <v>694</v>
      </c>
      <c r="D3327" s="119">
        <v>43231</v>
      </c>
      <c r="E3327" s="120" t="s">
        <v>6584</v>
      </c>
      <c r="F3327" s="120" t="s">
        <v>1315</v>
      </c>
      <c r="G3327" s="120">
        <v>17631353</v>
      </c>
      <c r="H3327" s="124"/>
      <c r="I3327" s="128" t="s">
        <v>7756</v>
      </c>
      <c r="J3327" s="124"/>
      <c r="K3327" s="124"/>
      <c r="L3327" s="124"/>
      <c r="M3327" s="124"/>
      <c r="N3327" s="207">
        <v>518329.1</v>
      </c>
      <c r="O3327" s="207">
        <v>0</v>
      </c>
      <c r="P3327" s="124" t="s">
        <v>1314</v>
      </c>
    </row>
    <row r="3328" spans="1:16" ht="76.5">
      <c r="A3328" s="257">
        <v>25</v>
      </c>
      <c r="B3328" s="124"/>
      <c r="C3328" s="125" t="s">
        <v>694</v>
      </c>
      <c r="D3328" s="119">
        <v>43231</v>
      </c>
      <c r="E3328" s="120" t="s">
        <v>6585</v>
      </c>
      <c r="F3328" s="120" t="s">
        <v>1315</v>
      </c>
      <c r="G3328" s="120">
        <v>17631348</v>
      </c>
      <c r="H3328" s="124"/>
      <c r="I3328" s="128" t="s">
        <v>7757</v>
      </c>
      <c r="J3328" s="124"/>
      <c r="K3328" s="124"/>
      <c r="L3328" s="124"/>
      <c r="M3328" s="124"/>
      <c r="N3328" s="207">
        <v>175804.83</v>
      </c>
      <c r="O3328" s="207">
        <v>0</v>
      </c>
      <c r="P3328" s="124" t="s">
        <v>1314</v>
      </c>
    </row>
    <row r="3329" spans="1:16" ht="76.5">
      <c r="A3329" s="257">
        <v>25</v>
      </c>
      <c r="B3329" s="124"/>
      <c r="C3329" s="125" t="s">
        <v>694</v>
      </c>
      <c r="D3329" s="119">
        <v>43231</v>
      </c>
      <c r="E3329" s="120" t="s">
        <v>6586</v>
      </c>
      <c r="F3329" s="120" t="s">
        <v>1315</v>
      </c>
      <c r="G3329" s="120">
        <v>17631352</v>
      </c>
      <c r="H3329" s="124"/>
      <c r="I3329" s="128" t="s">
        <v>7758</v>
      </c>
      <c r="J3329" s="124"/>
      <c r="K3329" s="124"/>
      <c r="L3329" s="124"/>
      <c r="M3329" s="124"/>
      <c r="N3329" s="207">
        <v>25555.81</v>
      </c>
      <c r="O3329" s="207">
        <v>0</v>
      </c>
      <c r="P3329" s="124" t="s">
        <v>1314</v>
      </c>
    </row>
    <row r="3330" spans="1:16" ht="76.5">
      <c r="A3330" s="257">
        <v>25</v>
      </c>
      <c r="B3330" s="124"/>
      <c r="C3330" s="125" t="s">
        <v>694</v>
      </c>
      <c r="D3330" s="119">
        <v>43231</v>
      </c>
      <c r="E3330" s="120" t="s">
        <v>6587</v>
      </c>
      <c r="F3330" s="120" t="s">
        <v>1315</v>
      </c>
      <c r="G3330" s="120">
        <v>17631321</v>
      </c>
      <c r="H3330" s="124"/>
      <c r="I3330" s="128" t="s">
        <v>7759</v>
      </c>
      <c r="J3330" s="124"/>
      <c r="K3330" s="124"/>
      <c r="L3330" s="124"/>
      <c r="M3330" s="124"/>
      <c r="N3330" s="207">
        <v>120135.38</v>
      </c>
      <c r="O3330" s="207">
        <v>0</v>
      </c>
      <c r="P3330" s="124" t="s">
        <v>1314</v>
      </c>
    </row>
    <row r="3331" spans="1:16" ht="76.5">
      <c r="A3331" s="257">
        <v>25</v>
      </c>
      <c r="B3331" s="124"/>
      <c r="C3331" s="125" t="s">
        <v>694</v>
      </c>
      <c r="D3331" s="119">
        <v>43231</v>
      </c>
      <c r="E3331" s="120" t="s">
        <v>6588</v>
      </c>
      <c r="F3331" s="120" t="s">
        <v>1315</v>
      </c>
      <c r="G3331" s="120">
        <v>17630934</v>
      </c>
      <c r="H3331" s="124"/>
      <c r="I3331" s="128" t="s">
        <v>7760</v>
      </c>
      <c r="J3331" s="124"/>
      <c r="K3331" s="124"/>
      <c r="L3331" s="124"/>
      <c r="M3331" s="124"/>
      <c r="N3331" s="207">
        <v>109329.34</v>
      </c>
      <c r="O3331" s="207">
        <v>0</v>
      </c>
      <c r="P3331" s="124" t="s">
        <v>1314</v>
      </c>
    </row>
    <row r="3332" spans="1:16" ht="63.75">
      <c r="A3332" s="257">
        <v>25</v>
      </c>
      <c r="B3332" s="124"/>
      <c r="C3332" s="125" t="s">
        <v>694</v>
      </c>
      <c r="D3332" s="119">
        <v>43231</v>
      </c>
      <c r="E3332" s="120" t="s">
        <v>6589</v>
      </c>
      <c r="F3332" s="120" t="s">
        <v>1315</v>
      </c>
      <c r="G3332" s="120">
        <v>17630778</v>
      </c>
      <c r="H3332" s="124"/>
      <c r="I3332" s="128" t="s">
        <v>7761</v>
      </c>
      <c r="J3332" s="124"/>
      <c r="K3332" s="124"/>
      <c r="L3332" s="124"/>
      <c r="M3332" s="124"/>
      <c r="N3332" s="207">
        <v>479769.01</v>
      </c>
      <c r="O3332" s="207">
        <v>0</v>
      </c>
      <c r="P3332" s="124" t="s">
        <v>1314</v>
      </c>
    </row>
    <row r="3333" spans="1:16" ht="63.75">
      <c r="A3333" s="257" t="s">
        <v>619</v>
      </c>
      <c r="B3333" s="124"/>
      <c r="C3333" s="125" t="s">
        <v>713</v>
      </c>
      <c r="D3333" s="119">
        <v>43231</v>
      </c>
      <c r="E3333" s="120" t="s">
        <v>6590</v>
      </c>
      <c r="F3333" s="120" t="s">
        <v>6</v>
      </c>
      <c r="G3333" s="120">
        <v>973510</v>
      </c>
      <c r="H3333" s="124"/>
      <c r="I3333" s="128" t="s">
        <v>7762</v>
      </c>
      <c r="J3333" s="124"/>
      <c r="K3333" s="124"/>
      <c r="L3333" s="124"/>
      <c r="M3333" s="124"/>
      <c r="N3333" s="207">
        <v>0</v>
      </c>
      <c r="O3333" s="207">
        <v>8477754.3200000003</v>
      </c>
      <c r="P3333" s="124" t="s">
        <v>1314</v>
      </c>
    </row>
    <row r="3334" spans="1:16" ht="76.5">
      <c r="A3334" s="257">
        <v>25</v>
      </c>
      <c r="B3334" s="124"/>
      <c r="C3334" s="125" t="s">
        <v>694</v>
      </c>
      <c r="D3334" s="119">
        <v>43231</v>
      </c>
      <c r="E3334" s="120" t="s">
        <v>6591</v>
      </c>
      <c r="F3334" s="120" t="s">
        <v>1315</v>
      </c>
      <c r="G3334" s="120">
        <v>17631998</v>
      </c>
      <c r="H3334" s="124"/>
      <c r="I3334" s="128" t="s">
        <v>7763</v>
      </c>
      <c r="J3334" s="124"/>
      <c r="K3334" s="124"/>
      <c r="L3334" s="124"/>
      <c r="M3334" s="124"/>
      <c r="N3334" s="207">
        <v>93137.94</v>
      </c>
      <c r="O3334" s="207">
        <v>0</v>
      </c>
      <c r="P3334" s="124" t="s">
        <v>1314</v>
      </c>
    </row>
    <row r="3335" spans="1:16" ht="76.5">
      <c r="A3335" s="257">
        <v>25</v>
      </c>
      <c r="B3335" s="124"/>
      <c r="C3335" s="125" t="s">
        <v>694</v>
      </c>
      <c r="D3335" s="119">
        <v>43231</v>
      </c>
      <c r="E3335" s="120" t="s">
        <v>6592</v>
      </c>
      <c r="F3335" s="120" t="s">
        <v>1315</v>
      </c>
      <c r="G3335" s="120">
        <v>17631926</v>
      </c>
      <c r="H3335" s="124"/>
      <c r="I3335" s="128" t="s">
        <v>7764</v>
      </c>
      <c r="J3335" s="124"/>
      <c r="K3335" s="124"/>
      <c r="L3335" s="124"/>
      <c r="M3335" s="124"/>
      <c r="N3335" s="207">
        <v>376059.69</v>
      </c>
      <c r="O3335" s="207">
        <v>0</v>
      </c>
      <c r="P3335" s="124" t="s">
        <v>1314</v>
      </c>
    </row>
    <row r="3336" spans="1:16" ht="76.5">
      <c r="A3336" s="257">
        <v>25</v>
      </c>
      <c r="B3336" s="124"/>
      <c r="C3336" s="125" t="s">
        <v>694</v>
      </c>
      <c r="D3336" s="119">
        <v>43231</v>
      </c>
      <c r="E3336" s="120" t="s">
        <v>6593</v>
      </c>
      <c r="F3336" s="120" t="s">
        <v>1315</v>
      </c>
      <c r="G3336" s="120">
        <v>17631925</v>
      </c>
      <c r="H3336" s="124"/>
      <c r="I3336" s="128" t="s">
        <v>7765</v>
      </c>
      <c r="J3336" s="124"/>
      <c r="K3336" s="124"/>
      <c r="L3336" s="124"/>
      <c r="M3336" s="124"/>
      <c r="N3336" s="207">
        <v>336765.15</v>
      </c>
      <c r="O3336" s="207">
        <v>0</v>
      </c>
      <c r="P3336" s="124" t="s">
        <v>1314</v>
      </c>
    </row>
    <row r="3337" spans="1:16" ht="76.5">
      <c r="A3337" s="257">
        <v>25</v>
      </c>
      <c r="B3337" s="124"/>
      <c r="C3337" s="125" t="s">
        <v>694</v>
      </c>
      <c r="D3337" s="119">
        <v>43231</v>
      </c>
      <c r="E3337" s="120" t="s">
        <v>6594</v>
      </c>
      <c r="F3337" s="120" t="s">
        <v>1315</v>
      </c>
      <c r="G3337" s="120">
        <v>17631922</v>
      </c>
      <c r="H3337" s="124"/>
      <c r="I3337" s="128" t="s">
        <v>7766</v>
      </c>
      <c r="J3337" s="124"/>
      <c r="K3337" s="124"/>
      <c r="L3337" s="124"/>
      <c r="M3337" s="124"/>
      <c r="N3337" s="207">
        <v>339629.88</v>
      </c>
      <c r="O3337" s="207">
        <v>0</v>
      </c>
      <c r="P3337" s="124" t="s">
        <v>1314</v>
      </c>
    </row>
    <row r="3338" spans="1:16" ht="76.5">
      <c r="A3338" s="257">
        <v>25</v>
      </c>
      <c r="B3338" s="124"/>
      <c r="C3338" s="125" t="s">
        <v>694</v>
      </c>
      <c r="D3338" s="119">
        <v>43231</v>
      </c>
      <c r="E3338" s="120" t="s">
        <v>6595</v>
      </c>
      <c r="F3338" s="120" t="s">
        <v>1315</v>
      </c>
      <c r="G3338" s="120">
        <v>17631920</v>
      </c>
      <c r="H3338" s="124"/>
      <c r="I3338" s="128" t="s">
        <v>7767</v>
      </c>
      <c r="J3338" s="124"/>
      <c r="K3338" s="124"/>
      <c r="L3338" s="124"/>
      <c r="M3338" s="124"/>
      <c r="N3338" s="207">
        <v>512670.71999999997</v>
      </c>
      <c r="O3338" s="207">
        <v>0</v>
      </c>
      <c r="P3338" s="124" t="s">
        <v>1314</v>
      </c>
    </row>
    <row r="3339" spans="1:16" ht="76.5">
      <c r="A3339" s="257">
        <v>25</v>
      </c>
      <c r="B3339" s="124"/>
      <c r="C3339" s="125" t="s">
        <v>694</v>
      </c>
      <c r="D3339" s="119">
        <v>43231</v>
      </c>
      <c r="E3339" s="120" t="s">
        <v>6596</v>
      </c>
      <c r="F3339" s="120" t="s">
        <v>1315</v>
      </c>
      <c r="G3339" s="120">
        <v>17631918</v>
      </c>
      <c r="H3339" s="124"/>
      <c r="I3339" s="128" t="s">
        <v>7768</v>
      </c>
      <c r="J3339" s="124"/>
      <c r="K3339" s="124"/>
      <c r="L3339" s="124"/>
      <c r="M3339" s="124"/>
      <c r="N3339" s="207">
        <v>342856.59</v>
      </c>
      <c r="O3339" s="207">
        <v>0</v>
      </c>
      <c r="P3339" s="124" t="s">
        <v>1314</v>
      </c>
    </row>
    <row r="3340" spans="1:16" ht="63.75">
      <c r="A3340" s="257" t="s">
        <v>626</v>
      </c>
      <c r="B3340" s="124"/>
      <c r="C3340" s="125" t="s">
        <v>1234</v>
      </c>
      <c r="D3340" s="119">
        <v>43231</v>
      </c>
      <c r="E3340" s="120" t="s">
        <v>6597</v>
      </c>
      <c r="F3340" s="120" t="s">
        <v>6</v>
      </c>
      <c r="G3340" s="120">
        <v>973603</v>
      </c>
      <c r="H3340" s="124"/>
      <c r="I3340" s="128" t="s">
        <v>7769</v>
      </c>
      <c r="J3340" s="124"/>
      <c r="K3340" s="124"/>
      <c r="L3340" s="124"/>
      <c r="M3340" s="124"/>
      <c r="N3340" s="207">
        <v>0</v>
      </c>
      <c r="O3340" s="207">
        <v>540.9</v>
      </c>
      <c r="P3340" s="124" t="s">
        <v>1314</v>
      </c>
    </row>
    <row r="3341" spans="1:16" ht="63.75">
      <c r="A3341" s="257" t="s">
        <v>626</v>
      </c>
      <c r="B3341" s="124"/>
      <c r="C3341" s="125" t="s">
        <v>1234</v>
      </c>
      <c r="D3341" s="119">
        <v>43231</v>
      </c>
      <c r="E3341" s="120" t="s">
        <v>6598</v>
      </c>
      <c r="F3341" s="120" t="s">
        <v>6</v>
      </c>
      <c r="G3341" s="120">
        <v>973604</v>
      </c>
      <c r="H3341" s="124"/>
      <c r="I3341" s="128" t="s">
        <v>7770</v>
      </c>
      <c r="J3341" s="124"/>
      <c r="K3341" s="124"/>
      <c r="L3341" s="124"/>
      <c r="M3341" s="124"/>
      <c r="N3341" s="207">
        <v>0</v>
      </c>
      <c r="O3341" s="207">
        <v>7188.28</v>
      </c>
      <c r="P3341" s="124" t="s">
        <v>1314</v>
      </c>
    </row>
    <row r="3342" spans="1:16" ht="76.5">
      <c r="A3342" s="257">
        <v>15</v>
      </c>
      <c r="B3342" s="124"/>
      <c r="C3342" s="125" t="s">
        <v>691</v>
      </c>
      <c r="D3342" s="119">
        <v>43231</v>
      </c>
      <c r="E3342" s="120" t="s">
        <v>6599</v>
      </c>
      <c r="F3342" s="120" t="s">
        <v>1315</v>
      </c>
      <c r="G3342" s="120">
        <v>17650291</v>
      </c>
      <c r="H3342" s="124"/>
      <c r="I3342" s="128" t="s">
        <v>7771</v>
      </c>
      <c r="J3342" s="124"/>
      <c r="K3342" s="124"/>
      <c r="L3342" s="124"/>
      <c r="M3342" s="124"/>
      <c r="N3342" s="207">
        <v>5140.8900000000003</v>
      </c>
      <c r="O3342" s="207">
        <v>0</v>
      </c>
      <c r="P3342" s="124" t="s">
        <v>1314</v>
      </c>
    </row>
    <row r="3343" spans="1:16" ht="51">
      <c r="A3343" s="257" t="s">
        <v>619</v>
      </c>
      <c r="B3343" s="124"/>
      <c r="C3343" s="125" t="s">
        <v>713</v>
      </c>
      <c r="D3343" s="119">
        <v>43234</v>
      </c>
      <c r="E3343" s="120" t="s">
        <v>6600</v>
      </c>
      <c r="F3343" s="120" t="s">
        <v>3</v>
      </c>
      <c r="G3343" s="120">
        <v>1622128</v>
      </c>
      <c r="H3343" s="124"/>
      <c r="I3343" s="128" t="s">
        <v>7772</v>
      </c>
      <c r="J3343" s="124"/>
      <c r="K3343" s="124"/>
      <c r="L3343" s="124"/>
      <c r="M3343" s="124"/>
      <c r="N3343" s="207">
        <v>0</v>
      </c>
      <c r="O3343" s="207">
        <v>40</v>
      </c>
      <c r="P3343" s="124" t="s">
        <v>1314</v>
      </c>
    </row>
    <row r="3344" spans="1:16" ht="63.75">
      <c r="A3344" s="257" t="s">
        <v>619</v>
      </c>
      <c r="B3344" s="124"/>
      <c r="C3344" s="125" t="s">
        <v>713</v>
      </c>
      <c r="D3344" s="119">
        <v>43234</v>
      </c>
      <c r="E3344" s="120" t="s">
        <v>6601</v>
      </c>
      <c r="F3344" s="120" t="s">
        <v>3</v>
      </c>
      <c r="G3344" s="120">
        <v>1622132</v>
      </c>
      <c r="H3344" s="124"/>
      <c r="I3344" s="128" t="s">
        <v>7773</v>
      </c>
      <c r="J3344" s="124"/>
      <c r="K3344" s="124"/>
      <c r="L3344" s="124"/>
      <c r="M3344" s="124"/>
      <c r="N3344" s="207">
        <v>0</v>
      </c>
      <c r="O3344" s="207">
        <v>742</v>
      </c>
      <c r="P3344" s="124" t="s">
        <v>1314</v>
      </c>
    </row>
    <row r="3345" spans="1:16" ht="51">
      <c r="A3345" s="257">
        <v>81</v>
      </c>
      <c r="B3345" s="124"/>
      <c r="C3345" s="125" t="s">
        <v>709</v>
      </c>
      <c r="D3345" s="119">
        <v>43234</v>
      </c>
      <c r="E3345" s="120" t="s">
        <v>6602</v>
      </c>
      <c r="F3345" s="120" t="s">
        <v>3</v>
      </c>
      <c r="G3345" s="120">
        <v>1622154</v>
      </c>
      <c r="H3345" s="124"/>
      <c r="I3345" s="128" t="s">
        <v>7774</v>
      </c>
      <c r="J3345" s="124"/>
      <c r="K3345" s="124"/>
      <c r="L3345" s="124"/>
      <c r="M3345" s="124"/>
      <c r="N3345" s="207">
        <v>0</v>
      </c>
      <c r="O3345" s="207">
        <v>822</v>
      </c>
      <c r="P3345" s="124" t="s">
        <v>1314</v>
      </c>
    </row>
    <row r="3346" spans="1:16" ht="51">
      <c r="A3346" s="257" t="s">
        <v>619</v>
      </c>
      <c r="B3346" s="124"/>
      <c r="C3346" s="125" t="s">
        <v>713</v>
      </c>
      <c r="D3346" s="119">
        <v>43234</v>
      </c>
      <c r="E3346" s="120" t="s">
        <v>6603</v>
      </c>
      <c r="F3346" s="120" t="s">
        <v>3</v>
      </c>
      <c r="G3346" s="120">
        <v>1622123</v>
      </c>
      <c r="H3346" s="124"/>
      <c r="I3346" s="128" t="s">
        <v>7776</v>
      </c>
      <c r="J3346" s="124"/>
      <c r="K3346" s="124"/>
      <c r="L3346" s="124"/>
      <c r="M3346" s="124"/>
      <c r="N3346" s="207">
        <v>0</v>
      </c>
      <c r="O3346" s="207">
        <v>896.17000000000007</v>
      </c>
      <c r="P3346" s="124" t="s">
        <v>1314</v>
      </c>
    </row>
    <row r="3347" spans="1:16" ht="51">
      <c r="A3347" s="257">
        <v>25</v>
      </c>
      <c r="B3347" s="124"/>
      <c r="C3347" s="125" t="s">
        <v>694</v>
      </c>
      <c r="D3347" s="119">
        <v>43234</v>
      </c>
      <c r="E3347" s="120" t="s">
        <v>6604</v>
      </c>
      <c r="F3347" s="120" t="s">
        <v>3</v>
      </c>
      <c r="G3347" s="120">
        <v>1622093</v>
      </c>
      <c r="H3347" s="124"/>
      <c r="I3347" s="128" t="s">
        <v>7777</v>
      </c>
      <c r="J3347" s="124"/>
      <c r="K3347" s="124"/>
      <c r="L3347" s="124"/>
      <c r="M3347" s="124"/>
      <c r="N3347" s="207">
        <v>0</v>
      </c>
      <c r="O3347" s="207">
        <v>450</v>
      </c>
      <c r="P3347" s="124" t="s">
        <v>1314</v>
      </c>
    </row>
    <row r="3348" spans="1:16" ht="51">
      <c r="A3348" s="257">
        <v>373</v>
      </c>
      <c r="B3348" s="124"/>
      <c r="C3348" s="125" t="s">
        <v>1269</v>
      </c>
      <c r="D3348" s="119">
        <v>43234</v>
      </c>
      <c r="E3348" s="120" t="s">
        <v>6605</v>
      </c>
      <c r="F3348" s="120" t="s">
        <v>3</v>
      </c>
      <c r="G3348" s="120">
        <v>1622085</v>
      </c>
      <c r="H3348" s="124"/>
      <c r="I3348" s="128" t="s">
        <v>7778</v>
      </c>
      <c r="J3348" s="124"/>
      <c r="K3348" s="124"/>
      <c r="L3348" s="124"/>
      <c r="M3348" s="124"/>
      <c r="N3348" s="207">
        <v>0</v>
      </c>
      <c r="O3348" s="207">
        <v>3889.6800000000003</v>
      </c>
      <c r="P3348" s="124" t="s">
        <v>1314</v>
      </c>
    </row>
    <row r="3349" spans="1:16" ht="38.25">
      <c r="A3349" s="257">
        <v>212</v>
      </c>
      <c r="B3349" s="124"/>
      <c r="C3349" s="125" t="s">
        <v>761</v>
      </c>
      <c r="D3349" s="119">
        <v>43234</v>
      </c>
      <c r="E3349" s="120" t="s">
        <v>6606</v>
      </c>
      <c r="F3349" s="120" t="s">
        <v>3</v>
      </c>
      <c r="G3349" s="120">
        <v>1622009</v>
      </c>
      <c r="H3349" s="124"/>
      <c r="I3349" s="128" t="s">
        <v>7779</v>
      </c>
      <c r="J3349" s="124"/>
      <c r="K3349" s="124"/>
      <c r="L3349" s="124"/>
      <c r="M3349" s="124"/>
      <c r="N3349" s="207">
        <v>0</v>
      </c>
      <c r="O3349" s="207">
        <v>222</v>
      </c>
      <c r="P3349" s="124" t="s">
        <v>1314</v>
      </c>
    </row>
    <row r="3350" spans="1:16" ht="38.25">
      <c r="A3350" s="257">
        <v>212</v>
      </c>
      <c r="B3350" s="124"/>
      <c r="C3350" s="125" t="s">
        <v>761</v>
      </c>
      <c r="D3350" s="119">
        <v>43234</v>
      </c>
      <c r="E3350" s="120" t="s">
        <v>6607</v>
      </c>
      <c r="F3350" s="120" t="s">
        <v>3</v>
      </c>
      <c r="G3350" s="120">
        <v>1622005</v>
      </c>
      <c r="H3350" s="124"/>
      <c r="I3350" s="128" t="s">
        <v>7780</v>
      </c>
      <c r="J3350" s="124"/>
      <c r="K3350" s="124"/>
      <c r="L3350" s="124"/>
      <c r="M3350" s="124"/>
      <c r="N3350" s="207">
        <v>0</v>
      </c>
      <c r="O3350" s="207">
        <v>222</v>
      </c>
      <c r="P3350" s="124" t="s">
        <v>1314</v>
      </c>
    </row>
    <row r="3351" spans="1:16" ht="63.75">
      <c r="A3351" s="257">
        <v>47</v>
      </c>
      <c r="B3351" s="124"/>
      <c r="C3351" s="125" t="s">
        <v>699</v>
      </c>
      <c r="D3351" s="119">
        <v>43234</v>
      </c>
      <c r="E3351" s="120" t="s">
        <v>6608</v>
      </c>
      <c r="F3351" s="120" t="s">
        <v>3</v>
      </c>
      <c r="G3351" s="120">
        <v>1622221</v>
      </c>
      <c r="H3351" s="124"/>
      <c r="I3351" s="128" t="s">
        <v>7781</v>
      </c>
      <c r="J3351" s="124"/>
      <c r="K3351" s="124"/>
      <c r="L3351" s="124"/>
      <c r="M3351" s="124"/>
      <c r="N3351" s="207">
        <v>0</v>
      </c>
      <c r="O3351" s="207">
        <v>505.02000000000004</v>
      </c>
      <c r="P3351" s="124" t="s">
        <v>1314</v>
      </c>
    </row>
    <row r="3352" spans="1:16" ht="63.75">
      <c r="A3352" s="257">
        <v>47</v>
      </c>
      <c r="B3352" s="124"/>
      <c r="C3352" s="125" t="s">
        <v>699</v>
      </c>
      <c r="D3352" s="119">
        <v>43234</v>
      </c>
      <c r="E3352" s="120" t="s">
        <v>6609</v>
      </c>
      <c r="F3352" s="120" t="s">
        <v>3</v>
      </c>
      <c r="G3352" s="120">
        <v>1622219</v>
      </c>
      <c r="H3352" s="124"/>
      <c r="I3352" s="128" t="s">
        <v>7781</v>
      </c>
      <c r="J3352" s="124"/>
      <c r="K3352" s="124"/>
      <c r="L3352" s="124"/>
      <c r="M3352" s="124"/>
      <c r="N3352" s="207">
        <v>0</v>
      </c>
      <c r="O3352" s="207">
        <v>27</v>
      </c>
      <c r="P3352" s="124" t="s">
        <v>1314</v>
      </c>
    </row>
    <row r="3353" spans="1:16" ht="51">
      <c r="A3353" s="257">
        <v>16</v>
      </c>
      <c r="B3353" s="124"/>
      <c r="C3353" s="125" t="s">
        <v>692</v>
      </c>
      <c r="D3353" s="119">
        <v>43234</v>
      </c>
      <c r="E3353" s="120" t="s">
        <v>6610</v>
      </c>
      <c r="F3353" s="120" t="s">
        <v>3</v>
      </c>
      <c r="G3353" s="120">
        <v>1622218</v>
      </c>
      <c r="H3353" s="124"/>
      <c r="I3353" s="128" t="s">
        <v>7782</v>
      </c>
      <c r="J3353" s="124"/>
      <c r="K3353" s="124"/>
      <c r="L3353" s="124"/>
      <c r="M3353" s="124"/>
      <c r="N3353" s="207">
        <v>0</v>
      </c>
      <c r="O3353" s="207">
        <v>7314</v>
      </c>
      <c r="P3353" s="124" t="s">
        <v>1314</v>
      </c>
    </row>
    <row r="3354" spans="1:16" ht="51">
      <c r="A3354" s="257" t="s">
        <v>619</v>
      </c>
      <c r="B3354" s="124"/>
      <c r="C3354" s="125" t="s">
        <v>713</v>
      </c>
      <c r="D3354" s="119">
        <v>43234</v>
      </c>
      <c r="E3354" s="120" t="s">
        <v>6611</v>
      </c>
      <c r="F3354" s="120" t="s">
        <v>3</v>
      </c>
      <c r="G3354" s="120">
        <v>1622209</v>
      </c>
      <c r="H3354" s="124"/>
      <c r="I3354" s="128" t="s">
        <v>7783</v>
      </c>
      <c r="J3354" s="124"/>
      <c r="K3354" s="124"/>
      <c r="L3354" s="124"/>
      <c r="M3354" s="124"/>
      <c r="N3354" s="207">
        <v>0</v>
      </c>
      <c r="O3354" s="207">
        <v>1120.3399999999999</v>
      </c>
      <c r="P3354" s="124" t="s">
        <v>1314</v>
      </c>
    </row>
    <row r="3355" spans="1:16" ht="38.25">
      <c r="A3355" s="257">
        <v>20</v>
      </c>
      <c r="B3355" s="124"/>
      <c r="C3355" s="125" t="s">
        <v>693</v>
      </c>
      <c r="D3355" s="119">
        <v>43234</v>
      </c>
      <c r="E3355" s="120" t="s">
        <v>6612</v>
      </c>
      <c r="F3355" s="120" t="s">
        <v>3</v>
      </c>
      <c r="G3355" s="120">
        <v>1622204</v>
      </c>
      <c r="H3355" s="124"/>
      <c r="I3355" s="128" t="s">
        <v>7784</v>
      </c>
      <c r="J3355" s="124"/>
      <c r="K3355" s="124"/>
      <c r="L3355" s="124"/>
      <c r="M3355" s="124"/>
      <c r="N3355" s="207">
        <v>0</v>
      </c>
      <c r="O3355" s="207">
        <v>180</v>
      </c>
      <c r="P3355" s="124" t="s">
        <v>1314</v>
      </c>
    </row>
    <row r="3356" spans="1:16" ht="63.75">
      <c r="A3356" s="257">
        <v>373</v>
      </c>
      <c r="B3356" s="124"/>
      <c r="C3356" s="125" t="s">
        <v>1269</v>
      </c>
      <c r="D3356" s="119">
        <v>43234</v>
      </c>
      <c r="E3356" s="120" t="s">
        <v>6613</v>
      </c>
      <c r="F3356" s="120" t="s">
        <v>3</v>
      </c>
      <c r="G3356" s="120">
        <v>1622203</v>
      </c>
      <c r="H3356" s="124"/>
      <c r="I3356" s="128" t="s">
        <v>7785</v>
      </c>
      <c r="J3356" s="124"/>
      <c r="K3356" s="124"/>
      <c r="L3356" s="124"/>
      <c r="M3356" s="124"/>
      <c r="N3356" s="207">
        <v>0</v>
      </c>
      <c r="O3356" s="207">
        <v>1866.68</v>
      </c>
      <c r="P3356" s="124" t="s">
        <v>1314</v>
      </c>
    </row>
    <row r="3357" spans="1:16" ht="51">
      <c r="A3357" s="257" t="s">
        <v>626</v>
      </c>
      <c r="B3357" s="124"/>
      <c r="C3357" s="125" t="s">
        <v>1234</v>
      </c>
      <c r="D3357" s="119">
        <v>43234</v>
      </c>
      <c r="E3357" s="120" t="s">
        <v>6614</v>
      </c>
      <c r="F3357" s="120" t="s">
        <v>3</v>
      </c>
      <c r="G3357" s="120">
        <v>1622060</v>
      </c>
      <c r="H3357" s="124"/>
      <c r="I3357" s="128" t="s">
        <v>7786</v>
      </c>
      <c r="J3357" s="124"/>
      <c r="K3357" s="124"/>
      <c r="L3357" s="124"/>
      <c r="M3357" s="124"/>
      <c r="N3357" s="207">
        <v>0</v>
      </c>
      <c r="O3357" s="207">
        <v>4.57</v>
      </c>
      <c r="P3357" s="124" t="s">
        <v>1314</v>
      </c>
    </row>
    <row r="3358" spans="1:16" ht="51">
      <c r="A3358" s="257" t="s">
        <v>626</v>
      </c>
      <c r="B3358" s="124"/>
      <c r="C3358" s="125" t="s">
        <v>1234</v>
      </c>
      <c r="D3358" s="119">
        <v>43234</v>
      </c>
      <c r="E3358" s="120" t="s">
        <v>6615</v>
      </c>
      <c r="F3358" s="120" t="s">
        <v>3</v>
      </c>
      <c r="G3358" s="120">
        <v>1622059</v>
      </c>
      <c r="H3358" s="124"/>
      <c r="I3358" s="128" t="s">
        <v>7787</v>
      </c>
      <c r="J3358" s="124"/>
      <c r="K3358" s="124"/>
      <c r="L3358" s="124"/>
      <c r="M3358" s="124"/>
      <c r="N3358" s="207">
        <v>0</v>
      </c>
      <c r="O3358" s="207">
        <v>11987.47</v>
      </c>
      <c r="P3358" s="124" t="s">
        <v>1314</v>
      </c>
    </row>
    <row r="3359" spans="1:16" ht="51">
      <c r="A3359" s="257" t="s">
        <v>626</v>
      </c>
      <c r="B3359" s="124"/>
      <c r="C3359" s="125" t="s">
        <v>1234</v>
      </c>
      <c r="D3359" s="119">
        <v>43234</v>
      </c>
      <c r="E3359" s="120" t="s">
        <v>6616</v>
      </c>
      <c r="F3359" s="120" t="s">
        <v>3</v>
      </c>
      <c r="G3359" s="120">
        <v>1622055</v>
      </c>
      <c r="H3359" s="124"/>
      <c r="I3359" s="128" t="s">
        <v>7788</v>
      </c>
      <c r="J3359" s="124"/>
      <c r="K3359" s="124"/>
      <c r="L3359" s="124"/>
      <c r="M3359" s="124"/>
      <c r="N3359" s="207">
        <v>0</v>
      </c>
      <c r="O3359" s="207">
        <v>293920.7</v>
      </c>
      <c r="P3359" s="124" t="s">
        <v>1314</v>
      </c>
    </row>
    <row r="3360" spans="1:16" ht="63.75">
      <c r="A3360" s="257" t="s">
        <v>619</v>
      </c>
      <c r="B3360" s="124"/>
      <c r="C3360" s="125" t="s">
        <v>713</v>
      </c>
      <c r="D3360" s="119">
        <v>43234</v>
      </c>
      <c r="E3360" s="120" t="s">
        <v>6617</v>
      </c>
      <c r="F3360" s="120" t="s">
        <v>3</v>
      </c>
      <c r="G3360" s="120">
        <v>1622037</v>
      </c>
      <c r="H3360" s="124"/>
      <c r="I3360" s="128" t="s">
        <v>7789</v>
      </c>
      <c r="J3360" s="124"/>
      <c r="K3360" s="124"/>
      <c r="L3360" s="124"/>
      <c r="M3360" s="124"/>
      <c r="N3360" s="207">
        <v>0</v>
      </c>
      <c r="O3360" s="207">
        <v>499.2</v>
      </c>
      <c r="P3360" s="124" t="s">
        <v>1314</v>
      </c>
    </row>
    <row r="3361" spans="1:16" ht="63.75">
      <c r="A3361" s="257" t="s">
        <v>619</v>
      </c>
      <c r="B3361" s="124"/>
      <c r="C3361" s="125" t="s">
        <v>713</v>
      </c>
      <c r="D3361" s="119">
        <v>43234</v>
      </c>
      <c r="E3361" s="120" t="s">
        <v>6618</v>
      </c>
      <c r="F3361" s="120" t="s">
        <v>3</v>
      </c>
      <c r="G3361" s="120">
        <v>1622035</v>
      </c>
      <c r="H3361" s="124"/>
      <c r="I3361" s="128" t="s">
        <v>7790</v>
      </c>
      <c r="J3361" s="124"/>
      <c r="K3361" s="124"/>
      <c r="L3361" s="124"/>
      <c r="M3361" s="124"/>
      <c r="N3361" s="207">
        <v>0</v>
      </c>
      <c r="O3361" s="207">
        <v>218</v>
      </c>
      <c r="P3361" s="124" t="s">
        <v>1314</v>
      </c>
    </row>
    <row r="3362" spans="1:16" ht="63.75">
      <c r="A3362" s="257" t="s">
        <v>619</v>
      </c>
      <c r="B3362" s="124"/>
      <c r="C3362" s="125" t="s">
        <v>713</v>
      </c>
      <c r="D3362" s="119">
        <v>43234</v>
      </c>
      <c r="E3362" s="120" t="s">
        <v>6619</v>
      </c>
      <c r="F3362" s="120" t="s">
        <v>3</v>
      </c>
      <c r="G3362" s="120">
        <v>1622031</v>
      </c>
      <c r="H3362" s="124"/>
      <c r="I3362" s="128" t="s">
        <v>7791</v>
      </c>
      <c r="J3362" s="124"/>
      <c r="K3362" s="124"/>
      <c r="L3362" s="124"/>
      <c r="M3362" s="124"/>
      <c r="N3362" s="207">
        <v>0</v>
      </c>
      <c r="O3362" s="207">
        <v>368</v>
      </c>
      <c r="P3362" s="124" t="s">
        <v>1314</v>
      </c>
    </row>
    <row r="3363" spans="1:16" ht="51">
      <c r="A3363" s="257" t="s">
        <v>619</v>
      </c>
      <c r="B3363" s="124"/>
      <c r="C3363" s="125" t="s">
        <v>713</v>
      </c>
      <c r="D3363" s="119">
        <v>43234</v>
      </c>
      <c r="E3363" s="120" t="s">
        <v>6620</v>
      </c>
      <c r="F3363" s="120" t="s">
        <v>3</v>
      </c>
      <c r="G3363" s="120">
        <v>1622011</v>
      </c>
      <c r="H3363" s="124"/>
      <c r="I3363" s="128" t="s">
        <v>7792</v>
      </c>
      <c r="J3363" s="124"/>
      <c r="K3363" s="124"/>
      <c r="L3363" s="124"/>
      <c r="M3363" s="124"/>
      <c r="N3363" s="207">
        <v>0</v>
      </c>
      <c r="O3363" s="207">
        <v>928.4</v>
      </c>
      <c r="P3363" s="124" t="s">
        <v>1314</v>
      </c>
    </row>
    <row r="3364" spans="1:16" ht="63.75">
      <c r="A3364" s="257" t="s">
        <v>619</v>
      </c>
      <c r="B3364" s="124"/>
      <c r="C3364" s="125" t="s">
        <v>713</v>
      </c>
      <c r="D3364" s="119">
        <v>43234</v>
      </c>
      <c r="E3364" s="120" t="s">
        <v>6621</v>
      </c>
      <c r="F3364" s="120" t="s">
        <v>3</v>
      </c>
      <c r="G3364" s="120">
        <v>1621948</v>
      </c>
      <c r="H3364" s="124"/>
      <c r="I3364" s="128" t="s">
        <v>7793</v>
      </c>
      <c r="J3364" s="124"/>
      <c r="K3364" s="124"/>
      <c r="L3364" s="124"/>
      <c r="M3364" s="124"/>
      <c r="N3364" s="207">
        <v>0</v>
      </c>
      <c r="O3364" s="207">
        <v>83.37</v>
      </c>
      <c r="P3364" s="124" t="s">
        <v>1314</v>
      </c>
    </row>
    <row r="3365" spans="1:16" ht="51">
      <c r="A3365" s="257" t="s">
        <v>619</v>
      </c>
      <c r="B3365" s="124"/>
      <c r="C3365" s="125" t="s">
        <v>713</v>
      </c>
      <c r="D3365" s="119">
        <v>43234</v>
      </c>
      <c r="E3365" s="120" t="s">
        <v>6622</v>
      </c>
      <c r="F3365" s="120" t="s">
        <v>3</v>
      </c>
      <c r="G3365" s="120">
        <v>1621977</v>
      </c>
      <c r="H3365" s="124"/>
      <c r="I3365" s="128" t="s">
        <v>7794</v>
      </c>
      <c r="J3365" s="124"/>
      <c r="K3365" s="124"/>
      <c r="L3365" s="124"/>
      <c r="M3365" s="124"/>
      <c r="N3365" s="207">
        <v>0</v>
      </c>
      <c r="O3365" s="207">
        <v>9140.42</v>
      </c>
      <c r="P3365" s="124" t="s">
        <v>1314</v>
      </c>
    </row>
    <row r="3366" spans="1:16" ht="63.75">
      <c r="A3366" s="257" t="s">
        <v>619</v>
      </c>
      <c r="B3366" s="124"/>
      <c r="C3366" s="125" t="s">
        <v>713</v>
      </c>
      <c r="D3366" s="119">
        <v>43234</v>
      </c>
      <c r="E3366" s="120" t="s">
        <v>6623</v>
      </c>
      <c r="F3366" s="120" t="s">
        <v>3</v>
      </c>
      <c r="G3366" s="120">
        <v>1621958</v>
      </c>
      <c r="H3366" s="124"/>
      <c r="I3366" s="128" t="s">
        <v>7795</v>
      </c>
      <c r="J3366" s="124"/>
      <c r="K3366" s="124"/>
      <c r="L3366" s="124"/>
      <c r="M3366" s="124"/>
      <c r="N3366" s="207">
        <v>0</v>
      </c>
      <c r="O3366" s="207">
        <v>60</v>
      </c>
      <c r="P3366" s="124" t="s">
        <v>1314</v>
      </c>
    </row>
    <row r="3367" spans="1:16" ht="51">
      <c r="A3367" s="257" t="s">
        <v>619</v>
      </c>
      <c r="B3367" s="124"/>
      <c r="C3367" s="125" t="s">
        <v>713</v>
      </c>
      <c r="D3367" s="119">
        <v>43234</v>
      </c>
      <c r="E3367" s="120" t="s">
        <v>6624</v>
      </c>
      <c r="F3367" s="120" t="s">
        <v>3</v>
      </c>
      <c r="G3367" s="120">
        <v>1621955</v>
      </c>
      <c r="H3367" s="124"/>
      <c r="I3367" s="128" t="s">
        <v>7796</v>
      </c>
      <c r="J3367" s="124"/>
      <c r="K3367" s="124"/>
      <c r="L3367" s="124"/>
      <c r="M3367" s="124"/>
      <c r="N3367" s="207">
        <v>0</v>
      </c>
      <c r="O3367" s="207">
        <v>11765.54</v>
      </c>
      <c r="P3367" s="124" t="s">
        <v>1314</v>
      </c>
    </row>
    <row r="3368" spans="1:16" ht="63.75">
      <c r="A3368" s="257" t="s">
        <v>619</v>
      </c>
      <c r="B3368" s="124"/>
      <c r="C3368" s="125" t="s">
        <v>713</v>
      </c>
      <c r="D3368" s="119">
        <v>43234</v>
      </c>
      <c r="E3368" s="120" t="s">
        <v>6625</v>
      </c>
      <c r="F3368" s="120" t="s">
        <v>3</v>
      </c>
      <c r="G3368" s="120">
        <v>1621947</v>
      </c>
      <c r="H3368" s="124"/>
      <c r="I3368" s="128" t="s">
        <v>7797</v>
      </c>
      <c r="J3368" s="124"/>
      <c r="K3368" s="124"/>
      <c r="L3368" s="124"/>
      <c r="M3368" s="124"/>
      <c r="N3368" s="207">
        <v>0</v>
      </c>
      <c r="O3368" s="207">
        <v>128</v>
      </c>
      <c r="P3368" s="124" t="s">
        <v>1314</v>
      </c>
    </row>
    <row r="3369" spans="1:16" ht="51">
      <c r="A3369" s="257" t="s">
        <v>619</v>
      </c>
      <c r="B3369" s="124"/>
      <c r="C3369" s="125" t="s">
        <v>713</v>
      </c>
      <c r="D3369" s="119">
        <v>43234</v>
      </c>
      <c r="E3369" s="120" t="s">
        <v>6626</v>
      </c>
      <c r="F3369" s="120" t="s">
        <v>3</v>
      </c>
      <c r="G3369" s="120">
        <v>1621946</v>
      </c>
      <c r="H3369" s="124"/>
      <c r="I3369" s="128" t="s">
        <v>1369</v>
      </c>
      <c r="J3369" s="124"/>
      <c r="K3369" s="124"/>
      <c r="L3369" s="124"/>
      <c r="M3369" s="124"/>
      <c r="N3369" s="207">
        <v>0</v>
      </c>
      <c r="O3369" s="207">
        <v>1016</v>
      </c>
      <c r="P3369" s="124" t="s">
        <v>1314</v>
      </c>
    </row>
    <row r="3370" spans="1:16" ht="76.5">
      <c r="A3370" s="257">
        <v>25</v>
      </c>
      <c r="B3370" s="124"/>
      <c r="C3370" s="125" t="s">
        <v>694</v>
      </c>
      <c r="D3370" s="119">
        <v>43234</v>
      </c>
      <c r="E3370" s="120" t="s">
        <v>6627</v>
      </c>
      <c r="F3370" s="120" t="s">
        <v>1315</v>
      </c>
      <c r="G3370" s="120">
        <v>17665553</v>
      </c>
      <c r="H3370" s="124"/>
      <c r="I3370" s="128" t="s">
        <v>7798</v>
      </c>
      <c r="J3370" s="124"/>
      <c r="K3370" s="124"/>
      <c r="L3370" s="124"/>
      <c r="M3370" s="124"/>
      <c r="N3370" s="207">
        <v>396633</v>
      </c>
      <c r="O3370" s="207">
        <v>0</v>
      </c>
      <c r="P3370" s="124" t="s">
        <v>1314</v>
      </c>
    </row>
    <row r="3371" spans="1:16" ht="76.5">
      <c r="A3371" s="257">
        <v>25</v>
      </c>
      <c r="B3371" s="124"/>
      <c r="C3371" s="125" t="s">
        <v>694</v>
      </c>
      <c r="D3371" s="119">
        <v>43234</v>
      </c>
      <c r="E3371" s="120" t="s">
        <v>6628</v>
      </c>
      <c r="F3371" s="120" t="s">
        <v>1315</v>
      </c>
      <c r="G3371" s="120">
        <v>17666888</v>
      </c>
      <c r="H3371" s="124"/>
      <c r="I3371" s="128" t="s">
        <v>7799</v>
      </c>
      <c r="J3371" s="124"/>
      <c r="K3371" s="124"/>
      <c r="L3371" s="124"/>
      <c r="M3371" s="124"/>
      <c r="N3371" s="207">
        <v>443382.54</v>
      </c>
      <c r="O3371" s="207">
        <v>0</v>
      </c>
      <c r="P3371" s="124" t="s">
        <v>1314</v>
      </c>
    </row>
    <row r="3372" spans="1:16" ht="63.75">
      <c r="A3372" s="257" t="s">
        <v>619</v>
      </c>
      <c r="B3372" s="124"/>
      <c r="C3372" s="125" t="s">
        <v>713</v>
      </c>
      <c r="D3372" s="119">
        <v>43234</v>
      </c>
      <c r="E3372" s="120" t="s">
        <v>6629</v>
      </c>
      <c r="F3372" s="120" t="s">
        <v>6</v>
      </c>
      <c r="G3372" s="120">
        <v>974298</v>
      </c>
      <c r="H3372" s="124"/>
      <c r="I3372" s="128" t="s">
        <v>7800</v>
      </c>
      <c r="J3372" s="124"/>
      <c r="K3372" s="124"/>
      <c r="L3372" s="124"/>
      <c r="M3372" s="124"/>
      <c r="N3372" s="207">
        <v>0</v>
      </c>
      <c r="O3372" s="207">
        <v>10029.219999999999</v>
      </c>
      <c r="P3372" s="124" t="s">
        <v>1314</v>
      </c>
    </row>
    <row r="3373" spans="1:16" ht="63.75">
      <c r="A3373" s="257">
        <v>513</v>
      </c>
      <c r="B3373" s="124"/>
      <c r="C3373" s="125" t="s">
        <v>201</v>
      </c>
      <c r="D3373" s="119">
        <v>43234</v>
      </c>
      <c r="E3373" s="120" t="s">
        <v>6630</v>
      </c>
      <c r="F3373" s="120" t="s">
        <v>15</v>
      </c>
      <c r="G3373" s="120">
        <v>736125</v>
      </c>
      <c r="H3373" s="124"/>
      <c r="I3373" s="128" t="s">
        <v>7801</v>
      </c>
      <c r="J3373" s="124"/>
      <c r="K3373" s="124"/>
      <c r="L3373" s="124"/>
      <c r="M3373" s="124"/>
      <c r="N3373" s="207">
        <v>50</v>
      </c>
      <c r="O3373" s="207">
        <v>0</v>
      </c>
      <c r="P3373" s="124" t="s">
        <v>1314</v>
      </c>
    </row>
    <row r="3374" spans="1:16" ht="63.75">
      <c r="A3374" s="257" t="s">
        <v>620</v>
      </c>
      <c r="B3374" s="124"/>
      <c r="C3374" s="125" t="s">
        <v>714</v>
      </c>
      <c r="D3374" s="119">
        <v>43234</v>
      </c>
      <c r="E3374" s="120" t="s">
        <v>6631</v>
      </c>
      <c r="F3374" s="120" t="s">
        <v>11</v>
      </c>
      <c r="G3374" s="120">
        <v>921620</v>
      </c>
      <c r="H3374" s="124"/>
      <c r="I3374" s="128" t="s">
        <v>7802</v>
      </c>
      <c r="J3374" s="124"/>
      <c r="K3374" s="124"/>
      <c r="L3374" s="124"/>
      <c r="M3374" s="124"/>
      <c r="N3374" s="207">
        <v>220</v>
      </c>
      <c r="O3374" s="207">
        <v>0</v>
      </c>
      <c r="P3374" s="124" t="s">
        <v>1314</v>
      </c>
    </row>
    <row r="3375" spans="1:16" ht="51">
      <c r="A3375" s="257">
        <v>340</v>
      </c>
      <c r="B3375" s="124"/>
      <c r="C3375" s="125" t="s">
        <v>814</v>
      </c>
      <c r="D3375" s="119">
        <v>43235</v>
      </c>
      <c r="E3375" s="120" t="s">
        <v>6632</v>
      </c>
      <c r="F3375" s="120" t="s">
        <v>3</v>
      </c>
      <c r="G3375" s="120">
        <v>1622756</v>
      </c>
      <c r="H3375" s="124"/>
      <c r="I3375" s="128" t="s">
        <v>7803</v>
      </c>
      <c r="J3375" s="124"/>
      <c r="K3375" s="124"/>
      <c r="L3375" s="124"/>
      <c r="M3375" s="124"/>
      <c r="N3375" s="207">
        <v>0</v>
      </c>
      <c r="O3375" s="207">
        <v>164.07</v>
      </c>
      <c r="P3375" s="124" t="s">
        <v>1314</v>
      </c>
    </row>
    <row r="3376" spans="1:16" ht="51">
      <c r="A3376" s="257" t="s">
        <v>619</v>
      </c>
      <c r="B3376" s="124"/>
      <c r="C3376" s="125" t="s">
        <v>713</v>
      </c>
      <c r="D3376" s="119">
        <v>43235</v>
      </c>
      <c r="E3376" s="120" t="s">
        <v>6633</v>
      </c>
      <c r="F3376" s="120" t="s">
        <v>3</v>
      </c>
      <c r="G3376" s="120">
        <v>1622746</v>
      </c>
      <c r="H3376" s="124"/>
      <c r="I3376" s="128" t="s">
        <v>7804</v>
      </c>
      <c r="J3376" s="124"/>
      <c r="K3376" s="124"/>
      <c r="L3376" s="124"/>
      <c r="M3376" s="124"/>
      <c r="N3376" s="207">
        <v>0</v>
      </c>
      <c r="O3376" s="207">
        <v>747.18000000000006</v>
      </c>
      <c r="P3376" s="124" t="s">
        <v>1314</v>
      </c>
    </row>
    <row r="3377" spans="1:16" ht="51">
      <c r="A3377" s="257" t="s">
        <v>619</v>
      </c>
      <c r="B3377" s="124"/>
      <c r="C3377" s="125" t="s">
        <v>713</v>
      </c>
      <c r="D3377" s="119">
        <v>43235</v>
      </c>
      <c r="E3377" s="120" t="s">
        <v>6634</v>
      </c>
      <c r="F3377" s="120" t="s">
        <v>3</v>
      </c>
      <c r="G3377" s="120">
        <v>1622768</v>
      </c>
      <c r="H3377" s="124"/>
      <c r="I3377" s="128" t="s">
        <v>7805</v>
      </c>
      <c r="J3377" s="124"/>
      <c r="K3377" s="124"/>
      <c r="L3377" s="124"/>
      <c r="M3377" s="124"/>
      <c r="N3377" s="207">
        <v>0</v>
      </c>
      <c r="O3377" s="207">
        <v>859</v>
      </c>
      <c r="P3377" s="124" t="s">
        <v>1314</v>
      </c>
    </row>
    <row r="3378" spans="1:16" ht="38.25">
      <c r="A3378" s="257">
        <v>35</v>
      </c>
      <c r="B3378" s="124"/>
      <c r="C3378" s="125" t="s">
        <v>696</v>
      </c>
      <c r="D3378" s="119">
        <v>43235</v>
      </c>
      <c r="E3378" s="120" t="s">
        <v>6635</v>
      </c>
      <c r="F3378" s="120" t="s">
        <v>3</v>
      </c>
      <c r="G3378" s="120">
        <v>1622693</v>
      </c>
      <c r="H3378" s="124"/>
      <c r="I3378" s="128" t="s">
        <v>7461</v>
      </c>
      <c r="J3378" s="124"/>
      <c r="K3378" s="124"/>
      <c r="L3378" s="124"/>
      <c r="M3378" s="124"/>
      <c r="N3378" s="207">
        <v>0</v>
      </c>
      <c r="O3378" s="207">
        <v>20</v>
      </c>
      <c r="P3378" s="124" t="s">
        <v>1314</v>
      </c>
    </row>
    <row r="3379" spans="1:16" ht="51">
      <c r="A3379" s="257" t="s">
        <v>619</v>
      </c>
      <c r="B3379" s="124"/>
      <c r="C3379" s="125" t="s">
        <v>713</v>
      </c>
      <c r="D3379" s="119">
        <v>43235</v>
      </c>
      <c r="E3379" s="120" t="s">
        <v>6636</v>
      </c>
      <c r="F3379" s="120" t="s">
        <v>3</v>
      </c>
      <c r="G3379" s="120">
        <v>1622806</v>
      </c>
      <c r="H3379" s="124"/>
      <c r="I3379" s="128" t="s">
        <v>7806</v>
      </c>
      <c r="J3379" s="124"/>
      <c r="K3379" s="124"/>
      <c r="L3379" s="124"/>
      <c r="M3379" s="124"/>
      <c r="N3379" s="207">
        <v>0</v>
      </c>
      <c r="O3379" s="207">
        <v>1145</v>
      </c>
      <c r="P3379" s="124" t="s">
        <v>1314</v>
      </c>
    </row>
    <row r="3380" spans="1:16" ht="51">
      <c r="A3380" s="257" t="s">
        <v>619</v>
      </c>
      <c r="B3380" s="124"/>
      <c r="C3380" s="125" t="s">
        <v>713</v>
      </c>
      <c r="D3380" s="119">
        <v>43235</v>
      </c>
      <c r="E3380" s="120" t="s">
        <v>6637</v>
      </c>
      <c r="F3380" s="120" t="s">
        <v>3</v>
      </c>
      <c r="G3380" s="120">
        <v>1622807</v>
      </c>
      <c r="H3380" s="124"/>
      <c r="I3380" s="128" t="s">
        <v>7807</v>
      </c>
      <c r="J3380" s="124"/>
      <c r="K3380" s="124"/>
      <c r="L3380" s="124"/>
      <c r="M3380" s="124"/>
      <c r="N3380" s="207">
        <v>0</v>
      </c>
      <c r="O3380" s="207">
        <v>2</v>
      </c>
      <c r="P3380" s="124" t="s">
        <v>1314</v>
      </c>
    </row>
    <row r="3381" spans="1:16" ht="51">
      <c r="A3381" s="257">
        <v>81</v>
      </c>
      <c r="B3381" s="124"/>
      <c r="C3381" s="125" t="s">
        <v>709</v>
      </c>
      <c r="D3381" s="119">
        <v>43235</v>
      </c>
      <c r="E3381" s="120" t="s">
        <v>6638</v>
      </c>
      <c r="F3381" s="120" t="s">
        <v>3</v>
      </c>
      <c r="G3381" s="120">
        <v>1622810</v>
      </c>
      <c r="H3381" s="124"/>
      <c r="I3381" s="128" t="s">
        <v>7808</v>
      </c>
      <c r="J3381" s="124"/>
      <c r="K3381" s="124"/>
      <c r="L3381" s="124"/>
      <c r="M3381" s="124"/>
      <c r="N3381" s="207">
        <v>0</v>
      </c>
      <c r="O3381" s="207">
        <v>1817</v>
      </c>
      <c r="P3381" s="124" t="s">
        <v>1314</v>
      </c>
    </row>
    <row r="3382" spans="1:16" ht="51">
      <c r="A3382" s="257">
        <v>46</v>
      </c>
      <c r="B3382" s="124"/>
      <c r="C3382" s="125" t="s">
        <v>698</v>
      </c>
      <c r="D3382" s="119">
        <v>43235</v>
      </c>
      <c r="E3382" s="120" t="s">
        <v>6639</v>
      </c>
      <c r="F3382" s="120" t="s">
        <v>3</v>
      </c>
      <c r="G3382" s="120">
        <v>1622612</v>
      </c>
      <c r="H3382" s="124"/>
      <c r="I3382" s="128" t="s">
        <v>7809</v>
      </c>
      <c r="J3382" s="124"/>
      <c r="K3382" s="124"/>
      <c r="L3382" s="124"/>
      <c r="M3382" s="124"/>
      <c r="N3382" s="207">
        <v>0</v>
      </c>
      <c r="O3382" s="207">
        <v>600000</v>
      </c>
      <c r="P3382" s="124" t="s">
        <v>1314</v>
      </c>
    </row>
    <row r="3383" spans="1:16" ht="51">
      <c r="A3383" s="257">
        <v>212</v>
      </c>
      <c r="B3383" s="124"/>
      <c r="C3383" s="125" t="s">
        <v>761</v>
      </c>
      <c r="D3383" s="119">
        <v>43235</v>
      </c>
      <c r="E3383" s="120" t="s">
        <v>6640</v>
      </c>
      <c r="F3383" s="120" t="s">
        <v>3</v>
      </c>
      <c r="G3383" s="120">
        <v>1622635</v>
      </c>
      <c r="H3383" s="124"/>
      <c r="I3383" s="128" t="s">
        <v>7810</v>
      </c>
      <c r="J3383" s="124"/>
      <c r="K3383" s="124"/>
      <c r="L3383" s="124"/>
      <c r="M3383" s="124"/>
      <c r="N3383" s="207">
        <v>0</v>
      </c>
      <c r="O3383" s="207">
        <v>29</v>
      </c>
      <c r="P3383" s="124" t="s">
        <v>1314</v>
      </c>
    </row>
    <row r="3384" spans="1:16" ht="51">
      <c r="A3384" s="257" t="s">
        <v>619</v>
      </c>
      <c r="B3384" s="124"/>
      <c r="C3384" s="125" t="s">
        <v>713</v>
      </c>
      <c r="D3384" s="119">
        <v>43235</v>
      </c>
      <c r="E3384" s="120" t="s">
        <v>6641</v>
      </c>
      <c r="F3384" s="120" t="s">
        <v>3</v>
      </c>
      <c r="G3384" s="120">
        <v>1622643</v>
      </c>
      <c r="H3384" s="124"/>
      <c r="I3384" s="128" t="s">
        <v>7811</v>
      </c>
      <c r="J3384" s="124"/>
      <c r="K3384" s="124"/>
      <c r="L3384" s="124"/>
      <c r="M3384" s="124"/>
      <c r="N3384" s="207">
        <v>0</v>
      </c>
      <c r="O3384" s="207">
        <v>799.55000000000007</v>
      </c>
      <c r="P3384" s="124" t="s">
        <v>1314</v>
      </c>
    </row>
    <row r="3385" spans="1:16" ht="51">
      <c r="A3385" s="257" t="s">
        <v>619</v>
      </c>
      <c r="B3385" s="124"/>
      <c r="C3385" s="125" t="s">
        <v>713</v>
      </c>
      <c r="D3385" s="119">
        <v>43235</v>
      </c>
      <c r="E3385" s="120" t="s">
        <v>6642</v>
      </c>
      <c r="F3385" s="120" t="s">
        <v>3</v>
      </c>
      <c r="G3385" s="120">
        <v>1622649</v>
      </c>
      <c r="H3385" s="124"/>
      <c r="I3385" s="128" t="s">
        <v>7812</v>
      </c>
      <c r="J3385" s="124"/>
      <c r="K3385" s="124"/>
      <c r="L3385" s="124"/>
      <c r="M3385" s="124"/>
      <c r="N3385" s="207">
        <v>0</v>
      </c>
      <c r="O3385" s="207">
        <v>407.23</v>
      </c>
      <c r="P3385" s="124" t="s">
        <v>1314</v>
      </c>
    </row>
    <row r="3386" spans="1:16" ht="51">
      <c r="A3386" s="257" t="s">
        <v>619</v>
      </c>
      <c r="B3386" s="124"/>
      <c r="C3386" s="125" t="s">
        <v>713</v>
      </c>
      <c r="D3386" s="119">
        <v>43235</v>
      </c>
      <c r="E3386" s="120" t="s">
        <v>6643</v>
      </c>
      <c r="F3386" s="120" t="s">
        <v>3</v>
      </c>
      <c r="G3386" s="120">
        <v>1622576</v>
      </c>
      <c r="H3386" s="124"/>
      <c r="I3386" s="128" t="s">
        <v>7813</v>
      </c>
      <c r="J3386" s="124"/>
      <c r="K3386" s="124"/>
      <c r="L3386" s="124"/>
      <c r="M3386" s="124"/>
      <c r="N3386" s="207">
        <v>0</v>
      </c>
      <c r="O3386" s="207">
        <v>78</v>
      </c>
      <c r="P3386" s="124" t="s">
        <v>1314</v>
      </c>
    </row>
    <row r="3387" spans="1:16" ht="51">
      <c r="A3387" s="257">
        <v>373</v>
      </c>
      <c r="B3387" s="124"/>
      <c r="C3387" s="125" t="s">
        <v>1269</v>
      </c>
      <c r="D3387" s="119">
        <v>43235</v>
      </c>
      <c r="E3387" s="120" t="s">
        <v>6644</v>
      </c>
      <c r="F3387" s="120" t="s">
        <v>3</v>
      </c>
      <c r="G3387" s="120">
        <v>1622570</v>
      </c>
      <c r="H3387" s="124"/>
      <c r="I3387" s="128" t="s">
        <v>7814</v>
      </c>
      <c r="J3387" s="124"/>
      <c r="K3387" s="124"/>
      <c r="L3387" s="124"/>
      <c r="M3387" s="124"/>
      <c r="N3387" s="207">
        <v>0</v>
      </c>
      <c r="O3387" s="207">
        <v>3445.94</v>
      </c>
      <c r="P3387" s="124" t="s">
        <v>1314</v>
      </c>
    </row>
    <row r="3388" spans="1:16" ht="51">
      <c r="A3388" s="257">
        <v>81</v>
      </c>
      <c r="B3388" s="124"/>
      <c r="C3388" s="125" t="s">
        <v>709</v>
      </c>
      <c r="D3388" s="119">
        <v>43235</v>
      </c>
      <c r="E3388" s="120" t="s">
        <v>6645</v>
      </c>
      <c r="F3388" s="120" t="s">
        <v>3</v>
      </c>
      <c r="G3388" s="120">
        <v>1622564</v>
      </c>
      <c r="H3388" s="124"/>
      <c r="I3388" s="128" t="s">
        <v>7815</v>
      </c>
      <c r="J3388" s="124"/>
      <c r="K3388" s="124"/>
      <c r="L3388" s="124"/>
      <c r="M3388" s="124"/>
      <c r="N3388" s="207">
        <v>0</v>
      </c>
      <c r="O3388" s="207">
        <v>647.59</v>
      </c>
      <c r="P3388" s="124" t="s">
        <v>1314</v>
      </c>
    </row>
    <row r="3389" spans="1:16" ht="76.5">
      <c r="A3389" s="257">
        <v>86</v>
      </c>
      <c r="B3389" s="124"/>
      <c r="C3389" s="125" t="s">
        <v>710</v>
      </c>
      <c r="D3389" s="119">
        <v>43235</v>
      </c>
      <c r="E3389" s="120" t="s">
        <v>6646</v>
      </c>
      <c r="F3389" s="120" t="s">
        <v>3</v>
      </c>
      <c r="G3389" s="120">
        <v>1622558</v>
      </c>
      <c r="H3389" s="124"/>
      <c r="I3389" s="128" t="s">
        <v>7816</v>
      </c>
      <c r="J3389" s="124"/>
      <c r="K3389" s="124"/>
      <c r="L3389" s="124"/>
      <c r="M3389" s="124"/>
      <c r="N3389" s="207">
        <v>0</v>
      </c>
      <c r="O3389" s="207">
        <v>0.8</v>
      </c>
      <c r="P3389" s="124" t="s">
        <v>1314</v>
      </c>
    </row>
    <row r="3390" spans="1:16" ht="63.75">
      <c r="A3390" s="257">
        <v>513</v>
      </c>
      <c r="B3390" s="124"/>
      <c r="C3390" s="125" t="s">
        <v>201</v>
      </c>
      <c r="D3390" s="119">
        <v>43235</v>
      </c>
      <c r="E3390" s="120" t="s">
        <v>6647</v>
      </c>
      <c r="F3390" s="120" t="s">
        <v>15</v>
      </c>
      <c r="G3390" s="120">
        <v>736483</v>
      </c>
      <c r="H3390" s="124"/>
      <c r="I3390" s="128" t="s">
        <v>7817</v>
      </c>
      <c r="J3390" s="124"/>
      <c r="K3390" s="124"/>
      <c r="L3390" s="124"/>
      <c r="M3390" s="124"/>
      <c r="N3390" s="207">
        <v>50</v>
      </c>
      <c r="O3390" s="207">
        <v>0</v>
      </c>
      <c r="P3390" s="124" t="s">
        <v>1314</v>
      </c>
    </row>
    <row r="3391" spans="1:16" ht="89.25">
      <c r="A3391" s="257">
        <v>576</v>
      </c>
      <c r="B3391" s="124"/>
      <c r="C3391" s="125" t="s">
        <v>852</v>
      </c>
      <c r="D3391" s="119">
        <v>43235</v>
      </c>
      <c r="E3391" s="120" t="s">
        <v>6648</v>
      </c>
      <c r="F3391" s="120" t="s">
        <v>15</v>
      </c>
      <c r="G3391" s="120">
        <v>4986</v>
      </c>
      <c r="H3391" s="124"/>
      <c r="I3391" s="128" t="s">
        <v>7818</v>
      </c>
      <c r="J3391" s="124"/>
      <c r="K3391" s="124"/>
      <c r="L3391" s="124"/>
      <c r="M3391" s="124"/>
      <c r="N3391" s="207">
        <v>297.70999999999998</v>
      </c>
      <c r="O3391" s="207">
        <v>0</v>
      </c>
      <c r="P3391" s="124" t="s">
        <v>1314</v>
      </c>
    </row>
    <row r="3392" spans="1:16" ht="63.75">
      <c r="A3392" s="257">
        <v>340</v>
      </c>
      <c r="B3392" s="124"/>
      <c r="C3392" s="125" t="s">
        <v>814</v>
      </c>
      <c r="D3392" s="119">
        <v>43235</v>
      </c>
      <c r="E3392" s="120" t="s">
        <v>6649</v>
      </c>
      <c r="F3392" s="120" t="s">
        <v>6</v>
      </c>
      <c r="G3392" s="120">
        <v>737031</v>
      </c>
      <c r="H3392" s="124"/>
      <c r="I3392" s="128" t="s">
        <v>7819</v>
      </c>
      <c r="J3392" s="124"/>
      <c r="K3392" s="124"/>
      <c r="L3392" s="124"/>
      <c r="M3392" s="124"/>
      <c r="N3392" s="207">
        <v>0</v>
      </c>
      <c r="O3392" s="207">
        <v>171.91</v>
      </c>
      <c r="P3392" s="124" t="s">
        <v>1314</v>
      </c>
    </row>
    <row r="3393" spans="1:16" ht="51">
      <c r="A3393" s="257" t="s">
        <v>620</v>
      </c>
      <c r="B3393" s="124"/>
      <c r="C3393" s="125" t="s">
        <v>714</v>
      </c>
      <c r="D3393" s="119">
        <v>43235</v>
      </c>
      <c r="E3393" s="120" t="s">
        <v>6650</v>
      </c>
      <c r="F3393" s="120" t="s">
        <v>11</v>
      </c>
      <c r="G3393" s="120">
        <v>10752</v>
      </c>
      <c r="H3393" s="124"/>
      <c r="I3393" s="128" t="s">
        <v>7820</v>
      </c>
      <c r="J3393" s="124"/>
      <c r="K3393" s="124"/>
      <c r="L3393" s="124"/>
      <c r="M3393" s="124"/>
      <c r="N3393" s="207">
        <v>366.73</v>
      </c>
      <c r="O3393" s="207">
        <v>0</v>
      </c>
      <c r="P3393" s="124" t="s">
        <v>1314</v>
      </c>
    </row>
    <row r="3394" spans="1:16" ht="63.75">
      <c r="A3394" s="257">
        <v>25</v>
      </c>
      <c r="B3394" s="124"/>
      <c r="C3394" s="125" t="s">
        <v>694</v>
      </c>
      <c r="D3394" s="119">
        <v>43235</v>
      </c>
      <c r="E3394" s="120" t="s">
        <v>6651</v>
      </c>
      <c r="F3394" s="120" t="s">
        <v>6</v>
      </c>
      <c r="G3394" s="120">
        <v>921759</v>
      </c>
      <c r="H3394" s="124"/>
      <c r="I3394" s="128" t="s">
        <v>7821</v>
      </c>
      <c r="J3394" s="124"/>
      <c r="K3394" s="124"/>
      <c r="L3394" s="124"/>
      <c r="M3394" s="124"/>
      <c r="N3394" s="207">
        <v>0</v>
      </c>
      <c r="O3394" s="207">
        <v>34.07</v>
      </c>
      <c r="P3394" s="124" t="s">
        <v>1314</v>
      </c>
    </row>
    <row r="3395" spans="1:16" ht="38.25">
      <c r="A3395" s="257">
        <v>86</v>
      </c>
      <c r="B3395" s="124"/>
      <c r="C3395" s="125" t="s">
        <v>710</v>
      </c>
      <c r="D3395" s="119">
        <v>43236</v>
      </c>
      <c r="E3395" s="120" t="s">
        <v>6652</v>
      </c>
      <c r="F3395" s="120" t="s">
        <v>3</v>
      </c>
      <c r="G3395" s="120">
        <v>1623177</v>
      </c>
      <c r="H3395" s="124"/>
      <c r="I3395" s="128" t="s">
        <v>7822</v>
      </c>
      <c r="J3395" s="124"/>
      <c r="K3395" s="124"/>
      <c r="L3395" s="124"/>
      <c r="M3395" s="124"/>
      <c r="N3395" s="207">
        <v>0</v>
      </c>
      <c r="O3395" s="207">
        <v>4.95</v>
      </c>
      <c r="P3395" s="124" t="s">
        <v>1314</v>
      </c>
    </row>
    <row r="3396" spans="1:16" ht="63.75">
      <c r="A3396" s="257">
        <v>512</v>
      </c>
      <c r="B3396" s="124"/>
      <c r="C3396" s="125" t="s">
        <v>840</v>
      </c>
      <c r="D3396" s="119">
        <v>43236</v>
      </c>
      <c r="E3396" s="120" t="s">
        <v>6653</v>
      </c>
      <c r="F3396" s="120" t="s">
        <v>3</v>
      </c>
      <c r="G3396" s="120">
        <v>1623178</v>
      </c>
      <c r="H3396" s="124"/>
      <c r="I3396" s="128" t="s">
        <v>7823</v>
      </c>
      <c r="J3396" s="124"/>
      <c r="K3396" s="124"/>
      <c r="L3396" s="124"/>
      <c r="M3396" s="124"/>
      <c r="N3396" s="207">
        <v>0</v>
      </c>
      <c r="O3396" s="207">
        <v>15</v>
      </c>
      <c r="P3396" s="124" t="s">
        <v>1314</v>
      </c>
    </row>
    <row r="3397" spans="1:16" ht="51">
      <c r="A3397" s="257" t="s">
        <v>619</v>
      </c>
      <c r="B3397" s="124"/>
      <c r="C3397" s="125" t="s">
        <v>713</v>
      </c>
      <c r="D3397" s="119">
        <v>43236</v>
      </c>
      <c r="E3397" s="120" t="s">
        <v>6654</v>
      </c>
      <c r="F3397" s="120" t="s">
        <v>3</v>
      </c>
      <c r="G3397" s="120">
        <v>1623242</v>
      </c>
      <c r="H3397" s="124"/>
      <c r="I3397" s="128" t="s">
        <v>7824</v>
      </c>
      <c r="J3397" s="124"/>
      <c r="K3397" s="124"/>
      <c r="L3397" s="124"/>
      <c r="M3397" s="124"/>
      <c r="N3397" s="207">
        <v>0</v>
      </c>
      <c r="O3397" s="207">
        <v>70</v>
      </c>
      <c r="P3397" s="124" t="s">
        <v>1314</v>
      </c>
    </row>
    <row r="3398" spans="1:16" ht="51">
      <c r="A3398" s="257" t="s">
        <v>619</v>
      </c>
      <c r="B3398" s="124"/>
      <c r="C3398" s="125" t="s">
        <v>713</v>
      </c>
      <c r="D3398" s="119">
        <v>43236</v>
      </c>
      <c r="E3398" s="120" t="s">
        <v>6655</v>
      </c>
      <c r="F3398" s="120" t="s">
        <v>3</v>
      </c>
      <c r="G3398" s="120">
        <v>1623245</v>
      </c>
      <c r="H3398" s="124"/>
      <c r="I3398" s="128" t="s">
        <v>7825</v>
      </c>
      <c r="J3398" s="124"/>
      <c r="K3398" s="124"/>
      <c r="L3398" s="124"/>
      <c r="M3398" s="124"/>
      <c r="N3398" s="207">
        <v>0</v>
      </c>
      <c r="O3398" s="207">
        <v>70</v>
      </c>
      <c r="P3398" s="124" t="s">
        <v>1314</v>
      </c>
    </row>
    <row r="3399" spans="1:16" ht="38.25">
      <c r="A3399" s="257">
        <v>20</v>
      </c>
      <c r="B3399" s="124"/>
      <c r="C3399" s="125" t="s">
        <v>693</v>
      </c>
      <c r="D3399" s="119">
        <v>43236</v>
      </c>
      <c r="E3399" s="120" t="s">
        <v>6656</v>
      </c>
      <c r="F3399" s="120" t="s">
        <v>3</v>
      </c>
      <c r="G3399" s="120">
        <v>1623262</v>
      </c>
      <c r="H3399" s="124"/>
      <c r="I3399" s="128" t="s">
        <v>7826</v>
      </c>
      <c r="J3399" s="124"/>
      <c r="K3399" s="124"/>
      <c r="L3399" s="124"/>
      <c r="M3399" s="124"/>
      <c r="N3399" s="207">
        <v>0</v>
      </c>
      <c r="O3399" s="207">
        <v>1384</v>
      </c>
      <c r="P3399" s="124" t="s">
        <v>1314</v>
      </c>
    </row>
    <row r="3400" spans="1:16" ht="51">
      <c r="A3400" s="257" t="s">
        <v>619</v>
      </c>
      <c r="B3400" s="124"/>
      <c r="C3400" s="125" t="s">
        <v>713</v>
      </c>
      <c r="D3400" s="119">
        <v>43236</v>
      </c>
      <c r="E3400" s="120" t="s">
        <v>6657</v>
      </c>
      <c r="F3400" s="120" t="s">
        <v>3</v>
      </c>
      <c r="G3400" s="120">
        <v>1623275</v>
      </c>
      <c r="H3400" s="124"/>
      <c r="I3400" s="128" t="s">
        <v>7827</v>
      </c>
      <c r="J3400" s="124"/>
      <c r="K3400" s="124"/>
      <c r="L3400" s="124"/>
      <c r="M3400" s="124"/>
      <c r="N3400" s="207">
        <v>0</v>
      </c>
      <c r="O3400" s="207">
        <v>2478</v>
      </c>
      <c r="P3400" s="124" t="s">
        <v>1314</v>
      </c>
    </row>
    <row r="3401" spans="1:16" ht="51">
      <c r="A3401" s="257">
        <v>86</v>
      </c>
      <c r="B3401" s="124"/>
      <c r="C3401" s="125" t="s">
        <v>710</v>
      </c>
      <c r="D3401" s="119">
        <v>43236</v>
      </c>
      <c r="E3401" s="120" t="s">
        <v>6658</v>
      </c>
      <c r="F3401" s="120" t="s">
        <v>3</v>
      </c>
      <c r="G3401" s="120">
        <v>1623130</v>
      </c>
      <c r="H3401" s="124"/>
      <c r="I3401" s="128" t="s">
        <v>7828</v>
      </c>
      <c r="J3401" s="124"/>
      <c r="K3401" s="124"/>
      <c r="L3401" s="124"/>
      <c r="M3401" s="124"/>
      <c r="N3401" s="207">
        <v>0</v>
      </c>
      <c r="O3401" s="207">
        <v>3943.2200000000003</v>
      </c>
      <c r="P3401" s="124" t="s">
        <v>1314</v>
      </c>
    </row>
    <row r="3402" spans="1:16" ht="51">
      <c r="A3402" s="257">
        <v>86</v>
      </c>
      <c r="B3402" s="124"/>
      <c r="C3402" s="125" t="s">
        <v>710</v>
      </c>
      <c r="D3402" s="119">
        <v>43236</v>
      </c>
      <c r="E3402" s="120" t="s">
        <v>6659</v>
      </c>
      <c r="F3402" s="120" t="s">
        <v>3</v>
      </c>
      <c r="G3402" s="120">
        <v>1623131</v>
      </c>
      <c r="H3402" s="124"/>
      <c r="I3402" s="128" t="s">
        <v>7829</v>
      </c>
      <c r="J3402" s="124"/>
      <c r="K3402" s="124"/>
      <c r="L3402" s="124"/>
      <c r="M3402" s="124"/>
      <c r="N3402" s="207">
        <v>0</v>
      </c>
      <c r="O3402" s="207">
        <v>684</v>
      </c>
      <c r="P3402" s="124" t="s">
        <v>1314</v>
      </c>
    </row>
    <row r="3403" spans="1:16" ht="51">
      <c r="A3403" s="257" t="s">
        <v>619</v>
      </c>
      <c r="B3403" s="124"/>
      <c r="C3403" s="125" t="s">
        <v>713</v>
      </c>
      <c r="D3403" s="119">
        <v>43236</v>
      </c>
      <c r="E3403" s="120" t="s">
        <v>6660</v>
      </c>
      <c r="F3403" s="120" t="s">
        <v>3</v>
      </c>
      <c r="G3403" s="120">
        <v>1623146</v>
      </c>
      <c r="H3403" s="124"/>
      <c r="I3403" s="128" t="s">
        <v>5847</v>
      </c>
      <c r="J3403" s="124"/>
      <c r="K3403" s="124"/>
      <c r="L3403" s="124"/>
      <c r="M3403" s="124"/>
      <c r="N3403" s="207">
        <v>0</v>
      </c>
      <c r="O3403" s="207">
        <v>518.27</v>
      </c>
      <c r="P3403" s="124" t="s">
        <v>1314</v>
      </c>
    </row>
    <row r="3404" spans="1:16" ht="51">
      <c r="A3404" s="257" t="s">
        <v>619</v>
      </c>
      <c r="B3404" s="124"/>
      <c r="C3404" s="125" t="s">
        <v>713</v>
      </c>
      <c r="D3404" s="119">
        <v>43236</v>
      </c>
      <c r="E3404" s="120" t="s">
        <v>6661</v>
      </c>
      <c r="F3404" s="120" t="s">
        <v>3</v>
      </c>
      <c r="G3404" s="120">
        <v>1623153</v>
      </c>
      <c r="H3404" s="124"/>
      <c r="I3404" s="128" t="s">
        <v>7830</v>
      </c>
      <c r="J3404" s="124"/>
      <c r="K3404" s="124"/>
      <c r="L3404" s="124"/>
      <c r="M3404" s="124"/>
      <c r="N3404" s="207">
        <v>0</v>
      </c>
      <c r="O3404" s="207">
        <v>2425.46</v>
      </c>
      <c r="P3404" s="124" t="s">
        <v>1314</v>
      </c>
    </row>
    <row r="3405" spans="1:16" ht="63.75">
      <c r="A3405" s="257">
        <v>526</v>
      </c>
      <c r="B3405" s="124"/>
      <c r="C3405" s="125" t="s">
        <v>846</v>
      </c>
      <c r="D3405" s="119">
        <v>43236</v>
      </c>
      <c r="E3405" s="120" t="s">
        <v>6662</v>
      </c>
      <c r="F3405" s="120" t="s">
        <v>3</v>
      </c>
      <c r="G3405" s="120">
        <v>1623137</v>
      </c>
      <c r="H3405" s="124"/>
      <c r="I3405" s="128" t="s">
        <v>7831</v>
      </c>
      <c r="J3405" s="124"/>
      <c r="K3405" s="124"/>
      <c r="L3405" s="124"/>
      <c r="M3405" s="124"/>
      <c r="N3405" s="207">
        <v>0</v>
      </c>
      <c r="O3405" s="207">
        <v>809.92000000000007</v>
      </c>
      <c r="P3405" s="124" t="s">
        <v>3943</v>
      </c>
    </row>
    <row r="3406" spans="1:16" ht="51">
      <c r="A3406" s="257">
        <v>86</v>
      </c>
      <c r="B3406" s="124"/>
      <c r="C3406" s="125" t="s">
        <v>710</v>
      </c>
      <c r="D3406" s="119">
        <v>43236</v>
      </c>
      <c r="E3406" s="120" t="s">
        <v>6663</v>
      </c>
      <c r="F3406" s="120" t="s">
        <v>3</v>
      </c>
      <c r="G3406" s="120">
        <v>1623023</v>
      </c>
      <c r="H3406" s="124"/>
      <c r="I3406" s="128" t="s">
        <v>7832</v>
      </c>
      <c r="J3406" s="124"/>
      <c r="K3406" s="124"/>
      <c r="L3406" s="124"/>
      <c r="M3406" s="124"/>
      <c r="N3406" s="207">
        <v>0</v>
      </c>
      <c r="O3406" s="207">
        <v>556.5</v>
      </c>
      <c r="P3406" s="124" t="s">
        <v>1314</v>
      </c>
    </row>
    <row r="3407" spans="1:16" ht="63.75">
      <c r="A3407" s="257" t="s">
        <v>619</v>
      </c>
      <c r="B3407" s="124"/>
      <c r="C3407" s="125" t="s">
        <v>713</v>
      </c>
      <c r="D3407" s="119">
        <v>43236</v>
      </c>
      <c r="E3407" s="120" t="s">
        <v>6664</v>
      </c>
      <c r="F3407" s="120" t="s">
        <v>3</v>
      </c>
      <c r="G3407" s="120">
        <v>1623025</v>
      </c>
      <c r="H3407" s="124"/>
      <c r="I3407" s="128" t="s">
        <v>7833</v>
      </c>
      <c r="J3407" s="124"/>
      <c r="K3407" s="124"/>
      <c r="L3407" s="124"/>
      <c r="M3407" s="124"/>
      <c r="N3407" s="207">
        <v>0</v>
      </c>
      <c r="O3407" s="207">
        <v>30000</v>
      </c>
      <c r="P3407" s="124" t="s">
        <v>1314</v>
      </c>
    </row>
    <row r="3408" spans="1:16" ht="63.75">
      <c r="A3408" s="257" t="s">
        <v>619</v>
      </c>
      <c r="B3408" s="124"/>
      <c r="C3408" s="125" t="s">
        <v>713</v>
      </c>
      <c r="D3408" s="119">
        <v>43236</v>
      </c>
      <c r="E3408" s="120" t="s">
        <v>6665</v>
      </c>
      <c r="F3408" s="120" t="s">
        <v>3</v>
      </c>
      <c r="G3408" s="120">
        <v>1623028</v>
      </c>
      <c r="H3408" s="124"/>
      <c r="I3408" s="128" t="s">
        <v>7834</v>
      </c>
      <c r="J3408" s="124"/>
      <c r="K3408" s="124"/>
      <c r="L3408" s="124"/>
      <c r="M3408" s="124"/>
      <c r="N3408" s="207">
        <v>0</v>
      </c>
      <c r="O3408" s="207">
        <v>940</v>
      </c>
      <c r="P3408" s="124" t="s">
        <v>1314</v>
      </c>
    </row>
    <row r="3409" spans="1:16" ht="51">
      <c r="A3409" s="257" t="s">
        <v>619</v>
      </c>
      <c r="B3409" s="124"/>
      <c r="C3409" s="125" t="s">
        <v>713</v>
      </c>
      <c r="D3409" s="119">
        <v>43236</v>
      </c>
      <c r="E3409" s="120" t="s">
        <v>6666</v>
      </c>
      <c r="F3409" s="120" t="s">
        <v>3</v>
      </c>
      <c r="G3409" s="120">
        <v>1623081</v>
      </c>
      <c r="H3409" s="124"/>
      <c r="I3409" s="128" t="s">
        <v>7835</v>
      </c>
      <c r="J3409" s="124"/>
      <c r="K3409" s="124"/>
      <c r="L3409" s="124"/>
      <c r="M3409" s="124"/>
      <c r="N3409" s="207">
        <v>0</v>
      </c>
      <c r="O3409" s="207">
        <v>2830.52</v>
      </c>
      <c r="P3409" s="124" t="s">
        <v>1314</v>
      </c>
    </row>
    <row r="3410" spans="1:16" ht="114.75">
      <c r="A3410" s="257">
        <v>25</v>
      </c>
      <c r="B3410" s="124"/>
      <c r="C3410" s="125" t="s">
        <v>694</v>
      </c>
      <c r="D3410" s="119">
        <v>43236</v>
      </c>
      <c r="E3410" s="120" t="s">
        <v>6667</v>
      </c>
      <c r="F3410" s="120" t="s">
        <v>1257</v>
      </c>
      <c r="G3410" s="120">
        <v>4968</v>
      </c>
      <c r="H3410" s="124"/>
      <c r="I3410" s="128" t="s">
        <v>7836</v>
      </c>
      <c r="J3410" s="124"/>
      <c r="K3410" s="124"/>
      <c r="L3410" s="124"/>
      <c r="M3410" s="124"/>
      <c r="N3410" s="207">
        <v>1561.2</v>
      </c>
      <c r="O3410" s="207">
        <v>0</v>
      </c>
      <c r="P3410" s="124" t="s">
        <v>1314</v>
      </c>
    </row>
    <row r="3411" spans="1:16" ht="51">
      <c r="A3411" s="257">
        <v>513</v>
      </c>
      <c r="B3411" s="124"/>
      <c r="C3411" s="125" t="s">
        <v>201</v>
      </c>
      <c r="D3411" s="119">
        <v>43236</v>
      </c>
      <c r="E3411" s="120" t="s">
        <v>6668</v>
      </c>
      <c r="F3411" s="120" t="s">
        <v>15</v>
      </c>
      <c r="G3411" s="120">
        <v>737826</v>
      </c>
      <c r="H3411" s="124"/>
      <c r="I3411" s="128" t="s">
        <v>4577</v>
      </c>
      <c r="J3411" s="124"/>
      <c r="K3411" s="124"/>
      <c r="L3411" s="124"/>
      <c r="M3411" s="124"/>
      <c r="N3411" s="207">
        <v>50</v>
      </c>
      <c r="O3411" s="207">
        <v>0</v>
      </c>
      <c r="P3411" s="124" t="s">
        <v>1314</v>
      </c>
    </row>
    <row r="3412" spans="1:16" ht="102">
      <c r="A3412" s="257">
        <v>15</v>
      </c>
      <c r="B3412" s="124"/>
      <c r="C3412" s="125" t="s">
        <v>691</v>
      </c>
      <c r="D3412" s="119">
        <v>43236</v>
      </c>
      <c r="E3412" s="120" t="s">
        <v>6669</v>
      </c>
      <c r="F3412" s="120" t="s">
        <v>15</v>
      </c>
      <c r="G3412" s="120">
        <v>4995</v>
      </c>
      <c r="H3412" s="124"/>
      <c r="I3412" s="128" t="s">
        <v>7837</v>
      </c>
      <c r="J3412" s="124"/>
      <c r="K3412" s="124"/>
      <c r="L3412" s="124"/>
      <c r="M3412" s="124"/>
      <c r="N3412" s="207">
        <v>270.82</v>
      </c>
      <c r="O3412" s="207">
        <v>0</v>
      </c>
      <c r="P3412" s="124" t="s">
        <v>1314</v>
      </c>
    </row>
    <row r="3413" spans="1:16" ht="102">
      <c r="A3413" s="257">
        <v>46</v>
      </c>
      <c r="B3413" s="124"/>
      <c r="C3413" s="125" t="s">
        <v>698</v>
      </c>
      <c r="D3413" s="119">
        <v>43236</v>
      </c>
      <c r="E3413" s="120" t="s">
        <v>6670</v>
      </c>
      <c r="F3413" s="120" t="s">
        <v>15</v>
      </c>
      <c r="G3413" s="120">
        <v>4993</v>
      </c>
      <c r="H3413" s="124"/>
      <c r="I3413" s="128" t="s">
        <v>7838</v>
      </c>
      <c r="J3413" s="124"/>
      <c r="K3413" s="124"/>
      <c r="L3413" s="124"/>
      <c r="M3413" s="124"/>
      <c r="N3413" s="207">
        <v>5190.68</v>
      </c>
      <c r="O3413" s="207">
        <v>0</v>
      </c>
      <c r="P3413" s="124" t="s">
        <v>1314</v>
      </c>
    </row>
    <row r="3414" spans="1:16" ht="76.5">
      <c r="A3414" s="257">
        <v>25</v>
      </c>
      <c r="B3414" s="124"/>
      <c r="C3414" s="125" t="s">
        <v>694</v>
      </c>
      <c r="D3414" s="119">
        <v>43236</v>
      </c>
      <c r="E3414" s="120" t="s">
        <v>6671</v>
      </c>
      <c r="F3414" s="120" t="s">
        <v>1315</v>
      </c>
      <c r="G3414" s="120">
        <v>17686783</v>
      </c>
      <c r="H3414" s="124"/>
      <c r="I3414" s="128" t="s">
        <v>7839</v>
      </c>
      <c r="J3414" s="124"/>
      <c r="K3414" s="124"/>
      <c r="L3414" s="124"/>
      <c r="M3414" s="124"/>
      <c r="N3414" s="207">
        <v>656199.30000000005</v>
      </c>
      <c r="O3414" s="207">
        <v>0</v>
      </c>
      <c r="P3414" s="124" t="s">
        <v>1314</v>
      </c>
    </row>
    <row r="3415" spans="1:16" ht="76.5">
      <c r="A3415" s="257">
        <v>25</v>
      </c>
      <c r="B3415" s="124"/>
      <c r="C3415" s="125" t="s">
        <v>694</v>
      </c>
      <c r="D3415" s="119">
        <v>43236</v>
      </c>
      <c r="E3415" s="120" t="s">
        <v>6672</v>
      </c>
      <c r="F3415" s="120" t="s">
        <v>1315</v>
      </c>
      <c r="G3415" s="120">
        <v>17686439</v>
      </c>
      <c r="H3415" s="124"/>
      <c r="I3415" s="128" t="s">
        <v>7840</v>
      </c>
      <c r="J3415" s="124"/>
      <c r="K3415" s="124"/>
      <c r="L3415" s="124"/>
      <c r="M3415" s="124"/>
      <c r="N3415" s="207">
        <v>223326.91</v>
      </c>
      <c r="O3415" s="207">
        <v>0</v>
      </c>
      <c r="P3415" s="124" t="s">
        <v>1314</v>
      </c>
    </row>
    <row r="3416" spans="1:16" ht="76.5">
      <c r="A3416" s="257">
        <v>25</v>
      </c>
      <c r="B3416" s="124"/>
      <c r="C3416" s="125" t="s">
        <v>694</v>
      </c>
      <c r="D3416" s="119">
        <v>43236</v>
      </c>
      <c r="E3416" s="120" t="s">
        <v>6673</v>
      </c>
      <c r="F3416" s="120" t="s">
        <v>1315</v>
      </c>
      <c r="G3416" s="120">
        <v>17686796</v>
      </c>
      <c r="H3416" s="124"/>
      <c r="I3416" s="128" t="s">
        <v>7841</v>
      </c>
      <c r="J3416" s="124"/>
      <c r="K3416" s="124"/>
      <c r="L3416" s="124"/>
      <c r="M3416" s="124"/>
      <c r="N3416" s="207">
        <v>140226.43</v>
      </c>
      <c r="O3416" s="207">
        <v>0</v>
      </c>
      <c r="P3416" s="124" t="s">
        <v>1314</v>
      </c>
    </row>
    <row r="3417" spans="1:16" ht="76.5">
      <c r="A3417" s="257">
        <v>25</v>
      </c>
      <c r="B3417" s="124"/>
      <c r="C3417" s="125" t="s">
        <v>694</v>
      </c>
      <c r="D3417" s="119">
        <v>43236</v>
      </c>
      <c r="E3417" s="120" t="s">
        <v>6674</v>
      </c>
      <c r="F3417" s="120" t="s">
        <v>1315</v>
      </c>
      <c r="G3417" s="120">
        <v>17686812</v>
      </c>
      <c r="H3417" s="124"/>
      <c r="I3417" s="128" t="s">
        <v>7842</v>
      </c>
      <c r="J3417" s="124"/>
      <c r="K3417" s="124"/>
      <c r="L3417" s="124"/>
      <c r="M3417" s="124"/>
      <c r="N3417" s="207">
        <v>53311.83</v>
      </c>
      <c r="O3417" s="207">
        <v>0</v>
      </c>
      <c r="P3417" s="124" t="s">
        <v>1314</v>
      </c>
    </row>
    <row r="3418" spans="1:16" ht="76.5">
      <c r="A3418" s="257">
        <v>25</v>
      </c>
      <c r="B3418" s="124"/>
      <c r="C3418" s="125" t="s">
        <v>694</v>
      </c>
      <c r="D3418" s="119">
        <v>43236</v>
      </c>
      <c r="E3418" s="120" t="s">
        <v>6675</v>
      </c>
      <c r="F3418" s="120" t="s">
        <v>1315</v>
      </c>
      <c r="G3418" s="120">
        <v>17686811</v>
      </c>
      <c r="H3418" s="124"/>
      <c r="I3418" s="128" t="s">
        <v>7843</v>
      </c>
      <c r="J3418" s="124"/>
      <c r="K3418" s="124"/>
      <c r="L3418" s="124"/>
      <c r="M3418" s="124"/>
      <c r="N3418" s="207">
        <v>205435.29</v>
      </c>
      <c r="O3418" s="207">
        <v>0</v>
      </c>
      <c r="P3418" s="124" t="s">
        <v>1314</v>
      </c>
    </row>
    <row r="3419" spans="1:16" ht="76.5">
      <c r="A3419" s="257">
        <v>25</v>
      </c>
      <c r="B3419" s="124"/>
      <c r="C3419" s="125" t="s">
        <v>694</v>
      </c>
      <c r="D3419" s="119">
        <v>43236</v>
      </c>
      <c r="E3419" s="120" t="s">
        <v>6676</v>
      </c>
      <c r="F3419" s="120" t="s">
        <v>1315</v>
      </c>
      <c r="G3419" s="120">
        <v>17686817</v>
      </c>
      <c r="H3419" s="124"/>
      <c r="I3419" s="128" t="s">
        <v>7844</v>
      </c>
      <c r="J3419" s="124"/>
      <c r="K3419" s="124"/>
      <c r="L3419" s="124"/>
      <c r="M3419" s="124"/>
      <c r="N3419" s="207">
        <v>1059549.9099999999</v>
      </c>
      <c r="O3419" s="207">
        <v>0</v>
      </c>
      <c r="P3419" s="124" t="s">
        <v>1314</v>
      </c>
    </row>
    <row r="3420" spans="1:16" ht="76.5">
      <c r="A3420" s="257">
        <v>25</v>
      </c>
      <c r="B3420" s="124"/>
      <c r="C3420" s="125" t="s">
        <v>694</v>
      </c>
      <c r="D3420" s="119">
        <v>43236</v>
      </c>
      <c r="E3420" s="120" t="s">
        <v>6677</v>
      </c>
      <c r="F3420" s="120" t="s">
        <v>1315</v>
      </c>
      <c r="G3420" s="120">
        <v>17686826</v>
      </c>
      <c r="H3420" s="124"/>
      <c r="I3420" s="128" t="s">
        <v>7845</v>
      </c>
      <c r="J3420" s="124"/>
      <c r="K3420" s="124"/>
      <c r="L3420" s="124"/>
      <c r="M3420" s="124"/>
      <c r="N3420" s="207">
        <v>86365.53</v>
      </c>
      <c r="O3420" s="207">
        <v>0</v>
      </c>
      <c r="P3420" s="124" t="s">
        <v>1314</v>
      </c>
    </row>
    <row r="3421" spans="1:16" ht="102">
      <c r="A3421" s="257">
        <v>15</v>
      </c>
      <c r="B3421" s="124"/>
      <c r="C3421" s="125" t="s">
        <v>691</v>
      </c>
      <c r="D3421" s="119">
        <v>43236</v>
      </c>
      <c r="E3421" s="120" t="s">
        <v>6678</v>
      </c>
      <c r="F3421" s="120" t="s">
        <v>15</v>
      </c>
      <c r="G3421" s="120">
        <v>4994</v>
      </c>
      <c r="H3421" s="124"/>
      <c r="I3421" s="128" t="s">
        <v>7846</v>
      </c>
      <c r="J3421" s="124"/>
      <c r="K3421" s="124"/>
      <c r="L3421" s="124"/>
      <c r="M3421" s="124"/>
      <c r="N3421" s="207">
        <v>324.67</v>
      </c>
      <c r="O3421" s="207">
        <v>0</v>
      </c>
      <c r="P3421" s="124" t="s">
        <v>1314</v>
      </c>
    </row>
    <row r="3422" spans="1:16" ht="76.5">
      <c r="A3422" s="257">
        <v>20</v>
      </c>
      <c r="B3422" s="124"/>
      <c r="C3422" s="125" t="s">
        <v>693</v>
      </c>
      <c r="D3422" s="119">
        <v>43236</v>
      </c>
      <c r="E3422" s="120" t="s">
        <v>6679</v>
      </c>
      <c r="F3422" s="120" t="s">
        <v>15</v>
      </c>
      <c r="G3422" s="120">
        <v>4988</v>
      </c>
      <c r="H3422" s="124"/>
      <c r="I3422" s="128" t="s">
        <v>7847</v>
      </c>
      <c r="J3422" s="124"/>
      <c r="K3422" s="124"/>
      <c r="L3422" s="124"/>
      <c r="M3422" s="124"/>
      <c r="N3422" s="207">
        <v>317.68</v>
      </c>
      <c r="O3422" s="207">
        <v>0</v>
      </c>
      <c r="P3422" s="124" t="s">
        <v>1314</v>
      </c>
    </row>
    <row r="3423" spans="1:16" ht="89.25">
      <c r="A3423" s="257">
        <v>513</v>
      </c>
      <c r="B3423" s="124"/>
      <c r="C3423" s="125" t="s">
        <v>201</v>
      </c>
      <c r="D3423" s="119">
        <v>43236</v>
      </c>
      <c r="E3423" s="120" t="s">
        <v>6680</v>
      </c>
      <c r="F3423" s="120" t="s">
        <v>15</v>
      </c>
      <c r="G3423" s="120">
        <v>4990</v>
      </c>
      <c r="H3423" s="124"/>
      <c r="I3423" s="128" t="s">
        <v>7848</v>
      </c>
      <c r="J3423" s="124"/>
      <c r="K3423" s="124"/>
      <c r="L3423" s="124"/>
      <c r="M3423" s="124"/>
      <c r="N3423" s="207">
        <v>102856.84</v>
      </c>
      <c r="O3423" s="207">
        <v>0</v>
      </c>
      <c r="P3423" s="124" t="s">
        <v>1314</v>
      </c>
    </row>
    <row r="3424" spans="1:16" ht="76.5">
      <c r="A3424" s="257">
        <v>25</v>
      </c>
      <c r="B3424" s="124"/>
      <c r="C3424" s="125" t="s">
        <v>694</v>
      </c>
      <c r="D3424" s="119">
        <v>43236</v>
      </c>
      <c r="E3424" s="120" t="s">
        <v>6681</v>
      </c>
      <c r="F3424" s="120" t="s">
        <v>1315</v>
      </c>
      <c r="G3424" s="120">
        <v>17686994</v>
      </c>
      <c r="H3424" s="124"/>
      <c r="I3424" s="128" t="s">
        <v>7849</v>
      </c>
      <c r="J3424" s="124"/>
      <c r="K3424" s="124"/>
      <c r="L3424" s="124"/>
      <c r="M3424" s="124"/>
      <c r="N3424" s="207">
        <v>85.53</v>
      </c>
      <c r="O3424" s="207">
        <v>0</v>
      </c>
      <c r="P3424" s="124" t="s">
        <v>1314</v>
      </c>
    </row>
    <row r="3425" spans="1:16" ht="76.5">
      <c r="A3425" s="257">
        <v>25</v>
      </c>
      <c r="B3425" s="124"/>
      <c r="C3425" s="125" t="s">
        <v>694</v>
      </c>
      <c r="D3425" s="119">
        <v>43236</v>
      </c>
      <c r="E3425" s="120" t="s">
        <v>6682</v>
      </c>
      <c r="F3425" s="120" t="s">
        <v>1315</v>
      </c>
      <c r="G3425" s="120">
        <v>17686995</v>
      </c>
      <c r="H3425" s="124"/>
      <c r="I3425" s="128" t="s">
        <v>7850</v>
      </c>
      <c r="J3425" s="124"/>
      <c r="K3425" s="124"/>
      <c r="L3425" s="124"/>
      <c r="M3425" s="124"/>
      <c r="N3425" s="207">
        <v>434.49</v>
      </c>
      <c r="O3425" s="207">
        <v>0</v>
      </c>
      <c r="P3425" s="124" t="s">
        <v>1314</v>
      </c>
    </row>
    <row r="3426" spans="1:16" ht="76.5">
      <c r="A3426" s="257">
        <v>25</v>
      </c>
      <c r="B3426" s="124"/>
      <c r="C3426" s="125" t="s">
        <v>694</v>
      </c>
      <c r="D3426" s="119">
        <v>43236</v>
      </c>
      <c r="E3426" s="120" t="s">
        <v>6683</v>
      </c>
      <c r="F3426" s="120" t="s">
        <v>1315</v>
      </c>
      <c r="G3426" s="120">
        <v>17686996</v>
      </c>
      <c r="H3426" s="124"/>
      <c r="I3426" s="128" t="s">
        <v>7851</v>
      </c>
      <c r="J3426" s="124"/>
      <c r="K3426" s="124"/>
      <c r="L3426" s="124"/>
      <c r="M3426" s="124"/>
      <c r="N3426" s="207">
        <v>2.73</v>
      </c>
      <c r="O3426" s="207">
        <v>0</v>
      </c>
      <c r="P3426" s="124" t="s">
        <v>1314</v>
      </c>
    </row>
    <row r="3427" spans="1:16" ht="76.5">
      <c r="A3427" s="257">
        <v>25</v>
      </c>
      <c r="B3427" s="124"/>
      <c r="C3427" s="125" t="s">
        <v>694</v>
      </c>
      <c r="D3427" s="119">
        <v>43236</v>
      </c>
      <c r="E3427" s="120" t="s">
        <v>6684</v>
      </c>
      <c r="F3427" s="120" t="s">
        <v>1315</v>
      </c>
      <c r="G3427" s="120">
        <v>17686827</v>
      </c>
      <c r="H3427" s="124"/>
      <c r="I3427" s="128" t="s">
        <v>7852</v>
      </c>
      <c r="J3427" s="124"/>
      <c r="K3427" s="124"/>
      <c r="L3427" s="124"/>
      <c r="M3427" s="124"/>
      <c r="N3427" s="207">
        <v>1.51</v>
      </c>
      <c r="O3427" s="207">
        <v>0</v>
      </c>
      <c r="P3427" s="124" t="s">
        <v>1314</v>
      </c>
    </row>
    <row r="3428" spans="1:16" ht="76.5">
      <c r="A3428" s="257">
        <v>25</v>
      </c>
      <c r="B3428" s="124"/>
      <c r="C3428" s="125" t="s">
        <v>694</v>
      </c>
      <c r="D3428" s="119">
        <v>43236</v>
      </c>
      <c r="E3428" s="120" t="s">
        <v>6685</v>
      </c>
      <c r="F3428" s="120" t="s">
        <v>1315</v>
      </c>
      <c r="G3428" s="120">
        <v>17686828</v>
      </c>
      <c r="H3428" s="124"/>
      <c r="I3428" s="128" t="s">
        <v>7853</v>
      </c>
      <c r="J3428" s="124"/>
      <c r="K3428" s="124"/>
      <c r="L3428" s="124"/>
      <c r="M3428" s="124"/>
      <c r="N3428" s="207">
        <v>0.01</v>
      </c>
      <c r="O3428" s="207">
        <v>0</v>
      </c>
      <c r="P3428" s="124" t="s">
        <v>1314</v>
      </c>
    </row>
    <row r="3429" spans="1:16" ht="76.5">
      <c r="A3429" s="257">
        <v>25</v>
      </c>
      <c r="B3429" s="124"/>
      <c r="C3429" s="125" t="s">
        <v>694</v>
      </c>
      <c r="D3429" s="119">
        <v>43236</v>
      </c>
      <c r="E3429" s="120" t="s">
        <v>6686</v>
      </c>
      <c r="F3429" s="120" t="s">
        <v>1315</v>
      </c>
      <c r="G3429" s="120">
        <v>17686833</v>
      </c>
      <c r="H3429" s="124"/>
      <c r="I3429" s="128" t="s">
        <v>7854</v>
      </c>
      <c r="J3429" s="124"/>
      <c r="K3429" s="124"/>
      <c r="L3429" s="124"/>
      <c r="M3429" s="124"/>
      <c r="N3429" s="207">
        <v>0.01</v>
      </c>
      <c r="O3429" s="207">
        <v>0</v>
      </c>
      <c r="P3429" s="124" t="s">
        <v>1314</v>
      </c>
    </row>
    <row r="3430" spans="1:16" ht="76.5">
      <c r="A3430" s="257">
        <v>25</v>
      </c>
      <c r="B3430" s="124"/>
      <c r="C3430" s="125" t="s">
        <v>694</v>
      </c>
      <c r="D3430" s="119">
        <v>43236</v>
      </c>
      <c r="E3430" s="120" t="s">
        <v>6687</v>
      </c>
      <c r="F3430" s="120" t="s">
        <v>1315</v>
      </c>
      <c r="G3430" s="120">
        <v>17686835</v>
      </c>
      <c r="H3430" s="124"/>
      <c r="I3430" s="128" t="s">
        <v>7855</v>
      </c>
      <c r="J3430" s="124"/>
      <c r="K3430" s="124"/>
      <c r="L3430" s="124"/>
      <c r="M3430" s="124"/>
      <c r="N3430" s="207">
        <v>0.01</v>
      </c>
      <c r="O3430" s="207">
        <v>0</v>
      </c>
      <c r="P3430" s="124" t="s">
        <v>1314</v>
      </c>
    </row>
    <row r="3431" spans="1:16" ht="76.5">
      <c r="A3431" s="257">
        <v>25</v>
      </c>
      <c r="B3431" s="124"/>
      <c r="C3431" s="125" t="s">
        <v>694</v>
      </c>
      <c r="D3431" s="119">
        <v>43236</v>
      </c>
      <c r="E3431" s="120" t="s">
        <v>6688</v>
      </c>
      <c r="F3431" s="120" t="s">
        <v>1315</v>
      </c>
      <c r="G3431" s="120">
        <v>17686839</v>
      </c>
      <c r="H3431" s="124"/>
      <c r="I3431" s="128" t="s">
        <v>7856</v>
      </c>
      <c r="J3431" s="124"/>
      <c r="K3431" s="124"/>
      <c r="L3431" s="124"/>
      <c r="M3431" s="124"/>
      <c r="N3431" s="207">
        <v>0.01</v>
      </c>
      <c r="O3431" s="207">
        <v>0</v>
      </c>
      <c r="P3431" s="124" t="s">
        <v>1314</v>
      </c>
    </row>
    <row r="3432" spans="1:16" ht="76.5">
      <c r="A3432" s="257">
        <v>25</v>
      </c>
      <c r="B3432" s="124"/>
      <c r="C3432" s="125" t="s">
        <v>694</v>
      </c>
      <c r="D3432" s="119">
        <v>43236</v>
      </c>
      <c r="E3432" s="120" t="s">
        <v>6689</v>
      </c>
      <c r="F3432" s="120" t="s">
        <v>1315</v>
      </c>
      <c r="G3432" s="120">
        <v>17686949</v>
      </c>
      <c r="H3432" s="124"/>
      <c r="I3432" s="128" t="s">
        <v>7857</v>
      </c>
      <c r="J3432" s="124"/>
      <c r="K3432" s="124"/>
      <c r="L3432" s="124"/>
      <c r="M3432" s="124"/>
      <c r="N3432" s="207">
        <v>0.01</v>
      </c>
      <c r="O3432" s="207">
        <v>0</v>
      </c>
      <c r="P3432" s="124" t="s">
        <v>1314</v>
      </c>
    </row>
    <row r="3433" spans="1:16" ht="76.5">
      <c r="A3433" s="257">
        <v>25</v>
      </c>
      <c r="B3433" s="124"/>
      <c r="C3433" s="125" t="s">
        <v>694</v>
      </c>
      <c r="D3433" s="119">
        <v>43236</v>
      </c>
      <c r="E3433" s="120" t="s">
        <v>6690</v>
      </c>
      <c r="F3433" s="120" t="s">
        <v>1315</v>
      </c>
      <c r="G3433" s="120">
        <v>17686824</v>
      </c>
      <c r="H3433" s="124"/>
      <c r="I3433" s="128" t="s">
        <v>7858</v>
      </c>
      <c r="J3433" s="124"/>
      <c r="K3433" s="124"/>
      <c r="L3433" s="124"/>
      <c r="M3433" s="124"/>
      <c r="N3433" s="207">
        <v>84797.85</v>
      </c>
      <c r="O3433" s="207">
        <v>0</v>
      </c>
      <c r="P3433" s="124" t="s">
        <v>1314</v>
      </c>
    </row>
    <row r="3434" spans="1:16" ht="89.25">
      <c r="A3434" s="257" t="s">
        <v>619</v>
      </c>
      <c r="B3434" s="124"/>
      <c r="C3434" s="125" t="s">
        <v>713</v>
      </c>
      <c r="D3434" s="119">
        <v>43236</v>
      </c>
      <c r="E3434" s="120" t="s">
        <v>6691</v>
      </c>
      <c r="F3434" s="120" t="s">
        <v>6</v>
      </c>
      <c r="G3434" s="120">
        <v>921828</v>
      </c>
      <c r="H3434" s="124"/>
      <c r="I3434" s="128" t="s">
        <v>7859</v>
      </c>
      <c r="J3434" s="124"/>
      <c r="K3434" s="124"/>
      <c r="L3434" s="124"/>
      <c r="M3434" s="124"/>
      <c r="N3434" s="207">
        <v>0</v>
      </c>
      <c r="O3434" s="207">
        <v>93707100</v>
      </c>
      <c r="P3434" s="124" t="s">
        <v>1314</v>
      </c>
    </row>
    <row r="3435" spans="1:16" ht="63.75">
      <c r="A3435" s="257">
        <v>340</v>
      </c>
      <c r="B3435" s="124"/>
      <c r="C3435" s="125" t="s">
        <v>814</v>
      </c>
      <c r="D3435" s="119">
        <v>43236</v>
      </c>
      <c r="E3435" s="120" t="s">
        <v>6692</v>
      </c>
      <c r="F3435" s="120" t="s">
        <v>6</v>
      </c>
      <c r="G3435" s="120">
        <v>738490</v>
      </c>
      <c r="H3435" s="124"/>
      <c r="I3435" s="128" t="s">
        <v>7860</v>
      </c>
      <c r="J3435" s="124"/>
      <c r="K3435" s="124"/>
      <c r="L3435" s="124"/>
      <c r="M3435" s="124"/>
      <c r="N3435" s="207">
        <v>0</v>
      </c>
      <c r="O3435" s="207">
        <v>52879.08</v>
      </c>
      <c r="P3435" s="124" t="s">
        <v>1314</v>
      </c>
    </row>
    <row r="3436" spans="1:16" ht="51">
      <c r="A3436" s="257">
        <v>513</v>
      </c>
      <c r="B3436" s="124"/>
      <c r="C3436" s="125" t="s">
        <v>201</v>
      </c>
      <c r="D3436" s="119">
        <v>43236</v>
      </c>
      <c r="E3436" s="120" t="s">
        <v>6693</v>
      </c>
      <c r="F3436" s="120" t="s">
        <v>11</v>
      </c>
      <c r="G3436" s="120">
        <v>921918</v>
      </c>
      <c r="H3436" s="124"/>
      <c r="I3436" s="128" t="s">
        <v>7861</v>
      </c>
      <c r="J3436" s="124"/>
      <c r="K3436" s="124"/>
      <c r="L3436" s="124"/>
      <c r="M3436" s="124"/>
      <c r="N3436" s="207">
        <v>50</v>
      </c>
      <c r="O3436" s="207">
        <v>0</v>
      </c>
      <c r="P3436" s="124" t="s">
        <v>1314</v>
      </c>
    </row>
    <row r="3437" spans="1:16" ht="51">
      <c r="A3437" s="257">
        <v>30</v>
      </c>
      <c r="B3437" s="124"/>
      <c r="C3437" s="125" t="s">
        <v>695</v>
      </c>
      <c r="D3437" s="119">
        <v>43236</v>
      </c>
      <c r="E3437" s="120" t="s">
        <v>6694</v>
      </c>
      <c r="F3437" s="120" t="s">
        <v>6</v>
      </c>
      <c r="G3437" s="120">
        <v>921896</v>
      </c>
      <c r="H3437" s="124"/>
      <c r="I3437" s="128" t="s">
        <v>7862</v>
      </c>
      <c r="J3437" s="124"/>
      <c r="K3437" s="124"/>
      <c r="L3437" s="124"/>
      <c r="M3437" s="124"/>
      <c r="N3437" s="207">
        <v>0</v>
      </c>
      <c r="O3437" s="207">
        <v>555660</v>
      </c>
      <c r="P3437" s="124" t="s">
        <v>1314</v>
      </c>
    </row>
    <row r="3438" spans="1:16" ht="51">
      <c r="A3438" s="257">
        <v>30</v>
      </c>
      <c r="B3438" s="124"/>
      <c r="C3438" s="125" t="s">
        <v>695</v>
      </c>
      <c r="D3438" s="119">
        <v>43236</v>
      </c>
      <c r="E3438" s="120" t="s">
        <v>6695</v>
      </c>
      <c r="F3438" s="120" t="s">
        <v>11</v>
      </c>
      <c r="G3438" s="120">
        <v>921896</v>
      </c>
      <c r="H3438" s="124"/>
      <c r="I3438" s="128" t="s">
        <v>7863</v>
      </c>
      <c r="J3438" s="124"/>
      <c r="K3438" s="124"/>
      <c r="L3438" s="124"/>
      <c r="M3438" s="124"/>
      <c r="N3438" s="207">
        <v>50</v>
      </c>
      <c r="O3438" s="207">
        <v>0</v>
      </c>
      <c r="P3438" s="124" t="s">
        <v>1314</v>
      </c>
    </row>
    <row r="3439" spans="1:16" ht="51">
      <c r="A3439" s="257">
        <v>373</v>
      </c>
      <c r="B3439" s="124"/>
      <c r="C3439" s="125" t="s">
        <v>1269</v>
      </c>
      <c r="D3439" s="119">
        <v>43237</v>
      </c>
      <c r="E3439" s="120" t="s">
        <v>6696</v>
      </c>
      <c r="F3439" s="120" t="s">
        <v>3</v>
      </c>
      <c r="G3439" s="120">
        <v>1623504</v>
      </c>
      <c r="H3439" s="124"/>
      <c r="I3439" s="128" t="s">
        <v>7864</v>
      </c>
      <c r="J3439" s="124"/>
      <c r="K3439" s="124"/>
      <c r="L3439" s="124"/>
      <c r="M3439" s="124"/>
      <c r="N3439" s="207">
        <v>0</v>
      </c>
      <c r="O3439" s="207">
        <v>3443.4</v>
      </c>
      <c r="P3439" s="124" t="s">
        <v>1314</v>
      </c>
    </row>
    <row r="3440" spans="1:16" ht="38.25">
      <c r="A3440" s="257">
        <v>373</v>
      </c>
      <c r="B3440" s="124"/>
      <c r="C3440" s="125" t="s">
        <v>1269</v>
      </c>
      <c r="D3440" s="119">
        <v>43237</v>
      </c>
      <c r="E3440" s="120" t="s">
        <v>6697</v>
      </c>
      <c r="F3440" s="120" t="s">
        <v>3</v>
      </c>
      <c r="G3440" s="120">
        <v>1623496</v>
      </c>
      <c r="H3440" s="124"/>
      <c r="I3440" s="128" t="s">
        <v>7865</v>
      </c>
      <c r="J3440" s="124"/>
      <c r="K3440" s="124"/>
      <c r="L3440" s="124"/>
      <c r="M3440" s="124"/>
      <c r="N3440" s="207">
        <v>0</v>
      </c>
      <c r="O3440" s="207">
        <v>3589</v>
      </c>
      <c r="P3440" s="124" t="s">
        <v>1314</v>
      </c>
    </row>
    <row r="3441" spans="1:16" ht="51">
      <c r="A3441" s="257">
        <v>291</v>
      </c>
      <c r="B3441" s="124"/>
      <c r="C3441" s="125" t="s">
        <v>794</v>
      </c>
      <c r="D3441" s="119">
        <v>43237</v>
      </c>
      <c r="E3441" s="120" t="s">
        <v>6698</v>
      </c>
      <c r="F3441" s="120" t="s">
        <v>3</v>
      </c>
      <c r="G3441" s="120">
        <v>1623526</v>
      </c>
      <c r="H3441" s="124"/>
      <c r="I3441" s="128" t="s">
        <v>7866</v>
      </c>
      <c r="J3441" s="124"/>
      <c r="K3441" s="124"/>
      <c r="L3441" s="124"/>
      <c r="M3441" s="124"/>
      <c r="N3441" s="207">
        <v>0</v>
      </c>
      <c r="O3441" s="207">
        <v>7031.5</v>
      </c>
      <c r="P3441" s="124" t="s">
        <v>1314</v>
      </c>
    </row>
    <row r="3442" spans="1:16" ht="51">
      <c r="A3442" s="257">
        <v>592</v>
      </c>
      <c r="B3442" s="124"/>
      <c r="C3442" s="125" t="s">
        <v>862</v>
      </c>
      <c r="D3442" s="119">
        <v>43237</v>
      </c>
      <c r="E3442" s="120" t="s">
        <v>6699</v>
      </c>
      <c r="F3442" s="120" t="s">
        <v>3</v>
      </c>
      <c r="G3442" s="120">
        <v>1623539</v>
      </c>
      <c r="H3442" s="124"/>
      <c r="I3442" s="128" t="s">
        <v>7867</v>
      </c>
      <c r="J3442" s="124"/>
      <c r="K3442" s="124"/>
      <c r="L3442" s="124"/>
      <c r="M3442" s="124"/>
      <c r="N3442" s="207">
        <v>0</v>
      </c>
      <c r="O3442" s="207">
        <v>100</v>
      </c>
      <c r="P3442" s="124" t="s">
        <v>1314</v>
      </c>
    </row>
    <row r="3443" spans="1:16" ht="51">
      <c r="A3443" s="257">
        <v>592</v>
      </c>
      <c r="B3443" s="124"/>
      <c r="C3443" s="125" t="s">
        <v>862</v>
      </c>
      <c r="D3443" s="119">
        <v>43237</v>
      </c>
      <c r="E3443" s="120" t="s">
        <v>6700</v>
      </c>
      <c r="F3443" s="120" t="s">
        <v>3</v>
      </c>
      <c r="G3443" s="120">
        <v>1623540</v>
      </c>
      <c r="H3443" s="124"/>
      <c r="I3443" s="128" t="s">
        <v>7868</v>
      </c>
      <c r="J3443" s="124"/>
      <c r="K3443" s="124"/>
      <c r="L3443" s="124"/>
      <c r="M3443" s="124"/>
      <c r="N3443" s="207">
        <v>0</v>
      </c>
      <c r="O3443" s="207">
        <v>2847.6</v>
      </c>
      <c r="P3443" s="124" t="s">
        <v>1314</v>
      </c>
    </row>
    <row r="3444" spans="1:16" ht="51">
      <c r="A3444" s="257">
        <v>592</v>
      </c>
      <c r="B3444" s="124"/>
      <c r="C3444" s="125" t="s">
        <v>862</v>
      </c>
      <c r="D3444" s="119">
        <v>43237</v>
      </c>
      <c r="E3444" s="120" t="s">
        <v>6701</v>
      </c>
      <c r="F3444" s="120" t="s">
        <v>3</v>
      </c>
      <c r="G3444" s="120">
        <v>1623541</v>
      </c>
      <c r="H3444" s="124"/>
      <c r="I3444" s="128" t="s">
        <v>7869</v>
      </c>
      <c r="J3444" s="124"/>
      <c r="K3444" s="124"/>
      <c r="L3444" s="124"/>
      <c r="M3444" s="124"/>
      <c r="N3444" s="207">
        <v>0</v>
      </c>
      <c r="O3444" s="207">
        <v>1831</v>
      </c>
      <c r="P3444" s="124" t="s">
        <v>1314</v>
      </c>
    </row>
    <row r="3445" spans="1:16" ht="51">
      <c r="A3445" s="257">
        <v>592</v>
      </c>
      <c r="B3445" s="124"/>
      <c r="C3445" s="125" t="s">
        <v>862</v>
      </c>
      <c r="D3445" s="119">
        <v>43237</v>
      </c>
      <c r="E3445" s="120" t="s">
        <v>6702</v>
      </c>
      <c r="F3445" s="120" t="s">
        <v>3</v>
      </c>
      <c r="G3445" s="120">
        <v>1623544</v>
      </c>
      <c r="H3445" s="124"/>
      <c r="I3445" s="128" t="s">
        <v>7870</v>
      </c>
      <c r="J3445" s="124"/>
      <c r="K3445" s="124"/>
      <c r="L3445" s="124"/>
      <c r="M3445" s="124"/>
      <c r="N3445" s="207">
        <v>0</v>
      </c>
      <c r="O3445" s="207">
        <v>175</v>
      </c>
      <c r="P3445" s="124" t="s">
        <v>1314</v>
      </c>
    </row>
    <row r="3446" spans="1:16" ht="51">
      <c r="A3446" s="257">
        <v>592</v>
      </c>
      <c r="B3446" s="124"/>
      <c r="C3446" s="125" t="s">
        <v>862</v>
      </c>
      <c r="D3446" s="119">
        <v>43237</v>
      </c>
      <c r="E3446" s="120" t="s">
        <v>6703</v>
      </c>
      <c r="F3446" s="120" t="s">
        <v>3</v>
      </c>
      <c r="G3446" s="120">
        <v>1623545</v>
      </c>
      <c r="H3446" s="124"/>
      <c r="I3446" s="128" t="s">
        <v>7871</v>
      </c>
      <c r="J3446" s="124"/>
      <c r="K3446" s="124"/>
      <c r="L3446" s="124"/>
      <c r="M3446" s="124"/>
      <c r="N3446" s="207">
        <v>0</v>
      </c>
      <c r="O3446" s="207">
        <v>644</v>
      </c>
      <c r="P3446" s="124" t="s">
        <v>1314</v>
      </c>
    </row>
    <row r="3447" spans="1:16" ht="51">
      <c r="A3447" s="257" t="s">
        <v>619</v>
      </c>
      <c r="B3447" s="124"/>
      <c r="C3447" s="125" t="s">
        <v>713</v>
      </c>
      <c r="D3447" s="119">
        <v>43237</v>
      </c>
      <c r="E3447" s="120" t="s">
        <v>6704</v>
      </c>
      <c r="F3447" s="120" t="s">
        <v>3</v>
      </c>
      <c r="G3447" s="120">
        <v>1623443</v>
      </c>
      <c r="H3447" s="124"/>
      <c r="I3447" s="128" t="s">
        <v>7872</v>
      </c>
      <c r="J3447" s="124"/>
      <c r="K3447" s="124"/>
      <c r="L3447" s="124"/>
      <c r="M3447" s="124"/>
      <c r="N3447" s="207">
        <v>0</v>
      </c>
      <c r="O3447" s="207">
        <v>7592.07</v>
      </c>
      <c r="P3447" s="124" t="s">
        <v>1314</v>
      </c>
    </row>
    <row r="3448" spans="1:16" ht="51">
      <c r="A3448" s="257">
        <v>373</v>
      </c>
      <c r="B3448" s="124"/>
      <c r="C3448" s="125" t="s">
        <v>1269</v>
      </c>
      <c r="D3448" s="119">
        <v>43237</v>
      </c>
      <c r="E3448" s="120" t="s">
        <v>6705</v>
      </c>
      <c r="F3448" s="120" t="s">
        <v>3</v>
      </c>
      <c r="G3448" s="120">
        <v>1623456</v>
      </c>
      <c r="H3448" s="124"/>
      <c r="I3448" s="128" t="s">
        <v>7873</v>
      </c>
      <c r="J3448" s="124"/>
      <c r="K3448" s="124"/>
      <c r="L3448" s="124"/>
      <c r="M3448" s="124"/>
      <c r="N3448" s="207">
        <v>0</v>
      </c>
      <c r="O3448" s="207">
        <v>4868.0600000000004</v>
      </c>
      <c r="P3448" s="124" t="s">
        <v>1314</v>
      </c>
    </row>
    <row r="3449" spans="1:16" ht="51">
      <c r="A3449" s="257">
        <v>20</v>
      </c>
      <c r="B3449" s="124"/>
      <c r="C3449" s="125" t="s">
        <v>693</v>
      </c>
      <c r="D3449" s="119">
        <v>43237</v>
      </c>
      <c r="E3449" s="120" t="s">
        <v>6706</v>
      </c>
      <c r="F3449" s="120" t="s">
        <v>3</v>
      </c>
      <c r="G3449" s="120">
        <v>1623479</v>
      </c>
      <c r="H3449" s="124"/>
      <c r="I3449" s="128" t="s">
        <v>7874</v>
      </c>
      <c r="J3449" s="124"/>
      <c r="K3449" s="124"/>
      <c r="L3449" s="124"/>
      <c r="M3449" s="124"/>
      <c r="N3449" s="207">
        <v>0</v>
      </c>
      <c r="O3449" s="207">
        <v>140</v>
      </c>
      <c r="P3449" s="124" t="s">
        <v>1314</v>
      </c>
    </row>
    <row r="3450" spans="1:16" ht="63.75">
      <c r="A3450" s="257">
        <v>25</v>
      </c>
      <c r="B3450" s="124"/>
      <c r="C3450" s="125" t="s">
        <v>694</v>
      </c>
      <c r="D3450" s="119">
        <v>43237</v>
      </c>
      <c r="E3450" s="120" t="s">
        <v>6707</v>
      </c>
      <c r="F3450" s="120" t="s">
        <v>3</v>
      </c>
      <c r="G3450" s="120">
        <v>1623627</v>
      </c>
      <c r="H3450" s="124"/>
      <c r="I3450" s="128" t="s">
        <v>7875</v>
      </c>
      <c r="J3450" s="124"/>
      <c r="K3450" s="124"/>
      <c r="L3450" s="124"/>
      <c r="M3450" s="124"/>
      <c r="N3450" s="207">
        <v>0</v>
      </c>
      <c r="O3450" s="207">
        <v>397.3</v>
      </c>
      <c r="P3450" s="124" t="s">
        <v>1314</v>
      </c>
    </row>
    <row r="3451" spans="1:16" ht="63.75">
      <c r="A3451" s="257">
        <v>373</v>
      </c>
      <c r="B3451" s="124"/>
      <c r="C3451" s="125" t="s">
        <v>1269</v>
      </c>
      <c r="D3451" s="119">
        <v>43237</v>
      </c>
      <c r="E3451" s="120" t="s">
        <v>6708</v>
      </c>
      <c r="F3451" s="120" t="s">
        <v>3</v>
      </c>
      <c r="G3451" s="120">
        <v>1623651</v>
      </c>
      <c r="H3451" s="124"/>
      <c r="I3451" s="128" t="s">
        <v>7876</v>
      </c>
      <c r="J3451" s="124"/>
      <c r="K3451" s="124"/>
      <c r="L3451" s="124"/>
      <c r="M3451" s="124"/>
      <c r="N3451" s="207">
        <v>0</v>
      </c>
      <c r="O3451" s="207">
        <v>1810.78</v>
      </c>
      <c r="P3451" s="124" t="s">
        <v>1314</v>
      </c>
    </row>
    <row r="3452" spans="1:16" ht="51">
      <c r="A3452" s="257" t="s">
        <v>619</v>
      </c>
      <c r="B3452" s="124"/>
      <c r="C3452" s="125" t="s">
        <v>713</v>
      </c>
      <c r="D3452" s="119">
        <v>43237</v>
      </c>
      <c r="E3452" s="120" t="s">
        <v>6709</v>
      </c>
      <c r="F3452" s="120" t="s">
        <v>3</v>
      </c>
      <c r="G3452" s="120">
        <v>1623568</v>
      </c>
      <c r="H3452" s="124"/>
      <c r="I3452" s="128" t="s">
        <v>7877</v>
      </c>
      <c r="J3452" s="124"/>
      <c r="K3452" s="124"/>
      <c r="L3452" s="124"/>
      <c r="M3452" s="124"/>
      <c r="N3452" s="207">
        <v>0</v>
      </c>
      <c r="O3452" s="207">
        <v>9255.880000000001</v>
      </c>
      <c r="P3452" s="124" t="s">
        <v>1314</v>
      </c>
    </row>
    <row r="3453" spans="1:16" ht="38.25">
      <c r="A3453" s="257">
        <v>291</v>
      </c>
      <c r="B3453" s="124"/>
      <c r="C3453" s="125" t="s">
        <v>794</v>
      </c>
      <c r="D3453" s="119">
        <v>43237</v>
      </c>
      <c r="E3453" s="120" t="s">
        <v>6710</v>
      </c>
      <c r="F3453" s="120" t="s">
        <v>3</v>
      </c>
      <c r="G3453" s="120">
        <v>1623569</v>
      </c>
      <c r="H3453" s="124"/>
      <c r="I3453" s="128" t="s">
        <v>7878</v>
      </c>
      <c r="J3453" s="124"/>
      <c r="K3453" s="124"/>
      <c r="L3453" s="124"/>
      <c r="M3453" s="124"/>
      <c r="N3453" s="207">
        <v>0</v>
      </c>
      <c r="O3453" s="207">
        <v>35</v>
      </c>
      <c r="P3453" s="124" t="s">
        <v>1314</v>
      </c>
    </row>
    <row r="3454" spans="1:16" ht="51">
      <c r="A3454" s="257">
        <v>373</v>
      </c>
      <c r="B3454" s="124"/>
      <c r="C3454" s="125" t="s">
        <v>1269</v>
      </c>
      <c r="D3454" s="119">
        <v>43237</v>
      </c>
      <c r="E3454" s="120" t="s">
        <v>6711</v>
      </c>
      <c r="F3454" s="120" t="s">
        <v>3</v>
      </c>
      <c r="G3454" s="120">
        <v>1623592</v>
      </c>
      <c r="H3454" s="124"/>
      <c r="I3454" s="128" t="s">
        <v>7879</v>
      </c>
      <c r="J3454" s="124"/>
      <c r="K3454" s="124"/>
      <c r="L3454" s="124"/>
      <c r="M3454" s="124"/>
      <c r="N3454" s="207">
        <v>0</v>
      </c>
      <c r="O3454" s="207">
        <v>50</v>
      </c>
      <c r="P3454" s="124" t="s">
        <v>1314</v>
      </c>
    </row>
    <row r="3455" spans="1:16" ht="51">
      <c r="A3455" s="257" t="s">
        <v>619</v>
      </c>
      <c r="B3455" s="124"/>
      <c r="C3455" s="125" t="s">
        <v>713</v>
      </c>
      <c r="D3455" s="119">
        <v>43237</v>
      </c>
      <c r="E3455" s="120" t="s">
        <v>6712</v>
      </c>
      <c r="F3455" s="120" t="s">
        <v>3</v>
      </c>
      <c r="G3455" s="120">
        <v>1623593</v>
      </c>
      <c r="H3455" s="124"/>
      <c r="I3455" s="128" t="s">
        <v>7880</v>
      </c>
      <c r="J3455" s="124"/>
      <c r="K3455" s="124"/>
      <c r="L3455" s="124"/>
      <c r="M3455" s="124"/>
      <c r="N3455" s="207">
        <v>0</v>
      </c>
      <c r="O3455" s="207">
        <v>3028.76</v>
      </c>
      <c r="P3455" s="124" t="s">
        <v>1314</v>
      </c>
    </row>
    <row r="3456" spans="1:16" ht="51">
      <c r="A3456" s="257" t="s">
        <v>619</v>
      </c>
      <c r="B3456" s="124"/>
      <c r="C3456" s="125" t="s">
        <v>713</v>
      </c>
      <c r="D3456" s="119">
        <v>43237</v>
      </c>
      <c r="E3456" s="120" t="s">
        <v>6713</v>
      </c>
      <c r="F3456" s="120" t="s">
        <v>3</v>
      </c>
      <c r="G3456" s="120">
        <v>1623605</v>
      </c>
      <c r="H3456" s="124"/>
      <c r="I3456" s="128" t="s">
        <v>7881</v>
      </c>
      <c r="J3456" s="124"/>
      <c r="K3456" s="124"/>
      <c r="L3456" s="124"/>
      <c r="M3456" s="124"/>
      <c r="N3456" s="207">
        <v>0</v>
      </c>
      <c r="O3456" s="207">
        <v>100</v>
      </c>
      <c r="P3456" s="124" t="s">
        <v>1314</v>
      </c>
    </row>
    <row r="3457" spans="1:16" ht="38.25">
      <c r="A3457" s="257">
        <v>592</v>
      </c>
      <c r="B3457" s="124"/>
      <c r="C3457" s="125" t="s">
        <v>862</v>
      </c>
      <c r="D3457" s="119">
        <v>43237</v>
      </c>
      <c r="E3457" s="120" t="s">
        <v>6714</v>
      </c>
      <c r="F3457" s="120" t="s">
        <v>3</v>
      </c>
      <c r="G3457" s="120">
        <v>1623536</v>
      </c>
      <c r="H3457" s="124"/>
      <c r="I3457" s="128" t="s">
        <v>7882</v>
      </c>
      <c r="J3457" s="124"/>
      <c r="K3457" s="124"/>
      <c r="L3457" s="124"/>
      <c r="M3457" s="124"/>
      <c r="N3457" s="207">
        <v>0</v>
      </c>
      <c r="O3457" s="207">
        <v>2160</v>
      </c>
      <c r="P3457" s="124" t="s">
        <v>1314</v>
      </c>
    </row>
    <row r="3458" spans="1:16" ht="63.75">
      <c r="A3458" s="257">
        <v>660</v>
      </c>
      <c r="B3458" s="124"/>
      <c r="C3458" s="125" t="s">
        <v>233</v>
      </c>
      <c r="D3458" s="119">
        <v>43237</v>
      </c>
      <c r="E3458" s="120" t="s">
        <v>6715</v>
      </c>
      <c r="F3458" s="120" t="s">
        <v>3</v>
      </c>
      <c r="G3458" s="120">
        <v>1623433</v>
      </c>
      <c r="H3458" s="124"/>
      <c r="I3458" s="128" t="s">
        <v>7883</v>
      </c>
      <c r="J3458" s="124"/>
      <c r="K3458" s="124"/>
      <c r="L3458" s="124"/>
      <c r="M3458" s="124"/>
      <c r="N3458" s="207">
        <v>0</v>
      </c>
      <c r="O3458" s="207">
        <v>3047.1</v>
      </c>
      <c r="P3458" s="124" t="s">
        <v>1314</v>
      </c>
    </row>
    <row r="3459" spans="1:16" ht="63.75">
      <c r="A3459" s="257" t="s">
        <v>619</v>
      </c>
      <c r="B3459" s="124"/>
      <c r="C3459" s="125" t="s">
        <v>713</v>
      </c>
      <c r="D3459" s="119">
        <v>43237</v>
      </c>
      <c r="E3459" s="120" t="s">
        <v>6716</v>
      </c>
      <c r="F3459" s="120" t="s">
        <v>3</v>
      </c>
      <c r="G3459" s="120">
        <v>1623459</v>
      </c>
      <c r="H3459" s="124"/>
      <c r="I3459" s="128" t="s">
        <v>7884</v>
      </c>
      <c r="J3459" s="124"/>
      <c r="K3459" s="124"/>
      <c r="L3459" s="124"/>
      <c r="M3459" s="124"/>
      <c r="N3459" s="207">
        <v>0</v>
      </c>
      <c r="O3459" s="207">
        <v>7240.5</v>
      </c>
      <c r="P3459" s="124" t="s">
        <v>1314</v>
      </c>
    </row>
    <row r="3460" spans="1:16" ht="51">
      <c r="A3460" s="257">
        <v>373</v>
      </c>
      <c r="B3460" s="124"/>
      <c r="C3460" s="125" t="s">
        <v>1269</v>
      </c>
      <c r="D3460" s="119">
        <v>43237</v>
      </c>
      <c r="E3460" s="120" t="s">
        <v>6717</v>
      </c>
      <c r="F3460" s="120" t="s">
        <v>3</v>
      </c>
      <c r="G3460" s="120">
        <v>1623463</v>
      </c>
      <c r="H3460" s="124"/>
      <c r="I3460" s="128" t="s">
        <v>7885</v>
      </c>
      <c r="J3460" s="124"/>
      <c r="K3460" s="124"/>
      <c r="L3460" s="124"/>
      <c r="M3460" s="124"/>
      <c r="N3460" s="207">
        <v>0</v>
      </c>
      <c r="O3460" s="207">
        <v>849.4</v>
      </c>
      <c r="P3460" s="124" t="s">
        <v>1314</v>
      </c>
    </row>
    <row r="3461" spans="1:16" ht="51">
      <c r="A3461" s="257">
        <v>16</v>
      </c>
      <c r="B3461" s="124"/>
      <c r="C3461" s="125" t="s">
        <v>692</v>
      </c>
      <c r="D3461" s="119">
        <v>43237</v>
      </c>
      <c r="E3461" s="120" t="s">
        <v>6718</v>
      </c>
      <c r="F3461" s="120" t="s">
        <v>3</v>
      </c>
      <c r="G3461" s="120">
        <v>1623520</v>
      </c>
      <c r="H3461" s="124"/>
      <c r="I3461" s="128" t="s">
        <v>7886</v>
      </c>
      <c r="J3461" s="124"/>
      <c r="K3461" s="124"/>
      <c r="L3461" s="124"/>
      <c r="M3461" s="124"/>
      <c r="N3461" s="207">
        <v>0</v>
      </c>
      <c r="O3461" s="207">
        <v>2000</v>
      </c>
      <c r="P3461" s="124" t="s">
        <v>1314</v>
      </c>
    </row>
    <row r="3462" spans="1:16" ht="76.5">
      <c r="A3462" s="257">
        <v>25</v>
      </c>
      <c r="B3462" s="124"/>
      <c r="C3462" s="125" t="s">
        <v>694</v>
      </c>
      <c r="D3462" s="119">
        <v>43237</v>
      </c>
      <c r="E3462" s="120" t="s">
        <v>6719</v>
      </c>
      <c r="F3462" s="120" t="s">
        <v>1315</v>
      </c>
      <c r="G3462" s="120">
        <v>17700911</v>
      </c>
      <c r="H3462" s="124"/>
      <c r="I3462" s="128" t="s">
        <v>7887</v>
      </c>
      <c r="J3462" s="124"/>
      <c r="K3462" s="124"/>
      <c r="L3462" s="124"/>
      <c r="M3462" s="124"/>
      <c r="N3462" s="207">
        <v>14701.79</v>
      </c>
      <c r="O3462" s="207">
        <v>0</v>
      </c>
      <c r="P3462" s="124" t="s">
        <v>1314</v>
      </c>
    </row>
    <row r="3463" spans="1:16" ht="76.5">
      <c r="A3463" s="257">
        <v>25</v>
      </c>
      <c r="B3463" s="124"/>
      <c r="C3463" s="125" t="s">
        <v>694</v>
      </c>
      <c r="D3463" s="119">
        <v>43237</v>
      </c>
      <c r="E3463" s="120" t="s">
        <v>6720</v>
      </c>
      <c r="F3463" s="120" t="s">
        <v>1315</v>
      </c>
      <c r="G3463" s="120">
        <v>17700913</v>
      </c>
      <c r="H3463" s="124"/>
      <c r="I3463" s="128" t="s">
        <v>7888</v>
      </c>
      <c r="J3463" s="124"/>
      <c r="K3463" s="124"/>
      <c r="L3463" s="124"/>
      <c r="M3463" s="124"/>
      <c r="N3463" s="207">
        <v>117.55</v>
      </c>
      <c r="O3463" s="207">
        <v>0</v>
      </c>
      <c r="P3463" s="124" t="s">
        <v>1314</v>
      </c>
    </row>
    <row r="3464" spans="1:16" ht="76.5">
      <c r="A3464" s="257">
        <v>25</v>
      </c>
      <c r="B3464" s="124"/>
      <c r="C3464" s="125" t="s">
        <v>694</v>
      </c>
      <c r="D3464" s="119">
        <v>43237</v>
      </c>
      <c r="E3464" s="120" t="s">
        <v>6721</v>
      </c>
      <c r="F3464" s="120" t="s">
        <v>1315</v>
      </c>
      <c r="G3464" s="120">
        <v>17700907</v>
      </c>
      <c r="H3464" s="124"/>
      <c r="I3464" s="128" t="s">
        <v>7889</v>
      </c>
      <c r="J3464" s="124"/>
      <c r="K3464" s="124"/>
      <c r="L3464" s="124"/>
      <c r="M3464" s="124"/>
      <c r="N3464" s="207">
        <v>312.14</v>
      </c>
      <c r="O3464" s="207">
        <v>0</v>
      </c>
      <c r="P3464" s="124" t="s">
        <v>1314</v>
      </c>
    </row>
    <row r="3465" spans="1:16" ht="76.5">
      <c r="A3465" s="257">
        <v>25</v>
      </c>
      <c r="B3465" s="124"/>
      <c r="C3465" s="125" t="s">
        <v>694</v>
      </c>
      <c r="D3465" s="119">
        <v>43237</v>
      </c>
      <c r="E3465" s="120" t="s">
        <v>6722</v>
      </c>
      <c r="F3465" s="120" t="s">
        <v>1315</v>
      </c>
      <c r="G3465" s="120">
        <v>17700910</v>
      </c>
      <c r="H3465" s="124"/>
      <c r="I3465" s="128" t="s">
        <v>7890</v>
      </c>
      <c r="J3465" s="124"/>
      <c r="K3465" s="124"/>
      <c r="L3465" s="124"/>
      <c r="M3465" s="124"/>
      <c r="N3465" s="207">
        <v>114213.1</v>
      </c>
      <c r="O3465" s="207">
        <v>0</v>
      </c>
      <c r="P3465" s="124" t="s">
        <v>1314</v>
      </c>
    </row>
    <row r="3466" spans="1:16" ht="76.5">
      <c r="A3466" s="257">
        <v>25</v>
      </c>
      <c r="B3466" s="124"/>
      <c r="C3466" s="125" t="s">
        <v>694</v>
      </c>
      <c r="D3466" s="119">
        <v>43237</v>
      </c>
      <c r="E3466" s="120" t="s">
        <v>6723</v>
      </c>
      <c r="F3466" s="120" t="s">
        <v>1315</v>
      </c>
      <c r="G3466" s="120">
        <v>17700851</v>
      </c>
      <c r="H3466" s="124"/>
      <c r="I3466" s="128" t="s">
        <v>7891</v>
      </c>
      <c r="J3466" s="124"/>
      <c r="K3466" s="124"/>
      <c r="L3466" s="124"/>
      <c r="M3466" s="124"/>
      <c r="N3466" s="207">
        <v>1117650.74</v>
      </c>
      <c r="O3466" s="207">
        <v>0</v>
      </c>
      <c r="P3466" s="124" t="s">
        <v>1314</v>
      </c>
    </row>
    <row r="3467" spans="1:16" ht="76.5">
      <c r="A3467" s="257">
        <v>25</v>
      </c>
      <c r="B3467" s="124"/>
      <c r="C3467" s="125" t="s">
        <v>694</v>
      </c>
      <c r="D3467" s="119">
        <v>43237</v>
      </c>
      <c r="E3467" s="120" t="s">
        <v>6724</v>
      </c>
      <c r="F3467" s="120" t="s">
        <v>1315</v>
      </c>
      <c r="G3467" s="120">
        <v>17700865</v>
      </c>
      <c r="H3467" s="124"/>
      <c r="I3467" s="128" t="s">
        <v>7892</v>
      </c>
      <c r="J3467" s="124"/>
      <c r="K3467" s="124"/>
      <c r="L3467" s="124"/>
      <c r="M3467" s="124"/>
      <c r="N3467" s="207">
        <v>528322.31999999995</v>
      </c>
      <c r="O3467" s="207">
        <v>0</v>
      </c>
      <c r="P3467" s="124" t="s">
        <v>1314</v>
      </c>
    </row>
    <row r="3468" spans="1:16" ht="76.5">
      <c r="A3468" s="257">
        <v>25</v>
      </c>
      <c r="B3468" s="124"/>
      <c r="C3468" s="125" t="s">
        <v>694</v>
      </c>
      <c r="D3468" s="119">
        <v>43237</v>
      </c>
      <c r="E3468" s="120" t="s">
        <v>6725</v>
      </c>
      <c r="F3468" s="120" t="s">
        <v>1315</v>
      </c>
      <c r="G3468" s="120">
        <v>17700873</v>
      </c>
      <c r="H3468" s="124"/>
      <c r="I3468" s="128" t="s">
        <v>7893</v>
      </c>
      <c r="J3468" s="124"/>
      <c r="K3468" s="124"/>
      <c r="L3468" s="124"/>
      <c r="M3468" s="124"/>
      <c r="N3468" s="207">
        <v>1711933.62</v>
      </c>
      <c r="O3468" s="207">
        <v>0</v>
      </c>
      <c r="P3468" s="124" t="s">
        <v>1314</v>
      </c>
    </row>
    <row r="3469" spans="1:16" ht="76.5">
      <c r="A3469" s="257">
        <v>25</v>
      </c>
      <c r="B3469" s="124"/>
      <c r="C3469" s="125" t="s">
        <v>694</v>
      </c>
      <c r="D3469" s="119">
        <v>43237</v>
      </c>
      <c r="E3469" s="120" t="s">
        <v>6726</v>
      </c>
      <c r="F3469" s="120" t="s">
        <v>1315</v>
      </c>
      <c r="G3469" s="120">
        <v>17700884</v>
      </c>
      <c r="H3469" s="124"/>
      <c r="I3469" s="128" t="s">
        <v>7894</v>
      </c>
      <c r="J3469" s="124"/>
      <c r="K3469" s="124"/>
      <c r="L3469" s="124"/>
      <c r="M3469" s="124"/>
      <c r="N3469" s="207">
        <v>1305.3</v>
      </c>
      <c r="O3469" s="207">
        <v>0</v>
      </c>
      <c r="P3469" s="124" t="s">
        <v>1314</v>
      </c>
    </row>
    <row r="3470" spans="1:16" ht="76.5">
      <c r="A3470" s="257">
        <v>25</v>
      </c>
      <c r="B3470" s="124"/>
      <c r="C3470" s="125" t="s">
        <v>694</v>
      </c>
      <c r="D3470" s="119">
        <v>43237</v>
      </c>
      <c r="E3470" s="120" t="s">
        <v>6727</v>
      </c>
      <c r="F3470" s="120" t="s">
        <v>1315</v>
      </c>
      <c r="G3470" s="120">
        <v>17700886</v>
      </c>
      <c r="H3470" s="124"/>
      <c r="I3470" s="128" t="s">
        <v>7895</v>
      </c>
      <c r="J3470" s="124"/>
      <c r="K3470" s="124"/>
      <c r="L3470" s="124"/>
      <c r="M3470" s="124"/>
      <c r="N3470" s="207">
        <v>1099081.71</v>
      </c>
      <c r="O3470" s="207">
        <v>0</v>
      </c>
      <c r="P3470" s="124" t="s">
        <v>1314</v>
      </c>
    </row>
    <row r="3471" spans="1:16" ht="76.5">
      <c r="A3471" s="257">
        <v>25</v>
      </c>
      <c r="B3471" s="124"/>
      <c r="C3471" s="125" t="s">
        <v>694</v>
      </c>
      <c r="D3471" s="119">
        <v>43237</v>
      </c>
      <c r="E3471" s="120" t="s">
        <v>6728</v>
      </c>
      <c r="F3471" s="120" t="s">
        <v>1315</v>
      </c>
      <c r="G3471" s="120">
        <v>17686997</v>
      </c>
      <c r="H3471" s="124"/>
      <c r="I3471" s="128" t="s">
        <v>7896</v>
      </c>
      <c r="J3471" s="124"/>
      <c r="K3471" s="124"/>
      <c r="L3471" s="124"/>
      <c r="M3471" s="124"/>
      <c r="N3471" s="207">
        <v>18.559999999999999</v>
      </c>
      <c r="O3471" s="207">
        <v>0</v>
      </c>
      <c r="P3471" s="124" t="s">
        <v>1314</v>
      </c>
    </row>
    <row r="3472" spans="1:16" ht="76.5">
      <c r="A3472" s="257">
        <v>25</v>
      </c>
      <c r="B3472" s="124"/>
      <c r="C3472" s="125" t="s">
        <v>694</v>
      </c>
      <c r="D3472" s="119">
        <v>43237</v>
      </c>
      <c r="E3472" s="120" t="s">
        <v>6729</v>
      </c>
      <c r="F3472" s="120" t="s">
        <v>1315</v>
      </c>
      <c r="G3472" s="120">
        <v>17686950</v>
      </c>
      <c r="H3472" s="124"/>
      <c r="I3472" s="128" t="s">
        <v>7897</v>
      </c>
      <c r="J3472" s="124"/>
      <c r="K3472" s="124"/>
      <c r="L3472" s="124"/>
      <c r="M3472" s="124"/>
      <c r="N3472" s="207">
        <v>2.0499999999999998</v>
      </c>
      <c r="O3472" s="207">
        <v>0</v>
      </c>
      <c r="P3472" s="124" t="s">
        <v>1314</v>
      </c>
    </row>
    <row r="3473" spans="1:16" ht="76.5">
      <c r="A3473" s="257">
        <v>25</v>
      </c>
      <c r="B3473" s="124"/>
      <c r="C3473" s="125" t="s">
        <v>694</v>
      </c>
      <c r="D3473" s="119">
        <v>43237</v>
      </c>
      <c r="E3473" s="120" t="s">
        <v>6730</v>
      </c>
      <c r="F3473" s="120" t="s">
        <v>1315</v>
      </c>
      <c r="G3473" s="120">
        <v>17700923</v>
      </c>
      <c r="H3473" s="124"/>
      <c r="I3473" s="128" t="s">
        <v>7898</v>
      </c>
      <c r="J3473" s="124"/>
      <c r="K3473" s="124"/>
      <c r="L3473" s="124"/>
      <c r="M3473" s="124"/>
      <c r="N3473" s="207">
        <v>399964.25</v>
      </c>
      <c r="O3473" s="207">
        <v>0</v>
      </c>
      <c r="P3473" s="124" t="s">
        <v>1314</v>
      </c>
    </row>
    <row r="3474" spans="1:16" ht="76.5">
      <c r="A3474" s="257">
        <v>25</v>
      </c>
      <c r="B3474" s="124"/>
      <c r="C3474" s="125" t="s">
        <v>694</v>
      </c>
      <c r="D3474" s="119">
        <v>43237</v>
      </c>
      <c r="E3474" s="120" t="s">
        <v>6731</v>
      </c>
      <c r="F3474" s="120" t="s">
        <v>1315</v>
      </c>
      <c r="G3474" s="120">
        <v>17700920</v>
      </c>
      <c r="H3474" s="124"/>
      <c r="I3474" s="128" t="s">
        <v>7899</v>
      </c>
      <c r="J3474" s="124"/>
      <c r="K3474" s="124"/>
      <c r="L3474" s="124"/>
      <c r="M3474" s="124"/>
      <c r="N3474" s="207">
        <v>736879.98</v>
      </c>
      <c r="O3474" s="207">
        <v>0</v>
      </c>
      <c r="P3474" s="124" t="s">
        <v>1314</v>
      </c>
    </row>
    <row r="3475" spans="1:16" ht="76.5">
      <c r="A3475" s="257">
        <v>25</v>
      </c>
      <c r="B3475" s="124"/>
      <c r="C3475" s="125" t="s">
        <v>694</v>
      </c>
      <c r="D3475" s="119">
        <v>43237</v>
      </c>
      <c r="E3475" s="120" t="s">
        <v>6732</v>
      </c>
      <c r="F3475" s="120" t="s">
        <v>1315</v>
      </c>
      <c r="G3475" s="120">
        <v>17700897</v>
      </c>
      <c r="H3475" s="124"/>
      <c r="I3475" s="128" t="s">
        <v>7900</v>
      </c>
      <c r="J3475" s="124"/>
      <c r="K3475" s="124"/>
      <c r="L3475" s="124"/>
      <c r="M3475" s="124"/>
      <c r="N3475" s="207">
        <v>2197462.4900000002</v>
      </c>
      <c r="O3475" s="207">
        <v>0</v>
      </c>
      <c r="P3475" s="124" t="s">
        <v>1314</v>
      </c>
    </row>
    <row r="3476" spans="1:16" ht="76.5">
      <c r="A3476" s="257">
        <v>25</v>
      </c>
      <c r="B3476" s="124"/>
      <c r="C3476" s="125" t="s">
        <v>694</v>
      </c>
      <c r="D3476" s="119">
        <v>43237</v>
      </c>
      <c r="E3476" s="120" t="s">
        <v>6733</v>
      </c>
      <c r="F3476" s="120" t="s">
        <v>1315</v>
      </c>
      <c r="G3476" s="120">
        <v>17700885</v>
      </c>
      <c r="H3476" s="124"/>
      <c r="I3476" s="128" t="s">
        <v>7901</v>
      </c>
      <c r="J3476" s="124"/>
      <c r="K3476" s="124"/>
      <c r="L3476" s="124"/>
      <c r="M3476" s="124"/>
      <c r="N3476" s="207">
        <v>724743.07</v>
      </c>
      <c r="O3476" s="207">
        <v>0</v>
      </c>
      <c r="P3476" s="124" t="s">
        <v>1314</v>
      </c>
    </row>
    <row r="3477" spans="1:16" ht="76.5">
      <c r="A3477" s="257">
        <v>25</v>
      </c>
      <c r="B3477" s="124"/>
      <c r="C3477" s="125" t="s">
        <v>694</v>
      </c>
      <c r="D3477" s="119">
        <v>43237</v>
      </c>
      <c r="E3477" s="120" t="s">
        <v>6734</v>
      </c>
      <c r="F3477" s="120" t="s">
        <v>1315</v>
      </c>
      <c r="G3477" s="120">
        <v>17700872</v>
      </c>
      <c r="H3477" s="124"/>
      <c r="I3477" s="128" t="s">
        <v>7902</v>
      </c>
      <c r="J3477" s="124"/>
      <c r="K3477" s="124"/>
      <c r="L3477" s="124"/>
      <c r="M3477" s="124"/>
      <c r="N3477" s="207">
        <v>518135</v>
      </c>
      <c r="O3477" s="207">
        <v>0</v>
      </c>
      <c r="P3477" s="124" t="s">
        <v>1314</v>
      </c>
    </row>
    <row r="3478" spans="1:16" ht="76.5">
      <c r="A3478" s="257">
        <v>25</v>
      </c>
      <c r="B3478" s="124"/>
      <c r="C3478" s="125" t="s">
        <v>694</v>
      </c>
      <c r="D3478" s="119">
        <v>43237</v>
      </c>
      <c r="E3478" s="120" t="s">
        <v>6735</v>
      </c>
      <c r="F3478" s="120" t="s">
        <v>1315</v>
      </c>
      <c r="G3478" s="120">
        <v>17703225</v>
      </c>
      <c r="H3478" s="124"/>
      <c r="I3478" s="128" t="s">
        <v>7903</v>
      </c>
      <c r="J3478" s="124"/>
      <c r="K3478" s="124"/>
      <c r="L3478" s="124"/>
      <c r="M3478" s="124"/>
      <c r="N3478" s="207">
        <v>321288.2</v>
      </c>
      <c r="O3478" s="207">
        <v>0</v>
      </c>
      <c r="P3478" s="124" t="s">
        <v>1314</v>
      </c>
    </row>
    <row r="3479" spans="1:16" ht="76.5">
      <c r="A3479" s="257">
        <v>25</v>
      </c>
      <c r="B3479" s="124"/>
      <c r="C3479" s="125" t="s">
        <v>694</v>
      </c>
      <c r="D3479" s="119">
        <v>43237</v>
      </c>
      <c r="E3479" s="120" t="s">
        <v>6736</v>
      </c>
      <c r="F3479" s="120" t="s">
        <v>1315</v>
      </c>
      <c r="G3479" s="120">
        <v>17703137</v>
      </c>
      <c r="H3479" s="124"/>
      <c r="I3479" s="128" t="s">
        <v>7904</v>
      </c>
      <c r="J3479" s="124"/>
      <c r="K3479" s="124"/>
      <c r="L3479" s="124"/>
      <c r="M3479" s="124"/>
      <c r="N3479" s="207">
        <v>218241.92000000001</v>
      </c>
      <c r="O3479" s="207">
        <v>0</v>
      </c>
      <c r="P3479" s="124" t="s">
        <v>1314</v>
      </c>
    </row>
    <row r="3480" spans="1:16" ht="76.5">
      <c r="A3480" s="257">
        <v>25</v>
      </c>
      <c r="B3480" s="124"/>
      <c r="C3480" s="125" t="s">
        <v>694</v>
      </c>
      <c r="D3480" s="119">
        <v>43237</v>
      </c>
      <c r="E3480" s="120" t="s">
        <v>6737</v>
      </c>
      <c r="F3480" s="120" t="s">
        <v>1315</v>
      </c>
      <c r="G3480" s="120">
        <v>17703132</v>
      </c>
      <c r="H3480" s="124"/>
      <c r="I3480" s="128" t="s">
        <v>7905</v>
      </c>
      <c r="J3480" s="124"/>
      <c r="K3480" s="124"/>
      <c r="L3480" s="124"/>
      <c r="M3480" s="124"/>
      <c r="N3480" s="207">
        <v>1295779.23</v>
      </c>
      <c r="O3480" s="207">
        <v>0</v>
      </c>
      <c r="P3480" s="124" t="s">
        <v>1314</v>
      </c>
    </row>
    <row r="3481" spans="1:16" ht="76.5">
      <c r="A3481" s="257">
        <v>25</v>
      </c>
      <c r="B3481" s="124"/>
      <c r="C3481" s="125" t="s">
        <v>694</v>
      </c>
      <c r="D3481" s="119">
        <v>43237</v>
      </c>
      <c r="E3481" s="120" t="s">
        <v>6738</v>
      </c>
      <c r="F3481" s="120" t="s">
        <v>1315</v>
      </c>
      <c r="G3481" s="120">
        <v>17701048</v>
      </c>
      <c r="H3481" s="124"/>
      <c r="I3481" s="128" t="s">
        <v>7906</v>
      </c>
      <c r="J3481" s="124"/>
      <c r="K3481" s="124"/>
      <c r="L3481" s="124"/>
      <c r="M3481" s="124"/>
      <c r="N3481" s="207">
        <v>1812615.19</v>
      </c>
      <c r="O3481" s="207">
        <v>0</v>
      </c>
      <c r="P3481" s="124" t="s">
        <v>1314</v>
      </c>
    </row>
    <row r="3482" spans="1:16" ht="76.5">
      <c r="A3482" s="257">
        <v>25</v>
      </c>
      <c r="B3482" s="124"/>
      <c r="C3482" s="125" t="s">
        <v>694</v>
      </c>
      <c r="D3482" s="119">
        <v>43237</v>
      </c>
      <c r="E3482" s="120" t="s">
        <v>6739</v>
      </c>
      <c r="F3482" s="120" t="s">
        <v>1315</v>
      </c>
      <c r="G3482" s="120">
        <v>17701023</v>
      </c>
      <c r="H3482" s="124"/>
      <c r="I3482" s="128" t="s">
        <v>7907</v>
      </c>
      <c r="J3482" s="124"/>
      <c r="K3482" s="124"/>
      <c r="L3482" s="124"/>
      <c r="M3482" s="124"/>
      <c r="N3482" s="207">
        <v>459351.18</v>
      </c>
      <c r="O3482" s="207">
        <v>0</v>
      </c>
      <c r="P3482" s="124" t="s">
        <v>1314</v>
      </c>
    </row>
    <row r="3483" spans="1:16" ht="76.5">
      <c r="A3483" s="257">
        <v>25</v>
      </c>
      <c r="B3483" s="124"/>
      <c r="C3483" s="125" t="s">
        <v>694</v>
      </c>
      <c r="D3483" s="119">
        <v>43237</v>
      </c>
      <c r="E3483" s="120" t="s">
        <v>6740</v>
      </c>
      <c r="F3483" s="120" t="s">
        <v>1315</v>
      </c>
      <c r="G3483" s="120">
        <v>17701013</v>
      </c>
      <c r="H3483" s="124"/>
      <c r="I3483" s="128" t="s">
        <v>7908</v>
      </c>
      <c r="J3483" s="124"/>
      <c r="K3483" s="124"/>
      <c r="L3483" s="124"/>
      <c r="M3483" s="124"/>
      <c r="N3483" s="207">
        <v>170219.9</v>
      </c>
      <c r="O3483" s="207">
        <v>0</v>
      </c>
      <c r="P3483" s="124" t="s">
        <v>1314</v>
      </c>
    </row>
    <row r="3484" spans="1:16" ht="76.5">
      <c r="A3484" s="257">
        <v>25</v>
      </c>
      <c r="B3484" s="124"/>
      <c r="C3484" s="125" t="s">
        <v>694</v>
      </c>
      <c r="D3484" s="119">
        <v>43237</v>
      </c>
      <c r="E3484" s="120" t="s">
        <v>6741</v>
      </c>
      <c r="F3484" s="120" t="s">
        <v>1315</v>
      </c>
      <c r="G3484" s="120">
        <v>17701008</v>
      </c>
      <c r="H3484" s="124"/>
      <c r="I3484" s="128" t="s">
        <v>7909</v>
      </c>
      <c r="J3484" s="124"/>
      <c r="K3484" s="124"/>
      <c r="L3484" s="124"/>
      <c r="M3484" s="124"/>
      <c r="N3484" s="207">
        <v>7117.4</v>
      </c>
      <c r="O3484" s="207">
        <v>0</v>
      </c>
      <c r="P3484" s="124" t="s">
        <v>1314</v>
      </c>
    </row>
    <row r="3485" spans="1:16" ht="76.5">
      <c r="A3485" s="257">
        <v>25</v>
      </c>
      <c r="B3485" s="124"/>
      <c r="C3485" s="125" t="s">
        <v>694</v>
      </c>
      <c r="D3485" s="119">
        <v>43237</v>
      </c>
      <c r="E3485" s="120" t="s">
        <v>6742</v>
      </c>
      <c r="F3485" s="120" t="s">
        <v>1315</v>
      </c>
      <c r="G3485" s="120">
        <v>17704588</v>
      </c>
      <c r="H3485" s="124"/>
      <c r="I3485" s="128" t="s">
        <v>7910</v>
      </c>
      <c r="J3485" s="124"/>
      <c r="K3485" s="124"/>
      <c r="L3485" s="124"/>
      <c r="M3485" s="124"/>
      <c r="N3485" s="207">
        <v>415356.32</v>
      </c>
      <c r="O3485" s="207">
        <v>0</v>
      </c>
      <c r="P3485" s="124" t="s">
        <v>1314</v>
      </c>
    </row>
    <row r="3486" spans="1:16" ht="76.5">
      <c r="A3486" s="257">
        <v>25</v>
      </c>
      <c r="B3486" s="124"/>
      <c r="C3486" s="125" t="s">
        <v>694</v>
      </c>
      <c r="D3486" s="119">
        <v>43237</v>
      </c>
      <c r="E3486" s="120" t="s">
        <v>6743</v>
      </c>
      <c r="F3486" s="120" t="s">
        <v>1315</v>
      </c>
      <c r="G3486" s="120">
        <v>17704586</v>
      </c>
      <c r="H3486" s="124"/>
      <c r="I3486" s="128" t="s">
        <v>7911</v>
      </c>
      <c r="J3486" s="124"/>
      <c r="K3486" s="124"/>
      <c r="L3486" s="124"/>
      <c r="M3486" s="124"/>
      <c r="N3486" s="207">
        <v>1059132.23</v>
      </c>
      <c r="O3486" s="207">
        <v>0</v>
      </c>
      <c r="P3486" s="124" t="s">
        <v>1314</v>
      </c>
    </row>
    <row r="3487" spans="1:16" ht="76.5">
      <c r="A3487" s="257">
        <v>25</v>
      </c>
      <c r="B3487" s="124"/>
      <c r="C3487" s="125" t="s">
        <v>694</v>
      </c>
      <c r="D3487" s="119">
        <v>43237</v>
      </c>
      <c r="E3487" s="120" t="s">
        <v>6744</v>
      </c>
      <c r="F3487" s="120" t="s">
        <v>1315</v>
      </c>
      <c r="G3487" s="120">
        <v>17704451</v>
      </c>
      <c r="H3487" s="124"/>
      <c r="I3487" s="128" t="s">
        <v>7912</v>
      </c>
      <c r="J3487" s="124"/>
      <c r="K3487" s="124"/>
      <c r="L3487" s="124"/>
      <c r="M3487" s="124"/>
      <c r="N3487" s="207">
        <v>724996.38</v>
      </c>
      <c r="O3487" s="207">
        <v>0</v>
      </c>
      <c r="P3487" s="124" t="s">
        <v>1314</v>
      </c>
    </row>
    <row r="3488" spans="1:16" ht="76.5">
      <c r="A3488" s="257">
        <v>25</v>
      </c>
      <c r="B3488" s="124"/>
      <c r="C3488" s="125" t="s">
        <v>694</v>
      </c>
      <c r="D3488" s="119">
        <v>43237</v>
      </c>
      <c r="E3488" s="120" t="s">
        <v>6745</v>
      </c>
      <c r="F3488" s="120" t="s">
        <v>1315</v>
      </c>
      <c r="G3488" s="120">
        <v>17703972</v>
      </c>
      <c r="H3488" s="124"/>
      <c r="I3488" s="128" t="s">
        <v>7913</v>
      </c>
      <c r="J3488" s="124"/>
      <c r="K3488" s="124"/>
      <c r="L3488" s="124"/>
      <c r="M3488" s="124"/>
      <c r="N3488" s="207">
        <v>142417.17000000001</v>
      </c>
      <c r="O3488" s="207">
        <v>0</v>
      </c>
      <c r="P3488" s="124" t="s">
        <v>1314</v>
      </c>
    </row>
    <row r="3489" spans="1:16" ht="76.5">
      <c r="A3489" s="257">
        <v>25</v>
      </c>
      <c r="B3489" s="124"/>
      <c r="C3489" s="125" t="s">
        <v>694</v>
      </c>
      <c r="D3489" s="119">
        <v>43237</v>
      </c>
      <c r="E3489" s="120" t="s">
        <v>6746</v>
      </c>
      <c r="F3489" s="120" t="s">
        <v>1315</v>
      </c>
      <c r="G3489" s="120">
        <v>17703903</v>
      </c>
      <c r="H3489" s="124"/>
      <c r="I3489" s="128" t="s">
        <v>7914</v>
      </c>
      <c r="J3489" s="124"/>
      <c r="K3489" s="124"/>
      <c r="L3489" s="124"/>
      <c r="M3489" s="124"/>
      <c r="N3489" s="207">
        <v>1657553.02</v>
      </c>
      <c r="O3489" s="207">
        <v>0</v>
      </c>
      <c r="P3489" s="124" t="s">
        <v>1314</v>
      </c>
    </row>
    <row r="3490" spans="1:16" ht="76.5">
      <c r="A3490" s="257">
        <v>25</v>
      </c>
      <c r="B3490" s="124"/>
      <c r="C3490" s="125" t="s">
        <v>694</v>
      </c>
      <c r="D3490" s="119">
        <v>43237</v>
      </c>
      <c r="E3490" s="120" t="s">
        <v>6747</v>
      </c>
      <c r="F3490" s="120" t="s">
        <v>1315</v>
      </c>
      <c r="G3490" s="120">
        <v>17703787</v>
      </c>
      <c r="H3490" s="124"/>
      <c r="I3490" s="128" t="s">
        <v>7915</v>
      </c>
      <c r="J3490" s="124"/>
      <c r="K3490" s="124"/>
      <c r="L3490" s="124"/>
      <c r="M3490" s="124"/>
      <c r="N3490" s="207">
        <v>1048887.97</v>
      </c>
      <c r="O3490" s="207">
        <v>0</v>
      </c>
      <c r="P3490" s="124" t="s">
        <v>1314</v>
      </c>
    </row>
    <row r="3491" spans="1:16" ht="76.5">
      <c r="A3491" s="257">
        <v>25</v>
      </c>
      <c r="B3491" s="124"/>
      <c r="C3491" s="125" t="s">
        <v>694</v>
      </c>
      <c r="D3491" s="119">
        <v>43237</v>
      </c>
      <c r="E3491" s="120" t="s">
        <v>6748</v>
      </c>
      <c r="F3491" s="120" t="s">
        <v>1315</v>
      </c>
      <c r="G3491" s="120">
        <v>17703749</v>
      </c>
      <c r="H3491" s="124"/>
      <c r="I3491" s="128" t="s">
        <v>7916</v>
      </c>
      <c r="J3491" s="124"/>
      <c r="K3491" s="124"/>
      <c r="L3491" s="124"/>
      <c r="M3491" s="124"/>
      <c r="N3491" s="207">
        <v>1185597.8799999999</v>
      </c>
      <c r="O3491" s="207">
        <v>0</v>
      </c>
      <c r="P3491" s="124" t="s">
        <v>1314</v>
      </c>
    </row>
    <row r="3492" spans="1:16" ht="76.5">
      <c r="A3492" s="257">
        <v>25</v>
      </c>
      <c r="B3492" s="124"/>
      <c r="C3492" s="125" t="s">
        <v>694</v>
      </c>
      <c r="D3492" s="119">
        <v>43237</v>
      </c>
      <c r="E3492" s="120" t="s">
        <v>6749</v>
      </c>
      <c r="F3492" s="120" t="s">
        <v>1315</v>
      </c>
      <c r="G3492" s="120">
        <v>17703744</v>
      </c>
      <c r="H3492" s="124"/>
      <c r="I3492" s="128" t="s">
        <v>7917</v>
      </c>
      <c r="J3492" s="124"/>
      <c r="K3492" s="124"/>
      <c r="L3492" s="124"/>
      <c r="M3492" s="124"/>
      <c r="N3492" s="207">
        <v>611521.93000000005</v>
      </c>
      <c r="O3492" s="207">
        <v>0</v>
      </c>
      <c r="P3492" s="124" t="s">
        <v>1314</v>
      </c>
    </row>
    <row r="3493" spans="1:16" ht="76.5">
      <c r="A3493" s="257">
        <v>25</v>
      </c>
      <c r="B3493" s="124"/>
      <c r="C3493" s="125" t="s">
        <v>694</v>
      </c>
      <c r="D3493" s="119">
        <v>43237</v>
      </c>
      <c r="E3493" s="120" t="s">
        <v>6750</v>
      </c>
      <c r="F3493" s="120" t="s">
        <v>1315</v>
      </c>
      <c r="G3493" s="120">
        <v>17703224</v>
      </c>
      <c r="H3493" s="124"/>
      <c r="I3493" s="128" t="s">
        <v>7918</v>
      </c>
      <c r="J3493" s="124"/>
      <c r="K3493" s="124"/>
      <c r="L3493" s="124"/>
      <c r="M3493" s="124"/>
      <c r="N3493" s="207">
        <v>1.1499999999999999</v>
      </c>
      <c r="O3493" s="207">
        <v>0</v>
      </c>
      <c r="P3493" s="124" t="s">
        <v>1314</v>
      </c>
    </row>
    <row r="3494" spans="1:16" ht="76.5">
      <c r="A3494" s="257">
        <v>25</v>
      </c>
      <c r="B3494" s="124"/>
      <c r="C3494" s="125" t="s">
        <v>694</v>
      </c>
      <c r="D3494" s="119">
        <v>43237</v>
      </c>
      <c r="E3494" s="120" t="s">
        <v>6751</v>
      </c>
      <c r="F3494" s="120" t="s">
        <v>1315</v>
      </c>
      <c r="G3494" s="120">
        <v>17703231</v>
      </c>
      <c r="H3494" s="124"/>
      <c r="I3494" s="128" t="s">
        <v>7919</v>
      </c>
      <c r="J3494" s="124"/>
      <c r="K3494" s="124"/>
      <c r="L3494" s="124"/>
      <c r="M3494" s="124"/>
      <c r="N3494" s="207">
        <v>193.2</v>
      </c>
      <c r="O3494" s="207">
        <v>0</v>
      </c>
      <c r="P3494" s="124" t="s">
        <v>1314</v>
      </c>
    </row>
    <row r="3495" spans="1:16" ht="76.5">
      <c r="A3495" s="257">
        <v>25</v>
      </c>
      <c r="B3495" s="124"/>
      <c r="C3495" s="125" t="s">
        <v>694</v>
      </c>
      <c r="D3495" s="119">
        <v>43237</v>
      </c>
      <c r="E3495" s="120" t="s">
        <v>6752</v>
      </c>
      <c r="F3495" s="120" t="s">
        <v>1315</v>
      </c>
      <c r="G3495" s="120">
        <v>17703236</v>
      </c>
      <c r="H3495" s="124"/>
      <c r="I3495" s="128" t="s">
        <v>7920</v>
      </c>
      <c r="J3495" s="124"/>
      <c r="K3495" s="124"/>
      <c r="L3495" s="124"/>
      <c r="M3495" s="124"/>
      <c r="N3495" s="207">
        <v>0.05</v>
      </c>
      <c r="O3495" s="207">
        <v>0</v>
      </c>
      <c r="P3495" s="124" t="s">
        <v>1314</v>
      </c>
    </row>
    <row r="3496" spans="1:16" ht="76.5">
      <c r="A3496" s="257">
        <v>25</v>
      </c>
      <c r="B3496" s="124"/>
      <c r="C3496" s="125" t="s">
        <v>694</v>
      </c>
      <c r="D3496" s="119">
        <v>43237</v>
      </c>
      <c r="E3496" s="120" t="s">
        <v>6753</v>
      </c>
      <c r="F3496" s="120" t="s">
        <v>1315</v>
      </c>
      <c r="G3496" s="120">
        <v>17703215</v>
      </c>
      <c r="H3496" s="124"/>
      <c r="I3496" s="128" t="s">
        <v>7921</v>
      </c>
      <c r="J3496" s="124"/>
      <c r="K3496" s="124"/>
      <c r="L3496" s="124"/>
      <c r="M3496" s="124"/>
      <c r="N3496" s="207">
        <v>599261</v>
      </c>
      <c r="O3496" s="207">
        <v>0</v>
      </c>
      <c r="P3496" s="124" t="s">
        <v>1314</v>
      </c>
    </row>
    <row r="3497" spans="1:16" ht="76.5">
      <c r="A3497" s="257">
        <v>25</v>
      </c>
      <c r="B3497" s="124"/>
      <c r="C3497" s="125" t="s">
        <v>694</v>
      </c>
      <c r="D3497" s="119">
        <v>43237</v>
      </c>
      <c r="E3497" s="120" t="s">
        <v>6754</v>
      </c>
      <c r="F3497" s="120" t="s">
        <v>1315</v>
      </c>
      <c r="G3497" s="120">
        <v>17703133</v>
      </c>
      <c r="H3497" s="124"/>
      <c r="I3497" s="128" t="s">
        <v>7922</v>
      </c>
      <c r="J3497" s="124"/>
      <c r="K3497" s="124"/>
      <c r="L3497" s="124"/>
      <c r="M3497" s="124"/>
      <c r="N3497" s="207">
        <v>1248685.3799999999</v>
      </c>
      <c r="O3497" s="207">
        <v>0</v>
      </c>
      <c r="P3497" s="124" t="s">
        <v>1314</v>
      </c>
    </row>
    <row r="3498" spans="1:16" ht="76.5">
      <c r="A3498" s="257">
        <v>25</v>
      </c>
      <c r="B3498" s="124"/>
      <c r="C3498" s="125" t="s">
        <v>694</v>
      </c>
      <c r="D3498" s="119">
        <v>43237</v>
      </c>
      <c r="E3498" s="120" t="s">
        <v>6755</v>
      </c>
      <c r="F3498" s="120" t="s">
        <v>1315</v>
      </c>
      <c r="G3498" s="120">
        <v>17701049</v>
      </c>
      <c r="H3498" s="124"/>
      <c r="I3498" s="128" t="s">
        <v>7923</v>
      </c>
      <c r="J3498" s="124"/>
      <c r="K3498" s="124"/>
      <c r="L3498" s="124"/>
      <c r="M3498" s="124"/>
      <c r="N3498" s="207">
        <v>638955.98</v>
      </c>
      <c r="O3498" s="207">
        <v>0</v>
      </c>
      <c r="P3498" s="124" t="s">
        <v>1314</v>
      </c>
    </row>
    <row r="3499" spans="1:16" ht="76.5">
      <c r="A3499" s="257">
        <v>25</v>
      </c>
      <c r="B3499" s="124"/>
      <c r="C3499" s="125" t="s">
        <v>694</v>
      </c>
      <c r="D3499" s="119">
        <v>43237</v>
      </c>
      <c r="E3499" s="120" t="s">
        <v>6756</v>
      </c>
      <c r="F3499" s="120" t="s">
        <v>1315</v>
      </c>
      <c r="G3499" s="120">
        <v>17701039</v>
      </c>
      <c r="H3499" s="124"/>
      <c r="I3499" s="128" t="s">
        <v>7924</v>
      </c>
      <c r="J3499" s="124"/>
      <c r="K3499" s="124"/>
      <c r="L3499" s="124"/>
      <c r="M3499" s="124"/>
      <c r="N3499" s="207">
        <v>589900.11</v>
      </c>
      <c r="O3499" s="207">
        <v>0</v>
      </c>
      <c r="P3499" s="124" t="s">
        <v>1314</v>
      </c>
    </row>
    <row r="3500" spans="1:16" ht="76.5">
      <c r="A3500" s="257">
        <v>25</v>
      </c>
      <c r="B3500" s="124"/>
      <c r="C3500" s="125" t="s">
        <v>694</v>
      </c>
      <c r="D3500" s="119">
        <v>43237</v>
      </c>
      <c r="E3500" s="120" t="s">
        <v>6757</v>
      </c>
      <c r="F3500" s="120" t="s">
        <v>1315</v>
      </c>
      <c r="G3500" s="120">
        <v>17701001</v>
      </c>
      <c r="H3500" s="124"/>
      <c r="I3500" s="128" t="s">
        <v>7925</v>
      </c>
      <c r="J3500" s="124"/>
      <c r="K3500" s="124"/>
      <c r="L3500" s="124"/>
      <c r="M3500" s="124"/>
      <c r="N3500" s="207">
        <v>51</v>
      </c>
      <c r="O3500" s="207">
        <v>0</v>
      </c>
      <c r="P3500" s="124" t="s">
        <v>1314</v>
      </c>
    </row>
    <row r="3501" spans="1:16" ht="76.5">
      <c r="A3501" s="257">
        <v>25</v>
      </c>
      <c r="B3501" s="124"/>
      <c r="C3501" s="125" t="s">
        <v>694</v>
      </c>
      <c r="D3501" s="119">
        <v>43237</v>
      </c>
      <c r="E3501" s="120" t="s">
        <v>6758</v>
      </c>
      <c r="F3501" s="120" t="s">
        <v>1315</v>
      </c>
      <c r="G3501" s="120">
        <v>17700922</v>
      </c>
      <c r="H3501" s="124"/>
      <c r="I3501" s="128" t="s">
        <v>7926</v>
      </c>
      <c r="J3501" s="124"/>
      <c r="K3501" s="124"/>
      <c r="L3501" s="124"/>
      <c r="M3501" s="124"/>
      <c r="N3501" s="207">
        <v>42.7</v>
      </c>
      <c r="O3501" s="207">
        <v>0</v>
      </c>
      <c r="P3501" s="124" t="s">
        <v>1314</v>
      </c>
    </row>
    <row r="3502" spans="1:16" ht="76.5">
      <c r="A3502" s="257">
        <v>25</v>
      </c>
      <c r="B3502" s="124"/>
      <c r="C3502" s="125" t="s">
        <v>694</v>
      </c>
      <c r="D3502" s="119">
        <v>43237</v>
      </c>
      <c r="E3502" s="120" t="s">
        <v>6759</v>
      </c>
      <c r="F3502" s="120" t="s">
        <v>1315</v>
      </c>
      <c r="G3502" s="120">
        <v>17700921</v>
      </c>
      <c r="H3502" s="124"/>
      <c r="I3502" s="128" t="s">
        <v>7927</v>
      </c>
      <c r="J3502" s="124"/>
      <c r="K3502" s="124"/>
      <c r="L3502" s="124"/>
      <c r="M3502" s="124"/>
      <c r="N3502" s="207">
        <v>59.53</v>
      </c>
      <c r="O3502" s="207">
        <v>0</v>
      </c>
      <c r="P3502" s="124" t="s">
        <v>1314</v>
      </c>
    </row>
    <row r="3503" spans="1:16" ht="76.5">
      <c r="A3503" s="257">
        <v>25</v>
      </c>
      <c r="B3503" s="124"/>
      <c r="C3503" s="125" t="s">
        <v>694</v>
      </c>
      <c r="D3503" s="119">
        <v>43237</v>
      </c>
      <c r="E3503" s="120" t="s">
        <v>6760</v>
      </c>
      <c r="F3503" s="120" t="s">
        <v>1315</v>
      </c>
      <c r="G3503" s="120">
        <v>17701014</v>
      </c>
      <c r="H3503" s="124"/>
      <c r="I3503" s="128" t="s">
        <v>7928</v>
      </c>
      <c r="J3503" s="124"/>
      <c r="K3503" s="124"/>
      <c r="L3503" s="124"/>
      <c r="M3503" s="124"/>
      <c r="N3503" s="207">
        <v>1283382.53</v>
      </c>
      <c r="O3503" s="207">
        <v>0</v>
      </c>
      <c r="P3503" s="124" t="s">
        <v>1314</v>
      </c>
    </row>
    <row r="3504" spans="1:16" ht="76.5">
      <c r="A3504" s="257">
        <v>25</v>
      </c>
      <c r="B3504" s="124"/>
      <c r="C3504" s="125" t="s">
        <v>694</v>
      </c>
      <c r="D3504" s="119">
        <v>43237</v>
      </c>
      <c r="E3504" s="120" t="s">
        <v>6761</v>
      </c>
      <c r="F3504" s="120" t="s">
        <v>1315</v>
      </c>
      <c r="G3504" s="120">
        <v>17701021</v>
      </c>
      <c r="H3504" s="124"/>
      <c r="I3504" s="128" t="s">
        <v>7929</v>
      </c>
      <c r="J3504" s="124"/>
      <c r="K3504" s="124"/>
      <c r="L3504" s="124"/>
      <c r="M3504" s="124"/>
      <c r="N3504" s="207">
        <v>2268225.11</v>
      </c>
      <c r="O3504" s="207">
        <v>0</v>
      </c>
      <c r="P3504" s="124" t="s">
        <v>1314</v>
      </c>
    </row>
    <row r="3505" spans="1:16" ht="76.5">
      <c r="A3505" s="257">
        <v>25</v>
      </c>
      <c r="B3505" s="124"/>
      <c r="C3505" s="125" t="s">
        <v>694</v>
      </c>
      <c r="D3505" s="119">
        <v>43237</v>
      </c>
      <c r="E3505" s="120" t="s">
        <v>6762</v>
      </c>
      <c r="F3505" s="120" t="s">
        <v>1315</v>
      </c>
      <c r="G3505" s="120">
        <v>17703239</v>
      </c>
      <c r="H3505" s="124"/>
      <c r="I3505" s="128" t="s">
        <v>7930</v>
      </c>
      <c r="J3505" s="124"/>
      <c r="K3505" s="124"/>
      <c r="L3505" s="124"/>
      <c r="M3505" s="124"/>
      <c r="N3505" s="207">
        <v>778328.72</v>
      </c>
      <c r="O3505" s="207">
        <v>0</v>
      </c>
      <c r="P3505" s="124" t="s">
        <v>1314</v>
      </c>
    </row>
    <row r="3506" spans="1:16" ht="76.5">
      <c r="A3506" s="257">
        <v>25</v>
      </c>
      <c r="B3506" s="124"/>
      <c r="C3506" s="125" t="s">
        <v>694</v>
      </c>
      <c r="D3506" s="119">
        <v>43237</v>
      </c>
      <c r="E3506" s="120" t="s">
        <v>6763</v>
      </c>
      <c r="F3506" s="120" t="s">
        <v>1315</v>
      </c>
      <c r="G3506" s="120">
        <v>17703238</v>
      </c>
      <c r="H3506" s="124"/>
      <c r="I3506" s="128" t="s">
        <v>7931</v>
      </c>
      <c r="J3506" s="124"/>
      <c r="K3506" s="124"/>
      <c r="L3506" s="124"/>
      <c r="M3506" s="124"/>
      <c r="N3506" s="207">
        <v>369301.5</v>
      </c>
      <c r="O3506" s="207">
        <v>0</v>
      </c>
      <c r="P3506" s="124" t="s">
        <v>1314</v>
      </c>
    </row>
    <row r="3507" spans="1:16" ht="76.5">
      <c r="A3507" s="257">
        <v>25</v>
      </c>
      <c r="B3507" s="124"/>
      <c r="C3507" s="125" t="s">
        <v>694</v>
      </c>
      <c r="D3507" s="119">
        <v>43237</v>
      </c>
      <c r="E3507" s="120" t="s">
        <v>6764</v>
      </c>
      <c r="F3507" s="120" t="s">
        <v>1315</v>
      </c>
      <c r="G3507" s="120">
        <v>17703216</v>
      </c>
      <c r="H3507" s="124"/>
      <c r="I3507" s="128" t="s">
        <v>7932</v>
      </c>
      <c r="J3507" s="124"/>
      <c r="K3507" s="124"/>
      <c r="L3507" s="124"/>
      <c r="M3507" s="124"/>
      <c r="N3507" s="207">
        <v>800485.88</v>
      </c>
      <c r="O3507" s="207">
        <v>0</v>
      </c>
      <c r="P3507" s="124" t="s">
        <v>1314</v>
      </c>
    </row>
    <row r="3508" spans="1:16" ht="76.5">
      <c r="A3508" s="257">
        <v>25</v>
      </c>
      <c r="B3508" s="124"/>
      <c r="C3508" s="125" t="s">
        <v>694</v>
      </c>
      <c r="D3508" s="119">
        <v>43237</v>
      </c>
      <c r="E3508" s="120" t="s">
        <v>6765</v>
      </c>
      <c r="F3508" s="120" t="s">
        <v>1315</v>
      </c>
      <c r="G3508" s="120">
        <v>17700992</v>
      </c>
      <c r="H3508" s="124"/>
      <c r="I3508" s="128" t="s">
        <v>7933</v>
      </c>
      <c r="J3508" s="124"/>
      <c r="K3508" s="124"/>
      <c r="L3508" s="124"/>
      <c r="M3508" s="124"/>
      <c r="N3508" s="207">
        <v>4.9400000000000004</v>
      </c>
      <c r="O3508" s="207">
        <v>0</v>
      </c>
      <c r="P3508" s="124" t="s">
        <v>1314</v>
      </c>
    </row>
    <row r="3509" spans="1:16" ht="76.5">
      <c r="A3509" s="257" t="s">
        <v>619</v>
      </c>
      <c r="B3509" s="124"/>
      <c r="C3509" s="125" t="s">
        <v>713</v>
      </c>
      <c r="D3509" s="119">
        <v>43237</v>
      </c>
      <c r="E3509" s="120" t="s">
        <v>6766</v>
      </c>
      <c r="F3509" s="120" t="s">
        <v>6</v>
      </c>
      <c r="G3509" s="120">
        <v>975857</v>
      </c>
      <c r="H3509" s="124"/>
      <c r="I3509" s="128" t="s">
        <v>7934</v>
      </c>
      <c r="J3509" s="124"/>
      <c r="K3509" s="124"/>
      <c r="L3509" s="124"/>
      <c r="M3509" s="124"/>
      <c r="N3509" s="207">
        <v>0</v>
      </c>
      <c r="O3509" s="207">
        <v>200604.13</v>
      </c>
      <c r="P3509" s="124" t="s">
        <v>1314</v>
      </c>
    </row>
    <row r="3510" spans="1:16" ht="76.5">
      <c r="A3510" s="257">
        <v>25</v>
      </c>
      <c r="B3510" s="124"/>
      <c r="C3510" s="125" t="s">
        <v>694</v>
      </c>
      <c r="D3510" s="119">
        <v>43237</v>
      </c>
      <c r="E3510" s="120" t="s">
        <v>6767</v>
      </c>
      <c r="F3510" s="120" t="s">
        <v>1315</v>
      </c>
      <c r="G3510" s="120">
        <v>17704811</v>
      </c>
      <c r="H3510" s="124"/>
      <c r="I3510" s="128" t="s">
        <v>7935</v>
      </c>
      <c r="J3510" s="124"/>
      <c r="K3510" s="124"/>
      <c r="L3510" s="124"/>
      <c r="M3510" s="124"/>
      <c r="N3510" s="207">
        <v>30.67</v>
      </c>
      <c r="O3510" s="207">
        <v>0</v>
      </c>
      <c r="P3510" s="124" t="s">
        <v>1314</v>
      </c>
    </row>
    <row r="3511" spans="1:16" ht="76.5">
      <c r="A3511" s="257">
        <v>25</v>
      </c>
      <c r="B3511" s="124"/>
      <c r="C3511" s="125" t="s">
        <v>694</v>
      </c>
      <c r="D3511" s="119">
        <v>43237</v>
      </c>
      <c r="E3511" s="120" t="s">
        <v>6768</v>
      </c>
      <c r="F3511" s="120" t="s">
        <v>1315</v>
      </c>
      <c r="G3511" s="120">
        <v>17704810</v>
      </c>
      <c r="H3511" s="124"/>
      <c r="I3511" s="128" t="s">
        <v>7936</v>
      </c>
      <c r="J3511" s="124"/>
      <c r="K3511" s="124"/>
      <c r="L3511" s="124"/>
      <c r="M3511" s="124"/>
      <c r="N3511" s="207">
        <v>64112.14</v>
      </c>
      <c r="O3511" s="207">
        <v>0</v>
      </c>
      <c r="P3511" s="124" t="s">
        <v>1314</v>
      </c>
    </row>
    <row r="3512" spans="1:16" ht="76.5">
      <c r="A3512" s="257">
        <v>513</v>
      </c>
      <c r="B3512" s="124"/>
      <c r="C3512" s="125" t="s">
        <v>201</v>
      </c>
      <c r="D3512" s="119">
        <v>43237</v>
      </c>
      <c r="E3512" s="120" t="s">
        <v>6769</v>
      </c>
      <c r="F3512" s="120" t="s">
        <v>15</v>
      </c>
      <c r="G3512" s="120">
        <v>739402</v>
      </c>
      <c r="H3512" s="124"/>
      <c r="I3512" s="128" t="s">
        <v>7937</v>
      </c>
      <c r="J3512" s="124"/>
      <c r="K3512" s="124"/>
      <c r="L3512" s="124"/>
      <c r="M3512" s="124"/>
      <c r="N3512" s="207">
        <v>639.69000000000005</v>
      </c>
      <c r="O3512" s="207">
        <v>0</v>
      </c>
      <c r="P3512" s="124" t="s">
        <v>1314</v>
      </c>
    </row>
    <row r="3513" spans="1:16" ht="89.25">
      <c r="A3513" s="257">
        <v>310</v>
      </c>
      <c r="B3513" s="124"/>
      <c r="C3513" s="125" t="s">
        <v>807</v>
      </c>
      <c r="D3513" s="119">
        <v>43237</v>
      </c>
      <c r="E3513" s="120" t="s">
        <v>6770</v>
      </c>
      <c r="F3513" s="120" t="s">
        <v>15</v>
      </c>
      <c r="G3513" s="120">
        <v>5007</v>
      </c>
      <c r="H3513" s="124"/>
      <c r="I3513" s="128" t="s">
        <v>7938</v>
      </c>
      <c r="J3513" s="124"/>
      <c r="K3513" s="124"/>
      <c r="L3513" s="124"/>
      <c r="M3513" s="124"/>
      <c r="N3513" s="207">
        <v>272.06</v>
      </c>
      <c r="O3513" s="207">
        <v>0</v>
      </c>
      <c r="P3513" s="124" t="s">
        <v>1314</v>
      </c>
    </row>
    <row r="3514" spans="1:16" ht="63.75">
      <c r="A3514" s="257">
        <v>291</v>
      </c>
      <c r="B3514" s="124"/>
      <c r="C3514" s="125" t="s">
        <v>794</v>
      </c>
      <c r="D3514" s="119">
        <v>43237</v>
      </c>
      <c r="E3514" s="120" t="s">
        <v>6771</v>
      </c>
      <c r="F3514" s="120" t="s">
        <v>11</v>
      </c>
      <c r="G3514" s="120">
        <v>739411</v>
      </c>
      <c r="H3514" s="124"/>
      <c r="I3514" s="128" t="s">
        <v>7939</v>
      </c>
      <c r="J3514" s="124"/>
      <c r="K3514" s="124"/>
      <c r="L3514" s="124"/>
      <c r="M3514" s="124"/>
      <c r="N3514" s="207">
        <v>50</v>
      </c>
      <c r="O3514" s="207">
        <v>0</v>
      </c>
      <c r="P3514" s="124" t="s">
        <v>1314</v>
      </c>
    </row>
    <row r="3515" spans="1:16" ht="51">
      <c r="A3515" s="257">
        <v>513</v>
      </c>
      <c r="B3515" s="124"/>
      <c r="C3515" s="125" t="s">
        <v>201</v>
      </c>
      <c r="D3515" s="119">
        <v>43237</v>
      </c>
      <c r="E3515" s="120" t="s">
        <v>6772</v>
      </c>
      <c r="F3515" s="120" t="s">
        <v>15</v>
      </c>
      <c r="G3515" s="120">
        <v>739413</v>
      </c>
      <c r="H3515" s="124"/>
      <c r="I3515" s="128" t="s">
        <v>7940</v>
      </c>
      <c r="J3515" s="124"/>
      <c r="K3515" s="124"/>
      <c r="L3515" s="124"/>
      <c r="M3515" s="124"/>
      <c r="N3515" s="207">
        <v>50</v>
      </c>
      <c r="O3515" s="207">
        <v>0</v>
      </c>
      <c r="P3515" s="124" t="s">
        <v>1314</v>
      </c>
    </row>
    <row r="3516" spans="1:16" ht="63.75">
      <c r="A3516" s="257">
        <v>513</v>
      </c>
      <c r="B3516" s="124"/>
      <c r="C3516" s="125" t="s">
        <v>201</v>
      </c>
      <c r="D3516" s="119">
        <v>43237</v>
      </c>
      <c r="E3516" s="120" t="s">
        <v>6773</v>
      </c>
      <c r="F3516" s="120" t="s">
        <v>15</v>
      </c>
      <c r="G3516" s="120">
        <v>739638</v>
      </c>
      <c r="H3516" s="124"/>
      <c r="I3516" s="128" t="s">
        <v>7941</v>
      </c>
      <c r="J3516" s="124"/>
      <c r="K3516" s="124"/>
      <c r="L3516" s="124"/>
      <c r="M3516" s="124"/>
      <c r="N3516" s="207">
        <v>50</v>
      </c>
      <c r="O3516" s="207">
        <v>0</v>
      </c>
      <c r="P3516" s="124" t="s">
        <v>1314</v>
      </c>
    </row>
    <row r="3517" spans="1:16" ht="51">
      <c r="A3517" s="257" t="s">
        <v>619</v>
      </c>
      <c r="B3517" s="124"/>
      <c r="C3517" s="125" t="s">
        <v>713</v>
      </c>
      <c r="D3517" s="119">
        <v>43238</v>
      </c>
      <c r="E3517" s="120" t="s">
        <v>6774</v>
      </c>
      <c r="F3517" s="120" t="s">
        <v>3</v>
      </c>
      <c r="G3517" s="120">
        <v>1623973</v>
      </c>
      <c r="H3517" s="124"/>
      <c r="I3517" s="128" t="s">
        <v>7942</v>
      </c>
      <c r="J3517" s="124"/>
      <c r="K3517" s="124"/>
      <c r="L3517" s="124"/>
      <c r="M3517" s="124"/>
      <c r="N3517" s="207">
        <v>0</v>
      </c>
      <c r="O3517" s="207">
        <v>12144.84</v>
      </c>
      <c r="P3517" s="124" t="s">
        <v>1314</v>
      </c>
    </row>
    <row r="3518" spans="1:16" ht="51">
      <c r="A3518" s="257" t="s">
        <v>619</v>
      </c>
      <c r="B3518" s="124"/>
      <c r="C3518" s="125" t="s">
        <v>713</v>
      </c>
      <c r="D3518" s="119">
        <v>43238</v>
      </c>
      <c r="E3518" s="120" t="s">
        <v>6775</v>
      </c>
      <c r="F3518" s="120" t="s">
        <v>3</v>
      </c>
      <c r="G3518" s="120">
        <v>1623965</v>
      </c>
      <c r="H3518" s="124"/>
      <c r="I3518" s="128" t="s">
        <v>7943</v>
      </c>
      <c r="J3518" s="124"/>
      <c r="K3518" s="124"/>
      <c r="L3518" s="124"/>
      <c r="M3518" s="124"/>
      <c r="N3518" s="207">
        <v>0</v>
      </c>
      <c r="O3518" s="207">
        <v>652.93000000000006</v>
      </c>
      <c r="P3518" s="124" t="s">
        <v>1314</v>
      </c>
    </row>
    <row r="3519" spans="1:16" ht="51">
      <c r="A3519" s="257" t="s">
        <v>619</v>
      </c>
      <c r="B3519" s="124"/>
      <c r="C3519" s="125" t="s">
        <v>713</v>
      </c>
      <c r="D3519" s="119">
        <v>43238</v>
      </c>
      <c r="E3519" s="120" t="s">
        <v>6776</v>
      </c>
      <c r="F3519" s="120" t="s">
        <v>3</v>
      </c>
      <c r="G3519" s="120">
        <v>1623940</v>
      </c>
      <c r="H3519" s="124"/>
      <c r="I3519" s="128" t="s">
        <v>7944</v>
      </c>
      <c r="J3519" s="124"/>
      <c r="K3519" s="124"/>
      <c r="L3519" s="124"/>
      <c r="M3519" s="124"/>
      <c r="N3519" s="207">
        <v>0</v>
      </c>
      <c r="O3519" s="207">
        <v>1599.93</v>
      </c>
      <c r="P3519" s="124" t="s">
        <v>1314</v>
      </c>
    </row>
    <row r="3520" spans="1:16" ht="51">
      <c r="A3520" s="257" t="s">
        <v>619</v>
      </c>
      <c r="B3520" s="124"/>
      <c r="C3520" s="125" t="s">
        <v>713</v>
      </c>
      <c r="D3520" s="119">
        <v>43238</v>
      </c>
      <c r="E3520" s="120" t="s">
        <v>6777</v>
      </c>
      <c r="F3520" s="120" t="s">
        <v>3</v>
      </c>
      <c r="G3520" s="120">
        <v>1623837</v>
      </c>
      <c r="H3520" s="124"/>
      <c r="I3520" s="128" t="s">
        <v>7945</v>
      </c>
      <c r="J3520" s="124"/>
      <c r="K3520" s="124"/>
      <c r="L3520" s="124"/>
      <c r="M3520" s="124"/>
      <c r="N3520" s="207">
        <v>0</v>
      </c>
      <c r="O3520" s="207">
        <v>932.28</v>
      </c>
      <c r="P3520" s="124" t="s">
        <v>1314</v>
      </c>
    </row>
    <row r="3521" spans="1:16" ht="38.25">
      <c r="A3521" s="257">
        <v>20</v>
      </c>
      <c r="B3521" s="124"/>
      <c r="C3521" s="125" t="s">
        <v>693</v>
      </c>
      <c r="D3521" s="119">
        <v>43238</v>
      </c>
      <c r="E3521" s="120" t="s">
        <v>6778</v>
      </c>
      <c r="F3521" s="120" t="s">
        <v>3</v>
      </c>
      <c r="G3521" s="120">
        <v>1623858</v>
      </c>
      <c r="H3521" s="124"/>
      <c r="I3521" s="128" t="s">
        <v>7946</v>
      </c>
      <c r="J3521" s="124"/>
      <c r="K3521" s="124"/>
      <c r="L3521" s="124"/>
      <c r="M3521" s="124"/>
      <c r="N3521" s="207">
        <v>0</v>
      </c>
      <c r="O3521" s="207">
        <v>371</v>
      </c>
      <c r="P3521" s="124" t="s">
        <v>1314</v>
      </c>
    </row>
    <row r="3522" spans="1:16" ht="63.75">
      <c r="A3522" s="257" t="s">
        <v>619</v>
      </c>
      <c r="B3522" s="124"/>
      <c r="C3522" s="125" t="s">
        <v>713</v>
      </c>
      <c r="D3522" s="119">
        <v>43238</v>
      </c>
      <c r="E3522" s="120" t="s">
        <v>6779</v>
      </c>
      <c r="F3522" s="120" t="s">
        <v>3</v>
      </c>
      <c r="G3522" s="120">
        <v>1623894</v>
      </c>
      <c r="H3522" s="124"/>
      <c r="I3522" s="128" t="s">
        <v>7947</v>
      </c>
      <c r="J3522" s="124"/>
      <c r="K3522" s="124"/>
      <c r="L3522" s="124"/>
      <c r="M3522" s="124"/>
      <c r="N3522" s="207">
        <v>0</v>
      </c>
      <c r="O3522" s="207">
        <v>667.7</v>
      </c>
      <c r="P3522" s="124" t="s">
        <v>1314</v>
      </c>
    </row>
    <row r="3523" spans="1:16" ht="38.25">
      <c r="A3523" s="257">
        <v>373</v>
      </c>
      <c r="B3523" s="124"/>
      <c r="C3523" s="125" t="s">
        <v>1269</v>
      </c>
      <c r="D3523" s="119">
        <v>43238</v>
      </c>
      <c r="E3523" s="120" t="s">
        <v>6780</v>
      </c>
      <c r="F3523" s="120" t="s">
        <v>3</v>
      </c>
      <c r="G3523" s="120">
        <v>1623904</v>
      </c>
      <c r="H3523" s="124"/>
      <c r="I3523" s="128" t="s">
        <v>7948</v>
      </c>
      <c r="J3523" s="124"/>
      <c r="K3523" s="124"/>
      <c r="L3523" s="124"/>
      <c r="M3523" s="124"/>
      <c r="N3523" s="207">
        <v>0</v>
      </c>
      <c r="O3523" s="207">
        <v>134</v>
      </c>
      <c r="P3523" s="124" t="s">
        <v>1314</v>
      </c>
    </row>
    <row r="3524" spans="1:16" ht="63.75">
      <c r="A3524" s="257">
        <v>10</v>
      </c>
      <c r="B3524" s="124"/>
      <c r="C3524" s="125" t="s">
        <v>690</v>
      </c>
      <c r="D3524" s="119">
        <v>43238</v>
      </c>
      <c r="E3524" s="120" t="s">
        <v>6781</v>
      </c>
      <c r="F3524" s="120" t="s">
        <v>3</v>
      </c>
      <c r="G3524" s="120">
        <v>1623907</v>
      </c>
      <c r="H3524" s="124"/>
      <c r="I3524" s="128" t="s">
        <v>7949</v>
      </c>
      <c r="J3524" s="124"/>
      <c r="K3524" s="124"/>
      <c r="L3524" s="124"/>
      <c r="M3524" s="124"/>
      <c r="N3524" s="207">
        <v>0</v>
      </c>
      <c r="O3524" s="207">
        <v>522</v>
      </c>
      <c r="P3524" s="124" t="s">
        <v>1314</v>
      </c>
    </row>
    <row r="3525" spans="1:16" ht="63.75">
      <c r="A3525" s="257">
        <v>47</v>
      </c>
      <c r="B3525" s="124"/>
      <c r="C3525" s="125" t="s">
        <v>699</v>
      </c>
      <c r="D3525" s="119">
        <v>43238</v>
      </c>
      <c r="E3525" s="120" t="s">
        <v>6782</v>
      </c>
      <c r="F3525" s="120" t="s">
        <v>3</v>
      </c>
      <c r="G3525" s="120">
        <v>1623921</v>
      </c>
      <c r="H3525" s="124"/>
      <c r="I3525" s="128" t="s">
        <v>7950</v>
      </c>
      <c r="J3525" s="124"/>
      <c r="K3525" s="124"/>
      <c r="L3525" s="124"/>
      <c r="M3525" s="124"/>
      <c r="N3525" s="207">
        <v>0</v>
      </c>
      <c r="O3525" s="207">
        <v>2969.5</v>
      </c>
      <c r="P3525" s="124" t="s">
        <v>1314</v>
      </c>
    </row>
    <row r="3526" spans="1:16" ht="38.25">
      <c r="A3526" s="257">
        <v>373</v>
      </c>
      <c r="B3526" s="124"/>
      <c r="C3526" s="125" t="s">
        <v>1269</v>
      </c>
      <c r="D3526" s="119">
        <v>43238</v>
      </c>
      <c r="E3526" s="120" t="s">
        <v>6783</v>
      </c>
      <c r="F3526" s="120" t="s">
        <v>3</v>
      </c>
      <c r="G3526" s="120">
        <v>1624040</v>
      </c>
      <c r="H3526" s="124"/>
      <c r="I3526" s="128" t="s">
        <v>7951</v>
      </c>
      <c r="J3526" s="124"/>
      <c r="K3526" s="124"/>
      <c r="L3526" s="124"/>
      <c r="M3526" s="124"/>
      <c r="N3526" s="207">
        <v>0</v>
      </c>
      <c r="O3526" s="207">
        <v>2094.4</v>
      </c>
      <c r="P3526" s="124" t="s">
        <v>1314</v>
      </c>
    </row>
    <row r="3527" spans="1:16" ht="51">
      <c r="A3527" s="257">
        <v>46</v>
      </c>
      <c r="B3527" s="124"/>
      <c r="C3527" s="125" t="s">
        <v>698</v>
      </c>
      <c r="D3527" s="119">
        <v>43238</v>
      </c>
      <c r="E3527" s="120" t="s">
        <v>6784</v>
      </c>
      <c r="F3527" s="120" t="s">
        <v>3</v>
      </c>
      <c r="G3527" s="120">
        <v>1624048</v>
      </c>
      <c r="H3527" s="124"/>
      <c r="I3527" s="128" t="s">
        <v>7952</v>
      </c>
      <c r="J3527" s="124"/>
      <c r="K3527" s="124"/>
      <c r="L3527" s="124"/>
      <c r="M3527" s="124"/>
      <c r="N3527" s="207">
        <v>0</v>
      </c>
      <c r="O3527" s="207">
        <v>698</v>
      </c>
      <c r="P3527" s="124" t="s">
        <v>1314</v>
      </c>
    </row>
    <row r="3528" spans="1:16" ht="51">
      <c r="A3528" s="257" t="s">
        <v>619</v>
      </c>
      <c r="B3528" s="124"/>
      <c r="C3528" s="125" t="s">
        <v>713</v>
      </c>
      <c r="D3528" s="119">
        <v>43238</v>
      </c>
      <c r="E3528" s="120" t="s">
        <v>6785</v>
      </c>
      <c r="F3528" s="120" t="s">
        <v>3</v>
      </c>
      <c r="G3528" s="120">
        <v>1624054</v>
      </c>
      <c r="H3528" s="124"/>
      <c r="I3528" s="128" t="s">
        <v>7953</v>
      </c>
      <c r="J3528" s="124"/>
      <c r="K3528" s="124"/>
      <c r="L3528" s="124"/>
      <c r="M3528" s="124"/>
      <c r="N3528" s="207">
        <v>0</v>
      </c>
      <c r="O3528" s="207">
        <v>199.27</v>
      </c>
      <c r="P3528" s="124" t="s">
        <v>1314</v>
      </c>
    </row>
    <row r="3529" spans="1:16" ht="63.75">
      <c r="A3529" s="257" t="s">
        <v>619</v>
      </c>
      <c r="B3529" s="124"/>
      <c r="C3529" s="125" t="s">
        <v>713</v>
      </c>
      <c r="D3529" s="119">
        <v>43238</v>
      </c>
      <c r="E3529" s="120" t="s">
        <v>6786</v>
      </c>
      <c r="F3529" s="120" t="s">
        <v>3</v>
      </c>
      <c r="G3529" s="120">
        <v>1623901</v>
      </c>
      <c r="H3529" s="124"/>
      <c r="I3529" s="128" t="s">
        <v>7954</v>
      </c>
      <c r="J3529" s="124"/>
      <c r="K3529" s="124"/>
      <c r="L3529" s="124"/>
      <c r="M3529" s="124"/>
      <c r="N3529" s="207">
        <v>0</v>
      </c>
      <c r="O3529" s="207">
        <v>988.98</v>
      </c>
      <c r="P3529" s="124" t="s">
        <v>1314</v>
      </c>
    </row>
    <row r="3530" spans="1:16" ht="76.5">
      <c r="A3530" s="257">
        <v>25</v>
      </c>
      <c r="B3530" s="124"/>
      <c r="C3530" s="125" t="s">
        <v>694</v>
      </c>
      <c r="D3530" s="119">
        <v>43238</v>
      </c>
      <c r="E3530" s="120" t="s">
        <v>6787</v>
      </c>
      <c r="F3530" s="120" t="s">
        <v>1315</v>
      </c>
      <c r="G3530" s="120">
        <v>17703740</v>
      </c>
      <c r="H3530" s="124"/>
      <c r="I3530" s="128" t="s">
        <v>7955</v>
      </c>
      <c r="J3530" s="124"/>
      <c r="K3530" s="124"/>
      <c r="L3530" s="124"/>
      <c r="M3530" s="124"/>
      <c r="N3530" s="207">
        <v>121.23</v>
      </c>
      <c r="O3530" s="207">
        <v>0</v>
      </c>
      <c r="P3530" s="124" t="s">
        <v>1314</v>
      </c>
    </row>
    <row r="3531" spans="1:16" ht="76.5">
      <c r="A3531" s="257">
        <v>25</v>
      </c>
      <c r="B3531" s="124"/>
      <c r="C3531" s="125" t="s">
        <v>694</v>
      </c>
      <c r="D3531" s="119">
        <v>43238</v>
      </c>
      <c r="E3531" s="120" t="s">
        <v>6788</v>
      </c>
      <c r="F3531" s="120" t="s">
        <v>1315</v>
      </c>
      <c r="G3531" s="120">
        <v>17703742</v>
      </c>
      <c r="H3531" s="124"/>
      <c r="I3531" s="128" t="s">
        <v>7956</v>
      </c>
      <c r="J3531" s="124"/>
      <c r="K3531" s="124"/>
      <c r="L3531" s="124"/>
      <c r="M3531" s="124"/>
      <c r="N3531" s="207">
        <v>414.01</v>
      </c>
      <c r="O3531" s="207">
        <v>0</v>
      </c>
      <c r="P3531" s="124" t="s">
        <v>1314</v>
      </c>
    </row>
    <row r="3532" spans="1:16" ht="76.5">
      <c r="A3532" s="257">
        <v>25</v>
      </c>
      <c r="B3532" s="124"/>
      <c r="C3532" s="125" t="s">
        <v>694</v>
      </c>
      <c r="D3532" s="119">
        <v>43238</v>
      </c>
      <c r="E3532" s="120" t="s">
        <v>6789</v>
      </c>
      <c r="F3532" s="120" t="s">
        <v>1315</v>
      </c>
      <c r="G3532" s="120">
        <v>17705094</v>
      </c>
      <c r="H3532" s="124"/>
      <c r="I3532" s="128" t="s">
        <v>7957</v>
      </c>
      <c r="J3532" s="124"/>
      <c r="K3532" s="124"/>
      <c r="L3532" s="124"/>
      <c r="M3532" s="124"/>
      <c r="N3532" s="207">
        <v>271028.94</v>
      </c>
      <c r="O3532" s="207">
        <v>0</v>
      </c>
      <c r="P3532" s="124" t="s">
        <v>1314</v>
      </c>
    </row>
    <row r="3533" spans="1:16" ht="76.5">
      <c r="A3533" s="257">
        <v>25</v>
      </c>
      <c r="B3533" s="124"/>
      <c r="C3533" s="125" t="s">
        <v>694</v>
      </c>
      <c r="D3533" s="119">
        <v>43238</v>
      </c>
      <c r="E3533" s="120" t="s">
        <v>6790</v>
      </c>
      <c r="F3533" s="120" t="s">
        <v>1315</v>
      </c>
      <c r="G3533" s="120">
        <v>17705095</v>
      </c>
      <c r="H3533" s="124"/>
      <c r="I3533" s="128" t="s">
        <v>7958</v>
      </c>
      <c r="J3533" s="124"/>
      <c r="K3533" s="124"/>
      <c r="L3533" s="124"/>
      <c r="M3533" s="124"/>
      <c r="N3533" s="207">
        <v>1113326.98</v>
      </c>
      <c r="O3533" s="207">
        <v>0</v>
      </c>
      <c r="P3533" s="124" t="s">
        <v>1314</v>
      </c>
    </row>
    <row r="3534" spans="1:16" ht="76.5">
      <c r="A3534" s="257">
        <v>25</v>
      </c>
      <c r="B3534" s="124"/>
      <c r="C3534" s="125" t="s">
        <v>694</v>
      </c>
      <c r="D3534" s="119">
        <v>43238</v>
      </c>
      <c r="E3534" s="120" t="s">
        <v>6791</v>
      </c>
      <c r="F3534" s="120" t="s">
        <v>1315</v>
      </c>
      <c r="G3534" s="120">
        <v>17705096</v>
      </c>
      <c r="H3534" s="124"/>
      <c r="I3534" s="128" t="s">
        <v>7959</v>
      </c>
      <c r="J3534" s="124"/>
      <c r="K3534" s="124"/>
      <c r="L3534" s="124"/>
      <c r="M3534" s="124"/>
      <c r="N3534" s="207">
        <v>62832.13</v>
      </c>
      <c r="O3534" s="207">
        <v>0</v>
      </c>
      <c r="P3534" s="124" t="s">
        <v>1314</v>
      </c>
    </row>
    <row r="3535" spans="1:16" ht="76.5">
      <c r="A3535" s="257">
        <v>25</v>
      </c>
      <c r="B3535" s="124"/>
      <c r="C3535" s="125" t="s">
        <v>694</v>
      </c>
      <c r="D3535" s="119">
        <v>43238</v>
      </c>
      <c r="E3535" s="120" t="s">
        <v>6792</v>
      </c>
      <c r="F3535" s="120" t="s">
        <v>1315</v>
      </c>
      <c r="G3535" s="120">
        <v>17705097</v>
      </c>
      <c r="H3535" s="124"/>
      <c r="I3535" s="128" t="s">
        <v>7960</v>
      </c>
      <c r="J3535" s="124"/>
      <c r="K3535" s="124"/>
      <c r="L3535" s="124"/>
      <c r="M3535" s="124"/>
      <c r="N3535" s="207">
        <v>30410.97</v>
      </c>
      <c r="O3535" s="207">
        <v>0</v>
      </c>
      <c r="P3535" s="124" t="s">
        <v>1314</v>
      </c>
    </row>
    <row r="3536" spans="1:16" ht="76.5">
      <c r="A3536" s="257">
        <v>25</v>
      </c>
      <c r="B3536" s="124"/>
      <c r="C3536" s="125" t="s">
        <v>694</v>
      </c>
      <c r="D3536" s="119">
        <v>43238</v>
      </c>
      <c r="E3536" s="120" t="s">
        <v>6793</v>
      </c>
      <c r="F3536" s="120" t="s">
        <v>1315</v>
      </c>
      <c r="G3536" s="120">
        <v>17718758</v>
      </c>
      <c r="H3536" s="124"/>
      <c r="I3536" s="128" t="s">
        <v>7961</v>
      </c>
      <c r="J3536" s="124"/>
      <c r="K3536" s="124"/>
      <c r="L3536" s="124"/>
      <c r="M3536" s="124"/>
      <c r="N3536" s="207">
        <v>1098088.07</v>
      </c>
      <c r="O3536" s="207">
        <v>0</v>
      </c>
      <c r="P3536" s="124" t="s">
        <v>1314</v>
      </c>
    </row>
    <row r="3537" spans="1:16" ht="76.5">
      <c r="A3537" s="257">
        <v>25</v>
      </c>
      <c r="B3537" s="124"/>
      <c r="C3537" s="125" t="s">
        <v>694</v>
      </c>
      <c r="D3537" s="119">
        <v>43238</v>
      </c>
      <c r="E3537" s="120" t="s">
        <v>6794</v>
      </c>
      <c r="F3537" s="120" t="s">
        <v>1315</v>
      </c>
      <c r="G3537" s="120">
        <v>17718770</v>
      </c>
      <c r="H3537" s="124"/>
      <c r="I3537" s="128" t="s">
        <v>7962</v>
      </c>
      <c r="J3537" s="124"/>
      <c r="K3537" s="124"/>
      <c r="L3537" s="124"/>
      <c r="M3537" s="124"/>
      <c r="N3537" s="207">
        <v>221164.16</v>
      </c>
      <c r="O3537" s="207">
        <v>0</v>
      </c>
      <c r="P3537" s="124" t="s">
        <v>1314</v>
      </c>
    </row>
    <row r="3538" spans="1:16" ht="76.5">
      <c r="A3538" s="257">
        <v>25</v>
      </c>
      <c r="B3538" s="124"/>
      <c r="C3538" s="125" t="s">
        <v>694</v>
      </c>
      <c r="D3538" s="119">
        <v>43238</v>
      </c>
      <c r="E3538" s="120" t="s">
        <v>6795</v>
      </c>
      <c r="F3538" s="120" t="s">
        <v>1315</v>
      </c>
      <c r="G3538" s="120">
        <v>17718798</v>
      </c>
      <c r="H3538" s="124"/>
      <c r="I3538" s="128" t="s">
        <v>7963</v>
      </c>
      <c r="J3538" s="124"/>
      <c r="K3538" s="124"/>
      <c r="L3538" s="124"/>
      <c r="M3538" s="124"/>
      <c r="N3538" s="207">
        <v>782713.22</v>
      </c>
      <c r="O3538" s="207">
        <v>0</v>
      </c>
      <c r="P3538" s="124" t="s">
        <v>1314</v>
      </c>
    </row>
    <row r="3539" spans="1:16" ht="76.5">
      <c r="A3539" s="257">
        <v>25</v>
      </c>
      <c r="B3539" s="124"/>
      <c r="C3539" s="125" t="s">
        <v>694</v>
      </c>
      <c r="D3539" s="119">
        <v>43238</v>
      </c>
      <c r="E3539" s="120" t="s">
        <v>6796</v>
      </c>
      <c r="F3539" s="120" t="s">
        <v>1315</v>
      </c>
      <c r="G3539" s="120">
        <v>17718803</v>
      </c>
      <c r="H3539" s="124"/>
      <c r="I3539" s="128" t="s">
        <v>7964</v>
      </c>
      <c r="J3539" s="124"/>
      <c r="K3539" s="124"/>
      <c r="L3539" s="124"/>
      <c r="M3539" s="124"/>
      <c r="N3539" s="207">
        <v>363617.43</v>
      </c>
      <c r="O3539" s="207">
        <v>0</v>
      </c>
      <c r="P3539" s="124" t="s">
        <v>1314</v>
      </c>
    </row>
    <row r="3540" spans="1:16" ht="76.5">
      <c r="A3540" s="257">
        <v>25</v>
      </c>
      <c r="B3540" s="124"/>
      <c r="C3540" s="125" t="s">
        <v>694</v>
      </c>
      <c r="D3540" s="119">
        <v>43238</v>
      </c>
      <c r="E3540" s="120" t="s">
        <v>6797</v>
      </c>
      <c r="F3540" s="120" t="s">
        <v>1315</v>
      </c>
      <c r="G3540" s="120">
        <v>17704825</v>
      </c>
      <c r="H3540" s="124"/>
      <c r="I3540" s="128" t="s">
        <v>7965</v>
      </c>
      <c r="J3540" s="124"/>
      <c r="K3540" s="124"/>
      <c r="L3540" s="124"/>
      <c r="M3540" s="124"/>
      <c r="N3540" s="207">
        <v>120923.12</v>
      </c>
      <c r="O3540" s="207">
        <v>0</v>
      </c>
      <c r="P3540" s="124" t="s">
        <v>1314</v>
      </c>
    </row>
    <row r="3541" spans="1:16" ht="76.5">
      <c r="A3541" s="257">
        <v>25</v>
      </c>
      <c r="B3541" s="124"/>
      <c r="C3541" s="125" t="s">
        <v>694</v>
      </c>
      <c r="D3541" s="119">
        <v>43238</v>
      </c>
      <c r="E3541" s="120" t="s">
        <v>6798</v>
      </c>
      <c r="F3541" s="120" t="s">
        <v>1315</v>
      </c>
      <c r="G3541" s="120">
        <v>17704869</v>
      </c>
      <c r="H3541" s="124"/>
      <c r="I3541" s="128" t="s">
        <v>7966</v>
      </c>
      <c r="J3541" s="124"/>
      <c r="K3541" s="124"/>
      <c r="L3541" s="124"/>
      <c r="M3541" s="124"/>
      <c r="N3541" s="207">
        <v>129572.08</v>
      </c>
      <c r="O3541" s="207">
        <v>0</v>
      </c>
      <c r="P3541" s="124" t="s">
        <v>1314</v>
      </c>
    </row>
    <row r="3542" spans="1:16" ht="76.5">
      <c r="A3542" s="257">
        <v>25</v>
      </c>
      <c r="B3542" s="124"/>
      <c r="C3542" s="125" t="s">
        <v>694</v>
      </c>
      <c r="D3542" s="119">
        <v>43238</v>
      </c>
      <c r="E3542" s="120" t="s">
        <v>6799</v>
      </c>
      <c r="F3542" s="120" t="s">
        <v>1315</v>
      </c>
      <c r="G3542" s="120">
        <v>17704793</v>
      </c>
      <c r="H3542" s="124"/>
      <c r="I3542" s="128" t="s">
        <v>7967</v>
      </c>
      <c r="J3542" s="124"/>
      <c r="K3542" s="124"/>
      <c r="L3542" s="124"/>
      <c r="M3542" s="124"/>
      <c r="N3542" s="207">
        <v>0.83</v>
      </c>
      <c r="O3542" s="207">
        <v>0</v>
      </c>
      <c r="P3542" s="124" t="s">
        <v>1314</v>
      </c>
    </row>
    <row r="3543" spans="1:16" ht="76.5">
      <c r="A3543" s="257">
        <v>25</v>
      </c>
      <c r="B3543" s="124"/>
      <c r="C3543" s="125" t="s">
        <v>694</v>
      </c>
      <c r="D3543" s="119">
        <v>43238</v>
      </c>
      <c r="E3543" s="120" t="s">
        <v>6800</v>
      </c>
      <c r="F3543" s="120" t="s">
        <v>1315</v>
      </c>
      <c r="G3543" s="120">
        <v>17703748</v>
      </c>
      <c r="H3543" s="124"/>
      <c r="I3543" s="128" t="s">
        <v>7968</v>
      </c>
      <c r="J3543" s="124"/>
      <c r="K3543" s="124"/>
      <c r="L3543" s="124"/>
      <c r="M3543" s="124"/>
      <c r="N3543" s="207">
        <v>599984.85</v>
      </c>
      <c r="O3543" s="207">
        <v>0</v>
      </c>
      <c r="P3543" s="124" t="s">
        <v>1314</v>
      </c>
    </row>
    <row r="3544" spans="1:16" ht="76.5">
      <c r="A3544" s="257">
        <v>25</v>
      </c>
      <c r="B3544" s="124"/>
      <c r="C3544" s="125" t="s">
        <v>694</v>
      </c>
      <c r="D3544" s="119">
        <v>43238</v>
      </c>
      <c r="E3544" s="120" t="s">
        <v>6801</v>
      </c>
      <c r="F3544" s="120" t="s">
        <v>1315</v>
      </c>
      <c r="G3544" s="120">
        <v>17704755</v>
      </c>
      <c r="H3544" s="124"/>
      <c r="I3544" s="128" t="s">
        <v>7969</v>
      </c>
      <c r="J3544" s="124"/>
      <c r="K3544" s="124"/>
      <c r="L3544" s="124"/>
      <c r="M3544" s="124"/>
      <c r="N3544" s="207">
        <v>68588.009999999995</v>
      </c>
      <c r="O3544" s="207">
        <v>0</v>
      </c>
      <c r="P3544" s="124" t="s">
        <v>1314</v>
      </c>
    </row>
    <row r="3545" spans="1:16" ht="76.5">
      <c r="A3545" s="257">
        <v>25</v>
      </c>
      <c r="B3545" s="124"/>
      <c r="C3545" s="125" t="s">
        <v>694</v>
      </c>
      <c r="D3545" s="119">
        <v>43238</v>
      </c>
      <c r="E3545" s="120" t="s">
        <v>6802</v>
      </c>
      <c r="F3545" s="120" t="s">
        <v>1315</v>
      </c>
      <c r="G3545" s="120">
        <v>17704584</v>
      </c>
      <c r="H3545" s="124"/>
      <c r="I3545" s="128" t="s">
        <v>7970</v>
      </c>
      <c r="J3545" s="124"/>
      <c r="K3545" s="124"/>
      <c r="L3545" s="124"/>
      <c r="M3545" s="124"/>
      <c r="N3545" s="207">
        <v>600000</v>
      </c>
      <c r="O3545" s="207">
        <v>0</v>
      </c>
      <c r="P3545" s="124" t="s">
        <v>1314</v>
      </c>
    </row>
    <row r="3546" spans="1:16" ht="76.5">
      <c r="A3546" s="257">
        <v>25</v>
      </c>
      <c r="B3546" s="124"/>
      <c r="C3546" s="125" t="s">
        <v>694</v>
      </c>
      <c r="D3546" s="119">
        <v>43238</v>
      </c>
      <c r="E3546" s="120" t="s">
        <v>6803</v>
      </c>
      <c r="F3546" s="120" t="s">
        <v>1315</v>
      </c>
      <c r="G3546" s="120">
        <v>17703904</v>
      </c>
      <c r="H3546" s="124"/>
      <c r="I3546" s="128" t="s">
        <v>7971</v>
      </c>
      <c r="J3546" s="124"/>
      <c r="K3546" s="124"/>
      <c r="L3546" s="124"/>
      <c r="M3546" s="124"/>
      <c r="N3546" s="207">
        <v>597331.79</v>
      </c>
      <c r="O3546" s="207">
        <v>0</v>
      </c>
      <c r="P3546" s="124" t="s">
        <v>1314</v>
      </c>
    </row>
    <row r="3547" spans="1:16" ht="76.5">
      <c r="A3547" s="257">
        <v>25</v>
      </c>
      <c r="B3547" s="124"/>
      <c r="C3547" s="125" t="s">
        <v>694</v>
      </c>
      <c r="D3547" s="119">
        <v>43238</v>
      </c>
      <c r="E3547" s="120" t="s">
        <v>6804</v>
      </c>
      <c r="F3547" s="120" t="s">
        <v>1315</v>
      </c>
      <c r="G3547" s="120">
        <v>17703743</v>
      </c>
      <c r="H3547" s="124"/>
      <c r="I3547" s="128" t="s">
        <v>7972</v>
      </c>
      <c r="J3547" s="124"/>
      <c r="K3547" s="124"/>
      <c r="L3547" s="124"/>
      <c r="M3547" s="124"/>
      <c r="N3547" s="207">
        <v>600000</v>
      </c>
      <c r="O3547" s="207">
        <v>0</v>
      </c>
      <c r="P3547" s="124" t="s">
        <v>1314</v>
      </c>
    </row>
    <row r="3548" spans="1:16" ht="76.5">
      <c r="A3548" s="257">
        <v>25</v>
      </c>
      <c r="B3548" s="124"/>
      <c r="C3548" s="125" t="s">
        <v>694</v>
      </c>
      <c r="D3548" s="119">
        <v>43238</v>
      </c>
      <c r="E3548" s="120" t="s">
        <v>6805</v>
      </c>
      <c r="F3548" s="120" t="s">
        <v>1315</v>
      </c>
      <c r="G3548" s="120">
        <v>17703737</v>
      </c>
      <c r="H3548" s="124"/>
      <c r="I3548" s="128" t="s">
        <v>7973</v>
      </c>
      <c r="J3548" s="124"/>
      <c r="K3548" s="124"/>
      <c r="L3548" s="124"/>
      <c r="M3548" s="124"/>
      <c r="N3548" s="207">
        <v>51901.24</v>
      </c>
      <c r="O3548" s="207">
        <v>0</v>
      </c>
      <c r="P3548" s="124" t="s">
        <v>1314</v>
      </c>
    </row>
    <row r="3549" spans="1:16" ht="76.5">
      <c r="A3549" s="257">
        <v>25</v>
      </c>
      <c r="B3549" s="124"/>
      <c r="C3549" s="125" t="s">
        <v>694</v>
      </c>
      <c r="D3549" s="119">
        <v>43238</v>
      </c>
      <c r="E3549" s="120" t="s">
        <v>6806</v>
      </c>
      <c r="F3549" s="120" t="s">
        <v>1315</v>
      </c>
      <c r="G3549" s="120">
        <v>17704870</v>
      </c>
      <c r="H3549" s="124"/>
      <c r="I3549" s="128" t="s">
        <v>7974</v>
      </c>
      <c r="J3549" s="124"/>
      <c r="K3549" s="124"/>
      <c r="L3549" s="124"/>
      <c r="M3549" s="124"/>
      <c r="N3549" s="207">
        <v>1462825.81</v>
      </c>
      <c r="O3549" s="207">
        <v>0</v>
      </c>
      <c r="P3549" s="124" t="s">
        <v>1314</v>
      </c>
    </row>
    <row r="3550" spans="1:16" ht="76.5">
      <c r="A3550" s="257">
        <v>25</v>
      </c>
      <c r="B3550" s="124"/>
      <c r="C3550" s="125" t="s">
        <v>694</v>
      </c>
      <c r="D3550" s="119">
        <v>43238</v>
      </c>
      <c r="E3550" s="120" t="s">
        <v>6807</v>
      </c>
      <c r="F3550" s="120" t="s">
        <v>1315</v>
      </c>
      <c r="G3550" s="120">
        <v>17704871</v>
      </c>
      <c r="H3550" s="124"/>
      <c r="I3550" s="128" t="s">
        <v>7975</v>
      </c>
      <c r="J3550" s="124"/>
      <c r="K3550" s="124"/>
      <c r="L3550" s="124"/>
      <c r="M3550" s="124"/>
      <c r="N3550" s="207">
        <v>643</v>
      </c>
      <c r="O3550" s="207">
        <v>0</v>
      </c>
      <c r="P3550" s="124" t="s">
        <v>1314</v>
      </c>
    </row>
    <row r="3551" spans="1:16" ht="76.5">
      <c r="A3551" s="257">
        <v>25</v>
      </c>
      <c r="B3551" s="124"/>
      <c r="C3551" s="125" t="s">
        <v>694</v>
      </c>
      <c r="D3551" s="119">
        <v>43238</v>
      </c>
      <c r="E3551" s="120" t="s">
        <v>6808</v>
      </c>
      <c r="F3551" s="120" t="s">
        <v>1315</v>
      </c>
      <c r="G3551" s="120">
        <v>17704757</v>
      </c>
      <c r="H3551" s="124"/>
      <c r="I3551" s="128" t="s">
        <v>7976</v>
      </c>
      <c r="J3551" s="124"/>
      <c r="K3551" s="124"/>
      <c r="L3551" s="124"/>
      <c r="M3551" s="124"/>
      <c r="N3551" s="207">
        <v>13080.32</v>
      </c>
      <c r="O3551" s="207">
        <v>0</v>
      </c>
      <c r="P3551" s="124" t="s">
        <v>1314</v>
      </c>
    </row>
    <row r="3552" spans="1:16" ht="76.5">
      <c r="A3552" s="257">
        <v>25</v>
      </c>
      <c r="B3552" s="124"/>
      <c r="C3552" s="125" t="s">
        <v>694</v>
      </c>
      <c r="D3552" s="119">
        <v>43238</v>
      </c>
      <c r="E3552" s="120" t="s">
        <v>6809</v>
      </c>
      <c r="F3552" s="120" t="s">
        <v>1315</v>
      </c>
      <c r="G3552" s="120">
        <v>17704760</v>
      </c>
      <c r="H3552" s="124"/>
      <c r="I3552" s="128" t="s">
        <v>7977</v>
      </c>
      <c r="J3552" s="124"/>
      <c r="K3552" s="124"/>
      <c r="L3552" s="124"/>
      <c r="M3552" s="124"/>
      <c r="N3552" s="207">
        <v>174.39</v>
      </c>
      <c r="O3552" s="207">
        <v>0</v>
      </c>
      <c r="P3552" s="124" t="s">
        <v>1314</v>
      </c>
    </row>
    <row r="3553" spans="1:16" ht="76.5">
      <c r="A3553" s="257">
        <v>25</v>
      </c>
      <c r="B3553" s="124"/>
      <c r="C3553" s="125" t="s">
        <v>694</v>
      </c>
      <c r="D3553" s="119">
        <v>43238</v>
      </c>
      <c r="E3553" s="120" t="s">
        <v>6810</v>
      </c>
      <c r="F3553" s="120" t="s">
        <v>1315</v>
      </c>
      <c r="G3553" s="120">
        <v>17704767</v>
      </c>
      <c r="H3553" s="124"/>
      <c r="I3553" s="128" t="s">
        <v>7978</v>
      </c>
      <c r="J3553" s="124"/>
      <c r="K3553" s="124"/>
      <c r="L3553" s="124"/>
      <c r="M3553" s="124"/>
      <c r="N3553" s="207">
        <v>174.39</v>
      </c>
      <c r="O3553" s="207">
        <v>0</v>
      </c>
      <c r="P3553" s="124" t="s">
        <v>1314</v>
      </c>
    </row>
    <row r="3554" spans="1:16" ht="76.5">
      <c r="A3554" s="257">
        <v>25</v>
      </c>
      <c r="B3554" s="124"/>
      <c r="C3554" s="125" t="s">
        <v>694</v>
      </c>
      <c r="D3554" s="119">
        <v>43238</v>
      </c>
      <c r="E3554" s="120" t="s">
        <v>6811</v>
      </c>
      <c r="F3554" s="120" t="s">
        <v>1315</v>
      </c>
      <c r="G3554" s="120">
        <v>17704768</v>
      </c>
      <c r="H3554" s="124"/>
      <c r="I3554" s="128" t="s">
        <v>7979</v>
      </c>
      <c r="J3554" s="124"/>
      <c r="K3554" s="124"/>
      <c r="L3554" s="124"/>
      <c r="M3554" s="124"/>
      <c r="N3554" s="207">
        <v>53.78</v>
      </c>
      <c r="O3554" s="207">
        <v>0</v>
      </c>
      <c r="P3554" s="124" t="s">
        <v>1314</v>
      </c>
    </row>
    <row r="3555" spans="1:16" ht="76.5">
      <c r="A3555" s="257">
        <v>25</v>
      </c>
      <c r="B3555" s="124"/>
      <c r="C3555" s="125" t="s">
        <v>694</v>
      </c>
      <c r="D3555" s="119">
        <v>43238</v>
      </c>
      <c r="E3555" s="120" t="s">
        <v>6812</v>
      </c>
      <c r="F3555" s="120" t="s">
        <v>1315</v>
      </c>
      <c r="G3555" s="120">
        <v>17704610</v>
      </c>
      <c r="H3555" s="124"/>
      <c r="I3555" s="128" t="s">
        <v>7980</v>
      </c>
      <c r="J3555" s="124"/>
      <c r="K3555" s="124"/>
      <c r="L3555" s="124"/>
      <c r="M3555" s="124"/>
      <c r="N3555" s="207">
        <v>199053.49</v>
      </c>
      <c r="O3555" s="207">
        <v>0</v>
      </c>
      <c r="P3555" s="124" t="s">
        <v>1314</v>
      </c>
    </row>
    <row r="3556" spans="1:16" ht="76.5">
      <c r="A3556" s="257">
        <v>25</v>
      </c>
      <c r="B3556" s="124"/>
      <c r="C3556" s="125" t="s">
        <v>694</v>
      </c>
      <c r="D3556" s="119">
        <v>43238</v>
      </c>
      <c r="E3556" s="120" t="s">
        <v>6813</v>
      </c>
      <c r="F3556" s="120" t="s">
        <v>1315</v>
      </c>
      <c r="G3556" s="120">
        <v>17704660</v>
      </c>
      <c r="H3556" s="124"/>
      <c r="I3556" s="128" t="s">
        <v>7981</v>
      </c>
      <c r="J3556" s="124"/>
      <c r="K3556" s="124"/>
      <c r="L3556" s="124"/>
      <c r="M3556" s="124"/>
      <c r="N3556" s="207">
        <v>100323.31</v>
      </c>
      <c r="O3556" s="207">
        <v>0</v>
      </c>
      <c r="P3556" s="124" t="s">
        <v>1314</v>
      </c>
    </row>
    <row r="3557" spans="1:16" ht="76.5">
      <c r="A3557" s="257">
        <v>25</v>
      </c>
      <c r="B3557" s="124"/>
      <c r="C3557" s="125" t="s">
        <v>694</v>
      </c>
      <c r="D3557" s="119">
        <v>43238</v>
      </c>
      <c r="E3557" s="120" t="s">
        <v>6814</v>
      </c>
      <c r="F3557" s="120" t="s">
        <v>1315</v>
      </c>
      <c r="G3557" s="120">
        <v>17704667</v>
      </c>
      <c r="H3557" s="124"/>
      <c r="I3557" s="128" t="s">
        <v>7982</v>
      </c>
      <c r="J3557" s="124"/>
      <c r="K3557" s="124"/>
      <c r="L3557" s="124"/>
      <c r="M3557" s="124"/>
      <c r="N3557" s="207">
        <v>233.91</v>
      </c>
      <c r="O3557" s="207">
        <v>0</v>
      </c>
      <c r="P3557" s="124" t="s">
        <v>1314</v>
      </c>
    </row>
    <row r="3558" spans="1:16" ht="76.5">
      <c r="A3558" s="257">
        <v>25</v>
      </c>
      <c r="B3558" s="124"/>
      <c r="C3558" s="125" t="s">
        <v>694</v>
      </c>
      <c r="D3558" s="119">
        <v>43238</v>
      </c>
      <c r="E3558" s="120" t="s">
        <v>6815</v>
      </c>
      <c r="F3558" s="120" t="s">
        <v>1315</v>
      </c>
      <c r="G3558" s="120">
        <v>17704754</v>
      </c>
      <c r="H3558" s="124"/>
      <c r="I3558" s="128" t="s">
        <v>7983</v>
      </c>
      <c r="J3558" s="124"/>
      <c r="K3558" s="124"/>
      <c r="L3558" s="124"/>
      <c r="M3558" s="124"/>
      <c r="N3558" s="207">
        <v>131016.69</v>
      </c>
      <c r="O3558" s="207">
        <v>0</v>
      </c>
      <c r="P3558" s="124" t="s">
        <v>1314</v>
      </c>
    </row>
    <row r="3559" spans="1:16" ht="76.5">
      <c r="A3559" s="257">
        <v>25</v>
      </c>
      <c r="B3559" s="124"/>
      <c r="C3559" s="125" t="s">
        <v>694</v>
      </c>
      <c r="D3559" s="119">
        <v>43238</v>
      </c>
      <c r="E3559" s="120" t="s">
        <v>6816</v>
      </c>
      <c r="F3559" s="120" t="s">
        <v>1315</v>
      </c>
      <c r="G3559" s="120">
        <v>17703732</v>
      </c>
      <c r="H3559" s="124"/>
      <c r="I3559" s="128" t="s">
        <v>7984</v>
      </c>
      <c r="J3559" s="124"/>
      <c r="K3559" s="124"/>
      <c r="L3559" s="124"/>
      <c r="M3559" s="124"/>
      <c r="N3559" s="207">
        <v>56.94</v>
      </c>
      <c r="O3559" s="207">
        <v>0</v>
      </c>
      <c r="P3559" s="124" t="s">
        <v>1314</v>
      </c>
    </row>
    <row r="3560" spans="1:16" ht="76.5">
      <c r="A3560" s="257">
        <v>25</v>
      </c>
      <c r="B3560" s="124"/>
      <c r="C3560" s="125" t="s">
        <v>694</v>
      </c>
      <c r="D3560" s="119">
        <v>43238</v>
      </c>
      <c r="E3560" s="120" t="s">
        <v>6817</v>
      </c>
      <c r="F3560" s="120" t="s">
        <v>1315</v>
      </c>
      <c r="G3560" s="120">
        <v>17703733</v>
      </c>
      <c r="H3560" s="124"/>
      <c r="I3560" s="128" t="s">
        <v>7985</v>
      </c>
      <c r="J3560" s="124"/>
      <c r="K3560" s="124"/>
      <c r="L3560" s="124"/>
      <c r="M3560" s="124"/>
      <c r="N3560" s="207">
        <v>46.83</v>
      </c>
      <c r="O3560" s="207">
        <v>0</v>
      </c>
      <c r="P3560" s="124" t="s">
        <v>1314</v>
      </c>
    </row>
    <row r="3561" spans="1:16" ht="76.5">
      <c r="A3561" s="257">
        <v>25</v>
      </c>
      <c r="B3561" s="124"/>
      <c r="C3561" s="125" t="s">
        <v>694</v>
      </c>
      <c r="D3561" s="119">
        <v>43238</v>
      </c>
      <c r="E3561" s="120" t="s">
        <v>6818</v>
      </c>
      <c r="F3561" s="120" t="s">
        <v>1315</v>
      </c>
      <c r="G3561" s="120">
        <v>17703734</v>
      </c>
      <c r="H3561" s="124"/>
      <c r="I3561" s="128" t="s">
        <v>7986</v>
      </c>
      <c r="J3561" s="124"/>
      <c r="K3561" s="124"/>
      <c r="L3561" s="124"/>
      <c r="M3561" s="124"/>
      <c r="N3561" s="207">
        <v>1.72</v>
      </c>
      <c r="O3561" s="207">
        <v>0</v>
      </c>
      <c r="P3561" s="124" t="s">
        <v>1314</v>
      </c>
    </row>
    <row r="3562" spans="1:16" ht="76.5">
      <c r="A3562" s="257">
        <v>25</v>
      </c>
      <c r="B3562" s="124"/>
      <c r="C3562" s="125" t="s">
        <v>694</v>
      </c>
      <c r="D3562" s="119">
        <v>43238</v>
      </c>
      <c r="E3562" s="120" t="s">
        <v>6819</v>
      </c>
      <c r="F3562" s="120" t="s">
        <v>1315</v>
      </c>
      <c r="G3562" s="120">
        <v>17704782</v>
      </c>
      <c r="H3562" s="124"/>
      <c r="I3562" s="128" t="s">
        <v>7987</v>
      </c>
      <c r="J3562" s="124"/>
      <c r="K3562" s="124"/>
      <c r="L3562" s="124"/>
      <c r="M3562" s="124"/>
      <c r="N3562" s="207">
        <v>1050.04</v>
      </c>
      <c r="O3562" s="207">
        <v>0</v>
      </c>
      <c r="P3562" s="124" t="s">
        <v>1314</v>
      </c>
    </row>
    <row r="3563" spans="1:16" ht="76.5">
      <c r="A3563" s="257">
        <v>25</v>
      </c>
      <c r="B3563" s="124"/>
      <c r="C3563" s="125" t="s">
        <v>694</v>
      </c>
      <c r="D3563" s="119">
        <v>43238</v>
      </c>
      <c r="E3563" s="120" t="s">
        <v>6820</v>
      </c>
      <c r="F3563" s="120" t="s">
        <v>1315</v>
      </c>
      <c r="G3563" s="120">
        <v>17704587</v>
      </c>
      <c r="H3563" s="124"/>
      <c r="I3563" s="128" t="s">
        <v>7988</v>
      </c>
      <c r="J3563" s="124"/>
      <c r="K3563" s="124"/>
      <c r="L3563" s="124"/>
      <c r="M3563" s="124"/>
      <c r="N3563" s="207">
        <v>1279.1300000000001</v>
      </c>
      <c r="O3563" s="207">
        <v>0</v>
      </c>
      <c r="P3563" s="124" t="s">
        <v>1314</v>
      </c>
    </row>
    <row r="3564" spans="1:16" ht="76.5">
      <c r="A3564" s="257">
        <v>25</v>
      </c>
      <c r="B3564" s="124"/>
      <c r="C3564" s="125" t="s">
        <v>694</v>
      </c>
      <c r="D3564" s="119">
        <v>43238</v>
      </c>
      <c r="E3564" s="120" t="s">
        <v>6821</v>
      </c>
      <c r="F3564" s="120" t="s">
        <v>1315</v>
      </c>
      <c r="G3564" s="120">
        <v>17704595</v>
      </c>
      <c r="H3564" s="124"/>
      <c r="I3564" s="128" t="s">
        <v>7989</v>
      </c>
      <c r="J3564" s="124"/>
      <c r="K3564" s="124"/>
      <c r="L3564" s="124"/>
      <c r="M3564" s="124"/>
      <c r="N3564" s="207">
        <v>3322.93</v>
      </c>
      <c r="O3564" s="207">
        <v>0</v>
      </c>
      <c r="P3564" s="124" t="s">
        <v>1314</v>
      </c>
    </row>
    <row r="3565" spans="1:16" ht="76.5">
      <c r="A3565" s="257">
        <v>25</v>
      </c>
      <c r="B3565" s="124"/>
      <c r="C3565" s="125" t="s">
        <v>694</v>
      </c>
      <c r="D3565" s="119">
        <v>43238</v>
      </c>
      <c r="E3565" s="120" t="s">
        <v>6822</v>
      </c>
      <c r="F3565" s="120" t="s">
        <v>1315</v>
      </c>
      <c r="G3565" s="120">
        <v>17700896</v>
      </c>
      <c r="H3565" s="124"/>
      <c r="I3565" s="128" t="s">
        <v>7990</v>
      </c>
      <c r="J3565" s="124"/>
      <c r="K3565" s="124"/>
      <c r="L3565" s="124"/>
      <c r="M3565" s="124"/>
      <c r="N3565" s="207">
        <v>1.18</v>
      </c>
      <c r="O3565" s="207">
        <v>0</v>
      </c>
      <c r="P3565" s="124" t="s">
        <v>1314</v>
      </c>
    </row>
    <row r="3566" spans="1:16" ht="76.5">
      <c r="A3566" s="257">
        <v>25</v>
      </c>
      <c r="B3566" s="124"/>
      <c r="C3566" s="125" t="s">
        <v>694</v>
      </c>
      <c r="D3566" s="119">
        <v>43238</v>
      </c>
      <c r="E3566" s="120" t="s">
        <v>6823</v>
      </c>
      <c r="F3566" s="120" t="s">
        <v>1315</v>
      </c>
      <c r="G3566" s="120">
        <v>17700898</v>
      </c>
      <c r="H3566" s="124"/>
      <c r="I3566" s="128" t="s">
        <v>7991</v>
      </c>
      <c r="J3566" s="124"/>
      <c r="K3566" s="124"/>
      <c r="L3566" s="124"/>
      <c r="M3566" s="124"/>
      <c r="N3566" s="207">
        <v>580040.37</v>
      </c>
      <c r="O3566" s="207">
        <v>0</v>
      </c>
      <c r="P3566" s="124" t="s">
        <v>1314</v>
      </c>
    </row>
    <row r="3567" spans="1:16" ht="76.5">
      <c r="A3567" s="257">
        <v>25</v>
      </c>
      <c r="B3567" s="124"/>
      <c r="C3567" s="125" t="s">
        <v>694</v>
      </c>
      <c r="D3567" s="119">
        <v>43238</v>
      </c>
      <c r="E3567" s="120" t="s">
        <v>6824</v>
      </c>
      <c r="F3567" s="120" t="s">
        <v>1315</v>
      </c>
      <c r="G3567" s="120">
        <v>17718870</v>
      </c>
      <c r="H3567" s="124"/>
      <c r="I3567" s="128" t="s">
        <v>7992</v>
      </c>
      <c r="J3567" s="124"/>
      <c r="K3567" s="124"/>
      <c r="L3567" s="124"/>
      <c r="M3567" s="124"/>
      <c r="N3567" s="207">
        <v>307410.87</v>
      </c>
      <c r="O3567" s="207">
        <v>0</v>
      </c>
      <c r="P3567" s="124" t="s">
        <v>1314</v>
      </c>
    </row>
    <row r="3568" spans="1:16" ht="76.5">
      <c r="A3568" s="257">
        <v>25</v>
      </c>
      <c r="B3568" s="124"/>
      <c r="C3568" s="125" t="s">
        <v>694</v>
      </c>
      <c r="D3568" s="119">
        <v>43238</v>
      </c>
      <c r="E3568" s="120" t="s">
        <v>6825</v>
      </c>
      <c r="F3568" s="120" t="s">
        <v>1315</v>
      </c>
      <c r="G3568" s="120">
        <v>17718865</v>
      </c>
      <c r="H3568" s="124"/>
      <c r="I3568" s="128" t="s">
        <v>7993</v>
      </c>
      <c r="J3568" s="124"/>
      <c r="K3568" s="124"/>
      <c r="L3568" s="124"/>
      <c r="M3568" s="124"/>
      <c r="N3568" s="207">
        <v>2797410.82</v>
      </c>
      <c r="O3568" s="207">
        <v>0</v>
      </c>
      <c r="P3568" s="124" t="s">
        <v>1314</v>
      </c>
    </row>
    <row r="3569" spans="1:16" ht="76.5">
      <c r="A3569" s="257">
        <v>25</v>
      </c>
      <c r="B3569" s="124"/>
      <c r="C3569" s="125" t="s">
        <v>694</v>
      </c>
      <c r="D3569" s="119">
        <v>43238</v>
      </c>
      <c r="E3569" s="120" t="s">
        <v>6826</v>
      </c>
      <c r="F3569" s="120" t="s">
        <v>1315</v>
      </c>
      <c r="G3569" s="120">
        <v>17718862</v>
      </c>
      <c r="H3569" s="124"/>
      <c r="I3569" s="128" t="s">
        <v>7994</v>
      </c>
      <c r="J3569" s="124"/>
      <c r="K3569" s="124"/>
      <c r="L3569" s="124"/>
      <c r="M3569" s="124"/>
      <c r="N3569" s="207">
        <v>210172.84</v>
      </c>
      <c r="O3569" s="207">
        <v>0</v>
      </c>
      <c r="P3569" s="124" t="s">
        <v>1314</v>
      </c>
    </row>
    <row r="3570" spans="1:16" ht="76.5">
      <c r="A3570" s="257">
        <v>25</v>
      </c>
      <c r="B3570" s="124"/>
      <c r="C3570" s="125" t="s">
        <v>694</v>
      </c>
      <c r="D3570" s="119">
        <v>43238</v>
      </c>
      <c r="E3570" s="120" t="s">
        <v>6827</v>
      </c>
      <c r="F3570" s="120" t="s">
        <v>1315</v>
      </c>
      <c r="G3570" s="120">
        <v>17718854</v>
      </c>
      <c r="H3570" s="124"/>
      <c r="I3570" s="128" t="s">
        <v>7995</v>
      </c>
      <c r="J3570" s="124"/>
      <c r="K3570" s="124"/>
      <c r="L3570" s="124"/>
      <c r="M3570" s="124"/>
      <c r="N3570" s="207">
        <v>830100.17</v>
      </c>
      <c r="O3570" s="207">
        <v>0</v>
      </c>
      <c r="P3570" s="124" t="s">
        <v>1314</v>
      </c>
    </row>
    <row r="3571" spans="1:16" ht="76.5">
      <c r="A3571" s="257">
        <v>25</v>
      </c>
      <c r="B3571" s="124"/>
      <c r="C3571" s="125" t="s">
        <v>694</v>
      </c>
      <c r="D3571" s="119">
        <v>43238</v>
      </c>
      <c r="E3571" s="120" t="s">
        <v>6828</v>
      </c>
      <c r="F3571" s="120" t="s">
        <v>1315</v>
      </c>
      <c r="G3571" s="120">
        <v>17718846</v>
      </c>
      <c r="H3571" s="124"/>
      <c r="I3571" s="128" t="s">
        <v>7996</v>
      </c>
      <c r="J3571" s="124"/>
      <c r="K3571" s="124"/>
      <c r="L3571" s="124"/>
      <c r="M3571" s="124"/>
      <c r="N3571" s="207">
        <v>418709.04</v>
      </c>
      <c r="O3571" s="207">
        <v>0</v>
      </c>
      <c r="P3571" s="124" t="s">
        <v>1314</v>
      </c>
    </row>
    <row r="3572" spans="1:16" ht="76.5">
      <c r="A3572" s="257">
        <v>25</v>
      </c>
      <c r="B3572" s="124"/>
      <c r="C3572" s="125" t="s">
        <v>694</v>
      </c>
      <c r="D3572" s="119">
        <v>43238</v>
      </c>
      <c r="E3572" s="120" t="s">
        <v>6829</v>
      </c>
      <c r="F3572" s="120" t="s">
        <v>1315</v>
      </c>
      <c r="G3572" s="120">
        <v>17718835</v>
      </c>
      <c r="H3572" s="124"/>
      <c r="I3572" s="128" t="s">
        <v>7997</v>
      </c>
      <c r="J3572" s="124"/>
      <c r="K3572" s="124"/>
      <c r="L3572" s="124"/>
      <c r="M3572" s="124"/>
      <c r="N3572" s="207">
        <v>1432429.07</v>
      </c>
      <c r="O3572" s="207">
        <v>0</v>
      </c>
      <c r="P3572" s="124" t="s">
        <v>1314</v>
      </c>
    </row>
    <row r="3573" spans="1:16" ht="76.5">
      <c r="A3573" s="257">
        <v>25</v>
      </c>
      <c r="B3573" s="124"/>
      <c r="C3573" s="125" t="s">
        <v>694</v>
      </c>
      <c r="D3573" s="119">
        <v>43238</v>
      </c>
      <c r="E3573" s="120" t="s">
        <v>6830</v>
      </c>
      <c r="F3573" s="120" t="s">
        <v>1315</v>
      </c>
      <c r="G3573" s="120">
        <v>17718821</v>
      </c>
      <c r="H3573" s="124"/>
      <c r="I3573" s="128" t="s">
        <v>7998</v>
      </c>
      <c r="J3573" s="124"/>
      <c r="K3573" s="124"/>
      <c r="L3573" s="124"/>
      <c r="M3573" s="124"/>
      <c r="N3573" s="207">
        <v>767727.53</v>
      </c>
      <c r="O3573" s="207">
        <v>0</v>
      </c>
      <c r="P3573" s="124" t="s">
        <v>1314</v>
      </c>
    </row>
    <row r="3574" spans="1:16" ht="76.5">
      <c r="A3574" s="257">
        <v>25</v>
      </c>
      <c r="B3574" s="124"/>
      <c r="C3574" s="125" t="s">
        <v>694</v>
      </c>
      <c r="D3574" s="119">
        <v>43238</v>
      </c>
      <c r="E3574" s="120" t="s">
        <v>6831</v>
      </c>
      <c r="F3574" s="120" t="s">
        <v>1315</v>
      </c>
      <c r="G3574" s="120">
        <v>17718805</v>
      </c>
      <c r="H3574" s="124"/>
      <c r="I3574" s="128" t="s">
        <v>7999</v>
      </c>
      <c r="J3574" s="124"/>
      <c r="K3574" s="124"/>
      <c r="L3574" s="124"/>
      <c r="M3574" s="124"/>
      <c r="N3574" s="207">
        <v>330369.53000000003</v>
      </c>
      <c r="O3574" s="207">
        <v>0</v>
      </c>
      <c r="P3574" s="124" t="s">
        <v>1314</v>
      </c>
    </row>
    <row r="3575" spans="1:16" ht="76.5">
      <c r="A3575" s="257">
        <v>25</v>
      </c>
      <c r="B3575" s="124"/>
      <c r="C3575" s="125" t="s">
        <v>694</v>
      </c>
      <c r="D3575" s="119">
        <v>43238</v>
      </c>
      <c r="E3575" s="120" t="s">
        <v>6832</v>
      </c>
      <c r="F3575" s="120" t="s">
        <v>1315</v>
      </c>
      <c r="G3575" s="120">
        <v>17723371</v>
      </c>
      <c r="H3575" s="124"/>
      <c r="I3575" s="128" t="s">
        <v>8000</v>
      </c>
      <c r="J3575" s="124"/>
      <c r="K3575" s="124"/>
      <c r="L3575" s="124"/>
      <c r="M3575" s="124"/>
      <c r="N3575" s="207">
        <v>233758.17</v>
      </c>
      <c r="O3575" s="207">
        <v>0</v>
      </c>
      <c r="P3575" s="124" t="s">
        <v>1314</v>
      </c>
    </row>
    <row r="3576" spans="1:16" ht="76.5">
      <c r="A3576" s="257">
        <v>25</v>
      </c>
      <c r="B3576" s="124"/>
      <c r="C3576" s="125" t="s">
        <v>694</v>
      </c>
      <c r="D3576" s="119">
        <v>43238</v>
      </c>
      <c r="E3576" s="120" t="s">
        <v>6833</v>
      </c>
      <c r="F3576" s="120" t="s">
        <v>1315</v>
      </c>
      <c r="G3576" s="120">
        <v>17723370</v>
      </c>
      <c r="H3576" s="124"/>
      <c r="I3576" s="128" t="s">
        <v>8001</v>
      </c>
      <c r="J3576" s="124"/>
      <c r="K3576" s="124"/>
      <c r="L3576" s="124"/>
      <c r="M3576" s="124"/>
      <c r="N3576" s="207">
        <v>295900.17</v>
      </c>
      <c r="O3576" s="207">
        <v>0</v>
      </c>
      <c r="P3576" s="124" t="s">
        <v>1314</v>
      </c>
    </row>
    <row r="3577" spans="1:16" ht="76.5">
      <c r="A3577" s="257">
        <v>25</v>
      </c>
      <c r="B3577" s="124"/>
      <c r="C3577" s="125" t="s">
        <v>694</v>
      </c>
      <c r="D3577" s="119">
        <v>43238</v>
      </c>
      <c r="E3577" s="120" t="s">
        <v>6834</v>
      </c>
      <c r="F3577" s="120" t="s">
        <v>1315</v>
      </c>
      <c r="G3577" s="120">
        <v>17722970</v>
      </c>
      <c r="H3577" s="124"/>
      <c r="I3577" s="128" t="s">
        <v>8002</v>
      </c>
      <c r="J3577" s="124"/>
      <c r="K3577" s="124"/>
      <c r="L3577" s="124"/>
      <c r="M3577" s="124"/>
      <c r="N3577" s="207">
        <v>2200406.7999999998</v>
      </c>
      <c r="O3577" s="207">
        <v>0</v>
      </c>
      <c r="P3577" s="124" t="s">
        <v>1314</v>
      </c>
    </row>
    <row r="3578" spans="1:16" ht="76.5">
      <c r="A3578" s="257">
        <v>25</v>
      </c>
      <c r="B3578" s="124"/>
      <c r="C3578" s="125" t="s">
        <v>694</v>
      </c>
      <c r="D3578" s="119">
        <v>43238</v>
      </c>
      <c r="E3578" s="120" t="s">
        <v>6835</v>
      </c>
      <c r="F3578" s="120" t="s">
        <v>1315</v>
      </c>
      <c r="G3578" s="120">
        <v>17723353</v>
      </c>
      <c r="H3578" s="124"/>
      <c r="I3578" s="128" t="s">
        <v>8003</v>
      </c>
      <c r="J3578" s="124"/>
      <c r="K3578" s="124"/>
      <c r="L3578" s="124"/>
      <c r="M3578" s="124"/>
      <c r="N3578" s="207">
        <v>181463.07</v>
      </c>
      <c r="O3578" s="207">
        <v>0</v>
      </c>
      <c r="P3578" s="124" t="s">
        <v>1314</v>
      </c>
    </row>
    <row r="3579" spans="1:16" ht="76.5">
      <c r="A3579" s="257">
        <v>25</v>
      </c>
      <c r="B3579" s="124"/>
      <c r="C3579" s="125" t="s">
        <v>694</v>
      </c>
      <c r="D3579" s="119">
        <v>43238</v>
      </c>
      <c r="E3579" s="120" t="s">
        <v>6836</v>
      </c>
      <c r="F3579" s="120" t="s">
        <v>1315</v>
      </c>
      <c r="G3579" s="120">
        <v>17723355</v>
      </c>
      <c r="H3579" s="124"/>
      <c r="I3579" s="128" t="s">
        <v>8004</v>
      </c>
      <c r="J3579" s="124"/>
      <c r="K3579" s="124"/>
      <c r="L3579" s="124"/>
      <c r="M3579" s="124"/>
      <c r="N3579" s="207">
        <v>286205.84000000003</v>
      </c>
      <c r="O3579" s="207">
        <v>0</v>
      </c>
      <c r="P3579" s="124" t="s">
        <v>1314</v>
      </c>
    </row>
    <row r="3580" spans="1:16" ht="76.5">
      <c r="A3580" s="257">
        <v>25</v>
      </c>
      <c r="B3580" s="124"/>
      <c r="C3580" s="125" t="s">
        <v>694</v>
      </c>
      <c r="D3580" s="119">
        <v>43238</v>
      </c>
      <c r="E3580" s="120" t="s">
        <v>6837</v>
      </c>
      <c r="F3580" s="120" t="s">
        <v>1315</v>
      </c>
      <c r="G3580" s="120">
        <v>17723369</v>
      </c>
      <c r="H3580" s="124"/>
      <c r="I3580" s="128" t="s">
        <v>8005</v>
      </c>
      <c r="J3580" s="124"/>
      <c r="K3580" s="124"/>
      <c r="L3580" s="124"/>
      <c r="M3580" s="124"/>
      <c r="N3580" s="207">
        <v>821607.64</v>
      </c>
      <c r="O3580" s="207">
        <v>0</v>
      </c>
      <c r="P3580" s="124" t="s">
        <v>1314</v>
      </c>
    </row>
    <row r="3581" spans="1:16" ht="51">
      <c r="A3581" s="257">
        <v>513</v>
      </c>
      <c r="B3581" s="124"/>
      <c r="C3581" s="125" t="s">
        <v>201</v>
      </c>
      <c r="D3581" s="119">
        <v>43238</v>
      </c>
      <c r="E3581" s="120" t="s">
        <v>6838</v>
      </c>
      <c r="F3581" s="120" t="s">
        <v>15</v>
      </c>
      <c r="G3581" s="120">
        <v>740073</v>
      </c>
      <c r="H3581" s="124"/>
      <c r="I3581" s="128" t="s">
        <v>4735</v>
      </c>
      <c r="J3581" s="124"/>
      <c r="K3581" s="124"/>
      <c r="L3581" s="124"/>
      <c r="M3581" s="124"/>
      <c r="N3581" s="207">
        <v>50</v>
      </c>
      <c r="O3581" s="207">
        <v>0</v>
      </c>
      <c r="P3581" s="124" t="s">
        <v>1314</v>
      </c>
    </row>
    <row r="3582" spans="1:16" ht="63.75">
      <c r="A3582" s="257">
        <v>85</v>
      </c>
      <c r="B3582" s="124"/>
      <c r="C3582" s="125" t="s">
        <v>3557</v>
      </c>
      <c r="D3582" s="119">
        <v>43238</v>
      </c>
      <c r="E3582" s="120" t="s">
        <v>6839</v>
      </c>
      <c r="F3582" s="120" t="s">
        <v>6</v>
      </c>
      <c r="G3582" s="120">
        <v>740091</v>
      </c>
      <c r="H3582" s="124"/>
      <c r="I3582" s="128" t="s">
        <v>8006</v>
      </c>
      <c r="J3582" s="124"/>
      <c r="K3582" s="124"/>
      <c r="L3582" s="124"/>
      <c r="M3582" s="124"/>
      <c r="N3582" s="207">
        <v>0</v>
      </c>
      <c r="O3582" s="207">
        <v>849809.94</v>
      </c>
      <c r="P3582" s="124" t="s">
        <v>1314</v>
      </c>
    </row>
    <row r="3583" spans="1:16" ht="63.75">
      <c r="A3583" s="257">
        <v>85</v>
      </c>
      <c r="B3583" s="124"/>
      <c r="C3583" s="125" t="s">
        <v>3557</v>
      </c>
      <c r="D3583" s="119">
        <v>43238</v>
      </c>
      <c r="E3583" s="120" t="s">
        <v>6840</v>
      </c>
      <c r="F3583" s="120" t="s">
        <v>15</v>
      </c>
      <c r="G3583" s="120">
        <v>740092</v>
      </c>
      <c r="H3583" s="124"/>
      <c r="I3583" s="128" t="s">
        <v>8007</v>
      </c>
      <c r="J3583" s="124"/>
      <c r="K3583" s="124"/>
      <c r="L3583" s="124"/>
      <c r="M3583" s="124"/>
      <c r="N3583" s="207">
        <v>50</v>
      </c>
      <c r="O3583" s="207">
        <v>0</v>
      </c>
      <c r="P3583" s="124" t="s">
        <v>1314</v>
      </c>
    </row>
    <row r="3584" spans="1:16" ht="76.5">
      <c r="A3584" s="257">
        <v>20</v>
      </c>
      <c r="B3584" s="124"/>
      <c r="C3584" s="125" t="s">
        <v>693</v>
      </c>
      <c r="D3584" s="119">
        <v>43238</v>
      </c>
      <c r="E3584" s="120" t="s">
        <v>6841</v>
      </c>
      <c r="F3584" s="120" t="s">
        <v>15</v>
      </c>
      <c r="G3584" s="120">
        <v>5008</v>
      </c>
      <c r="H3584" s="124"/>
      <c r="I3584" s="128" t="s">
        <v>8008</v>
      </c>
      <c r="J3584" s="124"/>
      <c r="K3584" s="124"/>
      <c r="L3584" s="124"/>
      <c r="M3584" s="124"/>
      <c r="N3584" s="207">
        <v>753.49</v>
      </c>
      <c r="O3584" s="207">
        <v>0</v>
      </c>
      <c r="P3584" s="124" t="s">
        <v>1314</v>
      </c>
    </row>
    <row r="3585" spans="1:16" ht="89.25">
      <c r="A3585" s="257">
        <v>513</v>
      </c>
      <c r="B3585" s="124"/>
      <c r="C3585" s="125" t="s">
        <v>201</v>
      </c>
      <c r="D3585" s="119">
        <v>43238</v>
      </c>
      <c r="E3585" s="120" t="s">
        <v>6842</v>
      </c>
      <c r="F3585" s="120" t="s">
        <v>15</v>
      </c>
      <c r="G3585" s="120">
        <v>5010</v>
      </c>
      <c r="H3585" s="124"/>
      <c r="I3585" s="128" t="s">
        <v>8009</v>
      </c>
      <c r="J3585" s="124"/>
      <c r="K3585" s="124"/>
      <c r="L3585" s="124"/>
      <c r="M3585" s="124"/>
      <c r="N3585" s="207">
        <v>296792.40000000002</v>
      </c>
      <c r="O3585" s="207">
        <v>0</v>
      </c>
      <c r="P3585" s="124" t="s">
        <v>1314</v>
      </c>
    </row>
    <row r="3586" spans="1:16" ht="76.5">
      <c r="A3586" s="257">
        <v>20</v>
      </c>
      <c r="B3586" s="124"/>
      <c r="C3586" s="125" t="s">
        <v>693</v>
      </c>
      <c r="D3586" s="119">
        <v>43238</v>
      </c>
      <c r="E3586" s="120" t="s">
        <v>6843</v>
      </c>
      <c r="F3586" s="120" t="s">
        <v>15</v>
      </c>
      <c r="G3586" s="120">
        <v>5009</v>
      </c>
      <c r="H3586" s="124"/>
      <c r="I3586" s="128" t="s">
        <v>8010</v>
      </c>
      <c r="J3586" s="124"/>
      <c r="K3586" s="124"/>
      <c r="L3586" s="124"/>
      <c r="M3586" s="124"/>
      <c r="N3586" s="207">
        <v>556.41</v>
      </c>
      <c r="O3586" s="207">
        <v>0</v>
      </c>
      <c r="P3586" s="124" t="s">
        <v>1314</v>
      </c>
    </row>
    <row r="3587" spans="1:16" ht="89.25">
      <c r="A3587" s="257">
        <v>163</v>
      </c>
      <c r="B3587" s="124"/>
      <c r="C3587" s="125" t="s">
        <v>748</v>
      </c>
      <c r="D3587" s="119">
        <v>43238</v>
      </c>
      <c r="E3587" s="120" t="s">
        <v>6844</v>
      </c>
      <c r="F3587" s="120" t="s">
        <v>15</v>
      </c>
      <c r="G3587" s="120">
        <v>5015</v>
      </c>
      <c r="H3587" s="124"/>
      <c r="I3587" s="128" t="s">
        <v>8011</v>
      </c>
      <c r="J3587" s="124"/>
      <c r="K3587" s="124"/>
      <c r="L3587" s="124"/>
      <c r="M3587" s="124"/>
      <c r="N3587" s="207">
        <v>587.21</v>
      </c>
      <c r="O3587" s="207">
        <v>0</v>
      </c>
      <c r="P3587" s="124" t="s">
        <v>1314</v>
      </c>
    </row>
    <row r="3588" spans="1:16" ht="76.5">
      <c r="A3588" s="257">
        <v>20</v>
      </c>
      <c r="B3588" s="124"/>
      <c r="C3588" s="125" t="s">
        <v>693</v>
      </c>
      <c r="D3588" s="119">
        <v>43238</v>
      </c>
      <c r="E3588" s="120" t="s">
        <v>6845</v>
      </c>
      <c r="F3588" s="120" t="s">
        <v>15</v>
      </c>
      <c r="G3588" s="120">
        <v>5017</v>
      </c>
      <c r="H3588" s="124"/>
      <c r="I3588" s="128" t="s">
        <v>8012</v>
      </c>
      <c r="J3588" s="124"/>
      <c r="K3588" s="124"/>
      <c r="L3588" s="124"/>
      <c r="M3588" s="124"/>
      <c r="N3588" s="207">
        <v>407.2</v>
      </c>
      <c r="O3588" s="207">
        <v>0</v>
      </c>
      <c r="P3588" s="124" t="s">
        <v>1314</v>
      </c>
    </row>
    <row r="3589" spans="1:16" ht="89.25">
      <c r="A3589" s="257">
        <v>513</v>
      </c>
      <c r="B3589" s="124"/>
      <c r="C3589" s="125" t="s">
        <v>201</v>
      </c>
      <c r="D3589" s="119">
        <v>43238</v>
      </c>
      <c r="E3589" s="120" t="s">
        <v>6846</v>
      </c>
      <c r="F3589" s="120" t="s">
        <v>15</v>
      </c>
      <c r="G3589" s="120">
        <v>5011</v>
      </c>
      <c r="H3589" s="124"/>
      <c r="I3589" s="128" t="s">
        <v>8013</v>
      </c>
      <c r="J3589" s="124"/>
      <c r="K3589" s="124"/>
      <c r="L3589" s="124"/>
      <c r="M3589" s="124"/>
      <c r="N3589" s="207">
        <v>604.08000000000004</v>
      </c>
      <c r="O3589" s="207">
        <v>0</v>
      </c>
      <c r="P3589" s="124" t="s">
        <v>1314</v>
      </c>
    </row>
    <row r="3590" spans="1:16" ht="51">
      <c r="A3590" s="257">
        <v>513</v>
      </c>
      <c r="B3590" s="124"/>
      <c r="C3590" s="125" t="s">
        <v>201</v>
      </c>
      <c r="D3590" s="119">
        <v>43238</v>
      </c>
      <c r="E3590" s="120" t="s">
        <v>6847</v>
      </c>
      <c r="F3590" s="120" t="s">
        <v>15</v>
      </c>
      <c r="G3590" s="120">
        <v>740529</v>
      </c>
      <c r="H3590" s="124"/>
      <c r="I3590" s="128" t="s">
        <v>1390</v>
      </c>
      <c r="J3590" s="124"/>
      <c r="K3590" s="124"/>
      <c r="L3590" s="124"/>
      <c r="M3590" s="124"/>
      <c r="N3590" s="207">
        <v>50</v>
      </c>
      <c r="O3590" s="207">
        <v>0</v>
      </c>
      <c r="P3590" s="124" t="s">
        <v>1314</v>
      </c>
    </row>
    <row r="3591" spans="1:16" ht="76.5">
      <c r="A3591" s="257">
        <v>25</v>
      </c>
      <c r="B3591" s="124"/>
      <c r="C3591" s="125" t="s">
        <v>694</v>
      </c>
      <c r="D3591" s="119">
        <v>43238</v>
      </c>
      <c r="E3591" s="120" t="s">
        <v>6848</v>
      </c>
      <c r="F3591" s="120" t="s">
        <v>1315</v>
      </c>
      <c r="G3591" s="120">
        <v>17737377</v>
      </c>
      <c r="H3591" s="124"/>
      <c r="I3591" s="128" t="s">
        <v>8014</v>
      </c>
      <c r="J3591" s="124"/>
      <c r="K3591" s="124"/>
      <c r="L3591" s="124"/>
      <c r="M3591" s="124"/>
      <c r="N3591" s="207">
        <v>301325.58</v>
      </c>
      <c r="O3591" s="207">
        <v>0</v>
      </c>
      <c r="P3591" s="124" t="s">
        <v>1314</v>
      </c>
    </row>
    <row r="3592" spans="1:16" ht="63.75">
      <c r="A3592" s="257" t="s">
        <v>619</v>
      </c>
      <c r="B3592" s="124"/>
      <c r="C3592" s="125" t="s">
        <v>713</v>
      </c>
      <c r="D3592" s="119">
        <v>43238</v>
      </c>
      <c r="E3592" s="120" t="s">
        <v>6849</v>
      </c>
      <c r="F3592" s="120" t="s">
        <v>6</v>
      </c>
      <c r="G3592" s="120">
        <v>976389</v>
      </c>
      <c r="H3592" s="124"/>
      <c r="I3592" s="128" t="s">
        <v>8015</v>
      </c>
      <c r="J3592" s="124"/>
      <c r="K3592" s="124"/>
      <c r="L3592" s="124"/>
      <c r="M3592" s="124"/>
      <c r="N3592" s="207">
        <v>0</v>
      </c>
      <c r="O3592" s="207">
        <v>648505.16</v>
      </c>
      <c r="P3592" s="124" t="s">
        <v>1314</v>
      </c>
    </row>
    <row r="3593" spans="1:16" ht="63.75">
      <c r="A3593" s="257">
        <v>513</v>
      </c>
      <c r="B3593" s="124"/>
      <c r="C3593" s="125" t="s">
        <v>201</v>
      </c>
      <c r="D3593" s="119">
        <v>43238</v>
      </c>
      <c r="E3593" s="120" t="s">
        <v>6850</v>
      </c>
      <c r="F3593" s="120" t="s">
        <v>15</v>
      </c>
      <c r="G3593" s="120">
        <v>740535</v>
      </c>
      <c r="H3593" s="124"/>
      <c r="I3593" s="128" t="s">
        <v>8016</v>
      </c>
      <c r="J3593" s="124"/>
      <c r="K3593" s="124"/>
      <c r="L3593" s="124"/>
      <c r="M3593" s="124"/>
      <c r="N3593" s="207">
        <v>50</v>
      </c>
      <c r="O3593" s="207">
        <v>0</v>
      </c>
      <c r="P3593" s="124" t="s">
        <v>1314</v>
      </c>
    </row>
    <row r="3594" spans="1:16" ht="51">
      <c r="A3594" s="257">
        <v>513</v>
      </c>
      <c r="B3594" s="124"/>
      <c r="C3594" s="125" t="s">
        <v>201</v>
      </c>
      <c r="D3594" s="119">
        <v>43238</v>
      </c>
      <c r="E3594" s="120" t="s">
        <v>6851</v>
      </c>
      <c r="F3594" s="120" t="s">
        <v>15</v>
      </c>
      <c r="G3594" s="120">
        <v>740540</v>
      </c>
      <c r="H3594" s="124"/>
      <c r="I3594" s="128" t="s">
        <v>8017</v>
      </c>
      <c r="J3594" s="124"/>
      <c r="K3594" s="124"/>
      <c r="L3594" s="124"/>
      <c r="M3594" s="124"/>
      <c r="N3594" s="207">
        <v>50</v>
      </c>
      <c r="O3594" s="207">
        <v>0</v>
      </c>
      <c r="P3594" s="124" t="s">
        <v>1314</v>
      </c>
    </row>
    <row r="3595" spans="1:16" ht="51">
      <c r="A3595" s="257">
        <v>513</v>
      </c>
      <c r="B3595" s="124"/>
      <c r="C3595" s="125" t="s">
        <v>201</v>
      </c>
      <c r="D3595" s="119">
        <v>43238</v>
      </c>
      <c r="E3595" s="120" t="s">
        <v>6852</v>
      </c>
      <c r="F3595" s="120" t="s">
        <v>15</v>
      </c>
      <c r="G3595" s="120">
        <v>740596</v>
      </c>
      <c r="H3595" s="124"/>
      <c r="I3595" s="128" t="s">
        <v>3654</v>
      </c>
      <c r="J3595" s="124"/>
      <c r="K3595" s="124"/>
      <c r="L3595" s="124"/>
      <c r="M3595" s="124"/>
      <c r="N3595" s="207">
        <v>50</v>
      </c>
      <c r="O3595" s="207">
        <v>0</v>
      </c>
      <c r="P3595" s="124" t="s">
        <v>1314</v>
      </c>
    </row>
    <row r="3596" spans="1:16" ht="89.25">
      <c r="A3596" s="257">
        <v>35</v>
      </c>
      <c r="B3596" s="124"/>
      <c r="C3596" s="125" t="s">
        <v>696</v>
      </c>
      <c r="D3596" s="119">
        <v>43238</v>
      </c>
      <c r="E3596" s="120" t="s">
        <v>6853</v>
      </c>
      <c r="F3596" s="120" t="s">
        <v>6</v>
      </c>
      <c r="G3596" s="120">
        <v>922070</v>
      </c>
      <c r="H3596" s="124"/>
      <c r="I3596" s="128" t="s">
        <v>8018</v>
      </c>
      <c r="J3596" s="124"/>
      <c r="K3596" s="124"/>
      <c r="L3596" s="124"/>
      <c r="M3596" s="124"/>
      <c r="N3596" s="207">
        <v>0</v>
      </c>
      <c r="O3596" s="207">
        <v>3000</v>
      </c>
      <c r="P3596" s="124" t="s">
        <v>1314</v>
      </c>
    </row>
    <row r="3597" spans="1:16" ht="51">
      <c r="A3597" s="257">
        <v>513</v>
      </c>
      <c r="B3597" s="124"/>
      <c r="C3597" s="125" t="s">
        <v>201</v>
      </c>
      <c r="D3597" s="119">
        <v>43238</v>
      </c>
      <c r="E3597" s="120" t="s">
        <v>6854</v>
      </c>
      <c r="F3597" s="120" t="s">
        <v>15</v>
      </c>
      <c r="G3597" s="120">
        <v>740730</v>
      </c>
      <c r="H3597" s="124"/>
      <c r="I3597" s="128" t="s">
        <v>8019</v>
      </c>
      <c r="J3597" s="124"/>
      <c r="K3597" s="124"/>
      <c r="L3597" s="124"/>
      <c r="M3597" s="124"/>
      <c r="N3597" s="207">
        <v>50</v>
      </c>
      <c r="O3597" s="207">
        <v>0</v>
      </c>
      <c r="P3597" s="124" t="s">
        <v>1314</v>
      </c>
    </row>
    <row r="3598" spans="1:16" ht="76.5">
      <c r="A3598" s="257">
        <v>25</v>
      </c>
      <c r="B3598" s="124"/>
      <c r="C3598" s="125" t="s">
        <v>694</v>
      </c>
      <c r="D3598" s="119">
        <v>43238</v>
      </c>
      <c r="E3598" s="120" t="s">
        <v>6855</v>
      </c>
      <c r="F3598" s="120" t="s">
        <v>1315</v>
      </c>
      <c r="G3598" s="120">
        <v>17737662</v>
      </c>
      <c r="H3598" s="124"/>
      <c r="I3598" s="128" t="s">
        <v>8020</v>
      </c>
      <c r="J3598" s="124"/>
      <c r="K3598" s="124"/>
      <c r="L3598" s="124"/>
      <c r="M3598" s="124"/>
      <c r="N3598" s="207">
        <v>1209465.51</v>
      </c>
      <c r="O3598" s="207">
        <v>0</v>
      </c>
      <c r="P3598" s="124" t="s">
        <v>1314</v>
      </c>
    </row>
    <row r="3599" spans="1:16" ht="76.5">
      <c r="A3599" s="257">
        <v>25</v>
      </c>
      <c r="B3599" s="124"/>
      <c r="C3599" s="125" t="s">
        <v>694</v>
      </c>
      <c r="D3599" s="119">
        <v>43238</v>
      </c>
      <c r="E3599" s="120" t="s">
        <v>6856</v>
      </c>
      <c r="F3599" s="120" t="s">
        <v>1315</v>
      </c>
      <c r="G3599" s="120">
        <v>17723373</v>
      </c>
      <c r="H3599" s="124"/>
      <c r="I3599" s="128" t="s">
        <v>8021</v>
      </c>
      <c r="J3599" s="124"/>
      <c r="K3599" s="124"/>
      <c r="L3599" s="124"/>
      <c r="M3599" s="124"/>
      <c r="N3599" s="207">
        <v>46676.66</v>
      </c>
      <c r="O3599" s="207">
        <v>0</v>
      </c>
      <c r="P3599" s="124" t="s">
        <v>1314</v>
      </c>
    </row>
    <row r="3600" spans="1:16" ht="63.75">
      <c r="A3600" s="257">
        <v>513</v>
      </c>
      <c r="B3600" s="124"/>
      <c r="C3600" s="125" t="s">
        <v>201</v>
      </c>
      <c r="D3600" s="119">
        <v>43238</v>
      </c>
      <c r="E3600" s="120" t="s">
        <v>6857</v>
      </c>
      <c r="F3600" s="120" t="s">
        <v>15</v>
      </c>
      <c r="G3600" s="120">
        <v>740732</v>
      </c>
      <c r="H3600" s="124"/>
      <c r="I3600" s="128" t="s">
        <v>8022</v>
      </c>
      <c r="J3600" s="124"/>
      <c r="K3600" s="124"/>
      <c r="L3600" s="124"/>
      <c r="M3600" s="124"/>
      <c r="N3600" s="207">
        <v>50</v>
      </c>
      <c r="O3600" s="207">
        <v>0</v>
      </c>
      <c r="P3600" s="124" t="s">
        <v>1314</v>
      </c>
    </row>
    <row r="3601" spans="1:16" ht="51">
      <c r="A3601" s="257">
        <v>513</v>
      </c>
      <c r="B3601" s="124"/>
      <c r="C3601" s="125" t="s">
        <v>201</v>
      </c>
      <c r="D3601" s="119">
        <v>43238</v>
      </c>
      <c r="E3601" s="120" t="s">
        <v>6858</v>
      </c>
      <c r="F3601" s="120" t="s">
        <v>15</v>
      </c>
      <c r="G3601" s="120">
        <v>740734</v>
      </c>
      <c r="H3601" s="124"/>
      <c r="I3601" s="128" t="s">
        <v>1391</v>
      </c>
      <c r="J3601" s="124"/>
      <c r="K3601" s="124"/>
      <c r="L3601" s="124"/>
      <c r="M3601" s="124"/>
      <c r="N3601" s="207">
        <v>50</v>
      </c>
      <c r="O3601" s="207">
        <v>0</v>
      </c>
      <c r="P3601" s="124" t="s">
        <v>1314</v>
      </c>
    </row>
    <row r="3602" spans="1:16" ht="51">
      <c r="A3602" s="257">
        <v>513</v>
      </c>
      <c r="B3602" s="124"/>
      <c r="C3602" s="125" t="s">
        <v>201</v>
      </c>
      <c r="D3602" s="119">
        <v>43238</v>
      </c>
      <c r="E3602" s="120" t="s">
        <v>6859</v>
      </c>
      <c r="F3602" s="120" t="s">
        <v>15</v>
      </c>
      <c r="G3602" s="120">
        <v>740736</v>
      </c>
      <c r="H3602" s="124"/>
      <c r="I3602" s="128" t="s">
        <v>8023</v>
      </c>
      <c r="J3602" s="124"/>
      <c r="K3602" s="124"/>
      <c r="L3602" s="124"/>
      <c r="M3602" s="124"/>
      <c r="N3602" s="207">
        <v>50</v>
      </c>
      <c r="O3602" s="207">
        <v>0</v>
      </c>
      <c r="P3602" s="124" t="s">
        <v>1314</v>
      </c>
    </row>
    <row r="3603" spans="1:16" ht="63.75">
      <c r="A3603" s="257">
        <v>20</v>
      </c>
      <c r="B3603" s="124"/>
      <c r="C3603" s="125" t="s">
        <v>693</v>
      </c>
      <c r="D3603" s="119">
        <v>43241</v>
      </c>
      <c r="E3603" s="120" t="s">
        <v>6860</v>
      </c>
      <c r="F3603" s="120" t="s">
        <v>3</v>
      </c>
      <c r="G3603" s="120">
        <v>1624418</v>
      </c>
      <c r="H3603" s="124"/>
      <c r="I3603" s="128" t="s">
        <v>8024</v>
      </c>
      <c r="J3603" s="124"/>
      <c r="K3603" s="124"/>
      <c r="L3603" s="124"/>
      <c r="M3603" s="124"/>
      <c r="N3603" s="207">
        <v>0</v>
      </c>
      <c r="O3603" s="207">
        <v>85.5</v>
      </c>
      <c r="P3603" s="124" t="s">
        <v>1314</v>
      </c>
    </row>
    <row r="3604" spans="1:16" ht="63.75">
      <c r="A3604" s="257">
        <v>20</v>
      </c>
      <c r="B3604" s="124"/>
      <c r="C3604" s="125" t="s">
        <v>693</v>
      </c>
      <c r="D3604" s="119">
        <v>43241</v>
      </c>
      <c r="E3604" s="120" t="s">
        <v>6861</v>
      </c>
      <c r="F3604" s="120" t="s">
        <v>3</v>
      </c>
      <c r="G3604" s="120">
        <v>1624419</v>
      </c>
      <c r="H3604" s="124"/>
      <c r="I3604" s="128" t="s">
        <v>8025</v>
      </c>
      <c r="J3604" s="124"/>
      <c r="K3604" s="124"/>
      <c r="L3604" s="124"/>
      <c r="M3604" s="124"/>
      <c r="N3604" s="207">
        <v>0</v>
      </c>
      <c r="O3604" s="207">
        <v>85.5</v>
      </c>
      <c r="P3604" s="124" t="s">
        <v>1314</v>
      </c>
    </row>
    <row r="3605" spans="1:16" ht="63.75">
      <c r="A3605" s="257">
        <v>221</v>
      </c>
      <c r="B3605" s="124"/>
      <c r="C3605" s="125" t="s">
        <v>763</v>
      </c>
      <c r="D3605" s="119">
        <v>43241</v>
      </c>
      <c r="E3605" s="120" t="s">
        <v>6862</v>
      </c>
      <c r="F3605" s="120" t="s">
        <v>3</v>
      </c>
      <c r="G3605" s="120">
        <v>1624282</v>
      </c>
      <c r="H3605" s="124"/>
      <c r="I3605" s="128" t="s">
        <v>8026</v>
      </c>
      <c r="J3605" s="124"/>
      <c r="K3605" s="124"/>
      <c r="L3605" s="124"/>
      <c r="M3605" s="124"/>
      <c r="N3605" s="207">
        <v>0</v>
      </c>
      <c r="O3605" s="207">
        <v>4447.42</v>
      </c>
      <c r="P3605" s="124" t="s">
        <v>1314</v>
      </c>
    </row>
    <row r="3606" spans="1:16" ht="38.25">
      <c r="A3606" s="257">
        <v>35</v>
      </c>
      <c r="B3606" s="124"/>
      <c r="C3606" s="125" t="s">
        <v>696</v>
      </c>
      <c r="D3606" s="119">
        <v>43241</v>
      </c>
      <c r="E3606" s="120" t="s">
        <v>6863</v>
      </c>
      <c r="F3606" s="120" t="s">
        <v>3</v>
      </c>
      <c r="G3606" s="120">
        <v>1624315</v>
      </c>
      <c r="H3606" s="124"/>
      <c r="I3606" s="128" t="s">
        <v>8027</v>
      </c>
      <c r="J3606" s="124"/>
      <c r="K3606" s="124"/>
      <c r="L3606" s="124"/>
      <c r="M3606" s="124"/>
      <c r="N3606" s="207">
        <v>0</v>
      </c>
      <c r="O3606" s="207">
        <v>2000</v>
      </c>
      <c r="P3606" s="124" t="s">
        <v>1314</v>
      </c>
    </row>
    <row r="3607" spans="1:16" ht="51">
      <c r="A3607" s="257">
        <v>373</v>
      </c>
      <c r="B3607" s="124"/>
      <c r="C3607" s="125" t="s">
        <v>1269</v>
      </c>
      <c r="D3607" s="119">
        <v>43241</v>
      </c>
      <c r="E3607" s="120" t="s">
        <v>6864</v>
      </c>
      <c r="F3607" s="120" t="s">
        <v>3</v>
      </c>
      <c r="G3607" s="120">
        <v>1624316</v>
      </c>
      <c r="H3607" s="124"/>
      <c r="I3607" s="128" t="s">
        <v>8028</v>
      </c>
      <c r="J3607" s="124"/>
      <c r="K3607" s="124"/>
      <c r="L3607" s="124"/>
      <c r="M3607" s="124"/>
      <c r="N3607" s="207">
        <v>0</v>
      </c>
      <c r="O3607" s="207">
        <v>2654.36</v>
      </c>
      <c r="P3607" s="124" t="s">
        <v>1314</v>
      </c>
    </row>
    <row r="3608" spans="1:16" ht="51">
      <c r="A3608" s="257">
        <v>48</v>
      </c>
      <c r="B3608" s="124"/>
      <c r="C3608" s="125" t="s">
        <v>700</v>
      </c>
      <c r="D3608" s="119">
        <v>43241</v>
      </c>
      <c r="E3608" s="120" t="s">
        <v>6865</v>
      </c>
      <c r="F3608" s="120" t="s">
        <v>3</v>
      </c>
      <c r="G3608" s="120">
        <v>1624324</v>
      </c>
      <c r="H3608" s="124"/>
      <c r="I3608" s="128" t="s">
        <v>8029</v>
      </c>
      <c r="J3608" s="124"/>
      <c r="K3608" s="124"/>
      <c r="L3608" s="124"/>
      <c r="M3608" s="124"/>
      <c r="N3608" s="207">
        <v>0</v>
      </c>
      <c r="O3608" s="207">
        <v>16884.150000000001</v>
      </c>
      <c r="P3608" s="124" t="s">
        <v>1314</v>
      </c>
    </row>
    <row r="3609" spans="1:16" ht="51">
      <c r="A3609" s="257" t="s">
        <v>619</v>
      </c>
      <c r="B3609" s="124"/>
      <c r="C3609" s="125" t="s">
        <v>713</v>
      </c>
      <c r="D3609" s="119">
        <v>43241</v>
      </c>
      <c r="E3609" s="120" t="s">
        <v>6866</v>
      </c>
      <c r="F3609" s="120" t="s">
        <v>3</v>
      </c>
      <c r="G3609" s="120">
        <v>1624488</v>
      </c>
      <c r="H3609" s="124"/>
      <c r="I3609" s="128" t="s">
        <v>8030</v>
      </c>
      <c r="J3609" s="124"/>
      <c r="K3609" s="124"/>
      <c r="L3609" s="124"/>
      <c r="M3609" s="124"/>
      <c r="N3609" s="207">
        <v>0</v>
      </c>
      <c r="O3609" s="207">
        <v>1004.6</v>
      </c>
      <c r="P3609" s="124" t="s">
        <v>1314</v>
      </c>
    </row>
    <row r="3610" spans="1:16" ht="51">
      <c r="A3610" s="257">
        <v>342</v>
      </c>
      <c r="B3610" s="124"/>
      <c r="C3610" s="125" t="s">
        <v>816</v>
      </c>
      <c r="D3610" s="119">
        <v>43241</v>
      </c>
      <c r="E3610" s="120" t="s">
        <v>6867</v>
      </c>
      <c r="F3610" s="120" t="s">
        <v>3</v>
      </c>
      <c r="G3610" s="120">
        <v>1624500</v>
      </c>
      <c r="H3610" s="124"/>
      <c r="I3610" s="128" t="s">
        <v>8031</v>
      </c>
      <c r="J3610" s="124"/>
      <c r="K3610" s="124"/>
      <c r="L3610" s="124"/>
      <c r="M3610" s="124"/>
      <c r="N3610" s="207">
        <v>0</v>
      </c>
      <c r="O3610" s="207">
        <v>1337.68</v>
      </c>
      <c r="P3610" s="124" t="s">
        <v>1314</v>
      </c>
    </row>
    <row r="3611" spans="1:16" ht="51">
      <c r="A3611" s="257" t="s">
        <v>619</v>
      </c>
      <c r="B3611" s="124"/>
      <c r="C3611" s="125" t="s">
        <v>713</v>
      </c>
      <c r="D3611" s="119">
        <v>43241</v>
      </c>
      <c r="E3611" s="120" t="s">
        <v>6868</v>
      </c>
      <c r="F3611" s="120" t="s">
        <v>3</v>
      </c>
      <c r="G3611" s="120">
        <v>1624516</v>
      </c>
      <c r="H3611" s="124"/>
      <c r="I3611" s="128" t="s">
        <v>8032</v>
      </c>
      <c r="J3611" s="124"/>
      <c r="K3611" s="124"/>
      <c r="L3611" s="124"/>
      <c r="M3611" s="124"/>
      <c r="N3611" s="207">
        <v>0</v>
      </c>
      <c r="O3611" s="207">
        <v>1180.1600000000001</v>
      </c>
      <c r="P3611" s="124" t="s">
        <v>1314</v>
      </c>
    </row>
    <row r="3612" spans="1:16" ht="51">
      <c r="A3612" s="257" t="s">
        <v>619</v>
      </c>
      <c r="B3612" s="124"/>
      <c r="C3612" s="125" t="s">
        <v>713</v>
      </c>
      <c r="D3612" s="119">
        <v>43241</v>
      </c>
      <c r="E3612" s="120" t="s">
        <v>6869</v>
      </c>
      <c r="F3612" s="120" t="s">
        <v>3</v>
      </c>
      <c r="G3612" s="120">
        <v>1624527</v>
      </c>
      <c r="H3612" s="124"/>
      <c r="I3612" s="128" t="s">
        <v>3860</v>
      </c>
      <c r="J3612" s="124"/>
      <c r="K3612" s="124"/>
      <c r="L3612" s="124"/>
      <c r="M3612" s="124"/>
      <c r="N3612" s="207">
        <v>0</v>
      </c>
      <c r="O3612" s="207">
        <v>700</v>
      </c>
      <c r="P3612" s="124" t="s">
        <v>1314</v>
      </c>
    </row>
    <row r="3613" spans="1:16" ht="51">
      <c r="A3613" s="257" t="s">
        <v>619</v>
      </c>
      <c r="B3613" s="124"/>
      <c r="C3613" s="125" t="s">
        <v>713</v>
      </c>
      <c r="D3613" s="119">
        <v>43241</v>
      </c>
      <c r="E3613" s="120" t="s">
        <v>6870</v>
      </c>
      <c r="F3613" s="120" t="s">
        <v>3</v>
      </c>
      <c r="G3613" s="120">
        <v>1624451</v>
      </c>
      <c r="H3613" s="124"/>
      <c r="I3613" s="128" t="s">
        <v>8033</v>
      </c>
      <c r="J3613" s="124"/>
      <c r="K3613" s="124"/>
      <c r="L3613" s="124"/>
      <c r="M3613" s="124"/>
      <c r="N3613" s="207">
        <v>0</v>
      </c>
      <c r="O3613" s="207">
        <v>1578.16</v>
      </c>
      <c r="P3613" s="124" t="s">
        <v>1314</v>
      </c>
    </row>
    <row r="3614" spans="1:16" ht="51">
      <c r="A3614" s="257">
        <v>15</v>
      </c>
      <c r="B3614" s="124"/>
      <c r="C3614" s="125" t="s">
        <v>691</v>
      </c>
      <c r="D3614" s="119">
        <v>43241</v>
      </c>
      <c r="E3614" s="120" t="s">
        <v>6871</v>
      </c>
      <c r="F3614" s="120" t="s">
        <v>3</v>
      </c>
      <c r="G3614" s="120">
        <v>1624314</v>
      </c>
      <c r="H3614" s="124"/>
      <c r="I3614" s="128" t="s">
        <v>8034</v>
      </c>
      <c r="J3614" s="124"/>
      <c r="K3614" s="124"/>
      <c r="L3614" s="124"/>
      <c r="M3614" s="124"/>
      <c r="N3614" s="207">
        <v>0</v>
      </c>
      <c r="O3614" s="207">
        <v>449</v>
      </c>
      <c r="P3614" s="124" t="s">
        <v>1314</v>
      </c>
    </row>
    <row r="3615" spans="1:16" ht="38.25">
      <c r="A3615" s="257">
        <v>592</v>
      </c>
      <c r="B3615" s="124"/>
      <c r="C3615" s="125" t="s">
        <v>862</v>
      </c>
      <c r="D3615" s="119">
        <v>43241</v>
      </c>
      <c r="E3615" s="120" t="s">
        <v>6872</v>
      </c>
      <c r="F3615" s="120" t="s">
        <v>3</v>
      </c>
      <c r="G3615" s="120">
        <v>1624335</v>
      </c>
      <c r="H3615" s="124"/>
      <c r="I3615" s="128" t="s">
        <v>8035</v>
      </c>
      <c r="J3615" s="124"/>
      <c r="K3615" s="124"/>
      <c r="L3615" s="124"/>
      <c r="M3615" s="124"/>
      <c r="N3615" s="207">
        <v>0</v>
      </c>
      <c r="O3615" s="207">
        <v>292.5</v>
      </c>
      <c r="P3615" s="124" t="s">
        <v>1314</v>
      </c>
    </row>
    <row r="3616" spans="1:16" ht="38.25">
      <c r="A3616" s="257">
        <v>592</v>
      </c>
      <c r="B3616" s="124"/>
      <c r="C3616" s="125" t="s">
        <v>862</v>
      </c>
      <c r="D3616" s="119">
        <v>43241</v>
      </c>
      <c r="E3616" s="120" t="s">
        <v>6873</v>
      </c>
      <c r="F3616" s="120" t="s">
        <v>3</v>
      </c>
      <c r="G3616" s="120">
        <v>1624340</v>
      </c>
      <c r="H3616" s="124"/>
      <c r="I3616" s="128" t="s">
        <v>8036</v>
      </c>
      <c r="J3616" s="124"/>
      <c r="K3616" s="124"/>
      <c r="L3616" s="124"/>
      <c r="M3616" s="124"/>
      <c r="N3616" s="207">
        <v>0</v>
      </c>
      <c r="O3616" s="207">
        <v>1321.3</v>
      </c>
      <c r="P3616" s="124" t="s">
        <v>1314</v>
      </c>
    </row>
    <row r="3617" spans="1:16" ht="51">
      <c r="A3617" s="257">
        <v>592</v>
      </c>
      <c r="B3617" s="124"/>
      <c r="C3617" s="125" t="s">
        <v>862</v>
      </c>
      <c r="D3617" s="119">
        <v>43241</v>
      </c>
      <c r="E3617" s="120" t="s">
        <v>6874</v>
      </c>
      <c r="F3617" s="120" t="s">
        <v>3</v>
      </c>
      <c r="G3617" s="120">
        <v>1624343</v>
      </c>
      <c r="H3617" s="124"/>
      <c r="I3617" s="128" t="s">
        <v>8037</v>
      </c>
      <c r="J3617" s="124"/>
      <c r="K3617" s="124"/>
      <c r="L3617" s="124"/>
      <c r="M3617" s="124"/>
      <c r="N3617" s="207">
        <v>0</v>
      </c>
      <c r="O3617" s="207">
        <v>674.01</v>
      </c>
      <c r="P3617" s="124" t="s">
        <v>1314</v>
      </c>
    </row>
    <row r="3618" spans="1:16" ht="51">
      <c r="A3618" s="257">
        <v>680</v>
      </c>
      <c r="B3618" s="124"/>
      <c r="C3618" s="125" t="s">
        <v>866</v>
      </c>
      <c r="D3618" s="119">
        <v>43241</v>
      </c>
      <c r="E3618" s="120" t="s">
        <v>6875</v>
      </c>
      <c r="F3618" s="120" t="s">
        <v>3</v>
      </c>
      <c r="G3618" s="120">
        <v>1624376</v>
      </c>
      <c r="H3618" s="124"/>
      <c r="I3618" s="128" t="s">
        <v>8038</v>
      </c>
      <c r="J3618" s="124"/>
      <c r="K3618" s="124"/>
      <c r="L3618" s="124"/>
      <c r="M3618" s="124"/>
      <c r="N3618" s="207">
        <v>0</v>
      </c>
      <c r="O3618" s="207">
        <v>84.94</v>
      </c>
      <c r="P3618" s="124" t="s">
        <v>3943</v>
      </c>
    </row>
    <row r="3619" spans="1:16" ht="63.75">
      <c r="A3619" s="257">
        <v>10</v>
      </c>
      <c r="B3619" s="124"/>
      <c r="C3619" s="125" t="s">
        <v>690</v>
      </c>
      <c r="D3619" s="119">
        <v>43241</v>
      </c>
      <c r="E3619" s="120" t="s">
        <v>6876</v>
      </c>
      <c r="F3619" s="120" t="s">
        <v>3</v>
      </c>
      <c r="G3619" s="120">
        <v>1624290</v>
      </c>
      <c r="H3619" s="124"/>
      <c r="I3619" s="128" t="s">
        <v>8039</v>
      </c>
      <c r="J3619" s="124"/>
      <c r="K3619" s="124"/>
      <c r="L3619" s="124"/>
      <c r="M3619" s="124"/>
      <c r="N3619" s="207">
        <v>0</v>
      </c>
      <c r="O3619" s="207">
        <v>10275</v>
      </c>
      <c r="P3619" s="124" t="s">
        <v>1314</v>
      </c>
    </row>
    <row r="3620" spans="1:16" ht="51">
      <c r="A3620" s="257">
        <v>271</v>
      </c>
      <c r="B3620" s="124"/>
      <c r="C3620" s="125" t="s">
        <v>786</v>
      </c>
      <c r="D3620" s="119">
        <v>43241</v>
      </c>
      <c r="E3620" s="120" t="s">
        <v>6877</v>
      </c>
      <c r="F3620" s="120" t="s">
        <v>3</v>
      </c>
      <c r="G3620" s="120">
        <v>1624298</v>
      </c>
      <c r="H3620" s="124"/>
      <c r="I3620" s="128" t="s">
        <v>8040</v>
      </c>
      <c r="J3620" s="124"/>
      <c r="K3620" s="124"/>
      <c r="L3620" s="124"/>
      <c r="M3620" s="124"/>
      <c r="N3620" s="207">
        <v>0</v>
      </c>
      <c r="O3620" s="207">
        <v>140</v>
      </c>
      <c r="P3620" s="124" t="s">
        <v>1314</v>
      </c>
    </row>
    <row r="3621" spans="1:16" ht="51">
      <c r="A3621" s="257" t="s">
        <v>619</v>
      </c>
      <c r="B3621" s="124"/>
      <c r="C3621" s="125" t="s">
        <v>713</v>
      </c>
      <c r="D3621" s="119">
        <v>43241</v>
      </c>
      <c r="E3621" s="120" t="s">
        <v>6878</v>
      </c>
      <c r="F3621" s="120" t="s">
        <v>3</v>
      </c>
      <c r="G3621" s="120">
        <v>1624301</v>
      </c>
      <c r="H3621" s="124"/>
      <c r="I3621" s="128" t="s">
        <v>8041</v>
      </c>
      <c r="J3621" s="124"/>
      <c r="K3621" s="124"/>
      <c r="L3621" s="124"/>
      <c r="M3621" s="124"/>
      <c r="N3621" s="207">
        <v>0</v>
      </c>
      <c r="O3621" s="207">
        <v>268.10000000000002</v>
      </c>
      <c r="P3621" s="124" t="s">
        <v>1314</v>
      </c>
    </row>
    <row r="3622" spans="1:16" ht="51">
      <c r="A3622" s="257" t="s">
        <v>619</v>
      </c>
      <c r="B3622" s="124"/>
      <c r="C3622" s="125" t="s">
        <v>713</v>
      </c>
      <c r="D3622" s="119">
        <v>43241</v>
      </c>
      <c r="E3622" s="120" t="s">
        <v>6879</v>
      </c>
      <c r="F3622" s="120" t="s">
        <v>3</v>
      </c>
      <c r="G3622" s="120">
        <v>1624303</v>
      </c>
      <c r="H3622" s="124"/>
      <c r="I3622" s="128" t="s">
        <v>8042</v>
      </c>
      <c r="J3622" s="124"/>
      <c r="K3622" s="124"/>
      <c r="L3622" s="124"/>
      <c r="M3622" s="124"/>
      <c r="N3622" s="207">
        <v>0</v>
      </c>
      <c r="O3622" s="207">
        <v>268.10000000000002</v>
      </c>
      <c r="P3622" s="124" t="s">
        <v>1314</v>
      </c>
    </row>
    <row r="3623" spans="1:16" ht="51">
      <c r="A3623" s="257">
        <v>130</v>
      </c>
      <c r="B3623" s="124"/>
      <c r="C3623" s="125" t="s">
        <v>727</v>
      </c>
      <c r="D3623" s="119">
        <v>43241</v>
      </c>
      <c r="E3623" s="120" t="s">
        <v>6880</v>
      </c>
      <c r="F3623" s="120" t="s">
        <v>3</v>
      </c>
      <c r="G3623" s="120">
        <v>1624242</v>
      </c>
      <c r="H3623" s="124"/>
      <c r="I3623" s="128" t="s">
        <v>8043</v>
      </c>
      <c r="J3623" s="124"/>
      <c r="K3623" s="124"/>
      <c r="L3623" s="124"/>
      <c r="M3623" s="124"/>
      <c r="N3623" s="207">
        <v>0</v>
      </c>
      <c r="O3623" s="207">
        <v>90000</v>
      </c>
      <c r="P3623" s="124" t="s">
        <v>1314</v>
      </c>
    </row>
    <row r="3624" spans="1:16" ht="51">
      <c r="A3624" s="257">
        <v>680</v>
      </c>
      <c r="B3624" s="124"/>
      <c r="C3624" s="125" t="s">
        <v>866</v>
      </c>
      <c r="D3624" s="119">
        <v>43241</v>
      </c>
      <c r="E3624" s="120" t="s">
        <v>6881</v>
      </c>
      <c r="F3624" s="120" t="s">
        <v>3</v>
      </c>
      <c r="G3624" s="120">
        <v>1624406</v>
      </c>
      <c r="H3624" s="124"/>
      <c r="I3624" s="128" t="s">
        <v>8044</v>
      </c>
      <c r="J3624" s="124"/>
      <c r="K3624" s="124"/>
      <c r="L3624" s="124"/>
      <c r="M3624" s="124"/>
      <c r="N3624" s="207">
        <v>0</v>
      </c>
      <c r="O3624" s="207">
        <v>100</v>
      </c>
      <c r="P3624" s="124" t="s">
        <v>1314</v>
      </c>
    </row>
    <row r="3625" spans="1:16" ht="51">
      <c r="A3625" s="257" t="s">
        <v>619</v>
      </c>
      <c r="B3625" s="124"/>
      <c r="C3625" s="125" t="s">
        <v>713</v>
      </c>
      <c r="D3625" s="119">
        <v>43241</v>
      </c>
      <c r="E3625" s="120" t="s">
        <v>6882</v>
      </c>
      <c r="F3625" s="120" t="s">
        <v>3</v>
      </c>
      <c r="G3625" s="120">
        <v>1624414</v>
      </c>
      <c r="H3625" s="124"/>
      <c r="I3625" s="128" t="s">
        <v>8045</v>
      </c>
      <c r="J3625" s="124"/>
      <c r="K3625" s="124"/>
      <c r="L3625" s="124"/>
      <c r="M3625" s="124"/>
      <c r="N3625" s="207">
        <v>0</v>
      </c>
      <c r="O3625" s="207">
        <v>6512.66</v>
      </c>
      <c r="P3625" s="124" t="s">
        <v>1314</v>
      </c>
    </row>
    <row r="3626" spans="1:16" ht="51">
      <c r="A3626" s="257">
        <v>373</v>
      </c>
      <c r="B3626" s="124"/>
      <c r="C3626" s="125" t="s">
        <v>1269</v>
      </c>
      <c r="D3626" s="119">
        <v>43241</v>
      </c>
      <c r="E3626" s="120" t="s">
        <v>6883</v>
      </c>
      <c r="F3626" s="120" t="s">
        <v>1315</v>
      </c>
      <c r="G3626" s="120">
        <v>17737365</v>
      </c>
      <c r="H3626" s="124"/>
      <c r="I3626" s="128" t="s">
        <v>8046</v>
      </c>
      <c r="J3626" s="124"/>
      <c r="K3626" s="124"/>
      <c r="L3626" s="124"/>
      <c r="M3626" s="124"/>
      <c r="N3626" s="207">
        <v>0</v>
      </c>
      <c r="O3626" s="207">
        <v>1128296.78</v>
      </c>
      <c r="P3626" s="124" t="s">
        <v>1314</v>
      </c>
    </row>
    <row r="3627" spans="1:16" ht="51">
      <c r="A3627" s="257">
        <v>373</v>
      </c>
      <c r="B3627" s="124"/>
      <c r="C3627" s="125" t="s">
        <v>1269</v>
      </c>
      <c r="D3627" s="119">
        <v>43241</v>
      </c>
      <c r="E3627" s="120" t="s">
        <v>6884</v>
      </c>
      <c r="F3627" s="120" t="s">
        <v>1315</v>
      </c>
      <c r="G3627" s="120">
        <v>17737368</v>
      </c>
      <c r="H3627" s="124"/>
      <c r="I3627" s="128" t="s">
        <v>8047</v>
      </c>
      <c r="J3627" s="124"/>
      <c r="K3627" s="124"/>
      <c r="L3627" s="124"/>
      <c r="M3627" s="124"/>
      <c r="N3627" s="207">
        <v>0</v>
      </c>
      <c r="O3627" s="207">
        <v>3760989.27</v>
      </c>
      <c r="P3627" s="124" t="s">
        <v>1314</v>
      </c>
    </row>
    <row r="3628" spans="1:16" ht="63.75">
      <c r="A3628" s="257">
        <v>373</v>
      </c>
      <c r="B3628" s="124"/>
      <c r="C3628" s="125" t="s">
        <v>1269</v>
      </c>
      <c r="D3628" s="119">
        <v>43241</v>
      </c>
      <c r="E3628" s="120" t="s">
        <v>6885</v>
      </c>
      <c r="F3628" s="120" t="s">
        <v>1315</v>
      </c>
      <c r="G3628" s="120">
        <v>17757269</v>
      </c>
      <c r="H3628" s="124"/>
      <c r="I3628" s="128" t="s">
        <v>8048</v>
      </c>
      <c r="J3628" s="124"/>
      <c r="K3628" s="124"/>
      <c r="L3628" s="124"/>
      <c r="M3628" s="124"/>
      <c r="N3628" s="207">
        <v>0</v>
      </c>
      <c r="O3628" s="207">
        <v>3845314.71</v>
      </c>
      <c r="P3628" s="124" t="s">
        <v>1314</v>
      </c>
    </row>
    <row r="3629" spans="1:16" ht="63.75">
      <c r="A3629" s="257">
        <v>378</v>
      </c>
      <c r="B3629" s="124"/>
      <c r="C3629" s="125" t="s">
        <v>1274</v>
      </c>
      <c r="D3629" s="119">
        <v>43241</v>
      </c>
      <c r="E3629" s="120" t="s">
        <v>6886</v>
      </c>
      <c r="F3629" s="120" t="s">
        <v>11</v>
      </c>
      <c r="G3629" s="120">
        <v>922095</v>
      </c>
      <c r="H3629" s="124"/>
      <c r="I3629" s="128" t="s">
        <v>8049</v>
      </c>
      <c r="J3629" s="124"/>
      <c r="K3629" s="124"/>
      <c r="L3629" s="124"/>
      <c r="M3629" s="124"/>
      <c r="N3629" s="207">
        <v>50</v>
      </c>
      <c r="O3629" s="207">
        <v>0</v>
      </c>
      <c r="P3629" s="124" t="s">
        <v>1314</v>
      </c>
    </row>
    <row r="3630" spans="1:16" ht="89.25">
      <c r="A3630" s="257">
        <v>513</v>
      </c>
      <c r="B3630" s="124"/>
      <c r="C3630" s="125" t="s">
        <v>201</v>
      </c>
      <c r="D3630" s="119">
        <v>43241</v>
      </c>
      <c r="E3630" s="120" t="s">
        <v>6887</v>
      </c>
      <c r="F3630" s="120" t="s">
        <v>15</v>
      </c>
      <c r="G3630" s="120">
        <v>5019</v>
      </c>
      <c r="H3630" s="124"/>
      <c r="I3630" s="128" t="s">
        <v>8050</v>
      </c>
      <c r="J3630" s="124"/>
      <c r="K3630" s="124"/>
      <c r="L3630" s="124"/>
      <c r="M3630" s="124"/>
      <c r="N3630" s="207">
        <v>105624.3</v>
      </c>
      <c r="O3630" s="207">
        <v>0</v>
      </c>
      <c r="P3630" s="124" t="s">
        <v>1314</v>
      </c>
    </row>
    <row r="3631" spans="1:16" ht="89.25">
      <c r="A3631" s="257">
        <v>513</v>
      </c>
      <c r="B3631" s="124"/>
      <c r="C3631" s="125" t="s">
        <v>201</v>
      </c>
      <c r="D3631" s="119">
        <v>43241</v>
      </c>
      <c r="E3631" s="120" t="s">
        <v>6888</v>
      </c>
      <c r="F3631" s="120" t="s">
        <v>15</v>
      </c>
      <c r="G3631" s="120">
        <v>5026</v>
      </c>
      <c r="H3631" s="124"/>
      <c r="I3631" s="128" t="s">
        <v>8051</v>
      </c>
      <c r="J3631" s="124"/>
      <c r="K3631" s="124"/>
      <c r="L3631" s="124"/>
      <c r="M3631" s="124"/>
      <c r="N3631" s="207">
        <v>317.81</v>
      </c>
      <c r="O3631" s="207">
        <v>0</v>
      </c>
      <c r="P3631" s="124" t="s">
        <v>1314</v>
      </c>
    </row>
    <row r="3632" spans="1:16" ht="76.5">
      <c r="A3632" s="257">
        <v>20</v>
      </c>
      <c r="B3632" s="124"/>
      <c r="C3632" s="125" t="s">
        <v>693</v>
      </c>
      <c r="D3632" s="119">
        <v>43241</v>
      </c>
      <c r="E3632" s="120" t="s">
        <v>6889</v>
      </c>
      <c r="F3632" s="120" t="s">
        <v>15</v>
      </c>
      <c r="G3632" s="120">
        <v>5022</v>
      </c>
      <c r="H3632" s="124"/>
      <c r="I3632" s="128" t="s">
        <v>8052</v>
      </c>
      <c r="J3632" s="124"/>
      <c r="K3632" s="124"/>
      <c r="L3632" s="124"/>
      <c r="M3632" s="124"/>
      <c r="N3632" s="207">
        <v>660.2</v>
      </c>
      <c r="O3632" s="207">
        <v>0</v>
      </c>
      <c r="P3632" s="124" t="s">
        <v>1314</v>
      </c>
    </row>
    <row r="3633" spans="1:16" ht="51">
      <c r="A3633" s="257" t="s">
        <v>619</v>
      </c>
      <c r="B3633" s="124"/>
      <c r="C3633" s="125" t="s">
        <v>713</v>
      </c>
      <c r="D3633" s="119">
        <v>43241</v>
      </c>
      <c r="E3633" s="120" t="s">
        <v>6890</v>
      </c>
      <c r="F3633" s="120" t="s">
        <v>6</v>
      </c>
      <c r="G3633" s="120">
        <v>976982</v>
      </c>
      <c r="H3633" s="124"/>
      <c r="I3633" s="128" t="s">
        <v>8053</v>
      </c>
      <c r="J3633" s="124"/>
      <c r="K3633" s="124"/>
      <c r="L3633" s="124"/>
      <c r="M3633" s="124"/>
      <c r="N3633" s="207">
        <v>0</v>
      </c>
      <c r="O3633" s="207">
        <v>19722.36</v>
      </c>
      <c r="P3633" s="124" t="s">
        <v>1314</v>
      </c>
    </row>
    <row r="3634" spans="1:16" ht="38.25">
      <c r="A3634" s="257">
        <v>373</v>
      </c>
      <c r="B3634" s="124"/>
      <c r="C3634" s="125" t="s">
        <v>1269</v>
      </c>
      <c r="D3634" s="119">
        <v>43242</v>
      </c>
      <c r="E3634" s="120" t="s">
        <v>6891</v>
      </c>
      <c r="F3634" s="120" t="s">
        <v>3</v>
      </c>
      <c r="G3634" s="120">
        <v>1624882</v>
      </c>
      <c r="H3634" s="124"/>
      <c r="I3634" s="128" t="s">
        <v>8054</v>
      </c>
      <c r="J3634" s="124"/>
      <c r="K3634" s="124"/>
      <c r="L3634" s="124"/>
      <c r="M3634" s="124"/>
      <c r="N3634" s="207">
        <v>0</v>
      </c>
      <c r="O3634" s="207">
        <v>3649.58</v>
      </c>
      <c r="P3634" s="124" t="s">
        <v>1314</v>
      </c>
    </row>
    <row r="3635" spans="1:16" ht="51">
      <c r="A3635" s="257">
        <v>292</v>
      </c>
      <c r="B3635" s="124"/>
      <c r="C3635" s="125" t="s">
        <v>152</v>
      </c>
      <c r="D3635" s="119">
        <v>43242</v>
      </c>
      <c r="E3635" s="120" t="s">
        <v>6892</v>
      </c>
      <c r="F3635" s="120" t="s">
        <v>3</v>
      </c>
      <c r="G3635" s="120">
        <v>1624879</v>
      </c>
      <c r="H3635" s="124"/>
      <c r="I3635" s="128" t="s">
        <v>4136</v>
      </c>
      <c r="J3635" s="124"/>
      <c r="K3635" s="124"/>
      <c r="L3635" s="124"/>
      <c r="M3635" s="124"/>
      <c r="N3635" s="207">
        <v>0</v>
      </c>
      <c r="O3635" s="207">
        <v>75</v>
      </c>
      <c r="P3635" s="124" t="s">
        <v>1314</v>
      </c>
    </row>
    <row r="3636" spans="1:16" ht="51">
      <c r="A3636" s="257">
        <v>292</v>
      </c>
      <c r="B3636" s="124"/>
      <c r="C3636" s="125" t="s">
        <v>152</v>
      </c>
      <c r="D3636" s="119">
        <v>43242</v>
      </c>
      <c r="E3636" s="120" t="s">
        <v>6893</v>
      </c>
      <c r="F3636" s="120" t="s">
        <v>3</v>
      </c>
      <c r="G3636" s="120">
        <v>1624877</v>
      </c>
      <c r="H3636" s="124"/>
      <c r="I3636" s="128" t="s">
        <v>4136</v>
      </c>
      <c r="J3636" s="124"/>
      <c r="K3636" s="124"/>
      <c r="L3636" s="124"/>
      <c r="M3636" s="124"/>
      <c r="N3636" s="207">
        <v>0</v>
      </c>
      <c r="O3636" s="207">
        <v>99</v>
      </c>
      <c r="P3636" s="124" t="s">
        <v>1314</v>
      </c>
    </row>
    <row r="3637" spans="1:16" ht="51">
      <c r="A3637" s="257">
        <v>292</v>
      </c>
      <c r="B3637" s="124"/>
      <c r="C3637" s="125" t="s">
        <v>152</v>
      </c>
      <c r="D3637" s="119">
        <v>43242</v>
      </c>
      <c r="E3637" s="120" t="s">
        <v>6894</v>
      </c>
      <c r="F3637" s="120" t="s">
        <v>3</v>
      </c>
      <c r="G3637" s="120">
        <v>1624874</v>
      </c>
      <c r="H3637" s="124"/>
      <c r="I3637" s="128" t="s">
        <v>4136</v>
      </c>
      <c r="J3637" s="124"/>
      <c r="K3637" s="124"/>
      <c r="L3637" s="124"/>
      <c r="M3637" s="124"/>
      <c r="N3637" s="207">
        <v>0</v>
      </c>
      <c r="O3637" s="207">
        <v>98</v>
      </c>
      <c r="P3637" s="124" t="s">
        <v>1314</v>
      </c>
    </row>
    <row r="3638" spans="1:16" ht="51">
      <c r="A3638" s="257">
        <v>292</v>
      </c>
      <c r="B3638" s="124"/>
      <c r="C3638" s="125" t="s">
        <v>152</v>
      </c>
      <c r="D3638" s="119">
        <v>43242</v>
      </c>
      <c r="E3638" s="120" t="s">
        <v>6895</v>
      </c>
      <c r="F3638" s="120" t="s">
        <v>3</v>
      </c>
      <c r="G3638" s="120">
        <v>1624884</v>
      </c>
      <c r="H3638" s="124"/>
      <c r="I3638" s="128" t="s">
        <v>4136</v>
      </c>
      <c r="J3638" s="124"/>
      <c r="K3638" s="124"/>
      <c r="L3638" s="124"/>
      <c r="M3638" s="124"/>
      <c r="N3638" s="207">
        <v>0</v>
      </c>
      <c r="O3638" s="207">
        <v>104</v>
      </c>
      <c r="P3638" s="124" t="s">
        <v>1314</v>
      </c>
    </row>
    <row r="3639" spans="1:16" ht="51">
      <c r="A3639" s="257">
        <v>292</v>
      </c>
      <c r="B3639" s="124"/>
      <c r="C3639" s="125" t="s">
        <v>152</v>
      </c>
      <c r="D3639" s="119">
        <v>43242</v>
      </c>
      <c r="E3639" s="120" t="s">
        <v>6896</v>
      </c>
      <c r="F3639" s="120" t="s">
        <v>3</v>
      </c>
      <c r="G3639" s="120">
        <v>1624886</v>
      </c>
      <c r="H3639" s="124"/>
      <c r="I3639" s="128" t="s">
        <v>4136</v>
      </c>
      <c r="J3639" s="124"/>
      <c r="K3639" s="124"/>
      <c r="L3639" s="124"/>
      <c r="M3639" s="124"/>
      <c r="N3639" s="207">
        <v>0</v>
      </c>
      <c r="O3639" s="207">
        <v>83</v>
      </c>
      <c r="P3639" s="124" t="s">
        <v>1314</v>
      </c>
    </row>
    <row r="3640" spans="1:16" ht="51">
      <c r="A3640" s="257">
        <v>292</v>
      </c>
      <c r="B3640" s="124"/>
      <c r="C3640" s="125" t="s">
        <v>152</v>
      </c>
      <c r="D3640" s="119">
        <v>43242</v>
      </c>
      <c r="E3640" s="120" t="s">
        <v>6897</v>
      </c>
      <c r="F3640" s="120" t="s">
        <v>3</v>
      </c>
      <c r="G3640" s="120">
        <v>1624888</v>
      </c>
      <c r="H3640" s="124"/>
      <c r="I3640" s="128" t="s">
        <v>4136</v>
      </c>
      <c r="J3640" s="124"/>
      <c r="K3640" s="124"/>
      <c r="L3640" s="124"/>
      <c r="M3640" s="124"/>
      <c r="N3640" s="207">
        <v>0</v>
      </c>
      <c r="O3640" s="207">
        <v>79</v>
      </c>
      <c r="P3640" s="124" t="s">
        <v>1314</v>
      </c>
    </row>
    <row r="3641" spans="1:16" ht="51">
      <c r="A3641" s="257">
        <v>292</v>
      </c>
      <c r="B3641" s="124"/>
      <c r="C3641" s="125" t="s">
        <v>152</v>
      </c>
      <c r="D3641" s="119">
        <v>43242</v>
      </c>
      <c r="E3641" s="120" t="s">
        <v>6898</v>
      </c>
      <c r="F3641" s="120" t="s">
        <v>3</v>
      </c>
      <c r="G3641" s="120">
        <v>1624894</v>
      </c>
      <c r="H3641" s="124"/>
      <c r="I3641" s="128" t="s">
        <v>4136</v>
      </c>
      <c r="J3641" s="124"/>
      <c r="K3641" s="124"/>
      <c r="L3641" s="124"/>
      <c r="M3641" s="124"/>
      <c r="N3641" s="207">
        <v>0</v>
      </c>
      <c r="O3641" s="207">
        <v>76</v>
      </c>
      <c r="P3641" s="124" t="s">
        <v>1314</v>
      </c>
    </row>
    <row r="3642" spans="1:16" ht="51">
      <c r="A3642" s="257">
        <v>292</v>
      </c>
      <c r="B3642" s="124"/>
      <c r="C3642" s="125" t="s">
        <v>152</v>
      </c>
      <c r="D3642" s="119">
        <v>43242</v>
      </c>
      <c r="E3642" s="120" t="s">
        <v>6899</v>
      </c>
      <c r="F3642" s="120" t="s">
        <v>3</v>
      </c>
      <c r="G3642" s="120">
        <v>1624897</v>
      </c>
      <c r="H3642" s="124"/>
      <c r="I3642" s="128" t="s">
        <v>4136</v>
      </c>
      <c r="J3642" s="124"/>
      <c r="K3642" s="124"/>
      <c r="L3642" s="124"/>
      <c r="M3642" s="124"/>
      <c r="N3642" s="207">
        <v>0</v>
      </c>
      <c r="O3642" s="207">
        <v>72</v>
      </c>
      <c r="P3642" s="124" t="s">
        <v>1314</v>
      </c>
    </row>
    <row r="3643" spans="1:16" ht="51">
      <c r="A3643" s="257">
        <v>292</v>
      </c>
      <c r="B3643" s="124"/>
      <c r="C3643" s="125" t="s">
        <v>152</v>
      </c>
      <c r="D3643" s="119">
        <v>43242</v>
      </c>
      <c r="E3643" s="120" t="s">
        <v>6900</v>
      </c>
      <c r="F3643" s="120" t="s">
        <v>3</v>
      </c>
      <c r="G3643" s="120">
        <v>1624899</v>
      </c>
      <c r="H3643" s="124"/>
      <c r="I3643" s="128" t="s">
        <v>4136</v>
      </c>
      <c r="J3643" s="124"/>
      <c r="K3643" s="124"/>
      <c r="L3643" s="124"/>
      <c r="M3643" s="124"/>
      <c r="N3643" s="207">
        <v>0</v>
      </c>
      <c r="O3643" s="207">
        <v>64</v>
      </c>
      <c r="P3643" s="124" t="s">
        <v>1314</v>
      </c>
    </row>
    <row r="3644" spans="1:16" ht="51">
      <c r="A3644" s="257">
        <v>292</v>
      </c>
      <c r="B3644" s="124"/>
      <c r="C3644" s="125" t="s">
        <v>152</v>
      </c>
      <c r="D3644" s="119">
        <v>43242</v>
      </c>
      <c r="E3644" s="120" t="s">
        <v>6901</v>
      </c>
      <c r="F3644" s="120" t="s">
        <v>3</v>
      </c>
      <c r="G3644" s="120">
        <v>1624900</v>
      </c>
      <c r="H3644" s="124"/>
      <c r="I3644" s="128" t="s">
        <v>4136</v>
      </c>
      <c r="J3644" s="124"/>
      <c r="K3644" s="124"/>
      <c r="L3644" s="124"/>
      <c r="M3644" s="124"/>
      <c r="N3644" s="207">
        <v>0</v>
      </c>
      <c r="O3644" s="207">
        <v>64</v>
      </c>
      <c r="P3644" s="124" t="s">
        <v>1314</v>
      </c>
    </row>
    <row r="3645" spans="1:16" ht="51">
      <c r="A3645" s="257">
        <v>292</v>
      </c>
      <c r="B3645" s="124"/>
      <c r="C3645" s="125" t="s">
        <v>152</v>
      </c>
      <c r="D3645" s="119">
        <v>43242</v>
      </c>
      <c r="E3645" s="120" t="s">
        <v>6902</v>
      </c>
      <c r="F3645" s="120" t="s">
        <v>3</v>
      </c>
      <c r="G3645" s="120">
        <v>1624901</v>
      </c>
      <c r="H3645" s="124"/>
      <c r="I3645" s="128" t="s">
        <v>8055</v>
      </c>
      <c r="J3645" s="124"/>
      <c r="K3645" s="124"/>
      <c r="L3645" s="124"/>
      <c r="M3645" s="124"/>
      <c r="N3645" s="207">
        <v>0</v>
      </c>
      <c r="O3645" s="207">
        <v>87</v>
      </c>
      <c r="P3645" s="124" t="s">
        <v>1314</v>
      </c>
    </row>
    <row r="3646" spans="1:16" ht="51">
      <c r="A3646" s="257">
        <v>292</v>
      </c>
      <c r="B3646" s="124"/>
      <c r="C3646" s="125" t="s">
        <v>152</v>
      </c>
      <c r="D3646" s="119">
        <v>43242</v>
      </c>
      <c r="E3646" s="120" t="s">
        <v>6903</v>
      </c>
      <c r="F3646" s="120" t="s">
        <v>3</v>
      </c>
      <c r="G3646" s="120">
        <v>1624903</v>
      </c>
      <c r="H3646" s="124"/>
      <c r="I3646" s="128" t="s">
        <v>4136</v>
      </c>
      <c r="J3646" s="124"/>
      <c r="K3646" s="124"/>
      <c r="L3646" s="124"/>
      <c r="M3646" s="124"/>
      <c r="N3646" s="207">
        <v>0</v>
      </c>
      <c r="O3646" s="207">
        <v>90</v>
      </c>
      <c r="P3646" s="124" t="s">
        <v>1314</v>
      </c>
    </row>
    <row r="3647" spans="1:16" ht="51">
      <c r="A3647" s="257">
        <v>86</v>
      </c>
      <c r="B3647" s="124"/>
      <c r="C3647" s="125" t="s">
        <v>710</v>
      </c>
      <c r="D3647" s="119">
        <v>43242</v>
      </c>
      <c r="E3647" s="120" t="s">
        <v>6904</v>
      </c>
      <c r="F3647" s="120" t="s">
        <v>3</v>
      </c>
      <c r="G3647" s="120">
        <v>1624789</v>
      </c>
      <c r="H3647" s="124"/>
      <c r="I3647" s="128" t="s">
        <v>8056</v>
      </c>
      <c r="J3647" s="124"/>
      <c r="K3647" s="124"/>
      <c r="L3647" s="124"/>
      <c r="M3647" s="124"/>
      <c r="N3647" s="207">
        <v>0</v>
      </c>
      <c r="O3647" s="207">
        <v>3</v>
      </c>
      <c r="P3647" s="124" t="s">
        <v>1314</v>
      </c>
    </row>
    <row r="3648" spans="1:16" ht="63.75">
      <c r="A3648" s="257" t="s">
        <v>619</v>
      </c>
      <c r="B3648" s="124"/>
      <c r="C3648" s="125" t="s">
        <v>713</v>
      </c>
      <c r="D3648" s="119">
        <v>43242</v>
      </c>
      <c r="E3648" s="120" t="s">
        <v>6905</v>
      </c>
      <c r="F3648" s="120" t="s">
        <v>3</v>
      </c>
      <c r="G3648" s="120">
        <v>1624817</v>
      </c>
      <c r="H3648" s="124"/>
      <c r="I3648" s="128" t="s">
        <v>8057</v>
      </c>
      <c r="J3648" s="124"/>
      <c r="K3648" s="124"/>
      <c r="L3648" s="124"/>
      <c r="M3648" s="124"/>
      <c r="N3648" s="207">
        <v>0</v>
      </c>
      <c r="O3648" s="207">
        <v>371</v>
      </c>
      <c r="P3648" s="124" t="s">
        <v>1314</v>
      </c>
    </row>
    <row r="3649" spans="1:16" ht="51">
      <c r="A3649" s="257" t="s">
        <v>619</v>
      </c>
      <c r="B3649" s="124"/>
      <c r="C3649" s="125" t="s">
        <v>713</v>
      </c>
      <c r="D3649" s="119">
        <v>43242</v>
      </c>
      <c r="E3649" s="120" t="s">
        <v>6906</v>
      </c>
      <c r="F3649" s="120" t="s">
        <v>3</v>
      </c>
      <c r="G3649" s="120">
        <v>1624839</v>
      </c>
      <c r="H3649" s="124"/>
      <c r="I3649" s="128" t="s">
        <v>8058</v>
      </c>
      <c r="J3649" s="124"/>
      <c r="K3649" s="124"/>
      <c r="L3649" s="124"/>
      <c r="M3649" s="124"/>
      <c r="N3649" s="207">
        <v>0</v>
      </c>
      <c r="O3649" s="207">
        <v>493.05</v>
      </c>
      <c r="P3649" s="124" t="s">
        <v>1314</v>
      </c>
    </row>
    <row r="3650" spans="1:16" ht="51">
      <c r="A3650" s="257" t="s">
        <v>619</v>
      </c>
      <c r="B3650" s="124"/>
      <c r="C3650" s="125" t="s">
        <v>713</v>
      </c>
      <c r="D3650" s="119">
        <v>43242</v>
      </c>
      <c r="E3650" s="120" t="s">
        <v>6907</v>
      </c>
      <c r="F3650" s="120" t="s">
        <v>3</v>
      </c>
      <c r="G3650" s="120">
        <v>1624855</v>
      </c>
      <c r="H3650" s="124"/>
      <c r="I3650" s="128" t="s">
        <v>8059</v>
      </c>
      <c r="J3650" s="124"/>
      <c r="K3650" s="124"/>
      <c r="L3650" s="124"/>
      <c r="M3650" s="124"/>
      <c r="N3650" s="207">
        <v>0</v>
      </c>
      <c r="O3650" s="207">
        <v>1162.5</v>
      </c>
      <c r="P3650" s="124" t="s">
        <v>1314</v>
      </c>
    </row>
    <row r="3651" spans="1:16" ht="51">
      <c r="A3651" s="257" t="s">
        <v>619</v>
      </c>
      <c r="B3651" s="124"/>
      <c r="C3651" s="125" t="s">
        <v>713</v>
      </c>
      <c r="D3651" s="119">
        <v>43242</v>
      </c>
      <c r="E3651" s="120" t="s">
        <v>6908</v>
      </c>
      <c r="F3651" s="120" t="s">
        <v>3</v>
      </c>
      <c r="G3651" s="120">
        <v>1624864</v>
      </c>
      <c r="H3651" s="124"/>
      <c r="I3651" s="128" t="s">
        <v>5699</v>
      </c>
      <c r="J3651" s="124"/>
      <c r="K3651" s="124"/>
      <c r="L3651" s="124"/>
      <c r="M3651" s="124"/>
      <c r="N3651" s="207">
        <v>0</v>
      </c>
      <c r="O3651" s="207">
        <v>70</v>
      </c>
      <c r="P3651" s="124" t="s">
        <v>1314</v>
      </c>
    </row>
    <row r="3652" spans="1:16" ht="51">
      <c r="A3652" s="257" t="s">
        <v>619</v>
      </c>
      <c r="B3652" s="124"/>
      <c r="C3652" s="125" t="s">
        <v>713</v>
      </c>
      <c r="D3652" s="119">
        <v>43242</v>
      </c>
      <c r="E3652" s="120" t="s">
        <v>6909</v>
      </c>
      <c r="F3652" s="120" t="s">
        <v>3</v>
      </c>
      <c r="G3652" s="120">
        <v>1624865</v>
      </c>
      <c r="H3652" s="124"/>
      <c r="I3652" s="128" t="s">
        <v>5699</v>
      </c>
      <c r="J3652" s="124"/>
      <c r="K3652" s="124"/>
      <c r="L3652" s="124"/>
      <c r="M3652" s="124"/>
      <c r="N3652" s="207">
        <v>0</v>
      </c>
      <c r="O3652" s="207">
        <v>112</v>
      </c>
      <c r="P3652" s="124" t="s">
        <v>1314</v>
      </c>
    </row>
    <row r="3653" spans="1:16" ht="51">
      <c r="A3653" s="257">
        <v>292</v>
      </c>
      <c r="B3653" s="124"/>
      <c r="C3653" s="125" t="s">
        <v>152</v>
      </c>
      <c r="D3653" s="119">
        <v>43242</v>
      </c>
      <c r="E3653" s="120" t="s">
        <v>6910</v>
      </c>
      <c r="F3653" s="120" t="s">
        <v>3</v>
      </c>
      <c r="G3653" s="120">
        <v>1624904</v>
      </c>
      <c r="H3653" s="124"/>
      <c r="I3653" s="128" t="s">
        <v>4136</v>
      </c>
      <c r="J3653" s="124"/>
      <c r="K3653" s="124"/>
      <c r="L3653" s="124"/>
      <c r="M3653" s="124"/>
      <c r="N3653" s="207">
        <v>0</v>
      </c>
      <c r="O3653" s="207">
        <v>97</v>
      </c>
      <c r="P3653" s="124" t="s">
        <v>1314</v>
      </c>
    </row>
    <row r="3654" spans="1:16" ht="51">
      <c r="A3654" s="257">
        <v>292</v>
      </c>
      <c r="B3654" s="124"/>
      <c r="C3654" s="125" t="s">
        <v>152</v>
      </c>
      <c r="D3654" s="119">
        <v>43242</v>
      </c>
      <c r="E3654" s="120" t="s">
        <v>6911</v>
      </c>
      <c r="F3654" s="120" t="s">
        <v>3</v>
      </c>
      <c r="G3654" s="120">
        <v>1624906</v>
      </c>
      <c r="H3654" s="124"/>
      <c r="I3654" s="128" t="s">
        <v>4136</v>
      </c>
      <c r="J3654" s="124"/>
      <c r="K3654" s="124"/>
      <c r="L3654" s="124"/>
      <c r="M3654" s="124"/>
      <c r="N3654" s="207">
        <v>0</v>
      </c>
      <c r="O3654" s="207">
        <v>54</v>
      </c>
      <c r="P3654" s="124" t="s">
        <v>1314</v>
      </c>
    </row>
    <row r="3655" spans="1:16" ht="51">
      <c r="A3655" s="257">
        <v>86</v>
      </c>
      <c r="B3655" s="124"/>
      <c r="C3655" s="125" t="s">
        <v>710</v>
      </c>
      <c r="D3655" s="119">
        <v>43242</v>
      </c>
      <c r="E3655" s="120" t="s">
        <v>6912</v>
      </c>
      <c r="F3655" s="120" t="s">
        <v>3</v>
      </c>
      <c r="G3655" s="120">
        <v>1624796</v>
      </c>
      <c r="H3655" s="124"/>
      <c r="I3655" s="128" t="s">
        <v>8060</v>
      </c>
      <c r="J3655" s="124"/>
      <c r="K3655" s="124"/>
      <c r="L3655" s="124"/>
      <c r="M3655" s="124"/>
      <c r="N3655" s="207">
        <v>0</v>
      </c>
      <c r="O3655" s="207">
        <v>8442.9500000000007</v>
      </c>
      <c r="P3655" s="124" t="s">
        <v>1314</v>
      </c>
    </row>
    <row r="3656" spans="1:16" ht="51">
      <c r="A3656" s="257">
        <v>86</v>
      </c>
      <c r="B3656" s="124"/>
      <c r="C3656" s="125" t="s">
        <v>710</v>
      </c>
      <c r="D3656" s="119">
        <v>43242</v>
      </c>
      <c r="E3656" s="120" t="s">
        <v>6913</v>
      </c>
      <c r="F3656" s="120" t="s">
        <v>3</v>
      </c>
      <c r="G3656" s="120">
        <v>1624797</v>
      </c>
      <c r="H3656" s="124"/>
      <c r="I3656" s="128" t="s">
        <v>8061</v>
      </c>
      <c r="J3656" s="124"/>
      <c r="K3656" s="124"/>
      <c r="L3656" s="124"/>
      <c r="M3656" s="124"/>
      <c r="N3656" s="207">
        <v>0</v>
      </c>
      <c r="O3656" s="207">
        <v>1886.54</v>
      </c>
      <c r="P3656" s="124" t="s">
        <v>1314</v>
      </c>
    </row>
    <row r="3657" spans="1:16" ht="51">
      <c r="A3657" s="257">
        <v>86</v>
      </c>
      <c r="B3657" s="124"/>
      <c r="C3657" s="125" t="s">
        <v>710</v>
      </c>
      <c r="D3657" s="119">
        <v>43242</v>
      </c>
      <c r="E3657" s="120" t="s">
        <v>6914</v>
      </c>
      <c r="F3657" s="120" t="s">
        <v>3</v>
      </c>
      <c r="G3657" s="120">
        <v>1624799</v>
      </c>
      <c r="H3657" s="124"/>
      <c r="I3657" s="128" t="s">
        <v>8062</v>
      </c>
      <c r="J3657" s="124"/>
      <c r="K3657" s="124"/>
      <c r="L3657" s="124"/>
      <c r="M3657" s="124"/>
      <c r="N3657" s="207">
        <v>0</v>
      </c>
      <c r="O3657" s="207">
        <v>8565.4</v>
      </c>
      <c r="P3657" s="124" t="s">
        <v>1314</v>
      </c>
    </row>
    <row r="3658" spans="1:16" ht="51">
      <c r="A3658" s="257">
        <v>86</v>
      </c>
      <c r="B3658" s="124"/>
      <c r="C3658" s="125" t="s">
        <v>710</v>
      </c>
      <c r="D3658" s="119">
        <v>43242</v>
      </c>
      <c r="E3658" s="120" t="s">
        <v>6915</v>
      </c>
      <c r="F3658" s="120" t="s">
        <v>3</v>
      </c>
      <c r="G3658" s="120">
        <v>1624803</v>
      </c>
      <c r="H3658" s="124"/>
      <c r="I3658" s="128" t="s">
        <v>8063</v>
      </c>
      <c r="J3658" s="124"/>
      <c r="K3658" s="124"/>
      <c r="L3658" s="124"/>
      <c r="M3658" s="124"/>
      <c r="N3658" s="207">
        <v>0</v>
      </c>
      <c r="O3658" s="207">
        <v>756</v>
      </c>
      <c r="P3658" s="124" t="s">
        <v>1314</v>
      </c>
    </row>
    <row r="3659" spans="1:16" ht="51">
      <c r="A3659" s="257">
        <v>86</v>
      </c>
      <c r="B3659" s="124"/>
      <c r="C3659" s="125" t="s">
        <v>710</v>
      </c>
      <c r="D3659" s="119">
        <v>43242</v>
      </c>
      <c r="E3659" s="120" t="s">
        <v>6916</v>
      </c>
      <c r="F3659" s="120" t="s">
        <v>3</v>
      </c>
      <c r="G3659" s="120">
        <v>1624804</v>
      </c>
      <c r="H3659" s="124"/>
      <c r="I3659" s="128" t="s">
        <v>8064</v>
      </c>
      <c r="J3659" s="124"/>
      <c r="K3659" s="124"/>
      <c r="L3659" s="124"/>
      <c r="M3659" s="124"/>
      <c r="N3659" s="207">
        <v>0</v>
      </c>
      <c r="O3659" s="207">
        <v>360000</v>
      </c>
      <c r="P3659" s="124" t="s">
        <v>1314</v>
      </c>
    </row>
    <row r="3660" spans="1:16" ht="51">
      <c r="A3660" s="257">
        <v>592</v>
      </c>
      <c r="B3660" s="124"/>
      <c r="C3660" s="125" t="s">
        <v>862</v>
      </c>
      <c r="D3660" s="119">
        <v>43242</v>
      </c>
      <c r="E3660" s="120" t="s">
        <v>6917</v>
      </c>
      <c r="F3660" s="120" t="s">
        <v>3</v>
      </c>
      <c r="G3660" s="120">
        <v>1624805</v>
      </c>
      <c r="H3660" s="124"/>
      <c r="I3660" s="128" t="s">
        <v>8065</v>
      </c>
      <c r="J3660" s="124"/>
      <c r="K3660" s="124"/>
      <c r="L3660" s="124"/>
      <c r="M3660" s="124"/>
      <c r="N3660" s="207">
        <v>0</v>
      </c>
      <c r="O3660" s="207">
        <v>2363.7800000000002</v>
      </c>
      <c r="P3660" s="124" t="s">
        <v>1314</v>
      </c>
    </row>
    <row r="3661" spans="1:16" ht="51">
      <c r="A3661" s="257">
        <v>592</v>
      </c>
      <c r="B3661" s="124"/>
      <c r="C3661" s="125" t="s">
        <v>862</v>
      </c>
      <c r="D3661" s="119">
        <v>43242</v>
      </c>
      <c r="E3661" s="120" t="s">
        <v>6918</v>
      </c>
      <c r="F3661" s="120" t="s">
        <v>3</v>
      </c>
      <c r="G3661" s="120">
        <v>1624808</v>
      </c>
      <c r="H3661" s="124"/>
      <c r="I3661" s="128" t="s">
        <v>8066</v>
      </c>
      <c r="J3661" s="124"/>
      <c r="K3661" s="124"/>
      <c r="L3661" s="124"/>
      <c r="M3661" s="124"/>
      <c r="N3661" s="207">
        <v>0</v>
      </c>
      <c r="O3661" s="207">
        <v>375.40000000000003</v>
      </c>
      <c r="P3661" s="124" t="s">
        <v>1314</v>
      </c>
    </row>
    <row r="3662" spans="1:16" ht="63.75">
      <c r="A3662" s="257">
        <v>340</v>
      </c>
      <c r="B3662" s="124"/>
      <c r="C3662" s="125" t="s">
        <v>814</v>
      </c>
      <c r="D3662" s="119">
        <v>43242</v>
      </c>
      <c r="E3662" s="120" t="s">
        <v>6919</v>
      </c>
      <c r="F3662" s="120" t="s">
        <v>3</v>
      </c>
      <c r="G3662" s="120">
        <v>1624715</v>
      </c>
      <c r="H3662" s="124"/>
      <c r="I3662" s="128" t="s">
        <v>8067</v>
      </c>
      <c r="J3662" s="124"/>
      <c r="K3662" s="124"/>
      <c r="L3662" s="124"/>
      <c r="M3662" s="124"/>
      <c r="N3662" s="207">
        <v>0</v>
      </c>
      <c r="O3662" s="207">
        <v>27434.79</v>
      </c>
      <c r="P3662" s="124" t="s">
        <v>1314</v>
      </c>
    </row>
    <row r="3663" spans="1:16" ht="51">
      <c r="A3663" s="257">
        <v>287</v>
      </c>
      <c r="B3663" s="124"/>
      <c r="C3663" s="125" t="s">
        <v>790</v>
      </c>
      <c r="D3663" s="119">
        <v>43242</v>
      </c>
      <c r="E3663" s="120" t="s">
        <v>6920</v>
      </c>
      <c r="F3663" s="120" t="s">
        <v>3</v>
      </c>
      <c r="G3663" s="120">
        <v>1624794</v>
      </c>
      <c r="H3663" s="124"/>
      <c r="I3663" s="128" t="s">
        <v>8068</v>
      </c>
      <c r="J3663" s="124"/>
      <c r="K3663" s="124"/>
      <c r="L3663" s="124"/>
      <c r="M3663" s="124"/>
      <c r="N3663" s="207">
        <v>0</v>
      </c>
      <c r="O3663" s="207">
        <v>1463.5</v>
      </c>
      <c r="P3663" s="124" t="s">
        <v>1314</v>
      </c>
    </row>
    <row r="3664" spans="1:16" ht="51">
      <c r="A3664" s="257" t="s">
        <v>619</v>
      </c>
      <c r="B3664" s="124"/>
      <c r="C3664" s="125" t="s">
        <v>713</v>
      </c>
      <c r="D3664" s="119">
        <v>43242</v>
      </c>
      <c r="E3664" s="120" t="s">
        <v>6921</v>
      </c>
      <c r="F3664" s="120" t="s">
        <v>3</v>
      </c>
      <c r="G3664" s="120">
        <v>1624704</v>
      </c>
      <c r="H3664" s="124"/>
      <c r="I3664" s="128" t="s">
        <v>8069</v>
      </c>
      <c r="J3664" s="124"/>
      <c r="K3664" s="124"/>
      <c r="L3664" s="124"/>
      <c r="M3664" s="124"/>
      <c r="N3664" s="207">
        <v>0</v>
      </c>
      <c r="O3664" s="207">
        <v>579.5</v>
      </c>
      <c r="P3664" s="124" t="s">
        <v>1314</v>
      </c>
    </row>
    <row r="3665" spans="1:16" ht="63.75">
      <c r="A3665" s="257">
        <v>35</v>
      </c>
      <c r="B3665" s="124"/>
      <c r="C3665" s="125" t="s">
        <v>696</v>
      </c>
      <c r="D3665" s="119">
        <v>43242</v>
      </c>
      <c r="E3665" s="120" t="s">
        <v>6922</v>
      </c>
      <c r="F3665" s="120" t="s">
        <v>3</v>
      </c>
      <c r="G3665" s="120">
        <v>1624825</v>
      </c>
      <c r="H3665" s="124"/>
      <c r="I3665" s="128" t="s">
        <v>8070</v>
      </c>
      <c r="J3665" s="124"/>
      <c r="K3665" s="124"/>
      <c r="L3665" s="124"/>
      <c r="M3665" s="124"/>
      <c r="N3665" s="207">
        <v>0</v>
      </c>
      <c r="O3665" s="207">
        <v>6650</v>
      </c>
      <c r="P3665" s="124" t="s">
        <v>1314</v>
      </c>
    </row>
    <row r="3666" spans="1:16" ht="63.75">
      <c r="A3666" s="257">
        <v>35</v>
      </c>
      <c r="B3666" s="124"/>
      <c r="C3666" s="125" t="s">
        <v>696</v>
      </c>
      <c r="D3666" s="119">
        <v>43242</v>
      </c>
      <c r="E3666" s="120" t="s">
        <v>6923</v>
      </c>
      <c r="F3666" s="120" t="s">
        <v>3</v>
      </c>
      <c r="G3666" s="120">
        <v>1624827</v>
      </c>
      <c r="H3666" s="124"/>
      <c r="I3666" s="128" t="s">
        <v>8071</v>
      </c>
      <c r="J3666" s="124"/>
      <c r="K3666" s="124"/>
      <c r="L3666" s="124"/>
      <c r="M3666" s="124"/>
      <c r="N3666" s="207">
        <v>0</v>
      </c>
      <c r="O3666" s="207">
        <v>2725.5</v>
      </c>
      <c r="P3666" s="124" t="s">
        <v>1314</v>
      </c>
    </row>
    <row r="3667" spans="1:16" ht="63.75">
      <c r="A3667" s="257">
        <v>35</v>
      </c>
      <c r="B3667" s="124"/>
      <c r="C3667" s="125" t="s">
        <v>696</v>
      </c>
      <c r="D3667" s="119">
        <v>43242</v>
      </c>
      <c r="E3667" s="120" t="s">
        <v>6924</v>
      </c>
      <c r="F3667" s="120" t="s">
        <v>3</v>
      </c>
      <c r="G3667" s="120">
        <v>1624828</v>
      </c>
      <c r="H3667" s="124"/>
      <c r="I3667" s="128" t="s">
        <v>8072</v>
      </c>
      <c r="J3667" s="124"/>
      <c r="K3667" s="124"/>
      <c r="L3667" s="124"/>
      <c r="M3667" s="124"/>
      <c r="N3667" s="207">
        <v>0</v>
      </c>
      <c r="O3667" s="207">
        <v>310</v>
      </c>
      <c r="P3667" s="124" t="s">
        <v>1314</v>
      </c>
    </row>
    <row r="3668" spans="1:16" ht="51">
      <c r="A3668" s="257">
        <v>35</v>
      </c>
      <c r="B3668" s="124"/>
      <c r="C3668" s="125" t="s">
        <v>696</v>
      </c>
      <c r="D3668" s="119">
        <v>43242</v>
      </c>
      <c r="E3668" s="120" t="s">
        <v>6925</v>
      </c>
      <c r="F3668" s="120" t="s">
        <v>3</v>
      </c>
      <c r="G3668" s="120">
        <v>1624830</v>
      </c>
      <c r="H3668" s="124"/>
      <c r="I3668" s="128" t="s">
        <v>8073</v>
      </c>
      <c r="J3668" s="124"/>
      <c r="K3668" s="124"/>
      <c r="L3668" s="124"/>
      <c r="M3668" s="124"/>
      <c r="N3668" s="207">
        <v>0</v>
      </c>
      <c r="O3668" s="207">
        <v>98114.28</v>
      </c>
      <c r="P3668" s="124" t="s">
        <v>1314</v>
      </c>
    </row>
    <row r="3669" spans="1:16" ht="51">
      <c r="A3669" s="257">
        <v>35</v>
      </c>
      <c r="B3669" s="124"/>
      <c r="C3669" s="125" t="s">
        <v>696</v>
      </c>
      <c r="D3669" s="119">
        <v>43242</v>
      </c>
      <c r="E3669" s="120" t="s">
        <v>6926</v>
      </c>
      <c r="F3669" s="120" t="s">
        <v>3</v>
      </c>
      <c r="G3669" s="120">
        <v>1624834</v>
      </c>
      <c r="H3669" s="124"/>
      <c r="I3669" s="128" t="s">
        <v>8074</v>
      </c>
      <c r="J3669" s="124"/>
      <c r="K3669" s="124"/>
      <c r="L3669" s="124"/>
      <c r="M3669" s="124"/>
      <c r="N3669" s="207">
        <v>0</v>
      </c>
      <c r="O3669" s="207">
        <v>310</v>
      </c>
      <c r="P3669" s="124" t="s">
        <v>1314</v>
      </c>
    </row>
    <row r="3670" spans="1:16" ht="51">
      <c r="A3670" s="257">
        <v>35</v>
      </c>
      <c r="B3670" s="124"/>
      <c r="C3670" s="125" t="s">
        <v>696</v>
      </c>
      <c r="D3670" s="119">
        <v>43242</v>
      </c>
      <c r="E3670" s="120" t="s">
        <v>6927</v>
      </c>
      <c r="F3670" s="120" t="s">
        <v>3</v>
      </c>
      <c r="G3670" s="120">
        <v>1624832</v>
      </c>
      <c r="H3670" s="124"/>
      <c r="I3670" s="128" t="s">
        <v>8075</v>
      </c>
      <c r="J3670" s="124"/>
      <c r="K3670" s="124"/>
      <c r="L3670" s="124"/>
      <c r="M3670" s="124"/>
      <c r="N3670" s="207">
        <v>0</v>
      </c>
      <c r="O3670" s="207">
        <v>16710</v>
      </c>
      <c r="P3670" s="124" t="s">
        <v>1314</v>
      </c>
    </row>
    <row r="3671" spans="1:16" ht="51">
      <c r="A3671" s="257">
        <v>513</v>
      </c>
      <c r="B3671" s="124"/>
      <c r="C3671" s="125" t="s">
        <v>201</v>
      </c>
      <c r="D3671" s="119">
        <v>43242</v>
      </c>
      <c r="E3671" s="120" t="s">
        <v>6928</v>
      </c>
      <c r="F3671" s="120" t="s">
        <v>15</v>
      </c>
      <c r="G3671" s="120">
        <v>742185</v>
      </c>
      <c r="H3671" s="124"/>
      <c r="I3671" s="128" t="s">
        <v>8076</v>
      </c>
      <c r="J3671" s="124"/>
      <c r="K3671" s="124"/>
      <c r="L3671" s="124"/>
      <c r="M3671" s="124"/>
      <c r="N3671" s="207">
        <v>50</v>
      </c>
      <c r="O3671" s="207">
        <v>0</v>
      </c>
      <c r="P3671" s="124" t="s">
        <v>1314</v>
      </c>
    </row>
    <row r="3672" spans="1:16" ht="63.75">
      <c r="A3672" s="257">
        <v>513</v>
      </c>
      <c r="B3672" s="124"/>
      <c r="C3672" s="125" t="s">
        <v>201</v>
      </c>
      <c r="D3672" s="119">
        <v>43242</v>
      </c>
      <c r="E3672" s="120" t="s">
        <v>6929</v>
      </c>
      <c r="F3672" s="120" t="s">
        <v>15</v>
      </c>
      <c r="G3672" s="120">
        <v>742738</v>
      </c>
      <c r="H3672" s="124"/>
      <c r="I3672" s="128" t="s">
        <v>8077</v>
      </c>
      <c r="J3672" s="124"/>
      <c r="K3672" s="124"/>
      <c r="L3672" s="124"/>
      <c r="M3672" s="124"/>
      <c r="N3672" s="207">
        <v>50</v>
      </c>
      <c r="O3672" s="207">
        <v>0</v>
      </c>
      <c r="P3672" s="124" t="s">
        <v>1314</v>
      </c>
    </row>
    <row r="3673" spans="1:16" ht="51">
      <c r="A3673" s="257">
        <v>513</v>
      </c>
      <c r="B3673" s="124"/>
      <c r="C3673" s="125" t="s">
        <v>201</v>
      </c>
      <c r="D3673" s="119">
        <v>43242</v>
      </c>
      <c r="E3673" s="120" t="s">
        <v>6930</v>
      </c>
      <c r="F3673" s="120" t="s">
        <v>11</v>
      </c>
      <c r="G3673" s="120">
        <v>922304</v>
      </c>
      <c r="H3673" s="124"/>
      <c r="I3673" s="128" t="s">
        <v>8078</v>
      </c>
      <c r="J3673" s="124"/>
      <c r="K3673" s="124"/>
      <c r="L3673" s="124"/>
      <c r="M3673" s="124"/>
      <c r="N3673" s="207">
        <v>50</v>
      </c>
      <c r="O3673" s="207">
        <v>0</v>
      </c>
      <c r="P3673" s="124" t="s">
        <v>1314</v>
      </c>
    </row>
    <row r="3674" spans="1:16" ht="76.5">
      <c r="A3674" s="257">
        <v>25</v>
      </c>
      <c r="B3674" s="124"/>
      <c r="C3674" s="125" t="s">
        <v>694</v>
      </c>
      <c r="D3674" s="119">
        <v>43242</v>
      </c>
      <c r="E3674" s="120" t="s">
        <v>6931</v>
      </c>
      <c r="F3674" s="120" t="s">
        <v>1315</v>
      </c>
      <c r="G3674" s="120">
        <v>17757330</v>
      </c>
      <c r="H3674" s="124"/>
      <c r="I3674" s="128" t="s">
        <v>8079</v>
      </c>
      <c r="J3674" s="124"/>
      <c r="K3674" s="124"/>
      <c r="L3674" s="124"/>
      <c r="M3674" s="124"/>
      <c r="N3674" s="207">
        <v>232451.5</v>
      </c>
      <c r="O3674" s="207">
        <v>0</v>
      </c>
      <c r="P3674" s="124" t="s">
        <v>1314</v>
      </c>
    </row>
    <row r="3675" spans="1:16" ht="76.5">
      <c r="A3675" s="257">
        <v>25</v>
      </c>
      <c r="B3675" s="124"/>
      <c r="C3675" s="125" t="s">
        <v>694</v>
      </c>
      <c r="D3675" s="119">
        <v>43242</v>
      </c>
      <c r="E3675" s="120" t="s">
        <v>6932</v>
      </c>
      <c r="F3675" s="120" t="s">
        <v>1315</v>
      </c>
      <c r="G3675" s="120">
        <v>17757328</v>
      </c>
      <c r="H3675" s="124"/>
      <c r="I3675" s="128" t="s">
        <v>8080</v>
      </c>
      <c r="J3675" s="124"/>
      <c r="K3675" s="124"/>
      <c r="L3675" s="124"/>
      <c r="M3675" s="124"/>
      <c r="N3675" s="207">
        <v>688862.14</v>
      </c>
      <c r="O3675" s="207">
        <v>0</v>
      </c>
      <c r="P3675" s="124" t="s">
        <v>1314</v>
      </c>
    </row>
    <row r="3676" spans="1:16" ht="76.5">
      <c r="A3676" s="257">
        <v>25</v>
      </c>
      <c r="B3676" s="124"/>
      <c r="C3676" s="125" t="s">
        <v>694</v>
      </c>
      <c r="D3676" s="119">
        <v>43242</v>
      </c>
      <c r="E3676" s="120" t="s">
        <v>6933</v>
      </c>
      <c r="F3676" s="120" t="s">
        <v>1315</v>
      </c>
      <c r="G3676" s="120">
        <v>17757404</v>
      </c>
      <c r="H3676" s="124"/>
      <c r="I3676" s="128" t="s">
        <v>8081</v>
      </c>
      <c r="J3676" s="124"/>
      <c r="K3676" s="124"/>
      <c r="L3676" s="124"/>
      <c r="M3676" s="124"/>
      <c r="N3676" s="207">
        <v>359128.66</v>
      </c>
      <c r="O3676" s="207">
        <v>0</v>
      </c>
      <c r="P3676" s="124" t="s">
        <v>1314</v>
      </c>
    </row>
    <row r="3677" spans="1:16" ht="63.75">
      <c r="A3677" s="257" t="s">
        <v>619</v>
      </c>
      <c r="B3677" s="124"/>
      <c r="C3677" s="125" t="s">
        <v>713</v>
      </c>
      <c r="D3677" s="119">
        <v>43242</v>
      </c>
      <c r="E3677" s="120" t="s">
        <v>6934</v>
      </c>
      <c r="F3677" s="120" t="s">
        <v>6</v>
      </c>
      <c r="G3677" s="120">
        <v>977547</v>
      </c>
      <c r="H3677" s="124"/>
      <c r="I3677" s="128" t="s">
        <v>8082</v>
      </c>
      <c r="J3677" s="124"/>
      <c r="K3677" s="124"/>
      <c r="L3677" s="124"/>
      <c r="M3677" s="124"/>
      <c r="N3677" s="207">
        <v>0</v>
      </c>
      <c r="O3677" s="207">
        <v>166.32</v>
      </c>
      <c r="P3677" s="124" t="s">
        <v>1314</v>
      </c>
    </row>
    <row r="3678" spans="1:16" ht="51">
      <c r="A3678" s="257">
        <v>86</v>
      </c>
      <c r="B3678" s="124"/>
      <c r="C3678" s="125" t="s">
        <v>710</v>
      </c>
      <c r="D3678" s="119">
        <v>43243</v>
      </c>
      <c r="E3678" s="120" t="s">
        <v>6935</v>
      </c>
      <c r="F3678" s="120" t="s">
        <v>3</v>
      </c>
      <c r="G3678" s="120">
        <v>1625219</v>
      </c>
      <c r="H3678" s="124"/>
      <c r="I3678" s="128" t="s">
        <v>8083</v>
      </c>
      <c r="J3678" s="124"/>
      <c r="K3678" s="124"/>
      <c r="L3678" s="124"/>
      <c r="M3678" s="124"/>
      <c r="N3678" s="207">
        <v>0</v>
      </c>
      <c r="O3678" s="207">
        <v>0.1</v>
      </c>
      <c r="P3678" s="124" t="s">
        <v>1314</v>
      </c>
    </row>
    <row r="3679" spans="1:16" ht="63.75">
      <c r="A3679" s="257" t="s">
        <v>619</v>
      </c>
      <c r="B3679" s="124"/>
      <c r="C3679" s="125" t="s">
        <v>713</v>
      </c>
      <c r="D3679" s="119">
        <v>43243</v>
      </c>
      <c r="E3679" s="120" t="s">
        <v>6936</v>
      </c>
      <c r="F3679" s="120" t="s">
        <v>3</v>
      </c>
      <c r="G3679" s="120">
        <v>1625258</v>
      </c>
      <c r="H3679" s="124"/>
      <c r="I3679" s="128" t="s">
        <v>8084</v>
      </c>
      <c r="J3679" s="124"/>
      <c r="K3679" s="124"/>
      <c r="L3679" s="124"/>
      <c r="M3679" s="124"/>
      <c r="N3679" s="207">
        <v>0</v>
      </c>
      <c r="O3679" s="207">
        <v>400</v>
      </c>
      <c r="P3679" s="124" t="s">
        <v>1314</v>
      </c>
    </row>
    <row r="3680" spans="1:16" ht="51">
      <c r="A3680" s="257" t="s">
        <v>619</v>
      </c>
      <c r="B3680" s="124"/>
      <c r="C3680" s="125" t="s">
        <v>713</v>
      </c>
      <c r="D3680" s="119">
        <v>43243</v>
      </c>
      <c r="E3680" s="120" t="s">
        <v>6937</v>
      </c>
      <c r="F3680" s="120" t="s">
        <v>3</v>
      </c>
      <c r="G3680" s="120">
        <v>1625290</v>
      </c>
      <c r="H3680" s="124"/>
      <c r="I3680" s="128" t="s">
        <v>8085</v>
      </c>
      <c r="J3680" s="124"/>
      <c r="K3680" s="124"/>
      <c r="L3680" s="124"/>
      <c r="M3680" s="124"/>
      <c r="N3680" s="207">
        <v>0</v>
      </c>
      <c r="O3680" s="207">
        <v>2161.08</v>
      </c>
      <c r="P3680" s="124" t="s">
        <v>1314</v>
      </c>
    </row>
    <row r="3681" spans="1:16" ht="51">
      <c r="A3681" s="257" t="s">
        <v>619</v>
      </c>
      <c r="B3681" s="124"/>
      <c r="C3681" s="125" t="s">
        <v>713</v>
      </c>
      <c r="D3681" s="119">
        <v>43243</v>
      </c>
      <c r="E3681" s="120" t="s">
        <v>6938</v>
      </c>
      <c r="F3681" s="120" t="s">
        <v>3</v>
      </c>
      <c r="G3681" s="120">
        <v>1625209</v>
      </c>
      <c r="H3681" s="124"/>
      <c r="I3681" s="128" t="s">
        <v>8086</v>
      </c>
      <c r="J3681" s="124"/>
      <c r="K3681" s="124"/>
      <c r="L3681" s="124"/>
      <c r="M3681" s="124"/>
      <c r="N3681" s="207">
        <v>0</v>
      </c>
      <c r="O3681" s="207">
        <v>1413.95</v>
      </c>
      <c r="P3681" s="124" t="s">
        <v>1314</v>
      </c>
    </row>
    <row r="3682" spans="1:16" ht="63.75">
      <c r="A3682" s="257">
        <v>86</v>
      </c>
      <c r="B3682" s="124"/>
      <c r="C3682" s="125" t="s">
        <v>710</v>
      </c>
      <c r="D3682" s="119">
        <v>43243</v>
      </c>
      <c r="E3682" s="120" t="s">
        <v>6939</v>
      </c>
      <c r="F3682" s="120" t="s">
        <v>3</v>
      </c>
      <c r="G3682" s="120">
        <v>1625202</v>
      </c>
      <c r="H3682" s="124"/>
      <c r="I3682" s="128" t="s">
        <v>8087</v>
      </c>
      <c r="J3682" s="124"/>
      <c r="K3682" s="124"/>
      <c r="L3682" s="124"/>
      <c r="M3682" s="124"/>
      <c r="N3682" s="207">
        <v>0</v>
      </c>
      <c r="O3682" s="207">
        <v>241</v>
      </c>
      <c r="P3682" s="124" t="s">
        <v>1314</v>
      </c>
    </row>
    <row r="3683" spans="1:16" ht="51">
      <c r="A3683" s="257" t="s">
        <v>619</v>
      </c>
      <c r="B3683" s="124"/>
      <c r="C3683" s="125" t="s">
        <v>713</v>
      </c>
      <c r="D3683" s="119">
        <v>43243</v>
      </c>
      <c r="E3683" s="120" t="s">
        <v>6940</v>
      </c>
      <c r="F3683" s="120" t="s">
        <v>3</v>
      </c>
      <c r="G3683" s="120">
        <v>1625173</v>
      </c>
      <c r="H3683" s="124"/>
      <c r="I3683" s="128" t="s">
        <v>8088</v>
      </c>
      <c r="J3683" s="124"/>
      <c r="K3683" s="124"/>
      <c r="L3683" s="124"/>
      <c r="M3683" s="124"/>
      <c r="N3683" s="207">
        <v>0</v>
      </c>
      <c r="O3683" s="207">
        <v>560.02</v>
      </c>
      <c r="P3683" s="124" t="s">
        <v>1314</v>
      </c>
    </row>
    <row r="3684" spans="1:16" ht="51">
      <c r="A3684" s="257" t="s">
        <v>619</v>
      </c>
      <c r="B3684" s="124"/>
      <c r="C3684" s="125" t="s">
        <v>713</v>
      </c>
      <c r="D3684" s="119">
        <v>43243</v>
      </c>
      <c r="E3684" s="120" t="s">
        <v>6941</v>
      </c>
      <c r="F3684" s="120" t="s">
        <v>3</v>
      </c>
      <c r="G3684" s="120">
        <v>1625169</v>
      </c>
      <c r="H3684" s="124"/>
      <c r="I3684" s="128" t="s">
        <v>8089</v>
      </c>
      <c r="J3684" s="124"/>
      <c r="K3684" s="124"/>
      <c r="L3684" s="124"/>
      <c r="M3684" s="124"/>
      <c r="N3684" s="207">
        <v>0</v>
      </c>
      <c r="O3684" s="207">
        <v>4074.06</v>
      </c>
      <c r="P3684" s="124" t="s">
        <v>1314</v>
      </c>
    </row>
    <row r="3685" spans="1:16" ht="51">
      <c r="A3685" s="257" t="s">
        <v>619</v>
      </c>
      <c r="B3685" s="124"/>
      <c r="C3685" s="125" t="s">
        <v>713</v>
      </c>
      <c r="D3685" s="119">
        <v>43243</v>
      </c>
      <c r="E3685" s="120" t="s">
        <v>6942</v>
      </c>
      <c r="F3685" s="120" t="s">
        <v>3</v>
      </c>
      <c r="G3685" s="120">
        <v>1625319</v>
      </c>
      <c r="H3685" s="124"/>
      <c r="I3685" s="128" t="s">
        <v>8090</v>
      </c>
      <c r="J3685" s="124"/>
      <c r="K3685" s="124"/>
      <c r="L3685" s="124"/>
      <c r="M3685" s="124"/>
      <c r="N3685" s="207">
        <v>0</v>
      </c>
      <c r="O3685" s="207">
        <v>600</v>
      </c>
      <c r="P3685" s="124" t="s">
        <v>1314</v>
      </c>
    </row>
    <row r="3686" spans="1:16" ht="51">
      <c r="A3686" s="257" t="s">
        <v>619</v>
      </c>
      <c r="B3686" s="124"/>
      <c r="C3686" s="125" t="s">
        <v>713</v>
      </c>
      <c r="D3686" s="119">
        <v>43243</v>
      </c>
      <c r="E3686" s="120" t="s">
        <v>6943</v>
      </c>
      <c r="F3686" s="120" t="s">
        <v>3</v>
      </c>
      <c r="G3686" s="120">
        <v>1625318</v>
      </c>
      <c r="H3686" s="124"/>
      <c r="I3686" s="128" t="s">
        <v>8091</v>
      </c>
      <c r="J3686" s="124"/>
      <c r="K3686" s="124"/>
      <c r="L3686" s="124"/>
      <c r="M3686" s="124"/>
      <c r="N3686" s="207">
        <v>0</v>
      </c>
      <c r="O3686" s="207">
        <v>1600</v>
      </c>
      <c r="P3686" s="124" t="s">
        <v>1314</v>
      </c>
    </row>
    <row r="3687" spans="1:16" ht="63.75">
      <c r="A3687" s="257">
        <v>597</v>
      </c>
      <c r="B3687" s="124"/>
      <c r="C3687" s="125" t="s">
        <v>3556</v>
      </c>
      <c r="D3687" s="119">
        <v>43243</v>
      </c>
      <c r="E3687" s="120" t="s">
        <v>6944</v>
      </c>
      <c r="F3687" s="120" t="s">
        <v>3</v>
      </c>
      <c r="G3687" s="120">
        <v>1625228</v>
      </c>
      <c r="H3687" s="124"/>
      <c r="I3687" s="128" t="s">
        <v>8092</v>
      </c>
      <c r="J3687" s="124"/>
      <c r="K3687" s="124"/>
      <c r="L3687" s="124"/>
      <c r="M3687" s="124"/>
      <c r="N3687" s="207">
        <v>0</v>
      </c>
      <c r="O3687" s="207">
        <v>7290.47</v>
      </c>
      <c r="P3687" s="124" t="s">
        <v>1314</v>
      </c>
    </row>
    <row r="3688" spans="1:16" ht="51">
      <c r="A3688" s="257">
        <v>132</v>
      </c>
      <c r="B3688" s="124"/>
      <c r="C3688" s="125" t="s">
        <v>728</v>
      </c>
      <c r="D3688" s="119">
        <v>43243</v>
      </c>
      <c r="E3688" s="120" t="s">
        <v>6945</v>
      </c>
      <c r="F3688" s="120" t="s">
        <v>3</v>
      </c>
      <c r="G3688" s="120">
        <v>1625207</v>
      </c>
      <c r="H3688" s="124"/>
      <c r="I3688" s="128" t="s">
        <v>8093</v>
      </c>
      <c r="J3688" s="124"/>
      <c r="K3688" s="124"/>
      <c r="L3688" s="124"/>
      <c r="M3688" s="124"/>
      <c r="N3688" s="207">
        <v>0</v>
      </c>
      <c r="O3688" s="207">
        <v>45011.29</v>
      </c>
      <c r="P3688" s="124" t="s">
        <v>1314</v>
      </c>
    </row>
    <row r="3689" spans="1:16" ht="63.75">
      <c r="A3689" s="257">
        <v>660</v>
      </c>
      <c r="B3689" s="124"/>
      <c r="C3689" s="125" t="s">
        <v>233</v>
      </c>
      <c r="D3689" s="119">
        <v>43243</v>
      </c>
      <c r="E3689" s="120" t="s">
        <v>6946</v>
      </c>
      <c r="F3689" s="120" t="s">
        <v>3</v>
      </c>
      <c r="G3689" s="120">
        <v>1625138</v>
      </c>
      <c r="H3689" s="124"/>
      <c r="I3689" s="128" t="s">
        <v>8094</v>
      </c>
      <c r="J3689" s="124"/>
      <c r="K3689" s="124"/>
      <c r="L3689" s="124"/>
      <c r="M3689" s="124"/>
      <c r="N3689" s="207">
        <v>0</v>
      </c>
      <c r="O3689" s="207">
        <v>195</v>
      </c>
      <c r="P3689" s="124" t="s">
        <v>1314</v>
      </c>
    </row>
    <row r="3690" spans="1:16" ht="63.75">
      <c r="A3690" s="257">
        <v>212</v>
      </c>
      <c r="B3690" s="124"/>
      <c r="C3690" s="125" t="s">
        <v>761</v>
      </c>
      <c r="D3690" s="119">
        <v>43243</v>
      </c>
      <c r="E3690" s="120" t="s">
        <v>6947</v>
      </c>
      <c r="F3690" s="120" t="s">
        <v>3</v>
      </c>
      <c r="G3690" s="120">
        <v>1625135</v>
      </c>
      <c r="H3690" s="124"/>
      <c r="I3690" s="128" t="s">
        <v>8095</v>
      </c>
      <c r="J3690" s="124"/>
      <c r="K3690" s="124"/>
      <c r="L3690" s="124"/>
      <c r="M3690" s="124"/>
      <c r="N3690" s="207">
        <v>0</v>
      </c>
      <c r="O3690" s="207">
        <v>4812.5200000000004</v>
      </c>
      <c r="P3690" s="124" t="s">
        <v>1314</v>
      </c>
    </row>
    <row r="3691" spans="1:16" ht="63.75">
      <c r="A3691" s="257">
        <v>212</v>
      </c>
      <c r="B3691" s="124"/>
      <c r="C3691" s="125" t="s">
        <v>761</v>
      </c>
      <c r="D3691" s="119">
        <v>43243</v>
      </c>
      <c r="E3691" s="120" t="s">
        <v>6948</v>
      </c>
      <c r="F3691" s="120" t="s">
        <v>3</v>
      </c>
      <c r="G3691" s="120">
        <v>1625134</v>
      </c>
      <c r="H3691" s="124"/>
      <c r="I3691" s="128" t="s">
        <v>8096</v>
      </c>
      <c r="J3691" s="124"/>
      <c r="K3691" s="124"/>
      <c r="L3691" s="124"/>
      <c r="M3691" s="124"/>
      <c r="N3691" s="207">
        <v>0</v>
      </c>
      <c r="O3691" s="207">
        <v>1192.82</v>
      </c>
      <c r="P3691" s="124" t="s">
        <v>1314</v>
      </c>
    </row>
    <row r="3692" spans="1:16" ht="51">
      <c r="A3692" s="257" t="s">
        <v>619</v>
      </c>
      <c r="B3692" s="124"/>
      <c r="C3692" s="125" t="s">
        <v>713</v>
      </c>
      <c r="D3692" s="119">
        <v>43243</v>
      </c>
      <c r="E3692" s="120" t="s">
        <v>6949</v>
      </c>
      <c r="F3692" s="120" t="s">
        <v>3</v>
      </c>
      <c r="G3692" s="120">
        <v>1625128</v>
      </c>
      <c r="H3692" s="124"/>
      <c r="I3692" s="128" t="s">
        <v>8097</v>
      </c>
      <c r="J3692" s="124"/>
      <c r="K3692" s="124"/>
      <c r="L3692" s="124"/>
      <c r="M3692" s="124"/>
      <c r="N3692" s="207">
        <v>0</v>
      </c>
      <c r="O3692" s="207">
        <v>20</v>
      </c>
      <c r="P3692" s="124" t="s">
        <v>1314</v>
      </c>
    </row>
    <row r="3693" spans="1:16" ht="51">
      <c r="A3693" s="257" t="s">
        <v>619</v>
      </c>
      <c r="B3693" s="124"/>
      <c r="C3693" s="125" t="s">
        <v>713</v>
      </c>
      <c r="D3693" s="119">
        <v>43243</v>
      </c>
      <c r="E3693" s="120" t="s">
        <v>6950</v>
      </c>
      <c r="F3693" s="120" t="s">
        <v>3</v>
      </c>
      <c r="G3693" s="120">
        <v>1625123</v>
      </c>
      <c r="H3693" s="124"/>
      <c r="I3693" s="128" t="s">
        <v>8098</v>
      </c>
      <c r="J3693" s="124"/>
      <c r="K3693" s="124"/>
      <c r="L3693" s="124"/>
      <c r="M3693" s="124"/>
      <c r="N3693" s="207">
        <v>0</v>
      </c>
      <c r="O3693" s="207">
        <v>60</v>
      </c>
      <c r="P3693" s="124" t="s">
        <v>1314</v>
      </c>
    </row>
    <row r="3694" spans="1:16" ht="51">
      <c r="A3694" s="257">
        <v>513</v>
      </c>
      <c r="B3694" s="124"/>
      <c r="C3694" s="125" t="s">
        <v>201</v>
      </c>
      <c r="D3694" s="119">
        <v>43243</v>
      </c>
      <c r="E3694" s="120" t="s">
        <v>6951</v>
      </c>
      <c r="F3694" s="120" t="s">
        <v>15</v>
      </c>
      <c r="G3694" s="120">
        <v>743511</v>
      </c>
      <c r="H3694" s="124"/>
      <c r="I3694" s="128" t="s">
        <v>8099</v>
      </c>
      <c r="J3694" s="124"/>
      <c r="K3694" s="124"/>
      <c r="L3694" s="124"/>
      <c r="M3694" s="124"/>
      <c r="N3694" s="207">
        <v>50</v>
      </c>
      <c r="O3694" s="207">
        <v>0</v>
      </c>
      <c r="P3694" s="124" t="s">
        <v>1314</v>
      </c>
    </row>
    <row r="3695" spans="1:16" ht="76.5">
      <c r="A3695" s="257">
        <v>25</v>
      </c>
      <c r="B3695" s="124"/>
      <c r="C3695" s="125" t="s">
        <v>694</v>
      </c>
      <c r="D3695" s="119">
        <v>43243</v>
      </c>
      <c r="E3695" s="120" t="s">
        <v>6952</v>
      </c>
      <c r="F3695" s="120" t="s">
        <v>1315</v>
      </c>
      <c r="G3695" s="120">
        <v>17757336</v>
      </c>
      <c r="H3695" s="124"/>
      <c r="I3695" s="128" t="s">
        <v>8100</v>
      </c>
      <c r="J3695" s="124"/>
      <c r="K3695" s="124"/>
      <c r="L3695" s="124"/>
      <c r="M3695" s="124"/>
      <c r="N3695" s="207">
        <v>543076.15</v>
      </c>
      <c r="O3695" s="207">
        <v>0</v>
      </c>
      <c r="P3695" s="124" t="s">
        <v>1314</v>
      </c>
    </row>
    <row r="3696" spans="1:16" ht="76.5">
      <c r="A3696" s="257">
        <v>25</v>
      </c>
      <c r="B3696" s="124"/>
      <c r="C3696" s="125" t="s">
        <v>694</v>
      </c>
      <c r="D3696" s="119">
        <v>43243</v>
      </c>
      <c r="E3696" s="120" t="s">
        <v>6953</v>
      </c>
      <c r="F3696" s="120" t="s">
        <v>1315</v>
      </c>
      <c r="G3696" s="120">
        <v>17757408</v>
      </c>
      <c r="H3696" s="124"/>
      <c r="I3696" s="128" t="s">
        <v>8101</v>
      </c>
      <c r="J3696" s="124"/>
      <c r="K3696" s="124"/>
      <c r="L3696" s="124"/>
      <c r="M3696" s="124"/>
      <c r="N3696" s="207">
        <v>1479388.44</v>
      </c>
      <c r="O3696" s="207">
        <v>0</v>
      </c>
      <c r="P3696" s="124" t="s">
        <v>1314</v>
      </c>
    </row>
    <row r="3697" spans="1:16" ht="76.5">
      <c r="A3697" s="257">
        <v>25</v>
      </c>
      <c r="B3697" s="124"/>
      <c r="C3697" s="125" t="s">
        <v>694</v>
      </c>
      <c r="D3697" s="119">
        <v>43243</v>
      </c>
      <c r="E3697" s="120" t="s">
        <v>6954</v>
      </c>
      <c r="F3697" s="120" t="s">
        <v>1315</v>
      </c>
      <c r="G3697" s="120">
        <v>17757497</v>
      </c>
      <c r="H3697" s="124"/>
      <c r="I3697" s="128" t="s">
        <v>8102</v>
      </c>
      <c r="J3697" s="124"/>
      <c r="K3697" s="124"/>
      <c r="L3697" s="124"/>
      <c r="M3697" s="124"/>
      <c r="N3697" s="207">
        <v>114831.19</v>
      </c>
      <c r="O3697" s="207">
        <v>0</v>
      </c>
      <c r="P3697" s="124" t="s">
        <v>1314</v>
      </c>
    </row>
    <row r="3698" spans="1:16" ht="76.5">
      <c r="A3698" s="257">
        <v>25</v>
      </c>
      <c r="B3698" s="124"/>
      <c r="C3698" s="125" t="s">
        <v>694</v>
      </c>
      <c r="D3698" s="119">
        <v>43243</v>
      </c>
      <c r="E3698" s="120" t="s">
        <v>6955</v>
      </c>
      <c r="F3698" s="120" t="s">
        <v>1315</v>
      </c>
      <c r="G3698" s="120">
        <v>17757507</v>
      </c>
      <c r="H3698" s="124"/>
      <c r="I3698" s="128" t="s">
        <v>8103</v>
      </c>
      <c r="J3698" s="124"/>
      <c r="K3698" s="124"/>
      <c r="L3698" s="124"/>
      <c r="M3698" s="124"/>
      <c r="N3698" s="207">
        <v>170572.65</v>
      </c>
      <c r="O3698" s="207">
        <v>0</v>
      </c>
      <c r="P3698" s="124" t="s">
        <v>1314</v>
      </c>
    </row>
    <row r="3699" spans="1:16" ht="76.5">
      <c r="A3699" s="257">
        <v>25</v>
      </c>
      <c r="B3699" s="124"/>
      <c r="C3699" s="125" t="s">
        <v>694</v>
      </c>
      <c r="D3699" s="119">
        <v>43243</v>
      </c>
      <c r="E3699" s="120" t="s">
        <v>6956</v>
      </c>
      <c r="F3699" s="120" t="s">
        <v>1315</v>
      </c>
      <c r="G3699" s="120">
        <v>17757517</v>
      </c>
      <c r="H3699" s="124"/>
      <c r="I3699" s="128" t="s">
        <v>8104</v>
      </c>
      <c r="J3699" s="124"/>
      <c r="K3699" s="124"/>
      <c r="L3699" s="124"/>
      <c r="M3699" s="124"/>
      <c r="N3699" s="207">
        <v>137995.53</v>
      </c>
      <c r="O3699" s="207">
        <v>0</v>
      </c>
      <c r="P3699" s="124" t="s">
        <v>1314</v>
      </c>
    </row>
    <row r="3700" spans="1:16" ht="76.5">
      <c r="A3700" s="257">
        <v>25</v>
      </c>
      <c r="B3700" s="124"/>
      <c r="C3700" s="125" t="s">
        <v>694</v>
      </c>
      <c r="D3700" s="119">
        <v>43243</v>
      </c>
      <c r="E3700" s="120" t="s">
        <v>6957</v>
      </c>
      <c r="F3700" s="120" t="s">
        <v>1315</v>
      </c>
      <c r="G3700" s="120">
        <v>17757509</v>
      </c>
      <c r="H3700" s="124"/>
      <c r="I3700" s="128" t="s">
        <v>8105</v>
      </c>
      <c r="J3700" s="124"/>
      <c r="K3700" s="124"/>
      <c r="L3700" s="124"/>
      <c r="M3700" s="124"/>
      <c r="N3700" s="207">
        <v>1047290.15</v>
      </c>
      <c r="O3700" s="207">
        <v>0</v>
      </c>
      <c r="P3700" s="124" t="s">
        <v>1314</v>
      </c>
    </row>
    <row r="3701" spans="1:16" ht="76.5">
      <c r="A3701" s="257">
        <v>25</v>
      </c>
      <c r="B3701" s="124"/>
      <c r="C3701" s="125" t="s">
        <v>694</v>
      </c>
      <c r="D3701" s="119">
        <v>43243</v>
      </c>
      <c r="E3701" s="120" t="s">
        <v>6958</v>
      </c>
      <c r="F3701" s="120" t="s">
        <v>1315</v>
      </c>
      <c r="G3701" s="120">
        <v>17757413</v>
      </c>
      <c r="H3701" s="124"/>
      <c r="I3701" s="128" t="s">
        <v>8106</v>
      </c>
      <c r="J3701" s="124"/>
      <c r="K3701" s="124"/>
      <c r="L3701" s="124"/>
      <c r="M3701" s="124"/>
      <c r="N3701" s="207">
        <v>1226747.83</v>
      </c>
      <c r="O3701" s="207">
        <v>0</v>
      </c>
      <c r="P3701" s="124" t="s">
        <v>1314</v>
      </c>
    </row>
    <row r="3702" spans="1:16" ht="76.5">
      <c r="A3702" s="257">
        <v>25</v>
      </c>
      <c r="B3702" s="124"/>
      <c r="C3702" s="125" t="s">
        <v>694</v>
      </c>
      <c r="D3702" s="119">
        <v>43243</v>
      </c>
      <c r="E3702" s="120" t="s">
        <v>6959</v>
      </c>
      <c r="F3702" s="120" t="s">
        <v>1315</v>
      </c>
      <c r="G3702" s="120">
        <v>17757337</v>
      </c>
      <c r="H3702" s="124"/>
      <c r="I3702" s="128" t="s">
        <v>8107</v>
      </c>
      <c r="J3702" s="124"/>
      <c r="K3702" s="124"/>
      <c r="L3702" s="124"/>
      <c r="M3702" s="124"/>
      <c r="N3702" s="207">
        <v>606391.5</v>
      </c>
      <c r="O3702" s="207">
        <v>0</v>
      </c>
      <c r="P3702" s="124" t="s">
        <v>1314</v>
      </c>
    </row>
    <row r="3703" spans="1:16" ht="76.5">
      <c r="A3703" s="257">
        <v>25</v>
      </c>
      <c r="B3703" s="124"/>
      <c r="C3703" s="125" t="s">
        <v>694</v>
      </c>
      <c r="D3703" s="119">
        <v>43243</v>
      </c>
      <c r="E3703" s="120" t="s">
        <v>6960</v>
      </c>
      <c r="F3703" s="120" t="s">
        <v>1315</v>
      </c>
      <c r="G3703" s="120">
        <v>17757524</v>
      </c>
      <c r="H3703" s="124"/>
      <c r="I3703" s="128" t="s">
        <v>8108</v>
      </c>
      <c r="J3703" s="124"/>
      <c r="K3703" s="124"/>
      <c r="L3703" s="124"/>
      <c r="M3703" s="124"/>
      <c r="N3703" s="207">
        <v>341239.05</v>
      </c>
      <c r="O3703" s="207">
        <v>0</v>
      </c>
      <c r="P3703" s="124" t="s">
        <v>1314</v>
      </c>
    </row>
    <row r="3704" spans="1:16" ht="76.5">
      <c r="A3704" s="257">
        <v>25</v>
      </c>
      <c r="B3704" s="124"/>
      <c r="C3704" s="125" t="s">
        <v>694</v>
      </c>
      <c r="D3704" s="119">
        <v>43243</v>
      </c>
      <c r="E3704" s="120" t="s">
        <v>6961</v>
      </c>
      <c r="F3704" s="120" t="s">
        <v>1315</v>
      </c>
      <c r="G3704" s="120">
        <v>17757602</v>
      </c>
      <c r="H3704" s="124"/>
      <c r="I3704" s="128" t="s">
        <v>8109</v>
      </c>
      <c r="J3704" s="124"/>
      <c r="K3704" s="124"/>
      <c r="L3704" s="124"/>
      <c r="M3704" s="124"/>
      <c r="N3704" s="207">
        <v>142974.04999999999</v>
      </c>
      <c r="O3704" s="207">
        <v>0</v>
      </c>
      <c r="P3704" s="124" t="s">
        <v>1314</v>
      </c>
    </row>
    <row r="3705" spans="1:16" ht="76.5">
      <c r="A3705" s="257">
        <v>25</v>
      </c>
      <c r="B3705" s="124"/>
      <c r="C3705" s="125" t="s">
        <v>694</v>
      </c>
      <c r="D3705" s="119">
        <v>43243</v>
      </c>
      <c r="E3705" s="120" t="s">
        <v>6962</v>
      </c>
      <c r="F3705" s="120" t="s">
        <v>1315</v>
      </c>
      <c r="G3705" s="120">
        <v>17757697</v>
      </c>
      <c r="H3705" s="124"/>
      <c r="I3705" s="128" t="s">
        <v>8110</v>
      </c>
      <c r="J3705" s="124"/>
      <c r="K3705" s="124"/>
      <c r="L3705" s="124"/>
      <c r="M3705" s="124"/>
      <c r="N3705" s="207">
        <v>402119.7</v>
      </c>
      <c r="O3705" s="207">
        <v>0</v>
      </c>
      <c r="P3705" s="124" t="s">
        <v>1314</v>
      </c>
    </row>
    <row r="3706" spans="1:16" ht="63.75">
      <c r="A3706" s="257" t="s">
        <v>622</v>
      </c>
      <c r="B3706" s="124"/>
      <c r="C3706" s="125" t="s">
        <v>715</v>
      </c>
      <c r="D3706" s="119">
        <v>43243</v>
      </c>
      <c r="E3706" s="120" t="s">
        <v>6963</v>
      </c>
      <c r="F3706" s="120" t="s">
        <v>6</v>
      </c>
      <c r="G3706" s="120">
        <v>977923</v>
      </c>
      <c r="H3706" s="124"/>
      <c r="I3706" s="128" t="s">
        <v>8111</v>
      </c>
      <c r="J3706" s="124"/>
      <c r="K3706" s="124"/>
      <c r="L3706" s="124"/>
      <c r="M3706" s="124"/>
      <c r="N3706" s="207">
        <v>0</v>
      </c>
      <c r="O3706" s="207">
        <v>1209.1199999999999</v>
      </c>
      <c r="P3706" s="124" t="s">
        <v>1314</v>
      </c>
    </row>
    <row r="3707" spans="1:16" ht="89.25">
      <c r="A3707" s="257" t="s">
        <v>622</v>
      </c>
      <c r="B3707" s="124"/>
      <c r="C3707" s="125" t="s">
        <v>715</v>
      </c>
      <c r="D3707" s="119">
        <v>43243</v>
      </c>
      <c r="E3707" s="120" t="s">
        <v>6964</v>
      </c>
      <c r="F3707" s="120" t="s">
        <v>11</v>
      </c>
      <c r="G3707" s="120">
        <v>922365</v>
      </c>
      <c r="H3707" s="124"/>
      <c r="I3707" s="128" t="s">
        <v>8112</v>
      </c>
      <c r="J3707" s="124"/>
      <c r="K3707" s="124"/>
      <c r="L3707" s="124"/>
      <c r="M3707" s="124"/>
      <c r="N3707" s="207">
        <v>50</v>
      </c>
      <c r="O3707" s="207">
        <v>0</v>
      </c>
      <c r="P3707" s="124" t="s">
        <v>1314</v>
      </c>
    </row>
    <row r="3708" spans="1:16" ht="89.25">
      <c r="A3708" s="257" t="s">
        <v>622</v>
      </c>
      <c r="B3708" s="124"/>
      <c r="C3708" s="125" t="s">
        <v>715</v>
      </c>
      <c r="D3708" s="119">
        <v>43243</v>
      </c>
      <c r="E3708" s="120" t="s">
        <v>6965</v>
      </c>
      <c r="F3708" s="120" t="s">
        <v>13</v>
      </c>
      <c r="G3708" s="120">
        <v>922365</v>
      </c>
      <c r="H3708" s="124"/>
      <c r="I3708" s="128" t="s">
        <v>8113</v>
      </c>
      <c r="J3708" s="124"/>
      <c r="K3708" s="124"/>
      <c r="L3708" s="124"/>
      <c r="M3708" s="124"/>
      <c r="N3708" s="207">
        <v>17901421</v>
      </c>
      <c r="O3708" s="207">
        <v>0</v>
      </c>
      <c r="P3708" s="124" t="s">
        <v>1314</v>
      </c>
    </row>
    <row r="3709" spans="1:16" ht="102">
      <c r="A3709" s="257" t="s">
        <v>622</v>
      </c>
      <c r="B3709" s="124"/>
      <c r="C3709" s="125" t="s">
        <v>715</v>
      </c>
      <c r="D3709" s="119">
        <v>43243</v>
      </c>
      <c r="E3709" s="120" t="s">
        <v>6966</v>
      </c>
      <c r="F3709" s="120" t="s">
        <v>11</v>
      </c>
      <c r="G3709" s="120">
        <v>922376</v>
      </c>
      <c r="H3709" s="124"/>
      <c r="I3709" s="128" t="s">
        <v>8114</v>
      </c>
      <c r="J3709" s="124"/>
      <c r="K3709" s="124"/>
      <c r="L3709" s="124"/>
      <c r="M3709" s="124"/>
      <c r="N3709" s="207">
        <v>50</v>
      </c>
      <c r="O3709" s="207">
        <v>0</v>
      </c>
      <c r="P3709" s="124" t="s">
        <v>1314</v>
      </c>
    </row>
    <row r="3710" spans="1:16" ht="51">
      <c r="A3710" s="257" t="s">
        <v>619</v>
      </c>
      <c r="B3710" s="124"/>
      <c r="C3710" s="125" t="s">
        <v>713</v>
      </c>
      <c r="D3710" s="119">
        <v>43244</v>
      </c>
      <c r="E3710" s="120" t="s">
        <v>6967</v>
      </c>
      <c r="F3710" s="120" t="s">
        <v>3</v>
      </c>
      <c r="G3710" s="120">
        <v>1625761</v>
      </c>
      <c r="H3710" s="124"/>
      <c r="I3710" s="128" t="s">
        <v>8115</v>
      </c>
      <c r="J3710" s="124"/>
      <c r="K3710" s="124"/>
      <c r="L3710" s="124"/>
      <c r="M3710" s="124"/>
      <c r="N3710" s="207">
        <v>0</v>
      </c>
      <c r="O3710" s="207">
        <v>1.1000000000000001</v>
      </c>
      <c r="P3710" s="124" t="s">
        <v>3943</v>
      </c>
    </row>
    <row r="3711" spans="1:16" ht="51">
      <c r="A3711" s="257" t="s">
        <v>619</v>
      </c>
      <c r="B3711" s="124"/>
      <c r="C3711" s="125" t="s">
        <v>713</v>
      </c>
      <c r="D3711" s="119">
        <v>43244</v>
      </c>
      <c r="E3711" s="120" t="s">
        <v>6968</v>
      </c>
      <c r="F3711" s="120" t="s">
        <v>3</v>
      </c>
      <c r="G3711" s="120">
        <v>1625534</v>
      </c>
      <c r="H3711" s="124"/>
      <c r="I3711" s="128" t="s">
        <v>8116</v>
      </c>
      <c r="J3711" s="124"/>
      <c r="K3711" s="124"/>
      <c r="L3711" s="124"/>
      <c r="M3711" s="124"/>
      <c r="N3711" s="207">
        <v>0</v>
      </c>
      <c r="O3711" s="207">
        <v>9140.42</v>
      </c>
      <c r="P3711" s="124" t="s">
        <v>1314</v>
      </c>
    </row>
    <row r="3712" spans="1:16" ht="51">
      <c r="A3712" s="257">
        <v>35</v>
      </c>
      <c r="B3712" s="124"/>
      <c r="C3712" s="125" t="s">
        <v>696</v>
      </c>
      <c r="D3712" s="119">
        <v>43244</v>
      </c>
      <c r="E3712" s="120" t="s">
        <v>6969</v>
      </c>
      <c r="F3712" s="120" t="s">
        <v>3</v>
      </c>
      <c r="G3712" s="120">
        <v>1625542</v>
      </c>
      <c r="H3712" s="124"/>
      <c r="I3712" s="128" t="s">
        <v>8117</v>
      </c>
      <c r="J3712" s="124"/>
      <c r="K3712" s="124"/>
      <c r="L3712" s="124"/>
      <c r="M3712" s="124"/>
      <c r="N3712" s="207">
        <v>0</v>
      </c>
      <c r="O3712" s="207">
        <v>10</v>
      </c>
      <c r="P3712" s="124" t="s">
        <v>1314</v>
      </c>
    </row>
    <row r="3713" spans="1:16" ht="51">
      <c r="A3713" s="257" t="s">
        <v>619</v>
      </c>
      <c r="B3713" s="124"/>
      <c r="C3713" s="125" t="s">
        <v>713</v>
      </c>
      <c r="D3713" s="119">
        <v>43244</v>
      </c>
      <c r="E3713" s="120" t="s">
        <v>6970</v>
      </c>
      <c r="F3713" s="120" t="s">
        <v>3</v>
      </c>
      <c r="G3713" s="120">
        <v>1625611</v>
      </c>
      <c r="H3713" s="124"/>
      <c r="I3713" s="128" t="s">
        <v>8118</v>
      </c>
      <c r="J3713" s="124"/>
      <c r="K3713" s="124"/>
      <c r="L3713" s="124"/>
      <c r="M3713" s="124"/>
      <c r="N3713" s="207">
        <v>0</v>
      </c>
      <c r="O3713" s="207">
        <v>2148.66</v>
      </c>
      <c r="P3713" s="124" t="s">
        <v>1314</v>
      </c>
    </row>
    <row r="3714" spans="1:16" ht="51">
      <c r="A3714" s="257" t="s">
        <v>619</v>
      </c>
      <c r="B3714" s="124"/>
      <c r="C3714" s="125" t="s">
        <v>713</v>
      </c>
      <c r="D3714" s="119">
        <v>43244</v>
      </c>
      <c r="E3714" s="120" t="s">
        <v>6971</v>
      </c>
      <c r="F3714" s="120" t="s">
        <v>3</v>
      </c>
      <c r="G3714" s="120">
        <v>1625757</v>
      </c>
      <c r="H3714" s="124"/>
      <c r="I3714" s="128" t="s">
        <v>8119</v>
      </c>
      <c r="J3714" s="124"/>
      <c r="K3714" s="124"/>
      <c r="L3714" s="124"/>
      <c r="M3714" s="124"/>
      <c r="N3714" s="207">
        <v>0</v>
      </c>
      <c r="O3714" s="207">
        <v>30</v>
      </c>
      <c r="P3714" s="124" t="s">
        <v>1314</v>
      </c>
    </row>
    <row r="3715" spans="1:16" ht="51">
      <c r="A3715" s="257" t="s">
        <v>619</v>
      </c>
      <c r="B3715" s="124"/>
      <c r="C3715" s="125" t="s">
        <v>713</v>
      </c>
      <c r="D3715" s="119">
        <v>43244</v>
      </c>
      <c r="E3715" s="120" t="s">
        <v>6972</v>
      </c>
      <c r="F3715" s="120" t="s">
        <v>3</v>
      </c>
      <c r="G3715" s="120">
        <v>1625756</v>
      </c>
      <c r="H3715" s="124"/>
      <c r="I3715" s="128" t="s">
        <v>8120</v>
      </c>
      <c r="J3715" s="124"/>
      <c r="K3715" s="124"/>
      <c r="L3715" s="124"/>
      <c r="M3715" s="124"/>
      <c r="N3715" s="207">
        <v>0</v>
      </c>
      <c r="O3715" s="207">
        <v>229.20000000000002</v>
      </c>
      <c r="P3715" s="124" t="s">
        <v>1314</v>
      </c>
    </row>
    <row r="3716" spans="1:16" ht="63.75">
      <c r="A3716" s="257">
        <v>373</v>
      </c>
      <c r="B3716" s="124"/>
      <c r="C3716" s="125" t="s">
        <v>1269</v>
      </c>
      <c r="D3716" s="119">
        <v>43244</v>
      </c>
      <c r="E3716" s="120" t="s">
        <v>6973</v>
      </c>
      <c r="F3716" s="120" t="s">
        <v>3</v>
      </c>
      <c r="G3716" s="120">
        <v>1625682</v>
      </c>
      <c r="H3716" s="124"/>
      <c r="I3716" s="128" t="s">
        <v>8121</v>
      </c>
      <c r="J3716" s="124"/>
      <c r="K3716" s="124"/>
      <c r="L3716" s="124"/>
      <c r="M3716" s="124"/>
      <c r="N3716" s="207">
        <v>0</v>
      </c>
      <c r="O3716" s="207">
        <v>9390.630000000001</v>
      </c>
      <c r="P3716" s="124" t="s">
        <v>1314</v>
      </c>
    </row>
    <row r="3717" spans="1:16" ht="63.75">
      <c r="A3717" s="257">
        <v>85</v>
      </c>
      <c r="B3717" s="124"/>
      <c r="C3717" s="125" t="s">
        <v>3557</v>
      </c>
      <c r="D3717" s="119">
        <v>43244</v>
      </c>
      <c r="E3717" s="120" t="s">
        <v>6974</v>
      </c>
      <c r="F3717" s="120" t="s">
        <v>3</v>
      </c>
      <c r="G3717" s="120">
        <v>1625606</v>
      </c>
      <c r="H3717" s="124"/>
      <c r="I3717" s="128" t="s">
        <v>8122</v>
      </c>
      <c r="J3717" s="124"/>
      <c r="K3717" s="124"/>
      <c r="L3717" s="124"/>
      <c r="M3717" s="124"/>
      <c r="N3717" s="207">
        <v>0</v>
      </c>
      <c r="O3717" s="207">
        <v>26029.89</v>
      </c>
      <c r="P3717" s="124" t="s">
        <v>1314</v>
      </c>
    </row>
    <row r="3718" spans="1:16" ht="63.75">
      <c r="A3718" s="257">
        <v>86</v>
      </c>
      <c r="B3718" s="124"/>
      <c r="C3718" s="125" t="s">
        <v>710</v>
      </c>
      <c r="D3718" s="119">
        <v>43244</v>
      </c>
      <c r="E3718" s="120" t="s">
        <v>6975</v>
      </c>
      <c r="F3718" s="120" t="s">
        <v>3</v>
      </c>
      <c r="G3718" s="120">
        <v>1625609</v>
      </c>
      <c r="H3718" s="124"/>
      <c r="I3718" s="128" t="s">
        <v>8123</v>
      </c>
      <c r="J3718" s="124"/>
      <c r="K3718" s="124"/>
      <c r="L3718" s="124"/>
      <c r="M3718" s="124"/>
      <c r="N3718" s="207">
        <v>0</v>
      </c>
      <c r="O3718" s="207">
        <v>32809.26</v>
      </c>
      <c r="P3718" s="124" t="s">
        <v>1314</v>
      </c>
    </row>
    <row r="3719" spans="1:16" ht="63.75">
      <c r="A3719" s="257">
        <v>35</v>
      </c>
      <c r="B3719" s="124"/>
      <c r="C3719" s="125" t="s">
        <v>696</v>
      </c>
      <c r="D3719" s="119">
        <v>43244</v>
      </c>
      <c r="E3719" s="120" t="s">
        <v>6976</v>
      </c>
      <c r="F3719" s="120" t="s">
        <v>3</v>
      </c>
      <c r="G3719" s="120">
        <v>1625614</v>
      </c>
      <c r="H3719" s="124"/>
      <c r="I3719" s="128" t="s">
        <v>8124</v>
      </c>
      <c r="J3719" s="124"/>
      <c r="K3719" s="124"/>
      <c r="L3719" s="124"/>
      <c r="M3719" s="124"/>
      <c r="N3719" s="207">
        <v>0</v>
      </c>
      <c r="O3719" s="207">
        <v>18137.84</v>
      </c>
      <c r="P3719" s="124" t="s">
        <v>1314</v>
      </c>
    </row>
    <row r="3720" spans="1:16" ht="63.75">
      <c r="A3720" s="257">
        <v>287</v>
      </c>
      <c r="B3720" s="124"/>
      <c r="C3720" s="125" t="s">
        <v>790</v>
      </c>
      <c r="D3720" s="119">
        <v>43244</v>
      </c>
      <c r="E3720" s="120" t="s">
        <v>6977</v>
      </c>
      <c r="F3720" s="120" t="s">
        <v>3</v>
      </c>
      <c r="G3720" s="120">
        <v>1625618</v>
      </c>
      <c r="H3720" s="124"/>
      <c r="I3720" s="128" t="s">
        <v>8125</v>
      </c>
      <c r="J3720" s="124"/>
      <c r="K3720" s="124"/>
      <c r="L3720" s="124"/>
      <c r="M3720" s="124"/>
      <c r="N3720" s="207">
        <v>0</v>
      </c>
      <c r="O3720" s="207">
        <v>78594</v>
      </c>
      <c r="P3720" s="124" t="s">
        <v>1314</v>
      </c>
    </row>
    <row r="3721" spans="1:16" ht="63.75">
      <c r="A3721" s="257">
        <v>593</v>
      </c>
      <c r="B3721" s="124"/>
      <c r="C3721" s="125" t="s">
        <v>863</v>
      </c>
      <c r="D3721" s="119">
        <v>43244</v>
      </c>
      <c r="E3721" s="120" t="s">
        <v>6978</v>
      </c>
      <c r="F3721" s="120" t="s">
        <v>3</v>
      </c>
      <c r="G3721" s="120">
        <v>1625620</v>
      </c>
      <c r="H3721" s="124"/>
      <c r="I3721" s="128" t="s">
        <v>8126</v>
      </c>
      <c r="J3721" s="124"/>
      <c r="K3721" s="124"/>
      <c r="L3721" s="124"/>
      <c r="M3721" s="124"/>
      <c r="N3721" s="207">
        <v>0</v>
      </c>
      <c r="O3721" s="207">
        <v>13065.470000000001</v>
      </c>
      <c r="P3721" s="124" t="s">
        <v>1314</v>
      </c>
    </row>
    <row r="3722" spans="1:16" ht="63.75">
      <c r="A3722" s="257">
        <v>342</v>
      </c>
      <c r="B3722" s="124"/>
      <c r="C3722" s="125" t="s">
        <v>816</v>
      </c>
      <c r="D3722" s="119">
        <v>43244</v>
      </c>
      <c r="E3722" s="120" t="s">
        <v>6979</v>
      </c>
      <c r="F3722" s="120" t="s">
        <v>3</v>
      </c>
      <c r="G3722" s="120">
        <v>1625647</v>
      </c>
      <c r="H3722" s="124"/>
      <c r="I3722" s="128" t="s">
        <v>8127</v>
      </c>
      <c r="J3722" s="124"/>
      <c r="K3722" s="124"/>
      <c r="L3722" s="124"/>
      <c r="M3722" s="124"/>
      <c r="N3722" s="207">
        <v>0</v>
      </c>
      <c r="O3722" s="207">
        <v>259998.92</v>
      </c>
      <c r="P3722" s="124" t="s">
        <v>1314</v>
      </c>
    </row>
    <row r="3723" spans="1:16" ht="63.75">
      <c r="A3723" s="257">
        <v>81</v>
      </c>
      <c r="B3723" s="124"/>
      <c r="C3723" s="125" t="s">
        <v>709</v>
      </c>
      <c r="D3723" s="119">
        <v>43244</v>
      </c>
      <c r="E3723" s="120" t="s">
        <v>6980</v>
      </c>
      <c r="F3723" s="120" t="s">
        <v>3</v>
      </c>
      <c r="G3723" s="120">
        <v>1625642</v>
      </c>
      <c r="H3723" s="124"/>
      <c r="I3723" s="128" t="s">
        <v>8128</v>
      </c>
      <c r="J3723" s="124"/>
      <c r="K3723" s="124"/>
      <c r="L3723" s="124"/>
      <c r="M3723" s="124"/>
      <c r="N3723" s="207">
        <v>0</v>
      </c>
      <c r="O3723" s="207">
        <v>49667.35</v>
      </c>
      <c r="P3723" s="124" t="s">
        <v>1314</v>
      </c>
    </row>
    <row r="3724" spans="1:16" ht="63.75">
      <c r="A3724" s="257">
        <v>310</v>
      </c>
      <c r="B3724" s="124"/>
      <c r="C3724" s="125" t="s">
        <v>807</v>
      </c>
      <c r="D3724" s="119">
        <v>43244</v>
      </c>
      <c r="E3724" s="120" t="s">
        <v>6981</v>
      </c>
      <c r="F3724" s="120" t="s">
        <v>3</v>
      </c>
      <c r="G3724" s="120">
        <v>1625637</v>
      </c>
      <c r="H3724" s="124"/>
      <c r="I3724" s="128" t="s">
        <v>8129</v>
      </c>
      <c r="J3724" s="124"/>
      <c r="K3724" s="124"/>
      <c r="L3724" s="124"/>
      <c r="M3724" s="124"/>
      <c r="N3724" s="207">
        <v>0</v>
      </c>
      <c r="O3724" s="207">
        <v>81257.36</v>
      </c>
      <c r="P3724" s="124" t="s">
        <v>1314</v>
      </c>
    </row>
    <row r="3725" spans="1:16" ht="63.75">
      <c r="A3725" s="257">
        <v>310</v>
      </c>
      <c r="B3725" s="124"/>
      <c r="C3725" s="125" t="s">
        <v>807</v>
      </c>
      <c r="D3725" s="119">
        <v>43244</v>
      </c>
      <c r="E3725" s="120" t="s">
        <v>6982</v>
      </c>
      <c r="F3725" s="120" t="s">
        <v>3</v>
      </c>
      <c r="G3725" s="120">
        <v>1625633</v>
      </c>
      <c r="H3725" s="124"/>
      <c r="I3725" s="128" t="s">
        <v>8130</v>
      </c>
      <c r="J3725" s="124"/>
      <c r="K3725" s="124"/>
      <c r="L3725" s="124"/>
      <c r="M3725" s="124"/>
      <c r="N3725" s="207">
        <v>0</v>
      </c>
      <c r="O3725" s="207">
        <v>1052.31</v>
      </c>
      <c r="P3725" s="124" t="s">
        <v>1314</v>
      </c>
    </row>
    <row r="3726" spans="1:16" ht="63.75">
      <c r="A3726" s="257">
        <v>48</v>
      </c>
      <c r="B3726" s="124"/>
      <c r="C3726" s="125" t="s">
        <v>700</v>
      </c>
      <c r="D3726" s="119">
        <v>43244</v>
      </c>
      <c r="E3726" s="120" t="s">
        <v>6983</v>
      </c>
      <c r="F3726" s="120" t="s">
        <v>3</v>
      </c>
      <c r="G3726" s="120">
        <v>1625626</v>
      </c>
      <c r="H3726" s="124"/>
      <c r="I3726" s="128" t="s">
        <v>8131</v>
      </c>
      <c r="J3726" s="124"/>
      <c r="K3726" s="124"/>
      <c r="L3726" s="124"/>
      <c r="M3726" s="124"/>
      <c r="N3726" s="207">
        <v>0</v>
      </c>
      <c r="O3726" s="207">
        <v>9936.81</v>
      </c>
      <c r="P3726" s="124" t="s">
        <v>1314</v>
      </c>
    </row>
    <row r="3727" spans="1:16" ht="63.75">
      <c r="A3727" s="257" t="s">
        <v>619</v>
      </c>
      <c r="B3727" s="124"/>
      <c r="C3727" s="125" t="s">
        <v>713</v>
      </c>
      <c r="D3727" s="119">
        <v>43244</v>
      </c>
      <c r="E3727" s="120" t="s">
        <v>6984</v>
      </c>
      <c r="F3727" s="120" t="s">
        <v>3</v>
      </c>
      <c r="G3727" s="120">
        <v>1625624</v>
      </c>
      <c r="H3727" s="124"/>
      <c r="I3727" s="128" t="s">
        <v>8132</v>
      </c>
      <c r="J3727" s="124"/>
      <c r="K3727" s="124"/>
      <c r="L3727" s="124"/>
      <c r="M3727" s="124"/>
      <c r="N3727" s="207">
        <v>0</v>
      </c>
      <c r="O3727" s="207">
        <v>1260.55</v>
      </c>
      <c r="P3727" s="124" t="s">
        <v>1314</v>
      </c>
    </row>
    <row r="3728" spans="1:16" ht="51">
      <c r="A3728" s="257">
        <v>513</v>
      </c>
      <c r="B3728" s="124"/>
      <c r="C3728" s="125" t="s">
        <v>201</v>
      </c>
      <c r="D3728" s="119">
        <v>43244</v>
      </c>
      <c r="E3728" s="120" t="s">
        <v>6985</v>
      </c>
      <c r="F3728" s="120" t="s">
        <v>15</v>
      </c>
      <c r="G3728" s="120">
        <v>744330</v>
      </c>
      <c r="H3728" s="124"/>
      <c r="I3728" s="128" t="s">
        <v>8133</v>
      </c>
      <c r="J3728" s="124"/>
      <c r="K3728" s="124"/>
      <c r="L3728" s="124"/>
      <c r="M3728" s="124"/>
      <c r="N3728" s="207">
        <v>50</v>
      </c>
      <c r="O3728" s="207">
        <v>0</v>
      </c>
      <c r="P3728" s="124" t="s">
        <v>1314</v>
      </c>
    </row>
    <row r="3729" spans="1:16" ht="63.75">
      <c r="A3729" s="257">
        <v>513</v>
      </c>
      <c r="B3729" s="124"/>
      <c r="C3729" s="125" t="s">
        <v>201</v>
      </c>
      <c r="D3729" s="119">
        <v>43244</v>
      </c>
      <c r="E3729" s="120" t="s">
        <v>6986</v>
      </c>
      <c r="F3729" s="120" t="s">
        <v>15</v>
      </c>
      <c r="G3729" s="120">
        <v>744333</v>
      </c>
      <c r="H3729" s="124"/>
      <c r="I3729" s="128" t="s">
        <v>8134</v>
      </c>
      <c r="J3729" s="124"/>
      <c r="K3729" s="124"/>
      <c r="L3729" s="124"/>
      <c r="M3729" s="124"/>
      <c r="N3729" s="207">
        <v>50</v>
      </c>
      <c r="O3729" s="207">
        <v>0</v>
      </c>
      <c r="P3729" s="124" t="s">
        <v>1314</v>
      </c>
    </row>
    <row r="3730" spans="1:16" ht="51">
      <c r="A3730" s="257">
        <v>513</v>
      </c>
      <c r="B3730" s="124"/>
      <c r="C3730" s="125" t="s">
        <v>201</v>
      </c>
      <c r="D3730" s="119">
        <v>43244</v>
      </c>
      <c r="E3730" s="120" t="s">
        <v>6987</v>
      </c>
      <c r="F3730" s="120" t="s">
        <v>15</v>
      </c>
      <c r="G3730" s="120">
        <v>744336</v>
      </c>
      <c r="H3730" s="124"/>
      <c r="I3730" s="128" t="s">
        <v>8135</v>
      </c>
      <c r="J3730" s="124"/>
      <c r="K3730" s="124"/>
      <c r="L3730" s="124"/>
      <c r="M3730" s="124"/>
      <c r="N3730" s="207">
        <v>50</v>
      </c>
      <c r="O3730" s="207">
        <v>0</v>
      </c>
      <c r="P3730" s="124" t="s">
        <v>1314</v>
      </c>
    </row>
    <row r="3731" spans="1:16" ht="76.5">
      <c r="A3731" s="257">
        <v>25</v>
      </c>
      <c r="B3731" s="124"/>
      <c r="C3731" s="125" t="s">
        <v>694</v>
      </c>
      <c r="D3731" s="119">
        <v>43244</v>
      </c>
      <c r="E3731" s="120" t="s">
        <v>6988</v>
      </c>
      <c r="F3731" s="120" t="s">
        <v>1315</v>
      </c>
      <c r="G3731" s="120">
        <v>17760704</v>
      </c>
      <c r="H3731" s="124"/>
      <c r="I3731" s="128" t="s">
        <v>8136</v>
      </c>
      <c r="J3731" s="124"/>
      <c r="K3731" s="124"/>
      <c r="L3731" s="124"/>
      <c r="M3731" s="124"/>
      <c r="N3731" s="207">
        <v>678504.06</v>
      </c>
      <c r="O3731" s="207">
        <v>0</v>
      </c>
      <c r="P3731" s="124" t="s">
        <v>1314</v>
      </c>
    </row>
    <row r="3732" spans="1:16" ht="76.5">
      <c r="A3732" s="257">
        <v>25</v>
      </c>
      <c r="B3732" s="124"/>
      <c r="C3732" s="125" t="s">
        <v>694</v>
      </c>
      <c r="D3732" s="119">
        <v>43244</v>
      </c>
      <c r="E3732" s="120" t="s">
        <v>6989</v>
      </c>
      <c r="F3732" s="120" t="s">
        <v>1315</v>
      </c>
      <c r="G3732" s="120">
        <v>17760700</v>
      </c>
      <c r="H3732" s="124"/>
      <c r="I3732" s="128" t="s">
        <v>8137</v>
      </c>
      <c r="J3732" s="124"/>
      <c r="K3732" s="124"/>
      <c r="L3732" s="124"/>
      <c r="M3732" s="124"/>
      <c r="N3732" s="207">
        <v>137995.53</v>
      </c>
      <c r="O3732" s="207">
        <v>0</v>
      </c>
      <c r="P3732" s="124" t="s">
        <v>1314</v>
      </c>
    </row>
    <row r="3733" spans="1:16" ht="76.5">
      <c r="A3733" s="257">
        <v>25</v>
      </c>
      <c r="B3733" s="124"/>
      <c r="C3733" s="125" t="s">
        <v>694</v>
      </c>
      <c r="D3733" s="119">
        <v>43244</v>
      </c>
      <c r="E3733" s="120" t="s">
        <v>6990</v>
      </c>
      <c r="F3733" s="120" t="s">
        <v>1315</v>
      </c>
      <c r="G3733" s="120">
        <v>17760698</v>
      </c>
      <c r="H3733" s="124"/>
      <c r="I3733" s="128" t="s">
        <v>8138</v>
      </c>
      <c r="J3733" s="124"/>
      <c r="K3733" s="124"/>
      <c r="L3733" s="124"/>
      <c r="M3733" s="124"/>
      <c r="N3733" s="207">
        <v>264873.08</v>
      </c>
      <c r="O3733" s="207">
        <v>0</v>
      </c>
      <c r="P3733" s="124" t="s">
        <v>1314</v>
      </c>
    </row>
    <row r="3734" spans="1:16" ht="76.5">
      <c r="A3734" s="257">
        <v>25</v>
      </c>
      <c r="B3734" s="124"/>
      <c r="C3734" s="125" t="s">
        <v>694</v>
      </c>
      <c r="D3734" s="119">
        <v>43244</v>
      </c>
      <c r="E3734" s="120" t="s">
        <v>6991</v>
      </c>
      <c r="F3734" s="120" t="s">
        <v>1315</v>
      </c>
      <c r="G3734" s="120">
        <v>17760688</v>
      </c>
      <c r="H3734" s="124"/>
      <c r="I3734" s="128" t="s">
        <v>5963</v>
      </c>
      <c r="J3734" s="124"/>
      <c r="K3734" s="124"/>
      <c r="L3734" s="124"/>
      <c r="M3734" s="124"/>
      <c r="N3734" s="207">
        <v>423619.72</v>
      </c>
      <c r="O3734" s="207">
        <v>0</v>
      </c>
      <c r="P3734" s="124" t="s">
        <v>1314</v>
      </c>
    </row>
    <row r="3735" spans="1:16" ht="76.5">
      <c r="A3735" s="257">
        <v>25</v>
      </c>
      <c r="B3735" s="124"/>
      <c r="C3735" s="125" t="s">
        <v>694</v>
      </c>
      <c r="D3735" s="119">
        <v>43244</v>
      </c>
      <c r="E3735" s="120" t="s">
        <v>6992</v>
      </c>
      <c r="F3735" s="120" t="s">
        <v>1315</v>
      </c>
      <c r="G3735" s="120">
        <v>17760682</v>
      </c>
      <c r="H3735" s="124"/>
      <c r="I3735" s="128" t="s">
        <v>8139</v>
      </c>
      <c r="J3735" s="124"/>
      <c r="K3735" s="124"/>
      <c r="L3735" s="124"/>
      <c r="M3735" s="124"/>
      <c r="N3735" s="207">
        <v>181071.22</v>
      </c>
      <c r="O3735" s="207">
        <v>0</v>
      </c>
      <c r="P3735" s="124" t="s">
        <v>1314</v>
      </c>
    </row>
    <row r="3736" spans="1:16" ht="76.5">
      <c r="A3736" s="257">
        <v>25</v>
      </c>
      <c r="B3736" s="124"/>
      <c r="C3736" s="125" t="s">
        <v>694</v>
      </c>
      <c r="D3736" s="119">
        <v>43244</v>
      </c>
      <c r="E3736" s="120" t="s">
        <v>6993</v>
      </c>
      <c r="F3736" s="120" t="s">
        <v>1315</v>
      </c>
      <c r="G3736" s="120">
        <v>17760678</v>
      </c>
      <c r="H3736" s="124"/>
      <c r="I3736" s="128" t="s">
        <v>8140</v>
      </c>
      <c r="J3736" s="124"/>
      <c r="K3736" s="124"/>
      <c r="L3736" s="124"/>
      <c r="M3736" s="124"/>
      <c r="N3736" s="207">
        <v>1044843.47</v>
      </c>
      <c r="O3736" s="207">
        <v>0</v>
      </c>
      <c r="P3736" s="124" t="s">
        <v>1314</v>
      </c>
    </row>
    <row r="3737" spans="1:16" ht="76.5">
      <c r="A3737" s="257">
        <v>25</v>
      </c>
      <c r="B3737" s="124"/>
      <c r="C3737" s="125" t="s">
        <v>694</v>
      </c>
      <c r="D3737" s="119">
        <v>43244</v>
      </c>
      <c r="E3737" s="120" t="s">
        <v>6994</v>
      </c>
      <c r="F3737" s="120" t="s">
        <v>1315</v>
      </c>
      <c r="G3737" s="120">
        <v>17760216</v>
      </c>
      <c r="H3737" s="124"/>
      <c r="I3737" s="128" t="s">
        <v>8141</v>
      </c>
      <c r="J3737" s="124"/>
      <c r="K3737" s="124"/>
      <c r="L3737" s="124"/>
      <c r="M3737" s="124"/>
      <c r="N3737" s="207">
        <v>137104.71</v>
      </c>
      <c r="O3737" s="207">
        <v>0</v>
      </c>
      <c r="P3737" s="124" t="s">
        <v>1314</v>
      </c>
    </row>
    <row r="3738" spans="1:16" ht="76.5">
      <c r="A3738" s="257">
        <v>25</v>
      </c>
      <c r="B3738" s="124"/>
      <c r="C3738" s="125" t="s">
        <v>694</v>
      </c>
      <c r="D3738" s="119">
        <v>43244</v>
      </c>
      <c r="E3738" s="120" t="s">
        <v>6995</v>
      </c>
      <c r="F3738" s="120" t="s">
        <v>1315</v>
      </c>
      <c r="G3738" s="120">
        <v>17758470</v>
      </c>
      <c r="H3738" s="124"/>
      <c r="I3738" s="128" t="s">
        <v>8142</v>
      </c>
      <c r="J3738" s="124"/>
      <c r="K3738" s="124"/>
      <c r="L3738" s="124"/>
      <c r="M3738" s="124"/>
      <c r="N3738" s="207">
        <v>371656.49</v>
      </c>
      <c r="O3738" s="207">
        <v>0</v>
      </c>
      <c r="P3738" s="124" t="s">
        <v>1314</v>
      </c>
    </row>
    <row r="3739" spans="1:16" ht="76.5">
      <c r="A3739" s="257">
        <v>25</v>
      </c>
      <c r="B3739" s="124"/>
      <c r="C3739" s="125" t="s">
        <v>694</v>
      </c>
      <c r="D3739" s="119">
        <v>43244</v>
      </c>
      <c r="E3739" s="120" t="s">
        <v>6996</v>
      </c>
      <c r="F3739" s="120" t="s">
        <v>1315</v>
      </c>
      <c r="G3739" s="120">
        <v>17758045</v>
      </c>
      <c r="H3739" s="124"/>
      <c r="I3739" s="128" t="s">
        <v>8143</v>
      </c>
      <c r="J3739" s="124"/>
      <c r="K3739" s="124"/>
      <c r="L3739" s="124"/>
      <c r="M3739" s="124"/>
      <c r="N3739" s="207">
        <v>2263233.34</v>
      </c>
      <c r="O3739" s="207">
        <v>0</v>
      </c>
      <c r="P3739" s="124" t="s">
        <v>1314</v>
      </c>
    </row>
    <row r="3740" spans="1:16" ht="76.5">
      <c r="A3740" s="257">
        <v>25</v>
      </c>
      <c r="B3740" s="124"/>
      <c r="C3740" s="125" t="s">
        <v>694</v>
      </c>
      <c r="D3740" s="119">
        <v>43244</v>
      </c>
      <c r="E3740" s="120" t="s">
        <v>6997</v>
      </c>
      <c r="F3740" s="120" t="s">
        <v>1315</v>
      </c>
      <c r="G3740" s="120">
        <v>17757961</v>
      </c>
      <c r="H3740" s="124"/>
      <c r="I3740" s="128" t="s">
        <v>8144</v>
      </c>
      <c r="J3740" s="124"/>
      <c r="K3740" s="124"/>
      <c r="L3740" s="124"/>
      <c r="M3740" s="124"/>
      <c r="N3740" s="207">
        <v>23596.5</v>
      </c>
      <c r="O3740" s="207">
        <v>0</v>
      </c>
      <c r="P3740" s="124" t="s">
        <v>1314</v>
      </c>
    </row>
    <row r="3741" spans="1:16" ht="63.75">
      <c r="A3741" s="257">
        <v>378</v>
      </c>
      <c r="B3741" s="124"/>
      <c r="C3741" s="125" t="s">
        <v>1274</v>
      </c>
      <c r="D3741" s="119">
        <v>43244</v>
      </c>
      <c r="E3741" s="120" t="s">
        <v>6998</v>
      </c>
      <c r="F3741" s="120" t="s">
        <v>11</v>
      </c>
      <c r="G3741" s="120">
        <v>922481</v>
      </c>
      <c r="H3741" s="124"/>
      <c r="I3741" s="128" t="s">
        <v>8145</v>
      </c>
      <c r="J3741" s="124"/>
      <c r="K3741" s="124"/>
      <c r="L3741" s="124"/>
      <c r="M3741" s="124"/>
      <c r="N3741" s="207">
        <v>50</v>
      </c>
      <c r="O3741" s="207">
        <v>0</v>
      </c>
      <c r="P3741" s="124" t="s">
        <v>1314</v>
      </c>
    </row>
    <row r="3742" spans="1:16" ht="76.5">
      <c r="A3742" s="257">
        <v>25</v>
      </c>
      <c r="B3742" s="124"/>
      <c r="C3742" s="125" t="s">
        <v>694</v>
      </c>
      <c r="D3742" s="119">
        <v>43244</v>
      </c>
      <c r="E3742" s="120" t="s">
        <v>6999</v>
      </c>
      <c r="F3742" s="120" t="s">
        <v>1315</v>
      </c>
      <c r="G3742" s="120">
        <v>17757496</v>
      </c>
      <c r="H3742" s="124"/>
      <c r="I3742" s="128" t="s">
        <v>8146</v>
      </c>
      <c r="J3742" s="124"/>
      <c r="K3742" s="124"/>
      <c r="L3742" s="124"/>
      <c r="M3742" s="124"/>
      <c r="N3742" s="207">
        <v>221878.67</v>
      </c>
      <c r="O3742" s="207">
        <v>0</v>
      </c>
      <c r="P3742" s="124" t="s">
        <v>1314</v>
      </c>
    </row>
    <row r="3743" spans="1:16" ht="76.5">
      <c r="A3743" s="257">
        <v>25</v>
      </c>
      <c r="B3743" s="124"/>
      <c r="C3743" s="125" t="s">
        <v>694</v>
      </c>
      <c r="D3743" s="119">
        <v>43244</v>
      </c>
      <c r="E3743" s="120" t="s">
        <v>7000</v>
      </c>
      <c r="F3743" s="120" t="s">
        <v>1315</v>
      </c>
      <c r="G3743" s="120">
        <v>17757506</v>
      </c>
      <c r="H3743" s="124"/>
      <c r="I3743" s="128" t="s">
        <v>8147</v>
      </c>
      <c r="J3743" s="124"/>
      <c r="K3743" s="124"/>
      <c r="L3743" s="124"/>
      <c r="M3743" s="124"/>
      <c r="N3743" s="207">
        <v>461267.4</v>
      </c>
      <c r="O3743" s="207">
        <v>0</v>
      </c>
      <c r="P3743" s="124" t="s">
        <v>1314</v>
      </c>
    </row>
    <row r="3744" spans="1:16" ht="76.5">
      <c r="A3744" s="257">
        <v>25</v>
      </c>
      <c r="B3744" s="124"/>
      <c r="C3744" s="125" t="s">
        <v>694</v>
      </c>
      <c r="D3744" s="119">
        <v>43244</v>
      </c>
      <c r="E3744" s="120" t="s">
        <v>7001</v>
      </c>
      <c r="F3744" s="120" t="s">
        <v>1315</v>
      </c>
      <c r="G3744" s="120">
        <v>17757510</v>
      </c>
      <c r="H3744" s="124"/>
      <c r="I3744" s="128" t="s">
        <v>8148</v>
      </c>
      <c r="J3744" s="124"/>
      <c r="K3744" s="124"/>
      <c r="L3744" s="124"/>
      <c r="M3744" s="124"/>
      <c r="N3744" s="207">
        <v>441224.53</v>
      </c>
      <c r="O3744" s="207">
        <v>0</v>
      </c>
      <c r="P3744" s="124" t="s">
        <v>1314</v>
      </c>
    </row>
    <row r="3745" spans="1:16" ht="76.5">
      <c r="A3745" s="257">
        <v>25</v>
      </c>
      <c r="B3745" s="124"/>
      <c r="C3745" s="125" t="s">
        <v>694</v>
      </c>
      <c r="D3745" s="119">
        <v>43244</v>
      </c>
      <c r="E3745" s="120" t="s">
        <v>7002</v>
      </c>
      <c r="F3745" s="120" t="s">
        <v>1315</v>
      </c>
      <c r="G3745" s="120">
        <v>17757513</v>
      </c>
      <c r="H3745" s="124"/>
      <c r="I3745" s="128" t="s">
        <v>5956</v>
      </c>
      <c r="J3745" s="124"/>
      <c r="K3745" s="124"/>
      <c r="L3745" s="124"/>
      <c r="M3745" s="124"/>
      <c r="N3745" s="207">
        <v>152682.4</v>
      </c>
      <c r="O3745" s="207">
        <v>0</v>
      </c>
      <c r="P3745" s="124" t="s">
        <v>1314</v>
      </c>
    </row>
    <row r="3746" spans="1:16" ht="76.5">
      <c r="A3746" s="257">
        <v>25</v>
      </c>
      <c r="B3746" s="124"/>
      <c r="C3746" s="125" t="s">
        <v>694</v>
      </c>
      <c r="D3746" s="119">
        <v>43244</v>
      </c>
      <c r="E3746" s="120" t="s">
        <v>7003</v>
      </c>
      <c r="F3746" s="120" t="s">
        <v>1315</v>
      </c>
      <c r="G3746" s="120">
        <v>17757516</v>
      </c>
      <c r="H3746" s="124"/>
      <c r="I3746" s="128" t="s">
        <v>5957</v>
      </c>
      <c r="J3746" s="124"/>
      <c r="K3746" s="124"/>
      <c r="L3746" s="124"/>
      <c r="M3746" s="124"/>
      <c r="N3746" s="207">
        <v>154788.37</v>
      </c>
      <c r="O3746" s="207">
        <v>0</v>
      </c>
      <c r="P3746" s="124" t="s">
        <v>1314</v>
      </c>
    </row>
    <row r="3747" spans="1:16" ht="76.5">
      <c r="A3747" s="257">
        <v>25</v>
      </c>
      <c r="B3747" s="124"/>
      <c r="C3747" s="125" t="s">
        <v>694</v>
      </c>
      <c r="D3747" s="119">
        <v>43244</v>
      </c>
      <c r="E3747" s="120" t="s">
        <v>7004</v>
      </c>
      <c r="F3747" s="120" t="s">
        <v>1315</v>
      </c>
      <c r="G3747" s="120">
        <v>17757527</v>
      </c>
      <c r="H3747" s="124"/>
      <c r="I3747" s="128" t="s">
        <v>8149</v>
      </c>
      <c r="J3747" s="124"/>
      <c r="K3747" s="124"/>
      <c r="L3747" s="124"/>
      <c r="M3747" s="124"/>
      <c r="N3747" s="207">
        <v>191561.73</v>
      </c>
      <c r="O3747" s="207">
        <v>0</v>
      </c>
      <c r="P3747" s="124" t="s">
        <v>1314</v>
      </c>
    </row>
    <row r="3748" spans="1:16" ht="76.5">
      <c r="A3748" s="257">
        <v>25</v>
      </c>
      <c r="B3748" s="124"/>
      <c r="C3748" s="125" t="s">
        <v>694</v>
      </c>
      <c r="D3748" s="119">
        <v>43244</v>
      </c>
      <c r="E3748" s="120" t="s">
        <v>7005</v>
      </c>
      <c r="F3748" s="120" t="s">
        <v>1315</v>
      </c>
      <c r="G3748" s="120">
        <v>17757529</v>
      </c>
      <c r="H3748" s="124"/>
      <c r="I3748" s="128" t="s">
        <v>8150</v>
      </c>
      <c r="J3748" s="124"/>
      <c r="K3748" s="124"/>
      <c r="L3748" s="124"/>
      <c r="M3748" s="124"/>
      <c r="N3748" s="207">
        <v>543014.47</v>
      </c>
      <c r="O3748" s="207">
        <v>0</v>
      </c>
      <c r="P3748" s="124" t="s">
        <v>1314</v>
      </c>
    </row>
    <row r="3749" spans="1:16" ht="76.5">
      <c r="A3749" s="257">
        <v>25</v>
      </c>
      <c r="B3749" s="124"/>
      <c r="C3749" s="125" t="s">
        <v>694</v>
      </c>
      <c r="D3749" s="119">
        <v>43244</v>
      </c>
      <c r="E3749" s="120" t="s">
        <v>7006</v>
      </c>
      <c r="F3749" s="120" t="s">
        <v>1315</v>
      </c>
      <c r="G3749" s="120">
        <v>17757537</v>
      </c>
      <c r="H3749" s="124"/>
      <c r="I3749" s="128" t="s">
        <v>8151</v>
      </c>
      <c r="J3749" s="124"/>
      <c r="K3749" s="124"/>
      <c r="L3749" s="124"/>
      <c r="M3749" s="124"/>
      <c r="N3749" s="207">
        <v>874675.14</v>
      </c>
      <c r="O3749" s="207">
        <v>0</v>
      </c>
      <c r="P3749" s="124" t="s">
        <v>1314</v>
      </c>
    </row>
    <row r="3750" spans="1:16" ht="76.5">
      <c r="A3750" s="257">
        <v>25</v>
      </c>
      <c r="B3750" s="124"/>
      <c r="C3750" s="125" t="s">
        <v>694</v>
      </c>
      <c r="D3750" s="119">
        <v>43244</v>
      </c>
      <c r="E3750" s="120" t="s">
        <v>7007</v>
      </c>
      <c r="F3750" s="120" t="s">
        <v>1315</v>
      </c>
      <c r="G3750" s="120">
        <v>17757542</v>
      </c>
      <c r="H3750" s="124"/>
      <c r="I3750" s="128" t="s">
        <v>8152</v>
      </c>
      <c r="J3750" s="124"/>
      <c r="K3750" s="124"/>
      <c r="L3750" s="124"/>
      <c r="M3750" s="124"/>
      <c r="N3750" s="207">
        <v>352771.72</v>
      </c>
      <c r="O3750" s="207">
        <v>0</v>
      </c>
      <c r="P3750" s="124" t="s">
        <v>1314</v>
      </c>
    </row>
    <row r="3751" spans="1:16" ht="76.5">
      <c r="A3751" s="257">
        <v>25</v>
      </c>
      <c r="B3751" s="124"/>
      <c r="C3751" s="125" t="s">
        <v>694</v>
      </c>
      <c r="D3751" s="119">
        <v>43244</v>
      </c>
      <c r="E3751" s="120" t="s">
        <v>7008</v>
      </c>
      <c r="F3751" s="120" t="s">
        <v>1315</v>
      </c>
      <c r="G3751" s="120">
        <v>17757546</v>
      </c>
      <c r="H3751" s="124"/>
      <c r="I3751" s="128" t="s">
        <v>8153</v>
      </c>
      <c r="J3751" s="124"/>
      <c r="K3751" s="124"/>
      <c r="L3751" s="124"/>
      <c r="M3751" s="124"/>
      <c r="N3751" s="207">
        <v>36443.31</v>
      </c>
      <c r="O3751" s="207">
        <v>0</v>
      </c>
      <c r="P3751" s="124" t="s">
        <v>1314</v>
      </c>
    </row>
    <row r="3752" spans="1:16" ht="76.5">
      <c r="A3752" s="257">
        <v>25</v>
      </c>
      <c r="B3752" s="124"/>
      <c r="C3752" s="125" t="s">
        <v>694</v>
      </c>
      <c r="D3752" s="119">
        <v>43244</v>
      </c>
      <c r="E3752" s="120" t="s">
        <v>7009</v>
      </c>
      <c r="F3752" s="120" t="s">
        <v>1315</v>
      </c>
      <c r="G3752" s="120">
        <v>17757533</v>
      </c>
      <c r="H3752" s="124"/>
      <c r="I3752" s="128" t="s">
        <v>8154</v>
      </c>
      <c r="J3752" s="124"/>
      <c r="K3752" s="124"/>
      <c r="L3752" s="124"/>
      <c r="M3752" s="124"/>
      <c r="N3752" s="207">
        <v>171689.84</v>
      </c>
      <c r="O3752" s="207">
        <v>0</v>
      </c>
      <c r="P3752" s="124" t="s">
        <v>1314</v>
      </c>
    </row>
    <row r="3753" spans="1:16" ht="76.5">
      <c r="A3753" s="257">
        <v>25</v>
      </c>
      <c r="B3753" s="124"/>
      <c r="C3753" s="125" t="s">
        <v>694</v>
      </c>
      <c r="D3753" s="119">
        <v>43244</v>
      </c>
      <c r="E3753" s="120" t="s">
        <v>7010</v>
      </c>
      <c r="F3753" s="120" t="s">
        <v>1315</v>
      </c>
      <c r="G3753" s="120">
        <v>17757552</v>
      </c>
      <c r="H3753" s="124"/>
      <c r="I3753" s="128" t="s">
        <v>8155</v>
      </c>
      <c r="J3753" s="124"/>
      <c r="K3753" s="124"/>
      <c r="L3753" s="124"/>
      <c r="M3753" s="124"/>
      <c r="N3753" s="207">
        <v>63421.5</v>
      </c>
      <c r="O3753" s="207">
        <v>0</v>
      </c>
      <c r="P3753" s="124" t="s">
        <v>1314</v>
      </c>
    </row>
    <row r="3754" spans="1:16" ht="76.5">
      <c r="A3754" s="257">
        <v>25</v>
      </c>
      <c r="B3754" s="124"/>
      <c r="C3754" s="125" t="s">
        <v>694</v>
      </c>
      <c r="D3754" s="119">
        <v>43244</v>
      </c>
      <c r="E3754" s="120" t="s">
        <v>7011</v>
      </c>
      <c r="F3754" s="120" t="s">
        <v>1315</v>
      </c>
      <c r="G3754" s="120">
        <v>17757561</v>
      </c>
      <c r="H3754" s="124"/>
      <c r="I3754" s="128" t="s">
        <v>8156</v>
      </c>
      <c r="J3754" s="124"/>
      <c r="K3754" s="124"/>
      <c r="L3754" s="124"/>
      <c r="M3754" s="124"/>
      <c r="N3754" s="207">
        <v>196173.52</v>
      </c>
      <c r="O3754" s="207">
        <v>0</v>
      </c>
      <c r="P3754" s="124" t="s">
        <v>1314</v>
      </c>
    </row>
    <row r="3755" spans="1:16" ht="76.5">
      <c r="A3755" s="257">
        <v>25</v>
      </c>
      <c r="B3755" s="124"/>
      <c r="C3755" s="125" t="s">
        <v>694</v>
      </c>
      <c r="D3755" s="119">
        <v>43244</v>
      </c>
      <c r="E3755" s="120" t="s">
        <v>7012</v>
      </c>
      <c r="F3755" s="120" t="s">
        <v>1315</v>
      </c>
      <c r="G3755" s="120">
        <v>17757566</v>
      </c>
      <c r="H3755" s="124"/>
      <c r="I3755" s="128" t="s">
        <v>8157</v>
      </c>
      <c r="J3755" s="124"/>
      <c r="K3755" s="124"/>
      <c r="L3755" s="124"/>
      <c r="M3755" s="124"/>
      <c r="N3755" s="207">
        <v>5887660.9100000001</v>
      </c>
      <c r="O3755" s="207">
        <v>0</v>
      </c>
      <c r="P3755" s="124" t="s">
        <v>1314</v>
      </c>
    </row>
    <row r="3756" spans="1:16" ht="76.5">
      <c r="A3756" s="257">
        <v>25</v>
      </c>
      <c r="B3756" s="124"/>
      <c r="C3756" s="125" t="s">
        <v>694</v>
      </c>
      <c r="D3756" s="119">
        <v>43244</v>
      </c>
      <c r="E3756" s="120" t="s">
        <v>7013</v>
      </c>
      <c r="F3756" s="120" t="s">
        <v>1315</v>
      </c>
      <c r="G3756" s="120">
        <v>17757572</v>
      </c>
      <c r="H3756" s="124"/>
      <c r="I3756" s="128" t="s">
        <v>5941</v>
      </c>
      <c r="J3756" s="124"/>
      <c r="K3756" s="124"/>
      <c r="L3756" s="124"/>
      <c r="M3756" s="124"/>
      <c r="N3756" s="207">
        <v>468944.04</v>
      </c>
      <c r="O3756" s="207">
        <v>0</v>
      </c>
      <c r="P3756" s="124" t="s">
        <v>1314</v>
      </c>
    </row>
    <row r="3757" spans="1:16" ht="76.5">
      <c r="A3757" s="257">
        <v>25</v>
      </c>
      <c r="B3757" s="124"/>
      <c r="C3757" s="125" t="s">
        <v>694</v>
      </c>
      <c r="D3757" s="119">
        <v>43244</v>
      </c>
      <c r="E3757" s="120" t="s">
        <v>7014</v>
      </c>
      <c r="F3757" s="120" t="s">
        <v>1315</v>
      </c>
      <c r="G3757" s="120">
        <v>17757577</v>
      </c>
      <c r="H3757" s="124"/>
      <c r="I3757" s="128" t="s">
        <v>8158</v>
      </c>
      <c r="J3757" s="124"/>
      <c r="K3757" s="124"/>
      <c r="L3757" s="124"/>
      <c r="M3757" s="124"/>
      <c r="N3757" s="207">
        <v>162442.06</v>
      </c>
      <c r="O3757" s="207">
        <v>0</v>
      </c>
      <c r="P3757" s="124" t="s">
        <v>1314</v>
      </c>
    </row>
    <row r="3758" spans="1:16" ht="76.5">
      <c r="A3758" s="257">
        <v>25</v>
      </c>
      <c r="B3758" s="124"/>
      <c r="C3758" s="125" t="s">
        <v>694</v>
      </c>
      <c r="D3758" s="119">
        <v>43244</v>
      </c>
      <c r="E3758" s="120" t="s">
        <v>7015</v>
      </c>
      <c r="F3758" s="120" t="s">
        <v>1315</v>
      </c>
      <c r="G3758" s="120">
        <v>17757580</v>
      </c>
      <c r="H3758" s="124"/>
      <c r="I3758" s="128" t="s">
        <v>8159</v>
      </c>
      <c r="J3758" s="124"/>
      <c r="K3758" s="124"/>
      <c r="L3758" s="124"/>
      <c r="M3758" s="124"/>
      <c r="N3758" s="207">
        <v>153735.39000000001</v>
      </c>
      <c r="O3758" s="207">
        <v>0</v>
      </c>
      <c r="P3758" s="124" t="s">
        <v>1314</v>
      </c>
    </row>
    <row r="3759" spans="1:16" ht="76.5">
      <c r="A3759" s="257">
        <v>25</v>
      </c>
      <c r="B3759" s="124"/>
      <c r="C3759" s="125" t="s">
        <v>694</v>
      </c>
      <c r="D3759" s="119">
        <v>43244</v>
      </c>
      <c r="E3759" s="120" t="s">
        <v>7016</v>
      </c>
      <c r="F3759" s="120" t="s">
        <v>1315</v>
      </c>
      <c r="G3759" s="120">
        <v>17777527</v>
      </c>
      <c r="H3759" s="124"/>
      <c r="I3759" s="128" t="s">
        <v>8160</v>
      </c>
      <c r="J3759" s="124"/>
      <c r="K3759" s="124"/>
      <c r="L3759" s="124"/>
      <c r="M3759" s="124"/>
      <c r="N3759" s="207">
        <v>342722.04</v>
      </c>
      <c r="O3759" s="207">
        <v>0</v>
      </c>
      <c r="P3759" s="124" t="s">
        <v>1314</v>
      </c>
    </row>
    <row r="3760" spans="1:16" ht="76.5">
      <c r="A3760" s="257">
        <v>25</v>
      </c>
      <c r="B3760" s="124"/>
      <c r="C3760" s="125" t="s">
        <v>694</v>
      </c>
      <c r="D3760" s="119">
        <v>43244</v>
      </c>
      <c r="E3760" s="120" t="s">
        <v>7017</v>
      </c>
      <c r="F3760" s="120" t="s">
        <v>1315</v>
      </c>
      <c r="G3760" s="120">
        <v>17757560</v>
      </c>
      <c r="H3760" s="124"/>
      <c r="I3760" s="128" t="s">
        <v>8161</v>
      </c>
      <c r="J3760" s="124"/>
      <c r="K3760" s="124"/>
      <c r="L3760" s="124"/>
      <c r="M3760" s="124"/>
      <c r="N3760" s="207">
        <v>1282523.3400000001</v>
      </c>
      <c r="O3760" s="207">
        <v>0</v>
      </c>
      <c r="P3760" s="124" t="s">
        <v>1314</v>
      </c>
    </row>
    <row r="3761" spans="1:16" ht="63.75">
      <c r="A3761" s="257">
        <v>25</v>
      </c>
      <c r="B3761" s="124"/>
      <c r="C3761" s="125" t="s">
        <v>694</v>
      </c>
      <c r="D3761" s="119">
        <v>43244</v>
      </c>
      <c r="E3761" s="120" t="s">
        <v>7018</v>
      </c>
      <c r="F3761" s="120" t="s">
        <v>1315</v>
      </c>
      <c r="G3761" s="120">
        <v>17757551</v>
      </c>
      <c r="H3761" s="124"/>
      <c r="I3761" s="128" t="s">
        <v>8162</v>
      </c>
      <c r="J3761" s="124"/>
      <c r="K3761" s="124"/>
      <c r="L3761" s="124"/>
      <c r="M3761" s="124"/>
      <c r="N3761" s="207">
        <v>665078.92000000004</v>
      </c>
      <c r="O3761" s="207">
        <v>0</v>
      </c>
      <c r="P3761" s="124" t="s">
        <v>1314</v>
      </c>
    </row>
    <row r="3762" spans="1:16" ht="76.5">
      <c r="A3762" s="257">
        <v>25</v>
      </c>
      <c r="B3762" s="124"/>
      <c r="C3762" s="125" t="s">
        <v>694</v>
      </c>
      <c r="D3762" s="119">
        <v>43244</v>
      </c>
      <c r="E3762" s="120" t="s">
        <v>7019</v>
      </c>
      <c r="F3762" s="120" t="s">
        <v>1315</v>
      </c>
      <c r="G3762" s="120">
        <v>17757544</v>
      </c>
      <c r="H3762" s="124"/>
      <c r="I3762" s="128" t="s">
        <v>8163</v>
      </c>
      <c r="J3762" s="124"/>
      <c r="K3762" s="124"/>
      <c r="L3762" s="124"/>
      <c r="M3762" s="124"/>
      <c r="N3762" s="207">
        <v>276009.76</v>
      </c>
      <c r="O3762" s="207">
        <v>0</v>
      </c>
      <c r="P3762" s="124" t="s">
        <v>1314</v>
      </c>
    </row>
    <row r="3763" spans="1:16" ht="76.5">
      <c r="A3763" s="257">
        <v>25</v>
      </c>
      <c r="B3763" s="124"/>
      <c r="C3763" s="125" t="s">
        <v>694</v>
      </c>
      <c r="D3763" s="119">
        <v>43244</v>
      </c>
      <c r="E3763" s="120" t="s">
        <v>7020</v>
      </c>
      <c r="F3763" s="120" t="s">
        <v>1315</v>
      </c>
      <c r="G3763" s="120">
        <v>17757538</v>
      </c>
      <c r="H3763" s="124"/>
      <c r="I3763" s="128" t="s">
        <v>8164</v>
      </c>
      <c r="J3763" s="124"/>
      <c r="K3763" s="124"/>
      <c r="L3763" s="124"/>
      <c r="M3763" s="124"/>
      <c r="N3763" s="207">
        <v>90996.7</v>
      </c>
      <c r="O3763" s="207">
        <v>0</v>
      </c>
      <c r="P3763" s="124" t="s">
        <v>1314</v>
      </c>
    </row>
    <row r="3764" spans="1:16" ht="76.5">
      <c r="A3764" s="257">
        <v>25</v>
      </c>
      <c r="B3764" s="124"/>
      <c r="C3764" s="125" t="s">
        <v>694</v>
      </c>
      <c r="D3764" s="119">
        <v>43244</v>
      </c>
      <c r="E3764" s="120" t="s">
        <v>7021</v>
      </c>
      <c r="F3764" s="120" t="s">
        <v>1315</v>
      </c>
      <c r="G3764" s="120">
        <v>17757531</v>
      </c>
      <c r="H3764" s="124"/>
      <c r="I3764" s="128" t="s">
        <v>8165</v>
      </c>
      <c r="J3764" s="124"/>
      <c r="K3764" s="124"/>
      <c r="L3764" s="124"/>
      <c r="M3764" s="124"/>
      <c r="N3764" s="207">
        <v>176277.12</v>
      </c>
      <c r="O3764" s="207">
        <v>0</v>
      </c>
      <c r="P3764" s="124" t="s">
        <v>1314</v>
      </c>
    </row>
    <row r="3765" spans="1:16" ht="76.5">
      <c r="A3765" s="257">
        <v>25</v>
      </c>
      <c r="B3765" s="124"/>
      <c r="C3765" s="125" t="s">
        <v>694</v>
      </c>
      <c r="D3765" s="119">
        <v>43244</v>
      </c>
      <c r="E3765" s="120" t="s">
        <v>7022</v>
      </c>
      <c r="F3765" s="120" t="s">
        <v>1315</v>
      </c>
      <c r="G3765" s="120">
        <v>17757532</v>
      </c>
      <c r="H3765" s="124"/>
      <c r="I3765" s="128" t="s">
        <v>8166</v>
      </c>
      <c r="J3765" s="124"/>
      <c r="K3765" s="124"/>
      <c r="L3765" s="124"/>
      <c r="M3765" s="124"/>
      <c r="N3765" s="207">
        <v>121356.22</v>
      </c>
      <c r="O3765" s="207">
        <v>0</v>
      </c>
      <c r="P3765" s="124" t="s">
        <v>1314</v>
      </c>
    </row>
    <row r="3766" spans="1:16" ht="76.5">
      <c r="A3766" s="257">
        <v>25</v>
      </c>
      <c r="B3766" s="124"/>
      <c r="C3766" s="125" t="s">
        <v>694</v>
      </c>
      <c r="D3766" s="119">
        <v>43244</v>
      </c>
      <c r="E3766" s="120" t="s">
        <v>7023</v>
      </c>
      <c r="F3766" s="120" t="s">
        <v>1315</v>
      </c>
      <c r="G3766" s="120">
        <v>17757520</v>
      </c>
      <c r="H3766" s="124"/>
      <c r="I3766" s="128" t="s">
        <v>8167</v>
      </c>
      <c r="J3766" s="124"/>
      <c r="K3766" s="124"/>
      <c r="L3766" s="124"/>
      <c r="M3766" s="124"/>
      <c r="N3766" s="207">
        <v>618533.64</v>
      </c>
      <c r="O3766" s="207">
        <v>0</v>
      </c>
      <c r="P3766" s="124" t="s">
        <v>1314</v>
      </c>
    </row>
    <row r="3767" spans="1:16" ht="76.5">
      <c r="A3767" s="257">
        <v>25</v>
      </c>
      <c r="B3767" s="124"/>
      <c r="C3767" s="125" t="s">
        <v>694</v>
      </c>
      <c r="D3767" s="119">
        <v>43244</v>
      </c>
      <c r="E3767" s="120" t="s">
        <v>7024</v>
      </c>
      <c r="F3767" s="120" t="s">
        <v>1315</v>
      </c>
      <c r="G3767" s="120">
        <v>17757512</v>
      </c>
      <c r="H3767" s="124"/>
      <c r="I3767" s="128" t="s">
        <v>8168</v>
      </c>
      <c r="J3767" s="124"/>
      <c r="K3767" s="124"/>
      <c r="L3767" s="124"/>
      <c r="M3767" s="124"/>
      <c r="N3767" s="207">
        <v>528695.81999999995</v>
      </c>
      <c r="O3767" s="207">
        <v>0</v>
      </c>
      <c r="P3767" s="124" t="s">
        <v>1314</v>
      </c>
    </row>
    <row r="3768" spans="1:16" ht="76.5">
      <c r="A3768" s="257">
        <v>25</v>
      </c>
      <c r="B3768" s="124"/>
      <c r="C3768" s="125" t="s">
        <v>694</v>
      </c>
      <c r="D3768" s="119">
        <v>43244</v>
      </c>
      <c r="E3768" s="120" t="s">
        <v>7025</v>
      </c>
      <c r="F3768" s="120" t="s">
        <v>1315</v>
      </c>
      <c r="G3768" s="120">
        <v>17757503</v>
      </c>
      <c r="H3768" s="124"/>
      <c r="I3768" s="128" t="s">
        <v>8169</v>
      </c>
      <c r="J3768" s="124"/>
      <c r="K3768" s="124"/>
      <c r="L3768" s="124"/>
      <c r="M3768" s="124"/>
      <c r="N3768" s="207">
        <v>84542.55</v>
      </c>
      <c r="O3768" s="207">
        <v>0</v>
      </c>
      <c r="P3768" s="124" t="s">
        <v>1314</v>
      </c>
    </row>
    <row r="3769" spans="1:16" ht="76.5">
      <c r="A3769" s="257">
        <v>25</v>
      </c>
      <c r="B3769" s="124"/>
      <c r="C3769" s="125" t="s">
        <v>694</v>
      </c>
      <c r="D3769" s="119">
        <v>43244</v>
      </c>
      <c r="E3769" s="120" t="s">
        <v>7026</v>
      </c>
      <c r="F3769" s="120" t="s">
        <v>1315</v>
      </c>
      <c r="G3769" s="120">
        <v>17757407</v>
      </c>
      <c r="H3769" s="124"/>
      <c r="I3769" s="128" t="s">
        <v>8170</v>
      </c>
      <c r="J3769" s="124"/>
      <c r="K3769" s="124"/>
      <c r="L3769" s="124"/>
      <c r="M3769" s="124"/>
      <c r="N3769" s="207">
        <v>721039.75</v>
      </c>
      <c r="O3769" s="207">
        <v>0</v>
      </c>
      <c r="P3769" s="124" t="s">
        <v>1314</v>
      </c>
    </row>
    <row r="3770" spans="1:16" ht="76.5">
      <c r="A3770" s="257">
        <v>25</v>
      </c>
      <c r="B3770" s="124"/>
      <c r="C3770" s="125" t="s">
        <v>694</v>
      </c>
      <c r="D3770" s="119">
        <v>43244</v>
      </c>
      <c r="E3770" s="120" t="s">
        <v>7027</v>
      </c>
      <c r="F3770" s="120" t="s">
        <v>1315</v>
      </c>
      <c r="G3770" s="120">
        <v>17757329</v>
      </c>
      <c r="H3770" s="124"/>
      <c r="I3770" s="128" t="s">
        <v>8171</v>
      </c>
      <c r="J3770" s="124"/>
      <c r="K3770" s="124"/>
      <c r="L3770" s="124"/>
      <c r="M3770" s="124"/>
      <c r="N3770" s="207">
        <v>201253.79</v>
      </c>
      <c r="O3770" s="207">
        <v>0</v>
      </c>
      <c r="P3770" s="124" t="s">
        <v>1314</v>
      </c>
    </row>
    <row r="3771" spans="1:16" ht="76.5">
      <c r="A3771" s="257">
        <v>25</v>
      </c>
      <c r="B3771" s="124"/>
      <c r="C3771" s="125" t="s">
        <v>694</v>
      </c>
      <c r="D3771" s="119">
        <v>43244</v>
      </c>
      <c r="E3771" s="120" t="s">
        <v>7028</v>
      </c>
      <c r="F3771" s="120" t="s">
        <v>1315</v>
      </c>
      <c r="G3771" s="120">
        <v>17757284</v>
      </c>
      <c r="H3771" s="124"/>
      <c r="I3771" s="128" t="s">
        <v>8172</v>
      </c>
      <c r="J3771" s="124"/>
      <c r="K3771" s="124"/>
      <c r="L3771" s="124"/>
      <c r="M3771" s="124"/>
      <c r="N3771" s="207">
        <v>268472.02</v>
      </c>
      <c r="O3771" s="207">
        <v>0</v>
      </c>
      <c r="P3771" s="124" t="s">
        <v>1314</v>
      </c>
    </row>
    <row r="3772" spans="1:16" ht="76.5">
      <c r="A3772" s="257">
        <v>25</v>
      </c>
      <c r="B3772" s="124"/>
      <c r="C3772" s="125" t="s">
        <v>694</v>
      </c>
      <c r="D3772" s="119">
        <v>43244</v>
      </c>
      <c r="E3772" s="120" t="s">
        <v>7029</v>
      </c>
      <c r="F3772" s="120" t="s">
        <v>1315</v>
      </c>
      <c r="G3772" s="120">
        <v>17757579</v>
      </c>
      <c r="H3772" s="124"/>
      <c r="I3772" s="128" t="s">
        <v>8173</v>
      </c>
      <c r="J3772" s="124"/>
      <c r="K3772" s="124"/>
      <c r="L3772" s="124"/>
      <c r="M3772" s="124"/>
      <c r="N3772" s="207">
        <v>971664.66</v>
      </c>
      <c r="O3772" s="207">
        <v>0</v>
      </c>
      <c r="P3772" s="124" t="s">
        <v>1314</v>
      </c>
    </row>
    <row r="3773" spans="1:16" ht="76.5">
      <c r="A3773" s="257">
        <v>25</v>
      </c>
      <c r="B3773" s="124"/>
      <c r="C3773" s="125" t="s">
        <v>694</v>
      </c>
      <c r="D3773" s="119">
        <v>43244</v>
      </c>
      <c r="E3773" s="120" t="s">
        <v>7030</v>
      </c>
      <c r="F3773" s="120" t="s">
        <v>1315</v>
      </c>
      <c r="G3773" s="120">
        <v>17757597</v>
      </c>
      <c r="H3773" s="124"/>
      <c r="I3773" s="128" t="s">
        <v>8174</v>
      </c>
      <c r="J3773" s="124"/>
      <c r="K3773" s="124"/>
      <c r="L3773" s="124"/>
      <c r="M3773" s="124"/>
      <c r="N3773" s="207">
        <v>1931570.17</v>
      </c>
      <c r="O3773" s="207">
        <v>0</v>
      </c>
      <c r="P3773" s="124" t="s">
        <v>1314</v>
      </c>
    </row>
    <row r="3774" spans="1:16" ht="76.5">
      <c r="A3774" s="257">
        <v>25</v>
      </c>
      <c r="B3774" s="124"/>
      <c r="C3774" s="125" t="s">
        <v>694</v>
      </c>
      <c r="D3774" s="119">
        <v>43244</v>
      </c>
      <c r="E3774" s="120" t="s">
        <v>7031</v>
      </c>
      <c r="F3774" s="120" t="s">
        <v>1315</v>
      </c>
      <c r="G3774" s="120">
        <v>17792557</v>
      </c>
      <c r="H3774" s="124"/>
      <c r="I3774" s="128" t="s">
        <v>8175</v>
      </c>
      <c r="J3774" s="124"/>
      <c r="K3774" s="124"/>
      <c r="L3774" s="124"/>
      <c r="M3774" s="124"/>
      <c r="N3774" s="207">
        <v>284948.78000000003</v>
      </c>
      <c r="O3774" s="207">
        <v>0</v>
      </c>
      <c r="P3774" s="124" t="s">
        <v>1314</v>
      </c>
    </row>
    <row r="3775" spans="1:16" ht="76.5">
      <c r="A3775" s="257">
        <v>25</v>
      </c>
      <c r="B3775" s="124"/>
      <c r="C3775" s="125" t="s">
        <v>694</v>
      </c>
      <c r="D3775" s="119">
        <v>43244</v>
      </c>
      <c r="E3775" s="120" t="s">
        <v>7032</v>
      </c>
      <c r="F3775" s="120" t="s">
        <v>1315</v>
      </c>
      <c r="G3775" s="120">
        <v>17792628</v>
      </c>
      <c r="H3775" s="124"/>
      <c r="I3775" s="128" t="s">
        <v>4512</v>
      </c>
      <c r="J3775" s="124"/>
      <c r="K3775" s="124"/>
      <c r="L3775" s="124"/>
      <c r="M3775" s="124"/>
      <c r="N3775" s="207">
        <v>415878.52</v>
      </c>
      <c r="O3775" s="207">
        <v>0</v>
      </c>
      <c r="P3775" s="124" t="s">
        <v>1314</v>
      </c>
    </row>
    <row r="3776" spans="1:16" ht="76.5">
      <c r="A3776" s="257">
        <v>25</v>
      </c>
      <c r="B3776" s="124"/>
      <c r="C3776" s="125" t="s">
        <v>694</v>
      </c>
      <c r="D3776" s="119">
        <v>43244</v>
      </c>
      <c r="E3776" s="120" t="s">
        <v>7033</v>
      </c>
      <c r="F3776" s="120" t="s">
        <v>1315</v>
      </c>
      <c r="G3776" s="120">
        <v>17792677</v>
      </c>
      <c r="H3776" s="124"/>
      <c r="I3776" s="128" t="s">
        <v>8176</v>
      </c>
      <c r="J3776" s="124"/>
      <c r="K3776" s="124"/>
      <c r="L3776" s="124"/>
      <c r="M3776" s="124"/>
      <c r="N3776" s="207">
        <v>342856.97</v>
      </c>
      <c r="O3776" s="207">
        <v>0</v>
      </c>
      <c r="P3776" s="124" t="s">
        <v>1314</v>
      </c>
    </row>
    <row r="3777" spans="1:16" ht="76.5">
      <c r="A3777" s="257">
        <v>25</v>
      </c>
      <c r="B3777" s="124"/>
      <c r="C3777" s="125" t="s">
        <v>694</v>
      </c>
      <c r="D3777" s="119">
        <v>43244</v>
      </c>
      <c r="E3777" s="120" t="s">
        <v>7034</v>
      </c>
      <c r="F3777" s="120" t="s">
        <v>1315</v>
      </c>
      <c r="G3777" s="120">
        <v>17792709</v>
      </c>
      <c r="H3777" s="124"/>
      <c r="I3777" s="128" t="s">
        <v>8177</v>
      </c>
      <c r="J3777" s="124"/>
      <c r="K3777" s="124"/>
      <c r="L3777" s="124"/>
      <c r="M3777" s="124"/>
      <c r="N3777" s="207">
        <v>84124.1</v>
      </c>
      <c r="O3777" s="207">
        <v>0</v>
      </c>
      <c r="P3777" s="124" t="s">
        <v>1314</v>
      </c>
    </row>
    <row r="3778" spans="1:16" ht="76.5">
      <c r="A3778" s="257">
        <v>25</v>
      </c>
      <c r="B3778" s="124"/>
      <c r="C3778" s="125" t="s">
        <v>694</v>
      </c>
      <c r="D3778" s="119">
        <v>43244</v>
      </c>
      <c r="E3778" s="120" t="s">
        <v>7035</v>
      </c>
      <c r="F3778" s="120" t="s">
        <v>1315</v>
      </c>
      <c r="G3778" s="120">
        <v>17792746</v>
      </c>
      <c r="H3778" s="124"/>
      <c r="I3778" s="128" t="s">
        <v>8178</v>
      </c>
      <c r="J3778" s="124"/>
      <c r="K3778" s="124"/>
      <c r="L3778" s="124"/>
      <c r="M3778" s="124"/>
      <c r="N3778" s="207">
        <v>511630.19</v>
      </c>
      <c r="O3778" s="207">
        <v>0</v>
      </c>
      <c r="P3778" s="124" t="s">
        <v>1314</v>
      </c>
    </row>
    <row r="3779" spans="1:16" ht="76.5">
      <c r="A3779" s="257">
        <v>25</v>
      </c>
      <c r="B3779" s="124"/>
      <c r="C3779" s="125" t="s">
        <v>694</v>
      </c>
      <c r="D3779" s="119">
        <v>43244</v>
      </c>
      <c r="E3779" s="120" t="s">
        <v>7036</v>
      </c>
      <c r="F3779" s="120" t="s">
        <v>1315</v>
      </c>
      <c r="G3779" s="120">
        <v>17793725</v>
      </c>
      <c r="H3779" s="124"/>
      <c r="I3779" s="128" t="s">
        <v>8179</v>
      </c>
      <c r="J3779" s="124"/>
      <c r="K3779" s="124"/>
      <c r="L3779" s="124"/>
      <c r="M3779" s="124"/>
      <c r="N3779" s="207">
        <v>1610440.82</v>
      </c>
      <c r="O3779" s="207">
        <v>0</v>
      </c>
      <c r="P3779" s="124" t="s">
        <v>1314</v>
      </c>
    </row>
    <row r="3780" spans="1:16" ht="76.5">
      <c r="A3780" s="257">
        <v>25</v>
      </c>
      <c r="B3780" s="124"/>
      <c r="C3780" s="125" t="s">
        <v>694</v>
      </c>
      <c r="D3780" s="119">
        <v>43244</v>
      </c>
      <c r="E3780" s="120" t="s">
        <v>7037</v>
      </c>
      <c r="F3780" s="120" t="s">
        <v>1315</v>
      </c>
      <c r="G3780" s="120">
        <v>17757555</v>
      </c>
      <c r="H3780" s="124"/>
      <c r="I3780" s="128" t="s">
        <v>8180</v>
      </c>
      <c r="J3780" s="124"/>
      <c r="K3780" s="124"/>
      <c r="L3780" s="124"/>
      <c r="M3780" s="124"/>
      <c r="N3780" s="207">
        <v>549606.21</v>
      </c>
      <c r="O3780" s="207">
        <v>0</v>
      </c>
      <c r="P3780" s="124" t="s">
        <v>1314</v>
      </c>
    </row>
    <row r="3781" spans="1:16" ht="76.5">
      <c r="A3781" s="257">
        <v>25</v>
      </c>
      <c r="B3781" s="124"/>
      <c r="C3781" s="125" t="s">
        <v>694</v>
      </c>
      <c r="D3781" s="119">
        <v>43244</v>
      </c>
      <c r="E3781" s="120" t="s">
        <v>7038</v>
      </c>
      <c r="F3781" s="120" t="s">
        <v>1315</v>
      </c>
      <c r="G3781" s="120">
        <v>17757704</v>
      </c>
      <c r="H3781" s="124"/>
      <c r="I3781" s="128" t="s">
        <v>8181</v>
      </c>
      <c r="J3781" s="124"/>
      <c r="K3781" s="124"/>
      <c r="L3781" s="124"/>
      <c r="M3781" s="124"/>
      <c r="N3781" s="207">
        <v>246626.48</v>
      </c>
      <c r="O3781" s="207">
        <v>0</v>
      </c>
      <c r="P3781" s="124" t="s">
        <v>1314</v>
      </c>
    </row>
    <row r="3782" spans="1:16" ht="76.5">
      <c r="A3782" s="257">
        <v>25</v>
      </c>
      <c r="B3782" s="124"/>
      <c r="C3782" s="125" t="s">
        <v>694</v>
      </c>
      <c r="D3782" s="119">
        <v>43244</v>
      </c>
      <c r="E3782" s="120" t="s">
        <v>7039</v>
      </c>
      <c r="F3782" s="120" t="s">
        <v>1315</v>
      </c>
      <c r="G3782" s="120">
        <v>17757752</v>
      </c>
      <c r="H3782" s="124"/>
      <c r="I3782" s="128" t="s">
        <v>8182</v>
      </c>
      <c r="J3782" s="124"/>
      <c r="K3782" s="124"/>
      <c r="L3782" s="124"/>
      <c r="M3782" s="124"/>
      <c r="N3782" s="207">
        <v>326561.28000000003</v>
      </c>
      <c r="O3782" s="207">
        <v>0</v>
      </c>
      <c r="P3782" s="124" t="s">
        <v>1314</v>
      </c>
    </row>
    <row r="3783" spans="1:16" ht="76.5">
      <c r="A3783" s="257">
        <v>25</v>
      </c>
      <c r="B3783" s="124"/>
      <c r="C3783" s="125" t="s">
        <v>694</v>
      </c>
      <c r="D3783" s="119">
        <v>43244</v>
      </c>
      <c r="E3783" s="120" t="s">
        <v>7040</v>
      </c>
      <c r="F3783" s="120" t="s">
        <v>1315</v>
      </c>
      <c r="G3783" s="120">
        <v>17757767</v>
      </c>
      <c r="H3783" s="124"/>
      <c r="I3783" s="128" t="s">
        <v>8183</v>
      </c>
      <c r="J3783" s="124"/>
      <c r="K3783" s="124"/>
      <c r="L3783" s="124"/>
      <c r="M3783" s="124"/>
      <c r="N3783" s="207">
        <v>288781.98</v>
      </c>
      <c r="O3783" s="207">
        <v>0</v>
      </c>
      <c r="P3783" s="124" t="s">
        <v>1314</v>
      </c>
    </row>
    <row r="3784" spans="1:16" ht="76.5">
      <c r="A3784" s="257">
        <v>25</v>
      </c>
      <c r="B3784" s="124"/>
      <c r="C3784" s="125" t="s">
        <v>694</v>
      </c>
      <c r="D3784" s="119">
        <v>43244</v>
      </c>
      <c r="E3784" s="120" t="s">
        <v>7041</v>
      </c>
      <c r="F3784" s="120" t="s">
        <v>1315</v>
      </c>
      <c r="G3784" s="120">
        <v>17757768</v>
      </c>
      <c r="H3784" s="124"/>
      <c r="I3784" s="128" t="s">
        <v>8184</v>
      </c>
      <c r="J3784" s="124"/>
      <c r="K3784" s="124"/>
      <c r="L3784" s="124"/>
      <c r="M3784" s="124"/>
      <c r="N3784" s="207">
        <v>222385</v>
      </c>
      <c r="O3784" s="207">
        <v>0</v>
      </c>
      <c r="P3784" s="124" t="s">
        <v>1314</v>
      </c>
    </row>
    <row r="3785" spans="1:16" ht="76.5">
      <c r="A3785" s="257">
        <v>25</v>
      </c>
      <c r="B3785" s="124"/>
      <c r="C3785" s="125" t="s">
        <v>694</v>
      </c>
      <c r="D3785" s="119">
        <v>43244</v>
      </c>
      <c r="E3785" s="120" t="s">
        <v>7042</v>
      </c>
      <c r="F3785" s="120" t="s">
        <v>1315</v>
      </c>
      <c r="G3785" s="120">
        <v>17757539</v>
      </c>
      <c r="H3785" s="124"/>
      <c r="I3785" s="128" t="s">
        <v>8185</v>
      </c>
      <c r="J3785" s="124"/>
      <c r="K3785" s="124"/>
      <c r="L3785" s="124"/>
      <c r="M3785" s="124"/>
      <c r="N3785" s="207">
        <v>765481.33</v>
      </c>
      <c r="O3785" s="207">
        <v>0</v>
      </c>
      <c r="P3785" s="124" t="s">
        <v>1314</v>
      </c>
    </row>
    <row r="3786" spans="1:16" ht="76.5">
      <c r="A3786" s="257">
        <v>25</v>
      </c>
      <c r="B3786" s="124"/>
      <c r="C3786" s="125" t="s">
        <v>694</v>
      </c>
      <c r="D3786" s="119">
        <v>43244</v>
      </c>
      <c r="E3786" s="120" t="s">
        <v>7043</v>
      </c>
      <c r="F3786" s="120" t="s">
        <v>1315</v>
      </c>
      <c r="G3786" s="120">
        <v>17757543</v>
      </c>
      <c r="H3786" s="124"/>
      <c r="I3786" s="128" t="s">
        <v>8186</v>
      </c>
      <c r="J3786" s="124"/>
      <c r="K3786" s="124"/>
      <c r="L3786" s="124"/>
      <c r="M3786" s="124"/>
      <c r="N3786" s="207">
        <v>851365.97</v>
      </c>
      <c r="O3786" s="207">
        <v>0</v>
      </c>
      <c r="P3786" s="124" t="s">
        <v>1314</v>
      </c>
    </row>
    <row r="3787" spans="1:16" ht="76.5">
      <c r="A3787" s="257">
        <v>25</v>
      </c>
      <c r="B3787" s="124"/>
      <c r="C3787" s="125" t="s">
        <v>694</v>
      </c>
      <c r="D3787" s="119">
        <v>43244</v>
      </c>
      <c r="E3787" s="120" t="s">
        <v>7044</v>
      </c>
      <c r="F3787" s="120" t="s">
        <v>1315</v>
      </c>
      <c r="G3787" s="120">
        <v>17757553</v>
      </c>
      <c r="H3787" s="124"/>
      <c r="I3787" s="128" t="s">
        <v>8187</v>
      </c>
      <c r="J3787" s="124"/>
      <c r="K3787" s="124"/>
      <c r="L3787" s="124"/>
      <c r="M3787" s="124"/>
      <c r="N3787" s="207">
        <v>1813171.51</v>
      </c>
      <c r="O3787" s="207">
        <v>0</v>
      </c>
      <c r="P3787" s="124" t="s">
        <v>1314</v>
      </c>
    </row>
    <row r="3788" spans="1:16" ht="76.5">
      <c r="A3788" s="257">
        <v>25</v>
      </c>
      <c r="B3788" s="124"/>
      <c r="C3788" s="125" t="s">
        <v>694</v>
      </c>
      <c r="D3788" s="119">
        <v>43244</v>
      </c>
      <c r="E3788" s="120" t="s">
        <v>7045</v>
      </c>
      <c r="F3788" s="120" t="s">
        <v>1315</v>
      </c>
      <c r="G3788" s="120">
        <v>17757558</v>
      </c>
      <c r="H3788" s="124"/>
      <c r="I3788" s="128" t="s">
        <v>8188</v>
      </c>
      <c r="J3788" s="124"/>
      <c r="K3788" s="124"/>
      <c r="L3788" s="124"/>
      <c r="M3788" s="124"/>
      <c r="N3788" s="207">
        <v>256373.52</v>
      </c>
      <c r="O3788" s="207">
        <v>0</v>
      </c>
      <c r="P3788" s="124" t="s">
        <v>1314</v>
      </c>
    </row>
    <row r="3789" spans="1:16" ht="76.5">
      <c r="A3789" s="257">
        <v>25</v>
      </c>
      <c r="B3789" s="124"/>
      <c r="C3789" s="125" t="s">
        <v>694</v>
      </c>
      <c r="D3789" s="119">
        <v>43244</v>
      </c>
      <c r="E3789" s="120" t="s">
        <v>7046</v>
      </c>
      <c r="F3789" s="120" t="s">
        <v>1315</v>
      </c>
      <c r="G3789" s="120">
        <v>17757559</v>
      </c>
      <c r="H3789" s="124"/>
      <c r="I3789" s="128" t="s">
        <v>8189</v>
      </c>
      <c r="J3789" s="124"/>
      <c r="K3789" s="124"/>
      <c r="L3789" s="124"/>
      <c r="M3789" s="124"/>
      <c r="N3789" s="207">
        <v>246803.88</v>
      </c>
      <c r="O3789" s="207">
        <v>0</v>
      </c>
      <c r="P3789" s="124" t="s">
        <v>1314</v>
      </c>
    </row>
    <row r="3790" spans="1:16" ht="76.5">
      <c r="A3790" s="257">
        <v>25</v>
      </c>
      <c r="B3790" s="124"/>
      <c r="C3790" s="125" t="s">
        <v>694</v>
      </c>
      <c r="D3790" s="119">
        <v>43244</v>
      </c>
      <c r="E3790" s="120" t="s">
        <v>7047</v>
      </c>
      <c r="F3790" s="120" t="s">
        <v>1315</v>
      </c>
      <c r="G3790" s="120">
        <v>17757564</v>
      </c>
      <c r="H3790" s="124"/>
      <c r="I3790" s="128" t="s">
        <v>8190</v>
      </c>
      <c r="J3790" s="124"/>
      <c r="K3790" s="124"/>
      <c r="L3790" s="124"/>
      <c r="M3790" s="124"/>
      <c r="N3790" s="207">
        <v>601048.14</v>
      </c>
      <c r="O3790" s="207">
        <v>0</v>
      </c>
      <c r="P3790" s="124" t="s">
        <v>1314</v>
      </c>
    </row>
    <row r="3791" spans="1:16" ht="76.5">
      <c r="A3791" s="257">
        <v>25</v>
      </c>
      <c r="B3791" s="124"/>
      <c r="C3791" s="125" t="s">
        <v>694</v>
      </c>
      <c r="D3791" s="119">
        <v>43244</v>
      </c>
      <c r="E3791" s="120" t="s">
        <v>7048</v>
      </c>
      <c r="F3791" s="120" t="s">
        <v>1315</v>
      </c>
      <c r="G3791" s="120">
        <v>17757578</v>
      </c>
      <c r="H3791" s="124"/>
      <c r="I3791" s="128" t="s">
        <v>8191</v>
      </c>
      <c r="J3791" s="124"/>
      <c r="K3791" s="124"/>
      <c r="L3791" s="124"/>
      <c r="M3791" s="124"/>
      <c r="N3791" s="207">
        <v>102987.86</v>
      </c>
      <c r="O3791" s="207">
        <v>0</v>
      </c>
      <c r="P3791" s="124" t="s">
        <v>1314</v>
      </c>
    </row>
    <row r="3792" spans="1:16" ht="76.5">
      <c r="A3792" s="257">
        <v>25</v>
      </c>
      <c r="B3792" s="124"/>
      <c r="C3792" s="125" t="s">
        <v>694</v>
      </c>
      <c r="D3792" s="119">
        <v>43244</v>
      </c>
      <c r="E3792" s="120" t="s">
        <v>7049</v>
      </c>
      <c r="F3792" s="120" t="s">
        <v>1315</v>
      </c>
      <c r="G3792" s="120">
        <v>17757599</v>
      </c>
      <c r="H3792" s="124"/>
      <c r="I3792" s="128" t="s">
        <v>8192</v>
      </c>
      <c r="J3792" s="124"/>
      <c r="K3792" s="124"/>
      <c r="L3792" s="124"/>
      <c r="M3792" s="124"/>
      <c r="N3792" s="207">
        <v>363617.43</v>
      </c>
      <c r="O3792" s="207">
        <v>0</v>
      </c>
      <c r="P3792" s="124" t="s">
        <v>1314</v>
      </c>
    </row>
    <row r="3793" spans="1:16" ht="76.5">
      <c r="A3793" s="257">
        <v>25</v>
      </c>
      <c r="B3793" s="124"/>
      <c r="C3793" s="125" t="s">
        <v>694</v>
      </c>
      <c r="D3793" s="119">
        <v>43244</v>
      </c>
      <c r="E3793" s="120" t="s">
        <v>7050</v>
      </c>
      <c r="F3793" s="120" t="s">
        <v>1315</v>
      </c>
      <c r="G3793" s="120">
        <v>17757600</v>
      </c>
      <c r="H3793" s="124"/>
      <c r="I3793" s="128" t="s">
        <v>8193</v>
      </c>
      <c r="J3793" s="124"/>
      <c r="K3793" s="124"/>
      <c r="L3793" s="124"/>
      <c r="M3793" s="124"/>
      <c r="N3793" s="207">
        <v>118273.66</v>
      </c>
      <c r="O3793" s="207">
        <v>0</v>
      </c>
      <c r="P3793" s="124" t="s">
        <v>1314</v>
      </c>
    </row>
    <row r="3794" spans="1:16" ht="76.5">
      <c r="A3794" s="257">
        <v>25</v>
      </c>
      <c r="B3794" s="124"/>
      <c r="C3794" s="125" t="s">
        <v>694</v>
      </c>
      <c r="D3794" s="119">
        <v>43244</v>
      </c>
      <c r="E3794" s="120" t="s">
        <v>7051</v>
      </c>
      <c r="F3794" s="120" t="s">
        <v>1315</v>
      </c>
      <c r="G3794" s="120">
        <v>17757530</v>
      </c>
      <c r="H3794" s="124"/>
      <c r="I3794" s="128" t="s">
        <v>8194</v>
      </c>
      <c r="J3794" s="124"/>
      <c r="K3794" s="124"/>
      <c r="L3794" s="124"/>
      <c r="M3794" s="124"/>
      <c r="N3794" s="207">
        <v>269221.78999999998</v>
      </c>
      <c r="O3794" s="207">
        <v>0</v>
      </c>
      <c r="P3794" s="124" t="s">
        <v>1314</v>
      </c>
    </row>
    <row r="3795" spans="1:16" ht="76.5">
      <c r="A3795" s="257">
        <v>25</v>
      </c>
      <c r="B3795" s="124"/>
      <c r="C3795" s="125" t="s">
        <v>694</v>
      </c>
      <c r="D3795" s="119">
        <v>43244</v>
      </c>
      <c r="E3795" s="120" t="s">
        <v>7052</v>
      </c>
      <c r="F3795" s="120" t="s">
        <v>1315</v>
      </c>
      <c r="G3795" s="120">
        <v>17757525</v>
      </c>
      <c r="H3795" s="124"/>
      <c r="I3795" s="128" t="s">
        <v>8195</v>
      </c>
      <c r="J3795" s="124"/>
      <c r="K3795" s="124"/>
      <c r="L3795" s="124"/>
      <c r="M3795" s="124"/>
      <c r="N3795" s="207">
        <v>848410.56</v>
      </c>
      <c r="O3795" s="207">
        <v>0</v>
      </c>
      <c r="P3795" s="124" t="s">
        <v>1314</v>
      </c>
    </row>
    <row r="3796" spans="1:16" ht="76.5">
      <c r="A3796" s="257">
        <v>25</v>
      </c>
      <c r="B3796" s="124"/>
      <c r="C3796" s="125" t="s">
        <v>694</v>
      </c>
      <c r="D3796" s="119">
        <v>43244</v>
      </c>
      <c r="E3796" s="120" t="s">
        <v>7053</v>
      </c>
      <c r="F3796" s="120" t="s">
        <v>1315</v>
      </c>
      <c r="G3796" s="120">
        <v>17757518</v>
      </c>
      <c r="H3796" s="124"/>
      <c r="I3796" s="128" t="s">
        <v>8196</v>
      </c>
      <c r="J3796" s="124"/>
      <c r="K3796" s="124"/>
      <c r="L3796" s="124"/>
      <c r="M3796" s="124"/>
      <c r="N3796" s="207">
        <v>264873.08</v>
      </c>
      <c r="O3796" s="207">
        <v>0</v>
      </c>
      <c r="P3796" s="124" t="s">
        <v>1314</v>
      </c>
    </row>
    <row r="3797" spans="1:16" ht="76.5">
      <c r="A3797" s="257">
        <v>25</v>
      </c>
      <c r="B3797" s="124"/>
      <c r="C3797" s="125" t="s">
        <v>694</v>
      </c>
      <c r="D3797" s="119">
        <v>43244</v>
      </c>
      <c r="E3797" s="120" t="s">
        <v>7054</v>
      </c>
      <c r="F3797" s="120" t="s">
        <v>1315</v>
      </c>
      <c r="G3797" s="120">
        <v>17757528</v>
      </c>
      <c r="H3797" s="124"/>
      <c r="I3797" s="128" t="s">
        <v>8197</v>
      </c>
      <c r="J3797" s="124"/>
      <c r="K3797" s="124"/>
      <c r="L3797" s="124"/>
      <c r="M3797" s="124"/>
      <c r="N3797" s="207">
        <v>158960.54999999999</v>
      </c>
      <c r="O3797" s="207">
        <v>0</v>
      </c>
      <c r="P3797" s="124" t="s">
        <v>1314</v>
      </c>
    </row>
    <row r="3798" spans="1:16" ht="51">
      <c r="A3798" s="257">
        <v>513</v>
      </c>
      <c r="B3798" s="124"/>
      <c r="C3798" s="125" t="s">
        <v>201</v>
      </c>
      <c r="D3798" s="119">
        <v>43244</v>
      </c>
      <c r="E3798" s="120" t="s">
        <v>7055</v>
      </c>
      <c r="F3798" s="120" t="s">
        <v>15</v>
      </c>
      <c r="G3798" s="120">
        <v>744765</v>
      </c>
      <c r="H3798" s="124"/>
      <c r="I3798" s="128" t="s">
        <v>4735</v>
      </c>
      <c r="J3798" s="124"/>
      <c r="K3798" s="124"/>
      <c r="L3798" s="124"/>
      <c r="M3798" s="124"/>
      <c r="N3798" s="207">
        <v>50</v>
      </c>
      <c r="O3798" s="207">
        <v>0</v>
      </c>
      <c r="P3798" s="124" t="s">
        <v>1314</v>
      </c>
    </row>
    <row r="3799" spans="1:16" ht="51">
      <c r="A3799" s="257">
        <v>513</v>
      </c>
      <c r="B3799" s="124"/>
      <c r="C3799" s="125" t="s">
        <v>201</v>
      </c>
      <c r="D3799" s="119">
        <v>43244</v>
      </c>
      <c r="E3799" s="120" t="s">
        <v>7056</v>
      </c>
      <c r="F3799" s="120" t="s">
        <v>15</v>
      </c>
      <c r="G3799" s="120">
        <v>744881</v>
      </c>
      <c r="H3799" s="124"/>
      <c r="I3799" s="128" t="s">
        <v>4717</v>
      </c>
      <c r="J3799" s="124"/>
      <c r="K3799" s="124"/>
      <c r="L3799" s="124"/>
      <c r="M3799" s="124"/>
      <c r="N3799" s="207">
        <v>50</v>
      </c>
      <c r="O3799" s="207">
        <v>0</v>
      </c>
      <c r="P3799" s="124" t="s">
        <v>1314</v>
      </c>
    </row>
    <row r="3800" spans="1:16" ht="51">
      <c r="A3800" s="257">
        <v>513</v>
      </c>
      <c r="B3800" s="124"/>
      <c r="C3800" s="125" t="s">
        <v>201</v>
      </c>
      <c r="D3800" s="119">
        <v>43244</v>
      </c>
      <c r="E3800" s="120" t="s">
        <v>7057</v>
      </c>
      <c r="F3800" s="120" t="s">
        <v>15</v>
      </c>
      <c r="G3800" s="120">
        <v>744883</v>
      </c>
      <c r="H3800" s="124"/>
      <c r="I3800" s="128" t="s">
        <v>1391</v>
      </c>
      <c r="J3800" s="124"/>
      <c r="K3800" s="124"/>
      <c r="L3800" s="124"/>
      <c r="M3800" s="124"/>
      <c r="N3800" s="207">
        <v>50</v>
      </c>
      <c r="O3800" s="207">
        <v>0</v>
      </c>
      <c r="P3800" s="124" t="s">
        <v>1314</v>
      </c>
    </row>
    <row r="3801" spans="1:16" ht="76.5">
      <c r="A3801" s="257">
        <v>25</v>
      </c>
      <c r="B3801" s="124"/>
      <c r="C3801" s="125" t="s">
        <v>694</v>
      </c>
      <c r="D3801" s="119">
        <v>43244</v>
      </c>
      <c r="E3801" s="120" t="s">
        <v>7058</v>
      </c>
      <c r="F3801" s="120" t="s">
        <v>1315</v>
      </c>
      <c r="G3801" s="120">
        <v>17757601</v>
      </c>
      <c r="H3801" s="124"/>
      <c r="I3801" s="128" t="s">
        <v>8198</v>
      </c>
      <c r="J3801" s="124"/>
      <c r="K3801" s="124"/>
      <c r="L3801" s="124"/>
      <c r="M3801" s="124"/>
      <c r="N3801" s="207">
        <v>246275.29</v>
      </c>
      <c r="O3801" s="207">
        <v>0</v>
      </c>
      <c r="P3801" s="124" t="s">
        <v>1314</v>
      </c>
    </row>
    <row r="3802" spans="1:16" ht="76.5">
      <c r="A3802" s="257">
        <v>25</v>
      </c>
      <c r="B3802" s="124"/>
      <c r="C3802" s="125" t="s">
        <v>694</v>
      </c>
      <c r="D3802" s="119">
        <v>43244</v>
      </c>
      <c r="E3802" s="120" t="s">
        <v>7059</v>
      </c>
      <c r="F3802" s="120" t="s">
        <v>1315</v>
      </c>
      <c r="G3802" s="120">
        <v>17757556</v>
      </c>
      <c r="H3802" s="124"/>
      <c r="I3802" s="128" t="s">
        <v>8199</v>
      </c>
      <c r="J3802" s="124"/>
      <c r="K3802" s="124"/>
      <c r="L3802" s="124"/>
      <c r="M3802" s="124"/>
      <c r="N3802" s="207">
        <v>1019735.94</v>
      </c>
      <c r="O3802" s="207">
        <v>0</v>
      </c>
      <c r="P3802" s="124" t="s">
        <v>1314</v>
      </c>
    </row>
    <row r="3803" spans="1:16" ht="76.5">
      <c r="A3803" s="257">
        <v>25</v>
      </c>
      <c r="B3803" s="124"/>
      <c r="C3803" s="125" t="s">
        <v>694</v>
      </c>
      <c r="D3803" s="119">
        <v>43244</v>
      </c>
      <c r="E3803" s="120" t="s">
        <v>7060</v>
      </c>
      <c r="F3803" s="120" t="s">
        <v>1315</v>
      </c>
      <c r="G3803" s="120">
        <v>17757534</v>
      </c>
      <c r="H3803" s="124"/>
      <c r="I3803" s="128" t="s">
        <v>8200</v>
      </c>
      <c r="J3803" s="124"/>
      <c r="K3803" s="124"/>
      <c r="L3803" s="124"/>
      <c r="M3803" s="124"/>
      <c r="N3803" s="207">
        <v>149564.54</v>
      </c>
      <c r="O3803" s="207">
        <v>0</v>
      </c>
      <c r="P3803" s="124" t="s">
        <v>1314</v>
      </c>
    </row>
    <row r="3804" spans="1:16" ht="76.5">
      <c r="A3804" s="257">
        <v>25</v>
      </c>
      <c r="B3804" s="124"/>
      <c r="C3804" s="125" t="s">
        <v>694</v>
      </c>
      <c r="D3804" s="119">
        <v>43244</v>
      </c>
      <c r="E3804" s="120" t="s">
        <v>7061</v>
      </c>
      <c r="F3804" s="120" t="s">
        <v>1315</v>
      </c>
      <c r="G3804" s="120">
        <v>17757508</v>
      </c>
      <c r="H3804" s="124"/>
      <c r="I3804" s="128" t="s">
        <v>8201</v>
      </c>
      <c r="J3804" s="124"/>
      <c r="K3804" s="124"/>
      <c r="L3804" s="124"/>
      <c r="M3804" s="124"/>
      <c r="N3804" s="207">
        <v>1783826.14</v>
      </c>
      <c r="O3804" s="207">
        <v>0</v>
      </c>
      <c r="P3804" s="124" t="s">
        <v>1314</v>
      </c>
    </row>
    <row r="3805" spans="1:16" ht="63.75">
      <c r="A3805" s="257">
        <v>25</v>
      </c>
      <c r="B3805" s="124"/>
      <c r="C3805" s="125" t="s">
        <v>694</v>
      </c>
      <c r="D3805" s="119">
        <v>43244</v>
      </c>
      <c r="E3805" s="120" t="s">
        <v>7062</v>
      </c>
      <c r="F3805" s="120" t="s">
        <v>1315</v>
      </c>
      <c r="G3805" s="120">
        <v>17774733</v>
      </c>
      <c r="H3805" s="124"/>
      <c r="I3805" s="128" t="s">
        <v>8202</v>
      </c>
      <c r="J3805" s="124"/>
      <c r="K3805" s="124"/>
      <c r="L3805" s="124"/>
      <c r="M3805" s="124"/>
      <c r="N3805" s="207">
        <v>923077.7</v>
      </c>
      <c r="O3805" s="207">
        <v>0</v>
      </c>
      <c r="P3805" s="124" t="s">
        <v>1314</v>
      </c>
    </row>
    <row r="3806" spans="1:16" ht="76.5">
      <c r="A3806" s="257">
        <v>25</v>
      </c>
      <c r="B3806" s="124"/>
      <c r="C3806" s="125" t="s">
        <v>694</v>
      </c>
      <c r="D3806" s="119">
        <v>43244</v>
      </c>
      <c r="E3806" s="120" t="s">
        <v>7063</v>
      </c>
      <c r="F3806" s="120" t="s">
        <v>1315</v>
      </c>
      <c r="G3806" s="120">
        <v>17774758</v>
      </c>
      <c r="H3806" s="124"/>
      <c r="I3806" s="128" t="s">
        <v>8203</v>
      </c>
      <c r="J3806" s="124"/>
      <c r="K3806" s="124"/>
      <c r="L3806" s="124"/>
      <c r="M3806" s="124"/>
      <c r="N3806" s="207">
        <v>100463.53</v>
      </c>
      <c r="O3806" s="207">
        <v>0</v>
      </c>
      <c r="P3806" s="124" t="s">
        <v>1314</v>
      </c>
    </row>
    <row r="3807" spans="1:16" ht="76.5">
      <c r="A3807" s="257">
        <v>25</v>
      </c>
      <c r="B3807" s="124"/>
      <c r="C3807" s="125" t="s">
        <v>694</v>
      </c>
      <c r="D3807" s="119">
        <v>43244</v>
      </c>
      <c r="E3807" s="120" t="s">
        <v>7064</v>
      </c>
      <c r="F3807" s="120" t="s">
        <v>1315</v>
      </c>
      <c r="G3807" s="120">
        <v>17777979</v>
      </c>
      <c r="H3807" s="124"/>
      <c r="I3807" s="128" t="s">
        <v>8204</v>
      </c>
      <c r="J3807" s="124"/>
      <c r="K3807" s="124"/>
      <c r="L3807" s="124"/>
      <c r="M3807" s="124"/>
      <c r="N3807" s="207">
        <v>415535.12</v>
      </c>
      <c r="O3807" s="207">
        <v>0</v>
      </c>
      <c r="P3807" s="124" t="s">
        <v>1314</v>
      </c>
    </row>
    <row r="3808" spans="1:16" ht="76.5">
      <c r="A3808" s="257">
        <v>25</v>
      </c>
      <c r="B3808" s="124"/>
      <c r="C3808" s="125" t="s">
        <v>694</v>
      </c>
      <c r="D3808" s="119">
        <v>43244</v>
      </c>
      <c r="E3808" s="120" t="s">
        <v>7065</v>
      </c>
      <c r="F3808" s="120" t="s">
        <v>1315</v>
      </c>
      <c r="G3808" s="120">
        <v>17777970</v>
      </c>
      <c r="H3808" s="124"/>
      <c r="I3808" s="128" t="s">
        <v>8205</v>
      </c>
      <c r="J3808" s="124"/>
      <c r="K3808" s="124"/>
      <c r="L3808" s="124"/>
      <c r="M3808" s="124"/>
      <c r="N3808" s="207">
        <v>164468.96</v>
      </c>
      <c r="O3808" s="207">
        <v>0</v>
      </c>
      <c r="P3808" s="124" t="s">
        <v>1314</v>
      </c>
    </row>
    <row r="3809" spans="1:16" ht="76.5">
      <c r="A3809" s="257">
        <v>25</v>
      </c>
      <c r="B3809" s="124"/>
      <c r="C3809" s="125" t="s">
        <v>694</v>
      </c>
      <c r="D3809" s="119">
        <v>43244</v>
      </c>
      <c r="E3809" s="120" t="s">
        <v>7066</v>
      </c>
      <c r="F3809" s="120" t="s">
        <v>1315</v>
      </c>
      <c r="G3809" s="120">
        <v>17777858</v>
      </c>
      <c r="H3809" s="124"/>
      <c r="I3809" s="128" t="s">
        <v>8206</v>
      </c>
      <c r="J3809" s="124"/>
      <c r="K3809" s="124"/>
      <c r="L3809" s="124"/>
      <c r="M3809" s="124"/>
      <c r="N3809" s="207">
        <v>182169.05</v>
      </c>
      <c r="O3809" s="207">
        <v>0</v>
      </c>
      <c r="P3809" s="124" t="s">
        <v>1314</v>
      </c>
    </row>
    <row r="3810" spans="1:16" ht="76.5">
      <c r="A3810" s="257">
        <v>25</v>
      </c>
      <c r="B3810" s="124"/>
      <c r="C3810" s="125" t="s">
        <v>694</v>
      </c>
      <c r="D3810" s="119">
        <v>43244</v>
      </c>
      <c r="E3810" s="120" t="s">
        <v>7067</v>
      </c>
      <c r="F3810" s="120" t="s">
        <v>1315</v>
      </c>
      <c r="G3810" s="120">
        <v>17777624</v>
      </c>
      <c r="H3810" s="124"/>
      <c r="I3810" s="128" t="s">
        <v>8207</v>
      </c>
      <c r="J3810" s="124"/>
      <c r="K3810" s="124"/>
      <c r="L3810" s="124"/>
      <c r="M3810" s="124"/>
      <c r="N3810" s="207">
        <v>806299.42</v>
      </c>
      <c r="O3810" s="207">
        <v>0</v>
      </c>
      <c r="P3810" s="124" t="s">
        <v>1314</v>
      </c>
    </row>
    <row r="3811" spans="1:16" ht="63.75">
      <c r="A3811" s="257">
        <v>25</v>
      </c>
      <c r="B3811" s="124"/>
      <c r="C3811" s="125" t="s">
        <v>694</v>
      </c>
      <c r="D3811" s="119">
        <v>43244</v>
      </c>
      <c r="E3811" s="120" t="s">
        <v>7068</v>
      </c>
      <c r="F3811" s="120" t="s">
        <v>1315</v>
      </c>
      <c r="G3811" s="120">
        <v>17777619</v>
      </c>
      <c r="H3811" s="124"/>
      <c r="I3811" s="128" t="s">
        <v>8208</v>
      </c>
      <c r="J3811" s="124"/>
      <c r="K3811" s="124"/>
      <c r="L3811" s="124"/>
      <c r="M3811" s="124"/>
      <c r="N3811" s="207">
        <v>412929.86</v>
      </c>
      <c r="O3811" s="207">
        <v>0</v>
      </c>
      <c r="P3811" s="124" t="s">
        <v>1314</v>
      </c>
    </row>
    <row r="3812" spans="1:16" ht="76.5">
      <c r="A3812" s="257">
        <v>25</v>
      </c>
      <c r="B3812" s="124"/>
      <c r="C3812" s="125" t="s">
        <v>694</v>
      </c>
      <c r="D3812" s="119">
        <v>43244</v>
      </c>
      <c r="E3812" s="120" t="s">
        <v>7069</v>
      </c>
      <c r="F3812" s="120" t="s">
        <v>1315</v>
      </c>
      <c r="G3812" s="120">
        <v>17777569</v>
      </c>
      <c r="H3812" s="124"/>
      <c r="I3812" s="128" t="s">
        <v>8209</v>
      </c>
      <c r="J3812" s="124"/>
      <c r="K3812" s="124"/>
      <c r="L3812" s="124"/>
      <c r="M3812" s="124"/>
      <c r="N3812" s="207">
        <v>307128.18</v>
      </c>
      <c r="O3812" s="207">
        <v>0</v>
      </c>
      <c r="P3812" s="124" t="s">
        <v>1314</v>
      </c>
    </row>
    <row r="3813" spans="1:16" ht="76.5">
      <c r="A3813" s="257">
        <v>25</v>
      </c>
      <c r="B3813" s="124"/>
      <c r="C3813" s="125" t="s">
        <v>694</v>
      </c>
      <c r="D3813" s="119">
        <v>43244</v>
      </c>
      <c r="E3813" s="120" t="s">
        <v>7070</v>
      </c>
      <c r="F3813" s="120" t="s">
        <v>1315</v>
      </c>
      <c r="G3813" s="120">
        <v>17774760</v>
      </c>
      <c r="H3813" s="124"/>
      <c r="I3813" s="128" t="s">
        <v>8210</v>
      </c>
      <c r="J3813" s="124"/>
      <c r="K3813" s="124"/>
      <c r="L3813" s="124"/>
      <c r="M3813" s="124"/>
      <c r="N3813" s="207">
        <v>181410.3</v>
      </c>
      <c r="O3813" s="207">
        <v>0</v>
      </c>
      <c r="P3813" s="124" t="s">
        <v>1314</v>
      </c>
    </row>
    <row r="3814" spans="1:16" ht="76.5">
      <c r="A3814" s="257">
        <v>25</v>
      </c>
      <c r="B3814" s="124"/>
      <c r="C3814" s="125" t="s">
        <v>694</v>
      </c>
      <c r="D3814" s="119">
        <v>43244</v>
      </c>
      <c r="E3814" s="120" t="s">
        <v>7071</v>
      </c>
      <c r="F3814" s="120" t="s">
        <v>1315</v>
      </c>
      <c r="G3814" s="120">
        <v>17774770</v>
      </c>
      <c r="H3814" s="124"/>
      <c r="I3814" s="128" t="s">
        <v>8211</v>
      </c>
      <c r="J3814" s="124"/>
      <c r="K3814" s="124"/>
      <c r="L3814" s="124"/>
      <c r="M3814" s="124"/>
      <c r="N3814" s="207">
        <v>530065.1</v>
      </c>
      <c r="O3814" s="207">
        <v>0</v>
      </c>
      <c r="P3814" s="124" t="s">
        <v>1314</v>
      </c>
    </row>
    <row r="3815" spans="1:16" ht="76.5">
      <c r="A3815" s="257">
        <v>25</v>
      </c>
      <c r="B3815" s="124"/>
      <c r="C3815" s="125" t="s">
        <v>694</v>
      </c>
      <c r="D3815" s="119">
        <v>43244</v>
      </c>
      <c r="E3815" s="120" t="s">
        <v>7072</v>
      </c>
      <c r="F3815" s="120" t="s">
        <v>1315</v>
      </c>
      <c r="G3815" s="120">
        <v>17774775</v>
      </c>
      <c r="H3815" s="124"/>
      <c r="I3815" s="128" t="s">
        <v>8212</v>
      </c>
      <c r="J3815" s="124"/>
      <c r="K3815" s="124"/>
      <c r="L3815" s="124"/>
      <c r="M3815" s="124"/>
      <c r="N3815" s="207">
        <v>306844.11</v>
      </c>
      <c r="O3815" s="207">
        <v>0</v>
      </c>
      <c r="P3815" s="124" t="s">
        <v>1314</v>
      </c>
    </row>
    <row r="3816" spans="1:16" ht="76.5">
      <c r="A3816" s="257">
        <v>25</v>
      </c>
      <c r="B3816" s="124"/>
      <c r="C3816" s="125" t="s">
        <v>694</v>
      </c>
      <c r="D3816" s="119">
        <v>43244</v>
      </c>
      <c r="E3816" s="120" t="s">
        <v>7073</v>
      </c>
      <c r="F3816" s="120" t="s">
        <v>1315</v>
      </c>
      <c r="G3816" s="120">
        <v>17774788</v>
      </c>
      <c r="H3816" s="124"/>
      <c r="I3816" s="128" t="s">
        <v>8213</v>
      </c>
      <c r="J3816" s="124"/>
      <c r="K3816" s="124"/>
      <c r="L3816" s="124"/>
      <c r="M3816" s="124"/>
      <c r="N3816" s="207">
        <v>364117.15</v>
      </c>
      <c r="O3816" s="207">
        <v>0</v>
      </c>
      <c r="P3816" s="124" t="s">
        <v>1314</v>
      </c>
    </row>
    <row r="3817" spans="1:16" ht="76.5">
      <c r="A3817" s="257">
        <v>25</v>
      </c>
      <c r="B3817" s="124"/>
      <c r="C3817" s="125" t="s">
        <v>694</v>
      </c>
      <c r="D3817" s="119">
        <v>43244</v>
      </c>
      <c r="E3817" s="120" t="s">
        <v>7074</v>
      </c>
      <c r="F3817" s="120" t="s">
        <v>1315</v>
      </c>
      <c r="G3817" s="120">
        <v>17776902</v>
      </c>
      <c r="H3817" s="124"/>
      <c r="I3817" s="128" t="s">
        <v>8214</v>
      </c>
      <c r="J3817" s="124"/>
      <c r="K3817" s="124"/>
      <c r="L3817" s="124"/>
      <c r="M3817" s="124"/>
      <c r="N3817" s="207">
        <v>147917.66</v>
      </c>
      <c r="O3817" s="207">
        <v>0</v>
      </c>
      <c r="P3817" s="124" t="s">
        <v>1314</v>
      </c>
    </row>
    <row r="3818" spans="1:16" ht="76.5">
      <c r="A3818" s="257">
        <v>25</v>
      </c>
      <c r="B3818" s="124"/>
      <c r="C3818" s="125" t="s">
        <v>694</v>
      </c>
      <c r="D3818" s="119">
        <v>43244</v>
      </c>
      <c r="E3818" s="120" t="s">
        <v>7075</v>
      </c>
      <c r="F3818" s="120" t="s">
        <v>1315</v>
      </c>
      <c r="G3818" s="120">
        <v>17777487</v>
      </c>
      <c r="H3818" s="124"/>
      <c r="I3818" s="128" t="s">
        <v>8215</v>
      </c>
      <c r="J3818" s="124"/>
      <c r="K3818" s="124"/>
      <c r="L3818" s="124"/>
      <c r="M3818" s="124"/>
      <c r="N3818" s="207">
        <v>335020.83</v>
      </c>
      <c r="O3818" s="207">
        <v>0</v>
      </c>
      <c r="P3818" s="124" t="s">
        <v>1314</v>
      </c>
    </row>
    <row r="3819" spans="1:16" ht="76.5">
      <c r="A3819" s="257">
        <v>20</v>
      </c>
      <c r="B3819" s="124"/>
      <c r="C3819" s="125" t="s">
        <v>693</v>
      </c>
      <c r="D3819" s="119">
        <v>43244</v>
      </c>
      <c r="E3819" s="120" t="s">
        <v>7076</v>
      </c>
      <c r="F3819" s="120" t="s">
        <v>15</v>
      </c>
      <c r="G3819" s="120">
        <v>5043</v>
      </c>
      <c r="H3819" s="124"/>
      <c r="I3819" s="128" t="s">
        <v>8216</v>
      </c>
      <c r="J3819" s="124"/>
      <c r="K3819" s="124"/>
      <c r="L3819" s="124"/>
      <c r="M3819" s="124"/>
      <c r="N3819" s="207">
        <v>613</v>
      </c>
      <c r="O3819" s="207">
        <v>0</v>
      </c>
      <c r="P3819" s="124" t="s">
        <v>1314</v>
      </c>
    </row>
    <row r="3820" spans="1:16" ht="76.5">
      <c r="A3820" s="257">
        <v>46</v>
      </c>
      <c r="B3820" s="124"/>
      <c r="C3820" s="125" t="s">
        <v>698</v>
      </c>
      <c r="D3820" s="119">
        <v>43244</v>
      </c>
      <c r="E3820" s="120" t="s">
        <v>7077</v>
      </c>
      <c r="F3820" s="120" t="s">
        <v>15</v>
      </c>
      <c r="G3820" s="120">
        <v>5044</v>
      </c>
      <c r="H3820" s="124"/>
      <c r="I3820" s="128" t="s">
        <v>8217</v>
      </c>
      <c r="J3820" s="124"/>
      <c r="K3820" s="124"/>
      <c r="L3820" s="124"/>
      <c r="M3820" s="124"/>
      <c r="N3820" s="207">
        <v>569.71</v>
      </c>
      <c r="O3820" s="207">
        <v>0</v>
      </c>
      <c r="P3820" s="124" t="s">
        <v>1314</v>
      </c>
    </row>
    <row r="3821" spans="1:16" ht="76.5">
      <c r="A3821" s="257">
        <v>312</v>
      </c>
      <c r="B3821" s="124"/>
      <c r="C3821" s="125" t="s">
        <v>809</v>
      </c>
      <c r="D3821" s="119">
        <v>43244</v>
      </c>
      <c r="E3821" s="120" t="s">
        <v>7078</v>
      </c>
      <c r="F3821" s="120" t="s">
        <v>6</v>
      </c>
      <c r="G3821" s="120">
        <v>922552</v>
      </c>
      <c r="H3821" s="124"/>
      <c r="I3821" s="128" t="s">
        <v>8218</v>
      </c>
      <c r="J3821" s="124"/>
      <c r="K3821" s="124"/>
      <c r="L3821" s="124"/>
      <c r="M3821" s="124"/>
      <c r="N3821" s="207">
        <v>0</v>
      </c>
      <c r="O3821" s="207">
        <v>119418</v>
      </c>
      <c r="P3821" s="124" t="s">
        <v>1314</v>
      </c>
    </row>
    <row r="3822" spans="1:16" ht="76.5">
      <c r="A3822" s="257">
        <v>25</v>
      </c>
      <c r="B3822" s="124"/>
      <c r="C3822" s="125" t="s">
        <v>694</v>
      </c>
      <c r="D3822" s="119">
        <v>43244</v>
      </c>
      <c r="E3822" s="120" t="s">
        <v>7079</v>
      </c>
      <c r="F3822" s="120" t="s">
        <v>1315</v>
      </c>
      <c r="G3822" s="120">
        <v>17778607</v>
      </c>
      <c r="H3822" s="124"/>
      <c r="I3822" s="128" t="s">
        <v>8219</v>
      </c>
      <c r="J3822" s="124"/>
      <c r="K3822" s="124"/>
      <c r="L3822" s="124"/>
      <c r="M3822" s="124"/>
      <c r="N3822" s="207">
        <v>139663.19</v>
      </c>
      <c r="O3822" s="207">
        <v>0</v>
      </c>
      <c r="P3822" s="124" t="s">
        <v>1314</v>
      </c>
    </row>
    <row r="3823" spans="1:16" ht="76.5">
      <c r="A3823" s="257">
        <v>25</v>
      </c>
      <c r="B3823" s="124"/>
      <c r="C3823" s="125" t="s">
        <v>694</v>
      </c>
      <c r="D3823" s="119">
        <v>43244</v>
      </c>
      <c r="E3823" s="120" t="s">
        <v>7080</v>
      </c>
      <c r="F3823" s="120" t="s">
        <v>1315</v>
      </c>
      <c r="G3823" s="120">
        <v>17778648</v>
      </c>
      <c r="H3823" s="124"/>
      <c r="I3823" s="128" t="s">
        <v>8220</v>
      </c>
      <c r="J3823" s="124"/>
      <c r="K3823" s="124"/>
      <c r="L3823" s="124"/>
      <c r="M3823" s="124"/>
      <c r="N3823" s="207">
        <v>236474.86</v>
      </c>
      <c r="O3823" s="207">
        <v>0</v>
      </c>
      <c r="P3823" s="124" t="s">
        <v>1314</v>
      </c>
    </row>
    <row r="3824" spans="1:16" ht="76.5">
      <c r="A3824" s="257">
        <v>25</v>
      </c>
      <c r="B3824" s="124"/>
      <c r="C3824" s="125" t="s">
        <v>694</v>
      </c>
      <c r="D3824" s="119">
        <v>43244</v>
      </c>
      <c r="E3824" s="120" t="s">
        <v>7081</v>
      </c>
      <c r="F3824" s="120" t="s">
        <v>1315</v>
      </c>
      <c r="G3824" s="120">
        <v>17778649</v>
      </c>
      <c r="H3824" s="124"/>
      <c r="I3824" s="128" t="s">
        <v>6136</v>
      </c>
      <c r="J3824" s="124"/>
      <c r="K3824" s="124"/>
      <c r="L3824" s="124"/>
      <c r="M3824" s="124"/>
      <c r="N3824" s="207">
        <v>215796.84</v>
      </c>
      <c r="O3824" s="207">
        <v>0</v>
      </c>
      <c r="P3824" s="124" t="s">
        <v>1314</v>
      </c>
    </row>
    <row r="3825" spans="1:16" ht="76.5">
      <c r="A3825" s="257">
        <v>25</v>
      </c>
      <c r="B3825" s="124"/>
      <c r="C3825" s="125" t="s">
        <v>694</v>
      </c>
      <c r="D3825" s="119">
        <v>43244</v>
      </c>
      <c r="E3825" s="120" t="s">
        <v>7082</v>
      </c>
      <c r="F3825" s="120" t="s">
        <v>1315</v>
      </c>
      <c r="G3825" s="120">
        <v>17778650</v>
      </c>
      <c r="H3825" s="124"/>
      <c r="I3825" s="128" t="s">
        <v>8221</v>
      </c>
      <c r="J3825" s="124"/>
      <c r="K3825" s="124"/>
      <c r="L3825" s="124"/>
      <c r="M3825" s="124"/>
      <c r="N3825" s="207">
        <v>628332.1</v>
      </c>
      <c r="O3825" s="207">
        <v>0</v>
      </c>
      <c r="P3825" s="124" t="s">
        <v>1314</v>
      </c>
    </row>
    <row r="3826" spans="1:16" ht="51">
      <c r="A3826" s="257">
        <v>513</v>
      </c>
      <c r="B3826" s="124"/>
      <c r="C3826" s="125" t="s">
        <v>201</v>
      </c>
      <c r="D3826" s="119">
        <v>43244</v>
      </c>
      <c r="E3826" s="120" t="s">
        <v>7083</v>
      </c>
      <c r="F3826" s="120" t="s">
        <v>15</v>
      </c>
      <c r="G3826" s="120">
        <v>745397</v>
      </c>
      <c r="H3826" s="124"/>
      <c r="I3826" s="128" t="s">
        <v>1390</v>
      </c>
      <c r="J3826" s="124"/>
      <c r="K3826" s="124"/>
      <c r="L3826" s="124"/>
      <c r="M3826" s="124"/>
      <c r="N3826" s="207">
        <v>50</v>
      </c>
      <c r="O3826" s="207">
        <v>0</v>
      </c>
      <c r="P3826" s="124" t="s">
        <v>1314</v>
      </c>
    </row>
    <row r="3827" spans="1:16" ht="51">
      <c r="A3827" s="257">
        <v>513</v>
      </c>
      <c r="B3827" s="124"/>
      <c r="C3827" s="125" t="s">
        <v>201</v>
      </c>
      <c r="D3827" s="119">
        <v>43244</v>
      </c>
      <c r="E3827" s="120" t="s">
        <v>7084</v>
      </c>
      <c r="F3827" s="120" t="s">
        <v>15</v>
      </c>
      <c r="G3827" s="120">
        <v>745406</v>
      </c>
      <c r="H3827" s="124"/>
      <c r="I3827" s="128" t="s">
        <v>1390</v>
      </c>
      <c r="J3827" s="124"/>
      <c r="K3827" s="124"/>
      <c r="L3827" s="124"/>
      <c r="M3827" s="124"/>
      <c r="N3827" s="207">
        <v>50</v>
      </c>
      <c r="O3827" s="207">
        <v>0</v>
      </c>
      <c r="P3827" s="124" t="s">
        <v>1314</v>
      </c>
    </row>
    <row r="3828" spans="1:16" ht="76.5">
      <c r="A3828" s="257">
        <v>25</v>
      </c>
      <c r="B3828" s="124"/>
      <c r="C3828" s="125" t="s">
        <v>694</v>
      </c>
      <c r="D3828" s="119">
        <v>43244</v>
      </c>
      <c r="E3828" s="120" t="s">
        <v>7085</v>
      </c>
      <c r="F3828" s="120" t="s">
        <v>1315</v>
      </c>
      <c r="G3828" s="120">
        <v>17757806</v>
      </c>
      <c r="H3828" s="124"/>
      <c r="I3828" s="128" t="s">
        <v>8222</v>
      </c>
      <c r="J3828" s="124"/>
      <c r="K3828" s="124"/>
      <c r="L3828" s="124"/>
      <c r="M3828" s="124"/>
      <c r="N3828" s="207">
        <v>600000</v>
      </c>
      <c r="O3828" s="207">
        <v>0</v>
      </c>
      <c r="P3828" s="124" t="s">
        <v>1314</v>
      </c>
    </row>
    <row r="3829" spans="1:16" ht="76.5">
      <c r="A3829" s="257">
        <v>25</v>
      </c>
      <c r="B3829" s="124"/>
      <c r="C3829" s="125" t="s">
        <v>694</v>
      </c>
      <c r="D3829" s="119">
        <v>43244</v>
      </c>
      <c r="E3829" s="120" t="s">
        <v>7086</v>
      </c>
      <c r="F3829" s="120" t="s">
        <v>1315</v>
      </c>
      <c r="G3829" s="120">
        <v>17757815</v>
      </c>
      <c r="H3829" s="124"/>
      <c r="I3829" s="128" t="s">
        <v>8223</v>
      </c>
      <c r="J3829" s="124"/>
      <c r="K3829" s="124"/>
      <c r="L3829" s="124"/>
      <c r="M3829" s="124"/>
      <c r="N3829" s="207">
        <v>441178.58</v>
      </c>
      <c r="O3829" s="207">
        <v>0</v>
      </c>
      <c r="P3829" s="124" t="s">
        <v>1314</v>
      </c>
    </row>
    <row r="3830" spans="1:16" ht="76.5">
      <c r="A3830" s="257">
        <v>25</v>
      </c>
      <c r="B3830" s="124"/>
      <c r="C3830" s="125" t="s">
        <v>694</v>
      </c>
      <c r="D3830" s="119">
        <v>43244</v>
      </c>
      <c r="E3830" s="120" t="s">
        <v>7087</v>
      </c>
      <c r="F3830" s="120" t="s">
        <v>1315</v>
      </c>
      <c r="G3830" s="120">
        <v>17757827</v>
      </c>
      <c r="H3830" s="124"/>
      <c r="I3830" s="128" t="s">
        <v>8224</v>
      </c>
      <c r="J3830" s="124"/>
      <c r="K3830" s="124"/>
      <c r="L3830" s="124"/>
      <c r="M3830" s="124"/>
      <c r="N3830" s="207">
        <v>222301.37</v>
      </c>
      <c r="O3830" s="207">
        <v>0</v>
      </c>
      <c r="P3830" s="124" t="s">
        <v>1314</v>
      </c>
    </row>
    <row r="3831" spans="1:16" ht="76.5">
      <c r="A3831" s="257">
        <v>25</v>
      </c>
      <c r="B3831" s="124"/>
      <c r="C3831" s="125" t="s">
        <v>694</v>
      </c>
      <c r="D3831" s="119">
        <v>43244</v>
      </c>
      <c r="E3831" s="120" t="s">
        <v>7088</v>
      </c>
      <c r="F3831" s="120" t="s">
        <v>1315</v>
      </c>
      <c r="G3831" s="120">
        <v>17757835</v>
      </c>
      <c r="H3831" s="124"/>
      <c r="I3831" s="128" t="s">
        <v>8225</v>
      </c>
      <c r="J3831" s="124"/>
      <c r="K3831" s="124"/>
      <c r="L3831" s="124"/>
      <c r="M3831" s="124"/>
      <c r="N3831" s="207">
        <v>49133.64</v>
      </c>
      <c r="O3831" s="207">
        <v>0</v>
      </c>
      <c r="P3831" s="124" t="s">
        <v>1314</v>
      </c>
    </row>
    <row r="3832" spans="1:16" ht="76.5">
      <c r="A3832" s="257">
        <v>25</v>
      </c>
      <c r="B3832" s="124"/>
      <c r="C3832" s="125" t="s">
        <v>694</v>
      </c>
      <c r="D3832" s="119">
        <v>43244</v>
      </c>
      <c r="E3832" s="120" t="s">
        <v>7089</v>
      </c>
      <c r="F3832" s="120" t="s">
        <v>1315</v>
      </c>
      <c r="G3832" s="120">
        <v>17757837</v>
      </c>
      <c r="H3832" s="124"/>
      <c r="I3832" s="128" t="s">
        <v>8163</v>
      </c>
      <c r="J3832" s="124"/>
      <c r="K3832" s="124"/>
      <c r="L3832" s="124"/>
      <c r="M3832" s="124"/>
      <c r="N3832" s="207">
        <v>229386.86</v>
      </c>
      <c r="O3832" s="207">
        <v>0</v>
      </c>
      <c r="P3832" s="124" t="s">
        <v>1314</v>
      </c>
    </row>
    <row r="3833" spans="1:16" ht="76.5">
      <c r="A3833" s="257">
        <v>25</v>
      </c>
      <c r="B3833" s="124"/>
      <c r="C3833" s="125" t="s">
        <v>694</v>
      </c>
      <c r="D3833" s="119">
        <v>43244</v>
      </c>
      <c r="E3833" s="120" t="s">
        <v>7090</v>
      </c>
      <c r="F3833" s="120" t="s">
        <v>1315</v>
      </c>
      <c r="G3833" s="120">
        <v>17757962</v>
      </c>
      <c r="H3833" s="124"/>
      <c r="I3833" s="128" t="s">
        <v>8226</v>
      </c>
      <c r="J3833" s="124"/>
      <c r="K3833" s="124"/>
      <c r="L3833" s="124"/>
      <c r="M3833" s="124"/>
      <c r="N3833" s="207">
        <v>102987.86</v>
      </c>
      <c r="O3833" s="207">
        <v>0</v>
      </c>
      <c r="P3833" s="124" t="s">
        <v>1314</v>
      </c>
    </row>
    <row r="3834" spans="1:16" ht="76.5">
      <c r="A3834" s="257">
        <v>25</v>
      </c>
      <c r="B3834" s="124"/>
      <c r="C3834" s="125" t="s">
        <v>694</v>
      </c>
      <c r="D3834" s="119">
        <v>43244</v>
      </c>
      <c r="E3834" s="120" t="s">
        <v>7091</v>
      </c>
      <c r="F3834" s="120" t="s">
        <v>1315</v>
      </c>
      <c r="G3834" s="120">
        <v>17758005</v>
      </c>
      <c r="H3834" s="124"/>
      <c r="I3834" s="128" t="s">
        <v>8227</v>
      </c>
      <c r="J3834" s="124"/>
      <c r="K3834" s="124"/>
      <c r="L3834" s="124"/>
      <c r="M3834" s="124"/>
      <c r="N3834" s="207">
        <v>342683.03</v>
      </c>
      <c r="O3834" s="207">
        <v>0</v>
      </c>
      <c r="P3834" s="124" t="s">
        <v>1314</v>
      </c>
    </row>
    <row r="3835" spans="1:16" ht="76.5">
      <c r="A3835" s="257">
        <v>25</v>
      </c>
      <c r="B3835" s="124"/>
      <c r="C3835" s="125" t="s">
        <v>694</v>
      </c>
      <c r="D3835" s="119">
        <v>43244</v>
      </c>
      <c r="E3835" s="120" t="s">
        <v>7092</v>
      </c>
      <c r="F3835" s="120" t="s">
        <v>1315</v>
      </c>
      <c r="G3835" s="120">
        <v>17758044</v>
      </c>
      <c r="H3835" s="124"/>
      <c r="I3835" s="128" t="s">
        <v>8228</v>
      </c>
      <c r="J3835" s="124"/>
      <c r="K3835" s="124"/>
      <c r="L3835" s="124"/>
      <c r="M3835" s="124"/>
      <c r="N3835" s="207">
        <v>342758.1</v>
      </c>
      <c r="O3835" s="207">
        <v>0</v>
      </c>
      <c r="P3835" s="124" t="s">
        <v>1314</v>
      </c>
    </row>
    <row r="3836" spans="1:16" ht="76.5">
      <c r="A3836" s="257">
        <v>25</v>
      </c>
      <c r="B3836" s="124"/>
      <c r="C3836" s="125" t="s">
        <v>694</v>
      </c>
      <c r="D3836" s="119">
        <v>43244</v>
      </c>
      <c r="E3836" s="120" t="s">
        <v>7093</v>
      </c>
      <c r="F3836" s="120" t="s">
        <v>1315</v>
      </c>
      <c r="G3836" s="120">
        <v>17758049</v>
      </c>
      <c r="H3836" s="124"/>
      <c r="I3836" s="128" t="s">
        <v>8229</v>
      </c>
      <c r="J3836" s="124"/>
      <c r="K3836" s="124"/>
      <c r="L3836" s="124"/>
      <c r="M3836" s="124"/>
      <c r="N3836" s="207">
        <v>223920.05</v>
      </c>
      <c r="O3836" s="207">
        <v>0</v>
      </c>
      <c r="P3836" s="124" t="s">
        <v>1314</v>
      </c>
    </row>
    <row r="3837" spans="1:16" ht="76.5">
      <c r="A3837" s="257">
        <v>25</v>
      </c>
      <c r="B3837" s="124"/>
      <c r="C3837" s="125" t="s">
        <v>694</v>
      </c>
      <c r="D3837" s="119">
        <v>43244</v>
      </c>
      <c r="E3837" s="120" t="s">
        <v>7094</v>
      </c>
      <c r="F3837" s="120" t="s">
        <v>1315</v>
      </c>
      <c r="G3837" s="120">
        <v>17758471</v>
      </c>
      <c r="H3837" s="124"/>
      <c r="I3837" s="128" t="s">
        <v>8230</v>
      </c>
      <c r="J3837" s="124"/>
      <c r="K3837" s="124"/>
      <c r="L3837" s="124"/>
      <c r="M3837" s="124"/>
      <c r="N3837" s="207">
        <v>328096.09999999998</v>
      </c>
      <c r="O3837" s="207">
        <v>0</v>
      </c>
      <c r="P3837" s="124" t="s">
        <v>1314</v>
      </c>
    </row>
    <row r="3838" spans="1:16" ht="76.5">
      <c r="A3838" s="257">
        <v>25</v>
      </c>
      <c r="B3838" s="124"/>
      <c r="C3838" s="125" t="s">
        <v>694</v>
      </c>
      <c r="D3838" s="119">
        <v>43244</v>
      </c>
      <c r="E3838" s="120" t="s">
        <v>7095</v>
      </c>
      <c r="F3838" s="120" t="s">
        <v>1315</v>
      </c>
      <c r="G3838" s="120">
        <v>17758486</v>
      </c>
      <c r="H3838" s="124"/>
      <c r="I3838" s="128" t="s">
        <v>8231</v>
      </c>
      <c r="J3838" s="124"/>
      <c r="K3838" s="124"/>
      <c r="L3838" s="124"/>
      <c r="M3838" s="124"/>
      <c r="N3838" s="207">
        <v>137995.53</v>
      </c>
      <c r="O3838" s="207">
        <v>0</v>
      </c>
      <c r="P3838" s="124" t="s">
        <v>1314</v>
      </c>
    </row>
    <row r="3839" spans="1:16" ht="76.5">
      <c r="A3839" s="257">
        <v>25</v>
      </c>
      <c r="B3839" s="124"/>
      <c r="C3839" s="125" t="s">
        <v>694</v>
      </c>
      <c r="D3839" s="119">
        <v>43244</v>
      </c>
      <c r="E3839" s="120" t="s">
        <v>7096</v>
      </c>
      <c r="F3839" s="120" t="s">
        <v>1315</v>
      </c>
      <c r="G3839" s="120">
        <v>17792812</v>
      </c>
      <c r="H3839" s="124"/>
      <c r="I3839" s="128" t="s">
        <v>8232</v>
      </c>
      <c r="J3839" s="124"/>
      <c r="K3839" s="124"/>
      <c r="L3839" s="124"/>
      <c r="M3839" s="124"/>
      <c r="N3839" s="207">
        <v>234735.29</v>
      </c>
      <c r="O3839" s="207">
        <v>0</v>
      </c>
      <c r="P3839" s="124" t="s">
        <v>1314</v>
      </c>
    </row>
    <row r="3840" spans="1:16" ht="76.5">
      <c r="A3840" s="257">
        <v>25</v>
      </c>
      <c r="B3840" s="124"/>
      <c r="C3840" s="125" t="s">
        <v>694</v>
      </c>
      <c r="D3840" s="119">
        <v>43244</v>
      </c>
      <c r="E3840" s="120" t="s">
        <v>7097</v>
      </c>
      <c r="F3840" s="120" t="s">
        <v>1315</v>
      </c>
      <c r="G3840" s="120">
        <v>17794546</v>
      </c>
      <c r="H3840" s="124"/>
      <c r="I3840" s="128" t="s">
        <v>7488</v>
      </c>
      <c r="J3840" s="124"/>
      <c r="K3840" s="124"/>
      <c r="L3840" s="124"/>
      <c r="M3840" s="124"/>
      <c r="N3840" s="207">
        <v>53649.5</v>
      </c>
      <c r="O3840" s="207">
        <v>0</v>
      </c>
      <c r="P3840" s="124" t="s">
        <v>1314</v>
      </c>
    </row>
    <row r="3841" spans="1:16" ht="76.5">
      <c r="A3841" s="257">
        <v>25</v>
      </c>
      <c r="B3841" s="124"/>
      <c r="C3841" s="125" t="s">
        <v>694</v>
      </c>
      <c r="D3841" s="119">
        <v>43244</v>
      </c>
      <c r="E3841" s="120" t="s">
        <v>7098</v>
      </c>
      <c r="F3841" s="120" t="s">
        <v>1315</v>
      </c>
      <c r="G3841" s="120">
        <v>17794646</v>
      </c>
      <c r="H3841" s="124"/>
      <c r="I3841" s="128" t="s">
        <v>8233</v>
      </c>
      <c r="J3841" s="124"/>
      <c r="K3841" s="124"/>
      <c r="L3841" s="124"/>
      <c r="M3841" s="124"/>
      <c r="N3841" s="207">
        <v>369603.73</v>
      </c>
      <c r="O3841" s="207">
        <v>0</v>
      </c>
      <c r="P3841" s="124" t="s">
        <v>1314</v>
      </c>
    </row>
    <row r="3842" spans="1:16" ht="76.5">
      <c r="A3842" s="257">
        <v>25</v>
      </c>
      <c r="B3842" s="124"/>
      <c r="C3842" s="125" t="s">
        <v>694</v>
      </c>
      <c r="D3842" s="119">
        <v>43244</v>
      </c>
      <c r="E3842" s="120" t="s">
        <v>7099</v>
      </c>
      <c r="F3842" s="120" t="s">
        <v>1315</v>
      </c>
      <c r="G3842" s="120">
        <v>17794651</v>
      </c>
      <c r="H3842" s="124"/>
      <c r="I3842" s="128" t="s">
        <v>8234</v>
      </c>
      <c r="J3842" s="124"/>
      <c r="K3842" s="124"/>
      <c r="L3842" s="124"/>
      <c r="M3842" s="124"/>
      <c r="N3842" s="207">
        <v>707907.49</v>
      </c>
      <c r="O3842" s="207">
        <v>0</v>
      </c>
      <c r="P3842" s="124" t="s">
        <v>1314</v>
      </c>
    </row>
    <row r="3843" spans="1:16" ht="76.5">
      <c r="A3843" s="257">
        <v>25</v>
      </c>
      <c r="B3843" s="124"/>
      <c r="C3843" s="125" t="s">
        <v>694</v>
      </c>
      <c r="D3843" s="119">
        <v>43244</v>
      </c>
      <c r="E3843" s="120" t="s">
        <v>7100</v>
      </c>
      <c r="F3843" s="120" t="s">
        <v>1315</v>
      </c>
      <c r="G3843" s="120">
        <v>17794747</v>
      </c>
      <c r="H3843" s="124"/>
      <c r="I3843" s="128" t="s">
        <v>8235</v>
      </c>
      <c r="J3843" s="124"/>
      <c r="K3843" s="124"/>
      <c r="L3843" s="124"/>
      <c r="M3843" s="124"/>
      <c r="N3843" s="207">
        <v>536533.04</v>
      </c>
      <c r="O3843" s="207">
        <v>0</v>
      </c>
      <c r="P3843" s="124" t="s">
        <v>1314</v>
      </c>
    </row>
    <row r="3844" spans="1:16" ht="76.5">
      <c r="A3844" s="257">
        <v>25</v>
      </c>
      <c r="B3844" s="124"/>
      <c r="C3844" s="125" t="s">
        <v>694</v>
      </c>
      <c r="D3844" s="119">
        <v>43244</v>
      </c>
      <c r="E3844" s="120" t="s">
        <v>7101</v>
      </c>
      <c r="F3844" s="120" t="s">
        <v>1315</v>
      </c>
      <c r="G3844" s="120">
        <v>17794657</v>
      </c>
      <c r="H3844" s="124"/>
      <c r="I3844" s="128" t="s">
        <v>8236</v>
      </c>
      <c r="J3844" s="124"/>
      <c r="K3844" s="124"/>
      <c r="L3844" s="124"/>
      <c r="M3844" s="124"/>
      <c r="N3844" s="207">
        <v>988168.98</v>
      </c>
      <c r="O3844" s="207">
        <v>0</v>
      </c>
      <c r="P3844" s="124" t="s">
        <v>1314</v>
      </c>
    </row>
    <row r="3845" spans="1:16" ht="76.5">
      <c r="A3845" s="257">
        <v>25</v>
      </c>
      <c r="B3845" s="124"/>
      <c r="C3845" s="125" t="s">
        <v>694</v>
      </c>
      <c r="D3845" s="119">
        <v>43244</v>
      </c>
      <c r="E3845" s="120" t="s">
        <v>7102</v>
      </c>
      <c r="F3845" s="120" t="s">
        <v>1315</v>
      </c>
      <c r="G3845" s="120">
        <v>17794773</v>
      </c>
      <c r="H3845" s="124"/>
      <c r="I3845" s="128" t="s">
        <v>8237</v>
      </c>
      <c r="J3845" s="124"/>
      <c r="K3845" s="124"/>
      <c r="L3845" s="124"/>
      <c r="M3845" s="124"/>
      <c r="N3845" s="207">
        <v>22905.119999999999</v>
      </c>
      <c r="O3845" s="207">
        <v>0</v>
      </c>
      <c r="P3845" s="124" t="s">
        <v>1314</v>
      </c>
    </row>
    <row r="3846" spans="1:16" ht="76.5">
      <c r="A3846" s="257">
        <v>25</v>
      </c>
      <c r="B3846" s="124"/>
      <c r="C3846" s="125" t="s">
        <v>694</v>
      </c>
      <c r="D3846" s="119">
        <v>43244</v>
      </c>
      <c r="E3846" s="120" t="s">
        <v>7103</v>
      </c>
      <c r="F3846" s="120" t="s">
        <v>1315</v>
      </c>
      <c r="G3846" s="120">
        <v>17794758</v>
      </c>
      <c r="H3846" s="124"/>
      <c r="I3846" s="128" t="s">
        <v>8238</v>
      </c>
      <c r="J3846" s="124"/>
      <c r="K3846" s="124"/>
      <c r="L3846" s="124"/>
      <c r="M3846" s="124"/>
      <c r="N3846" s="207">
        <v>796162.08</v>
      </c>
      <c r="O3846" s="207">
        <v>0</v>
      </c>
      <c r="P3846" s="124" t="s">
        <v>1314</v>
      </c>
    </row>
    <row r="3847" spans="1:16" ht="76.5">
      <c r="A3847" s="257">
        <v>25</v>
      </c>
      <c r="B3847" s="124"/>
      <c r="C3847" s="125" t="s">
        <v>694</v>
      </c>
      <c r="D3847" s="119">
        <v>43244</v>
      </c>
      <c r="E3847" s="120" t="s">
        <v>7104</v>
      </c>
      <c r="F3847" s="120" t="s">
        <v>1315</v>
      </c>
      <c r="G3847" s="120">
        <v>17794774</v>
      </c>
      <c r="H3847" s="124"/>
      <c r="I3847" s="128" t="s">
        <v>8239</v>
      </c>
      <c r="J3847" s="124"/>
      <c r="K3847" s="124"/>
      <c r="L3847" s="124"/>
      <c r="M3847" s="124"/>
      <c r="N3847" s="207">
        <v>540634.19999999995</v>
      </c>
      <c r="O3847" s="207">
        <v>0</v>
      </c>
      <c r="P3847" s="124" t="s">
        <v>1314</v>
      </c>
    </row>
    <row r="3848" spans="1:16" ht="76.5">
      <c r="A3848" s="257">
        <v>25</v>
      </c>
      <c r="B3848" s="124"/>
      <c r="C3848" s="125" t="s">
        <v>694</v>
      </c>
      <c r="D3848" s="119">
        <v>43244</v>
      </c>
      <c r="E3848" s="120" t="s">
        <v>7105</v>
      </c>
      <c r="F3848" s="120" t="s">
        <v>1315</v>
      </c>
      <c r="G3848" s="120">
        <v>17794789</v>
      </c>
      <c r="H3848" s="124"/>
      <c r="I3848" s="128" t="s">
        <v>8240</v>
      </c>
      <c r="J3848" s="124"/>
      <c r="K3848" s="124"/>
      <c r="L3848" s="124"/>
      <c r="M3848" s="124"/>
      <c r="N3848" s="207">
        <v>154354.6</v>
      </c>
      <c r="O3848" s="207">
        <v>0</v>
      </c>
      <c r="P3848" s="124" t="s">
        <v>1314</v>
      </c>
    </row>
    <row r="3849" spans="1:16" ht="76.5">
      <c r="A3849" s="257">
        <v>25</v>
      </c>
      <c r="B3849" s="124"/>
      <c r="C3849" s="125" t="s">
        <v>694</v>
      </c>
      <c r="D3849" s="119">
        <v>43244</v>
      </c>
      <c r="E3849" s="120" t="s">
        <v>7106</v>
      </c>
      <c r="F3849" s="120" t="s">
        <v>1315</v>
      </c>
      <c r="G3849" s="120">
        <v>17793845</v>
      </c>
      <c r="H3849" s="124"/>
      <c r="I3849" s="128" t="s">
        <v>8241</v>
      </c>
      <c r="J3849" s="124"/>
      <c r="K3849" s="124"/>
      <c r="L3849" s="124"/>
      <c r="M3849" s="124"/>
      <c r="N3849" s="207">
        <v>237242.34</v>
      </c>
      <c r="O3849" s="207">
        <v>0</v>
      </c>
      <c r="P3849" s="124" t="s">
        <v>1314</v>
      </c>
    </row>
    <row r="3850" spans="1:16" ht="76.5">
      <c r="A3850" s="257">
        <v>25</v>
      </c>
      <c r="B3850" s="124"/>
      <c r="C3850" s="125" t="s">
        <v>694</v>
      </c>
      <c r="D3850" s="119">
        <v>43244</v>
      </c>
      <c r="E3850" s="120" t="s">
        <v>7107</v>
      </c>
      <c r="F3850" s="120" t="s">
        <v>1315</v>
      </c>
      <c r="G3850" s="120">
        <v>17794645</v>
      </c>
      <c r="H3850" s="124"/>
      <c r="I3850" s="128" t="s">
        <v>8242</v>
      </c>
      <c r="J3850" s="124"/>
      <c r="K3850" s="124"/>
      <c r="L3850" s="124"/>
      <c r="M3850" s="124"/>
      <c r="N3850" s="207">
        <v>187010.27</v>
      </c>
      <c r="O3850" s="207">
        <v>0</v>
      </c>
      <c r="P3850" s="124" t="s">
        <v>1314</v>
      </c>
    </row>
    <row r="3851" spans="1:16" ht="76.5">
      <c r="A3851" s="257">
        <v>25</v>
      </c>
      <c r="B3851" s="124"/>
      <c r="C3851" s="125" t="s">
        <v>694</v>
      </c>
      <c r="D3851" s="119">
        <v>43244</v>
      </c>
      <c r="E3851" s="120" t="s">
        <v>7108</v>
      </c>
      <c r="F3851" s="120" t="s">
        <v>1315</v>
      </c>
      <c r="G3851" s="120">
        <v>17794647</v>
      </c>
      <c r="H3851" s="124"/>
      <c r="I3851" s="128" t="s">
        <v>8243</v>
      </c>
      <c r="J3851" s="124"/>
      <c r="K3851" s="124"/>
      <c r="L3851" s="124"/>
      <c r="M3851" s="124"/>
      <c r="N3851" s="207">
        <v>361425.79</v>
      </c>
      <c r="O3851" s="207">
        <v>0</v>
      </c>
      <c r="P3851" s="124" t="s">
        <v>1314</v>
      </c>
    </row>
    <row r="3852" spans="1:16" ht="76.5">
      <c r="A3852" s="257">
        <v>25</v>
      </c>
      <c r="B3852" s="124"/>
      <c r="C3852" s="125" t="s">
        <v>694</v>
      </c>
      <c r="D3852" s="119">
        <v>43244</v>
      </c>
      <c r="E3852" s="120" t="s">
        <v>7109</v>
      </c>
      <c r="F3852" s="120" t="s">
        <v>1315</v>
      </c>
      <c r="G3852" s="120">
        <v>17794652</v>
      </c>
      <c r="H3852" s="124"/>
      <c r="I3852" s="128" t="s">
        <v>8244</v>
      </c>
      <c r="J3852" s="124"/>
      <c r="K3852" s="124"/>
      <c r="L3852" s="124"/>
      <c r="M3852" s="124"/>
      <c r="N3852" s="207">
        <v>864.2</v>
      </c>
      <c r="O3852" s="207">
        <v>0</v>
      </c>
      <c r="P3852" s="124" t="s">
        <v>1314</v>
      </c>
    </row>
    <row r="3853" spans="1:16" ht="76.5">
      <c r="A3853" s="257">
        <v>25</v>
      </c>
      <c r="B3853" s="124"/>
      <c r="C3853" s="125" t="s">
        <v>694</v>
      </c>
      <c r="D3853" s="119">
        <v>43244</v>
      </c>
      <c r="E3853" s="120" t="s">
        <v>7110</v>
      </c>
      <c r="F3853" s="120" t="s">
        <v>1315</v>
      </c>
      <c r="G3853" s="120">
        <v>17794686</v>
      </c>
      <c r="H3853" s="124"/>
      <c r="I3853" s="128" t="s">
        <v>8245</v>
      </c>
      <c r="J3853" s="124"/>
      <c r="K3853" s="124"/>
      <c r="L3853" s="124"/>
      <c r="M3853" s="124"/>
      <c r="N3853" s="207">
        <v>399999.36</v>
      </c>
      <c r="O3853" s="207">
        <v>0</v>
      </c>
      <c r="P3853" s="124" t="s">
        <v>1314</v>
      </c>
    </row>
    <row r="3854" spans="1:16" ht="76.5">
      <c r="A3854" s="257">
        <v>25</v>
      </c>
      <c r="B3854" s="124"/>
      <c r="C3854" s="125" t="s">
        <v>694</v>
      </c>
      <c r="D3854" s="119">
        <v>43244</v>
      </c>
      <c r="E3854" s="120" t="s">
        <v>7111</v>
      </c>
      <c r="F3854" s="120" t="s">
        <v>1315</v>
      </c>
      <c r="G3854" s="120">
        <v>17794692</v>
      </c>
      <c r="H3854" s="124"/>
      <c r="I3854" s="128" t="s">
        <v>7484</v>
      </c>
      <c r="J3854" s="124"/>
      <c r="K3854" s="124"/>
      <c r="L3854" s="124"/>
      <c r="M3854" s="124"/>
      <c r="N3854" s="207">
        <v>222624.16</v>
      </c>
      <c r="O3854" s="207">
        <v>0</v>
      </c>
      <c r="P3854" s="124" t="s">
        <v>1314</v>
      </c>
    </row>
    <row r="3855" spans="1:16" ht="76.5">
      <c r="A3855" s="257">
        <v>25</v>
      </c>
      <c r="B3855" s="124"/>
      <c r="C3855" s="125" t="s">
        <v>694</v>
      </c>
      <c r="D3855" s="119">
        <v>43244</v>
      </c>
      <c r="E3855" s="120" t="s">
        <v>7112</v>
      </c>
      <c r="F3855" s="120" t="s">
        <v>1315</v>
      </c>
      <c r="G3855" s="120">
        <v>17794746</v>
      </c>
      <c r="H3855" s="124"/>
      <c r="I3855" s="128" t="s">
        <v>8246</v>
      </c>
      <c r="J3855" s="124"/>
      <c r="K3855" s="124"/>
      <c r="L3855" s="124"/>
      <c r="M3855" s="124"/>
      <c r="N3855" s="207">
        <v>399922.93</v>
      </c>
      <c r="O3855" s="207">
        <v>0</v>
      </c>
      <c r="P3855" s="124" t="s">
        <v>1314</v>
      </c>
    </row>
    <row r="3856" spans="1:16" ht="76.5">
      <c r="A3856" s="257">
        <v>25</v>
      </c>
      <c r="B3856" s="124"/>
      <c r="C3856" s="125" t="s">
        <v>694</v>
      </c>
      <c r="D3856" s="119">
        <v>43244</v>
      </c>
      <c r="E3856" s="120" t="s">
        <v>7113</v>
      </c>
      <c r="F3856" s="120" t="s">
        <v>1315</v>
      </c>
      <c r="G3856" s="120">
        <v>17792629</v>
      </c>
      <c r="H3856" s="124"/>
      <c r="I3856" s="128" t="s">
        <v>8247</v>
      </c>
      <c r="J3856" s="124"/>
      <c r="K3856" s="124"/>
      <c r="L3856" s="124"/>
      <c r="M3856" s="124"/>
      <c r="N3856" s="207">
        <v>180531.01</v>
      </c>
      <c r="O3856" s="207">
        <v>0</v>
      </c>
      <c r="P3856" s="124" t="s">
        <v>1314</v>
      </c>
    </row>
    <row r="3857" spans="1:16" ht="76.5">
      <c r="A3857" s="257">
        <v>25</v>
      </c>
      <c r="B3857" s="124"/>
      <c r="C3857" s="125" t="s">
        <v>694</v>
      </c>
      <c r="D3857" s="119">
        <v>43244</v>
      </c>
      <c r="E3857" s="120" t="s">
        <v>7114</v>
      </c>
      <c r="F3857" s="120" t="s">
        <v>1315</v>
      </c>
      <c r="G3857" s="120">
        <v>17792630</v>
      </c>
      <c r="H3857" s="124"/>
      <c r="I3857" s="128" t="s">
        <v>8248</v>
      </c>
      <c r="J3857" s="124"/>
      <c r="K3857" s="124"/>
      <c r="L3857" s="124"/>
      <c r="M3857" s="124"/>
      <c r="N3857" s="207">
        <v>98972.46</v>
      </c>
      <c r="O3857" s="207">
        <v>0</v>
      </c>
      <c r="P3857" s="124" t="s">
        <v>1314</v>
      </c>
    </row>
    <row r="3858" spans="1:16" ht="76.5">
      <c r="A3858" s="257">
        <v>25</v>
      </c>
      <c r="B3858" s="124"/>
      <c r="C3858" s="125" t="s">
        <v>694</v>
      </c>
      <c r="D3858" s="119">
        <v>43244</v>
      </c>
      <c r="E3858" s="120" t="s">
        <v>7115</v>
      </c>
      <c r="F3858" s="120" t="s">
        <v>1315</v>
      </c>
      <c r="G3858" s="120">
        <v>17792640</v>
      </c>
      <c r="H3858" s="124"/>
      <c r="I3858" s="128" t="s">
        <v>8249</v>
      </c>
      <c r="J3858" s="124"/>
      <c r="K3858" s="124"/>
      <c r="L3858" s="124"/>
      <c r="M3858" s="124"/>
      <c r="N3858" s="207">
        <v>340755.57</v>
      </c>
      <c r="O3858" s="207">
        <v>0</v>
      </c>
      <c r="P3858" s="124" t="s">
        <v>1314</v>
      </c>
    </row>
    <row r="3859" spans="1:16" ht="76.5">
      <c r="A3859" s="257">
        <v>25</v>
      </c>
      <c r="B3859" s="124"/>
      <c r="C3859" s="125" t="s">
        <v>694</v>
      </c>
      <c r="D3859" s="119">
        <v>43244</v>
      </c>
      <c r="E3859" s="120" t="s">
        <v>7116</v>
      </c>
      <c r="F3859" s="120" t="s">
        <v>1315</v>
      </c>
      <c r="G3859" s="120">
        <v>17792674</v>
      </c>
      <c r="H3859" s="124"/>
      <c r="I3859" s="128" t="s">
        <v>8250</v>
      </c>
      <c r="J3859" s="124"/>
      <c r="K3859" s="124"/>
      <c r="L3859" s="124"/>
      <c r="M3859" s="124"/>
      <c r="N3859" s="207">
        <v>89512.67</v>
      </c>
      <c r="O3859" s="207">
        <v>0</v>
      </c>
      <c r="P3859" s="124" t="s">
        <v>1314</v>
      </c>
    </row>
    <row r="3860" spans="1:16" ht="76.5">
      <c r="A3860" s="257">
        <v>25</v>
      </c>
      <c r="B3860" s="124"/>
      <c r="C3860" s="125" t="s">
        <v>694</v>
      </c>
      <c r="D3860" s="119">
        <v>43244</v>
      </c>
      <c r="E3860" s="120" t="s">
        <v>7117</v>
      </c>
      <c r="F3860" s="120" t="s">
        <v>1315</v>
      </c>
      <c r="G3860" s="120">
        <v>17792679</v>
      </c>
      <c r="H3860" s="124"/>
      <c r="I3860" s="128" t="s">
        <v>8251</v>
      </c>
      <c r="J3860" s="124"/>
      <c r="K3860" s="124"/>
      <c r="L3860" s="124"/>
      <c r="M3860" s="124"/>
      <c r="N3860" s="207">
        <v>759214.04</v>
      </c>
      <c r="O3860" s="207">
        <v>0</v>
      </c>
      <c r="P3860" s="124" t="s">
        <v>1314</v>
      </c>
    </row>
    <row r="3861" spans="1:16" ht="76.5">
      <c r="A3861" s="257">
        <v>25</v>
      </c>
      <c r="B3861" s="124"/>
      <c r="C3861" s="125" t="s">
        <v>694</v>
      </c>
      <c r="D3861" s="119">
        <v>43244</v>
      </c>
      <c r="E3861" s="120" t="s">
        <v>7118</v>
      </c>
      <c r="F3861" s="120" t="s">
        <v>1315</v>
      </c>
      <c r="G3861" s="120">
        <v>17792708</v>
      </c>
      <c r="H3861" s="124"/>
      <c r="I3861" s="128" t="s">
        <v>8252</v>
      </c>
      <c r="J3861" s="124"/>
      <c r="K3861" s="124"/>
      <c r="L3861" s="124"/>
      <c r="M3861" s="124"/>
      <c r="N3861" s="207">
        <v>381388.3</v>
      </c>
      <c r="O3861" s="207">
        <v>0</v>
      </c>
      <c r="P3861" s="124" t="s">
        <v>1314</v>
      </c>
    </row>
    <row r="3862" spans="1:16" ht="76.5">
      <c r="A3862" s="257">
        <v>25</v>
      </c>
      <c r="B3862" s="124"/>
      <c r="C3862" s="125" t="s">
        <v>694</v>
      </c>
      <c r="D3862" s="119">
        <v>43244</v>
      </c>
      <c r="E3862" s="120" t="s">
        <v>7119</v>
      </c>
      <c r="F3862" s="120" t="s">
        <v>1315</v>
      </c>
      <c r="G3862" s="120">
        <v>17792741</v>
      </c>
      <c r="H3862" s="124"/>
      <c r="I3862" s="128" t="s">
        <v>8253</v>
      </c>
      <c r="J3862" s="124"/>
      <c r="K3862" s="124"/>
      <c r="L3862" s="124"/>
      <c r="M3862" s="124"/>
      <c r="N3862" s="207">
        <v>90326.47</v>
      </c>
      <c r="O3862" s="207">
        <v>0</v>
      </c>
      <c r="P3862" s="124" t="s">
        <v>1314</v>
      </c>
    </row>
    <row r="3863" spans="1:16" ht="76.5">
      <c r="A3863" s="257">
        <v>25</v>
      </c>
      <c r="B3863" s="124"/>
      <c r="C3863" s="125" t="s">
        <v>694</v>
      </c>
      <c r="D3863" s="119">
        <v>43244</v>
      </c>
      <c r="E3863" s="120" t="s">
        <v>7120</v>
      </c>
      <c r="F3863" s="120" t="s">
        <v>1315</v>
      </c>
      <c r="G3863" s="120">
        <v>17792757</v>
      </c>
      <c r="H3863" s="124"/>
      <c r="I3863" s="128" t="s">
        <v>8254</v>
      </c>
      <c r="J3863" s="124"/>
      <c r="K3863" s="124"/>
      <c r="L3863" s="124"/>
      <c r="M3863" s="124"/>
      <c r="N3863" s="207">
        <v>361425.79</v>
      </c>
      <c r="O3863" s="207">
        <v>0</v>
      </c>
      <c r="P3863" s="124" t="s">
        <v>1314</v>
      </c>
    </row>
    <row r="3864" spans="1:16" ht="76.5">
      <c r="A3864" s="257">
        <v>25</v>
      </c>
      <c r="B3864" s="124"/>
      <c r="C3864" s="125" t="s">
        <v>694</v>
      </c>
      <c r="D3864" s="119">
        <v>43244</v>
      </c>
      <c r="E3864" s="120" t="s">
        <v>7121</v>
      </c>
      <c r="F3864" s="120" t="s">
        <v>1315</v>
      </c>
      <c r="G3864" s="120">
        <v>17792759</v>
      </c>
      <c r="H3864" s="124"/>
      <c r="I3864" s="128" t="s">
        <v>8255</v>
      </c>
      <c r="J3864" s="124"/>
      <c r="K3864" s="124"/>
      <c r="L3864" s="124"/>
      <c r="M3864" s="124"/>
      <c r="N3864" s="207">
        <v>2014533.08</v>
      </c>
      <c r="O3864" s="207">
        <v>0</v>
      </c>
      <c r="P3864" s="124" t="s">
        <v>1314</v>
      </c>
    </row>
    <row r="3865" spans="1:16" ht="76.5">
      <c r="A3865" s="257">
        <v>25</v>
      </c>
      <c r="B3865" s="124"/>
      <c r="C3865" s="125" t="s">
        <v>694</v>
      </c>
      <c r="D3865" s="119">
        <v>43244</v>
      </c>
      <c r="E3865" s="120" t="s">
        <v>7122</v>
      </c>
      <c r="F3865" s="120" t="s">
        <v>1315</v>
      </c>
      <c r="G3865" s="120">
        <v>17793350</v>
      </c>
      <c r="H3865" s="124"/>
      <c r="I3865" s="128" t="s">
        <v>8256</v>
      </c>
      <c r="J3865" s="124"/>
      <c r="K3865" s="124"/>
      <c r="L3865" s="124"/>
      <c r="M3865" s="124"/>
      <c r="N3865" s="207">
        <v>617910.69999999995</v>
      </c>
      <c r="O3865" s="207">
        <v>0</v>
      </c>
      <c r="P3865" s="124" t="s">
        <v>1314</v>
      </c>
    </row>
    <row r="3866" spans="1:16" ht="76.5">
      <c r="A3866" s="257">
        <v>25</v>
      </c>
      <c r="B3866" s="124"/>
      <c r="C3866" s="125" t="s">
        <v>694</v>
      </c>
      <c r="D3866" s="119">
        <v>43244</v>
      </c>
      <c r="E3866" s="120" t="s">
        <v>7123</v>
      </c>
      <c r="F3866" s="120" t="s">
        <v>1315</v>
      </c>
      <c r="G3866" s="120">
        <v>17793704</v>
      </c>
      <c r="H3866" s="124"/>
      <c r="I3866" s="128" t="s">
        <v>8257</v>
      </c>
      <c r="J3866" s="124"/>
      <c r="K3866" s="124"/>
      <c r="L3866" s="124"/>
      <c r="M3866" s="124"/>
      <c r="N3866" s="207">
        <v>217462.15</v>
      </c>
      <c r="O3866" s="207">
        <v>0</v>
      </c>
      <c r="P3866" s="124" t="s">
        <v>1314</v>
      </c>
    </row>
    <row r="3867" spans="1:16" ht="76.5">
      <c r="A3867" s="257">
        <v>25</v>
      </c>
      <c r="B3867" s="124"/>
      <c r="C3867" s="125" t="s">
        <v>694</v>
      </c>
      <c r="D3867" s="119">
        <v>43244</v>
      </c>
      <c r="E3867" s="120" t="s">
        <v>7124</v>
      </c>
      <c r="F3867" s="120" t="s">
        <v>1315</v>
      </c>
      <c r="G3867" s="120">
        <v>17794340</v>
      </c>
      <c r="H3867" s="124"/>
      <c r="I3867" s="128" t="s">
        <v>8258</v>
      </c>
      <c r="J3867" s="124"/>
      <c r="K3867" s="124"/>
      <c r="L3867" s="124"/>
      <c r="M3867" s="124"/>
      <c r="N3867" s="207">
        <v>363617.43</v>
      </c>
      <c r="O3867" s="207">
        <v>0</v>
      </c>
      <c r="P3867" s="124" t="s">
        <v>1314</v>
      </c>
    </row>
    <row r="3868" spans="1:16" ht="76.5">
      <c r="A3868" s="257">
        <v>25</v>
      </c>
      <c r="B3868" s="124"/>
      <c r="C3868" s="125" t="s">
        <v>694</v>
      </c>
      <c r="D3868" s="119">
        <v>43244</v>
      </c>
      <c r="E3868" s="120" t="s">
        <v>7125</v>
      </c>
      <c r="F3868" s="120" t="s">
        <v>1315</v>
      </c>
      <c r="G3868" s="120">
        <v>17794547</v>
      </c>
      <c r="H3868" s="124"/>
      <c r="I3868" s="128" t="s">
        <v>8259</v>
      </c>
      <c r="J3868" s="124"/>
      <c r="K3868" s="124"/>
      <c r="L3868" s="124"/>
      <c r="M3868" s="124"/>
      <c r="N3868" s="207">
        <v>84427.199999999997</v>
      </c>
      <c r="O3868" s="207">
        <v>0</v>
      </c>
      <c r="P3868" s="124" t="s">
        <v>1314</v>
      </c>
    </row>
    <row r="3869" spans="1:16" ht="76.5">
      <c r="A3869" s="257">
        <v>25</v>
      </c>
      <c r="B3869" s="124"/>
      <c r="C3869" s="125" t="s">
        <v>694</v>
      </c>
      <c r="D3869" s="119">
        <v>43244</v>
      </c>
      <c r="E3869" s="120" t="s">
        <v>7126</v>
      </c>
      <c r="F3869" s="120" t="s">
        <v>1315</v>
      </c>
      <c r="G3869" s="120">
        <v>17794631</v>
      </c>
      <c r="H3869" s="124"/>
      <c r="I3869" s="128" t="s">
        <v>8260</v>
      </c>
      <c r="J3869" s="124"/>
      <c r="K3869" s="124"/>
      <c r="L3869" s="124"/>
      <c r="M3869" s="124"/>
      <c r="N3869" s="207">
        <v>239286.74</v>
      </c>
      <c r="O3869" s="207">
        <v>0</v>
      </c>
      <c r="P3869" s="124" t="s">
        <v>1314</v>
      </c>
    </row>
    <row r="3870" spans="1:16" ht="76.5">
      <c r="A3870" s="257">
        <v>25</v>
      </c>
      <c r="B3870" s="124"/>
      <c r="C3870" s="125" t="s">
        <v>694</v>
      </c>
      <c r="D3870" s="119">
        <v>43244</v>
      </c>
      <c r="E3870" s="120" t="s">
        <v>7127</v>
      </c>
      <c r="F3870" s="120" t="s">
        <v>1315</v>
      </c>
      <c r="G3870" s="120">
        <v>17792454</v>
      </c>
      <c r="H3870" s="124"/>
      <c r="I3870" s="128" t="s">
        <v>8261</v>
      </c>
      <c r="J3870" s="124"/>
      <c r="K3870" s="124"/>
      <c r="L3870" s="124"/>
      <c r="M3870" s="124"/>
      <c r="N3870" s="207">
        <v>178291.38</v>
      </c>
      <c r="O3870" s="207">
        <v>0</v>
      </c>
      <c r="P3870" s="124" t="s">
        <v>1314</v>
      </c>
    </row>
    <row r="3871" spans="1:16" ht="76.5">
      <c r="A3871" s="257">
        <v>25</v>
      </c>
      <c r="B3871" s="124"/>
      <c r="C3871" s="125" t="s">
        <v>694</v>
      </c>
      <c r="D3871" s="119">
        <v>43244</v>
      </c>
      <c r="E3871" s="120" t="s">
        <v>7128</v>
      </c>
      <c r="F3871" s="120" t="s">
        <v>1315</v>
      </c>
      <c r="G3871" s="120">
        <v>17792527</v>
      </c>
      <c r="H3871" s="124"/>
      <c r="I3871" s="128" t="s">
        <v>8262</v>
      </c>
      <c r="J3871" s="124"/>
      <c r="K3871" s="124"/>
      <c r="L3871" s="124"/>
      <c r="M3871" s="124"/>
      <c r="N3871" s="207">
        <v>380270.21</v>
      </c>
      <c r="O3871" s="207">
        <v>0</v>
      </c>
      <c r="P3871" s="124" t="s">
        <v>1314</v>
      </c>
    </row>
    <row r="3872" spans="1:16" ht="76.5">
      <c r="A3872" s="257">
        <v>25</v>
      </c>
      <c r="B3872" s="124"/>
      <c r="C3872" s="125" t="s">
        <v>694</v>
      </c>
      <c r="D3872" s="119">
        <v>43244</v>
      </c>
      <c r="E3872" s="120" t="s">
        <v>7129</v>
      </c>
      <c r="F3872" s="120" t="s">
        <v>1315</v>
      </c>
      <c r="G3872" s="120">
        <v>17792548</v>
      </c>
      <c r="H3872" s="124"/>
      <c r="I3872" s="128" t="s">
        <v>8263</v>
      </c>
      <c r="J3872" s="124"/>
      <c r="K3872" s="124"/>
      <c r="L3872" s="124"/>
      <c r="M3872" s="124"/>
      <c r="N3872" s="207">
        <v>73010.59</v>
      </c>
      <c r="O3872" s="207">
        <v>0</v>
      </c>
      <c r="P3872" s="124" t="s">
        <v>1314</v>
      </c>
    </row>
    <row r="3873" spans="1:16" ht="76.5">
      <c r="A3873" s="257">
        <v>25</v>
      </c>
      <c r="B3873" s="124"/>
      <c r="C3873" s="125" t="s">
        <v>694</v>
      </c>
      <c r="D3873" s="119">
        <v>43244</v>
      </c>
      <c r="E3873" s="120" t="s">
        <v>7130</v>
      </c>
      <c r="F3873" s="120" t="s">
        <v>1315</v>
      </c>
      <c r="G3873" s="120">
        <v>17792560</v>
      </c>
      <c r="H3873" s="124"/>
      <c r="I3873" s="128" t="s">
        <v>8264</v>
      </c>
      <c r="J3873" s="124"/>
      <c r="K3873" s="124"/>
      <c r="L3873" s="124"/>
      <c r="M3873" s="124"/>
      <c r="N3873" s="207">
        <v>219137.68</v>
      </c>
      <c r="O3873" s="207">
        <v>0</v>
      </c>
      <c r="P3873" s="124" t="s">
        <v>1314</v>
      </c>
    </row>
    <row r="3874" spans="1:16" ht="76.5">
      <c r="A3874" s="257">
        <v>25</v>
      </c>
      <c r="B3874" s="124"/>
      <c r="C3874" s="125" t="s">
        <v>694</v>
      </c>
      <c r="D3874" s="119">
        <v>43244</v>
      </c>
      <c r="E3874" s="120" t="s">
        <v>7131</v>
      </c>
      <c r="F3874" s="120" t="s">
        <v>1315</v>
      </c>
      <c r="G3874" s="120">
        <v>17792564</v>
      </c>
      <c r="H3874" s="124"/>
      <c r="I3874" s="128" t="s">
        <v>8265</v>
      </c>
      <c r="J3874" s="124"/>
      <c r="K3874" s="124"/>
      <c r="L3874" s="124"/>
      <c r="M3874" s="124"/>
      <c r="N3874" s="207">
        <v>266633.71999999997</v>
      </c>
      <c r="O3874" s="207">
        <v>0</v>
      </c>
      <c r="P3874" s="124" t="s">
        <v>1314</v>
      </c>
    </row>
    <row r="3875" spans="1:16" ht="76.5">
      <c r="A3875" s="257">
        <v>25</v>
      </c>
      <c r="B3875" s="124"/>
      <c r="C3875" s="125" t="s">
        <v>694</v>
      </c>
      <c r="D3875" s="119">
        <v>43244</v>
      </c>
      <c r="E3875" s="120" t="s">
        <v>7132</v>
      </c>
      <c r="F3875" s="120" t="s">
        <v>1315</v>
      </c>
      <c r="G3875" s="120">
        <v>17792627</v>
      </c>
      <c r="H3875" s="124"/>
      <c r="I3875" s="128" t="s">
        <v>8266</v>
      </c>
      <c r="J3875" s="124"/>
      <c r="K3875" s="124"/>
      <c r="L3875" s="124"/>
      <c r="M3875" s="124"/>
      <c r="N3875" s="207">
        <v>363729.31</v>
      </c>
      <c r="O3875" s="207">
        <v>0</v>
      </c>
      <c r="P3875" s="124" t="s">
        <v>1314</v>
      </c>
    </row>
    <row r="3876" spans="1:16" ht="76.5">
      <c r="A3876" s="257">
        <v>25</v>
      </c>
      <c r="B3876" s="124"/>
      <c r="C3876" s="125" t="s">
        <v>694</v>
      </c>
      <c r="D3876" s="119">
        <v>43244</v>
      </c>
      <c r="E3876" s="120" t="s">
        <v>7133</v>
      </c>
      <c r="F3876" s="120" t="s">
        <v>1315</v>
      </c>
      <c r="G3876" s="120">
        <v>17792636</v>
      </c>
      <c r="H3876" s="124"/>
      <c r="I3876" s="128" t="s">
        <v>8267</v>
      </c>
      <c r="J3876" s="124"/>
      <c r="K3876" s="124"/>
      <c r="L3876" s="124"/>
      <c r="M3876" s="124"/>
      <c r="N3876" s="207">
        <v>361425.79</v>
      </c>
      <c r="O3876" s="207">
        <v>0</v>
      </c>
      <c r="P3876" s="124" t="s">
        <v>1314</v>
      </c>
    </row>
    <row r="3877" spans="1:16" ht="76.5">
      <c r="A3877" s="257">
        <v>25</v>
      </c>
      <c r="B3877" s="124"/>
      <c r="C3877" s="125" t="s">
        <v>694</v>
      </c>
      <c r="D3877" s="119">
        <v>43244</v>
      </c>
      <c r="E3877" s="120" t="s">
        <v>7134</v>
      </c>
      <c r="F3877" s="120" t="s">
        <v>1315</v>
      </c>
      <c r="G3877" s="120">
        <v>17792670</v>
      </c>
      <c r="H3877" s="124"/>
      <c r="I3877" s="128" t="s">
        <v>8268</v>
      </c>
      <c r="J3877" s="124"/>
      <c r="K3877" s="124"/>
      <c r="L3877" s="124"/>
      <c r="M3877" s="124"/>
      <c r="N3877" s="207">
        <v>342780.7</v>
      </c>
      <c r="O3877" s="207">
        <v>0</v>
      </c>
      <c r="P3877" s="124" t="s">
        <v>1314</v>
      </c>
    </row>
    <row r="3878" spans="1:16" ht="76.5">
      <c r="A3878" s="257">
        <v>25</v>
      </c>
      <c r="B3878" s="124"/>
      <c r="C3878" s="125" t="s">
        <v>694</v>
      </c>
      <c r="D3878" s="119">
        <v>43244</v>
      </c>
      <c r="E3878" s="120" t="s">
        <v>7135</v>
      </c>
      <c r="F3878" s="120" t="s">
        <v>1315</v>
      </c>
      <c r="G3878" s="120">
        <v>17792686</v>
      </c>
      <c r="H3878" s="124"/>
      <c r="I3878" s="128" t="s">
        <v>8269</v>
      </c>
      <c r="J3878" s="124"/>
      <c r="K3878" s="124"/>
      <c r="L3878" s="124"/>
      <c r="M3878" s="124"/>
      <c r="N3878" s="207">
        <v>197851.6</v>
      </c>
      <c r="O3878" s="207">
        <v>0</v>
      </c>
      <c r="P3878" s="124" t="s">
        <v>1314</v>
      </c>
    </row>
    <row r="3879" spans="1:16" ht="76.5">
      <c r="A3879" s="257">
        <v>25</v>
      </c>
      <c r="B3879" s="124"/>
      <c r="C3879" s="125" t="s">
        <v>694</v>
      </c>
      <c r="D3879" s="119">
        <v>43244</v>
      </c>
      <c r="E3879" s="120" t="s">
        <v>7136</v>
      </c>
      <c r="F3879" s="120" t="s">
        <v>1315</v>
      </c>
      <c r="G3879" s="120">
        <v>17792738</v>
      </c>
      <c r="H3879" s="124"/>
      <c r="I3879" s="128" t="s">
        <v>8270</v>
      </c>
      <c r="J3879" s="124"/>
      <c r="K3879" s="124"/>
      <c r="L3879" s="124"/>
      <c r="M3879" s="124"/>
      <c r="N3879" s="207">
        <v>719889.1</v>
      </c>
      <c r="O3879" s="207">
        <v>0</v>
      </c>
      <c r="P3879" s="124" t="s">
        <v>1314</v>
      </c>
    </row>
    <row r="3880" spans="1:16" ht="76.5">
      <c r="A3880" s="257">
        <v>25</v>
      </c>
      <c r="B3880" s="124"/>
      <c r="C3880" s="125" t="s">
        <v>694</v>
      </c>
      <c r="D3880" s="119">
        <v>43244</v>
      </c>
      <c r="E3880" s="120" t="s">
        <v>7137</v>
      </c>
      <c r="F3880" s="120" t="s">
        <v>1315</v>
      </c>
      <c r="G3880" s="120">
        <v>17778555</v>
      </c>
      <c r="H3880" s="124"/>
      <c r="I3880" s="128" t="s">
        <v>8271</v>
      </c>
      <c r="J3880" s="124"/>
      <c r="K3880" s="124"/>
      <c r="L3880" s="124"/>
      <c r="M3880" s="124"/>
      <c r="N3880" s="207">
        <v>328096.09999999998</v>
      </c>
      <c r="O3880" s="207">
        <v>0</v>
      </c>
      <c r="P3880" s="124" t="s">
        <v>1314</v>
      </c>
    </row>
    <row r="3881" spans="1:16" ht="76.5">
      <c r="A3881" s="257">
        <v>25</v>
      </c>
      <c r="B3881" s="124"/>
      <c r="C3881" s="125" t="s">
        <v>694</v>
      </c>
      <c r="D3881" s="119">
        <v>43244</v>
      </c>
      <c r="E3881" s="120" t="s">
        <v>7138</v>
      </c>
      <c r="F3881" s="120" t="s">
        <v>1315</v>
      </c>
      <c r="G3881" s="120">
        <v>17778595</v>
      </c>
      <c r="H3881" s="124"/>
      <c r="I3881" s="128" t="s">
        <v>8272</v>
      </c>
      <c r="J3881" s="124"/>
      <c r="K3881" s="124"/>
      <c r="L3881" s="124"/>
      <c r="M3881" s="124"/>
      <c r="N3881" s="207">
        <v>291743.40000000002</v>
      </c>
      <c r="O3881" s="207">
        <v>0</v>
      </c>
      <c r="P3881" s="124" t="s">
        <v>1314</v>
      </c>
    </row>
    <row r="3882" spans="1:16" ht="76.5">
      <c r="A3882" s="257">
        <v>25</v>
      </c>
      <c r="B3882" s="124"/>
      <c r="C3882" s="125" t="s">
        <v>694</v>
      </c>
      <c r="D3882" s="119">
        <v>43244</v>
      </c>
      <c r="E3882" s="120" t="s">
        <v>7139</v>
      </c>
      <c r="F3882" s="120" t="s">
        <v>1315</v>
      </c>
      <c r="G3882" s="120">
        <v>17778596</v>
      </c>
      <c r="H3882" s="124"/>
      <c r="I3882" s="128" t="s">
        <v>8273</v>
      </c>
      <c r="J3882" s="124"/>
      <c r="K3882" s="124"/>
      <c r="L3882" s="124"/>
      <c r="M3882" s="124"/>
      <c r="N3882" s="207">
        <v>216319.64</v>
      </c>
      <c r="O3882" s="207">
        <v>0</v>
      </c>
      <c r="P3882" s="124" t="s">
        <v>1314</v>
      </c>
    </row>
    <row r="3883" spans="1:16" ht="76.5">
      <c r="A3883" s="257">
        <v>25</v>
      </c>
      <c r="B3883" s="124"/>
      <c r="C3883" s="125" t="s">
        <v>694</v>
      </c>
      <c r="D3883" s="119">
        <v>43244</v>
      </c>
      <c r="E3883" s="120" t="s">
        <v>7140</v>
      </c>
      <c r="F3883" s="120" t="s">
        <v>1315</v>
      </c>
      <c r="G3883" s="120">
        <v>17778599</v>
      </c>
      <c r="H3883" s="124"/>
      <c r="I3883" s="128" t="s">
        <v>8274</v>
      </c>
      <c r="J3883" s="124"/>
      <c r="K3883" s="124"/>
      <c r="L3883" s="124"/>
      <c r="M3883" s="124"/>
      <c r="N3883" s="207">
        <v>3972095.97</v>
      </c>
      <c r="O3883" s="207">
        <v>0</v>
      </c>
      <c r="P3883" s="124" t="s">
        <v>1314</v>
      </c>
    </row>
    <row r="3884" spans="1:16" ht="38.25">
      <c r="A3884" s="257">
        <v>592</v>
      </c>
      <c r="B3884" s="124"/>
      <c r="C3884" s="125" t="s">
        <v>862</v>
      </c>
      <c r="D3884" s="119">
        <v>43245</v>
      </c>
      <c r="E3884" s="120" t="s">
        <v>7141</v>
      </c>
      <c r="F3884" s="120" t="s">
        <v>3</v>
      </c>
      <c r="G3884" s="120">
        <v>1625992</v>
      </c>
      <c r="H3884" s="124"/>
      <c r="I3884" s="128" t="s">
        <v>8275</v>
      </c>
      <c r="J3884" s="124"/>
      <c r="K3884" s="124"/>
      <c r="L3884" s="124"/>
      <c r="M3884" s="124"/>
      <c r="N3884" s="207">
        <v>0</v>
      </c>
      <c r="O3884" s="207">
        <v>282.10000000000002</v>
      </c>
      <c r="P3884" s="124" t="s">
        <v>1314</v>
      </c>
    </row>
    <row r="3885" spans="1:16" ht="51">
      <c r="A3885" s="257">
        <v>592</v>
      </c>
      <c r="B3885" s="124"/>
      <c r="C3885" s="125" t="s">
        <v>862</v>
      </c>
      <c r="D3885" s="119">
        <v>43245</v>
      </c>
      <c r="E3885" s="120" t="s">
        <v>7142</v>
      </c>
      <c r="F3885" s="120" t="s">
        <v>3</v>
      </c>
      <c r="G3885" s="120">
        <v>1625993</v>
      </c>
      <c r="H3885" s="124"/>
      <c r="I3885" s="128" t="s">
        <v>8276</v>
      </c>
      <c r="J3885" s="124"/>
      <c r="K3885" s="124"/>
      <c r="L3885" s="124"/>
      <c r="M3885" s="124"/>
      <c r="N3885" s="207">
        <v>0</v>
      </c>
      <c r="O3885" s="207">
        <v>21</v>
      </c>
      <c r="P3885" s="124" t="s">
        <v>1314</v>
      </c>
    </row>
    <row r="3886" spans="1:16" ht="51">
      <c r="A3886" s="257">
        <v>592</v>
      </c>
      <c r="B3886" s="124"/>
      <c r="C3886" s="125" t="s">
        <v>862</v>
      </c>
      <c r="D3886" s="119">
        <v>43245</v>
      </c>
      <c r="E3886" s="120" t="s">
        <v>7143</v>
      </c>
      <c r="F3886" s="120" t="s">
        <v>3</v>
      </c>
      <c r="G3886" s="120">
        <v>1625998</v>
      </c>
      <c r="H3886" s="124"/>
      <c r="I3886" s="128" t="s">
        <v>8277</v>
      </c>
      <c r="J3886" s="124"/>
      <c r="K3886" s="124"/>
      <c r="L3886" s="124"/>
      <c r="M3886" s="124"/>
      <c r="N3886" s="207">
        <v>0</v>
      </c>
      <c r="O3886" s="207">
        <v>871</v>
      </c>
      <c r="P3886" s="124" t="s">
        <v>1314</v>
      </c>
    </row>
    <row r="3887" spans="1:16" ht="51">
      <c r="A3887" s="257" t="s">
        <v>619</v>
      </c>
      <c r="B3887" s="124"/>
      <c r="C3887" s="125" t="s">
        <v>713</v>
      </c>
      <c r="D3887" s="119">
        <v>43245</v>
      </c>
      <c r="E3887" s="120" t="s">
        <v>7144</v>
      </c>
      <c r="F3887" s="120" t="s">
        <v>3</v>
      </c>
      <c r="G3887" s="120">
        <v>1626040</v>
      </c>
      <c r="H3887" s="124"/>
      <c r="I3887" s="128" t="s">
        <v>8278</v>
      </c>
      <c r="J3887" s="124"/>
      <c r="K3887" s="124"/>
      <c r="L3887" s="124"/>
      <c r="M3887" s="124"/>
      <c r="N3887" s="207">
        <v>0</v>
      </c>
      <c r="O3887" s="207">
        <v>50</v>
      </c>
      <c r="P3887" s="124" t="s">
        <v>1314</v>
      </c>
    </row>
    <row r="3888" spans="1:16" ht="51">
      <c r="A3888" s="257" t="s">
        <v>619</v>
      </c>
      <c r="B3888" s="124"/>
      <c r="C3888" s="125" t="s">
        <v>713</v>
      </c>
      <c r="D3888" s="119">
        <v>43245</v>
      </c>
      <c r="E3888" s="120" t="s">
        <v>7145</v>
      </c>
      <c r="F3888" s="120" t="s">
        <v>3</v>
      </c>
      <c r="G3888" s="120">
        <v>1626063</v>
      </c>
      <c r="H3888" s="124"/>
      <c r="I3888" s="128" t="s">
        <v>8279</v>
      </c>
      <c r="J3888" s="124"/>
      <c r="K3888" s="124"/>
      <c r="L3888" s="124"/>
      <c r="M3888" s="124"/>
      <c r="N3888" s="207">
        <v>0</v>
      </c>
      <c r="O3888" s="207">
        <v>371</v>
      </c>
      <c r="P3888" s="124" t="s">
        <v>1314</v>
      </c>
    </row>
    <row r="3889" spans="1:16" ht="51">
      <c r="A3889" s="257">
        <v>222</v>
      </c>
      <c r="B3889" s="124"/>
      <c r="C3889" s="125" t="s">
        <v>764</v>
      </c>
      <c r="D3889" s="119">
        <v>43245</v>
      </c>
      <c r="E3889" s="120" t="s">
        <v>7146</v>
      </c>
      <c r="F3889" s="120" t="s">
        <v>3</v>
      </c>
      <c r="G3889" s="120">
        <v>1625923</v>
      </c>
      <c r="H3889" s="124"/>
      <c r="I3889" s="128" t="s">
        <v>8280</v>
      </c>
      <c r="J3889" s="124"/>
      <c r="K3889" s="124"/>
      <c r="L3889" s="124"/>
      <c r="M3889" s="124"/>
      <c r="N3889" s="207">
        <v>0</v>
      </c>
      <c r="O3889" s="207">
        <v>2581.1799999999998</v>
      </c>
      <c r="P3889" s="124" t="s">
        <v>1314</v>
      </c>
    </row>
    <row r="3890" spans="1:16" ht="51">
      <c r="A3890" s="257">
        <v>132</v>
      </c>
      <c r="B3890" s="124"/>
      <c r="C3890" s="125" t="s">
        <v>728</v>
      </c>
      <c r="D3890" s="119">
        <v>43245</v>
      </c>
      <c r="E3890" s="120" t="s">
        <v>7147</v>
      </c>
      <c r="F3890" s="120" t="s">
        <v>3</v>
      </c>
      <c r="G3890" s="120">
        <v>1626207</v>
      </c>
      <c r="H3890" s="124"/>
      <c r="I3890" s="128" t="s">
        <v>5831</v>
      </c>
      <c r="J3890" s="124"/>
      <c r="K3890" s="124"/>
      <c r="L3890" s="124"/>
      <c r="M3890" s="124"/>
      <c r="N3890" s="207">
        <v>0</v>
      </c>
      <c r="O3890" s="207">
        <v>300</v>
      </c>
      <c r="P3890" s="124" t="s">
        <v>1314</v>
      </c>
    </row>
    <row r="3891" spans="1:16" ht="51">
      <c r="A3891" s="257" t="s">
        <v>619</v>
      </c>
      <c r="B3891" s="124"/>
      <c r="C3891" s="125" t="s">
        <v>713</v>
      </c>
      <c r="D3891" s="119">
        <v>43245</v>
      </c>
      <c r="E3891" s="120" t="s">
        <v>7148</v>
      </c>
      <c r="F3891" s="120" t="s">
        <v>3</v>
      </c>
      <c r="G3891" s="120">
        <v>1626097</v>
      </c>
      <c r="H3891" s="124"/>
      <c r="I3891" s="128" t="s">
        <v>8282</v>
      </c>
      <c r="J3891" s="124"/>
      <c r="K3891" s="124"/>
      <c r="L3891" s="124"/>
      <c r="M3891" s="124"/>
      <c r="N3891" s="207">
        <v>0</v>
      </c>
      <c r="O3891" s="207">
        <v>1584</v>
      </c>
      <c r="P3891" s="124" t="s">
        <v>1314</v>
      </c>
    </row>
    <row r="3892" spans="1:16" ht="51">
      <c r="A3892" s="257" t="s">
        <v>619</v>
      </c>
      <c r="B3892" s="124"/>
      <c r="C3892" s="125" t="s">
        <v>713</v>
      </c>
      <c r="D3892" s="119">
        <v>43245</v>
      </c>
      <c r="E3892" s="120" t="s">
        <v>7149</v>
      </c>
      <c r="F3892" s="120" t="s">
        <v>3</v>
      </c>
      <c r="G3892" s="120">
        <v>1626104</v>
      </c>
      <c r="H3892" s="124"/>
      <c r="I3892" s="128" t="s">
        <v>8283</v>
      </c>
      <c r="J3892" s="124"/>
      <c r="K3892" s="124"/>
      <c r="L3892" s="124"/>
      <c r="M3892" s="124"/>
      <c r="N3892" s="207">
        <v>0</v>
      </c>
      <c r="O3892" s="207">
        <v>2472.92</v>
      </c>
      <c r="P3892" s="124" t="s">
        <v>1314</v>
      </c>
    </row>
    <row r="3893" spans="1:16" ht="51">
      <c r="A3893" s="257" t="s">
        <v>619</v>
      </c>
      <c r="B3893" s="124"/>
      <c r="C3893" s="125" t="s">
        <v>713</v>
      </c>
      <c r="D3893" s="119">
        <v>43245</v>
      </c>
      <c r="E3893" s="120" t="s">
        <v>7150</v>
      </c>
      <c r="F3893" s="120" t="s">
        <v>3</v>
      </c>
      <c r="G3893" s="120">
        <v>1626144</v>
      </c>
      <c r="H3893" s="124"/>
      <c r="I3893" s="128" t="s">
        <v>8284</v>
      </c>
      <c r="J3893" s="124"/>
      <c r="K3893" s="124"/>
      <c r="L3893" s="124"/>
      <c r="M3893" s="124"/>
      <c r="N3893" s="207">
        <v>0</v>
      </c>
      <c r="O3893" s="207">
        <v>324</v>
      </c>
      <c r="P3893" s="124" t="s">
        <v>1314</v>
      </c>
    </row>
    <row r="3894" spans="1:16" ht="51">
      <c r="A3894" s="257" t="s">
        <v>619</v>
      </c>
      <c r="B3894" s="124"/>
      <c r="C3894" s="125" t="s">
        <v>713</v>
      </c>
      <c r="D3894" s="119">
        <v>43245</v>
      </c>
      <c r="E3894" s="120" t="s">
        <v>7151</v>
      </c>
      <c r="F3894" s="120" t="s">
        <v>3</v>
      </c>
      <c r="G3894" s="120">
        <v>1626149</v>
      </c>
      <c r="H3894" s="124"/>
      <c r="I3894" s="128" t="s">
        <v>8285</v>
      </c>
      <c r="J3894" s="124"/>
      <c r="K3894" s="124"/>
      <c r="L3894" s="124"/>
      <c r="M3894" s="124"/>
      <c r="N3894" s="207">
        <v>0</v>
      </c>
      <c r="O3894" s="207">
        <v>500</v>
      </c>
      <c r="P3894" s="124" t="s">
        <v>1314</v>
      </c>
    </row>
    <row r="3895" spans="1:16" ht="38.25">
      <c r="A3895" s="257">
        <v>681</v>
      </c>
      <c r="B3895" s="124"/>
      <c r="C3895" s="125" t="s">
        <v>237</v>
      </c>
      <c r="D3895" s="119">
        <v>43245</v>
      </c>
      <c r="E3895" s="120" t="s">
        <v>7152</v>
      </c>
      <c r="F3895" s="120" t="s">
        <v>3</v>
      </c>
      <c r="G3895" s="120">
        <v>1626194</v>
      </c>
      <c r="H3895" s="124"/>
      <c r="I3895" s="128" t="s">
        <v>8281</v>
      </c>
      <c r="J3895" s="124"/>
      <c r="K3895" s="124"/>
      <c r="L3895" s="124"/>
      <c r="M3895" s="124"/>
      <c r="N3895" s="207">
        <v>0</v>
      </c>
      <c r="O3895" s="207">
        <v>25</v>
      </c>
      <c r="P3895" s="124" t="s">
        <v>3943</v>
      </c>
    </row>
    <row r="3896" spans="1:16" ht="63.75">
      <c r="A3896" s="257" t="s">
        <v>619</v>
      </c>
      <c r="B3896" s="124"/>
      <c r="C3896" s="125" t="s">
        <v>713</v>
      </c>
      <c r="D3896" s="119">
        <v>43245</v>
      </c>
      <c r="E3896" s="120" t="s">
        <v>7153</v>
      </c>
      <c r="F3896" s="120" t="s">
        <v>3</v>
      </c>
      <c r="G3896" s="120">
        <v>1626020</v>
      </c>
      <c r="H3896" s="124"/>
      <c r="I3896" s="128" t="s">
        <v>8286</v>
      </c>
      <c r="J3896" s="124"/>
      <c r="K3896" s="124"/>
      <c r="L3896" s="124"/>
      <c r="M3896" s="124"/>
      <c r="N3896" s="207">
        <v>0</v>
      </c>
      <c r="O3896" s="207">
        <v>2006728.08</v>
      </c>
      <c r="P3896" s="124" t="s">
        <v>1314</v>
      </c>
    </row>
    <row r="3897" spans="1:16" ht="89.25">
      <c r="A3897" s="257">
        <v>587</v>
      </c>
      <c r="B3897" s="124"/>
      <c r="C3897" s="125" t="s">
        <v>858</v>
      </c>
      <c r="D3897" s="119">
        <v>43245</v>
      </c>
      <c r="E3897" s="120" t="s">
        <v>7154</v>
      </c>
      <c r="F3897" s="120" t="s">
        <v>3</v>
      </c>
      <c r="G3897" s="120">
        <v>1626032</v>
      </c>
      <c r="H3897" s="124"/>
      <c r="I3897" s="128" t="s">
        <v>8287</v>
      </c>
      <c r="J3897" s="124"/>
      <c r="K3897" s="124"/>
      <c r="L3897" s="124"/>
      <c r="M3897" s="124"/>
      <c r="N3897" s="207">
        <v>0</v>
      </c>
      <c r="O3897" s="207">
        <v>5566.62</v>
      </c>
      <c r="P3897" s="124" t="s">
        <v>1314</v>
      </c>
    </row>
    <row r="3898" spans="1:16" ht="51">
      <c r="A3898" s="257" t="s">
        <v>619</v>
      </c>
      <c r="B3898" s="124"/>
      <c r="C3898" s="125" t="s">
        <v>713</v>
      </c>
      <c r="D3898" s="119">
        <v>43245</v>
      </c>
      <c r="E3898" s="120" t="s">
        <v>7155</v>
      </c>
      <c r="F3898" s="120" t="s">
        <v>3</v>
      </c>
      <c r="G3898" s="120">
        <v>1625952</v>
      </c>
      <c r="H3898" s="124"/>
      <c r="I3898" s="128" t="s">
        <v>8288</v>
      </c>
      <c r="J3898" s="124"/>
      <c r="K3898" s="124"/>
      <c r="L3898" s="124"/>
      <c r="M3898" s="124"/>
      <c r="N3898" s="207">
        <v>0</v>
      </c>
      <c r="O3898" s="207">
        <v>65.820000000000007</v>
      </c>
      <c r="P3898" s="124" t="s">
        <v>1314</v>
      </c>
    </row>
    <row r="3899" spans="1:16" ht="51">
      <c r="A3899" s="257" t="s">
        <v>619</v>
      </c>
      <c r="B3899" s="124"/>
      <c r="C3899" s="125" t="s">
        <v>713</v>
      </c>
      <c r="D3899" s="119">
        <v>43245</v>
      </c>
      <c r="E3899" s="120" t="s">
        <v>7156</v>
      </c>
      <c r="F3899" s="120" t="s">
        <v>3</v>
      </c>
      <c r="G3899" s="120">
        <v>1625955</v>
      </c>
      <c r="H3899" s="124"/>
      <c r="I3899" s="128" t="s">
        <v>8289</v>
      </c>
      <c r="J3899" s="124"/>
      <c r="K3899" s="124"/>
      <c r="L3899" s="124"/>
      <c r="M3899" s="124"/>
      <c r="N3899" s="207">
        <v>0</v>
      </c>
      <c r="O3899" s="207">
        <v>11746</v>
      </c>
      <c r="P3899" s="124" t="s">
        <v>1314</v>
      </c>
    </row>
    <row r="3900" spans="1:16" ht="51">
      <c r="A3900" s="257" t="s">
        <v>619</v>
      </c>
      <c r="B3900" s="124"/>
      <c r="C3900" s="125" t="s">
        <v>713</v>
      </c>
      <c r="D3900" s="119">
        <v>43245</v>
      </c>
      <c r="E3900" s="120" t="s">
        <v>7157</v>
      </c>
      <c r="F3900" s="120" t="s">
        <v>3</v>
      </c>
      <c r="G3900" s="120">
        <v>1625957</v>
      </c>
      <c r="H3900" s="124"/>
      <c r="I3900" s="128" t="s">
        <v>8290</v>
      </c>
      <c r="J3900" s="124"/>
      <c r="K3900" s="124"/>
      <c r="L3900" s="124"/>
      <c r="M3900" s="124"/>
      <c r="N3900" s="207">
        <v>0</v>
      </c>
      <c r="O3900" s="207">
        <v>45726.83</v>
      </c>
      <c r="P3900" s="124" t="s">
        <v>1314</v>
      </c>
    </row>
    <row r="3901" spans="1:16" ht="63.75">
      <c r="A3901" s="257">
        <v>20</v>
      </c>
      <c r="B3901" s="124"/>
      <c r="C3901" s="125" t="s">
        <v>693</v>
      </c>
      <c r="D3901" s="119">
        <v>43245</v>
      </c>
      <c r="E3901" s="120" t="s">
        <v>7158</v>
      </c>
      <c r="F3901" s="120" t="s">
        <v>3</v>
      </c>
      <c r="G3901" s="120">
        <v>1625975</v>
      </c>
      <c r="H3901" s="124"/>
      <c r="I3901" s="128" t="s">
        <v>8291</v>
      </c>
      <c r="J3901" s="124"/>
      <c r="K3901" s="124"/>
      <c r="L3901" s="124"/>
      <c r="M3901" s="124"/>
      <c r="N3901" s="207">
        <v>0</v>
      </c>
      <c r="O3901" s="207">
        <v>12391.33</v>
      </c>
      <c r="P3901" s="124" t="s">
        <v>1314</v>
      </c>
    </row>
    <row r="3902" spans="1:16" ht="51">
      <c r="A3902" s="257">
        <v>592</v>
      </c>
      <c r="B3902" s="124"/>
      <c r="C3902" s="125" t="s">
        <v>862</v>
      </c>
      <c r="D3902" s="119">
        <v>43245</v>
      </c>
      <c r="E3902" s="120" t="s">
        <v>7159</v>
      </c>
      <c r="F3902" s="120" t="s">
        <v>3</v>
      </c>
      <c r="G3902" s="120">
        <v>1625991</v>
      </c>
      <c r="H3902" s="124"/>
      <c r="I3902" s="128" t="s">
        <v>8292</v>
      </c>
      <c r="J3902" s="124"/>
      <c r="K3902" s="124"/>
      <c r="L3902" s="124"/>
      <c r="M3902" s="124"/>
      <c r="N3902" s="207">
        <v>0</v>
      </c>
      <c r="O3902" s="207">
        <v>1898.3400000000001</v>
      </c>
      <c r="P3902" s="124" t="s">
        <v>1314</v>
      </c>
    </row>
    <row r="3903" spans="1:16" ht="76.5">
      <c r="A3903" s="257">
        <v>25</v>
      </c>
      <c r="B3903" s="124"/>
      <c r="C3903" s="125" t="s">
        <v>694</v>
      </c>
      <c r="D3903" s="119">
        <v>43245</v>
      </c>
      <c r="E3903" s="120" t="s">
        <v>7160</v>
      </c>
      <c r="F3903" s="120" t="s">
        <v>1315</v>
      </c>
      <c r="G3903" s="120">
        <v>17794745</v>
      </c>
      <c r="H3903" s="124"/>
      <c r="I3903" s="128" t="s">
        <v>8293</v>
      </c>
      <c r="J3903" s="124"/>
      <c r="K3903" s="124"/>
      <c r="L3903" s="124"/>
      <c r="M3903" s="124"/>
      <c r="N3903" s="207">
        <v>1387679.95</v>
      </c>
      <c r="O3903" s="207">
        <v>0</v>
      </c>
      <c r="P3903" s="124" t="s">
        <v>1314</v>
      </c>
    </row>
    <row r="3904" spans="1:16" ht="63.75">
      <c r="A3904" s="257">
        <v>373</v>
      </c>
      <c r="B3904" s="124"/>
      <c r="C3904" s="125" t="s">
        <v>1269</v>
      </c>
      <c r="D3904" s="119">
        <v>43245</v>
      </c>
      <c r="E3904" s="120" t="s">
        <v>7161</v>
      </c>
      <c r="F3904" s="120" t="s">
        <v>1315</v>
      </c>
      <c r="G3904" s="120">
        <v>17795918</v>
      </c>
      <c r="H3904" s="124"/>
      <c r="I3904" s="128" t="s">
        <v>8294</v>
      </c>
      <c r="J3904" s="124"/>
      <c r="K3904" s="124"/>
      <c r="L3904" s="124"/>
      <c r="M3904" s="124"/>
      <c r="N3904" s="207">
        <v>0</v>
      </c>
      <c r="O3904" s="207">
        <v>5961569.46</v>
      </c>
      <c r="P3904" s="124" t="s">
        <v>1314</v>
      </c>
    </row>
    <row r="3905" spans="1:16" ht="76.5">
      <c r="A3905" s="257">
        <v>380</v>
      </c>
      <c r="B3905" s="124"/>
      <c r="C3905" s="125" t="s">
        <v>2292</v>
      </c>
      <c r="D3905" s="119">
        <v>43245</v>
      </c>
      <c r="E3905" s="120" t="s">
        <v>7162</v>
      </c>
      <c r="F3905" s="120" t="s">
        <v>1315</v>
      </c>
      <c r="G3905" s="120">
        <v>17792758</v>
      </c>
      <c r="H3905" s="124"/>
      <c r="I3905" s="128" t="s">
        <v>8295</v>
      </c>
      <c r="J3905" s="124"/>
      <c r="K3905" s="124"/>
      <c r="L3905" s="124"/>
      <c r="M3905" s="124"/>
      <c r="N3905" s="207">
        <v>0</v>
      </c>
      <c r="O3905" s="207">
        <v>1673864.4</v>
      </c>
      <c r="P3905" s="124" t="s">
        <v>1314</v>
      </c>
    </row>
    <row r="3906" spans="1:16" ht="63.75">
      <c r="A3906" s="257">
        <v>513</v>
      </c>
      <c r="B3906" s="124"/>
      <c r="C3906" s="125" t="s">
        <v>201</v>
      </c>
      <c r="D3906" s="119">
        <v>43245</v>
      </c>
      <c r="E3906" s="120" t="s">
        <v>7163</v>
      </c>
      <c r="F3906" s="120" t="s">
        <v>15</v>
      </c>
      <c r="G3906" s="120">
        <v>746008</v>
      </c>
      <c r="H3906" s="124"/>
      <c r="I3906" s="128" t="s">
        <v>8296</v>
      </c>
      <c r="J3906" s="124"/>
      <c r="K3906" s="124"/>
      <c r="L3906" s="124"/>
      <c r="M3906" s="124"/>
      <c r="N3906" s="207">
        <v>50</v>
      </c>
      <c r="O3906" s="207">
        <v>0</v>
      </c>
      <c r="P3906" s="124" t="s">
        <v>1314</v>
      </c>
    </row>
    <row r="3907" spans="1:16" ht="76.5">
      <c r="A3907" s="257">
        <v>25</v>
      </c>
      <c r="B3907" s="124"/>
      <c r="C3907" s="125" t="s">
        <v>694</v>
      </c>
      <c r="D3907" s="119">
        <v>43245</v>
      </c>
      <c r="E3907" s="120" t="s">
        <v>7164</v>
      </c>
      <c r="F3907" s="120" t="s">
        <v>1315</v>
      </c>
      <c r="G3907" s="120">
        <v>17810220</v>
      </c>
      <c r="H3907" s="124"/>
      <c r="I3907" s="128" t="s">
        <v>8297</v>
      </c>
      <c r="J3907" s="124"/>
      <c r="K3907" s="124"/>
      <c r="L3907" s="124"/>
      <c r="M3907" s="124"/>
      <c r="N3907" s="207">
        <v>211682.24</v>
      </c>
      <c r="O3907" s="207">
        <v>0</v>
      </c>
      <c r="P3907" s="124" t="s">
        <v>1314</v>
      </c>
    </row>
    <row r="3908" spans="1:16" ht="76.5">
      <c r="A3908" s="257">
        <v>25</v>
      </c>
      <c r="B3908" s="124"/>
      <c r="C3908" s="125" t="s">
        <v>694</v>
      </c>
      <c r="D3908" s="119">
        <v>43245</v>
      </c>
      <c r="E3908" s="120" t="s">
        <v>7165</v>
      </c>
      <c r="F3908" s="120" t="s">
        <v>1315</v>
      </c>
      <c r="G3908" s="120">
        <v>17810296</v>
      </c>
      <c r="H3908" s="124"/>
      <c r="I3908" s="128" t="s">
        <v>8298</v>
      </c>
      <c r="J3908" s="124"/>
      <c r="K3908" s="124"/>
      <c r="L3908" s="124"/>
      <c r="M3908" s="124"/>
      <c r="N3908" s="207">
        <v>102987.86</v>
      </c>
      <c r="O3908" s="207">
        <v>0</v>
      </c>
      <c r="P3908" s="124" t="s">
        <v>1314</v>
      </c>
    </row>
    <row r="3909" spans="1:16" ht="76.5">
      <c r="A3909" s="257">
        <v>25</v>
      </c>
      <c r="B3909" s="124"/>
      <c r="C3909" s="125" t="s">
        <v>694</v>
      </c>
      <c r="D3909" s="119">
        <v>43245</v>
      </c>
      <c r="E3909" s="120" t="s">
        <v>7166</v>
      </c>
      <c r="F3909" s="120" t="s">
        <v>1315</v>
      </c>
      <c r="G3909" s="120">
        <v>17810360</v>
      </c>
      <c r="H3909" s="124"/>
      <c r="I3909" s="128" t="s">
        <v>8299</v>
      </c>
      <c r="J3909" s="124"/>
      <c r="K3909" s="124"/>
      <c r="L3909" s="124"/>
      <c r="M3909" s="124"/>
      <c r="N3909" s="207">
        <v>450577.85</v>
      </c>
      <c r="O3909" s="207">
        <v>0</v>
      </c>
      <c r="P3909" s="124" t="s">
        <v>1314</v>
      </c>
    </row>
    <row r="3910" spans="1:16" ht="76.5">
      <c r="A3910" s="257">
        <v>25</v>
      </c>
      <c r="B3910" s="124"/>
      <c r="C3910" s="125" t="s">
        <v>694</v>
      </c>
      <c r="D3910" s="119">
        <v>43245</v>
      </c>
      <c r="E3910" s="120" t="s">
        <v>7167</v>
      </c>
      <c r="F3910" s="120" t="s">
        <v>1315</v>
      </c>
      <c r="G3910" s="120">
        <v>17812118</v>
      </c>
      <c r="H3910" s="124"/>
      <c r="I3910" s="128" t="s">
        <v>8300</v>
      </c>
      <c r="J3910" s="124"/>
      <c r="K3910" s="124"/>
      <c r="L3910" s="124"/>
      <c r="M3910" s="124"/>
      <c r="N3910" s="207">
        <v>290218.42</v>
      </c>
      <c r="O3910" s="207">
        <v>0</v>
      </c>
      <c r="P3910" s="124" t="s">
        <v>1314</v>
      </c>
    </row>
    <row r="3911" spans="1:16" ht="76.5">
      <c r="A3911" s="257">
        <v>25</v>
      </c>
      <c r="B3911" s="124"/>
      <c r="C3911" s="125" t="s">
        <v>694</v>
      </c>
      <c r="D3911" s="119">
        <v>43245</v>
      </c>
      <c r="E3911" s="120" t="s">
        <v>7168</v>
      </c>
      <c r="F3911" s="120" t="s">
        <v>1315</v>
      </c>
      <c r="G3911" s="120">
        <v>17812460</v>
      </c>
      <c r="H3911" s="124"/>
      <c r="I3911" s="128" t="s">
        <v>8301</v>
      </c>
      <c r="J3911" s="124"/>
      <c r="K3911" s="124"/>
      <c r="L3911" s="124"/>
      <c r="M3911" s="124"/>
      <c r="N3911" s="207">
        <v>468761.25</v>
      </c>
      <c r="O3911" s="207">
        <v>0</v>
      </c>
      <c r="P3911" s="124" t="s">
        <v>1314</v>
      </c>
    </row>
    <row r="3912" spans="1:16" ht="76.5">
      <c r="A3912" s="257">
        <v>25</v>
      </c>
      <c r="B3912" s="124"/>
      <c r="C3912" s="125" t="s">
        <v>694</v>
      </c>
      <c r="D3912" s="119">
        <v>43245</v>
      </c>
      <c r="E3912" s="120" t="s">
        <v>7169</v>
      </c>
      <c r="F3912" s="120" t="s">
        <v>1315</v>
      </c>
      <c r="G3912" s="120">
        <v>17812751</v>
      </c>
      <c r="H3912" s="124"/>
      <c r="I3912" s="128" t="s">
        <v>8302</v>
      </c>
      <c r="J3912" s="124"/>
      <c r="K3912" s="124"/>
      <c r="L3912" s="124"/>
      <c r="M3912" s="124"/>
      <c r="N3912" s="207">
        <v>89914.19</v>
      </c>
      <c r="O3912" s="207">
        <v>0</v>
      </c>
      <c r="P3912" s="124" t="s">
        <v>1314</v>
      </c>
    </row>
    <row r="3913" spans="1:16" ht="76.5">
      <c r="A3913" s="257">
        <v>25</v>
      </c>
      <c r="B3913" s="124"/>
      <c r="C3913" s="125" t="s">
        <v>694</v>
      </c>
      <c r="D3913" s="119">
        <v>43245</v>
      </c>
      <c r="E3913" s="120" t="s">
        <v>7170</v>
      </c>
      <c r="F3913" s="120" t="s">
        <v>1315</v>
      </c>
      <c r="G3913" s="120">
        <v>17812756</v>
      </c>
      <c r="H3913" s="124"/>
      <c r="I3913" s="128" t="s">
        <v>8303</v>
      </c>
      <c r="J3913" s="124"/>
      <c r="K3913" s="124"/>
      <c r="L3913" s="124"/>
      <c r="M3913" s="124"/>
      <c r="N3913" s="207">
        <v>97245.2</v>
      </c>
      <c r="O3913" s="207">
        <v>0</v>
      </c>
      <c r="P3913" s="124" t="s">
        <v>1314</v>
      </c>
    </row>
    <row r="3914" spans="1:16" ht="76.5">
      <c r="A3914" s="257">
        <v>25</v>
      </c>
      <c r="B3914" s="124"/>
      <c r="C3914" s="125" t="s">
        <v>694</v>
      </c>
      <c r="D3914" s="119">
        <v>43245</v>
      </c>
      <c r="E3914" s="120" t="s">
        <v>7171</v>
      </c>
      <c r="F3914" s="120" t="s">
        <v>1315</v>
      </c>
      <c r="G3914" s="120">
        <v>17813480</v>
      </c>
      <c r="H3914" s="124"/>
      <c r="I3914" s="128" t="s">
        <v>8304</v>
      </c>
      <c r="J3914" s="124"/>
      <c r="K3914" s="124"/>
      <c r="L3914" s="124"/>
      <c r="M3914" s="124"/>
      <c r="N3914" s="207">
        <v>819853.89</v>
      </c>
      <c r="O3914" s="207">
        <v>0</v>
      </c>
      <c r="P3914" s="124" t="s">
        <v>1314</v>
      </c>
    </row>
    <row r="3915" spans="1:16" ht="76.5">
      <c r="A3915" s="257">
        <v>25</v>
      </c>
      <c r="B3915" s="124"/>
      <c r="C3915" s="125" t="s">
        <v>694</v>
      </c>
      <c r="D3915" s="119">
        <v>43245</v>
      </c>
      <c r="E3915" s="120" t="s">
        <v>7172</v>
      </c>
      <c r="F3915" s="120" t="s">
        <v>1315</v>
      </c>
      <c r="G3915" s="120">
        <v>17813487</v>
      </c>
      <c r="H3915" s="124"/>
      <c r="I3915" s="128" t="s">
        <v>8305</v>
      </c>
      <c r="J3915" s="124"/>
      <c r="K3915" s="124"/>
      <c r="L3915" s="124"/>
      <c r="M3915" s="124"/>
      <c r="N3915" s="207">
        <v>91654.89</v>
      </c>
      <c r="O3915" s="207">
        <v>0</v>
      </c>
      <c r="P3915" s="124" t="s">
        <v>1314</v>
      </c>
    </row>
    <row r="3916" spans="1:16" ht="63.75">
      <c r="A3916" s="257">
        <v>513</v>
      </c>
      <c r="B3916" s="124"/>
      <c r="C3916" s="125" t="s">
        <v>201</v>
      </c>
      <c r="D3916" s="119">
        <v>43245</v>
      </c>
      <c r="E3916" s="120" t="s">
        <v>7173</v>
      </c>
      <c r="F3916" s="120" t="s">
        <v>15</v>
      </c>
      <c r="G3916" s="120">
        <v>746197</v>
      </c>
      <c r="H3916" s="124"/>
      <c r="I3916" s="128" t="s">
        <v>8306</v>
      </c>
      <c r="J3916" s="124"/>
      <c r="K3916" s="124"/>
      <c r="L3916" s="124"/>
      <c r="M3916" s="124"/>
      <c r="N3916" s="207">
        <v>50</v>
      </c>
      <c r="O3916" s="207">
        <v>0</v>
      </c>
      <c r="P3916" s="124" t="s">
        <v>1314</v>
      </c>
    </row>
    <row r="3917" spans="1:16" ht="76.5">
      <c r="A3917" s="257">
        <v>25</v>
      </c>
      <c r="B3917" s="124"/>
      <c r="C3917" s="125" t="s">
        <v>694</v>
      </c>
      <c r="D3917" s="119">
        <v>43245</v>
      </c>
      <c r="E3917" s="120" t="s">
        <v>7174</v>
      </c>
      <c r="F3917" s="120" t="s">
        <v>1315</v>
      </c>
      <c r="G3917" s="120">
        <v>17810050</v>
      </c>
      <c r="H3917" s="124"/>
      <c r="I3917" s="128" t="s">
        <v>8307</v>
      </c>
      <c r="J3917" s="124"/>
      <c r="K3917" s="124"/>
      <c r="L3917" s="124"/>
      <c r="M3917" s="124"/>
      <c r="N3917" s="207">
        <v>779601.93</v>
      </c>
      <c r="O3917" s="207">
        <v>0</v>
      </c>
      <c r="P3917" s="124" t="s">
        <v>1314</v>
      </c>
    </row>
    <row r="3918" spans="1:16" ht="76.5">
      <c r="A3918" s="257">
        <v>25</v>
      </c>
      <c r="B3918" s="124"/>
      <c r="C3918" s="125" t="s">
        <v>694</v>
      </c>
      <c r="D3918" s="119">
        <v>43245</v>
      </c>
      <c r="E3918" s="120" t="s">
        <v>7175</v>
      </c>
      <c r="F3918" s="120" t="s">
        <v>1315</v>
      </c>
      <c r="G3918" s="120">
        <v>17810035</v>
      </c>
      <c r="H3918" s="124"/>
      <c r="I3918" s="128" t="s">
        <v>8308</v>
      </c>
      <c r="J3918" s="124"/>
      <c r="K3918" s="124"/>
      <c r="L3918" s="124"/>
      <c r="M3918" s="124"/>
      <c r="N3918" s="207">
        <v>302273.14</v>
      </c>
      <c r="O3918" s="207">
        <v>0</v>
      </c>
      <c r="P3918" s="124" t="s">
        <v>1314</v>
      </c>
    </row>
    <row r="3919" spans="1:16" ht="76.5">
      <c r="A3919" s="257">
        <v>25</v>
      </c>
      <c r="B3919" s="124"/>
      <c r="C3919" s="125" t="s">
        <v>694</v>
      </c>
      <c r="D3919" s="119">
        <v>43245</v>
      </c>
      <c r="E3919" s="120" t="s">
        <v>7176</v>
      </c>
      <c r="F3919" s="120" t="s">
        <v>1315</v>
      </c>
      <c r="G3919" s="120">
        <v>17810031</v>
      </c>
      <c r="H3919" s="124"/>
      <c r="I3919" s="128" t="s">
        <v>8309</v>
      </c>
      <c r="J3919" s="124"/>
      <c r="K3919" s="124"/>
      <c r="L3919" s="124"/>
      <c r="M3919" s="124"/>
      <c r="N3919" s="207">
        <v>988528.93</v>
      </c>
      <c r="O3919" s="207">
        <v>0</v>
      </c>
      <c r="P3919" s="124" t="s">
        <v>1314</v>
      </c>
    </row>
    <row r="3920" spans="1:16" ht="76.5">
      <c r="A3920" s="257">
        <v>25</v>
      </c>
      <c r="B3920" s="124"/>
      <c r="C3920" s="125" t="s">
        <v>694</v>
      </c>
      <c r="D3920" s="119">
        <v>43245</v>
      </c>
      <c r="E3920" s="120" t="s">
        <v>7177</v>
      </c>
      <c r="F3920" s="120" t="s">
        <v>1315</v>
      </c>
      <c r="G3920" s="120">
        <v>17810014</v>
      </c>
      <c r="H3920" s="124"/>
      <c r="I3920" s="128" t="s">
        <v>8310</v>
      </c>
      <c r="J3920" s="124"/>
      <c r="K3920" s="124"/>
      <c r="L3920" s="124"/>
      <c r="M3920" s="124"/>
      <c r="N3920" s="207">
        <v>201253.79</v>
      </c>
      <c r="O3920" s="207">
        <v>0</v>
      </c>
      <c r="P3920" s="124" t="s">
        <v>1314</v>
      </c>
    </row>
    <row r="3921" spans="1:16" ht="76.5">
      <c r="A3921" s="257">
        <v>25</v>
      </c>
      <c r="B3921" s="124"/>
      <c r="C3921" s="125" t="s">
        <v>694</v>
      </c>
      <c r="D3921" s="119">
        <v>43245</v>
      </c>
      <c r="E3921" s="120" t="s">
        <v>7178</v>
      </c>
      <c r="F3921" s="120" t="s">
        <v>1315</v>
      </c>
      <c r="G3921" s="120">
        <v>17810009</v>
      </c>
      <c r="H3921" s="124"/>
      <c r="I3921" s="128" t="s">
        <v>8311</v>
      </c>
      <c r="J3921" s="124"/>
      <c r="K3921" s="124"/>
      <c r="L3921" s="124"/>
      <c r="M3921" s="124"/>
      <c r="N3921" s="207">
        <v>101782.86</v>
      </c>
      <c r="O3921" s="207">
        <v>0</v>
      </c>
      <c r="P3921" s="124" t="s">
        <v>1314</v>
      </c>
    </row>
    <row r="3922" spans="1:16" ht="76.5">
      <c r="A3922" s="257">
        <v>25</v>
      </c>
      <c r="B3922" s="124"/>
      <c r="C3922" s="125" t="s">
        <v>694</v>
      </c>
      <c r="D3922" s="119">
        <v>43245</v>
      </c>
      <c r="E3922" s="120" t="s">
        <v>7179</v>
      </c>
      <c r="F3922" s="120" t="s">
        <v>1315</v>
      </c>
      <c r="G3922" s="120">
        <v>17809929</v>
      </c>
      <c r="H3922" s="124"/>
      <c r="I3922" s="128" t="s">
        <v>8312</v>
      </c>
      <c r="J3922" s="124"/>
      <c r="K3922" s="124"/>
      <c r="L3922" s="124"/>
      <c r="M3922" s="124"/>
      <c r="N3922" s="207">
        <v>743363.17</v>
      </c>
      <c r="O3922" s="207">
        <v>0</v>
      </c>
      <c r="P3922" s="124" t="s">
        <v>1314</v>
      </c>
    </row>
    <row r="3923" spans="1:16" ht="76.5">
      <c r="A3923" s="257">
        <v>25</v>
      </c>
      <c r="B3923" s="124"/>
      <c r="C3923" s="125" t="s">
        <v>694</v>
      </c>
      <c r="D3923" s="119">
        <v>43245</v>
      </c>
      <c r="E3923" s="120" t="s">
        <v>7180</v>
      </c>
      <c r="F3923" s="120" t="s">
        <v>1315</v>
      </c>
      <c r="G3923" s="120">
        <v>17809760</v>
      </c>
      <c r="H3923" s="124"/>
      <c r="I3923" s="128" t="s">
        <v>8313</v>
      </c>
      <c r="J3923" s="124"/>
      <c r="K3923" s="124"/>
      <c r="L3923" s="124"/>
      <c r="M3923" s="124"/>
      <c r="N3923" s="207">
        <v>183686.55</v>
      </c>
      <c r="O3923" s="207">
        <v>0</v>
      </c>
      <c r="P3923" s="124" t="s">
        <v>1314</v>
      </c>
    </row>
    <row r="3924" spans="1:16" ht="76.5">
      <c r="A3924" s="257">
        <v>25</v>
      </c>
      <c r="B3924" s="124"/>
      <c r="C3924" s="125" t="s">
        <v>694</v>
      </c>
      <c r="D3924" s="119">
        <v>43245</v>
      </c>
      <c r="E3924" s="120" t="s">
        <v>7181</v>
      </c>
      <c r="F3924" s="120" t="s">
        <v>1315</v>
      </c>
      <c r="G3924" s="120">
        <v>17809754</v>
      </c>
      <c r="H3924" s="124"/>
      <c r="I3924" s="128" t="s">
        <v>8314</v>
      </c>
      <c r="J3924" s="124"/>
      <c r="K3924" s="124"/>
      <c r="L3924" s="124"/>
      <c r="M3924" s="124"/>
      <c r="N3924" s="207">
        <v>410028.35</v>
      </c>
      <c r="O3924" s="207">
        <v>0</v>
      </c>
      <c r="P3924" s="124" t="s">
        <v>1314</v>
      </c>
    </row>
    <row r="3925" spans="1:16" ht="76.5">
      <c r="A3925" s="257">
        <v>25</v>
      </c>
      <c r="B3925" s="124"/>
      <c r="C3925" s="125" t="s">
        <v>694</v>
      </c>
      <c r="D3925" s="119">
        <v>43245</v>
      </c>
      <c r="E3925" s="120" t="s">
        <v>7182</v>
      </c>
      <c r="F3925" s="120" t="s">
        <v>1315</v>
      </c>
      <c r="G3925" s="120">
        <v>17809751</v>
      </c>
      <c r="H3925" s="124"/>
      <c r="I3925" s="128" t="s">
        <v>8315</v>
      </c>
      <c r="J3925" s="124"/>
      <c r="K3925" s="124"/>
      <c r="L3925" s="124"/>
      <c r="M3925" s="124"/>
      <c r="N3925" s="207">
        <v>95952.52</v>
      </c>
      <c r="O3925" s="207">
        <v>0</v>
      </c>
      <c r="P3925" s="124" t="s">
        <v>1314</v>
      </c>
    </row>
    <row r="3926" spans="1:16" ht="76.5">
      <c r="A3926" s="257">
        <v>25</v>
      </c>
      <c r="B3926" s="124"/>
      <c r="C3926" s="125" t="s">
        <v>694</v>
      </c>
      <c r="D3926" s="119">
        <v>43245</v>
      </c>
      <c r="E3926" s="120" t="s">
        <v>7183</v>
      </c>
      <c r="F3926" s="120" t="s">
        <v>1315</v>
      </c>
      <c r="G3926" s="120">
        <v>17813685</v>
      </c>
      <c r="H3926" s="124"/>
      <c r="I3926" s="128" t="s">
        <v>8316</v>
      </c>
      <c r="J3926" s="124"/>
      <c r="K3926" s="124"/>
      <c r="L3926" s="124"/>
      <c r="M3926" s="124"/>
      <c r="N3926" s="207">
        <v>86006.01</v>
      </c>
      <c r="O3926" s="207">
        <v>0</v>
      </c>
      <c r="P3926" s="124" t="s">
        <v>1314</v>
      </c>
    </row>
    <row r="3927" spans="1:16" ht="76.5">
      <c r="A3927" s="257">
        <v>25</v>
      </c>
      <c r="B3927" s="124"/>
      <c r="C3927" s="125" t="s">
        <v>694</v>
      </c>
      <c r="D3927" s="119">
        <v>43245</v>
      </c>
      <c r="E3927" s="120" t="s">
        <v>7184</v>
      </c>
      <c r="F3927" s="120" t="s">
        <v>1315</v>
      </c>
      <c r="G3927" s="120">
        <v>17813684</v>
      </c>
      <c r="H3927" s="124"/>
      <c r="I3927" s="128" t="s">
        <v>8317</v>
      </c>
      <c r="J3927" s="124"/>
      <c r="K3927" s="124"/>
      <c r="L3927" s="124"/>
      <c r="M3927" s="124"/>
      <c r="N3927" s="207">
        <v>334469.67</v>
      </c>
      <c r="O3927" s="207">
        <v>0</v>
      </c>
      <c r="P3927" s="124" t="s">
        <v>1314</v>
      </c>
    </row>
    <row r="3928" spans="1:16" ht="76.5">
      <c r="A3928" s="257">
        <v>25</v>
      </c>
      <c r="B3928" s="124"/>
      <c r="C3928" s="125" t="s">
        <v>694</v>
      </c>
      <c r="D3928" s="119">
        <v>43245</v>
      </c>
      <c r="E3928" s="120" t="s">
        <v>7185</v>
      </c>
      <c r="F3928" s="120" t="s">
        <v>1315</v>
      </c>
      <c r="G3928" s="120">
        <v>17813677</v>
      </c>
      <c r="H3928" s="124"/>
      <c r="I3928" s="128" t="s">
        <v>8318</v>
      </c>
      <c r="J3928" s="124"/>
      <c r="K3928" s="124"/>
      <c r="L3928" s="124"/>
      <c r="M3928" s="124"/>
      <c r="N3928" s="207">
        <v>247390.94</v>
      </c>
      <c r="O3928" s="207">
        <v>0</v>
      </c>
      <c r="P3928" s="124" t="s">
        <v>1314</v>
      </c>
    </row>
    <row r="3929" spans="1:16" ht="76.5">
      <c r="A3929" s="257">
        <v>25</v>
      </c>
      <c r="B3929" s="124"/>
      <c r="C3929" s="125" t="s">
        <v>694</v>
      </c>
      <c r="D3929" s="119">
        <v>43245</v>
      </c>
      <c r="E3929" s="120" t="s">
        <v>7186</v>
      </c>
      <c r="F3929" s="120" t="s">
        <v>1315</v>
      </c>
      <c r="G3929" s="120">
        <v>17813676</v>
      </c>
      <c r="H3929" s="124"/>
      <c r="I3929" s="128" t="s">
        <v>8319</v>
      </c>
      <c r="J3929" s="124"/>
      <c r="K3929" s="124"/>
      <c r="L3929" s="124"/>
      <c r="M3929" s="124"/>
      <c r="N3929" s="207">
        <v>173917.43</v>
      </c>
      <c r="O3929" s="207">
        <v>0</v>
      </c>
      <c r="P3929" s="124" t="s">
        <v>1314</v>
      </c>
    </row>
    <row r="3930" spans="1:16" ht="76.5">
      <c r="A3930" s="257">
        <v>25</v>
      </c>
      <c r="B3930" s="124"/>
      <c r="C3930" s="125" t="s">
        <v>694</v>
      </c>
      <c r="D3930" s="119">
        <v>43245</v>
      </c>
      <c r="E3930" s="120" t="s">
        <v>7187</v>
      </c>
      <c r="F3930" s="120" t="s">
        <v>1315</v>
      </c>
      <c r="G3930" s="120">
        <v>17813674</v>
      </c>
      <c r="H3930" s="124"/>
      <c r="I3930" s="128" t="s">
        <v>8320</v>
      </c>
      <c r="J3930" s="124"/>
      <c r="K3930" s="124"/>
      <c r="L3930" s="124"/>
      <c r="M3930" s="124"/>
      <c r="N3930" s="207">
        <v>221878.67</v>
      </c>
      <c r="O3930" s="207">
        <v>0</v>
      </c>
      <c r="P3930" s="124" t="s">
        <v>1314</v>
      </c>
    </row>
    <row r="3931" spans="1:16" ht="76.5">
      <c r="A3931" s="257">
        <v>25</v>
      </c>
      <c r="B3931" s="124"/>
      <c r="C3931" s="125" t="s">
        <v>694</v>
      </c>
      <c r="D3931" s="119">
        <v>43245</v>
      </c>
      <c r="E3931" s="120" t="s">
        <v>7188</v>
      </c>
      <c r="F3931" s="120" t="s">
        <v>1315</v>
      </c>
      <c r="G3931" s="120">
        <v>17813666</v>
      </c>
      <c r="H3931" s="124"/>
      <c r="I3931" s="128" t="s">
        <v>8321</v>
      </c>
      <c r="J3931" s="124"/>
      <c r="K3931" s="124"/>
      <c r="L3931" s="124"/>
      <c r="M3931" s="124"/>
      <c r="N3931" s="207">
        <v>73684.73</v>
      </c>
      <c r="O3931" s="207">
        <v>0</v>
      </c>
      <c r="P3931" s="124" t="s">
        <v>1314</v>
      </c>
    </row>
    <row r="3932" spans="1:16" ht="76.5">
      <c r="A3932" s="257">
        <v>25</v>
      </c>
      <c r="B3932" s="124"/>
      <c r="C3932" s="125" t="s">
        <v>694</v>
      </c>
      <c r="D3932" s="119">
        <v>43245</v>
      </c>
      <c r="E3932" s="120" t="s">
        <v>7189</v>
      </c>
      <c r="F3932" s="120" t="s">
        <v>1315</v>
      </c>
      <c r="G3932" s="120">
        <v>17813664</v>
      </c>
      <c r="H3932" s="124"/>
      <c r="I3932" s="128" t="s">
        <v>8322</v>
      </c>
      <c r="J3932" s="124"/>
      <c r="K3932" s="124"/>
      <c r="L3932" s="124"/>
      <c r="M3932" s="124"/>
      <c r="N3932" s="207">
        <v>201253.79</v>
      </c>
      <c r="O3932" s="207">
        <v>0</v>
      </c>
      <c r="P3932" s="124" t="s">
        <v>1314</v>
      </c>
    </row>
    <row r="3933" spans="1:16" ht="63.75">
      <c r="A3933" s="257">
        <v>373</v>
      </c>
      <c r="B3933" s="124"/>
      <c r="C3933" s="125" t="s">
        <v>1269</v>
      </c>
      <c r="D3933" s="119">
        <v>43245</v>
      </c>
      <c r="E3933" s="120" t="s">
        <v>7190</v>
      </c>
      <c r="F3933" s="120" t="s">
        <v>6</v>
      </c>
      <c r="G3933" s="120">
        <v>922740</v>
      </c>
      <c r="H3933" s="124"/>
      <c r="I3933" s="128" t="s">
        <v>8323</v>
      </c>
      <c r="J3933" s="124"/>
      <c r="K3933" s="124"/>
      <c r="L3933" s="124"/>
      <c r="M3933" s="124"/>
      <c r="N3933" s="207">
        <v>0</v>
      </c>
      <c r="O3933" s="207">
        <v>1400000</v>
      </c>
      <c r="P3933" s="124" t="s">
        <v>1314</v>
      </c>
    </row>
    <row r="3934" spans="1:16" ht="63.75">
      <c r="A3934" s="257">
        <v>513</v>
      </c>
      <c r="B3934" s="124"/>
      <c r="C3934" s="125" t="s">
        <v>201</v>
      </c>
      <c r="D3934" s="119">
        <v>43245</v>
      </c>
      <c r="E3934" s="120" t="s">
        <v>7191</v>
      </c>
      <c r="F3934" s="120" t="s">
        <v>11</v>
      </c>
      <c r="G3934" s="120">
        <v>922758</v>
      </c>
      <c r="H3934" s="124"/>
      <c r="I3934" s="128" t="s">
        <v>8324</v>
      </c>
      <c r="J3934" s="124"/>
      <c r="K3934" s="124"/>
      <c r="L3934" s="124"/>
      <c r="M3934" s="124"/>
      <c r="N3934" s="207">
        <v>50</v>
      </c>
      <c r="O3934" s="207">
        <v>0</v>
      </c>
      <c r="P3934" s="124" t="s">
        <v>1314</v>
      </c>
    </row>
    <row r="3935" spans="1:16" ht="38.25">
      <c r="A3935" s="257">
        <v>373</v>
      </c>
      <c r="B3935" s="124"/>
      <c r="C3935" s="125" t="s">
        <v>1269</v>
      </c>
      <c r="D3935" s="119">
        <v>43248</v>
      </c>
      <c r="E3935" s="120" t="s">
        <v>7192</v>
      </c>
      <c r="F3935" s="120" t="s">
        <v>3</v>
      </c>
      <c r="G3935" s="120">
        <v>1626464</v>
      </c>
      <c r="H3935" s="124"/>
      <c r="I3935" s="128" t="s">
        <v>8325</v>
      </c>
      <c r="J3935" s="124"/>
      <c r="K3935" s="124"/>
      <c r="L3935" s="124"/>
      <c r="M3935" s="124"/>
      <c r="N3935" s="207">
        <v>0</v>
      </c>
      <c r="O3935" s="207">
        <v>196.02</v>
      </c>
      <c r="P3935" s="124" t="s">
        <v>1314</v>
      </c>
    </row>
    <row r="3936" spans="1:16" ht="51">
      <c r="A3936" s="257" t="s">
        <v>619</v>
      </c>
      <c r="B3936" s="124"/>
      <c r="C3936" s="125" t="s">
        <v>713</v>
      </c>
      <c r="D3936" s="119">
        <v>43248</v>
      </c>
      <c r="E3936" s="120" t="s">
        <v>7193</v>
      </c>
      <c r="F3936" s="120" t="s">
        <v>3</v>
      </c>
      <c r="G3936" s="120">
        <v>1626429</v>
      </c>
      <c r="H3936" s="124"/>
      <c r="I3936" s="128" t="s">
        <v>8326</v>
      </c>
      <c r="J3936" s="124"/>
      <c r="K3936" s="124"/>
      <c r="L3936" s="124"/>
      <c r="M3936" s="124"/>
      <c r="N3936" s="207">
        <v>0</v>
      </c>
      <c r="O3936" s="207">
        <v>140</v>
      </c>
      <c r="P3936" s="124" t="s">
        <v>1314</v>
      </c>
    </row>
    <row r="3937" spans="1:16" ht="51">
      <c r="A3937" s="257" t="s">
        <v>619</v>
      </c>
      <c r="B3937" s="124"/>
      <c r="C3937" s="125" t="s">
        <v>713</v>
      </c>
      <c r="D3937" s="119">
        <v>43248</v>
      </c>
      <c r="E3937" s="120" t="s">
        <v>7194</v>
      </c>
      <c r="F3937" s="120" t="s">
        <v>3</v>
      </c>
      <c r="G3937" s="120">
        <v>1626427</v>
      </c>
      <c r="H3937" s="124"/>
      <c r="I3937" s="128" t="s">
        <v>8327</v>
      </c>
      <c r="J3937" s="124"/>
      <c r="K3937" s="124"/>
      <c r="L3937" s="124"/>
      <c r="M3937" s="124"/>
      <c r="N3937" s="207">
        <v>0</v>
      </c>
      <c r="O3937" s="207">
        <v>140</v>
      </c>
      <c r="P3937" s="124" t="s">
        <v>1314</v>
      </c>
    </row>
    <row r="3938" spans="1:16" ht="51">
      <c r="A3938" s="257" t="s">
        <v>619</v>
      </c>
      <c r="B3938" s="124"/>
      <c r="C3938" s="125" t="s">
        <v>713</v>
      </c>
      <c r="D3938" s="119">
        <v>43248</v>
      </c>
      <c r="E3938" s="120" t="s">
        <v>7195</v>
      </c>
      <c r="F3938" s="120" t="s">
        <v>3</v>
      </c>
      <c r="G3938" s="120">
        <v>1626425</v>
      </c>
      <c r="H3938" s="124"/>
      <c r="I3938" s="128" t="s">
        <v>8328</v>
      </c>
      <c r="J3938" s="124"/>
      <c r="K3938" s="124"/>
      <c r="L3938" s="124"/>
      <c r="M3938" s="124"/>
      <c r="N3938" s="207">
        <v>0</v>
      </c>
      <c r="O3938" s="207">
        <v>140</v>
      </c>
      <c r="P3938" s="124" t="s">
        <v>1314</v>
      </c>
    </row>
    <row r="3939" spans="1:16" ht="38.25">
      <c r="A3939" s="257">
        <v>35</v>
      </c>
      <c r="B3939" s="124"/>
      <c r="C3939" s="125" t="s">
        <v>696</v>
      </c>
      <c r="D3939" s="119">
        <v>43248</v>
      </c>
      <c r="E3939" s="120" t="s">
        <v>7196</v>
      </c>
      <c r="F3939" s="120" t="s">
        <v>3</v>
      </c>
      <c r="G3939" s="120">
        <v>1626393</v>
      </c>
      <c r="H3939" s="124"/>
      <c r="I3939" s="128" t="s">
        <v>8329</v>
      </c>
      <c r="J3939" s="124"/>
      <c r="K3939" s="124"/>
      <c r="L3939" s="124"/>
      <c r="M3939" s="124"/>
      <c r="N3939" s="207">
        <v>0</v>
      </c>
      <c r="O3939" s="207">
        <v>4459.59</v>
      </c>
      <c r="P3939" s="124" t="s">
        <v>1314</v>
      </c>
    </row>
    <row r="3940" spans="1:16" ht="51">
      <c r="A3940" s="257" t="s">
        <v>619</v>
      </c>
      <c r="B3940" s="124"/>
      <c r="C3940" s="125" t="s">
        <v>713</v>
      </c>
      <c r="D3940" s="119">
        <v>43248</v>
      </c>
      <c r="E3940" s="120" t="s">
        <v>7197</v>
      </c>
      <c r="F3940" s="120" t="s">
        <v>3</v>
      </c>
      <c r="G3940" s="120">
        <v>1626385</v>
      </c>
      <c r="H3940" s="124"/>
      <c r="I3940" s="128" t="s">
        <v>8330</v>
      </c>
      <c r="J3940" s="124"/>
      <c r="K3940" s="124"/>
      <c r="L3940" s="124"/>
      <c r="M3940" s="124"/>
      <c r="N3940" s="207">
        <v>0</v>
      </c>
      <c r="O3940" s="207">
        <v>40</v>
      </c>
      <c r="P3940" s="124" t="s">
        <v>1314</v>
      </c>
    </row>
    <row r="3941" spans="1:16" ht="51">
      <c r="A3941" s="257" t="s">
        <v>619</v>
      </c>
      <c r="B3941" s="124"/>
      <c r="C3941" s="125" t="s">
        <v>713</v>
      </c>
      <c r="D3941" s="119">
        <v>43248</v>
      </c>
      <c r="E3941" s="120" t="s">
        <v>7198</v>
      </c>
      <c r="F3941" s="120" t="s">
        <v>3</v>
      </c>
      <c r="G3941" s="120">
        <v>1626543</v>
      </c>
      <c r="H3941" s="124"/>
      <c r="I3941" s="128" t="s">
        <v>8331</v>
      </c>
      <c r="J3941" s="124"/>
      <c r="K3941" s="124"/>
      <c r="L3941" s="124"/>
      <c r="M3941" s="124"/>
      <c r="N3941" s="207">
        <v>0</v>
      </c>
      <c r="O3941" s="207">
        <v>1000</v>
      </c>
      <c r="P3941" s="124" t="s">
        <v>1314</v>
      </c>
    </row>
    <row r="3942" spans="1:16" ht="51">
      <c r="A3942" s="257">
        <v>130</v>
      </c>
      <c r="B3942" s="124"/>
      <c r="C3942" s="125" t="s">
        <v>727</v>
      </c>
      <c r="D3942" s="119">
        <v>43248</v>
      </c>
      <c r="E3942" s="120" t="s">
        <v>7199</v>
      </c>
      <c r="F3942" s="120" t="s">
        <v>3</v>
      </c>
      <c r="G3942" s="120">
        <v>1626511</v>
      </c>
      <c r="H3942" s="124"/>
      <c r="I3942" s="128" t="s">
        <v>8332</v>
      </c>
      <c r="J3942" s="124"/>
      <c r="K3942" s="124"/>
      <c r="L3942" s="124"/>
      <c r="M3942" s="124"/>
      <c r="N3942" s="207">
        <v>0</v>
      </c>
      <c r="O3942" s="207">
        <v>153</v>
      </c>
      <c r="P3942" s="124" t="s">
        <v>1314</v>
      </c>
    </row>
    <row r="3943" spans="1:16" ht="51">
      <c r="A3943" s="257">
        <v>133</v>
      </c>
      <c r="B3943" s="124"/>
      <c r="C3943" s="125" t="s">
        <v>729</v>
      </c>
      <c r="D3943" s="119">
        <v>43248</v>
      </c>
      <c r="E3943" s="120" t="s">
        <v>7200</v>
      </c>
      <c r="F3943" s="120" t="s">
        <v>3</v>
      </c>
      <c r="G3943" s="120">
        <v>1626495</v>
      </c>
      <c r="H3943" s="124"/>
      <c r="I3943" s="128" t="s">
        <v>8333</v>
      </c>
      <c r="J3943" s="124"/>
      <c r="K3943" s="124"/>
      <c r="L3943" s="124"/>
      <c r="M3943" s="124"/>
      <c r="N3943" s="207">
        <v>0</v>
      </c>
      <c r="O3943" s="207">
        <v>17205</v>
      </c>
      <c r="P3943" s="124" t="s">
        <v>1314</v>
      </c>
    </row>
    <row r="3944" spans="1:16" ht="51">
      <c r="A3944" s="257" t="s">
        <v>619</v>
      </c>
      <c r="B3944" s="124"/>
      <c r="C3944" s="125" t="s">
        <v>713</v>
      </c>
      <c r="D3944" s="119">
        <v>43248</v>
      </c>
      <c r="E3944" s="120" t="s">
        <v>7201</v>
      </c>
      <c r="F3944" s="120" t="s">
        <v>3</v>
      </c>
      <c r="G3944" s="120">
        <v>1626411</v>
      </c>
      <c r="H3944" s="124"/>
      <c r="I3944" s="128" t="s">
        <v>8334</v>
      </c>
      <c r="J3944" s="124"/>
      <c r="K3944" s="124"/>
      <c r="L3944" s="124"/>
      <c r="M3944" s="124"/>
      <c r="N3944" s="207">
        <v>0</v>
      </c>
      <c r="O3944" s="207">
        <v>6501.4800000000005</v>
      </c>
      <c r="P3944" s="124" t="s">
        <v>1314</v>
      </c>
    </row>
    <row r="3945" spans="1:16" ht="51">
      <c r="A3945" s="257" t="s">
        <v>619</v>
      </c>
      <c r="B3945" s="124"/>
      <c r="C3945" s="125" t="s">
        <v>713</v>
      </c>
      <c r="D3945" s="119">
        <v>43248</v>
      </c>
      <c r="E3945" s="120" t="s">
        <v>7202</v>
      </c>
      <c r="F3945" s="120" t="s">
        <v>3</v>
      </c>
      <c r="G3945" s="120">
        <v>1626410</v>
      </c>
      <c r="H3945" s="124"/>
      <c r="I3945" s="128" t="s">
        <v>8335</v>
      </c>
      <c r="J3945" s="124"/>
      <c r="K3945" s="124"/>
      <c r="L3945" s="124"/>
      <c r="M3945" s="124"/>
      <c r="N3945" s="207">
        <v>0</v>
      </c>
      <c r="O3945" s="207">
        <v>11434.95</v>
      </c>
      <c r="P3945" s="124" t="s">
        <v>1314</v>
      </c>
    </row>
    <row r="3946" spans="1:16" ht="63.75">
      <c r="A3946" s="257" t="s">
        <v>619</v>
      </c>
      <c r="B3946" s="124"/>
      <c r="C3946" s="125" t="s">
        <v>713</v>
      </c>
      <c r="D3946" s="119">
        <v>43248</v>
      </c>
      <c r="E3946" s="120" t="s">
        <v>7203</v>
      </c>
      <c r="F3946" s="120" t="s">
        <v>3</v>
      </c>
      <c r="G3946" s="120">
        <v>1626402</v>
      </c>
      <c r="H3946" s="124"/>
      <c r="I3946" s="128" t="s">
        <v>8336</v>
      </c>
      <c r="J3946" s="124"/>
      <c r="K3946" s="124"/>
      <c r="L3946" s="124"/>
      <c r="M3946" s="124"/>
      <c r="N3946" s="207">
        <v>0</v>
      </c>
      <c r="O3946" s="207">
        <v>1672.69</v>
      </c>
      <c r="P3946" s="124" t="s">
        <v>1314</v>
      </c>
    </row>
    <row r="3947" spans="1:16" ht="51">
      <c r="A3947" s="257">
        <v>292</v>
      </c>
      <c r="B3947" s="124"/>
      <c r="C3947" s="125" t="s">
        <v>152</v>
      </c>
      <c r="D3947" s="119">
        <v>43248</v>
      </c>
      <c r="E3947" s="120" t="s">
        <v>7204</v>
      </c>
      <c r="F3947" s="120" t="s">
        <v>3</v>
      </c>
      <c r="G3947" s="120">
        <v>1626397</v>
      </c>
      <c r="H3947" s="124"/>
      <c r="I3947" s="128" t="s">
        <v>8337</v>
      </c>
      <c r="J3947" s="124"/>
      <c r="K3947" s="124"/>
      <c r="L3947" s="124"/>
      <c r="M3947" s="124"/>
      <c r="N3947" s="207">
        <v>0</v>
      </c>
      <c r="O3947" s="207">
        <v>1433.6000000000001</v>
      </c>
      <c r="P3947" s="124" t="s">
        <v>1314</v>
      </c>
    </row>
    <row r="3948" spans="1:16" ht="51">
      <c r="A3948" s="257">
        <v>201</v>
      </c>
      <c r="B3948" s="124"/>
      <c r="C3948" s="125" t="s">
        <v>756</v>
      </c>
      <c r="D3948" s="119">
        <v>43248</v>
      </c>
      <c r="E3948" s="120" t="s">
        <v>7205</v>
      </c>
      <c r="F3948" s="120" t="s">
        <v>3</v>
      </c>
      <c r="G3948" s="120">
        <v>1626367</v>
      </c>
      <c r="H3948" s="124"/>
      <c r="I3948" s="128" t="s">
        <v>8338</v>
      </c>
      <c r="J3948" s="124"/>
      <c r="K3948" s="124"/>
      <c r="L3948" s="124"/>
      <c r="M3948" s="124"/>
      <c r="N3948" s="207">
        <v>0</v>
      </c>
      <c r="O3948" s="207">
        <v>387.5</v>
      </c>
      <c r="P3948" s="124" t="s">
        <v>1314</v>
      </c>
    </row>
    <row r="3949" spans="1:16" ht="51">
      <c r="A3949" s="257">
        <v>201</v>
      </c>
      <c r="B3949" s="124"/>
      <c r="C3949" s="125" t="s">
        <v>756</v>
      </c>
      <c r="D3949" s="119">
        <v>43248</v>
      </c>
      <c r="E3949" s="120" t="s">
        <v>7206</v>
      </c>
      <c r="F3949" s="120" t="s">
        <v>3</v>
      </c>
      <c r="G3949" s="120">
        <v>1626364</v>
      </c>
      <c r="H3949" s="124"/>
      <c r="I3949" s="128" t="s">
        <v>8339</v>
      </c>
      <c r="J3949" s="124"/>
      <c r="K3949" s="124"/>
      <c r="L3949" s="124"/>
      <c r="M3949" s="124"/>
      <c r="N3949" s="207">
        <v>0</v>
      </c>
      <c r="O3949" s="207">
        <v>222</v>
      </c>
      <c r="P3949" s="124" t="s">
        <v>1314</v>
      </c>
    </row>
    <row r="3950" spans="1:16" ht="51">
      <c r="A3950" s="257" t="s">
        <v>619</v>
      </c>
      <c r="B3950" s="124"/>
      <c r="C3950" s="125" t="s">
        <v>713</v>
      </c>
      <c r="D3950" s="119">
        <v>43248</v>
      </c>
      <c r="E3950" s="120" t="s">
        <v>7207</v>
      </c>
      <c r="F3950" s="120" t="s">
        <v>3</v>
      </c>
      <c r="G3950" s="120">
        <v>1626324</v>
      </c>
      <c r="H3950" s="124"/>
      <c r="I3950" s="128" t="s">
        <v>8340</v>
      </c>
      <c r="J3950" s="124"/>
      <c r="K3950" s="124"/>
      <c r="L3950" s="124"/>
      <c r="M3950" s="124"/>
      <c r="N3950" s="207">
        <v>0</v>
      </c>
      <c r="O3950" s="207">
        <v>614.68000000000006</v>
      </c>
      <c r="P3950" s="124" t="s">
        <v>1314</v>
      </c>
    </row>
    <row r="3951" spans="1:16" ht="51">
      <c r="A3951" s="257" t="s">
        <v>619</v>
      </c>
      <c r="B3951" s="124"/>
      <c r="C3951" s="125" t="s">
        <v>713</v>
      </c>
      <c r="D3951" s="119">
        <v>43248</v>
      </c>
      <c r="E3951" s="120" t="s">
        <v>7208</v>
      </c>
      <c r="F3951" s="120" t="s">
        <v>3</v>
      </c>
      <c r="G3951" s="120">
        <v>1626327</v>
      </c>
      <c r="H3951" s="124"/>
      <c r="I3951" s="128" t="s">
        <v>8341</v>
      </c>
      <c r="J3951" s="124"/>
      <c r="K3951" s="124"/>
      <c r="L3951" s="124"/>
      <c r="M3951" s="124"/>
      <c r="N3951" s="207">
        <v>0</v>
      </c>
      <c r="O3951" s="207">
        <v>1598.14</v>
      </c>
      <c r="P3951" s="124" t="s">
        <v>1314</v>
      </c>
    </row>
    <row r="3952" spans="1:16" ht="63.75">
      <c r="A3952" s="257">
        <v>344</v>
      </c>
      <c r="B3952" s="124"/>
      <c r="C3952" s="125" t="s">
        <v>818</v>
      </c>
      <c r="D3952" s="119">
        <v>43248</v>
      </c>
      <c r="E3952" s="120" t="s">
        <v>7209</v>
      </c>
      <c r="F3952" s="120" t="s">
        <v>3</v>
      </c>
      <c r="G3952" s="120">
        <v>1626339</v>
      </c>
      <c r="H3952" s="124"/>
      <c r="I3952" s="128" t="s">
        <v>8342</v>
      </c>
      <c r="J3952" s="124"/>
      <c r="K3952" s="124"/>
      <c r="L3952" s="124"/>
      <c r="M3952" s="124"/>
      <c r="N3952" s="207">
        <v>0</v>
      </c>
      <c r="O3952" s="207">
        <v>2860</v>
      </c>
      <c r="P3952" s="124" t="s">
        <v>1314</v>
      </c>
    </row>
    <row r="3953" spans="1:16" ht="51">
      <c r="A3953" s="257">
        <v>591</v>
      </c>
      <c r="B3953" s="124"/>
      <c r="C3953" s="125" t="s">
        <v>861</v>
      </c>
      <c r="D3953" s="119">
        <v>43248</v>
      </c>
      <c r="E3953" s="120" t="s">
        <v>7210</v>
      </c>
      <c r="F3953" s="120" t="s">
        <v>3</v>
      </c>
      <c r="G3953" s="120">
        <v>1626341</v>
      </c>
      <c r="H3953" s="124"/>
      <c r="I3953" s="128" t="s">
        <v>8343</v>
      </c>
      <c r="J3953" s="124"/>
      <c r="K3953" s="124"/>
      <c r="L3953" s="124"/>
      <c r="M3953" s="124"/>
      <c r="N3953" s="207">
        <v>0</v>
      </c>
      <c r="O3953" s="207">
        <v>632.80000000000007</v>
      </c>
      <c r="P3953" s="124" t="s">
        <v>1314</v>
      </c>
    </row>
    <row r="3954" spans="1:16" ht="76.5">
      <c r="A3954" s="257">
        <v>513</v>
      </c>
      <c r="B3954" s="124"/>
      <c r="C3954" s="125" t="s">
        <v>201</v>
      </c>
      <c r="D3954" s="119">
        <v>43248</v>
      </c>
      <c r="E3954" s="120" t="s">
        <v>7211</v>
      </c>
      <c r="F3954" s="120" t="s">
        <v>15</v>
      </c>
      <c r="G3954" s="120">
        <v>747014</v>
      </c>
      <c r="H3954" s="124"/>
      <c r="I3954" s="128" t="s">
        <v>8344</v>
      </c>
      <c r="J3954" s="124"/>
      <c r="K3954" s="124"/>
      <c r="L3954" s="124"/>
      <c r="M3954" s="124"/>
      <c r="N3954" s="207">
        <v>50</v>
      </c>
      <c r="O3954" s="207">
        <v>0</v>
      </c>
      <c r="P3954" s="124" t="s">
        <v>1314</v>
      </c>
    </row>
    <row r="3955" spans="1:16" ht="63.75">
      <c r="A3955" s="257">
        <v>513</v>
      </c>
      <c r="B3955" s="124"/>
      <c r="C3955" s="125" t="s">
        <v>201</v>
      </c>
      <c r="D3955" s="119">
        <v>43248</v>
      </c>
      <c r="E3955" s="120" t="s">
        <v>7212</v>
      </c>
      <c r="F3955" s="120" t="s">
        <v>11</v>
      </c>
      <c r="G3955" s="120">
        <v>922827</v>
      </c>
      <c r="H3955" s="124"/>
      <c r="I3955" s="128" t="s">
        <v>6005</v>
      </c>
      <c r="J3955" s="124"/>
      <c r="K3955" s="124"/>
      <c r="L3955" s="124"/>
      <c r="M3955" s="124"/>
      <c r="N3955" s="207">
        <v>270</v>
      </c>
      <c r="O3955" s="207">
        <v>0</v>
      </c>
      <c r="P3955" s="124" t="s">
        <v>1314</v>
      </c>
    </row>
    <row r="3956" spans="1:16" ht="63.75">
      <c r="A3956" s="257">
        <v>513</v>
      </c>
      <c r="B3956" s="124"/>
      <c r="C3956" s="125" t="s">
        <v>201</v>
      </c>
      <c r="D3956" s="119">
        <v>43248</v>
      </c>
      <c r="E3956" s="120" t="s">
        <v>7213</v>
      </c>
      <c r="F3956" s="120" t="s">
        <v>15</v>
      </c>
      <c r="G3956" s="120">
        <v>747255</v>
      </c>
      <c r="H3956" s="124"/>
      <c r="I3956" s="128" t="s">
        <v>8345</v>
      </c>
      <c r="J3956" s="124"/>
      <c r="K3956" s="124"/>
      <c r="L3956" s="124"/>
      <c r="M3956" s="124"/>
      <c r="N3956" s="207">
        <v>50</v>
      </c>
      <c r="O3956" s="207">
        <v>0</v>
      </c>
      <c r="P3956" s="124" t="s">
        <v>1314</v>
      </c>
    </row>
    <row r="3957" spans="1:16" ht="76.5">
      <c r="A3957" s="257">
        <v>513</v>
      </c>
      <c r="B3957" s="124"/>
      <c r="C3957" s="125" t="s">
        <v>201</v>
      </c>
      <c r="D3957" s="119">
        <v>43248</v>
      </c>
      <c r="E3957" s="120" t="s">
        <v>7214</v>
      </c>
      <c r="F3957" s="120" t="s">
        <v>13</v>
      </c>
      <c r="G3957" s="120">
        <v>922856</v>
      </c>
      <c r="H3957" s="124"/>
      <c r="I3957" s="128" t="s">
        <v>8346</v>
      </c>
      <c r="J3957" s="124"/>
      <c r="K3957" s="124"/>
      <c r="L3957" s="124"/>
      <c r="M3957" s="124"/>
      <c r="N3957" s="207">
        <v>394776.91</v>
      </c>
      <c r="O3957" s="207">
        <v>0</v>
      </c>
      <c r="P3957" s="124" t="s">
        <v>1314</v>
      </c>
    </row>
    <row r="3958" spans="1:16" ht="76.5">
      <c r="A3958" s="257">
        <v>513</v>
      </c>
      <c r="B3958" s="124"/>
      <c r="C3958" s="125" t="s">
        <v>201</v>
      </c>
      <c r="D3958" s="119">
        <v>43248</v>
      </c>
      <c r="E3958" s="120" t="s">
        <v>7215</v>
      </c>
      <c r="F3958" s="120" t="s">
        <v>11</v>
      </c>
      <c r="G3958" s="120">
        <v>922856</v>
      </c>
      <c r="H3958" s="124"/>
      <c r="I3958" s="128" t="s">
        <v>8347</v>
      </c>
      <c r="J3958" s="124"/>
      <c r="K3958" s="124"/>
      <c r="L3958" s="124"/>
      <c r="M3958" s="124"/>
      <c r="N3958" s="207">
        <v>542.34</v>
      </c>
      <c r="O3958" s="207">
        <v>0</v>
      </c>
      <c r="P3958" s="124" t="s">
        <v>1314</v>
      </c>
    </row>
    <row r="3959" spans="1:16" ht="51">
      <c r="A3959" s="257" t="s">
        <v>619</v>
      </c>
      <c r="B3959" s="124"/>
      <c r="C3959" s="125" t="s">
        <v>713</v>
      </c>
      <c r="D3959" s="119">
        <v>43249</v>
      </c>
      <c r="E3959" s="120" t="s">
        <v>7216</v>
      </c>
      <c r="F3959" s="120" t="s">
        <v>3</v>
      </c>
      <c r="G3959" s="120">
        <v>1626990</v>
      </c>
      <c r="H3959" s="124"/>
      <c r="I3959" s="128" t="s">
        <v>8348</v>
      </c>
      <c r="J3959" s="124"/>
      <c r="K3959" s="124"/>
      <c r="L3959" s="124"/>
      <c r="M3959" s="124"/>
      <c r="N3959" s="207">
        <v>0</v>
      </c>
      <c r="O3959" s="207">
        <v>210.09</v>
      </c>
      <c r="P3959" s="124" t="s">
        <v>1314</v>
      </c>
    </row>
    <row r="3960" spans="1:16" ht="63.75">
      <c r="A3960" s="257">
        <v>16</v>
      </c>
      <c r="B3960" s="124"/>
      <c r="C3960" s="125" t="s">
        <v>692</v>
      </c>
      <c r="D3960" s="119">
        <v>43249</v>
      </c>
      <c r="E3960" s="120" t="s">
        <v>7217</v>
      </c>
      <c r="F3960" s="120" t="s">
        <v>3</v>
      </c>
      <c r="G3960" s="120">
        <v>1626803</v>
      </c>
      <c r="H3960" s="124"/>
      <c r="I3960" s="128" t="s">
        <v>8349</v>
      </c>
      <c r="J3960" s="124"/>
      <c r="K3960" s="124"/>
      <c r="L3960" s="124"/>
      <c r="M3960" s="124"/>
      <c r="N3960" s="207">
        <v>0</v>
      </c>
      <c r="O3960" s="207">
        <v>49.7</v>
      </c>
      <c r="P3960" s="124" t="s">
        <v>3943</v>
      </c>
    </row>
    <row r="3961" spans="1:16" ht="51">
      <c r="A3961" s="257" t="s">
        <v>619</v>
      </c>
      <c r="B3961" s="124"/>
      <c r="C3961" s="125" t="s">
        <v>713</v>
      </c>
      <c r="D3961" s="119">
        <v>43249</v>
      </c>
      <c r="E3961" s="120" t="s">
        <v>7218</v>
      </c>
      <c r="F3961" s="120" t="s">
        <v>3</v>
      </c>
      <c r="G3961" s="120">
        <v>1626778</v>
      </c>
      <c r="H3961" s="124"/>
      <c r="I3961" s="128" t="s">
        <v>8350</v>
      </c>
      <c r="J3961" s="124"/>
      <c r="K3961" s="124"/>
      <c r="L3961" s="124"/>
      <c r="M3961" s="124"/>
      <c r="N3961" s="207">
        <v>0</v>
      </c>
      <c r="O3961" s="207">
        <v>4373.8500000000004</v>
      </c>
      <c r="P3961" s="124" t="s">
        <v>1314</v>
      </c>
    </row>
    <row r="3962" spans="1:16" ht="51">
      <c r="A3962" s="257" t="s">
        <v>619</v>
      </c>
      <c r="B3962" s="124"/>
      <c r="C3962" s="125" t="s">
        <v>713</v>
      </c>
      <c r="D3962" s="119">
        <v>43249</v>
      </c>
      <c r="E3962" s="120" t="s">
        <v>7219</v>
      </c>
      <c r="F3962" s="120" t="s">
        <v>3</v>
      </c>
      <c r="G3962" s="120">
        <v>1626776</v>
      </c>
      <c r="H3962" s="124"/>
      <c r="I3962" s="128" t="s">
        <v>8351</v>
      </c>
      <c r="J3962" s="124"/>
      <c r="K3962" s="124"/>
      <c r="L3962" s="124"/>
      <c r="M3962" s="124"/>
      <c r="N3962" s="207">
        <v>0</v>
      </c>
      <c r="O3962" s="207">
        <v>2344.8000000000002</v>
      </c>
      <c r="P3962" s="124" t="s">
        <v>1314</v>
      </c>
    </row>
    <row r="3963" spans="1:16" ht="51">
      <c r="A3963" s="257">
        <v>35</v>
      </c>
      <c r="B3963" s="124"/>
      <c r="C3963" s="125" t="s">
        <v>696</v>
      </c>
      <c r="D3963" s="119">
        <v>43249</v>
      </c>
      <c r="E3963" s="120" t="s">
        <v>7220</v>
      </c>
      <c r="F3963" s="120" t="s">
        <v>3</v>
      </c>
      <c r="G3963" s="120">
        <v>1626866</v>
      </c>
      <c r="H3963" s="124"/>
      <c r="I3963" s="128" t="s">
        <v>8352</v>
      </c>
      <c r="J3963" s="124"/>
      <c r="K3963" s="124"/>
      <c r="L3963" s="124"/>
      <c r="M3963" s="124"/>
      <c r="N3963" s="207">
        <v>0</v>
      </c>
      <c r="O3963" s="207">
        <v>653.5</v>
      </c>
      <c r="P3963" s="124" t="s">
        <v>1314</v>
      </c>
    </row>
    <row r="3964" spans="1:16" ht="51">
      <c r="A3964" s="257" t="s">
        <v>619</v>
      </c>
      <c r="B3964" s="124"/>
      <c r="C3964" s="125" t="s">
        <v>713</v>
      </c>
      <c r="D3964" s="119">
        <v>43249</v>
      </c>
      <c r="E3964" s="120" t="s">
        <v>7221</v>
      </c>
      <c r="F3964" s="120" t="s">
        <v>3</v>
      </c>
      <c r="G3964" s="120">
        <v>1626865</v>
      </c>
      <c r="H3964" s="124"/>
      <c r="I3964" s="128" t="s">
        <v>8353</v>
      </c>
      <c r="J3964" s="124"/>
      <c r="K3964" s="124"/>
      <c r="L3964" s="124"/>
      <c r="M3964" s="124"/>
      <c r="N3964" s="207">
        <v>0</v>
      </c>
      <c r="O3964" s="207">
        <v>34276.46</v>
      </c>
      <c r="P3964" s="124" t="s">
        <v>1314</v>
      </c>
    </row>
    <row r="3965" spans="1:16" ht="51">
      <c r="A3965" s="257" t="s">
        <v>619</v>
      </c>
      <c r="B3965" s="124"/>
      <c r="C3965" s="125" t="s">
        <v>713</v>
      </c>
      <c r="D3965" s="119">
        <v>43249</v>
      </c>
      <c r="E3965" s="120" t="s">
        <v>7222</v>
      </c>
      <c r="F3965" s="120" t="s">
        <v>3</v>
      </c>
      <c r="G3965" s="120">
        <v>1626854</v>
      </c>
      <c r="H3965" s="124"/>
      <c r="I3965" s="128" t="s">
        <v>8354</v>
      </c>
      <c r="J3965" s="124"/>
      <c r="K3965" s="124"/>
      <c r="L3965" s="124"/>
      <c r="M3965" s="124"/>
      <c r="N3965" s="207">
        <v>0</v>
      </c>
      <c r="O3965" s="207">
        <v>192.5</v>
      </c>
      <c r="P3965" s="124" t="s">
        <v>1314</v>
      </c>
    </row>
    <row r="3966" spans="1:16" ht="51">
      <c r="A3966" s="257">
        <v>592</v>
      </c>
      <c r="B3966" s="124"/>
      <c r="C3966" s="125" t="s">
        <v>862</v>
      </c>
      <c r="D3966" s="119">
        <v>43249</v>
      </c>
      <c r="E3966" s="120" t="s">
        <v>7223</v>
      </c>
      <c r="F3966" s="120" t="s">
        <v>3</v>
      </c>
      <c r="G3966" s="120">
        <v>1626843</v>
      </c>
      <c r="H3966" s="124"/>
      <c r="I3966" s="128" t="s">
        <v>8355</v>
      </c>
      <c r="J3966" s="124"/>
      <c r="K3966" s="124"/>
      <c r="L3966" s="124"/>
      <c r="M3966" s="124"/>
      <c r="N3966" s="207">
        <v>0</v>
      </c>
      <c r="O3966" s="207">
        <v>3982</v>
      </c>
      <c r="P3966" s="124" t="s">
        <v>1314</v>
      </c>
    </row>
    <row r="3967" spans="1:16" ht="51">
      <c r="A3967" s="257">
        <v>592</v>
      </c>
      <c r="B3967" s="124"/>
      <c r="C3967" s="125" t="s">
        <v>862</v>
      </c>
      <c r="D3967" s="119">
        <v>43249</v>
      </c>
      <c r="E3967" s="120" t="s">
        <v>7224</v>
      </c>
      <c r="F3967" s="120" t="s">
        <v>3</v>
      </c>
      <c r="G3967" s="120">
        <v>1626839</v>
      </c>
      <c r="H3967" s="124"/>
      <c r="I3967" s="128" t="s">
        <v>8356</v>
      </c>
      <c r="J3967" s="124"/>
      <c r="K3967" s="124"/>
      <c r="L3967" s="124"/>
      <c r="M3967" s="124"/>
      <c r="N3967" s="207">
        <v>0</v>
      </c>
      <c r="O3967" s="207">
        <v>48</v>
      </c>
      <c r="P3967" s="124" t="s">
        <v>1314</v>
      </c>
    </row>
    <row r="3968" spans="1:16" ht="51">
      <c r="A3968" s="257">
        <v>119</v>
      </c>
      <c r="B3968" s="124"/>
      <c r="C3968" s="125" t="s">
        <v>723</v>
      </c>
      <c r="D3968" s="119">
        <v>43249</v>
      </c>
      <c r="E3968" s="120" t="s">
        <v>7225</v>
      </c>
      <c r="F3968" s="120" t="s">
        <v>3</v>
      </c>
      <c r="G3968" s="120">
        <v>1626834</v>
      </c>
      <c r="H3968" s="124"/>
      <c r="I3968" s="128" t="s">
        <v>8357</v>
      </c>
      <c r="J3968" s="124"/>
      <c r="K3968" s="124"/>
      <c r="L3968" s="124"/>
      <c r="M3968" s="124"/>
      <c r="N3968" s="207">
        <v>0</v>
      </c>
      <c r="O3968" s="207">
        <v>1914.3500000000001</v>
      </c>
      <c r="P3968" s="124" t="s">
        <v>1314</v>
      </c>
    </row>
    <row r="3969" spans="1:16" ht="63.75">
      <c r="A3969" s="257">
        <v>373</v>
      </c>
      <c r="B3969" s="124"/>
      <c r="C3969" s="125" t="s">
        <v>1269</v>
      </c>
      <c r="D3969" s="119">
        <v>43249</v>
      </c>
      <c r="E3969" s="120" t="s">
        <v>7226</v>
      </c>
      <c r="F3969" s="120" t="s">
        <v>3</v>
      </c>
      <c r="G3969" s="120">
        <v>1626791</v>
      </c>
      <c r="H3969" s="124"/>
      <c r="I3969" s="128" t="s">
        <v>8358</v>
      </c>
      <c r="J3969" s="124"/>
      <c r="K3969" s="124"/>
      <c r="L3969" s="124"/>
      <c r="M3969" s="124"/>
      <c r="N3969" s="207">
        <v>0</v>
      </c>
      <c r="O3969" s="207">
        <v>98.9</v>
      </c>
      <c r="P3969" s="124" t="s">
        <v>1314</v>
      </c>
    </row>
    <row r="3970" spans="1:16" ht="63.75">
      <c r="A3970" s="257" t="s">
        <v>619</v>
      </c>
      <c r="B3970" s="124"/>
      <c r="C3970" s="125" t="s">
        <v>713</v>
      </c>
      <c r="D3970" s="119">
        <v>43249</v>
      </c>
      <c r="E3970" s="120" t="s">
        <v>7227</v>
      </c>
      <c r="F3970" s="120" t="s">
        <v>3</v>
      </c>
      <c r="G3970" s="120">
        <v>1626942</v>
      </c>
      <c r="H3970" s="124"/>
      <c r="I3970" s="128" t="s">
        <v>8359</v>
      </c>
      <c r="J3970" s="124"/>
      <c r="K3970" s="124"/>
      <c r="L3970" s="124"/>
      <c r="M3970" s="124"/>
      <c r="N3970" s="207">
        <v>0</v>
      </c>
      <c r="O3970" s="207">
        <v>580</v>
      </c>
      <c r="P3970" s="124" t="s">
        <v>1314</v>
      </c>
    </row>
    <row r="3971" spans="1:16" ht="63.75">
      <c r="A3971" s="257" t="s">
        <v>619</v>
      </c>
      <c r="B3971" s="124"/>
      <c r="C3971" s="125" t="s">
        <v>713</v>
      </c>
      <c r="D3971" s="119">
        <v>43249</v>
      </c>
      <c r="E3971" s="120" t="s">
        <v>7228</v>
      </c>
      <c r="F3971" s="120" t="s">
        <v>3</v>
      </c>
      <c r="G3971" s="120">
        <v>1626939</v>
      </c>
      <c r="H3971" s="124"/>
      <c r="I3971" s="128" t="s">
        <v>8360</v>
      </c>
      <c r="J3971" s="124"/>
      <c r="K3971" s="124"/>
      <c r="L3971" s="124"/>
      <c r="M3971" s="124"/>
      <c r="N3971" s="207">
        <v>0</v>
      </c>
      <c r="O3971" s="207">
        <v>939</v>
      </c>
      <c r="P3971" s="124" t="s">
        <v>1314</v>
      </c>
    </row>
    <row r="3972" spans="1:16" ht="51">
      <c r="A3972" s="257" t="s">
        <v>619</v>
      </c>
      <c r="B3972" s="124"/>
      <c r="C3972" s="125" t="s">
        <v>713</v>
      </c>
      <c r="D3972" s="119">
        <v>43249</v>
      </c>
      <c r="E3972" s="120" t="s">
        <v>7229</v>
      </c>
      <c r="F3972" s="120" t="s">
        <v>3</v>
      </c>
      <c r="G3972" s="120">
        <v>1626930</v>
      </c>
      <c r="H3972" s="124"/>
      <c r="I3972" s="128" t="s">
        <v>8361</v>
      </c>
      <c r="J3972" s="124"/>
      <c r="K3972" s="124"/>
      <c r="L3972" s="124"/>
      <c r="M3972" s="124"/>
      <c r="N3972" s="207">
        <v>0</v>
      </c>
      <c r="O3972" s="207">
        <v>238</v>
      </c>
      <c r="P3972" s="124" t="s">
        <v>1314</v>
      </c>
    </row>
    <row r="3973" spans="1:16" ht="51">
      <c r="A3973" s="257">
        <v>203</v>
      </c>
      <c r="B3973" s="124"/>
      <c r="C3973" s="125" t="s">
        <v>757</v>
      </c>
      <c r="D3973" s="119">
        <v>43249</v>
      </c>
      <c r="E3973" s="120" t="s">
        <v>7230</v>
      </c>
      <c r="F3973" s="120" t="s">
        <v>3</v>
      </c>
      <c r="G3973" s="120">
        <v>1626928</v>
      </c>
      <c r="H3973" s="124"/>
      <c r="I3973" s="128" t="s">
        <v>8362</v>
      </c>
      <c r="J3973" s="124"/>
      <c r="K3973" s="124"/>
      <c r="L3973" s="124"/>
      <c r="M3973" s="124"/>
      <c r="N3973" s="207">
        <v>0</v>
      </c>
      <c r="O3973" s="207">
        <v>10</v>
      </c>
      <c r="P3973" s="124" t="s">
        <v>1314</v>
      </c>
    </row>
    <row r="3974" spans="1:16" ht="51">
      <c r="A3974" s="257" t="s">
        <v>619</v>
      </c>
      <c r="B3974" s="124"/>
      <c r="C3974" s="125" t="s">
        <v>713</v>
      </c>
      <c r="D3974" s="119">
        <v>43249</v>
      </c>
      <c r="E3974" s="120" t="s">
        <v>7231</v>
      </c>
      <c r="F3974" s="120" t="s">
        <v>3</v>
      </c>
      <c r="G3974" s="120">
        <v>1626908</v>
      </c>
      <c r="H3974" s="124"/>
      <c r="I3974" s="128" t="s">
        <v>8363</v>
      </c>
      <c r="J3974" s="124"/>
      <c r="K3974" s="124"/>
      <c r="L3974" s="124"/>
      <c r="M3974" s="124"/>
      <c r="N3974" s="207">
        <v>0</v>
      </c>
      <c r="O3974" s="207">
        <v>1856</v>
      </c>
      <c r="P3974" s="124" t="s">
        <v>1314</v>
      </c>
    </row>
    <row r="3975" spans="1:16" ht="51">
      <c r="A3975" s="257" t="s">
        <v>619</v>
      </c>
      <c r="B3975" s="124"/>
      <c r="C3975" s="125" t="s">
        <v>713</v>
      </c>
      <c r="D3975" s="119">
        <v>43249</v>
      </c>
      <c r="E3975" s="120" t="s">
        <v>7232</v>
      </c>
      <c r="F3975" s="120" t="s">
        <v>3</v>
      </c>
      <c r="G3975" s="120">
        <v>1626889</v>
      </c>
      <c r="H3975" s="124"/>
      <c r="I3975" s="128" t="s">
        <v>8364</v>
      </c>
      <c r="J3975" s="124"/>
      <c r="K3975" s="124"/>
      <c r="L3975" s="124"/>
      <c r="M3975" s="124"/>
      <c r="N3975" s="207">
        <v>0</v>
      </c>
      <c r="O3975" s="207">
        <v>1038.8</v>
      </c>
      <c r="P3975" s="124" t="s">
        <v>1314</v>
      </c>
    </row>
    <row r="3976" spans="1:16" ht="51">
      <c r="A3976" s="257">
        <v>373</v>
      </c>
      <c r="B3976" s="124"/>
      <c r="C3976" s="125" t="s">
        <v>1269</v>
      </c>
      <c r="D3976" s="119">
        <v>43249</v>
      </c>
      <c r="E3976" s="120" t="s">
        <v>7233</v>
      </c>
      <c r="F3976" s="120" t="s">
        <v>3</v>
      </c>
      <c r="G3976" s="120">
        <v>1626887</v>
      </c>
      <c r="H3976" s="124"/>
      <c r="I3976" s="128" t="s">
        <v>8365</v>
      </c>
      <c r="J3976" s="124"/>
      <c r="K3976" s="124"/>
      <c r="L3976" s="124"/>
      <c r="M3976" s="124"/>
      <c r="N3976" s="207">
        <v>0</v>
      </c>
      <c r="O3976" s="207">
        <v>3029.88</v>
      </c>
      <c r="P3976" s="124" t="s">
        <v>1314</v>
      </c>
    </row>
    <row r="3977" spans="1:16" ht="38.25">
      <c r="A3977" s="257">
        <v>16</v>
      </c>
      <c r="B3977" s="124"/>
      <c r="C3977" s="125" t="s">
        <v>692</v>
      </c>
      <c r="D3977" s="119">
        <v>43249</v>
      </c>
      <c r="E3977" s="120" t="s">
        <v>7234</v>
      </c>
      <c r="F3977" s="120" t="s">
        <v>3</v>
      </c>
      <c r="G3977" s="120">
        <v>1626772</v>
      </c>
      <c r="H3977" s="124"/>
      <c r="I3977" s="128" t="s">
        <v>8366</v>
      </c>
      <c r="J3977" s="124"/>
      <c r="K3977" s="124"/>
      <c r="L3977" s="124"/>
      <c r="M3977" s="124"/>
      <c r="N3977" s="207">
        <v>0</v>
      </c>
      <c r="O3977" s="207">
        <v>501</v>
      </c>
      <c r="P3977" s="124" t="s">
        <v>3943</v>
      </c>
    </row>
    <row r="3978" spans="1:16" ht="38.25">
      <c r="A3978" s="257">
        <v>16</v>
      </c>
      <c r="B3978" s="124"/>
      <c r="C3978" s="125" t="s">
        <v>692</v>
      </c>
      <c r="D3978" s="119">
        <v>43249</v>
      </c>
      <c r="E3978" s="120" t="s">
        <v>7235</v>
      </c>
      <c r="F3978" s="120" t="s">
        <v>3</v>
      </c>
      <c r="G3978" s="120">
        <v>1626765</v>
      </c>
      <c r="H3978" s="124"/>
      <c r="I3978" s="128" t="s">
        <v>8366</v>
      </c>
      <c r="J3978" s="124"/>
      <c r="K3978" s="124"/>
      <c r="L3978" s="124"/>
      <c r="M3978" s="124"/>
      <c r="N3978" s="207">
        <v>0</v>
      </c>
      <c r="O3978" s="207">
        <v>187</v>
      </c>
      <c r="P3978" s="124" t="s">
        <v>1314</v>
      </c>
    </row>
    <row r="3979" spans="1:16" ht="51">
      <c r="A3979" s="257" t="s">
        <v>619</v>
      </c>
      <c r="B3979" s="124"/>
      <c r="C3979" s="125" t="s">
        <v>713</v>
      </c>
      <c r="D3979" s="119">
        <v>43249</v>
      </c>
      <c r="E3979" s="120" t="s">
        <v>7236</v>
      </c>
      <c r="F3979" s="120" t="s">
        <v>3</v>
      </c>
      <c r="G3979" s="120">
        <v>1626763</v>
      </c>
      <c r="H3979" s="124"/>
      <c r="I3979" s="128" t="s">
        <v>8367</v>
      </c>
      <c r="J3979" s="124"/>
      <c r="K3979" s="124"/>
      <c r="L3979" s="124"/>
      <c r="M3979" s="124"/>
      <c r="N3979" s="207">
        <v>0</v>
      </c>
      <c r="O3979" s="207">
        <v>983</v>
      </c>
      <c r="P3979" s="124" t="s">
        <v>1314</v>
      </c>
    </row>
    <row r="3980" spans="1:16" ht="51">
      <c r="A3980" s="257">
        <v>373</v>
      </c>
      <c r="B3980" s="124"/>
      <c r="C3980" s="125" t="s">
        <v>1269</v>
      </c>
      <c r="D3980" s="119">
        <v>43249</v>
      </c>
      <c r="E3980" s="120" t="s">
        <v>7237</v>
      </c>
      <c r="F3980" s="120" t="s">
        <v>3</v>
      </c>
      <c r="G3980" s="120">
        <v>1626734</v>
      </c>
      <c r="H3980" s="124"/>
      <c r="I3980" s="128" t="s">
        <v>8368</v>
      </c>
      <c r="J3980" s="124"/>
      <c r="K3980" s="124"/>
      <c r="L3980" s="124"/>
      <c r="M3980" s="124"/>
      <c r="N3980" s="207">
        <v>0</v>
      </c>
      <c r="O3980" s="207">
        <v>60</v>
      </c>
      <c r="P3980" s="124" t="s">
        <v>1314</v>
      </c>
    </row>
    <row r="3981" spans="1:16" ht="51">
      <c r="A3981" s="257" t="s">
        <v>619</v>
      </c>
      <c r="B3981" s="124"/>
      <c r="C3981" s="125" t="s">
        <v>713</v>
      </c>
      <c r="D3981" s="119">
        <v>43249</v>
      </c>
      <c r="E3981" s="120" t="s">
        <v>7238</v>
      </c>
      <c r="F3981" s="120" t="s">
        <v>3</v>
      </c>
      <c r="G3981" s="120">
        <v>1626738</v>
      </c>
      <c r="H3981" s="124"/>
      <c r="I3981" s="128" t="s">
        <v>8369</v>
      </c>
      <c r="J3981" s="124"/>
      <c r="K3981" s="124"/>
      <c r="L3981" s="124"/>
      <c r="M3981" s="124"/>
      <c r="N3981" s="207">
        <v>0</v>
      </c>
      <c r="O3981" s="207">
        <v>5</v>
      </c>
      <c r="P3981" s="124" t="s">
        <v>1314</v>
      </c>
    </row>
    <row r="3982" spans="1:16" ht="51">
      <c r="A3982" s="257">
        <v>373</v>
      </c>
      <c r="B3982" s="124"/>
      <c r="C3982" s="125" t="s">
        <v>1269</v>
      </c>
      <c r="D3982" s="119">
        <v>43249</v>
      </c>
      <c r="E3982" s="120" t="s">
        <v>7239</v>
      </c>
      <c r="F3982" s="120" t="s">
        <v>3</v>
      </c>
      <c r="G3982" s="120">
        <v>1626744</v>
      </c>
      <c r="H3982" s="124"/>
      <c r="I3982" s="128" t="s">
        <v>8370</v>
      </c>
      <c r="J3982" s="124"/>
      <c r="K3982" s="124"/>
      <c r="L3982" s="124"/>
      <c r="M3982" s="124"/>
      <c r="N3982" s="207">
        <v>0</v>
      </c>
      <c r="O3982" s="207">
        <v>3822.21</v>
      </c>
      <c r="P3982" s="124" t="s">
        <v>1314</v>
      </c>
    </row>
    <row r="3983" spans="1:16" ht="76.5">
      <c r="A3983" s="257">
        <v>25</v>
      </c>
      <c r="B3983" s="124"/>
      <c r="C3983" s="125" t="s">
        <v>694</v>
      </c>
      <c r="D3983" s="119">
        <v>43249</v>
      </c>
      <c r="E3983" s="120" t="s">
        <v>7240</v>
      </c>
      <c r="F3983" s="120" t="s">
        <v>1315</v>
      </c>
      <c r="G3983" s="120">
        <v>17827747</v>
      </c>
      <c r="H3983" s="124"/>
      <c r="I3983" s="128" t="s">
        <v>8371</v>
      </c>
      <c r="J3983" s="124"/>
      <c r="K3983" s="124"/>
      <c r="L3983" s="124"/>
      <c r="M3983" s="124"/>
      <c r="N3983" s="207">
        <v>510961.78</v>
      </c>
      <c r="O3983" s="207">
        <v>0</v>
      </c>
      <c r="P3983" s="124" t="s">
        <v>1314</v>
      </c>
    </row>
    <row r="3984" spans="1:16" ht="76.5">
      <c r="A3984" s="257">
        <v>25</v>
      </c>
      <c r="B3984" s="124"/>
      <c r="C3984" s="125" t="s">
        <v>694</v>
      </c>
      <c r="D3984" s="119">
        <v>43249</v>
      </c>
      <c r="E3984" s="120" t="s">
        <v>7241</v>
      </c>
      <c r="F3984" s="120" t="s">
        <v>1315</v>
      </c>
      <c r="G3984" s="120">
        <v>17827750</v>
      </c>
      <c r="H3984" s="124"/>
      <c r="I3984" s="128" t="s">
        <v>8372</v>
      </c>
      <c r="J3984" s="124"/>
      <c r="K3984" s="124"/>
      <c r="L3984" s="124"/>
      <c r="M3984" s="124"/>
      <c r="N3984" s="207">
        <v>298664.52</v>
      </c>
      <c r="O3984" s="207">
        <v>0</v>
      </c>
      <c r="P3984" s="124" t="s">
        <v>1314</v>
      </c>
    </row>
    <row r="3985" spans="1:16" ht="76.5">
      <c r="A3985" s="257">
        <v>25</v>
      </c>
      <c r="B3985" s="124"/>
      <c r="C3985" s="125" t="s">
        <v>694</v>
      </c>
      <c r="D3985" s="119">
        <v>43249</v>
      </c>
      <c r="E3985" s="120" t="s">
        <v>7242</v>
      </c>
      <c r="F3985" s="120" t="s">
        <v>1315</v>
      </c>
      <c r="G3985" s="120">
        <v>17827751</v>
      </c>
      <c r="H3985" s="124"/>
      <c r="I3985" s="128" t="s">
        <v>8373</v>
      </c>
      <c r="J3985" s="124"/>
      <c r="K3985" s="124"/>
      <c r="L3985" s="124"/>
      <c r="M3985" s="124"/>
      <c r="N3985" s="207">
        <v>416572.23</v>
      </c>
      <c r="O3985" s="207">
        <v>0</v>
      </c>
      <c r="P3985" s="124" t="s">
        <v>1314</v>
      </c>
    </row>
    <row r="3986" spans="1:16" ht="76.5">
      <c r="A3986" s="257">
        <v>25</v>
      </c>
      <c r="B3986" s="124"/>
      <c r="C3986" s="125" t="s">
        <v>694</v>
      </c>
      <c r="D3986" s="119">
        <v>43249</v>
      </c>
      <c r="E3986" s="120" t="s">
        <v>7243</v>
      </c>
      <c r="F3986" s="120" t="s">
        <v>1315</v>
      </c>
      <c r="G3986" s="120">
        <v>17827752</v>
      </c>
      <c r="H3986" s="124"/>
      <c r="I3986" s="128" t="s">
        <v>8374</v>
      </c>
      <c r="J3986" s="124"/>
      <c r="K3986" s="124"/>
      <c r="L3986" s="124"/>
      <c r="M3986" s="124"/>
      <c r="N3986" s="207">
        <v>496789.41</v>
      </c>
      <c r="O3986" s="207">
        <v>0</v>
      </c>
      <c r="P3986" s="124" t="s">
        <v>1314</v>
      </c>
    </row>
    <row r="3987" spans="1:16" ht="76.5">
      <c r="A3987" s="257">
        <v>25</v>
      </c>
      <c r="B3987" s="124"/>
      <c r="C3987" s="125" t="s">
        <v>694</v>
      </c>
      <c r="D3987" s="119">
        <v>43249</v>
      </c>
      <c r="E3987" s="120" t="s">
        <v>7244</v>
      </c>
      <c r="F3987" s="120" t="s">
        <v>1315</v>
      </c>
      <c r="G3987" s="120">
        <v>17827800</v>
      </c>
      <c r="H3987" s="124"/>
      <c r="I3987" s="128" t="s">
        <v>6133</v>
      </c>
      <c r="J3987" s="124"/>
      <c r="K3987" s="124"/>
      <c r="L3987" s="124"/>
      <c r="M3987" s="124"/>
      <c r="N3987" s="207">
        <v>30892.84</v>
      </c>
      <c r="O3987" s="207">
        <v>0</v>
      </c>
      <c r="P3987" s="124" t="s">
        <v>1314</v>
      </c>
    </row>
    <row r="3988" spans="1:16" ht="76.5">
      <c r="A3988" s="257">
        <v>25</v>
      </c>
      <c r="B3988" s="124"/>
      <c r="C3988" s="125" t="s">
        <v>694</v>
      </c>
      <c r="D3988" s="119">
        <v>43249</v>
      </c>
      <c r="E3988" s="120" t="s">
        <v>7245</v>
      </c>
      <c r="F3988" s="120" t="s">
        <v>1315</v>
      </c>
      <c r="G3988" s="120">
        <v>17827802</v>
      </c>
      <c r="H3988" s="124"/>
      <c r="I3988" s="128" t="s">
        <v>6101</v>
      </c>
      <c r="J3988" s="124"/>
      <c r="K3988" s="124"/>
      <c r="L3988" s="124"/>
      <c r="M3988" s="124"/>
      <c r="N3988" s="207">
        <v>308234.78999999998</v>
      </c>
      <c r="O3988" s="207">
        <v>0</v>
      </c>
      <c r="P3988" s="124" t="s">
        <v>1314</v>
      </c>
    </row>
    <row r="3989" spans="1:16" ht="76.5">
      <c r="A3989" s="257">
        <v>25</v>
      </c>
      <c r="B3989" s="124"/>
      <c r="C3989" s="125" t="s">
        <v>694</v>
      </c>
      <c r="D3989" s="119">
        <v>43249</v>
      </c>
      <c r="E3989" s="120" t="s">
        <v>7246</v>
      </c>
      <c r="F3989" s="120" t="s">
        <v>1315</v>
      </c>
      <c r="G3989" s="120">
        <v>17827326</v>
      </c>
      <c r="H3989" s="124"/>
      <c r="I3989" s="128" t="s">
        <v>8375</v>
      </c>
      <c r="J3989" s="124"/>
      <c r="K3989" s="124"/>
      <c r="L3989" s="124"/>
      <c r="M3989" s="124"/>
      <c r="N3989" s="207">
        <v>400328.82</v>
      </c>
      <c r="O3989" s="207">
        <v>0</v>
      </c>
      <c r="P3989" s="124" t="s">
        <v>1314</v>
      </c>
    </row>
    <row r="3990" spans="1:16" ht="76.5">
      <c r="A3990" s="257">
        <v>25</v>
      </c>
      <c r="B3990" s="124"/>
      <c r="C3990" s="125" t="s">
        <v>694</v>
      </c>
      <c r="D3990" s="119">
        <v>43249</v>
      </c>
      <c r="E3990" s="120" t="s">
        <v>7247</v>
      </c>
      <c r="F3990" s="120" t="s">
        <v>1315</v>
      </c>
      <c r="G3990" s="120">
        <v>17813675</v>
      </c>
      <c r="H3990" s="124"/>
      <c r="I3990" s="128" t="s">
        <v>8376</v>
      </c>
      <c r="J3990" s="124"/>
      <c r="K3990" s="124"/>
      <c r="L3990" s="124"/>
      <c r="M3990" s="124"/>
      <c r="N3990" s="207">
        <v>928477.87</v>
      </c>
      <c r="O3990" s="207">
        <v>0</v>
      </c>
      <c r="P3990" s="124" t="s">
        <v>1314</v>
      </c>
    </row>
    <row r="3991" spans="1:16" ht="76.5">
      <c r="A3991" s="257">
        <v>25</v>
      </c>
      <c r="B3991" s="124"/>
      <c r="C3991" s="125" t="s">
        <v>694</v>
      </c>
      <c r="D3991" s="119">
        <v>43249</v>
      </c>
      <c r="E3991" s="120" t="s">
        <v>7248</v>
      </c>
      <c r="F3991" s="120" t="s">
        <v>1315</v>
      </c>
      <c r="G3991" s="120">
        <v>17813679</v>
      </c>
      <c r="H3991" s="124"/>
      <c r="I3991" s="128" t="s">
        <v>8377</v>
      </c>
      <c r="J3991" s="124"/>
      <c r="K3991" s="124"/>
      <c r="L3991" s="124"/>
      <c r="M3991" s="124"/>
      <c r="N3991" s="207">
        <v>201639.93</v>
      </c>
      <c r="O3991" s="207">
        <v>0</v>
      </c>
      <c r="P3991" s="124" t="s">
        <v>1314</v>
      </c>
    </row>
    <row r="3992" spans="1:16" ht="76.5">
      <c r="A3992" s="257">
        <v>25</v>
      </c>
      <c r="B3992" s="124"/>
      <c r="C3992" s="125" t="s">
        <v>694</v>
      </c>
      <c r="D3992" s="119">
        <v>43249</v>
      </c>
      <c r="E3992" s="120" t="s">
        <v>7249</v>
      </c>
      <c r="F3992" s="120" t="s">
        <v>1315</v>
      </c>
      <c r="G3992" s="120">
        <v>17813680</v>
      </c>
      <c r="H3992" s="124"/>
      <c r="I3992" s="128" t="s">
        <v>8378</v>
      </c>
      <c r="J3992" s="124"/>
      <c r="K3992" s="124"/>
      <c r="L3992" s="124"/>
      <c r="M3992" s="124"/>
      <c r="N3992" s="207">
        <v>222301.37</v>
      </c>
      <c r="O3992" s="207">
        <v>0</v>
      </c>
      <c r="P3992" s="124" t="s">
        <v>1314</v>
      </c>
    </row>
    <row r="3993" spans="1:16" ht="76.5">
      <c r="A3993" s="257">
        <v>25</v>
      </c>
      <c r="B3993" s="124"/>
      <c r="C3993" s="125" t="s">
        <v>694</v>
      </c>
      <c r="D3993" s="119">
        <v>43249</v>
      </c>
      <c r="E3993" s="120" t="s">
        <v>7250</v>
      </c>
      <c r="F3993" s="120" t="s">
        <v>1315</v>
      </c>
      <c r="G3993" s="120">
        <v>17813681</v>
      </c>
      <c r="H3993" s="124"/>
      <c r="I3993" s="128" t="s">
        <v>8379</v>
      </c>
      <c r="J3993" s="124"/>
      <c r="K3993" s="124"/>
      <c r="L3993" s="124"/>
      <c r="M3993" s="124"/>
      <c r="N3993" s="207">
        <v>765223.3</v>
      </c>
      <c r="O3993" s="207">
        <v>0</v>
      </c>
      <c r="P3993" s="124" t="s">
        <v>1314</v>
      </c>
    </row>
    <row r="3994" spans="1:16" ht="76.5">
      <c r="A3994" s="257">
        <v>25</v>
      </c>
      <c r="B3994" s="124"/>
      <c r="C3994" s="125" t="s">
        <v>694</v>
      </c>
      <c r="D3994" s="119">
        <v>43249</v>
      </c>
      <c r="E3994" s="120" t="s">
        <v>7251</v>
      </c>
      <c r="F3994" s="120" t="s">
        <v>1315</v>
      </c>
      <c r="G3994" s="120">
        <v>17813682</v>
      </c>
      <c r="H3994" s="124"/>
      <c r="I3994" s="128" t="s">
        <v>8380</v>
      </c>
      <c r="J3994" s="124"/>
      <c r="K3994" s="124"/>
      <c r="L3994" s="124"/>
      <c r="M3994" s="124"/>
      <c r="N3994" s="207">
        <v>385984.37</v>
      </c>
      <c r="O3994" s="207">
        <v>0</v>
      </c>
      <c r="P3994" s="124" t="s">
        <v>1314</v>
      </c>
    </row>
    <row r="3995" spans="1:16" ht="89.25">
      <c r="A3995" s="257">
        <v>597</v>
      </c>
      <c r="B3995" s="124"/>
      <c r="C3995" s="125" t="s">
        <v>3556</v>
      </c>
      <c r="D3995" s="119">
        <v>43249</v>
      </c>
      <c r="E3995" s="120" t="s">
        <v>7252</v>
      </c>
      <c r="F3995" s="120" t="s">
        <v>15</v>
      </c>
      <c r="G3995" s="120">
        <v>5068</v>
      </c>
      <c r="H3995" s="124"/>
      <c r="I3995" s="128" t="s">
        <v>8381</v>
      </c>
      <c r="J3995" s="124"/>
      <c r="K3995" s="124"/>
      <c r="L3995" s="124"/>
      <c r="M3995" s="124"/>
      <c r="N3995" s="207">
        <v>289.41000000000003</v>
      </c>
      <c r="O3995" s="207">
        <v>0</v>
      </c>
      <c r="P3995" s="124" t="s">
        <v>1314</v>
      </c>
    </row>
    <row r="3996" spans="1:16" ht="76.5">
      <c r="A3996" s="257">
        <v>291</v>
      </c>
      <c r="B3996" s="124"/>
      <c r="C3996" s="125" t="s">
        <v>794</v>
      </c>
      <c r="D3996" s="119">
        <v>43249</v>
      </c>
      <c r="E3996" s="120" t="s">
        <v>7253</v>
      </c>
      <c r="F3996" s="120" t="s">
        <v>11</v>
      </c>
      <c r="G3996" s="120">
        <v>748145</v>
      </c>
      <c r="H3996" s="124"/>
      <c r="I3996" s="128" t="s">
        <v>8382</v>
      </c>
      <c r="J3996" s="124"/>
      <c r="K3996" s="124"/>
      <c r="L3996" s="124"/>
      <c r="M3996" s="124"/>
      <c r="N3996" s="207">
        <v>50</v>
      </c>
      <c r="O3996" s="207">
        <v>0</v>
      </c>
      <c r="P3996" s="124" t="s">
        <v>1314</v>
      </c>
    </row>
    <row r="3997" spans="1:16" ht="76.5">
      <c r="A3997" s="257">
        <v>291</v>
      </c>
      <c r="B3997" s="124"/>
      <c r="C3997" s="125" t="s">
        <v>794</v>
      </c>
      <c r="D3997" s="119">
        <v>43249</v>
      </c>
      <c r="E3997" s="120" t="s">
        <v>7254</v>
      </c>
      <c r="F3997" s="120" t="s">
        <v>6</v>
      </c>
      <c r="G3997" s="120">
        <v>979732</v>
      </c>
      <c r="H3997" s="124"/>
      <c r="I3997" s="128" t="s">
        <v>8383</v>
      </c>
      <c r="J3997" s="124"/>
      <c r="K3997" s="124"/>
      <c r="L3997" s="124"/>
      <c r="M3997" s="124"/>
      <c r="N3997" s="207">
        <v>0</v>
      </c>
      <c r="O3997" s="207">
        <v>17500.22</v>
      </c>
      <c r="P3997" s="124" t="s">
        <v>1314</v>
      </c>
    </row>
    <row r="3998" spans="1:16" ht="76.5">
      <c r="A3998" s="257">
        <v>291</v>
      </c>
      <c r="B3998" s="124"/>
      <c r="C3998" s="125" t="s">
        <v>794</v>
      </c>
      <c r="D3998" s="119">
        <v>43249</v>
      </c>
      <c r="E3998" s="120" t="s">
        <v>7255</v>
      </c>
      <c r="F3998" s="120" t="s">
        <v>6</v>
      </c>
      <c r="G3998" s="120">
        <v>979736</v>
      </c>
      <c r="H3998" s="124"/>
      <c r="I3998" s="128" t="s">
        <v>8383</v>
      </c>
      <c r="J3998" s="124"/>
      <c r="K3998" s="124"/>
      <c r="L3998" s="124"/>
      <c r="M3998" s="124"/>
      <c r="N3998" s="207">
        <v>0</v>
      </c>
      <c r="O3998" s="207">
        <v>2700.34</v>
      </c>
      <c r="P3998" s="124" t="s">
        <v>1314</v>
      </c>
    </row>
    <row r="3999" spans="1:16" ht="76.5">
      <c r="A3999" s="257">
        <v>291</v>
      </c>
      <c r="B3999" s="124"/>
      <c r="C3999" s="125" t="s">
        <v>794</v>
      </c>
      <c r="D3999" s="119">
        <v>43249</v>
      </c>
      <c r="E3999" s="120" t="s">
        <v>7256</v>
      </c>
      <c r="F3999" s="120" t="s">
        <v>6</v>
      </c>
      <c r="G3999" s="120">
        <v>979733</v>
      </c>
      <c r="H3999" s="124"/>
      <c r="I3999" s="128" t="s">
        <v>8383</v>
      </c>
      <c r="J3999" s="124"/>
      <c r="K3999" s="124"/>
      <c r="L3999" s="124"/>
      <c r="M3999" s="124"/>
      <c r="N3999" s="207">
        <v>0</v>
      </c>
      <c r="O3999" s="207">
        <v>13920</v>
      </c>
      <c r="P3999" s="124" t="s">
        <v>1314</v>
      </c>
    </row>
    <row r="4000" spans="1:16" ht="76.5">
      <c r="A4000" s="257">
        <v>513</v>
      </c>
      <c r="B4000" s="124"/>
      <c r="C4000" s="125" t="s">
        <v>201</v>
      </c>
      <c r="D4000" s="119">
        <v>43249</v>
      </c>
      <c r="E4000" s="120" t="s">
        <v>7257</v>
      </c>
      <c r="F4000" s="120" t="s">
        <v>1315</v>
      </c>
      <c r="G4000" s="120">
        <v>17849873</v>
      </c>
      <c r="H4000" s="124"/>
      <c r="I4000" s="128" t="s">
        <v>8384</v>
      </c>
      <c r="J4000" s="124"/>
      <c r="K4000" s="124"/>
      <c r="L4000" s="124"/>
      <c r="M4000" s="124"/>
      <c r="N4000" s="207">
        <v>203893.8</v>
      </c>
      <c r="O4000" s="207">
        <v>0</v>
      </c>
      <c r="P4000" s="124" t="s">
        <v>1314</v>
      </c>
    </row>
    <row r="4001" spans="1:16" ht="63.75">
      <c r="A4001" s="257">
        <v>513</v>
      </c>
      <c r="B4001" s="124"/>
      <c r="C4001" s="125" t="s">
        <v>201</v>
      </c>
      <c r="D4001" s="119">
        <v>43249</v>
      </c>
      <c r="E4001" s="120" t="s">
        <v>7258</v>
      </c>
      <c r="F4001" s="120" t="s">
        <v>15</v>
      </c>
      <c r="G4001" s="120">
        <v>748452</v>
      </c>
      <c r="H4001" s="124"/>
      <c r="I4001" s="128" t="s">
        <v>8385</v>
      </c>
      <c r="J4001" s="124"/>
      <c r="K4001" s="124"/>
      <c r="L4001" s="124"/>
      <c r="M4001" s="124"/>
      <c r="N4001" s="207">
        <v>50</v>
      </c>
      <c r="O4001" s="207">
        <v>0</v>
      </c>
      <c r="P4001" s="124" t="s">
        <v>1314</v>
      </c>
    </row>
    <row r="4002" spans="1:16" ht="76.5">
      <c r="A4002" s="257">
        <v>373</v>
      </c>
      <c r="B4002" s="124"/>
      <c r="C4002" s="125" t="s">
        <v>1269</v>
      </c>
      <c r="D4002" s="119">
        <v>43249</v>
      </c>
      <c r="E4002" s="120" t="s">
        <v>7259</v>
      </c>
      <c r="F4002" s="120" t="s">
        <v>1315</v>
      </c>
      <c r="G4002" s="120">
        <v>17866381</v>
      </c>
      <c r="H4002" s="124"/>
      <c r="I4002" s="128" t="s">
        <v>8386</v>
      </c>
      <c r="J4002" s="124"/>
      <c r="K4002" s="124"/>
      <c r="L4002" s="124"/>
      <c r="M4002" s="124"/>
      <c r="N4002" s="207">
        <v>0</v>
      </c>
      <c r="O4002" s="207">
        <v>3064494.2</v>
      </c>
      <c r="P4002" s="124" t="s">
        <v>1314</v>
      </c>
    </row>
    <row r="4003" spans="1:16" ht="76.5">
      <c r="A4003" s="257">
        <v>291</v>
      </c>
      <c r="B4003" s="124"/>
      <c r="C4003" s="125" t="s">
        <v>794</v>
      </c>
      <c r="D4003" s="119">
        <v>43249</v>
      </c>
      <c r="E4003" s="120" t="s">
        <v>7260</v>
      </c>
      <c r="F4003" s="120" t="s">
        <v>6</v>
      </c>
      <c r="G4003" s="120">
        <v>979990</v>
      </c>
      <c r="H4003" s="124"/>
      <c r="I4003" s="128" t="s">
        <v>8387</v>
      </c>
      <c r="J4003" s="124"/>
      <c r="K4003" s="124"/>
      <c r="L4003" s="124"/>
      <c r="M4003" s="124"/>
      <c r="N4003" s="207">
        <v>0</v>
      </c>
      <c r="O4003" s="207">
        <v>36923.22</v>
      </c>
      <c r="P4003" s="124" t="s">
        <v>1314</v>
      </c>
    </row>
    <row r="4004" spans="1:16" ht="89.25">
      <c r="A4004" s="257">
        <v>291</v>
      </c>
      <c r="B4004" s="124"/>
      <c r="C4004" s="125" t="s">
        <v>794</v>
      </c>
      <c r="D4004" s="119">
        <v>43249</v>
      </c>
      <c r="E4004" s="120" t="s">
        <v>7261</v>
      </c>
      <c r="F4004" s="120" t="s">
        <v>15</v>
      </c>
      <c r="G4004" s="120">
        <v>5096</v>
      </c>
      <c r="H4004" s="124"/>
      <c r="I4004" s="128" t="s">
        <v>8388</v>
      </c>
      <c r="J4004" s="124"/>
      <c r="K4004" s="124"/>
      <c r="L4004" s="124"/>
      <c r="M4004" s="124"/>
      <c r="N4004" s="207">
        <v>520.04999999999995</v>
      </c>
      <c r="O4004" s="207">
        <v>0</v>
      </c>
      <c r="P4004" s="124" t="s">
        <v>1314</v>
      </c>
    </row>
    <row r="4005" spans="1:16" ht="89.25">
      <c r="A4005" s="257">
        <v>513</v>
      </c>
      <c r="B4005" s="124"/>
      <c r="C4005" s="125" t="s">
        <v>201</v>
      </c>
      <c r="D4005" s="119">
        <v>43249</v>
      </c>
      <c r="E4005" s="120" t="s">
        <v>7262</v>
      </c>
      <c r="F4005" s="120" t="s">
        <v>15</v>
      </c>
      <c r="G4005" s="120">
        <v>5095</v>
      </c>
      <c r="H4005" s="124"/>
      <c r="I4005" s="128" t="s">
        <v>8389</v>
      </c>
      <c r="J4005" s="124"/>
      <c r="K4005" s="124"/>
      <c r="L4005" s="124"/>
      <c r="M4005" s="124"/>
      <c r="N4005" s="207">
        <v>5231.08</v>
      </c>
      <c r="O4005" s="207">
        <v>0</v>
      </c>
      <c r="P4005" s="124" t="s">
        <v>1314</v>
      </c>
    </row>
    <row r="4006" spans="1:16" ht="76.5">
      <c r="A4006" s="257">
        <v>10</v>
      </c>
      <c r="B4006" s="124"/>
      <c r="C4006" s="125" t="s">
        <v>690</v>
      </c>
      <c r="D4006" s="119">
        <v>43249</v>
      </c>
      <c r="E4006" s="120" t="s">
        <v>7263</v>
      </c>
      <c r="F4006" s="120" t="s">
        <v>15</v>
      </c>
      <c r="G4006" s="120">
        <v>5078</v>
      </c>
      <c r="H4006" s="124"/>
      <c r="I4006" s="128" t="s">
        <v>8390</v>
      </c>
      <c r="J4006" s="124"/>
      <c r="K4006" s="124"/>
      <c r="L4006" s="124"/>
      <c r="M4006" s="124"/>
      <c r="N4006" s="207">
        <v>4386</v>
      </c>
      <c r="O4006" s="207">
        <v>0</v>
      </c>
      <c r="P4006" s="124" t="s">
        <v>1314</v>
      </c>
    </row>
    <row r="4007" spans="1:16" ht="76.5">
      <c r="A4007" s="257">
        <v>10</v>
      </c>
      <c r="B4007" s="124"/>
      <c r="C4007" s="125" t="s">
        <v>690</v>
      </c>
      <c r="D4007" s="119">
        <v>43249</v>
      </c>
      <c r="E4007" s="120" t="s">
        <v>7264</v>
      </c>
      <c r="F4007" s="120" t="s">
        <v>15</v>
      </c>
      <c r="G4007" s="120">
        <v>5077</v>
      </c>
      <c r="H4007" s="124"/>
      <c r="I4007" s="128" t="s">
        <v>8391</v>
      </c>
      <c r="J4007" s="124"/>
      <c r="K4007" s="124"/>
      <c r="L4007" s="124"/>
      <c r="M4007" s="124"/>
      <c r="N4007" s="207">
        <v>1489.57</v>
      </c>
      <c r="O4007" s="207">
        <v>0</v>
      </c>
      <c r="P4007" s="124" t="s">
        <v>1314</v>
      </c>
    </row>
    <row r="4008" spans="1:16" ht="76.5">
      <c r="A4008" s="257">
        <v>10</v>
      </c>
      <c r="B4008" s="124"/>
      <c r="C4008" s="125" t="s">
        <v>690</v>
      </c>
      <c r="D4008" s="119">
        <v>43249</v>
      </c>
      <c r="E4008" s="120" t="s">
        <v>7265</v>
      </c>
      <c r="F4008" s="120" t="s">
        <v>15</v>
      </c>
      <c r="G4008" s="120">
        <v>5075</v>
      </c>
      <c r="H4008" s="124"/>
      <c r="I4008" s="128" t="s">
        <v>8392</v>
      </c>
      <c r="J4008" s="124"/>
      <c r="K4008" s="124"/>
      <c r="L4008" s="124"/>
      <c r="M4008" s="124"/>
      <c r="N4008" s="207">
        <v>2671</v>
      </c>
      <c r="O4008" s="207">
        <v>0</v>
      </c>
      <c r="P4008" s="124" t="s">
        <v>1314</v>
      </c>
    </row>
    <row r="4009" spans="1:16" ht="89.25">
      <c r="A4009" s="257">
        <v>10</v>
      </c>
      <c r="B4009" s="124"/>
      <c r="C4009" s="125" t="s">
        <v>690</v>
      </c>
      <c r="D4009" s="119">
        <v>43249</v>
      </c>
      <c r="E4009" s="120" t="s">
        <v>7266</v>
      </c>
      <c r="F4009" s="120" t="s">
        <v>15</v>
      </c>
      <c r="G4009" s="120">
        <v>5076</v>
      </c>
      <c r="H4009" s="124"/>
      <c r="I4009" s="128" t="s">
        <v>8393</v>
      </c>
      <c r="J4009" s="124"/>
      <c r="K4009" s="124"/>
      <c r="L4009" s="124"/>
      <c r="M4009" s="124"/>
      <c r="N4009" s="207">
        <v>508.45</v>
      </c>
      <c r="O4009" s="207">
        <v>0</v>
      </c>
      <c r="P4009" s="124" t="s">
        <v>1314</v>
      </c>
    </row>
    <row r="4010" spans="1:16">
      <c r="A4010" s="257" t="s">
        <v>1367</v>
      </c>
      <c r="B4010" s="124"/>
      <c r="C4010" s="125" t="s">
        <v>1367</v>
      </c>
      <c r="D4010" s="119">
        <v>43249</v>
      </c>
      <c r="E4010" s="120" t="s">
        <v>7267</v>
      </c>
      <c r="F4010" s="120" t="s">
        <v>13</v>
      </c>
      <c r="G4010" s="120">
        <v>382819</v>
      </c>
      <c r="H4010" s="124"/>
      <c r="I4010" s="128" t="s">
        <v>1392</v>
      </c>
      <c r="J4010" s="124"/>
      <c r="K4010" s="124"/>
      <c r="L4010" s="124"/>
      <c r="M4010" s="124"/>
      <c r="N4010" s="207">
        <v>2275389.0099999998</v>
      </c>
      <c r="O4010" s="207">
        <v>0</v>
      </c>
      <c r="P4010" s="124" t="s">
        <v>1314</v>
      </c>
    </row>
    <row r="4011" spans="1:16">
      <c r="A4011" s="257" t="s">
        <v>1367</v>
      </c>
      <c r="B4011" s="124"/>
      <c r="C4011" s="125" t="s">
        <v>1367</v>
      </c>
      <c r="D4011" s="119">
        <v>43249</v>
      </c>
      <c r="E4011" s="120" t="s">
        <v>7268</v>
      </c>
      <c r="F4011" s="120" t="s">
        <v>13</v>
      </c>
      <c r="G4011" s="120">
        <v>382821</v>
      </c>
      <c r="H4011" s="124"/>
      <c r="I4011" s="128" t="s">
        <v>1392</v>
      </c>
      <c r="J4011" s="124"/>
      <c r="K4011" s="124"/>
      <c r="L4011" s="124"/>
      <c r="M4011" s="124"/>
      <c r="N4011" s="207">
        <v>2275389.0099999998</v>
      </c>
      <c r="O4011" s="207">
        <v>0</v>
      </c>
      <c r="P4011" s="124" t="s">
        <v>1314</v>
      </c>
    </row>
    <row r="4012" spans="1:16">
      <c r="A4012" s="257" t="s">
        <v>1367</v>
      </c>
      <c r="B4012" s="124"/>
      <c r="C4012" s="125" t="s">
        <v>1367</v>
      </c>
      <c r="D4012" s="119">
        <v>43249</v>
      </c>
      <c r="E4012" s="120" t="s">
        <v>7269</v>
      </c>
      <c r="F4012" s="120" t="s">
        <v>13</v>
      </c>
      <c r="G4012" s="120">
        <v>382823</v>
      </c>
      <c r="H4012" s="124"/>
      <c r="I4012" s="128" t="s">
        <v>1392</v>
      </c>
      <c r="J4012" s="124"/>
      <c r="K4012" s="124"/>
      <c r="L4012" s="124"/>
      <c r="M4012" s="124"/>
      <c r="N4012" s="207">
        <v>2275389.0099999998</v>
      </c>
      <c r="O4012" s="207">
        <v>0</v>
      </c>
      <c r="P4012" s="124" t="s">
        <v>1314</v>
      </c>
    </row>
    <row r="4013" spans="1:16">
      <c r="A4013" s="257" t="s">
        <v>1367</v>
      </c>
      <c r="B4013" s="124"/>
      <c r="C4013" s="125" t="s">
        <v>1367</v>
      </c>
      <c r="D4013" s="119">
        <v>43249</v>
      </c>
      <c r="E4013" s="120" t="s">
        <v>7270</v>
      </c>
      <c r="F4013" s="120" t="s">
        <v>13</v>
      </c>
      <c r="G4013" s="120">
        <v>382825</v>
      </c>
      <c r="H4013" s="124"/>
      <c r="I4013" s="128" t="s">
        <v>1392</v>
      </c>
      <c r="J4013" s="124"/>
      <c r="K4013" s="124"/>
      <c r="L4013" s="124"/>
      <c r="M4013" s="124"/>
      <c r="N4013" s="207">
        <v>2275389.0099999998</v>
      </c>
      <c r="O4013" s="207">
        <v>0</v>
      </c>
      <c r="P4013" s="124" t="s">
        <v>1314</v>
      </c>
    </row>
    <row r="4014" spans="1:16">
      <c r="A4014" s="257" t="s">
        <v>1367</v>
      </c>
      <c r="B4014" s="124"/>
      <c r="C4014" s="125" t="s">
        <v>1367</v>
      </c>
      <c r="D4014" s="119">
        <v>43249</v>
      </c>
      <c r="E4014" s="120" t="s">
        <v>7271</v>
      </c>
      <c r="F4014" s="120" t="s">
        <v>13</v>
      </c>
      <c r="G4014" s="120">
        <v>382827</v>
      </c>
      <c r="H4014" s="124"/>
      <c r="I4014" s="128" t="s">
        <v>1392</v>
      </c>
      <c r="J4014" s="124"/>
      <c r="K4014" s="124"/>
      <c r="L4014" s="124"/>
      <c r="M4014" s="124"/>
      <c r="N4014" s="207">
        <v>2275389.0099999998</v>
      </c>
      <c r="O4014" s="207">
        <v>0</v>
      </c>
      <c r="P4014" s="124" t="s">
        <v>1314</v>
      </c>
    </row>
    <row r="4015" spans="1:16">
      <c r="A4015" s="257" t="s">
        <v>1367</v>
      </c>
      <c r="B4015" s="124"/>
      <c r="C4015" s="125" t="s">
        <v>1367</v>
      </c>
      <c r="D4015" s="119">
        <v>43249</v>
      </c>
      <c r="E4015" s="120" t="s">
        <v>7272</v>
      </c>
      <c r="F4015" s="120" t="s">
        <v>13</v>
      </c>
      <c r="G4015" s="120">
        <v>382829</v>
      </c>
      <c r="H4015" s="124"/>
      <c r="I4015" s="128" t="s">
        <v>1392</v>
      </c>
      <c r="J4015" s="124"/>
      <c r="K4015" s="124"/>
      <c r="L4015" s="124"/>
      <c r="M4015" s="124"/>
      <c r="N4015" s="207">
        <v>6249623.2000000002</v>
      </c>
      <c r="O4015" s="207">
        <v>0</v>
      </c>
      <c r="P4015" s="124" t="s">
        <v>1314</v>
      </c>
    </row>
    <row r="4016" spans="1:16">
      <c r="A4016" s="257" t="s">
        <v>1367</v>
      </c>
      <c r="B4016" s="124"/>
      <c r="C4016" s="125" t="s">
        <v>1367</v>
      </c>
      <c r="D4016" s="119">
        <v>43249</v>
      </c>
      <c r="E4016" s="120" t="s">
        <v>7273</v>
      </c>
      <c r="F4016" s="120" t="s">
        <v>13</v>
      </c>
      <c r="G4016" s="120">
        <v>382831</v>
      </c>
      <c r="H4016" s="124"/>
      <c r="I4016" s="128" t="s">
        <v>1392</v>
      </c>
      <c r="J4016" s="124"/>
      <c r="K4016" s="124"/>
      <c r="L4016" s="124"/>
      <c r="M4016" s="124"/>
      <c r="N4016" s="207">
        <v>6249623.2000000002</v>
      </c>
      <c r="O4016" s="207">
        <v>0</v>
      </c>
      <c r="P4016" s="124" t="s">
        <v>1314</v>
      </c>
    </row>
    <row r="4017" spans="1:16">
      <c r="A4017" s="257" t="s">
        <v>1367</v>
      </c>
      <c r="B4017" s="124"/>
      <c r="C4017" s="125" t="s">
        <v>1367</v>
      </c>
      <c r="D4017" s="119">
        <v>43249</v>
      </c>
      <c r="E4017" s="120" t="s">
        <v>7274</v>
      </c>
      <c r="F4017" s="120" t="s">
        <v>13</v>
      </c>
      <c r="G4017" s="120">
        <v>382833</v>
      </c>
      <c r="H4017" s="124"/>
      <c r="I4017" s="128" t="s">
        <v>1392</v>
      </c>
      <c r="J4017" s="124"/>
      <c r="K4017" s="124"/>
      <c r="L4017" s="124"/>
      <c r="M4017" s="124"/>
      <c r="N4017" s="207">
        <v>6249623.2000000002</v>
      </c>
      <c r="O4017" s="207">
        <v>0</v>
      </c>
      <c r="P4017" s="124" t="s">
        <v>1314</v>
      </c>
    </row>
    <row r="4018" spans="1:16">
      <c r="A4018" s="257" t="s">
        <v>1367</v>
      </c>
      <c r="B4018" s="124"/>
      <c r="C4018" s="125" t="s">
        <v>1367</v>
      </c>
      <c r="D4018" s="119">
        <v>43249</v>
      </c>
      <c r="E4018" s="120" t="s">
        <v>7275</v>
      </c>
      <c r="F4018" s="120" t="s">
        <v>13</v>
      </c>
      <c r="G4018" s="120">
        <v>382835</v>
      </c>
      <c r="H4018" s="124"/>
      <c r="I4018" s="128" t="s">
        <v>1392</v>
      </c>
      <c r="J4018" s="124"/>
      <c r="K4018" s="124"/>
      <c r="L4018" s="124"/>
      <c r="M4018" s="124"/>
      <c r="N4018" s="207">
        <v>6249623.2000000002</v>
      </c>
      <c r="O4018" s="207">
        <v>0</v>
      </c>
      <c r="P4018" s="124" t="s">
        <v>1314</v>
      </c>
    </row>
    <row r="4019" spans="1:16">
      <c r="A4019" s="257" t="s">
        <v>1367</v>
      </c>
      <c r="B4019" s="124"/>
      <c r="C4019" s="125" t="s">
        <v>1367</v>
      </c>
      <c r="D4019" s="119">
        <v>43249</v>
      </c>
      <c r="E4019" s="120" t="s">
        <v>7276</v>
      </c>
      <c r="F4019" s="120" t="s">
        <v>13</v>
      </c>
      <c r="G4019" s="120">
        <v>382837</v>
      </c>
      <c r="H4019" s="124"/>
      <c r="I4019" s="128" t="s">
        <v>1392</v>
      </c>
      <c r="J4019" s="124"/>
      <c r="K4019" s="124"/>
      <c r="L4019" s="124"/>
      <c r="M4019" s="124"/>
      <c r="N4019" s="207">
        <v>6249623.2000000002</v>
      </c>
      <c r="O4019" s="207">
        <v>0</v>
      </c>
      <c r="P4019" s="124" t="s">
        <v>1314</v>
      </c>
    </row>
    <row r="4020" spans="1:16">
      <c r="A4020" s="257" t="s">
        <v>1367</v>
      </c>
      <c r="B4020" s="124"/>
      <c r="C4020" s="125" t="s">
        <v>1367</v>
      </c>
      <c r="D4020" s="119">
        <v>43249</v>
      </c>
      <c r="E4020" s="120" t="s">
        <v>7277</v>
      </c>
      <c r="F4020" s="120" t="s">
        <v>13</v>
      </c>
      <c r="G4020" s="120">
        <v>382839</v>
      </c>
      <c r="H4020" s="124"/>
      <c r="I4020" s="128" t="s">
        <v>1392</v>
      </c>
      <c r="J4020" s="124"/>
      <c r="K4020" s="124"/>
      <c r="L4020" s="124"/>
      <c r="M4020" s="124"/>
      <c r="N4020" s="207">
        <v>5294071.78</v>
      </c>
      <c r="O4020" s="207">
        <v>0</v>
      </c>
      <c r="P4020" s="124" t="s">
        <v>1314</v>
      </c>
    </row>
    <row r="4021" spans="1:16">
      <c r="A4021" s="257" t="s">
        <v>1367</v>
      </c>
      <c r="B4021" s="124"/>
      <c r="C4021" s="125" t="s">
        <v>1367</v>
      </c>
      <c r="D4021" s="119">
        <v>43249</v>
      </c>
      <c r="E4021" s="120" t="s">
        <v>7278</v>
      </c>
      <c r="F4021" s="120" t="s">
        <v>13</v>
      </c>
      <c r="G4021" s="120">
        <v>382841</v>
      </c>
      <c r="H4021" s="124"/>
      <c r="I4021" s="128" t="s">
        <v>1392</v>
      </c>
      <c r="J4021" s="124"/>
      <c r="K4021" s="124"/>
      <c r="L4021" s="124"/>
      <c r="M4021" s="124"/>
      <c r="N4021" s="207">
        <v>5294071.78</v>
      </c>
      <c r="O4021" s="207">
        <v>0</v>
      </c>
      <c r="P4021" s="124" t="s">
        <v>1314</v>
      </c>
    </row>
    <row r="4022" spans="1:16">
      <c r="A4022" s="257" t="s">
        <v>1367</v>
      </c>
      <c r="B4022" s="124"/>
      <c r="C4022" s="125" t="s">
        <v>1367</v>
      </c>
      <c r="D4022" s="119">
        <v>43249</v>
      </c>
      <c r="E4022" s="120" t="s">
        <v>7279</v>
      </c>
      <c r="F4022" s="120" t="s">
        <v>13</v>
      </c>
      <c r="G4022" s="120">
        <v>382843</v>
      </c>
      <c r="H4022" s="124"/>
      <c r="I4022" s="128" t="s">
        <v>1392</v>
      </c>
      <c r="J4022" s="124"/>
      <c r="K4022" s="124"/>
      <c r="L4022" s="124"/>
      <c r="M4022" s="124"/>
      <c r="N4022" s="207">
        <v>5294071.78</v>
      </c>
      <c r="O4022" s="207">
        <v>0</v>
      </c>
      <c r="P4022" s="124" t="s">
        <v>1314</v>
      </c>
    </row>
    <row r="4023" spans="1:16">
      <c r="A4023" s="257" t="s">
        <v>1367</v>
      </c>
      <c r="B4023" s="124"/>
      <c r="C4023" s="125" t="s">
        <v>1367</v>
      </c>
      <c r="D4023" s="119">
        <v>43249</v>
      </c>
      <c r="E4023" s="120" t="s">
        <v>7280</v>
      </c>
      <c r="F4023" s="120" t="s">
        <v>13</v>
      </c>
      <c r="G4023" s="120">
        <v>382845</v>
      </c>
      <c r="H4023" s="124"/>
      <c r="I4023" s="128" t="s">
        <v>1392</v>
      </c>
      <c r="J4023" s="124"/>
      <c r="K4023" s="124"/>
      <c r="L4023" s="124"/>
      <c r="M4023" s="124"/>
      <c r="N4023" s="207">
        <v>5294071.78</v>
      </c>
      <c r="O4023" s="207">
        <v>0</v>
      </c>
      <c r="P4023" s="124" t="s">
        <v>1314</v>
      </c>
    </row>
    <row r="4024" spans="1:16">
      <c r="A4024" s="257" t="s">
        <v>1367</v>
      </c>
      <c r="B4024" s="124"/>
      <c r="C4024" s="125" t="s">
        <v>1367</v>
      </c>
      <c r="D4024" s="119">
        <v>43249</v>
      </c>
      <c r="E4024" s="120" t="s">
        <v>7281</v>
      </c>
      <c r="F4024" s="120" t="s">
        <v>13</v>
      </c>
      <c r="G4024" s="120">
        <v>382847</v>
      </c>
      <c r="H4024" s="124"/>
      <c r="I4024" s="128" t="s">
        <v>1392</v>
      </c>
      <c r="J4024" s="124"/>
      <c r="K4024" s="124"/>
      <c r="L4024" s="124"/>
      <c r="M4024" s="124"/>
      <c r="N4024" s="207">
        <v>5294071.78</v>
      </c>
      <c r="O4024" s="207">
        <v>0</v>
      </c>
      <c r="P4024" s="124" t="s">
        <v>1314</v>
      </c>
    </row>
    <row r="4025" spans="1:16">
      <c r="A4025" s="257" t="s">
        <v>1367</v>
      </c>
      <c r="B4025" s="124"/>
      <c r="C4025" s="125" t="s">
        <v>1367</v>
      </c>
      <c r="D4025" s="119">
        <v>43249</v>
      </c>
      <c r="E4025" s="120" t="s">
        <v>7282</v>
      </c>
      <c r="F4025" s="120" t="s">
        <v>13</v>
      </c>
      <c r="G4025" s="120">
        <v>382849</v>
      </c>
      <c r="H4025" s="124"/>
      <c r="I4025" s="128" t="s">
        <v>1392</v>
      </c>
      <c r="J4025" s="124"/>
      <c r="K4025" s="124"/>
      <c r="L4025" s="124"/>
      <c r="M4025" s="124"/>
      <c r="N4025" s="207">
        <v>14540790.01</v>
      </c>
      <c r="O4025" s="207">
        <v>0</v>
      </c>
      <c r="P4025" s="124" t="s">
        <v>1314</v>
      </c>
    </row>
    <row r="4026" spans="1:16">
      <c r="A4026" s="257" t="s">
        <v>1367</v>
      </c>
      <c r="B4026" s="124"/>
      <c r="C4026" s="125" t="s">
        <v>1367</v>
      </c>
      <c r="D4026" s="119">
        <v>43249</v>
      </c>
      <c r="E4026" s="120" t="s">
        <v>7283</v>
      </c>
      <c r="F4026" s="120" t="s">
        <v>13</v>
      </c>
      <c r="G4026" s="120">
        <v>382851</v>
      </c>
      <c r="H4026" s="124"/>
      <c r="I4026" s="128" t="s">
        <v>1392</v>
      </c>
      <c r="J4026" s="124"/>
      <c r="K4026" s="124"/>
      <c r="L4026" s="124"/>
      <c r="M4026" s="124"/>
      <c r="N4026" s="207">
        <v>14540790.01</v>
      </c>
      <c r="O4026" s="207">
        <v>0</v>
      </c>
      <c r="P4026" s="124" t="s">
        <v>1314</v>
      </c>
    </row>
    <row r="4027" spans="1:16">
      <c r="A4027" s="257" t="s">
        <v>1367</v>
      </c>
      <c r="B4027" s="124"/>
      <c r="C4027" s="125" t="s">
        <v>1367</v>
      </c>
      <c r="D4027" s="119">
        <v>43249</v>
      </c>
      <c r="E4027" s="120" t="s">
        <v>7284</v>
      </c>
      <c r="F4027" s="120" t="s">
        <v>13</v>
      </c>
      <c r="G4027" s="120">
        <v>382853</v>
      </c>
      <c r="H4027" s="124"/>
      <c r="I4027" s="128" t="s">
        <v>1392</v>
      </c>
      <c r="J4027" s="124"/>
      <c r="K4027" s="124"/>
      <c r="L4027" s="124"/>
      <c r="M4027" s="124"/>
      <c r="N4027" s="207">
        <v>14540790.01</v>
      </c>
      <c r="O4027" s="207">
        <v>0</v>
      </c>
      <c r="P4027" s="124" t="s">
        <v>1314</v>
      </c>
    </row>
    <row r="4028" spans="1:16">
      <c r="A4028" s="257" t="s">
        <v>1367</v>
      </c>
      <c r="B4028" s="124"/>
      <c r="C4028" s="125" t="s">
        <v>1367</v>
      </c>
      <c r="D4028" s="119">
        <v>43249</v>
      </c>
      <c r="E4028" s="120" t="s">
        <v>7285</v>
      </c>
      <c r="F4028" s="120" t="s">
        <v>13</v>
      </c>
      <c r="G4028" s="120">
        <v>382855</v>
      </c>
      <c r="H4028" s="124"/>
      <c r="I4028" s="128" t="s">
        <v>1392</v>
      </c>
      <c r="J4028" s="124"/>
      <c r="K4028" s="124"/>
      <c r="L4028" s="124"/>
      <c r="M4028" s="124"/>
      <c r="N4028" s="207">
        <v>14540790.01</v>
      </c>
      <c r="O4028" s="207">
        <v>0</v>
      </c>
      <c r="P4028" s="124" t="s">
        <v>1314</v>
      </c>
    </row>
    <row r="4029" spans="1:16">
      <c r="A4029" s="257" t="s">
        <v>1367</v>
      </c>
      <c r="B4029" s="124"/>
      <c r="C4029" s="125" t="s">
        <v>1367</v>
      </c>
      <c r="D4029" s="119">
        <v>43249</v>
      </c>
      <c r="E4029" s="120" t="s">
        <v>7286</v>
      </c>
      <c r="F4029" s="120" t="s">
        <v>13</v>
      </c>
      <c r="G4029" s="120">
        <v>382857</v>
      </c>
      <c r="H4029" s="124"/>
      <c r="I4029" s="128" t="s">
        <v>1392</v>
      </c>
      <c r="J4029" s="124"/>
      <c r="K4029" s="124"/>
      <c r="L4029" s="124"/>
      <c r="M4029" s="124"/>
      <c r="N4029" s="207">
        <v>14540790.01</v>
      </c>
      <c r="O4029" s="207">
        <v>0</v>
      </c>
      <c r="P4029" s="124" t="s">
        <v>1314</v>
      </c>
    </row>
    <row r="4030" spans="1:16">
      <c r="A4030" s="257" t="s">
        <v>1367</v>
      </c>
      <c r="B4030" s="124"/>
      <c r="C4030" s="125" t="s">
        <v>1367</v>
      </c>
      <c r="D4030" s="119">
        <v>43249</v>
      </c>
      <c r="E4030" s="120" t="s">
        <v>7287</v>
      </c>
      <c r="F4030" s="120" t="s">
        <v>13</v>
      </c>
      <c r="G4030" s="120">
        <v>382859</v>
      </c>
      <c r="H4030" s="124"/>
      <c r="I4030" s="128" t="s">
        <v>1392</v>
      </c>
      <c r="J4030" s="124"/>
      <c r="K4030" s="124"/>
      <c r="L4030" s="124"/>
      <c r="M4030" s="124"/>
      <c r="N4030" s="207">
        <v>2675225.62</v>
      </c>
      <c r="O4030" s="207">
        <v>0</v>
      </c>
      <c r="P4030" s="124" t="s">
        <v>1314</v>
      </c>
    </row>
    <row r="4031" spans="1:16">
      <c r="A4031" s="257" t="s">
        <v>1367</v>
      </c>
      <c r="B4031" s="124"/>
      <c r="C4031" s="125" t="s">
        <v>1367</v>
      </c>
      <c r="D4031" s="119">
        <v>43249</v>
      </c>
      <c r="E4031" s="120" t="s">
        <v>7288</v>
      </c>
      <c r="F4031" s="120" t="s">
        <v>13</v>
      </c>
      <c r="G4031" s="120">
        <v>382861</v>
      </c>
      <c r="H4031" s="124"/>
      <c r="I4031" s="128" t="s">
        <v>1392</v>
      </c>
      <c r="J4031" s="124"/>
      <c r="K4031" s="124"/>
      <c r="L4031" s="124"/>
      <c r="M4031" s="124"/>
      <c r="N4031" s="207">
        <v>2675225.62</v>
      </c>
      <c r="O4031" s="207">
        <v>0</v>
      </c>
      <c r="P4031" s="124" t="s">
        <v>1314</v>
      </c>
    </row>
    <row r="4032" spans="1:16">
      <c r="A4032" s="257" t="s">
        <v>1367</v>
      </c>
      <c r="B4032" s="124"/>
      <c r="C4032" s="125" t="s">
        <v>1367</v>
      </c>
      <c r="D4032" s="119">
        <v>43249</v>
      </c>
      <c r="E4032" s="120" t="s">
        <v>7289</v>
      </c>
      <c r="F4032" s="120" t="s">
        <v>13</v>
      </c>
      <c r="G4032" s="120">
        <v>382863</v>
      </c>
      <c r="H4032" s="124"/>
      <c r="I4032" s="128" t="s">
        <v>1392</v>
      </c>
      <c r="J4032" s="124"/>
      <c r="K4032" s="124"/>
      <c r="L4032" s="124"/>
      <c r="M4032" s="124"/>
      <c r="N4032" s="207">
        <v>2675225.62</v>
      </c>
      <c r="O4032" s="207">
        <v>0</v>
      </c>
      <c r="P4032" s="124" t="s">
        <v>1314</v>
      </c>
    </row>
    <row r="4033" spans="1:16">
      <c r="A4033" s="257" t="s">
        <v>1367</v>
      </c>
      <c r="B4033" s="124"/>
      <c r="C4033" s="125" t="s">
        <v>1367</v>
      </c>
      <c r="D4033" s="119">
        <v>43249</v>
      </c>
      <c r="E4033" s="120" t="s">
        <v>7290</v>
      </c>
      <c r="F4033" s="120" t="s">
        <v>13</v>
      </c>
      <c r="G4033" s="120">
        <v>382865</v>
      </c>
      <c r="H4033" s="124"/>
      <c r="I4033" s="128" t="s">
        <v>1392</v>
      </c>
      <c r="J4033" s="124"/>
      <c r="K4033" s="124"/>
      <c r="L4033" s="124"/>
      <c r="M4033" s="124"/>
      <c r="N4033" s="207">
        <v>2675225.62</v>
      </c>
      <c r="O4033" s="207">
        <v>0</v>
      </c>
      <c r="P4033" s="124" t="s">
        <v>1314</v>
      </c>
    </row>
    <row r="4034" spans="1:16">
      <c r="A4034" s="257" t="s">
        <v>1367</v>
      </c>
      <c r="B4034" s="124"/>
      <c r="C4034" s="125" t="s">
        <v>1367</v>
      </c>
      <c r="D4034" s="119">
        <v>43249</v>
      </c>
      <c r="E4034" s="120" t="s">
        <v>7291</v>
      </c>
      <c r="F4034" s="120" t="s">
        <v>13</v>
      </c>
      <c r="G4034" s="120">
        <v>382867</v>
      </c>
      <c r="H4034" s="124"/>
      <c r="I4034" s="128" t="s">
        <v>1392</v>
      </c>
      <c r="J4034" s="124"/>
      <c r="K4034" s="124"/>
      <c r="L4034" s="124"/>
      <c r="M4034" s="124"/>
      <c r="N4034" s="207">
        <v>2675225.62</v>
      </c>
      <c r="O4034" s="207">
        <v>0</v>
      </c>
      <c r="P4034" s="124" t="s">
        <v>1314</v>
      </c>
    </row>
    <row r="4035" spans="1:16">
      <c r="A4035" s="257" t="s">
        <v>1367</v>
      </c>
      <c r="B4035" s="124"/>
      <c r="C4035" s="125" t="s">
        <v>1367</v>
      </c>
      <c r="D4035" s="119">
        <v>43249</v>
      </c>
      <c r="E4035" s="120" t="s">
        <v>7292</v>
      </c>
      <c r="F4035" s="120" t="s">
        <v>13</v>
      </c>
      <c r="G4035" s="120">
        <v>382869</v>
      </c>
      <c r="H4035" s="124"/>
      <c r="I4035" s="128" t="s">
        <v>1392</v>
      </c>
      <c r="J4035" s="124"/>
      <c r="K4035" s="124"/>
      <c r="L4035" s="124"/>
      <c r="M4035" s="124"/>
      <c r="N4035" s="207">
        <v>1442348.48</v>
      </c>
      <c r="O4035" s="207">
        <v>0</v>
      </c>
      <c r="P4035" s="124" t="s">
        <v>1314</v>
      </c>
    </row>
    <row r="4036" spans="1:16">
      <c r="A4036" s="257" t="s">
        <v>1367</v>
      </c>
      <c r="B4036" s="124"/>
      <c r="C4036" s="125" t="s">
        <v>1367</v>
      </c>
      <c r="D4036" s="119">
        <v>43249</v>
      </c>
      <c r="E4036" s="120" t="s">
        <v>7293</v>
      </c>
      <c r="F4036" s="120" t="s">
        <v>13</v>
      </c>
      <c r="G4036" s="120">
        <v>382871</v>
      </c>
      <c r="H4036" s="124"/>
      <c r="I4036" s="128" t="s">
        <v>1392</v>
      </c>
      <c r="J4036" s="124"/>
      <c r="K4036" s="124"/>
      <c r="L4036" s="124"/>
      <c r="M4036" s="124"/>
      <c r="N4036" s="207">
        <v>153970.92000000001</v>
      </c>
      <c r="O4036" s="207">
        <v>0</v>
      </c>
      <c r="P4036" s="124" t="s">
        <v>1314</v>
      </c>
    </row>
    <row r="4037" spans="1:16">
      <c r="A4037" s="257" t="s">
        <v>1367</v>
      </c>
      <c r="B4037" s="124"/>
      <c r="C4037" s="125" t="s">
        <v>1367</v>
      </c>
      <c r="D4037" s="119">
        <v>43249</v>
      </c>
      <c r="E4037" s="120" t="s">
        <v>7294</v>
      </c>
      <c r="F4037" s="120" t="s">
        <v>13</v>
      </c>
      <c r="G4037" s="120">
        <v>382873</v>
      </c>
      <c r="H4037" s="124"/>
      <c r="I4037" s="128" t="s">
        <v>1392</v>
      </c>
      <c r="J4037" s="124"/>
      <c r="K4037" s="124"/>
      <c r="L4037" s="124"/>
      <c r="M4037" s="124"/>
      <c r="N4037" s="207">
        <v>2336840.96</v>
      </c>
      <c r="O4037" s="207">
        <v>0</v>
      </c>
      <c r="P4037" s="124" t="s">
        <v>1314</v>
      </c>
    </row>
    <row r="4038" spans="1:16">
      <c r="A4038" s="257" t="s">
        <v>1367</v>
      </c>
      <c r="B4038" s="124"/>
      <c r="C4038" s="125" t="s">
        <v>1367</v>
      </c>
      <c r="D4038" s="119">
        <v>43249</v>
      </c>
      <c r="E4038" s="120" t="s">
        <v>7295</v>
      </c>
      <c r="F4038" s="120" t="s">
        <v>13</v>
      </c>
      <c r="G4038" s="120">
        <v>382875</v>
      </c>
      <c r="H4038" s="124"/>
      <c r="I4038" s="128" t="s">
        <v>1392</v>
      </c>
      <c r="J4038" s="124"/>
      <c r="K4038" s="124"/>
      <c r="L4038" s="124"/>
      <c r="M4038" s="124"/>
      <c r="N4038" s="207">
        <v>617617.67000000004</v>
      </c>
      <c r="O4038" s="207">
        <v>0</v>
      </c>
      <c r="P4038" s="124" t="s">
        <v>1314</v>
      </c>
    </row>
    <row r="4039" spans="1:16">
      <c r="A4039" s="257" t="s">
        <v>1367</v>
      </c>
      <c r="B4039" s="124"/>
      <c r="C4039" s="125" t="s">
        <v>1367</v>
      </c>
      <c r="D4039" s="119">
        <v>43249</v>
      </c>
      <c r="E4039" s="120" t="s">
        <v>7296</v>
      </c>
      <c r="F4039" s="120" t="s">
        <v>13</v>
      </c>
      <c r="G4039" s="120">
        <v>382877</v>
      </c>
      <c r="H4039" s="124"/>
      <c r="I4039" s="128" t="s">
        <v>1392</v>
      </c>
      <c r="J4039" s="124"/>
      <c r="K4039" s="124"/>
      <c r="L4039" s="124"/>
      <c r="M4039" s="124"/>
      <c r="N4039" s="207">
        <v>3961579.55</v>
      </c>
      <c r="O4039" s="207">
        <v>0</v>
      </c>
      <c r="P4039" s="124" t="s">
        <v>1314</v>
      </c>
    </row>
    <row r="4040" spans="1:16">
      <c r="A4040" s="257" t="s">
        <v>1367</v>
      </c>
      <c r="B4040" s="124"/>
      <c r="C4040" s="125" t="s">
        <v>1367</v>
      </c>
      <c r="D4040" s="119">
        <v>43249</v>
      </c>
      <c r="E4040" s="120" t="s">
        <v>7297</v>
      </c>
      <c r="F4040" s="120" t="s">
        <v>13</v>
      </c>
      <c r="G4040" s="120">
        <v>382879</v>
      </c>
      <c r="H4040" s="124"/>
      <c r="I4040" s="128" t="s">
        <v>1392</v>
      </c>
      <c r="J4040" s="124"/>
      <c r="K4040" s="124"/>
      <c r="L4040" s="124"/>
      <c r="M4040" s="124"/>
      <c r="N4040" s="207">
        <v>1696359.53</v>
      </c>
      <c r="O4040" s="207">
        <v>0</v>
      </c>
      <c r="P4040" s="124" t="s">
        <v>1314</v>
      </c>
    </row>
    <row r="4041" spans="1:16">
      <c r="A4041" s="257" t="s">
        <v>1367</v>
      </c>
      <c r="B4041" s="124"/>
      <c r="C4041" s="125" t="s">
        <v>1367</v>
      </c>
      <c r="D4041" s="119">
        <v>43249</v>
      </c>
      <c r="E4041" s="120" t="s">
        <v>7298</v>
      </c>
      <c r="F4041" s="120" t="s">
        <v>13</v>
      </c>
      <c r="G4041" s="120">
        <v>382881</v>
      </c>
      <c r="H4041" s="124"/>
      <c r="I4041" s="128" t="s">
        <v>1392</v>
      </c>
      <c r="J4041" s="124"/>
      <c r="K4041" s="124"/>
      <c r="L4041" s="124"/>
      <c r="M4041" s="124"/>
      <c r="N4041" s="207">
        <v>6418408.1500000004</v>
      </c>
      <c r="O4041" s="207">
        <v>0</v>
      </c>
      <c r="P4041" s="124" t="s">
        <v>1314</v>
      </c>
    </row>
    <row r="4042" spans="1:16">
      <c r="A4042" s="257" t="s">
        <v>1367</v>
      </c>
      <c r="B4042" s="124"/>
      <c r="C4042" s="125" t="s">
        <v>1367</v>
      </c>
      <c r="D4042" s="119">
        <v>43249</v>
      </c>
      <c r="E4042" s="120" t="s">
        <v>7299</v>
      </c>
      <c r="F4042" s="120" t="s">
        <v>13</v>
      </c>
      <c r="G4042" s="120">
        <v>382883</v>
      </c>
      <c r="H4042" s="124"/>
      <c r="I4042" s="128" t="s">
        <v>1392</v>
      </c>
      <c r="J4042" s="124"/>
      <c r="K4042" s="124"/>
      <c r="L4042" s="124"/>
      <c r="M4042" s="124"/>
      <c r="N4042" s="207">
        <v>3355864.19</v>
      </c>
      <c r="O4042" s="207">
        <v>0</v>
      </c>
      <c r="P4042" s="124" t="s">
        <v>1314</v>
      </c>
    </row>
    <row r="4043" spans="1:16">
      <c r="A4043" s="257" t="s">
        <v>1367</v>
      </c>
      <c r="B4043" s="124"/>
      <c r="C4043" s="125" t="s">
        <v>1367</v>
      </c>
      <c r="D4043" s="119">
        <v>43249</v>
      </c>
      <c r="E4043" s="120" t="s">
        <v>7300</v>
      </c>
      <c r="F4043" s="120" t="s">
        <v>13</v>
      </c>
      <c r="G4043" s="120">
        <v>382885</v>
      </c>
      <c r="H4043" s="124"/>
      <c r="I4043" s="128" t="s">
        <v>1392</v>
      </c>
      <c r="J4043" s="124"/>
      <c r="K4043" s="124"/>
      <c r="L4043" s="124"/>
      <c r="M4043" s="124"/>
      <c r="N4043" s="207">
        <v>14933496.199999999</v>
      </c>
      <c r="O4043" s="207">
        <v>0</v>
      </c>
      <c r="P4043" s="124" t="s">
        <v>1314</v>
      </c>
    </row>
    <row r="4044" spans="1:16">
      <c r="A4044" s="257" t="s">
        <v>1367</v>
      </c>
      <c r="B4044" s="124"/>
      <c r="C4044" s="125" t="s">
        <v>1367</v>
      </c>
      <c r="D4044" s="119">
        <v>43249</v>
      </c>
      <c r="E4044" s="120" t="s">
        <v>7301</v>
      </c>
      <c r="F4044" s="120" t="s">
        <v>13</v>
      </c>
      <c r="G4044" s="120">
        <v>382887</v>
      </c>
      <c r="H4044" s="124"/>
      <c r="I4044" s="128" t="s">
        <v>1392</v>
      </c>
      <c r="J4044" s="124"/>
      <c r="K4044" s="124"/>
      <c r="L4044" s="124"/>
      <c r="M4044" s="124"/>
      <c r="N4044" s="207">
        <v>726146.85</v>
      </c>
      <c r="O4044" s="207">
        <v>0</v>
      </c>
      <c r="P4044" s="124" t="s">
        <v>1314</v>
      </c>
    </row>
    <row r="4045" spans="1:16">
      <c r="A4045" s="257" t="s">
        <v>1367</v>
      </c>
      <c r="B4045" s="124"/>
      <c r="C4045" s="125" t="s">
        <v>1367</v>
      </c>
      <c r="D4045" s="119">
        <v>43249</v>
      </c>
      <c r="E4045" s="120" t="s">
        <v>7302</v>
      </c>
      <c r="F4045" s="120" t="s">
        <v>13</v>
      </c>
      <c r="G4045" s="120">
        <v>382889</v>
      </c>
      <c r="H4045" s="124"/>
      <c r="I4045" s="128" t="s">
        <v>1392</v>
      </c>
      <c r="J4045" s="124"/>
      <c r="K4045" s="124"/>
      <c r="L4045" s="124"/>
      <c r="M4045" s="124"/>
      <c r="N4045" s="207">
        <v>833040.53</v>
      </c>
      <c r="O4045" s="207">
        <v>0</v>
      </c>
      <c r="P4045" s="124" t="s">
        <v>1314</v>
      </c>
    </row>
    <row r="4046" spans="1:16">
      <c r="A4046" s="257" t="s">
        <v>1367</v>
      </c>
      <c r="B4046" s="124"/>
      <c r="C4046" s="125" t="s">
        <v>1367</v>
      </c>
      <c r="D4046" s="119">
        <v>43249</v>
      </c>
      <c r="E4046" s="120" t="s">
        <v>7303</v>
      </c>
      <c r="F4046" s="120" t="s">
        <v>13</v>
      </c>
      <c r="G4046" s="120">
        <v>382891</v>
      </c>
      <c r="H4046" s="124"/>
      <c r="I4046" s="128" t="s">
        <v>1392</v>
      </c>
      <c r="J4046" s="124"/>
      <c r="K4046" s="124"/>
      <c r="L4046" s="124"/>
      <c r="M4046" s="124"/>
      <c r="N4046" s="207">
        <v>5826723.96</v>
      </c>
      <c r="O4046" s="207">
        <v>0</v>
      </c>
      <c r="P4046" s="124" t="s">
        <v>1314</v>
      </c>
    </row>
    <row r="4047" spans="1:16">
      <c r="A4047" s="257" t="s">
        <v>1367</v>
      </c>
      <c r="B4047" s="124"/>
      <c r="C4047" s="125" t="s">
        <v>1367</v>
      </c>
      <c r="D4047" s="119">
        <v>43249</v>
      </c>
      <c r="E4047" s="120" t="s">
        <v>7304</v>
      </c>
      <c r="F4047" s="120" t="s">
        <v>13</v>
      </c>
      <c r="G4047" s="120">
        <v>382893</v>
      </c>
      <c r="H4047" s="124"/>
      <c r="I4047" s="128" t="s">
        <v>1392</v>
      </c>
      <c r="J4047" s="124"/>
      <c r="K4047" s="124"/>
      <c r="L4047" s="124"/>
      <c r="M4047" s="124"/>
      <c r="N4047" s="207">
        <v>1938207.66</v>
      </c>
      <c r="O4047" s="207">
        <v>0</v>
      </c>
      <c r="P4047" s="124" t="s">
        <v>1314</v>
      </c>
    </row>
    <row r="4048" spans="1:16">
      <c r="A4048" s="257" t="s">
        <v>1367</v>
      </c>
      <c r="B4048" s="124"/>
      <c r="C4048" s="125" t="s">
        <v>1367</v>
      </c>
      <c r="D4048" s="119">
        <v>43249</v>
      </c>
      <c r="E4048" s="120" t="s">
        <v>7305</v>
      </c>
      <c r="F4048" s="120" t="s">
        <v>13</v>
      </c>
      <c r="G4048" s="120">
        <v>382895</v>
      </c>
      <c r="H4048" s="124"/>
      <c r="I4048" s="128" t="s">
        <v>1392</v>
      </c>
      <c r="J4048" s="124"/>
      <c r="K4048" s="124"/>
      <c r="L4048" s="124"/>
      <c r="M4048" s="124"/>
      <c r="N4048" s="207">
        <v>1949078.7</v>
      </c>
      <c r="O4048" s="207">
        <v>0</v>
      </c>
      <c r="P4048" s="124" t="s">
        <v>1314</v>
      </c>
    </row>
    <row r="4049" spans="1:16">
      <c r="A4049" s="257" t="s">
        <v>1367</v>
      </c>
      <c r="B4049" s="124"/>
      <c r="C4049" s="125" t="s">
        <v>1367</v>
      </c>
      <c r="D4049" s="119">
        <v>43249</v>
      </c>
      <c r="E4049" s="120" t="s">
        <v>7306</v>
      </c>
      <c r="F4049" s="120" t="s">
        <v>13</v>
      </c>
      <c r="G4049" s="120">
        <v>382897</v>
      </c>
      <c r="H4049" s="124"/>
      <c r="I4049" s="128" t="s">
        <v>1392</v>
      </c>
      <c r="J4049" s="124"/>
      <c r="K4049" s="124"/>
      <c r="L4049" s="124"/>
      <c r="M4049" s="124"/>
      <c r="N4049" s="207">
        <v>21833037.100000001</v>
      </c>
      <c r="O4049" s="207">
        <v>0</v>
      </c>
      <c r="P4049" s="124" t="s">
        <v>1314</v>
      </c>
    </row>
    <row r="4050" spans="1:16">
      <c r="A4050" s="257" t="s">
        <v>1367</v>
      </c>
      <c r="B4050" s="124"/>
      <c r="C4050" s="125" t="s">
        <v>1367</v>
      </c>
      <c r="D4050" s="119">
        <v>43249</v>
      </c>
      <c r="E4050" s="120" t="s">
        <v>7307</v>
      </c>
      <c r="F4050" s="120" t="s">
        <v>13</v>
      </c>
      <c r="G4050" s="120">
        <v>382899</v>
      </c>
      <c r="H4050" s="124"/>
      <c r="I4050" s="128" t="s">
        <v>1392</v>
      </c>
      <c r="J4050" s="124"/>
      <c r="K4050" s="124"/>
      <c r="L4050" s="124"/>
      <c r="M4050" s="124"/>
      <c r="N4050" s="207">
        <v>7463350.6500000004</v>
      </c>
      <c r="O4050" s="207">
        <v>0</v>
      </c>
      <c r="P4050" s="124" t="s">
        <v>1314</v>
      </c>
    </row>
    <row r="4051" spans="1:16">
      <c r="A4051" s="257" t="s">
        <v>1367</v>
      </c>
      <c r="B4051" s="124"/>
      <c r="C4051" s="125" t="s">
        <v>1367</v>
      </c>
      <c r="D4051" s="119">
        <v>43249</v>
      </c>
      <c r="E4051" s="120" t="s">
        <v>7308</v>
      </c>
      <c r="F4051" s="120" t="s">
        <v>13</v>
      </c>
      <c r="G4051" s="120">
        <v>382901</v>
      </c>
      <c r="H4051" s="124"/>
      <c r="I4051" s="128" t="s">
        <v>1392</v>
      </c>
      <c r="J4051" s="124"/>
      <c r="K4051" s="124"/>
      <c r="L4051" s="124"/>
      <c r="M4051" s="124"/>
      <c r="N4051" s="207">
        <v>4117.4399999999996</v>
      </c>
      <c r="O4051" s="207">
        <v>0</v>
      </c>
      <c r="P4051" s="124" t="s">
        <v>1314</v>
      </c>
    </row>
    <row r="4052" spans="1:16">
      <c r="A4052" s="257" t="s">
        <v>1367</v>
      </c>
      <c r="B4052" s="124"/>
      <c r="C4052" s="125" t="s">
        <v>1367</v>
      </c>
      <c r="D4052" s="119">
        <v>43249</v>
      </c>
      <c r="E4052" s="120" t="s">
        <v>7309</v>
      </c>
      <c r="F4052" s="120" t="s">
        <v>13</v>
      </c>
      <c r="G4052" s="120">
        <v>382903</v>
      </c>
      <c r="H4052" s="124"/>
      <c r="I4052" s="128" t="s">
        <v>1392</v>
      </c>
      <c r="J4052" s="124"/>
      <c r="K4052" s="124"/>
      <c r="L4052" s="124"/>
      <c r="M4052" s="124"/>
      <c r="N4052" s="207">
        <v>15169.24</v>
      </c>
      <c r="O4052" s="207">
        <v>0</v>
      </c>
      <c r="P4052" s="124" t="s">
        <v>1314</v>
      </c>
    </row>
    <row r="4053" spans="1:16">
      <c r="A4053" s="257" t="s">
        <v>1367</v>
      </c>
      <c r="B4053" s="124"/>
      <c r="C4053" s="125" t="s">
        <v>1367</v>
      </c>
      <c r="D4053" s="119">
        <v>43249</v>
      </c>
      <c r="E4053" s="120" t="s">
        <v>7310</v>
      </c>
      <c r="F4053" s="120" t="s">
        <v>13</v>
      </c>
      <c r="G4053" s="120">
        <v>382905</v>
      </c>
      <c r="H4053" s="124"/>
      <c r="I4053" s="128" t="s">
        <v>1392</v>
      </c>
      <c r="J4053" s="124"/>
      <c r="K4053" s="124"/>
      <c r="L4053" s="124"/>
      <c r="M4053" s="124"/>
      <c r="N4053" s="207">
        <v>3398.38</v>
      </c>
      <c r="O4053" s="207">
        <v>0</v>
      </c>
      <c r="P4053" s="124" t="s">
        <v>1314</v>
      </c>
    </row>
    <row r="4054" spans="1:16">
      <c r="A4054" s="257" t="s">
        <v>1367</v>
      </c>
      <c r="B4054" s="124"/>
      <c r="C4054" s="125" t="s">
        <v>1367</v>
      </c>
      <c r="D4054" s="119">
        <v>43249</v>
      </c>
      <c r="E4054" s="120" t="s">
        <v>7311</v>
      </c>
      <c r="F4054" s="120" t="s">
        <v>13</v>
      </c>
      <c r="G4054" s="120">
        <v>382907</v>
      </c>
      <c r="H4054" s="124"/>
      <c r="I4054" s="128" t="s">
        <v>1392</v>
      </c>
      <c r="J4054" s="124"/>
      <c r="K4054" s="124"/>
      <c r="L4054" s="124"/>
      <c r="M4054" s="124"/>
      <c r="N4054" s="207">
        <v>5361.16</v>
      </c>
      <c r="O4054" s="207">
        <v>0</v>
      </c>
      <c r="P4054" s="124" t="s">
        <v>1314</v>
      </c>
    </row>
    <row r="4055" spans="1:16">
      <c r="A4055" s="257" t="s">
        <v>1367</v>
      </c>
      <c r="B4055" s="124"/>
      <c r="C4055" s="125" t="s">
        <v>1367</v>
      </c>
      <c r="D4055" s="119">
        <v>43249</v>
      </c>
      <c r="E4055" s="120" t="s">
        <v>7312</v>
      </c>
      <c r="F4055" s="120" t="s">
        <v>13</v>
      </c>
      <c r="G4055" s="120">
        <v>382909</v>
      </c>
      <c r="H4055" s="124"/>
      <c r="I4055" s="128" t="s">
        <v>1392</v>
      </c>
      <c r="J4055" s="124"/>
      <c r="K4055" s="124"/>
      <c r="L4055" s="124"/>
      <c r="M4055" s="124"/>
      <c r="N4055" s="207">
        <v>26410.52</v>
      </c>
      <c r="O4055" s="207">
        <v>0</v>
      </c>
      <c r="P4055" s="124" t="s">
        <v>1314</v>
      </c>
    </row>
    <row r="4056" spans="1:16">
      <c r="A4056" s="257" t="s">
        <v>1367</v>
      </c>
      <c r="B4056" s="124"/>
      <c r="C4056" s="125" t="s">
        <v>1367</v>
      </c>
      <c r="D4056" s="119">
        <v>43249</v>
      </c>
      <c r="E4056" s="120" t="s">
        <v>7313</v>
      </c>
      <c r="F4056" s="120" t="s">
        <v>13</v>
      </c>
      <c r="G4056" s="120">
        <v>382911</v>
      </c>
      <c r="H4056" s="124"/>
      <c r="I4056" s="128" t="s">
        <v>1392</v>
      </c>
      <c r="J4056" s="124"/>
      <c r="K4056" s="124"/>
      <c r="L4056" s="124"/>
      <c r="M4056" s="124"/>
      <c r="N4056" s="207">
        <v>41664.14</v>
      </c>
      <c r="O4056" s="207">
        <v>0</v>
      </c>
      <c r="P4056" s="124" t="s">
        <v>1314</v>
      </c>
    </row>
    <row r="4057" spans="1:16">
      <c r="A4057" s="257" t="s">
        <v>1367</v>
      </c>
      <c r="B4057" s="124"/>
      <c r="C4057" s="125" t="s">
        <v>1367</v>
      </c>
      <c r="D4057" s="119">
        <v>43249</v>
      </c>
      <c r="E4057" s="120" t="s">
        <v>7314</v>
      </c>
      <c r="F4057" s="120" t="s">
        <v>13</v>
      </c>
      <c r="G4057" s="120">
        <v>382913</v>
      </c>
      <c r="H4057" s="124"/>
      <c r="I4057" s="128" t="s">
        <v>1392</v>
      </c>
      <c r="J4057" s="124"/>
      <c r="K4057" s="124"/>
      <c r="L4057" s="124"/>
      <c r="M4057" s="124"/>
      <c r="N4057" s="207">
        <v>3905.95</v>
      </c>
      <c r="O4057" s="207">
        <v>0</v>
      </c>
      <c r="P4057" s="124" t="s">
        <v>1314</v>
      </c>
    </row>
    <row r="4058" spans="1:16">
      <c r="A4058" s="257" t="s">
        <v>1367</v>
      </c>
      <c r="B4058" s="124"/>
      <c r="C4058" s="125" t="s">
        <v>1367</v>
      </c>
      <c r="D4058" s="119">
        <v>43249</v>
      </c>
      <c r="E4058" s="120" t="s">
        <v>7315</v>
      </c>
      <c r="F4058" s="120" t="s">
        <v>13</v>
      </c>
      <c r="G4058" s="120">
        <v>382915</v>
      </c>
      <c r="H4058" s="124"/>
      <c r="I4058" s="128" t="s">
        <v>1392</v>
      </c>
      <c r="J4058" s="124"/>
      <c r="K4058" s="124"/>
      <c r="L4058" s="124"/>
      <c r="M4058" s="124"/>
      <c r="N4058" s="207">
        <v>14142.78</v>
      </c>
      <c r="O4058" s="207">
        <v>0</v>
      </c>
      <c r="P4058" s="124" t="s">
        <v>1314</v>
      </c>
    </row>
    <row r="4059" spans="1:16">
      <c r="A4059" s="257" t="s">
        <v>1367</v>
      </c>
      <c r="B4059" s="124"/>
      <c r="C4059" s="125" t="s">
        <v>1367</v>
      </c>
      <c r="D4059" s="119">
        <v>43249</v>
      </c>
      <c r="E4059" s="120" t="s">
        <v>7316</v>
      </c>
      <c r="F4059" s="120" t="s">
        <v>13</v>
      </c>
      <c r="G4059" s="120">
        <v>382917</v>
      </c>
      <c r="H4059" s="124"/>
      <c r="I4059" s="128" t="s">
        <v>1392</v>
      </c>
      <c r="J4059" s="124"/>
      <c r="K4059" s="124"/>
      <c r="L4059" s="124"/>
      <c r="M4059" s="124"/>
      <c r="N4059" s="207">
        <v>30355.09</v>
      </c>
      <c r="O4059" s="207">
        <v>0</v>
      </c>
      <c r="P4059" s="124" t="s">
        <v>1314</v>
      </c>
    </row>
    <row r="4060" spans="1:16">
      <c r="A4060" s="257" t="s">
        <v>1367</v>
      </c>
      <c r="B4060" s="124"/>
      <c r="C4060" s="125" t="s">
        <v>1367</v>
      </c>
      <c r="D4060" s="119">
        <v>43249</v>
      </c>
      <c r="E4060" s="120" t="s">
        <v>7317</v>
      </c>
      <c r="F4060" s="120" t="s">
        <v>13</v>
      </c>
      <c r="G4060" s="120">
        <v>382919</v>
      </c>
      <c r="H4060" s="124"/>
      <c r="I4060" s="128" t="s">
        <v>1392</v>
      </c>
      <c r="J4060" s="124"/>
      <c r="K4060" s="124"/>
      <c r="L4060" s="124"/>
      <c r="M4060" s="124"/>
      <c r="N4060" s="207">
        <v>422899.24</v>
      </c>
      <c r="O4060" s="207">
        <v>0</v>
      </c>
      <c r="P4060" s="124" t="s">
        <v>1314</v>
      </c>
    </row>
    <row r="4061" spans="1:16">
      <c r="A4061" s="257" t="s">
        <v>1367</v>
      </c>
      <c r="B4061" s="124"/>
      <c r="C4061" s="125" t="s">
        <v>1367</v>
      </c>
      <c r="D4061" s="119">
        <v>43249</v>
      </c>
      <c r="E4061" s="120" t="s">
        <v>7318</v>
      </c>
      <c r="F4061" s="120" t="s">
        <v>13</v>
      </c>
      <c r="G4061" s="120">
        <v>382921</v>
      </c>
      <c r="H4061" s="124"/>
      <c r="I4061" s="128" t="s">
        <v>1392</v>
      </c>
      <c r="J4061" s="124"/>
      <c r="K4061" s="124"/>
      <c r="L4061" s="124"/>
      <c r="M4061" s="124"/>
      <c r="N4061" s="207">
        <v>1436990.47</v>
      </c>
      <c r="O4061" s="207">
        <v>0</v>
      </c>
      <c r="P4061" s="124" t="s">
        <v>1314</v>
      </c>
    </row>
    <row r="4062" spans="1:16">
      <c r="A4062" s="257" t="s">
        <v>1367</v>
      </c>
      <c r="B4062" s="124"/>
      <c r="C4062" s="125" t="s">
        <v>1367</v>
      </c>
      <c r="D4062" s="119">
        <v>43249</v>
      </c>
      <c r="E4062" s="120" t="s">
        <v>7319</v>
      </c>
      <c r="F4062" s="120" t="s">
        <v>13</v>
      </c>
      <c r="G4062" s="120">
        <v>382923</v>
      </c>
      <c r="H4062" s="124"/>
      <c r="I4062" s="128" t="s">
        <v>1392</v>
      </c>
      <c r="J4062" s="124"/>
      <c r="K4062" s="124"/>
      <c r="L4062" s="124"/>
      <c r="M4062" s="124"/>
      <c r="N4062" s="207">
        <v>5437049.8899999997</v>
      </c>
      <c r="O4062" s="207">
        <v>0</v>
      </c>
      <c r="P4062" s="124" t="s">
        <v>1314</v>
      </c>
    </row>
    <row r="4063" spans="1:16">
      <c r="A4063" s="257" t="s">
        <v>1367</v>
      </c>
      <c r="B4063" s="124"/>
      <c r="C4063" s="125" t="s">
        <v>1367</v>
      </c>
      <c r="D4063" s="119">
        <v>43249</v>
      </c>
      <c r="E4063" s="120" t="s">
        <v>7320</v>
      </c>
      <c r="F4063" s="120" t="s">
        <v>13</v>
      </c>
      <c r="G4063" s="120">
        <v>382925</v>
      </c>
      <c r="H4063" s="124"/>
      <c r="I4063" s="128" t="s">
        <v>1392</v>
      </c>
      <c r="J4063" s="124"/>
      <c r="K4063" s="124"/>
      <c r="L4063" s="124"/>
      <c r="M4063" s="124"/>
      <c r="N4063" s="207">
        <v>358239.08</v>
      </c>
      <c r="O4063" s="207">
        <v>0</v>
      </c>
      <c r="P4063" s="124" t="s">
        <v>1314</v>
      </c>
    </row>
    <row r="4064" spans="1:16">
      <c r="A4064" s="257" t="s">
        <v>1367</v>
      </c>
      <c r="B4064" s="124"/>
      <c r="C4064" s="125" t="s">
        <v>1367</v>
      </c>
      <c r="D4064" s="119">
        <v>43249</v>
      </c>
      <c r="E4064" s="120" t="s">
        <v>7321</v>
      </c>
      <c r="F4064" s="120" t="s">
        <v>13</v>
      </c>
      <c r="G4064" s="120">
        <v>382927</v>
      </c>
      <c r="H4064" s="124"/>
      <c r="I4064" s="128" t="s">
        <v>1392</v>
      </c>
      <c r="J4064" s="124"/>
      <c r="K4064" s="124"/>
      <c r="L4064" s="124"/>
      <c r="M4064" s="124"/>
      <c r="N4064" s="207">
        <v>983945.65</v>
      </c>
      <c r="O4064" s="207">
        <v>0</v>
      </c>
      <c r="P4064" s="124" t="s">
        <v>1314</v>
      </c>
    </row>
    <row r="4065" spans="1:16">
      <c r="A4065" s="257" t="s">
        <v>1367</v>
      </c>
      <c r="B4065" s="124"/>
      <c r="C4065" s="125" t="s">
        <v>1367</v>
      </c>
      <c r="D4065" s="119">
        <v>43249</v>
      </c>
      <c r="E4065" s="120" t="s">
        <v>7322</v>
      </c>
      <c r="F4065" s="120" t="s">
        <v>13</v>
      </c>
      <c r="G4065" s="120">
        <v>382929</v>
      </c>
      <c r="H4065" s="124"/>
      <c r="I4065" s="128" t="s">
        <v>1392</v>
      </c>
      <c r="J4065" s="124"/>
      <c r="K4065" s="124"/>
      <c r="L4065" s="124"/>
      <c r="M4065" s="124"/>
      <c r="N4065" s="207">
        <v>3946863.13</v>
      </c>
      <c r="O4065" s="207">
        <v>0</v>
      </c>
      <c r="P4065" s="124" t="s">
        <v>1314</v>
      </c>
    </row>
    <row r="4066" spans="1:16">
      <c r="A4066" s="257" t="s">
        <v>1367</v>
      </c>
      <c r="B4066" s="124"/>
      <c r="C4066" s="125" t="s">
        <v>1367</v>
      </c>
      <c r="D4066" s="119">
        <v>43249</v>
      </c>
      <c r="E4066" s="120" t="s">
        <v>7323</v>
      </c>
      <c r="F4066" s="120" t="s">
        <v>13</v>
      </c>
      <c r="G4066" s="120">
        <v>382931</v>
      </c>
      <c r="H4066" s="124"/>
      <c r="I4066" s="128" t="s">
        <v>1392</v>
      </c>
      <c r="J4066" s="124"/>
      <c r="K4066" s="124"/>
      <c r="L4066" s="124"/>
      <c r="M4066" s="124"/>
      <c r="N4066" s="207">
        <v>9217275.1099999994</v>
      </c>
      <c r="O4066" s="207">
        <v>0</v>
      </c>
      <c r="P4066" s="124" t="s">
        <v>1314</v>
      </c>
    </row>
    <row r="4067" spans="1:16">
      <c r="A4067" s="257" t="s">
        <v>1367</v>
      </c>
      <c r="B4067" s="124"/>
      <c r="C4067" s="125" t="s">
        <v>1367</v>
      </c>
      <c r="D4067" s="119">
        <v>43249</v>
      </c>
      <c r="E4067" s="120" t="s">
        <v>7324</v>
      </c>
      <c r="F4067" s="120" t="s">
        <v>13</v>
      </c>
      <c r="G4067" s="120">
        <v>382933</v>
      </c>
      <c r="H4067" s="124"/>
      <c r="I4067" s="128" t="s">
        <v>1392</v>
      </c>
      <c r="J4067" s="124"/>
      <c r="K4067" s="124"/>
      <c r="L4067" s="124"/>
      <c r="M4067" s="124"/>
      <c r="N4067" s="207">
        <v>2747475.96</v>
      </c>
      <c r="O4067" s="207">
        <v>0</v>
      </c>
      <c r="P4067" s="124" t="s">
        <v>1314</v>
      </c>
    </row>
    <row r="4068" spans="1:16">
      <c r="A4068" s="257" t="s">
        <v>1367</v>
      </c>
      <c r="B4068" s="124"/>
      <c r="C4068" s="125" t="s">
        <v>1367</v>
      </c>
      <c r="D4068" s="119">
        <v>43249</v>
      </c>
      <c r="E4068" s="120" t="s">
        <v>7325</v>
      </c>
      <c r="F4068" s="120" t="s">
        <v>13</v>
      </c>
      <c r="G4068" s="120">
        <v>382935</v>
      </c>
      <c r="H4068" s="124"/>
      <c r="I4068" s="128" t="s">
        <v>1392</v>
      </c>
      <c r="J4068" s="124"/>
      <c r="K4068" s="124"/>
      <c r="L4068" s="124"/>
      <c r="M4068" s="124"/>
      <c r="N4068" s="207">
        <v>181027.03</v>
      </c>
      <c r="O4068" s="207">
        <v>0</v>
      </c>
      <c r="P4068" s="124" t="s">
        <v>1314</v>
      </c>
    </row>
    <row r="4069" spans="1:16">
      <c r="A4069" s="257" t="s">
        <v>1367</v>
      </c>
      <c r="B4069" s="124"/>
      <c r="C4069" s="125" t="s">
        <v>1367</v>
      </c>
      <c r="D4069" s="119">
        <v>43249</v>
      </c>
      <c r="E4069" s="120" t="s">
        <v>7326</v>
      </c>
      <c r="F4069" s="120" t="s">
        <v>13</v>
      </c>
      <c r="G4069" s="120">
        <v>382937</v>
      </c>
      <c r="H4069" s="124"/>
      <c r="I4069" s="128" t="s">
        <v>1392</v>
      </c>
      <c r="J4069" s="124"/>
      <c r="K4069" s="124"/>
      <c r="L4069" s="124"/>
      <c r="M4069" s="124"/>
      <c r="N4069" s="207">
        <v>1695801.26</v>
      </c>
      <c r="O4069" s="207">
        <v>0</v>
      </c>
      <c r="P4069" s="124" t="s">
        <v>1314</v>
      </c>
    </row>
    <row r="4070" spans="1:16">
      <c r="A4070" s="257" t="s">
        <v>1367</v>
      </c>
      <c r="B4070" s="124"/>
      <c r="C4070" s="125" t="s">
        <v>1367</v>
      </c>
      <c r="D4070" s="119">
        <v>43249</v>
      </c>
      <c r="E4070" s="120" t="s">
        <v>7327</v>
      </c>
      <c r="F4070" s="120" t="s">
        <v>13</v>
      </c>
      <c r="G4070" s="120">
        <v>382939</v>
      </c>
      <c r="H4070" s="124"/>
      <c r="I4070" s="128" t="s">
        <v>1392</v>
      </c>
      <c r="J4070" s="124"/>
      <c r="K4070" s="124"/>
      <c r="L4070" s="124"/>
      <c r="M4070" s="124"/>
      <c r="N4070" s="207">
        <v>2121418.09</v>
      </c>
      <c r="O4070" s="207">
        <v>0</v>
      </c>
      <c r="P4070" s="124" t="s">
        <v>1314</v>
      </c>
    </row>
    <row r="4071" spans="1:16">
      <c r="A4071" s="257" t="s">
        <v>1367</v>
      </c>
      <c r="B4071" s="124"/>
      <c r="C4071" s="125" t="s">
        <v>1367</v>
      </c>
      <c r="D4071" s="119">
        <v>43249</v>
      </c>
      <c r="E4071" s="120" t="s">
        <v>7328</v>
      </c>
      <c r="F4071" s="120" t="s">
        <v>13</v>
      </c>
      <c r="G4071" s="120">
        <v>382941</v>
      </c>
      <c r="H4071" s="124"/>
      <c r="I4071" s="128" t="s">
        <v>1392</v>
      </c>
      <c r="J4071" s="124"/>
      <c r="K4071" s="124"/>
      <c r="L4071" s="124"/>
      <c r="M4071" s="124"/>
      <c r="N4071" s="207">
        <v>1657771.34</v>
      </c>
      <c r="O4071" s="207">
        <v>0</v>
      </c>
      <c r="P4071" s="124" t="s">
        <v>1314</v>
      </c>
    </row>
    <row r="4072" spans="1:16">
      <c r="A4072" s="257" t="s">
        <v>1367</v>
      </c>
      <c r="B4072" s="124"/>
      <c r="C4072" s="125" t="s">
        <v>1367</v>
      </c>
      <c r="D4072" s="119">
        <v>43249</v>
      </c>
      <c r="E4072" s="120" t="s">
        <v>7329</v>
      </c>
      <c r="F4072" s="120" t="s">
        <v>13</v>
      </c>
      <c r="G4072" s="120">
        <v>382943</v>
      </c>
      <c r="H4072" s="124"/>
      <c r="I4072" s="128" t="s">
        <v>1392</v>
      </c>
      <c r="J4072" s="124"/>
      <c r="K4072" s="124"/>
      <c r="L4072" s="124"/>
      <c r="M4072" s="124"/>
      <c r="N4072" s="207">
        <v>4553263.74</v>
      </c>
      <c r="O4072" s="207">
        <v>0</v>
      </c>
      <c r="P4072" s="124" t="s">
        <v>1314</v>
      </c>
    </row>
    <row r="4073" spans="1:16">
      <c r="A4073" s="257" t="s">
        <v>1367</v>
      </c>
      <c r="B4073" s="124"/>
      <c r="C4073" s="125" t="s">
        <v>1367</v>
      </c>
      <c r="D4073" s="119">
        <v>43249</v>
      </c>
      <c r="E4073" s="120" t="s">
        <v>7330</v>
      </c>
      <c r="F4073" s="120" t="s">
        <v>13</v>
      </c>
      <c r="G4073" s="120">
        <v>382945</v>
      </c>
      <c r="H4073" s="124"/>
      <c r="I4073" s="128" t="s">
        <v>1392</v>
      </c>
      <c r="J4073" s="124"/>
      <c r="K4073" s="124"/>
      <c r="L4073" s="124"/>
      <c r="M4073" s="124"/>
      <c r="N4073" s="207">
        <v>2288043.65</v>
      </c>
      <c r="O4073" s="207">
        <v>0</v>
      </c>
      <c r="P4073" s="124" t="s">
        <v>1314</v>
      </c>
    </row>
    <row r="4074" spans="1:16">
      <c r="A4074" s="257" t="s">
        <v>1367</v>
      </c>
      <c r="B4074" s="124"/>
      <c r="C4074" s="125" t="s">
        <v>1367</v>
      </c>
      <c r="D4074" s="119">
        <v>43249</v>
      </c>
      <c r="E4074" s="120" t="s">
        <v>7331</v>
      </c>
      <c r="F4074" s="120" t="s">
        <v>13</v>
      </c>
      <c r="G4074" s="120">
        <v>382947</v>
      </c>
      <c r="H4074" s="124"/>
      <c r="I4074" s="128" t="s">
        <v>1392</v>
      </c>
      <c r="J4074" s="124"/>
      <c r="K4074" s="124"/>
      <c r="L4074" s="124"/>
      <c r="M4074" s="124"/>
      <c r="N4074" s="207">
        <v>3857081.31</v>
      </c>
      <c r="O4074" s="207">
        <v>0</v>
      </c>
      <c r="P4074" s="124" t="s">
        <v>1314</v>
      </c>
    </row>
    <row r="4075" spans="1:16">
      <c r="A4075" s="257" t="s">
        <v>1367</v>
      </c>
      <c r="B4075" s="124"/>
      <c r="C4075" s="125" t="s">
        <v>1367</v>
      </c>
      <c r="D4075" s="119">
        <v>43249</v>
      </c>
      <c r="E4075" s="120" t="s">
        <v>7332</v>
      </c>
      <c r="F4075" s="120" t="s">
        <v>13</v>
      </c>
      <c r="G4075" s="120">
        <v>382949</v>
      </c>
      <c r="H4075" s="124"/>
      <c r="I4075" s="128" t="s">
        <v>1392</v>
      </c>
      <c r="J4075" s="124"/>
      <c r="K4075" s="124"/>
      <c r="L4075" s="124"/>
      <c r="M4075" s="124"/>
      <c r="N4075" s="207">
        <v>4935832.7699999996</v>
      </c>
      <c r="O4075" s="207">
        <v>0</v>
      </c>
      <c r="P4075" s="124" t="s">
        <v>1314</v>
      </c>
    </row>
    <row r="4076" spans="1:16">
      <c r="A4076" s="257" t="s">
        <v>1367</v>
      </c>
      <c r="B4076" s="124"/>
      <c r="C4076" s="125" t="s">
        <v>1367</v>
      </c>
      <c r="D4076" s="119">
        <v>43249</v>
      </c>
      <c r="E4076" s="120" t="s">
        <v>7333</v>
      </c>
      <c r="F4076" s="120" t="s">
        <v>13</v>
      </c>
      <c r="G4076" s="120">
        <v>382951</v>
      </c>
      <c r="H4076" s="124"/>
      <c r="I4076" s="128" t="s">
        <v>1392</v>
      </c>
      <c r="J4076" s="124"/>
      <c r="K4076" s="124"/>
      <c r="L4076" s="124"/>
      <c r="M4076" s="124"/>
      <c r="N4076" s="207">
        <v>13556844.439999999</v>
      </c>
      <c r="O4076" s="207">
        <v>0</v>
      </c>
      <c r="P4076" s="124" t="s">
        <v>1314</v>
      </c>
    </row>
    <row r="4077" spans="1:16">
      <c r="A4077" s="257" t="s">
        <v>1367</v>
      </c>
      <c r="B4077" s="124"/>
      <c r="C4077" s="125" t="s">
        <v>1367</v>
      </c>
      <c r="D4077" s="119">
        <v>43249</v>
      </c>
      <c r="E4077" s="120" t="s">
        <v>7334</v>
      </c>
      <c r="F4077" s="120" t="s">
        <v>13</v>
      </c>
      <c r="G4077" s="120">
        <v>382953</v>
      </c>
      <c r="H4077" s="124"/>
      <c r="I4077" s="128" t="s">
        <v>1392</v>
      </c>
      <c r="J4077" s="124"/>
      <c r="K4077" s="124"/>
      <c r="L4077" s="124"/>
      <c r="M4077" s="124"/>
      <c r="N4077" s="207">
        <v>5323514.97</v>
      </c>
      <c r="O4077" s="207">
        <v>0</v>
      </c>
      <c r="P4077" s="124" t="s">
        <v>1314</v>
      </c>
    </row>
    <row r="4078" spans="1:16">
      <c r="A4078" s="257" t="s">
        <v>1367</v>
      </c>
      <c r="B4078" s="124"/>
      <c r="C4078" s="125" t="s">
        <v>1367</v>
      </c>
      <c r="D4078" s="119">
        <v>43249</v>
      </c>
      <c r="E4078" s="120" t="s">
        <v>7335</v>
      </c>
      <c r="F4078" s="120" t="s">
        <v>13</v>
      </c>
      <c r="G4078" s="120">
        <v>382955</v>
      </c>
      <c r="H4078" s="124"/>
      <c r="I4078" s="128" t="s">
        <v>1392</v>
      </c>
      <c r="J4078" s="124"/>
      <c r="K4078" s="124"/>
      <c r="L4078" s="124"/>
      <c r="M4078" s="124"/>
      <c r="N4078" s="207">
        <v>10593926.880000001</v>
      </c>
      <c r="O4078" s="207">
        <v>0</v>
      </c>
      <c r="P4078" s="124" t="s">
        <v>1314</v>
      </c>
    </row>
    <row r="4079" spans="1:16">
      <c r="A4079" s="257" t="s">
        <v>1367</v>
      </c>
      <c r="B4079" s="124"/>
      <c r="C4079" s="125" t="s">
        <v>1367</v>
      </c>
      <c r="D4079" s="119">
        <v>43249</v>
      </c>
      <c r="E4079" s="120" t="s">
        <v>7336</v>
      </c>
      <c r="F4079" s="120" t="s">
        <v>13</v>
      </c>
      <c r="G4079" s="120">
        <v>382957</v>
      </c>
      <c r="H4079" s="124"/>
      <c r="I4079" s="128" t="s">
        <v>1392</v>
      </c>
      <c r="J4079" s="124"/>
      <c r="K4079" s="124"/>
      <c r="L4079" s="124"/>
      <c r="M4079" s="124"/>
      <c r="N4079" s="207">
        <v>2494198.52</v>
      </c>
      <c r="O4079" s="207">
        <v>0</v>
      </c>
      <c r="P4079" s="124" t="s">
        <v>1314</v>
      </c>
    </row>
    <row r="4080" spans="1:16">
      <c r="A4080" s="257" t="s">
        <v>1367</v>
      </c>
      <c r="B4080" s="124"/>
      <c r="C4080" s="125" t="s">
        <v>1367</v>
      </c>
      <c r="D4080" s="119">
        <v>43249</v>
      </c>
      <c r="E4080" s="120" t="s">
        <v>7337</v>
      </c>
      <c r="F4080" s="120" t="s">
        <v>13</v>
      </c>
      <c r="G4080" s="120">
        <v>382959</v>
      </c>
      <c r="H4080" s="124"/>
      <c r="I4080" s="128" t="s">
        <v>1392</v>
      </c>
      <c r="J4080" s="124"/>
      <c r="K4080" s="124"/>
      <c r="L4080" s="124"/>
      <c r="M4080" s="124"/>
      <c r="N4080" s="207">
        <v>979424.29</v>
      </c>
      <c r="O4080" s="207">
        <v>0</v>
      </c>
      <c r="P4080" s="124" t="s">
        <v>1314</v>
      </c>
    </row>
    <row r="4081" spans="1:16">
      <c r="A4081" s="257" t="s">
        <v>1367</v>
      </c>
      <c r="B4081" s="124"/>
      <c r="C4081" s="125" t="s">
        <v>1367</v>
      </c>
      <c r="D4081" s="119">
        <v>43249</v>
      </c>
      <c r="E4081" s="120" t="s">
        <v>7338</v>
      </c>
      <c r="F4081" s="120" t="s">
        <v>13</v>
      </c>
      <c r="G4081" s="120">
        <v>382961</v>
      </c>
      <c r="H4081" s="124"/>
      <c r="I4081" s="128" t="s">
        <v>1392</v>
      </c>
      <c r="J4081" s="124"/>
      <c r="K4081" s="124"/>
      <c r="L4081" s="124"/>
      <c r="M4081" s="124"/>
      <c r="N4081" s="207">
        <v>17364729.109999999</v>
      </c>
      <c r="O4081" s="207">
        <v>0</v>
      </c>
      <c r="P4081" s="124" t="s">
        <v>1314</v>
      </c>
    </row>
    <row r="4082" spans="1:16">
      <c r="A4082" s="257" t="s">
        <v>1367</v>
      </c>
      <c r="B4082" s="124"/>
      <c r="C4082" s="125" t="s">
        <v>1367</v>
      </c>
      <c r="D4082" s="119">
        <v>43249</v>
      </c>
      <c r="E4082" s="120" t="s">
        <v>7339</v>
      </c>
      <c r="F4082" s="120" t="s">
        <v>13</v>
      </c>
      <c r="G4082" s="120">
        <v>382963</v>
      </c>
      <c r="H4082" s="124"/>
      <c r="I4082" s="128" t="s">
        <v>1392</v>
      </c>
      <c r="J4082" s="124"/>
      <c r="K4082" s="124"/>
      <c r="L4082" s="124"/>
      <c r="M4082" s="124"/>
      <c r="N4082" s="207">
        <v>17025893</v>
      </c>
      <c r="O4082" s="207">
        <v>0</v>
      </c>
      <c r="P4082" s="124" t="s">
        <v>1314</v>
      </c>
    </row>
    <row r="4083" spans="1:16">
      <c r="A4083" s="257" t="s">
        <v>1367</v>
      </c>
      <c r="B4083" s="124"/>
      <c r="C4083" s="125" t="s">
        <v>1367</v>
      </c>
      <c r="D4083" s="119">
        <v>43249</v>
      </c>
      <c r="E4083" s="120" t="s">
        <v>7340</v>
      </c>
      <c r="F4083" s="120" t="s">
        <v>13</v>
      </c>
      <c r="G4083" s="120">
        <v>382965</v>
      </c>
      <c r="H4083" s="124"/>
      <c r="I4083" s="128" t="s">
        <v>1392</v>
      </c>
      <c r="J4083" s="124"/>
      <c r="K4083" s="124"/>
      <c r="L4083" s="124"/>
      <c r="M4083" s="124"/>
      <c r="N4083" s="207">
        <v>8408957.1300000008</v>
      </c>
      <c r="O4083" s="207">
        <v>0</v>
      </c>
      <c r="P4083" s="124" t="s">
        <v>1314</v>
      </c>
    </row>
    <row r="4084" spans="1:16">
      <c r="A4084" s="257" t="s">
        <v>1367</v>
      </c>
      <c r="B4084" s="124"/>
      <c r="C4084" s="125" t="s">
        <v>1367</v>
      </c>
      <c r="D4084" s="119">
        <v>43249</v>
      </c>
      <c r="E4084" s="120" t="s">
        <v>7341</v>
      </c>
      <c r="F4084" s="120" t="s">
        <v>13</v>
      </c>
      <c r="G4084" s="120">
        <v>382967</v>
      </c>
      <c r="H4084" s="124"/>
      <c r="I4084" s="128" t="s">
        <v>1392</v>
      </c>
      <c r="J4084" s="124"/>
      <c r="K4084" s="124"/>
      <c r="L4084" s="124"/>
      <c r="M4084" s="124"/>
      <c r="N4084" s="207">
        <v>100997450</v>
      </c>
      <c r="O4084" s="207">
        <v>0</v>
      </c>
      <c r="P4084" s="124" t="s">
        <v>1314</v>
      </c>
    </row>
    <row r="4085" spans="1:16">
      <c r="A4085" s="257" t="s">
        <v>1367</v>
      </c>
      <c r="B4085" s="124"/>
      <c r="C4085" s="125" t="s">
        <v>1367</v>
      </c>
      <c r="D4085" s="119">
        <v>43249</v>
      </c>
      <c r="E4085" s="120" t="s">
        <v>7342</v>
      </c>
      <c r="F4085" s="120" t="s">
        <v>13</v>
      </c>
      <c r="G4085" s="120">
        <v>382969</v>
      </c>
      <c r="H4085" s="124"/>
      <c r="I4085" s="128" t="s">
        <v>1392</v>
      </c>
      <c r="J4085" s="124"/>
      <c r="K4085" s="124"/>
      <c r="L4085" s="124"/>
      <c r="M4085" s="124"/>
      <c r="N4085" s="207">
        <v>43408645.780000001</v>
      </c>
      <c r="O4085" s="207">
        <v>0</v>
      </c>
      <c r="P4085" s="124" t="s">
        <v>1314</v>
      </c>
    </row>
    <row r="4086" spans="1:16">
      <c r="A4086" s="257" t="s">
        <v>1367</v>
      </c>
      <c r="B4086" s="124"/>
      <c r="C4086" s="125" t="s">
        <v>1367</v>
      </c>
      <c r="D4086" s="119">
        <v>43249</v>
      </c>
      <c r="E4086" s="120" t="s">
        <v>7343</v>
      </c>
      <c r="F4086" s="120" t="s">
        <v>13</v>
      </c>
      <c r="G4086" s="120">
        <v>382971</v>
      </c>
      <c r="H4086" s="124"/>
      <c r="I4086" s="128" t="s">
        <v>1392</v>
      </c>
      <c r="J4086" s="124"/>
      <c r="K4086" s="124"/>
      <c r="L4086" s="124"/>
      <c r="M4086" s="124"/>
      <c r="N4086" s="207">
        <v>9615.66</v>
      </c>
      <c r="O4086" s="207">
        <v>0</v>
      </c>
      <c r="P4086" s="124" t="s">
        <v>1314</v>
      </c>
    </row>
    <row r="4087" spans="1:16">
      <c r="A4087" s="257" t="s">
        <v>1367</v>
      </c>
      <c r="B4087" s="124"/>
      <c r="C4087" s="125" t="s">
        <v>1367</v>
      </c>
      <c r="D4087" s="119">
        <v>43249</v>
      </c>
      <c r="E4087" s="120" t="s">
        <v>7344</v>
      </c>
      <c r="F4087" s="120" t="s">
        <v>13</v>
      </c>
      <c r="G4087" s="120">
        <v>382973</v>
      </c>
      <c r="H4087" s="124"/>
      <c r="I4087" s="128" t="s">
        <v>1392</v>
      </c>
      <c r="J4087" s="124"/>
      <c r="K4087" s="124"/>
      <c r="L4087" s="124"/>
      <c r="M4087" s="124"/>
      <c r="N4087" s="207">
        <v>15578.92</v>
      </c>
      <c r="O4087" s="207">
        <v>0</v>
      </c>
      <c r="P4087" s="124" t="s">
        <v>1314</v>
      </c>
    </row>
    <row r="4088" spans="1:16">
      <c r="A4088" s="257" t="s">
        <v>1367</v>
      </c>
      <c r="B4088" s="124"/>
      <c r="C4088" s="125" t="s">
        <v>1367</v>
      </c>
      <c r="D4088" s="119">
        <v>43249</v>
      </c>
      <c r="E4088" s="120" t="s">
        <v>7345</v>
      </c>
      <c r="F4088" s="120" t="s">
        <v>13</v>
      </c>
      <c r="G4088" s="120">
        <v>382975</v>
      </c>
      <c r="H4088" s="124"/>
      <c r="I4088" s="128" t="s">
        <v>1392</v>
      </c>
      <c r="J4088" s="124"/>
      <c r="K4088" s="124"/>
      <c r="L4088" s="124"/>
      <c r="M4088" s="124"/>
      <c r="N4088" s="207">
        <v>1026.46</v>
      </c>
      <c r="O4088" s="207">
        <v>0</v>
      </c>
      <c r="P4088" s="124" t="s">
        <v>1314</v>
      </c>
    </row>
    <row r="4089" spans="1:16">
      <c r="A4089" s="257" t="s">
        <v>1367</v>
      </c>
      <c r="B4089" s="124"/>
      <c r="C4089" s="125" t="s">
        <v>1367</v>
      </c>
      <c r="D4089" s="119">
        <v>43249</v>
      </c>
      <c r="E4089" s="120" t="s">
        <v>7346</v>
      </c>
      <c r="F4089" s="120" t="s">
        <v>13</v>
      </c>
      <c r="G4089" s="120">
        <v>382977</v>
      </c>
      <c r="H4089" s="124"/>
      <c r="I4089" s="128" t="s">
        <v>1392</v>
      </c>
      <c r="J4089" s="124"/>
      <c r="K4089" s="124"/>
      <c r="L4089" s="124"/>
      <c r="M4089" s="124"/>
      <c r="N4089" s="207">
        <v>15169.24</v>
      </c>
      <c r="O4089" s="207">
        <v>0</v>
      </c>
      <c r="P4089" s="124" t="s">
        <v>1314</v>
      </c>
    </row>
    <row r="4090" spans="1:16">
      <c r="A4090" s="257" t="s">
        <v>1367</v>
      </c>
      <c r="B4090" s="124"/>
      <c r="C4090" s="125" t="s">
        <v>1367</v>
      </c>
      <c r="D4090" s="119">
        <v>43249</v>
      </c>
      <c r="E4090" s="120" t="s">
        <v>7347</v>
      </c>
      <c r="F4090" s="120" t="s">
        <v>13</v>
      </c>
      <c r="G4090" s="120">
        <v>382979</v>
      </c>
      <c r="H4090" s="124"/>
      <c r="I4090" s="128" t="s">
        <v>1392</v>
      </c>
      <c r="J4090" s="124"/>
      <c r="K4090" s="124"/>
      <c r="L4090" s="124"/>
      <c r="M4090" s="124"/>
      <c r="N4090" s="207">
        <v>15169.24</v>
      </c>
      <c r="O4090" s="207">
        <v>0</v>
      </c>
      <c r="P4090" s="124" t="s">
        <v>1314</v>
      </c>
    </row>
    <row r="4091" spans="1:16">
      <c r="A4091" s="257" t="s">
        <v>1367</v>
      </c>
      <c r="B4091" s="124"/>
      <c r="C4091" s="125" t="s">
        <v>1367</v>
      </c>
      <c r="D4091" s="119">
        <v>43249</v>
      </c>
      <c r="E4091" s="120" t="s">
        <v>7348</v>
      </c>
      <c r="F4091" s="120" t="s">
        <v>13</v>
      </c>
      <c r="G4091" s="120">
        <v>382981</v>
      </c>
      <c r="H4091" s="124"/>
      <c r="I4091" s="128" t="s">
        <v>1392</v>
      </c>
      <c r="J4091" s="124"/>
      <c r="K4091" s="124"/>
      <c r="L4091" s="124"/>
      <c r="M4091" s="124"/>
      <c r="N4091" s="207">
        <v>15169.24</v>
      </c>
      <c r="O4091" s="207">
        <v>0</v>
      </c>
      <c r="P4091" s="124" t="s">
        <v>1314</v>
      </c>
    </row>
    <row r="4092" spans="1:16">
      <c r="A4092" s="257" t="s">
        <v>1367</v>
      </c>
      <c r="B4092" s="124"/>
      <c r="C4092" s="125" t="s">
        <v>1367</v>
      </c>
      <c r="D4092" s="119">
        <v>43249</v>
      </c>
      <c r="E4092" s="120" t="s">
        <v>7349</v>
      </c>
      <c r="F4092" s="120" t="s">
        <v>13</v>
      </c>
      <c r="G4092" s="120">
        <v>382983</v>
      </c>
      <c r="H4092" s="124"/>
      <c r="I4092" s="128" t="s">
        <v>1392</v>
      </c>
      <c r="J4092" s="124"/>
      <c r="K4092" s="124"/>
      <c r="L4092" s="124"/>
      <c r="M4092" s="124"/>
      <c r="N4092" s="207">
        <v>15169.24</v>
      </c>
      <c r="O4092" s="207">
        <v>0</v>
      </c>
      <c r="P4092" s="124" t="s">
        <v>1314</v>
      </c>
    </row>
    <row r="4093" spans="1:16">
      <c r="A4093" s="257" t="s">
        <v>1367</v>
      </c>
      <c r="B4093" s="124"/>
      <c r="C4093" s="125" t="s">
        <v>1367</v>
      </c>
      <c r="D4093" s="119">
        <v>43249</v>
      </c>
      <c r="E4093" s="120" t="s">
        <v>7350</v>
      </c>
      <c r="F4093" s="120" t="s">
        <v>13</v>
      </c>
      <c r="G4093" s="120">
        <v>382985</v>
      </c>
      <c r="H4093" s="124"/>
      <c r="I4093" s="128" t="s">
        <v>1392</v>
      </c>
      <c r="J4093" s="124"/>
      <c r="K4093" s="124"/>
      <c r="L4093" s="124"/>
      <c r="M4093" s="124"/>
      <c r="N4093" s="207">
        <v>289390.95</v>
      </c>
      <c r="O4093" s="207">
        <v>0</v>
      </c>
      <c r="P4093" s="124" t="s">
        <v>1314</v>
      </c>
    </row>
    <row r="4094" spans="1:16">
      <c r="A4094" s="257" t="s">
        <v>1367</v>
      </c>
      <c r="B4094" s="124"/>
      <c r="C4094" s="125" t="s">
        <v>1367</v>
      </c>
      <c r="D4094" s="119">
        <v>43249</v>
      </c>
      <c r="E4094" s="120" t="s">
        <v>7351</v>
      </c>
      <c r="F4094" s="120" t="s">
        <v>13</v>
      </c>
      <c r="G4094" s="120">
        <v>382987</v>
      </c>
      <c r="H4094" s="124"/>
      <c r="I4094" s="128" t="s">
        <v>1392</v>
      </c>
      <c r="J4094" s="124"/>
      <c r="K4094" s="124"/>
      <c r="L4094" s="124"/>
      <c r="M4094" s="124"/>
      <c r="N4094" s="207">
        <v>5505.97</v>
      </c>
      <c r="O4094" s="207">
        <v>0</v>
      </c>
      <c r="P4094" s="124" t="s">
        <v>1314</v>
      </c>
    </row>
    <row r="4095" spans="1:16">
      <c r="A4095" s="257" t="s">
        <v>1367</v>
      </c>
      <c r="B4095" s="124"/>
      <c r="C4095" s="125" t="s">
        <v>1367</v>
      </c>
      <c r="D4095" s="119">
        <v>43249</v>
      </c>
      <c r="E4095" s="120" t="s">
        <v>7352</v>
      </c>
      <c r="F4095" s="120" t="s">
        <v>13</v>
      </c>
      <c r="G4095" s="120">
        <v>382989</v>
      </c>
      <c r="H4095" s="124"/>
      <c r="I4095" s="128" t="s">
        <v>1392</v>
      </c>
      <c r="J4095" s="124"/>
      <c r="K4095" s="124"/>
      <c r="L4095" s="124"/>
      <c r="M4095" s="124"/>
      <c r="N4095" s="207">
        <v>362.76</v>
      </c>
      <c r="O4095" s="207">
        <v>0</v>
      </c>
      <c r="P4095" s="124" t="s">
        <v>1314</v>
      </c>
    </row>
    <row r="4096" spans="1:16">
      <c r="A4096" s="257" t="s">
        <v>1367</v>
      </c>
      <c r="B4096" s="124"/>
      <c r="C4096" s="125" t="s">
        <v>1367</v>
      </c>
      <c r="D4096" s="119">
        <v>43249</v>
      </c>
      <c r="E4096" s="120" t="s">
        <v>7353</v>
      </c>
      <c r="F4096" s="120" t="s">
        <v>13</v>
      </c>
      <c r="G4096" s="120">
        <v>382991</v>
      </c>
      <c r="H4096" s="124"/>
      <c r="I4096" s="128" t="s">
        <v>1392</v>
      </c>
      <c r="J4096" s="124"/>
      <c r="K4096" s="124"/>
      <c r="L4096" s="124"/>
      <c r="M4096" s="124"/>
      <c r="N4096" s="207">
        <v>1455.21</v>
      </c>
      <c r="O4096" s="207">
        <v>0</v>
      </c>
      <c r="P4096" s="124" t="s">
        <v>1314</v>
      </c>
    </row>
    <row r="4097" spans="1:16">
      <c r="A4097" s="257" t="s">
        <v>1367</v>
      </c>
      <c r="B4097" s="124"/>
      <c r="C4097" s="125" t="s">
        <v>1367</v>
      </c>
      <c r="D4097" s="119">
        <v>43249</v>
      </c>
      <c r="E4097" s="120" t="s">
        <v>7354</v>
      </c>
      <c r="F4097" s="120" t="s">
        <v>13</v>
      </c>
      <c r="G4097" s="120">
        <v>382993</v>
      </c>
      <c r="H4097" s="124"/>
      <c r="I4097" s="128" t="s">
        <v>1392</v>
      </c>
      <c r="J4097" s="124"/>
      <c r="K4097" s="124"/>
      <c r="L4097" s="124"/>
      <c r="M4097" s="124"/>
      <c r="N4097" s="207">
        <v>5361.16</v>
      </c>
      <c r="O4097" s="207">
        <v>0</v>
      </c>
      <c r="P4097" s="124" t="s">
        <v>1314</v>
      </c>
    </row>
    <row r="4098" spans="1:16">
      <c r="A4098" s="257" t="s">
        <v>1367</v>
      </c>
      <c r="B4098" s="124"/>
      <c r="C4098" s="125" t="s">
        <v>1367</v>
      </c>
      <c r="D4098" s="119">
        <v>43249</v>
      </c>
      <c r="E4098" s="120" t="s">
        <v>7355</v>
      </c>
      <c r="F4098" s="120" t="s">
        <v>13</v>
      </c>
      <c r="G4098" s="120">
        <v>382995</v>
      </c>
      <c r="H4098" s="124"/>
      <c r="I4098" s="128" t="s">
        <v>1392</v>
      </c>
      <c r="J4098" s="124"/>
      <c r="K4098" s="124"/>
      <c r="L4098" s="124"/>
      <c r="M4098" s="124"/>
      <c r="N4098" s="207">
        <v>5361.16</v>
      </c>
      <c r="O4098" s="207">
        <v>0</v>
      </c>
      <c r="P4098" s="124" t="s">
        <v>1314</v>
      </c>
    </row>
    <row r="4099" spans="1:16">
      <c r="A4099" s="257" t="s">
        <v>1367</v>
      </c>
      <c r="B4099" s="124"/>
      <c r="C4099" s="125" t="s">
        <v>1367</v>
      </c>
      <c r="D4099" s="119">
        <v>43249</v>
      </c>
      <c r="E4099" s="120" t="s">
        <v>7356</v>
      </c>
      <c r="F4099" s="120" t="s">
        <v>13</v>
      </c>
      <c r="G4099" s="120">
        <v>382997</v>
      </c>
      <c r="H4099" s="124"/>
      <c r="I4099" s="128" t="s">
        <v>1392</v>
      </c>
      <c r="J4099" s="124"/>
      <c r="K4099" s="124"/>
      <c r="L4099" s="124"/>
      <c r="M4099" s="124"/>
      <c r="N4099" s="207">
        <v>5361.16</v>
      </c>
      <c r="O4099" s="207">
        <v>0</v>
      </c>
      <c r="P4099" s="124" t="s">
        <v>1314</v>
      </c>
    </row>
    <row r="4100" spans="1:16">
      <c r="A4100" s="257" t="s">
        <v>1367</v>
      </c>
      <c r="B4100" s="124"/>
      <c r="C4100" s="125" t="s">
        <v>1367</v>
      </c>
      <c r="D4100" s="119">
        <v>43249</v>
      </c>
      <c r="E4100" s="120" t="s">
        <v>7357</v>
      </c>
      <c r="F4100" s="120" t="s">
        <v>13</v>
      </c>
      <c r="G4100" s="120">
        <v>382999</v>
      </c>
      <c r="H4100" s="124"/>
      <c r="I4100" s="128" t="s">
        <v>1392</v>
      </c>
      <c r="J4100" s="124"/>
      <c r="K4100" s="124"/>
      <c r="L4100" s="124"/>
      <c r="M4100" s="124"/>
      <c r="N4100" s="207">
        <v>5361.16</v>
      </c>
      <c r="O4100" s="207">
        <v>0</v>
      </c>
      <c r="P4100" s="124" t="s">
        <v>1314</v>
      </c>
    </row>
    <row r="4101" spans="1:16">
      <c r="A4101" s="257" t="s">
        <v>1367</v>
      </c>
      <c r="B4101" s="124"/>
      <c r="C4101" s="125" t="s">
        <v>1367</v>
      </c>
      <c r="D4101" s="119">
        <v>43249</v>
      </c>
      <c r="E4101" s="120" t="s">
        <v>7358</v>
      </c>
      <c r="F4101" s="120" t="s">
        <v>13</v>
      </c>
      <c r="G4101" s="120">
        <v>383001</v>
      </c>
      <c r="H4101" s="124"/>
      <c r="I4101" s="128" t="s">
        <v>1392</v>
      </c>
      <c r="J4101" s="124"/>
      <c r="K4101" s="124"/>
      <c r="L4101" s="124"/>
      <c r="M4101" s="124"/>
      <c r="N4101" s="207">
        <v>42789.39</v>
      </c>
      <c r="O4101" s="207">
        <v>0</v>
      </c>
      <c r="P4101" s="124" t="s">
        <v>1314</v>
      </c>
    </row>
    <row r="4102" spans="1:16">
      <c r="A4102" s="257" t="s">
        <v>1367</v>
      </c>
      <c r="B4102" s="124"/>
      <c r="C4102" s="125" t="s">
        <v>1367</v>
      </c>
      <c r="D4102" s="119">
        <v>43249</v>
      </c>
      <c r="E4102" s="120" t="s">
        <v>7359</v>
      </c>
      <c r="F4102" s="120" t="s">
        <v>13</v>
      </c>
      <c r="G4102" s="120">
        <v>383003</v>
      </c>
      <c r="H4102" s="124"/>
      <c r="I4102" s="128" t="s">
        <v>1392</v>
      </c>
      <c r="J4102" s="124"/>
      <c r="K4102" s="124"/>
      <c r="L4102" s="124"/>
      <c r="M4102" s="124"/>
      <c r="N4102" s="207">
        <v>2819.32</v>
      </c>
      <c r="O4102" s="207">
        <v>0</v>
      </c>
      <c r="P4102" s="124" t="s">
        <v>1314</v>
      </c>
    </row>
    <row r="4103" spans="1:16">
      <c r="A4103" s="257" t="s">
        <v>1367</v>
      </c>
      <c r="B4103" s="124"/>
      <c r="C4103" s="125" t="s">
        <v>1367</v>
      </c>
      <c r="D4103" s="119">
        <v>43249</v>
      </c>
      <c r="E4103" s="120" t="s">
        <v>7360</v>
      </c>
      <c r="F4103" s="120" t="s">
        <v>13</v>
      </c>
      <c r="G4103" s="120">
        <v>383005</v>
      </c>
      <c r="H4103" s="124"/>
      <c r="I4103" s="128" t="s">
        <v>1392</v>
      </c>
      <c r="J4103" s="124"/>
      <c r="K4103" s="124"/>
      <c r="L4103" s="124"/>
      <c r="M4103" s="124"/>
      <c r="N4103" s="207">
        <v>11309.05</v>
      </c>
      <c r="O4103" s="207">
        <v>0</v>
      </c>
      <c r="P4103" s="124" t="s">
        <v>1314</v>
      </c>
    </row>
    <row r="4104" spans="1:16">
      <c r="A4104" s="257" t="s">
        <v>1367</v>
      </c>
      <c r="B4104" s="124"/>
      <c r="C4104" s="125" t="s">
        <v>1367</v>
      </c>
      <c r="D4104" s="119">
        <v>43249</v>
      </c>
      <c r="E4104" s="120" t="s">
        <v>7361</v>
      </c>
      <c r="F4104" s="120" t="s">
        <v>13</v>
      </c>
      <c r="G4104" s="120">
        <v>383007</v>
      </c>
      <c r="H4104" s="124"/>
      <c r="I4104" s="128" t="s">
        <v>1392</v>
      </c>
      <c r="J4104" s="124"/>
      <c r="K4104" s="124"/>
      <c r="L4104" s="124"/>
      <c r="M4104" s="124"/>
      <c r="N4104" s="207">
        <v>41664.14</v>
      </c>
      <c r="O4104" s="207">
        <v>0</v>
      </c>
      <c r="P4104" s="124" t="s">
        <v>1314</v>
      </c>
    </row>
    <row r="4105" spans="1:16">
      <c r="A4105" s="257" t="s">
        <v>1367</v>
      </c>
      <c r="B4105" s="124"/>
      <c r="C4105" s="125" t="s">
        <v>1367</v>
      </c>
      <c r="D4105" s="119">
        <v>43249</v>
      </c>
      <c r="E4105" s="120" t="s">
        <v>7362</v>
      </c>
      <c r="F4105" s="120" t="s">
        <v>13</v>
      </c>
      <c r="G4105" s="120">
        <v>383009</v>
      </c>
      <c r="H4105" s="124"/>
      <c r="I4105" s="128" t="s">
        <v>1392</v>
      </c>
      <c r="J4105" s="124"/>
      <c r="K4105" s="124"/>
      <c r="L4105" s="124"/>
      <c r="M4105" s="124"/>
      <c r="N4105" s="207">
        <v>41664.14</v>
      </c>
      <c r="O4105" s="207">
        <v>0</v>
      </c>
      <c r="P4105" s="124" t="s">
        <v>1314</v>
      </c>
    </row>
    <row r="4106" spans="1:16">
      <c r="A4106" s="257" t="s">
        <v>1367</v>
      </c>
      <c r="B4106" s="124"/>
      <c r="C4106" s="125" t="s">
        <v>1367</v>
      </c>
      <c r="D4106" s="119">
        <v>43249</v>
      </c>
      <c r="E4106" s="120" t="s">
        <v>7363</v>
      </c>
      <c r="F4106" s="120" t="s">
        <v>13</v>
      </c>
      <c r="G4106" s="120">
        <v>383011</v>
      </c>
      <c r="H4106" s="124"/>
      <c r="I4106" s="128" t="s">
        <v>1392</v>
      </c>
      <c r="J4106" s="124"/>
      <c r="K4106" s="124"/>
      <c r="L4106" s="124"/>
      <c r="M4106" s="124"/>
      <c r="N4106" s="207">
        <v>41664.14</v>
      </c>
      <c r="O4106" s="207">
        <v>0</v>
      </c>
      <c r="P4106" s="124" t="s">
        <v>1314</v>
      </c>
    </row>
    <row r="4107" spans="1:16">
      <c r="A4107" s="257" t="s">
        <v>1367</v>
      </c>
      <c r="B4107" s="124"/>
      <c r="C4107" s="125" t="s">
        <v>1367</v>
      </c>
      <c r="D4107" s="119">
        <v>43249</v>
      </c>
      <c r="E4107" s="120" t="s">
        <v>7364</v>
      </c>
      <c r="F4107" s="120" t="s">
        <v>13</v>
      </c>
      <c r="G4107" s="120">
        <v>383013</v>
      </c>
      <c r="H4107" s="124"/>
      <c r="I4107" s="128" t="s">
        <v>1392</v>
      </c>
      <c r="J4107" s="124"/>
      <c r="K4107" s="124"/>
      <c r="L4107" s="124"/>
      <c r="M4107" s="124"/>
      <c r="N4107" s="207">
        <v>41664.14</v>
      </c>
      <c r="O4107" s="207">
        <v>0</v>
      </c>
      <c r="P4107" s="124" t="s">
        <v>1314</v>
      </c>
    </row>
    <row r="4108" spans="1:16">
      <c r="A4108" s="257" t="s">
        <v>1367</v>
      </c>
      <c r="B4108" s="124"/>
      <c r="C4108" s="125" t="s">
        <v>1367</v>
      </c>
      <c r="D4108" s="119">
        <v>43249</v>
      </c>
      <c r="E4108" s="120" t="s">
        <v>7365</v>
      </c>
      <c r="F4108" s="120" t="s">
        <v>13</v>
      </c>
      <c r="G4108" s="120">
        <v>383015</v>
      </c>
      <c r="H4108" s="124"/>
      <c r="I4108" s="128" t="s">
        <v>1392</v>
      </c>
      <c r="J4108" s="124"/>
      <c r="K4108" s="124"/>
      <c r="L4108" s="124"/>
      <c r="M4108" s="124"/>
      <c r="N4108" s="207">
        <v>49755.65</v>
      </c>
      <c r="O4108" s="207">
        <v>0</v>
      </c>
      <c r="P4108" s="124" t="s">
        <v>1314</v>
      </c>
    </row>
    <row r="4109" spans="1:16">
      <c r="A4109" s="257" t="s">
        <v>1367</v>
      </c>
      <c r="B4109" s="124"/>
      <c r="C4109" s="125" t="s">
        <v>1367</v>
      </c>
      <c r="D4109" s="119">
        <v>43249</v>
      </c>
      <c r="E4109" s="120" t="s">
        <v>7366</v>
      </c>
      <c r="F4109" s="120" t="s">
        <v>13</v>
      </c>
      <c r="G4109" s="120">
        <v>383017</v>
      </c>
      <c r="H4109" s="124"/>
      <c r="I4109" s="128" t="s">
        <v>1392</v>
      </c>
      <c r="J4109" s="124"/>
      <c r="K4109" s="124"/>
      <c r="L4109" s="124"/>
      <c r="M4109" s="124"/>
      <c r="N4109" s="207">
        <v>4998.3999999999996</v>
      </c>
      <c r="O4109" s="207">
        <v>0</v>
      </c>
      <c r="P4109" s="124" t="s">
        <v>1314</v>
      </c>
    </row>
    <row r="4110" spans="1:16">
      <c r="A4110" s="257" t="s">
        <v>1367</v>
      </c>
      <c r="B4110" s="124"/>
      <c r="C4110" s="125" t="s">
        <v>1367</v>
      </c>
      <c r="D4110" s="119">
        <v>43249</v>
      </c>
      <c r="E4110" s="120" t="s">
        <v>7367</v>
      </c>
      <c r="F4110" s="120" t="s">
        <v>13</v>
      </c>
      <c r="G4110" s="120">
        <v>383019</v>
      </c>
      <c r="H4110" s="124"/>
      <c r="I4110" s="128" t="s">
        <v>1392</v>
      </c>
      <c r="J4110" s="124"/>
      <c r="K4110" s="124"/>
      <c r="L4110" s="124"/>
      <c r="M4110" s="124"/>
      <c r="N4110" s="207">
        <v>1962.78</v>
      </c>
      <c r="O4110" s="207">
        <v>0</v>
      </c>
      <c r="P4110" s="124" t="s">
        <v>1314</v>
      </c>
    </row>
    <row r="4111" spans="1:16">
      <c r="A4111" s="257" t="s">
        <v>1367</v>
      </c>
      <c r="B4111" s="124"/>
      <c r="C4111" s="125" t="s">
        <v>1367</v>
      </c>
      <c r="D4111" s="119">
        <v>43249</v>
      </c>
      <c r="E4111" s="120" t="s">
        <v>7368</v>
      </c>
      <c r="F4111" s="120" t="s">
        <v>13</v>
      </c>
      <c r="G4111" s="120">
        <v>383021</v>
      </c>
      <c r="H4111" s="124"/>
      <c r="I4111" s="128" t="s">
        <v>1392</v>
      </c>
      <c r="J4111" s="124"/>
      <c r="K4111" s="124"/>
      <c r="L4111" s="124"/>
      <c r="M4111" s="124"/>
      <c r="N4111" s="207">
        <v>5553.58</v>
      </c>
      <c r="O4111" s="207">
        <v>0</v>
      </c>
      <c r="P4111" s="124" t="s">
        <v>1314</v>
      </c>
    </row>
    <row r="4112" spans="1:16">
      <c r="A4112" s="257" t="s">
        <v>1367</v>
      </c>
      <c r="B4112" s="124"/>
      <c r="C4112" s="125" t="s">
        <v>1367</v>
      </c>
      <c r="D4112" s="119">
        <v>43249</v>
      </c>
      <c r="E4112" s="120" t="s">
        <v>7369</v>
      </c>
      <c r="F4112" s="120" t="s">
        <v>13</v>
      </c>
      <c r="G4112" s="120">
        <v>383023</v>
      </c>
      <c r="H4112" s="124"/>
      <c r="I4112" s="128" t="s">
        <v>1392</v>
      </c>
      <c r="J4112" s="124"/>
      <c r="K4112" s="124"/>
      <c r="L4112" s="124"/>
      <c r="M4112" s="124"/>
      <c r="N4112" s="207">
        <v>11051.8</v>
      </c>
      <c r="O4112" s="207">
        <v>0</v>
      </c>
      <c r="P4112" s="124" t="s">
        <v>1314</v>
      </c>
    </row>
    <row r="4113" spans="1:16">
      <c r="A4113" s="257" t="s">
        <v>1367</v>
      </c>
      <c r="B4113" s="124"/>
      <c r="C4113" s="125" t="s">
        <v>1367</v>
      </c>
      <c r="D4113" s="119">
        <v>43249</v>
      </c>
      <c r="E4113" s="120" t="s">
        <v>7370</v>
      </c>
      <c r="F4113" s="120" t="s">
        <v>13</v>
      </c>
      <c r="G4113" s="120">
        <v>383025</v>
      </c>
      <c r="H4113" s="124"/>
      <c r="I4113" s="128" t="s">
        <v>1392</v>
      </c>
      <c r="J4113" s="124"/>
      <c r="K4113" s="124"/>
      <c r="L4113" s="124"/>
      <c r="M4113" s="124"/>
      <c r="N4113" s="207">
        <v>15253.62</v>
      </c>
      <c r="O4113" s="207">
        <v>0</v>
      </c>
      <c r="P4113" s="124" t="s">
        <v>1314</v>
      </c>
    </row>
    <row r="4114" spans="1:16">
      <c r="A4114" s="257" t="s">
        <v>1367</v>
      </c>
      <c r="B4114" s="124"/>
      <c r="C4114" s="125" t="s">
        <v>1367</v>
      </c>
      <c r="D4114" s="119">
        <v>43249</v>
      </c>
      <c r="E4114" s="120" t="s">
        <v>7371</v>
      </c>
      <c r="F4114" s="120" t="s">
        <v>13</v>
      </c>
      <c r="G4114" s="120">
        <v>383027</v>
      </c>
      <c r="H4114" s="124"/>
      <c r="I4114" s="128" t="s">
        <v>1392</v>
      </c>
      <c r="J4114" s="124"/>
      <c r="K4114" s="124"/>
      <c r="L4114" s="124"/>
      <c r="M4114" s="124"/>
      <c r="N4114" s="207">
        <v>38844.82</v>
      </c>
      <c r="O4114" s="207">
        <v>0</v>
      </c>
      <c r="P4114" s="124" t="s">
        <v>1314</v>
      </c>
    </row>
    <row r="4115" spans="1:16" ht="63.75">
      <c r="A4115" s="257" t="s">
        <v>619</v>
      </c>
      <c r="B4115" s="124"/>
      <c r="C4115" s="125" t="s">
        <v>713</v>
      </c>
      <c r="D4115" s="119">
        <v>43249</v>
      </c>
      <c r="E4115" s="120" t="s">
        <v>7372</v>
      </c>
      <c r="F4115" s="120" t="s">
        <v>11</v>
      </c>
      <c r="G4115" s="120">
        <v>923154</v>
      </c>
      <c r="H4115" s="124"/>
      <c r="I4115" s="128" t="s">
        <v>8394</v>
      </c>
      <c r="J4115" s="124"/>
      <c r="K4115" s="124"/>
      <c r="L4115" s="124"/>
      <c r="M4115" s="124"/>
      <c r="N4115" s="207">
        <v>50</v>
      </c>
      <c r="O4115" s="207">
        <v>0</v>
      </c>
      <c r="P4115" s="124" t="s">
        <v>1314</v>
      </c>
    </row>
    <row r="4116" spans="1:16" ht="51">
      <c r="A4116" s="257" t="s">
        <v>619</v>
      </c>
      <c r="B4116" s="124"/>
      <c r="C4116" s="125" t="s">
        <v>713</v>
      </c>
      <c r="D4116" s="119">
        <v>43250</v>
      </c>
      <c r="E4116" s="120" t="s">
        <v>7373</v>
      </c>
      <c r="F4116" s="120" t="s">
        <v>3</v>
      </c>
      <c r="G4116" s="120">
        <v>1627343</v>
      </c>
      <c r="H4116" s="124"/>
      <c r="I4116" s="128" t="s">
        <v>8395</v>
      </c>
      <c r="J4116" s="124"/>
      <c r="K4116" s="124"/>
      <c r="L4116" s="124"/>
      <c r="M4116" s="124"/>
      <c r="N4116" s="207">
        <v>0</v>
      </c>
      <c r="O4116" s="207">
        <v>329</v>
      </c>
      <c r="P4116" s="124" t="s">
        <v>1314</v>
      </c>
    </row>
    <row r="4117" spans="1:16" ht="51">
      <c r="A4117" s="257" t="s">
        <v>619</v>
      </c>
      <c r="B4117" s="124"/>
      <c r="C4117" s="125" t="s">
        <v>713</v>
      </c>
      <c r="D4117" s="119">
        <v>43250</v>
      </c>
      <c r="E4117" s="120" t="s">
        <v>7374</v>
      </c>
      <c r="F4117" s="120" t="s">
        <v>3</v>
      </c>
      <c r="G4117" s="120">
        <v>1627345</v>
      </c>
      <c r="H4117" s="124"/>
      <c r="I4117" s="128" t="s">
        <v>8396</v>
      </c>
      <c r="J4117" s="124"/>
      <c r="K4117" s="124"/>
      <c r="L4117" s="124"/>
      <c r="M4117" s="124"/>
      <c r="N4117" s="207">
        <v>0</v>
      </c>
      <c r="O4117" s="207">
        <v>157</v>
      </c>
      <c r="P4117" s="124" t="s">
        <v>1314</v>
      </c>
    </row>
    <row r="4118" spans="1:16" ht="51">
      <c r="A4118" s="257" t="s">
        <v>619</v>
      </c>
      <c r="B4118" s="124"/>
      <c r="C4118" s="125" t="s">
        <v>713</v>
      </c>
      <c r="D4118" s="119">
        <v>43250</v>
      </c>
      <c r="E4118" s="120" t="s">
        <v>7375</v>
      </c>
      <c r="F4118" s="120" t="s">
        <v>3</v>
      </c>
      <c r="G4118" s="120">
        <v>1627346</v>
      </c>
      <c r="H4118" s="124"/>
      <c r="I4118" s="128" t="s">
        <v>8397</v>
      </c>
      <c r="J4118" s="124"/>
      <c r="K4118" s="124"/>
      <c r="L4118" s="124"/>
      <c r="M4118" s="124"/>
      <c r="N4118" s="207">
        <v>0</v>
      </c>
      <c r="O4118" s="207">
        <v>345</v>
      </c>
      <c r="P4118" s="124" t="s">
        <v>1314</v>
      </c>
    </row>
    <row r="4119" spans="1:16" ht="51">
      <c r="A4119" s="257">
        <v>20</v>
      </c>
      <c r="B4119" s="124"/>
      <c r="C4119" s="125" t="s">
        <v>693</v>
      </c>
      <c r="D4119" s="119">
        <v>43250</v>
      </c>
      <c r="E4119" s="120" t="s">
        <v>7376</v>
      </c>
      <c r="F4119" s="120" t="s">
        <v>3</v>
      </c>
      <c r="G4119" s="120">
        <v>1627354</v>
      </c>
      <c r="H4119" s="124"/>
      <c r="I4119" s="128" t="s">
        <v>8398</v>
      </c>
      <c r="J4119" s="124"/>
      <c r="K4119" s="124"/>
      <c r="L4119" s="124"/>
      <c r="M4119" s="124"/>
      <c r="N4119" s="207">
        <v>0</v>
      </c>
      <c r="O4119" s="207">
        <v>1913</v>
      </c>
      <c r="P4119" s="124" t="s">
        <v>1314</v>
      </c>
    </row>
    <row r="4120" spans="1:16" ht="51">
      <c r="A4120" s="257" t="s">
        <v>619</v>
      </c>
      <c r="B4120" s="124"/>
      <c r="C4120" s="125" t="s">
        <v>713</v>
      </c>
      <c r="D4120" s="119">
        <v>43250</v>
      </c>
      <c r="E4120" s="120" t="s">
        <v>7377</v>
      </c>
      <c r="F4120" s="120" t="s">
        <v>3</v>
      </c>
      <c r="G4120" s="120">
        <v>1627369</v>
      </c>
      <c r="H4120" s="124"/>
      <c r="I4120" s="128" t="s">
        <v>8399</v>
      </c>
      <c r="J4120" s="124"/>
      <c r="K4120" s="124"/>
      <c r="L4120" s="124"/>
      <c r="M4120" s="124"/>
      <c r="N4120" s="207">
        <v>0</v>
      </c>
      <c r="O4120" s="207">
        <v>1819</v>
      </c>
      <c r="P4120" s="124" t="s">
        <v>1314</v>
      </c>
    </row>
    <row r="4121" spans="1:16" ht="51">
      <c r="A4121" s="257">
        <v>373</v>
      </c>
      <c r="B4121" s="124"/>
      <c r="C4121" s="125" t="s">
        <v>1269</v>
      </c>
      <c r="D4121" s="119">
        <v>43250</v>
      </c>
      <c r="E4121" s="120" t="s">
        <v>7378</v>
      </c>
      <c r="F4121" s="120" t="s">
        <v>3</v>
      </c>
      <c r="G4121" s="120">
        <v>1627372</v>
      </c>
      <c r="H4121" s="124"/>
      <c r="I4121" s="128" t="s">
        <v>8400</v>
      </c>
      <c r="J4121" s="124"/>
      <c r="K4121" s="124"/>
      <c r="L4121" s="124"/>
      <c r="M4121" s="124"/>
      <c r="N4121" s="207">
        <v>0</v>
      </c>
      <c r="O4121" s="207">
        <v>8</v>
      </c>
      <c r="P4121" s="124" t="s">
        <v>1314</v>
      </c>
    </row>
    <row r="4122" spans="1:16" ht="51">
      <c r="A4122" s="257">
        <v>592</v>
      </c>
      <c r="B4122" s="124"/>
      <c r="C4122" s="125" t="s">
        <v>862</v>
      </c>
      <c r="D4122" s="119">
        <v>43250</v>
      </c>
      <c r="E4122" s="120" t="s">
        <v>7379</v>
      </c>
      <c r="F4122" s="120" t="s">
        <v>3</v>
      </c>
      <c r="G4122" s="120">
        <v>1627395</v>
      </c>
      <c r="H4122" s="124"/>
      <c r="I4122" s="128" t="s">
        <v>8401</v>
      </c>
      <c r="J4122" s="124"/>
      <c r="K4122" s="124"/>
      <c r="L4122" s="124"/>
      <c r="M4122" s="124"/>
      <c r="N4122" s="207">
        <v>0</v>
      </c>
      <c r="O4122" s="207">
        <v>3</v>
      </c>
      <c r="P4122" s="124" t="s">
        <v>1314</v>
      </c>
    </row>
    <row r="4123" spans="1:16" ht="51">
      <c r="A4123" s="257" t="s">
        <v>619</v>
      </c>
      <c r="B4123" s="124"/>
      <c r="C4123" s="125" t="s">
        <v>713</v>
      </c>
      <c r="D4123" s="119">
        <v>43250</v>
      </c>
      <c r="E4123" s="120" t="s">
        <v>7380</v>
      </c>
      <c r="F4123" s="120" t="s">
        <v>3</v>
      </c>
      <c r="G4123" s="120">
        <v>1627223</v>
      </c>
      <c r="H4123" s="124"/>
      <c r="I4123" s="128" t="s">
        <v>5724</v>
      </c>
      <c r="J4123" s="124"/>
      <c r="K4123" s="124"/>
      <c r="L4123" s="124"/>
      <c r="M4123" s="124"/>
      <c r="N4123" s="207">
        <v>0</v>
      </c>
      <c r="O4123" s="207">
        <v>800</v>
      </c>
      <c r="P4123" s="124" t="s">
        <v>1314</v>
      </c>
    </row>
    <row r="4124" spans="1:16" ht="51">
      <c r="A4124" s="257" t="s">
        <v>619</v>
      </c>
      <c r="B4124" s="124"/>
      <c r="C4124" s="125" t="s">
        <v>713</v>
      </c>
      <c r="D4124" s="119">
        <v>43250</v>
      </c>
      <c r="E4124" s="120" t="s">
        <v>7381</v>
      </c>
      <c r="F4124" s="120" t="s">
        <v>3</v>
      </c>
      <c r="G4124" s="120">
        <v>1627279</v>
      </c>
      <c r="H4124" s="124"/>
      <c r="I4124" s="128" t="s">
        <v>8402</v>
      </c>
      <c r="J4124" s="124"/>
      <c r="K4124" s="124"/>
      <c r="L4124" s="124"/>
      <c r="M4124" s="124"/>
      <c r="N4124" s="207">
        <v>0</v>
      </c>
      <c r="O4124" s="207">
        <v>371</v>
      </c>
      <c r="P4124" s="124" t="s">
        <v>1314</v>
      </c>
    </row>
    <row r="4125" spans="1:16" ht="38.25">
      <c r="A4125" s="257">
        <v>574</v>
      </c>
      <c r="B4125" s="124"/>
      <c r="C4125" s="125" t="s">
        <v>850</v>
      </c>
      <c r="D4125" s="119">
        <v>43250</v>
      </c>
      <c r="E4125" s="120" t="s">
        <v>7382</v>
      </c>
      <c r="F4125" s="120" t="s">
        <v>3</v>
      </c>
      <c r="G4125" s="120">
        <v>1627294</v>
      </c>
      <c r="H4125" s="124"/>
      <c r="I4125" s="128" t="s">
        <v>8403</v>
      </c>
      <c r="J4125" s="124"/>
      <c r="K4125" s="124"/>
      <c r="L4125" s="124"/>
      <c r="M4125" s="124"/>
      <c r="N4125" s="207">
        <v>0</v>
      </c>
      <c r="O4125" s="207">
        <v>4</v>
      </c>
      <c r="P4125" s="124" t="s">
        <v>1314</v>
      </c>
    </row>
    <row r="4126" spans="1:16" ht="38.25">
      <c r="A4126" s="257">
        <v>574</v>
      </c>
      <c r="B4126" s="124"/>
      <c r="C4126" s="125" t="s">
        <v>850</v>
      </c>
      <c r="D4126" s="119">
        <v>43250</v>
      </c>
      <c r="E4126" s="120" t="s">
        <v>7383</v>
      </c>
      <c r="F4126" s="120" t="s">
        <v>3</v>
      </c>
      <c r="G4126" s="120">
        <v>1627297</v>
      </c>
      <c r="H4126" s="124"/>
      <c r="I4126" s="128" t="s">
        <v>8404</v>
      </c>
      <c r="J4126" s="124"/>
      <c r="K4126" s="124"/>
      <c r="L4126" s="124"/>
      <c r="M4126" s="124"/>
      <c r="N4126" s="207">
        <v>0</v>
      </c>
      <c r="O4126" s="207">
        <v>4</v>
      </c>
      <c r="P4126" s="124" t="s">
        <v>1314</v>
      </c>
    </row>
    <row r="4127" spans="1:16" ht="51">
      <c r="A4127" s="257">
        <v>253</v>
      </c>
      <c r="B4127" s="124"/>
      <c r="C4127" s="125" t="s">
        <v>778</v>
      </c>
      <c r="D4127" s="119">
        <v>43250</v>
      </c>
      <c r="E4127" s="120" t="s">
        <v>7384</v>
      </c>
      <c r="F4127" s="120" t="s">
        <v>3</v>
      </c>
      <c r="G4127" s="120">
        <v>1627280</v>
      </c>
      <c r="H4127" s="124"/>
      <c r="I4127" s="128" t="s">
        <v>8405</v>
      </c>
      <c r="J4127" s="124"/>
      <c r="K4127" s="124"/>
      <c r="L4127" s="124"/>
      <c r="M4127" s="124"/>
      <c r="N4127" s="207">
        <v>0</v>
      </c>
      <c r="O4127" s="207">
        <v>1029919.57</v>
      </c>
      <c r="P4127" s="124" t="s">
        <v>1314</v>
      </c>
    </row>
    <row r="4128" spans="1:16" ht="51">
      <c r="A4128" s="257">
        <v>574</v>
      </c>
      <c r="B4128" s="124"/>
      <c r="C4128" s="125" t="s">
        <v>850</v>
      </c>
      <c r="D4128" s="119">
        <v>43250</v>
      </c>
      <c r="E4128" s="120" t="s">
        <v>7385</v>
      </c>
      <c r="F4128" s="120" t="s">
        <v>3</v>
      </c>
      <c r="G4128" s="120">
        <v>1627267</v>
      </c>
      <c r="H4128" s="124"/>
      <c r="I4128" s="128" t="s">
        <v>8406</v>
      </c>
      <c r="J4128" s="124"/>
      <c r="K4128" s="124"/>
      <c r="L4128" s="124"/>
      <c r="M4128" s="124"/>
      <c r="N4128" s="207">
        <v>0</v>
      </c>
      <c r="O4128" s="207">
        <v>7342.75</v>
      </c>
      <c r="P4128" s="124" t="s">
        <v>1314</v>
      </c>
    </row>
    <row r="4129" spans="1:16" ht="51">
      <c r="A4129" s="257" t="s">
        <v>622</v>
      </c>
      <c r="B4129" s="124"/>
      <c r="C4129" s="125" t="s">
        <v>715</v>
      </c>
      <c r="D4129" s="119">
        <v>43250</v>
      </c>
      <c r="E4129" s="120" t="s">
        <v>7386</v>
      </c>
      <c r="F4129" s="120" t="s">
        <v>3</v>
      </c>
      <c r="G4129" s="120">
        <v>1627196</v>
      </c>
      <c r="H4129" s="124"/>
      <c r="I4129" s="128" t="s">
        <v>8407</v>
      </c>
      <c r="J4129" s="124"/>
      <c r="K4129" s="124"/>
      <c r="L4129" s="124"/>
      <c r="M4129" s="124"/>
      <c r="N4129" s="207">
        <v>0</v>
      </c>
      <c r="O4129" s="207">
        <v>20000</v>
      </c>
      <c r="P4129" s="124" t="s">
        <v>1314</v>
      </c>
    </row>
    <row r="4130" spans="1:16" ht="51">
      <c r="A4130" s="257" t="s">
        <v>619</v>
      </c>
      <c r="B4130" s="124"/>
      <c r="C4130" s="125" t="s">
        <v>713</v>
      </c>
      <c r="D4130" s="119">
        <v>43250</v>
      </c>
      <c r="E4130" s="120" t="s">
        <v>7387</v>
      </c>
      <c r="F4130" s="120" t="s">
        <v>3</v>
      </c>
      <c r="G4130" s="120">
        <v>1627221</v>
      </c>
      <c r="H4130" s="124"/>
      <c r="I4130" s="128" t="s">
        <v>8408</v>
      </c>
      <c r="J4130" s="124"/>
      <c r="K4130" s="124"/>
      <c r="L4130" s="124"/>
      <c r="M4130" s="124"/>
      <c r="N4130" s="207">
        <v>0</v>
      </c>
      <c r="O4130" s="207">
        <v>11.33</v>
      </c>
      <c r="P4130" s="124" t="s">
        <v>1314</v>
      </c>
    </row>
    <row r="4131" spans="1:16" ht="51">
      <c r="A4131" s="257">
        <v>130</v>
      </c>
      <c r="B4131" s="124"/>
      <c r="C4131" s="125" t="s">
        <v>727</v>
      </c>
      <c r="D4131" s="119">
        <v>43250</v>
      </c>
      <c r="E4131" s="120" t="s">
        <v>7388</v>
      </c>
      <c r="F4131" s="120" t="s">
        <v>3</v>
      </c>
      <c r="G4131" s="120">
        <v>1627246</v>
      </c>
      <c r="H4131" s="124"/>
      <c r="I4131" s="128" t="s">
        <v>8409</v>
      </c>
      <c r="J4131" s="124"/>
      <c r="K4131" s="124"/>
      <c r="L4131" s="124"/>
      <c r="M4131" s="124"/>
      <c r="N4131" s="207">
        <v>0</v>
      </c>
      <c r="O4131" s="207">
        <v>400000</v>
      </c>
      <c r="P4131" s="124" t="s">
        <v>1314</v>
      </c>
    </row>
    <row r="4132" spans="1:16" ht="51">
      <c r="A4132" s="257" t="s">
        <v>619</v>
      </c>
      <c r="B4132" s="124"/>
      <c r="C4132" s="125" t="s">
        <v>713</v>
      </c>
      <c r="D4132" s="119">
        <v>43250</v>
      </c>
      <c r="E4132" s="120" t="s">
        <v>7389</v>
      </c>
      <c r="F4132" s="120" t="s">
        <v>3</v>
      </c>
      <c r="G4132" s="120">
        <v>1627255</v>
      </c>
      <c r="H4132" s="124"/>
      <c r="I4132" s="128" t="s">
        <v>8410</v>
      </c>
      <c r="J4132" s="124"/>
      <c r="K4132" s="124"/>
      <c r="L4132" s="124"/>
      <c r="M4132" s="124"/>
      <c r="N4132" s="207">
        <v>0</v>
      </c>
      <c r="O4132" s="207">
        <v>25349.279999999999</v>
      </c>
      <c r="P4132" s="124" t="s">
        <v>1314</v>
      </c>
    </row>
    <row r="4133" spans="1:16" ht="51">
      <c r="A4133" s="257" t="s">
        <v>619</v>
      </c>
      <c r="B4133" s="124"/>
      <c r="C4133" s="125" t="s">
        <v>713</v>
      </c>
      <c r="D4133" s="119">
        <v>43250</v>
      </c>
      <c r="E4133" s="120" t="s">
        <v>7390</v>
      </c>
      <c r="F4133" s="120" t="s">
        <v>3</v>
      </c>
      <c r="G4133" s="120">
        <v>1627260</v>
      </c>
      <c r="H4133" s="124"/>
      <c r="I4133" s="128" t="s">
        <v>8411</v>
      </c>
      <c r="J4133" s="124"/>
      <c r="K4133" s="124"/>
      <c r="L4133" s="124"/>
      <c r="M4133" s="124"/>
      <c r="N4133" s="207">
        <v>0</v>
      </c>
      <c r="O4133" s="207">
        <v>2268.6</v>
      </c>
      <c r="P4133" s="124" t="s">
        <v>1314</v>
      </c>
    </row>
    <row r="4134" spans="1:16" ht="51">
      <c r="A4134" s="257" t="s">
        <v>619</v>
      </c>
      <c r="B4134" s="124"/>
      <c r="C4134" s="125" t="s">
        <v>713</v>
      </c>
      <c r="D4134" s="119">
        <v>43250</v>
      </c>
      <c r="E4134" s="120" t="s">
        <v>7391</v>
      </c>
      <c r="F4134" s="120" t="s">
        <v>3</v>
      </c>
      <c r="G4134" s="120">
        <v>1627262</v>
      </c>
      <c r="H4134" s="124"/>
      <c r="I4134" s="128" t="s">
        <v>8412</v>
      </c>
      <c r="J4134" s="124"/>
      <c r="K4134" s="124"/>
      <c r="L4134" s="124"/>
      <c r="M4134" s="124"/>
      <c r="N4134" s="207">
        <v>0</v>
      </c>
      <c r="O4134" s="207">
        <v>333.68</v>
      </c>
      <c r="P4134" s="124" t="s">
        <v>1314</v>
      </c>
    </row>
    <row r="4135" spans="1:16" ht="51">
      <c r="A4135" s="257">
        <v>342</v>
      </c>
      <c r="B4135" s="124"/>
      <c r="C4135" s="125" t="s">
        <v>816</v>
      </c>
      <c r="D4135" s="119">
        <v>43250</v>
      </c>
      <c r="E4135" s="120" t="s">
        <v>7392</v>
      </c>
      <c r="F4135" s="120" t="s">
        <v>3</v>
      </c>
      <c r="G4135" s="120">
        <v>1627263</v>
      </c>
      <c r="H4135" s="124"/>
      <c r="I4135" s="128" t="s">
        <v>8413</v>
      </c>
      <c r="J4135" s="124"/>
      <c r="K4135" s="124"/>
      <c r="L4135" s="124"/>
      <c r="M4135" s="124"/>
      <c r="N4135" s="207">
        <v>0</v>
      </c>
      <c r="O4135" s="207">
        <v>1607</v>
      </c>
      <c r="P4135" s="124" t="s">
        <v>1314</v>
      </c>
    </row>
    <row r="4136" spans="1:16" ht="51">
      <c r="A4136" s="257" t="s">
        <v>619</v>
      </c>
      <c r="B4136" s="124"/>
      <c r="C4136" s="125" t="s">
        <v>713</v>
      </c>
      <c r="D4136" s="119">
        <v>43250</v>
      </c>
      <c r="E4136" s="120" t="s">
        <v>7393</v>
      </c>
      <c r="F4136" s="120" t="s">
        <v>3</v>
      </c>
      <c r="G4136" s="120">
        <v>1627264</v>
      </c>
      <c r="H4136" s="124"/>
      <c r="I4136" s="128" t="s">
        <v>8414</v>
      </c>
      <c r="J4136" s="124"/>
      <c r="K4136" s="124"/>
      <c r="L4136" s="124"/>
      <c r="M4136" s="124"/>
      <c r="N4136" s="207">
        <v>0</v>
      </c>
      <c r="O4136" s="207">
        <v>536.33000000000004</v>
      </c>
      <c r="P4136" s="124" t="s">
        <v>1314</v>
      </c>
    </row>
    <row r="4137" spans="1:16" ht="51">
      <c r="A4137" s="257">
        <v>86</v>
      </c>
      <c r="B4137" s="124"/>
      <c r="C4137" s="125" t="s">
        <v>710</v>
      </c>
      <c r="D4137" s="119">
        <v>43250</v>
      </c>
      <c r="E4137" s="120" t="s">
        <v>7394</v>
      </c>
      <c r="F4137" s="120" t="s">
        <v>3</v>
      </c>
      <c r="G4137" s="120">
        <v>1627188</v>
      </c>
      <c r="H4137" s="124"/>
      <c r="I4137" s="128" t="s">
        <v>8415</v>
      </c>
      <c r="J4137" s="124"/>
      <c r="K4137" s="124"/>
      <c r="L4137" s="124"/>
      <c r="M4137" s="124"/>
      <c r="N4137" s="207">
        <v>0</v>
      </c>
      <c r="O4137" s="207">
        <v>371</v>
      </c>
      <c r="P4137" s="124" t="s">
        <v>1314</v>
      </c>
    </row>
    <row r="4138" spans="1:16" ht="51">
      <c r="A4138" s="257">
        <v>86</v>
      </c>
      <c r="B4138" s="124"/>
      <c r="C4138" s="125" t="s">
        <v>710</v>
      </c>
      <c r="D4138" s="119">
        <v>43250</v>
      </c>
      <c r="E4138" s="120" t="s">
        <v>7395</v>
      </c>
      <c r="F4138" s="120" t="s">
        <v>3</v>
      </c>
      <c r="G4138" s="120">
        <v>1627189</v>
      </c>
      <c r="H4138" s="124"/>
      <c r="I4138" s="128" t="s">
        <v>8416</v>
      </c>
      <c r="J4138" s="124"/>
      <c r="K4138" s="124"/>
      <c r="L4138" s="124"/>
      <c r="M4138" s="124"/>
      <c r="N4138" s="207">
        <v>0</v>
      </c>
      <c r="O4138" s="207">
        <v>255</v>
      </c>
      <c r="P4138" s="124" t="s">
        <v>1314</v>
      </c>
    </row>
    <row r="4139" spans="1:16" ht="51">
      <c r="A4139" s="257" t="s">
        <v>619</v>
      </c>
      <c r="B4139" s="124"/>
      <c r="C4139" s="125" t="s">
        <v>713</v>
      </c>
      <c r="D4139" s="119">
        <v>43250</v>
      </c>
      <c r="E4139" s="120" t="s">
        <v>7396</v>
      </c>
      <c r="F4139" s="120" t="s">
        <v>3</v>
      </c>
      <c r="G4139" s="120">
        <v>1627204</v>
      </c>
      <c r="H4139" s="124"/>
      <c r="I4139" s="128" t="s">
        <v>8417</v>
      </c>
      <c r="J4139" s="124"/>
      <c r="K4139" s="124"/>
      <c r="L4139" s="124"/>
      <c r="M4139" s="124"/>
      <c r="N4139" s="207">
        <v>0</v>
      </c>
      <c r="O4139" s="207">
        <v>0.02</v>
      </c>
      <c r="P4139" s="124" t="s">
        <v>3943</v>
      </c>
    </row>
    <row r="4140" spans="1:16" ht="51">
      <c r="A4140" s="257" t="s">
        <v>619</v>
      </c>
      <c r="B4140" s="124"/>
      <c r="C4140" s="125" t="s">
        <v>713</v>
      </c>
      <c r="D4140" s="119">
        <v>43250</v>
      </c>
      <c r="E4140" s="120" t="s">
        <v>7397</v>
      </c>
      <c r="F4140" s="120" t="s">
        <v>3</v>
      </c>
      <c r="G4140" s="120">
        <v>1627207</v>
      </c>
      <c r="H4140" s="124"/>
      <c r="I4140" s="128" t="s">
        <v>8418</v>
      </c>
      <c r="J4140" s="124"/>
      <c r="K4140" s="124"/>
      <c r="L4140" s="124"/>
      <c r="M4140" s="124"/>
      <c r="N4140" s="207">
        <v>0</v>
      </c>
      <c r="O4140" s="207">
        <v>718.7</v>
      </c>
      <c r="P4140" s="124" t="s">
        <v>1314</v>
      </c>
    </row>
    <row r="4141" spans="1:16" ht="51">
      <c r="A4141" s="257">
        <v>132</v>
      </c>
      <c r="B4141" s="124"/>
      <c r="C4141" s="125" t="s">
        <v>728</v>
      </c>
      <c r="D4141" s="119">
        <v>43250</v>
      </c>
      <c r="E4141" s="120" t="s">
        <v>7398</v>
      </c>
      <c r="F4141" s="120" t="s">
        <v>3</v>
      </c>
      <c r="G4141" s="120">
        <v>1627213</v>
      </c>
      <c r="H4141" s="124"/>
      <c r="I4141" s="128" t="s">
        <v>8419</v>
      </c>
      <c r="J4141" s="124"/>
      <c r="K4141" s="124"/>
      <c r="L4141" s="124"/>
      <c r="M4141" s="124"/>
      <c r="N4141" s="207">
        <v>0</v>
      </c>
      <c r="O4141" s="207">
        <v>785.61</v>
      </c>
      <c r="P4141" s="124" t="s">
        <v>1314</v>
      </c>
    </row>
    <row r="4142" spans="1:16" ht="63.75">
      <c r="A4142" s="257">
        <v>513</v>
      </c>
      <c r="B4142" s="124"/>
      <c r="C4142" s="125" t="s">
        <v>201</v>
      </c>
      <c r="D4142" s="119">
        <v>43250</v>
      </c>
      <c r="E4142" s="120" t="s">
        <v>7399</v>
      </c>
      <c r="F4142" s="120" t="s">
        <v>15</v>
      </c>
      <c r="G4142" s="120">
        <v>749134</v>
      </c>
      <c r="H4142" s="124"/>
      <c r="I4142" s="128" t="s">
        <v>8420</v>
      </c>
      <c r="J4142" s="124"/>
      <c r="K4142" s="124"/>
      <c r="L4142" s="124"/>
      <c r="M4142" s="124"/>
      <c r="N4142" s="207">
        <v>50</v>
      </c>
      <c r="O4142" s="207">
        <v>0</v>
      </c>
      <c r="P4142" s="124" t="s">
        <v>1314</v>
      </c>
    </row>
    <row r="4143" spans="1:16" ht="63.75">
      <c r="A4143" s="257">
        <v>513</v>
      </c>
      <c r="B4143" s="124"/>
      <c r="C4143" s="125" t="s">
        <v>201</v>
      </c>
      <c r="D4143" s="119">
        <v>43250</v>
      </c>
      <c r="E4143" s="120" t="s">
        <v>7400</v>
      </c>
      <c r="F4143" s="120" t="s">
        <v>15</v>
      </c>
      <c r="G4143" s="120">
        <v>749131</v>
      </c>
      <c r="H4143" s="124"/>
      <c r="I4143" s="128" t="s">
        <v>8421</v>
      </c>
      <c r="J4143" s="124"/>
      <c r="K4143" s="124"/>
      <c r="L4143" s="124"/>
      <c r="M4143" s="124"/>
      <c r="N4143" s="207">
        <v>50</v>
      </c>
      <c r="O4143" s="207">
        <v>0</v>
      </c>
      <c r="P4143" s="124" t="s">
        <v>1314</v>
      </c>
    </row>
    <row r="4144" spans="1:16" ht="63.75">
      <c r="A4144" s="257">
        <v>513</v>
      </c>
      <c r="B4144" s="124"/>
      <c r="C4144" s="125" t="s">
        <v>201</v>
      </c>
      <c r="D4144" s="119">
        <v>43250</v>
      </c>
      <c r="E4144" s="120" t="s">
        <v>7401</v>
      </c>
      <c r="F4144" s="120" t="s">
        <v>15</v>
      </c>
      <c r="G4144" s="120">
        <v>749141</v>
      </c>
      <c r="H4144" s="124"/>
      <c r="I4144" s="128" t="s">
        <v>8422</v>
      </c>
      <c r="J4144" s="124"/>
      <c r="K4144" s="124"/>
      <c r="L4144" s="124"/>
      <c r="M4144" s="124"/>
      <c r="N4144" s="207">
        <v>50</v>
      </c>
      <c r="O4144" s="207">
        <v>0</v>
      </c>
      <c r="P4144" s="124" t="s">
        <v>1314</v>
      </c>
    </row>
    <row r="4145" spans="1:16" ht="63.75">
      <c r="A4145" s="257">
        <v>35</v>
      </c>
      <c r="B4145" s="124"/>
      <c r="C4145" s="125" t="s">
        <v>696</v>
      </c>
      <c r="D4145" s="119">
        <v>43250</v>
      </c>
      <c r="E4145" s="120" t="s">
        <v>7402</v>
      </c>
      <c r="F4145" s="120" t="s">
        <v>1315</v>
      </c>
      <c r="G4145" s="120">
        <v>17864150</v>
      </c>
      <c r="H4145" s="124"/>
      <c r="I4145" s="128" t="s">
        <v>8423</v>
      </c>
      <c r="J4145" s="124"/>
      <c r="K4145" s="124"/>
      <c r="L4145" s="124"/>
      <c r="M4145" s="124"/>
      <c r="N4145" s="207">
        <v>0</v>
      </c>
      <c r="O4145" s="207">
        <v>4584.88</v>
      </c>
      <c r="P4145" s="124" t="s">
        <v>1314</v>
      </c>
    </row>
    <row r="4146" spans="1:16" ht="76.5">
      <c r="A4146" s="257">
        <v>35</v>
      </c>
      <c r="B4146" s="124"/>
      <c r="C4146" s="125" t="s">
        <v>696</v>
      </c>
      <c r="D4146" s="119">
        <v>43250</v>
      </c>
      <c r="E4146" s="120" t="s">
        <v>7403</v>
      </c>
      <c r="F4146" s="120" t="s">
        <v>1315</v>
      </c>
      <c r="G4146" s="120">
        <v>17864189</v>
      </c>
      <c r="H4146" s="124"/>
      <c r="I4146" s="128" t="s">
        <v>8424</v>
      </c>
      <c r="J4146" s="124"/>
      <c r="K4146" s="124"/>
      <c r="L4146" s="124"/>
      <c r="M4146" s="124"/>
      <c r="N4146" s="207">
        <v>0</v>
      </c>
      <c r="O4146" s="207">
        <v>10787.99</v>
      </c>
      <c r="P4146" s="124" t="s">
        <v>1314</v>
      </c>
    </row>
    <row r="4147" spans="1:16" ht="76.5">
      <c r="A4147" s="257">
        <v>35</v>
      </c>
      <c r="B4147" s="124"/>
      <c r="C4147" s="125" t="s">
        <v>696</v>
      </c>
      <c r="D4147" s="119">
        <v>43250</v>
      </c>
      <c r="E4147" s="120" t="s">
        <v>7404</v>
      </c>
      <c r="F4147" s="120" t="s">
        <v>1315</v>
      </c>
      <c r="G4147" s="120">
        <v>17864209</v>
      </c>
      <c r="H4147" s="124"/>
      <c r="I4147" s="128" t="s">
        <v>8425</v>
      </c>
      <c r="J4147" s="124"/>
      <c r="K4147" s="124"/>
      <c r="L4147" s="124"/>
      <c r="M4147" s="124"/>
      <c r="N4147" s="207">
        <v>0</v>
      </c>
      <c r="O4147" s="207">
        <v>105119.6</v>
      </c>
      <c r="P4147" s="124" t="s">
        <v>1314</v>
      </c>
    </row>
    <row r="4148" spans="1:16" ht="76.5">
      <c r="A4148" s="257">
        <v>35</v>
      </c>
      <c r="B4148" s="124"/>
      <c r="C4148" s="125" t="s">
        <v>696</v>
      </c>
      <c r="D4148" s="119">
        <v>43250</v>
      </c>
      <c r="E4148" s="120" t="s">
        <v>7405</v>
      </c>
      <c r="F4148" s="120" t="s">
        <v>1315</v>
      </c>
      <c r="G4148" s="120">
        <v>17864213</v>
      </c>
      <c r="H4148" s="124"/>
      <c r="I4148" s="128" t="s">
        <v>8426</v>
      </c>
      <c r="J4148" s="124"/>
      <c r="K4148" s="124"/>
      <c r="L4148" s="124"/>
      <c r="M4148" s="124"/>
      <c r="N4148" s="207">
        <v>0</v>
      </c>
      <c r="O4148" s="207">
        <v>161393.07999999999</v>
      </c>
      <c r="P4148" s="124" t="s">
        <v>1314</v>
      </c>
    </row>
    <row r="4149" spans="1:16" ht="51">
      <c r="A4149" s="257">
        <v>35</v>
      </c>
      <c r="B4149" s="124"/>
      <c r="C4149" s="125" t="s">
        <v>696</v>
      </c>
      <c r="D4149" s="119">
        <v>43250</v>
      </c>
      <c r="E4149" s="120" t="s">
        <v>7406</v>
      </c>
      <c r="F4149" s="120" t="s">
        <v>1315</v>
      </c>
      <c r="G4149" s="120">
        <v>17864238</v>
      </c>
      <c r="H4149" s="124"/>
      <c r="I4149" s="128" t="s">
        <v>8427</v>
      </c>
      <c r="J4149" s="124"/>
      <c r="K4149" s="124"/>
      <c r="L4149" s="124"/>
      <c r="M4149" s="124"/>
      <c r="N4149" s="207">
        <v>0</v>
      </c>
      <c r="O4149" s="207">
        <v>256824.4</v>
      </c>
      <c r="P4149" s="124" t="s">
        <v>1314</v>
      </c>
    </row>
    <row r="4150" spans="1:16" ht="63.75">
      <c r="A4150" s="257">
        <v>35</v>
      </c>
      <c r="B4150" s="124"/>
      <c r="C4150" s="125" t="s">
        <v>696</v>
      </c>
      <c r="D4150" s="119">
        <v>43250</v>
      </c>
      <c r="E4150" s="120" t="s">
        <v>7407</v>
      </c>
      <c r="F4150" s="120" t="s">
        <v>1315</v>
      </c>
      <c r="G4150" s="120">
        <v>17864271</v>
      </c>
      <c r="H4150" s="124"/>
      <c r="I4150" s="128" t="s">
        <v>8428</v>
      </c>
      <c r="J4150" s="124"/>
      <c r="K4150" s="124"/>
      <c r="L4150" s="124"/>
      <c r="M4150" s="124"/>
      <c r="N4150" s="207">
        <v>0</v>
      </c>
      <c r="O4150" s="207">
        <v>28120.46</v>
      </c>
      <c r="P4150" s="124" t="s">
        <v>1314</v>
      </c>
    </row>
    <row r="4151" spans="1:16" ht="51">
      <c r="A4151" s="257">
        <v>340</v>
      </c>
      <c r="B4151" s="124"/>
      <c r="C4151" s="125" t="s">
        <v>814</v>
      </c>
      <c r="D4151" s="119">
        <v>43250</v>
      </c>
      <c r="E4151" s="120" t="s">
        <v>7408</v>
      </c>
      <c r="F4151" s="120" t="s">
        <v>6</v>
      </c>
      <c r="G4151" s="120">
        <v>980608</v>
      </c>
      <c r="H4151" s="124"/>
      <c r="I4151" s="128" t="s">
        <v>8429</v>
      </c>
      <c r="J4151" s="124"/>
      <c r="K4151" s="124"/>
      <c r="L4151" s="124"/>
      <c r="M4151" s="124"/>
      <c r="N4151" s="207">
        <v>0</v>
      </c>
      <c r="O4151" s="207">
        <v>3.48</v>
      </c>
      <c r="P4151" s="124" t="s">
        <v>1314</v>
      </c>
    </row>
    <row r="4152" spans="1:16" ht="102">
      <c r="A4152" s="257">
        <v>20</v>
      </c>
      <c r="B4152" s="124"/>
      <c r="C4152" s="125" t="s">
        <v>693</v>
      </c>
      <c r="D4152" s="119">
        <v>43250</v>
      </c>
      <c r="E4152" s="120" t="s">
        <v>7409</v>
      </c>
      <c r="F4152" s="120" t="s">
        <v>15</v>
      </c>
      <c r="G4152" s="120">
        <v>5111</v>
      </c>
      <c r="H4152" s="124"/>
      <c r="I4152" s="128" t="s">
        <v>8430</v>
      </c>
      <c r="J4152" s="124"/>
      <c r="K4152" s="124"/>
      <c r="L4152" s="124"/>
      <c r="M4152" s="124"/>
      <c r="N4152" s="207">
        <v>625.35</v>
      </c>
      <c r="O4152" s="207">
        <v>0</v>
      </c>
      <c r="P4152" s="124" t="s">
        <v>1314</v>
      </c>
    </row>
    <row r="4153" spans="1:16" ht="89.25">
      <c r="A4153" s="257">
        <v>10</v>
      </c>
      <c r="B4153" s="124"/>
      <c r="C4153" s="125" t="s">
        <v>690</v>
      </c>
      <c r="D4153" s="119">
        <v>43250</v>
      </c>
      <c r="E4153" s="120" t="s">
        <v>7410</v>
      </c>
      <c r="F4153" s="120" t="s">
        <v>15</v>
      </c>
      <c r="G4153" s="120">
        <v>5074</v>
      </c>
      <c r="H4153" s="124"/>
      <c r="I4153" s="128" t="s">
        <v>8431</v>
      </c>
      <c r="J4153" s="124"/>
      <c r="K4153" s="124"/>
      <c r="L4153" s="124"/>
      <c r="M4153" s="124"/>
      <c r="N4153" s="207">
        <v>1985</v>
      </c>
      <c r="O4153" s="207">
        <v>0</v>
      </c>
      <c r="P4153" s="124" t="s">
        <v>1314</v>
      </c>
    </row>
    <row r="4154" spans="1:16" ht="51">
      <c r="A4154" s="257" t="s">
        <v>622</v>
      </c>
      <c r="B4154" s="124"/>
      <c r="C4154" s="125" t="s">
        <v>715</v>
      </c>
      <c r="D4154" s="119">
        <v>43250</v>
      </c>
      <c r="E4154" s="120" t="s">
        <v>7411</v>
      </c>
      <c r="F4154" s="120" t="s">
        <v>6</v>
      </c>
      <c r="G4154" s="120">
        <v>980897</v>
      </c>
      <c r="H4154" s="124"/>
      <c r="I4154" s="128" t="s">
        <v>8432</v>
      </c>
      <c r="J4154" s="124"/>
      <c r="K4154" s="124"/>
      <c r="L4154" s="124"/>
      <c r="M4154" s="124"/>
      <c r="N4154" s="207">
        <v>0</v>
      </c>
      <c r="O4154" s="207">
        <v>12594.05</v>
      </c>
      <c r="P4154" s="124" t="s">
        <v>1314</v>
      </c>
    </row>
    <row r="4155" spans="1:16" ht="51">
      <c r="A4155" s="257">
        <v>513</v>
      </c>
      <c r="B4155" s="124"/>
      <c r="C4155" s="125" t="s">
        <v>201</v>
      </c>
      <c r="D4155" s="119">
        <v>43250</v>
      </c>
      <c r="E4155" s="120" t="s">
        <v>7412</v>
      </c>
      <c r="F4155" s="120" t="s">
        <v>15</v>
      </c>
      <c r="G4155" s="120">
        <v>749983</v>
      </c>
      <c r="H4155" s="124"/>
      <c r="I4155" s="128" t="s">
        <v>4717</v>
      </c>
      <c r="J4155" s="124"/>
      <c r="K4155" s="124"/>
      <c r="L4155" s="124"/>
      <c r="M4155" s="124"/>
      <c r="N4155" s="207">
        <v>50</v>
      </c>
      <c r="O4155" s="207">
        <v>0</v>
      </c>
      <c r="P4155" s="124" t="s">
        <v>1314</v>
      </c>
    </row>
    <row r="4156" spans="1:16" ht="63.75">
      <c r="A4156" s="257">
        <v>513</v>
      </c>
      <c r="B4156" s="124"/>
      <c r="C4156" s="125" t="s">
        <v>201</v>
      </c>
      <c r="D4156" s="119">
        <v>43250</v>
      </c>
      <c r="E4156" s="120" t="s">
        <v>7413</v>
      </c>
      <c r="F4156" s="120" t="s">
        <v>15</v>
      </c>
      <c r="G4156" s="120">
        <v>750130</v>
      </c>
      <c r="H4156" s="124"/>
      <c r="I4156" s="128" t="s">
        <v>4605</v>
      </c>
      <c r="J4156" s="124"/>
      <c r="K4156" s="124"/>
      <c r="L4156" s="124"/>
      <c r="M4156" s="124"/>
      <c r="N4156" s="207">
        <v>50</v>
      </c>
      <c r="O4156" s="207">
        <v>0</v>
      </c>
      <c r="P4156" s="124" t="s">
        <v>1314</v>
      </c>
    </row>
    <row r="4157" spans="1:16" ht="76.5">
      <c r="A4157" s="257">
        <v>513</v>
      </c>
      <c r="B4157" s="124"/>
      <c r="C4157" s="125" t="s">
        <v>201</v>
      </c>
      <c r="D4157" s="119">
        <v>43250</v>
      </c>
      <c r="E4157" s="120" t="s">
        <v>7414</v>
      </c>
      <c r="F4157" s="120" t="s">
        <v>13</v>
      </c>
      <c r="G4157" s="120">
        <v>923319</v>
      </c>
      <c r="H4157" s="124"/>
      <c r="I4157" s="128" t="s">
        <v>8433</v>
      </c>
      <c r="J4157" s="124"/>
      <c r="K4157" s="124"/>
      <c r="L4157" s="124"/>
      <c r="M4157" s="124"/>
      <c r="N4157" s="207">
        <v>120.46</v>
      </c>
      <c r="O4157" s="207">
        <v>0</v>
      </c>
      <c r="P4157" s="124" t="s">
        <v>1314</v>
      </c>
    </row>
    <row r="4158" spans="1:16" ht="76.5">
      <c r="A4158" s="257">
        <v>513</v>
      </c>
      <c r="B4158" s="124"/>
      <c r="C4158" s="125" t="s">
        <v>201</v>
      </c>
      <c r="D4158" s="119">
        <v>43250</v>
      </c>
      <c r="E4158" s="120" t="s">
        <v>7415</v>
      </c>
      <c r="F4158" s="120" t="s">
        <v>11</v>
      </c>
      <c r="G4158" s="120">
        <v>923319</v>
      </c>
      <c r="H4158" s="124"/>
      <c r="I4158" s="128" t="s">
        <v>8434</v>
      </c>
      <c r="J4158" s="124"/>
      <c r="K4158" s="124"/>
      <c r="L4158" s="124"/>
      <c r="M4158" s="124"/>
      <c r="N4158" s="207">
        <v>50</v>
      </c>
      <c r="O4158" s="207">
        <v>0</v>
      </c>
      <c r="P4158" s="124" t="s">
        <v>1314</v>
      </c>
    </row>
    <row r="4159" spans="1:16" ht="63.75">
      <c r="A4159" s="257" t="s">
        <v>619</v>
      </c>
      <c r="B4159" s="124"/>
      <c r="C4159" s="125" t="s">
        <v>713</v>
      </c>
      <c r="D4159" s="119">
        <v>43250</v>
      </c>
      <c r="E4159" s="120" t="s">
        <v>7416</v>
      </c>
      <c r="F4159" s="120" t="s">
        <v>6</v>
      </c>
      <c r="G4159" s="120">
        <v>980993</v>
      </c>
      <c r="H4159" s="124"/>
      <c r="I4159" s="128" t="s">
        <v>8435</v>
      </c>
      <c r="J4159" s="124"/>
      <c r="K4159" s="124"/>
      <c r="L4159" s="124"/>
      <c r="M4159" s="124"/>
      <c r="N4159" s="207">
        <v>0</v>
      </c>
      <c r="O4159" s="207">
        <v>0.61</v>
      </c>
      <c r="P4159" s="124" t="s">
        <v>1314</v>
      </c>
    </row>
    <row r="4160" spans="1:16" ht="76.5">
      <c r="A4160" s="257">
        <v>46</v>
      </c>
      <c r="B4160" s="124"/>
      <c r="C4160" s="125" t="s">
        <v>698</v>
      </c>
      <c r="D4160" s="119">
        <v>43250</v>
      </c>
      <c r="E4160" s="120" t="s">
        <v>7417</v>
      </c>
      <c r="F4160" s="120" t="s">
        <v>6</v>
      </c>
      <c r="G4160" s="120">
        <v>923381</v>
      </c>
      <c r="H4160" s="124"/>
      <c r="I4160" s="128" t="s">
        <v>8436</v>
      </c>
      <c r="J4160" s="124"/>
      <c r="K4160" s="124"/>
      <c r="L4160" s="124"/>
      <c r="M4160" s="124"/>
      <c r="N4160" s="207">
        <v>0</v>
      </c>
      <c r="O4160" s="207">
        <v>1937960</v>
      </c>
      <c r="P4160" s="124" t="s">
        <v>1314</v>
      </c>
    </row>
    <row r="4161" spans="1:16" ht="51">
      <c r="A4161" s="257">
        <v>373</v>
      </c>
      <c r="B4161" s="124"/>
      <c r="C4161" s="125" t="s">
        <v>1269</v>
      </c>
      <c r="D4161" s="119">
        <v>43252</v>
      </c>
      <c r="E4161" s="120" t="s">
        <v>8480</v>
      </c>
      <c r="F4161" s="120" t="s">
        <v>3</v>
      </c>
      <c r="G4161" s="120">
        <v>1627713</v>
      </c>
      <c r="H4161" s="124"/>
      <c r="I4161" s="128" t="s">
        <v>10357</v>
      </c>
      <c r="J4161" s="124"/>
      <c r="K4161" s="124"/>
      <c r="L4161" s="124"/>
      <c r="M4161" s="124"/>
      <c r="N4161" s="207">
        <v>0</v>
      </c>
      <c r="O4161" s="207">
        <v>32810.47</v>
      </c>
      <c r="P4161" s="124" t="s">
        <v>1314</v>
      </c>
    </row>
    <row r="4162" spans="1:16" ht="51">
      <c r="A4162" s="257" t="s">
        <v>619</v>
      </c>
      <c r="B4162" s="124"/>
      <c r="C4162" s="125" t="s">
        <v>713</v>
      </c>
      <c r="D4162" s="119">
        <v>43252</v>
      </c>
      <c r="E4162" s="120" t="s">
        <v>8481</v>
      </c>
      <c r="F4162" s="120" t="s">
        <v>3</v>
      </c>
      <c r="G4162" s="120">
        <v>1627720</v>
      </c>
      <c r="H4162" s="124"/>
      <c r="I4162" s="128" t="s">
        <v>10358</v>
      </c>
      <c r="J4162" s="124"/>
      <c r="K4162" s="124"/>
      <c r="L4162" s="124"/>
      <c r="M4162" s="124"/>
      <c r="N4162" s="207">
        <v>0</v>
      </c>
      <c r="O4162" s="207">
        <v>371</v>
      </c>
      <c r="P4162" s="124" t="s">
        <v>1314</v>
      </c>
    </row>
    <row r="4163" spans="1:16" ht="51">
      <c r="A4163" s="257" t="s">
        <v>619</v>
      </c>
      <c r="B4163" s="124"/>
      <c r="C4163" s="125" t="s">
        <v>713</v>
      </c>
      <c r="D4163" s="119">
        <v>43252</v>
      </c>
      <c r="E4163" s="120" t="s">
        <v>8482</v>
      </c>
      <c r="F4163" s="120" t="s">
        <v>3</v>
      </c>
      <c r="G4163" s="120">
        <v>1627741</v>
      </c>
      <c r="H4163" s="124"/>
      <c r="I4163" s="128" t="s">
        <v>10359</v>
      </c>
      <c r="J4163" s="124"/>
      <c r="K4163" s="124"/>
      <c r="L4163" s="124"/>
      <c r="M4163" s="124"/>
      <c r="N4163" s="207">
        <v>0</v>
      </c>
      <c r="O4163" s="207">
        <v>173.1</v>
      </c>
      <c r="P4163" s="124" t="s">
        <v>1314</v>
      </c>
    </row>
    <row r="4164" spans="1:16" ht="51">
      <c r="A4164" s="257" t="s">
        <v>619</v>
      </c>
      <c r="B4164" s="124"/>
      <c r="C4164" s="125" t="s">
        <v>713</v>
      </c>
      <c r="D4164" s="119">
        <v>43252</v>
      </c>
      <c r="E4164" s="120" t="s">
        <v>8483</v>
      </c>
      <c r="F4164" s="120" t="s">
        <v>3</v>
      </c>
      <c r="G4164" s="120">
        <v>1627749</v>
      </c>
      <c r="H4164" s="124"/>
      <c r="I4164" s="128" t="s">
        <v>1385</v>
      </c>
      <c r="J4164" s="124"/>
      <c r="K4164" s="124"/>
      <c r="L4164" s="124"/>
      <c r="M4164" s="124"/>
      <c r="N4164" s="207">
        <v>0</v>
      </c>
      <c r="O4164" s="207">
        <v>851.99</v>
      </c>
      <c r="P4164" s="124" t="s">
        <v>1314</v>
      </c>
    </row>
    <row r="4165" spans="1:16" ht="51">
      <c r="A4165" s="257" t="s">
        <v>619</v>
      </c>
      <c r="B4165" s="124"/>
      <c r="C4165" s="125" t="s">
        <v>713</v>
      </c>
      <c r="D4165" s="119">
        <v>43252</v>
      </c>
      <c r="E4165" s="120" t="s">
        <v>8484</v>
      </c>
      <c r="F4165" s="120" t="s">
        <v>3</v>
      </c>
      <c r="G4165" s="120">
        <v>1627674</v>
      </c>
      <c r="H4165" s="124"/>
      <c r="I4165" s="128" t="s">
        <v>1407</v>
      </c>
      <c r="J4165" s="124"/>
      <c r="K4165" s="124"/>
      <c r="L4165" s="124"/>
      <c r="M4165" s="124"/>
      <c r="N4165" s="207">
        <v>0</v>
      </c>
      <c r="O4165" s="207">
        <v>400</v>
      </c>
      <c r="P4165" s="124" t="s">
        <v>1314</v>
      </c>
    </row>
    <row r="4166" spans="1:16" ht="51">
      <c r="A4166" s="257" t="s">
        <v>619</v>
      </c>
      <c r="B4166" s="124"/>
      <c r="C4166" s="125" t="s">
        <v>713</v>
      </c>
      <c r="D4166" s="119">
        <v>43252</v>
      </c>
      <c r="E4166" s="120" t="s">
        <v>8485</v>
      </c>
      <c r="F4166" s="120" t="s">
        <v>3</v>
      </c>
      <c r="G4166" s="120">
        <v>1627667</v>
      </c>
      <c r="H4166" s="124"/>
      <c r="I4166" s="128" t="s">
        <v>10360</v>
      </c>
      <c r="J4166" s="124"/>
      <c r="K4166" s="124"/>
      <c r="L4166" s="124"/>
      <c r="M4166" s="124"/>
      <c r="N4166" s="207">
        <v>0</v>
      </c>
      <c r="O4166" s="207">
        <v>5516</v>
      </c>
      <c r="P4166" s="124" t="s">
        <v>1314</v>
      </c>
    </row>
    <row r="4167" spans="1:16" ht="51">
      <c r="A4167" s="257" t="s">
        <v>619</v>
      </c>
      <c r="B4167" s="124"/>
      <c r="C4167" s="125" t="s">
        <v>713</v>
      </c>
      <c r="D4167" s="119">
        <v>43252</v>
      </c>
      <c r="E4167" s="120" t="s">
        <v>8486</v>
      </c>
      <c r="F4167" s="120" t="s">
        <v>3</v>
      </c>
      <c r="G4167" s="120">
        <v>1627657</v>
      </c>
      <c r="H4167" s="124"/>
      <c r="I4167" s="128" t="s">
        <v>1371</v>
      </c>
      <c r="J4167" s="124"/>
      <c r="K4167" s="124"/>
      <c r="L4167" s="124"/>
      <c r="M4167" s="124"/>
      <c r="N4167" s="207">
        <v>0</v>
      </c>
      <c r="O4167" s="207">
        <v>1000</v>
      </c>
      <c r="P4167" s="124" t="s">
        <v>1314</v>
      </c>
    </row>
    <row r="4168" spans="1:16" ht="38.25">
      <c r="A4168" s="257">
        <v>86</v>
      </c>
      <c r="B4168" s="124"/>
      <c r="C4168" s="125" t="s">
        <v>710</v>
      </c>
      <c r="D4168" s="119">
        <v>43252</v>
      </c>
      <c r="E4168" s="120" t="s">
        <v>8487</v>
      </c>
      <c r="F4168" s="120" t="s">
        <v>3</v>
      </c>
      <c r="G4168" s="120">
        <v>1627653</v>
      </c>
      <c r="H4168" s="124"/>
      <c r="I4168" s="128" t="s">
        <v>10361</v>
      </c>
      <c r="J4168" s="124"/>
      <c r="K4168" s="124"/>
      <c r="L4168" s="124"/>
      <c r="M4168" s="124"/>
      <c r="N4168" s="207">
        <v>0</v>
      </c>
      <c r="O4168" s="207">
        <v>180</v>
      </c>
      <c r="P4168" s="124" t="s">
        <v>1314</v>
      </c>
    </row>
    <row r="4169" spans="1:16" ht="51">
      <c r="A4169" s="257" t="s">
        <v>619</v>
      </c>
      <c r="B4169" s="124"/>
      <c r="C4169" s="125" t="s">
        <v>713</v>
      </c>
      <c r="D4169" s="119">
        <v>43252</v>
      </c>
      <c r="E4169" s="120" t="s">
        <v>8488</v>
      </c>
      <c r="F4169" s="120" t="s">
        <v>3</v>
      </c>
      <c r="G4169" s="120">
        <v>1627632</v>
      </c>
      <c r="H4169" s="124"/>
      <c r="I4169" s="128" t="s">
        <v>10362</v>
      </c>
      <c r="J4169" s="124"/>
      <c r="K4169" s="124"/>
      <c r="L4169" s="124"/>
      <c r="M4169" s="124"/>
      <c r="N4169" s="207">
        <v>0</v>
      </c>
      <c r="O4169" s="207">
        <v>360</v>
      </c>
      <c r="P4169" s="124" t="s">
        <v>1314</v>
      </c>
    </row>
    <row r="4170" spans="1:16" ht="63.75">
      <c r="A4170" s="257">
        <v>221</v>
      </c>
      <c r="B4170" s="124"/>
      <c r="C4170" s="125" t="s">
        <v>763</v>
      </c>
      <c r="D4170" s="119">
        <v>43252</v>
      </c>
      <c r="E4170" s="120" t="s">
        <v>8489</v>
      </c>
      <c r="F4170" s="120" t="s">
        <v>3</v>
      </c>
      <c r="G4170" s="120">
        <v>1627622</v>
      </c>
      <c r="H4170" s="124"/>
      <c r="I4170" s="128" t="s">
        <v>10363</v>
      </c>
      <c r="J4170" s="124"/>
      <c r="K4170" s="124"/>
      <c r="L4170" s="124"/>
      <c r="M4170" s="124"/>
      <c r="N4170" s="207">
        <v>0</v>
      </c>
      <c r="O4170" s="207">
        <v>17</v>
      </c>
      <c r="P4170" s="124" t="s">
        <v>1314</v>
      </c>
    </row>
    <row r="4171" spans="1:16" ht="51">
      <c r="A4171" s="257">
        <v>593</v>
      </c>
      <c r="B4171" s="124"/>
      <c r="C4171" s="125" t="s">
        <v>863</v>
      </c>
      <c r="D4171" s="119">
        <v>43252</v>
      </c>
      <c r="E4171" s="120" t="s">
        <v>8490</v>
      </c>
      <c r="F4171" s="120" t="s">
        <v>3</v>
      </c>
      <c r="G4171" s="120">
        <v>1627602</v>
      </c>
      <c r="H4171" s="124"/>
      <c r="I4171" s="128" t="s">
        <v>10364</v>
      </c>
      <c r="J4171" s="124"/>
      <c r="K4171" s="124"/>
      <c r="L4171" s="124"/>
      <c r="M4171" s="124"/>
      <c r="N4171" s="207">
        <v>0</v>
      </c>
      <c r="O4171" s="207">
        <v>1117</v>
      </c>
      <c r="P4171" s="124" t="s">
        <v>1314</v>
      </c>
    </row>
    <row r="4172" spans="1:16" ht="51">
      <c r="A4172" s="257" t="s">
        <v>619</v>
      </c>
      <c r="B4172" s="124"/>
      <c r="C4172" s="125" t="s">
        <v>713</v>
      </c>
      <c r="D4172" s="119">
        <v>43252</v>
      </c>
      <c r="E4172" s="120" t="s">
        <v>8491</v>
      </c>
      <c r="F4172" s="120" t="s">
        <v>3</v>
      </c>
      <c r="G4172" s="120">
        <v>1627587</v>
      </c>
      <c r="H4172" s="124"/>
      <c r="I4172" s="128" t="s">
        <v>10365</v>
      </c>
      <c r="J4172" s="124"/>
      <c r="K4172" s="124"/>
      <c r="L4172" s="124"/>
      <c r="M4172" s="124"/>
      <c r="N4172" s="207">
        <v>0</v>
      </c>
      <c r="O4172" s="207">
        <v>140</v>
      </c>
      <c r="P4172" s="124" t="s">
        <v>1314</v>
      </c>
    </row>
    <row r="4173" spans="1:16" ht="51">
      <c r="A4173" s="257">
        <v>197</v>
      </c>
      <c r="B4173" s="124"/>
      <c r="C4173" s="125" t="s">
        <v>754</v>
      </c>
      <c r="D4173" s="119">
        <v>43252</v>
      </c>
      <c r="E4173" s="120" t="s">
        <v>8492</v>
      </c>
      <c r="F4173" s="120" t="s">
        <v>3</v>
      </c>
      <c r="G4173" s="120">
        <v>1627780</v>
      </c>
      <c r="H4173" s="124"/>
      <c r="I4173" s="128" t="s">
        <v>10366</v>
      </c>
      <c r="J4173" s="124"/>
      <c r="K4173" s="124"/>
      <c r="L4173" s="124"/>
      <c r="M4173" s="124"/>
      <c r="N4173" s="207">
        <v>0</v>
      </c>
      <c r="O4173" s="207">
        <v>264.2</v>
      </c>
      <c r="P4173" s="124" t="s">
        <v>1314</v>
      </c>
    </row>
    <row r="4174" spans="1:16" ht="51">
      <c r="A4174" s="257" t="s">
        <v>619</v>
      </c>
      <c r="B4174" s="124"/>
      <c r="C4174" s="125" t="s">
        <v>713</v>
      </c>
      <c r="D4174" s="119">
        <v>43252</v>
      </c>
      <c r="E4174" s="120" t="s">
        <v>8493</v>
      </c>
      <c r="F4174" s="120" t="s">
        <v>3</v>
      </c>
      <c r="G4174" s="120">
        <v>1627778</v>
      </c>
      <c r="H4174" s="124"/>
      <c r="I4174" s="128" t="s">
        <v>10367</v>
      </c>
      <c r="J4174" s="124"/>
      <c r="K4174" s="124"/>
      <c r="L4174" s="124"/>
      <c r="M4174" s="124"/>
      <c r="N4174" s="207">
        <v>0</v>
      </c>
      <c r="O4174" s="207">
        <v>30</v>
      </c>
      <c r="P4174" s="124" t="s">
        <v>1314</v>
      </c>
    </row>
    <row r="4175" spans="1:16" ht="51">
      <c r="A4175" s="257">
        <v>130</v>
      </c>
      <c r="B4175" s="124"/>
      <c r="C4175" s="125" t="s">
        <v>727</v>
      </c>
      <c r="D4175" s="119">
        <v>43252</v>
      </c>
      <c r="E4175" s="120" t="s">
        <v>8494</v>
      </c>
      <c r="F4175" s="120" t="s">
        <v>3</v>
      </c>
      <c r="G4175" s="120">
        <v>1627775</v>
      </c>
      <c r="H4175" s="124"/>
      <c r="I4175" s="128" t="s">
        <v>10368</v>
      </c>
      <c r="J4175" s="124"/>
      <c r="K4175" s="124"/>
      <c r="L4175" s="124"/>
      <c r="M4175" s="124"/>
      <c r="N4175" s="207">
        <v>0</v>
      </c>
      <c r="O4175" s="207">
        <v>12</v>
      </c>
      <c r="P4175" s="124" t="s">
        <v>1314</v>
      </c>
    </row>
    <row r="4176" spans="1:16" ht="63.75">
      <c r="A4176" s="257">
        <v>35</v>
      </c>
      <c r="B4176" s="124"/>
      <c r="C4176" s="125" t="s">
        <v>696</v>
      </c>
      <c r="D4176" s="119">
        <v>43252</v>
      </c>
      <c r="E4176" s="120" t="s">
        <v>8495</v>
      </c>
      <c r="F4176" s="120" t="s">
        <v>3</v>
      </c>
      <c r="G4176" s="120">
        <v>1627660</v>
      </c>
      <c r="H4176" s="124"/>
      <c r="I4176" s="128" t="s">
        <v>10369</v>
      </c>
      <c r="J4176" s="124"/>
      <c r="K4176" s="124"/>
      <c r="L4176" s="124"/>
      <c r="M4176" s="124"/>
      <c r="N4176" s="207">
        <v>0</v>
      </c>
      <c r="O4176" s="207">
        <v>1200</v>
      </c>
      <c r="P4176" s="124" t="s">
        <v>1314</v>
      </c>
    </row>
    <row r="4177" spans="1:16" ht="63.75">
      <c r="A4177" s="257">
        <v>35</v>
      </c>
      <c r="B4177" s="124"/>
      <c r="C4177" s="125" t="s">
        <v>696</v>
      </c>
      <c r="D4177" s="119">
        <v>43252</v>
      </c>
      <c r="E4177" s="120" t="s">
        <v>8496</v>
      </c>
      <c r="F4177" s="120" t="s">
        <v>3</v>
      </c>
      <c r="G4177" s="120">
        <v>1627658</v>
      </c>
      <c r="H4177" s="124"/>
      <c r="I4177" s="128" t="s">
        <v>10370</v>
      </c>
      <c r="J4177" s="124"/>
      <c r="K4177" s="124"/>
      <c r="L4177" s="124"/>
      <c r="M4177" s="124"/>
      <c r="N4177" s="207">
        <v>0</v>
      </c>
      <c r="O4177" s="207">
        <v>235418.80000000002</v>
      </c>
      <c r="P4177" s="124" t="s">
        <v>1314</v>
      </c>
    </row>
    <row r="4178" spans="1:16" ht="63.75">
      <c r="A4178" s="257">
        <v>35</v>
      </c>
      <c r="B4178" s="124"/>
      <c r="C4178" s="125" t="s">
        <v>696</v>
      </c>
      <c r="D4178" s="119">
        <v>43252</v>
      </c>
      <c r="E4178" s="120" t="s">
        <v>8497</v>
      </c>
      <c r="F4178" s="120" t="s">
        <v>3</v>
      </c>
      <c r="G4178" s="120">
        <v>1627656</v>
      </c>
      <c r="H4178" s="124"/>
      <c r="I4178" s="128" t="s">
        <v>10371</v>
      </c>
      <c r="J4178" s="124"/>
      <c r="K4178" s="124"/>
      <c r="L4178" s="124"/>
      <c r="M4178" s="124"/>
      <c r="N4178" s="207">
        <v>0</v>
      </c>
      <c r="O4178" s="207">
        <v>250</v>
      </c>
      <c r="P4178" s="124" t="s">
        <v>1314</v>
      </c>
    </row>
    <row r="4179" spans="1:16" ht="63.75">
      <c r="A4179" s="257">
        <v>35</v>
      </c>
      <c r="B4179" s="124"/>
      <c r="C4179" s="125" t="s">
        <v>696</v>
      </c>
      <c r="D4179" s="119">
        <v>43252</v>
      </c>
      <c r="E4179" s="120" t="s">
        <v>8498</v>
      </c>
      <c r="F4179" s="120" t="s">
        <v>3</v>
      </c>
      <c r="G4179" s="120">
        <v>1627652</v>
      </c>
      <c r="H4179" s="124"/>
      <c r="I4179" s="128" t="s">
        <v>10372</v>
      </c>
      <c r="J4179" s="124"/>
      <c r="K4179" s="124"/>
      <c r="L4179" s="124"/>
      <c r="M4179" s="124"/>
      <c r="N4179" s="207">
        <v>0</v>
      </c>
      <c r="O4179" s="207">
        <v>1500</v>
      </c>
      <c r="P4179" s="124" t="s">
        <v>1314</v>
      </c>
    </row>
    <row r="4180" spans="1:16" ht="51">
      <c r="A4180" s="257" t="s">
        <v>619</v>
      </c>
      <c r="B4180" s="124"/>
      <c r="C4180" s="125" t="s">
        <v>713</v>
      </c>
      <c r="D4180" s="119">
        <v>43252</v>
      </c>
      <c r="E4180" s="120" t="s">
        <v>8499</v>
      </c>
      <c r="F4180" s="120" t="s">
        <v>3</v>
      </c>
      <c r="G4180" s="120">
        <v>1627649</v>
      </c>
      <c r="H4180" s="124"/>
      <c r="I4180" s="128" t="s">
        <v>10373</v>
      </c>
      <c r="J4180" s="124"/>
      <c r="K4180" s="124"/>
      <c r="L4180" s="124"/>
      <c r="M4180" s="124"/>
      <c r="N4180" s="207">
        <v>0</v>
      </c>
      <c r="O4180" s="207">
        <v>2972.21</v>
      </c>
      <c r="P4180" s="124" t="s">
        <v>1314</v>
      </c>
    </row>
    <row r="4181" spans="1:16" ht="51">
      <c r="A4181" s="257">
        <v>342</v>
      </c>
      <c r="B4181" s="124"/>
      <c r="C4181" s="125" t="s">
        <v>816</v>
      </c>
      <c r="D4181" s="119">
        <v>43252</v>
      </c>
      <c r="E4181" s="120" t="s">
        <v>8500</v>
      </c>
      <c r="F4181" s="120" t="s">
        <v>3</v>
      </c>
      <c r="G4181" s="120">
        <v>1627626</v>
      </c>
      <c r="H4181" s="124"/>
      <c r="I4181" s="128" t="s">
        <v>10374</v>
      </c>
      <c r="J4181" s="124"/>
      <c r="K4181" s="124"/>
      <c r="L4181" s="124"/>
      <c r="M4181" s="124"/>
      <c r="N4181" s="207">
        <v>0</v>
      </c>
      <c r="O4181" s="207">
        <v>1945.98</v>
      </c>
      <c r="P4181" s="124" t="s">
        <v>1314</v>
      </c>
    </row>
    <row r="4182" spans="1:16" ht="51">
      <c r="A4182" s="257">
        <v>342</v>
      </c>
      <c r="B4182" s="124"/>
      <c r="C4182" s="125" t="s">
        <v>816</v>
      </c>
      <c r="D4182" s="119">
        <v>43252</v>
      </c>
      <c r="E4182" s="120" t="s">
        <v>8501</v>
      </c>
      <c r="F4182" s="120" t="s">
        <v>3</v>
      </c>
      <c r="G4182" s="120">
        <v>1627625</v>
      </c>
      <c r="H4182" s="124"/>
      <c r="I4182" s="128" t="s">
        <v>10375</v>
      </c>
      <c r="J4182" s="124"/>
      <c r="K4182" s="124"/>
      <c r="L4182" s="124"/>
      <c r="M4182" s="124"/>
      <c r="N4182" s="207">
        <v>0</v>
      </c>
      <c r="O4182" s="207">
        <v>6033.6</v>
      </c>
      <c r="P4182" s="124" t="s">
        <v>1314</v>
      </c>
    </row>
    <row r="4183" spans="1:16" ht="89.25">
      <c r="A4183" s="257">
        <v>10</v>
      </c>
      <c r="B4183" s="124"/>
      <c r="C4183" s="125" t="s">
        <v>690</v>
      </c>
      <c r="D4183" s="119">
        <v>43252</v>
      </c>
      <c r="E4183" s="120" t="s">
        <v>8502</v>
      </c>
      <c r="F4183" s="120" t="s">
        <v>15</v>
      </c>
      <c r="G4183" s="120">
        <v>5080</v>
      </c>
      <c r="H4183" s="124"/>
      <c r="I4183" s="128" t="s">
        <v>10376</v>
      </c>
      <c r="J4183" s="124"/>
      <c r="K4183" s="124"/>
      <c r="L4183" s="124"/>
      <c r="M4183" s="124"/>
      <c r="N4183" s="207">
        <v>594.07000000000005</v>
      </c>
      <c r="O4183" s="207">
        <v>0</v>
      </c>
      <c r="P4183" s="124" t="s">
        <v>1314</v>
      </c>
    </row>
    <row r="4184" spans="1:16" ht="89.25">
      <c r="A4184" s="257">
        <v>10</v>
      </c>
      <c r="B4184" s="124"/>
      <c r="C4184" s="125" t="s">
        <v>690</v>
      </c>
      <c r="D4184" s="119">
        <v>43252</v>
      </c>
      <c r="E4184" s="120" t="s">
        <v>8503</v>
      </c>
      <c r="F4184" s="120" t="s">
        <v>15</v>
      </c>
      <c r="G4184" s="120">
        <v>5079</v>
      </c>
      <c r="H4184" s="124"/>
      <c r="I4184" s="128" t="s">
        <v>10377</v>
      </c>
      <c r="J4184" s="124"/>
      <c r="K4184" s="124"/>
      <c r="L4184" s="124"/>
      <c r="M4184" s="124"/>
      <c r="N4184" s="207">
        <v>278.85000000000002</v>
      </c>
      <c r="O4184" s="207">
        <v>0</v>
      </c>
      <c r="P4184" s="124" t="s">
        <v>1314</v>
      </c>
    </row>
    <row r="4185" spans="1:16" ht="51">
      <c r="A4185" s="257">
        <v>513</v>
      </c>
      <c r="B4185" s="124"/>
      <c r="C4185" s="125" t="s">
        <v>201</v>
      </c>
      <c r="D4185" s="119">
        <v>43252</v>
      </c>
      <c r="E4185" s="120" t="s">
        <v>8504</v>
      </c>
      <c r="F4185" s="120" t="s">
        <v>15</v>
      </c>
      <c r="G4185" s="120">
        <v>750376</v>
      </c>
      <c r="H4185" s="124"/>
      <c r="I4185" s="128" t="s">
        <v>10378</v>
      </c>
      <c r="J4185" s="124"/>
      <c r="K4185" s="124"/>
      <c r="L4185" s="124"/>
      <c r="M4185" s="124"/>
      <c r="N4185" s="207">
        <v>50</v>
      </c>
      <c r="O4185" s="207">
        <v>0</v>
      </c>
      <c r="P4185" s="124" t="s">
        <v>1314</v>
      </c>
    </row>
    <row r="4186" spans="1:16" ht="89.25">
      <c r="A4186" s="257">
        <v>10</v>
      </c>
      <c r="B4186" s="124"/>
      <c r="C4186" s="125" t="s">
        <v>690</v>
      </c>
      <c r="D4186" s="119">
        <v>43252</v>
      </c>
      <c r="E4186" s="120" t="s">
        <v>8505</v>
      </c>
      <c r="F4186" s="120" t="s">
        <v>15</v>
      </c>
      <c r="G4186" s="120">
        <v>5081</v>
      </c>
      <c r="H4186" s="124"/>
      <c r="I4186" s="128" t="s">
        <v>10379</v>
      </c>
      <c r="J4186" s="124"/>
      <c r="K4186" s="124"/>
      <c r="L4186" s="124"/>
      <c r="M4186" s="124"/>
      <c r="N4186" s="207">
        <v>504.82</v>
      </c>
      <c r="O4186" s="207">
        <v>0</v>
      </c>
      <c r="P4186" s="124" t="s">
        <v>1314</v>
      </c>
    </row>
    <row r="4187" spans="1:16" ht="51">
      <c r="A4187" s="257">
        <v>513</v>
      </c>
      <c r="B4187" s="124"/>
      <c r="C4187" s="125" t="s">
        <v>201</v>
      </c>
      <c r="D4187" s="119">
        <v>43252</v>
      </c>
      <c r="E4187" s="120" t="s">
        <v>8506</v>
      </c>
      <c r="F4187" s="120" t="s">
        <v>15</v>
      </c>
      <c r="G4187" s="120">
        <v>750401</v>
      </c>
      <c r="H4187" s="124"/>
      <c r="I4187" s="128" t="s">
        <v>2325</v>
      </c>
      <c r="J4187" s="124"/>
      <c r="K4187" s="124"/>
      <c r="L4187" s="124"/>
      <c r="M4187" s="124"/>
      <c r="N4187" s="207">
        <v>50</v>
      </c>
      <c r="O4187" s="207">
        <v>0</v>
      </c>
      <c r="P4187" s="124" t="s">
        <v>1314</v>
      </c>
    </row>
    <row r="4188" spans="1:16" ht="51">
      <c r="A4188" s="257" t="s">
        <v>620</v>
      </c>
      <c r="B4188" s="124"/>
      <c r="C4188" s="125" t="s">
        <v>714</v>
      </c>
      <c r="D4188" s="119">
        <v>43252</v>
      </c>
      <c r="E4188" s="120" t="s">
        <v>8507</v>
      </c>
      <c r="F4188" s="120" t="s">
        <v>11</v>
      </c>
      <c r="G4188" s="120">
        <v>10821</v>
      </c>
      <c r="H4188" s="124"/>
      <c r="I4188" s="128" t="s">
        <v>10380</v>
      </c>
      <c r="J4188" s="124"/>
      <c r="K4188" s="124"/>
      <c r="L4188" s="124"/>
      <c r="M4188" s="124"/>
      <c r="N4188" s="207">
        <v>1212.6300000000001</v>
      </c>
      <c r="O4188" s="207">
        <v>0</v>
      </c>
      <c r="P4188" s="124" t="s">
        <v>1314</v>
      </c>
    </row>
    <row r="4189" spans="1:16" ht="63.75">
      <c r="A4189" s="257">
        <v>513</v>
      </c>
      <c r="B4189" s="124"/>
      <c r="C4189" s="125" t="s">
        <v>201</v>
      </c>
      <c r="D4189" s="119">
        <v>43252</v>
      </c>
      <c r="E4189" s="120" t="s">
        <v>8508</v>
      </c>
      <c r="F4189" s="120" t="s">
        <v>15</v>
      </c>
      <c r="G4189" s="120">
        <v>750388</v>
      </c>
      <c r="H4189" s="124"/>
      <c r="I4189" s="128" t="s">
        <v>10381</v>
      </c>
      <c r="J4189" s="124"/>
      <c r="K4189" s="124"/>
      <c r="L4189" s="124"/>
      <c r="M4189" s="124"/>
      <c r="N4189" s="207">
        <v>50</v>
      </c>
      <c r="O4189" s="207">
        <v>0</v>
      </c>
      <c r="P4189" s="124" t="s">
        <v>1314</v>
      </c>
    </row>
    <row r="4190" spans="1:16" ht="76.5">
      <c r="A4190" s="257" t="s">
        <v>620</v>
      </c>
      <c r="B4190" s="124"/>
      <c r="C4190" s="125" t="s">
        <v>714</v>
      </c>
      <c r="D4190" s="119">
        <v>43252</v>
      </c>
      <c r="E4190" s="120" t="s">
        <v>8509</v>
      </c>
      <c r="F4190" s="120" t="s">
        <v>6</v>
      </c>
      <c r="G4190" s="120">
        <v>981549</v>
      </c>
      <c r="H4190" s="124"/>
      <c r="I4190" s="128" t="s">
        <v>10382</v>
      </c>
      <c r="J4190" s="124"/>
      <c r="K4190" s="124"/>
      <c r="L4190" s="124"/>
      <c r="M4190" s="124"/>
      <c r="N4190" s="207">
        <v>0</v>
      </c>
      <c r="O4190" s="207">
        <v>147000</v>
      </c>
      <c r="P4190" s="124" t="s">
        <v>1314</v>
      </c>
    </row>
    <row r="4191" spans="1:16" ht="89.25">
      <c r="A4191" s="257">
        <v>41</v>
      </c>
      <c r="B4191" s="124"/>
      <c r="C4191" s="125" t="s">
        <v>697</v>
      </c>
      <c r="D4191" s="119">
        <v>43252</v>
      </c>
      <c r="E4191" s="120" t="s">
        <v>8510</v>
      </c>
      <c r="F4191" s="120" t="s">
        <v>6</v>
      </c>
      <c r="G4191" s="120">
        <v>923472</v>
      </c>
      <c r="H4191" s="124"/>
      <c r="I4191" s="128" t="s">
        <v>10383</v>
      </c>
      <c r="J4191" s="124"/>
      <c r="K4191" s="124"/>
      <c r="L4191" s="124"/>
      <c r="M4191" s="124"/>
      <c r="N4191" s="207">
        <v>0</v>
      </c>
      <c r="O4191" s="207">
        <v>1800000</v>
      </c>
      <c r="P4191" s="124" t="s">
        <v>1314</v>
      </c>
    </row>
    <row r="4192" spans="1:16" ht="63.75">
      <c r="A4192" s="257">
        <v>291</v>
      </c>
      <c r="B4192" s="124"/>
      <c r="C4192" s="125" t="s">
        <v>794</v>
      </c>
      <c r="D4192" s="119">
        <v>43252</v>
      </c>
      <c r="E4192" s="120" t="s">
        <v>8511</v>
      </c>
      <c r="F4192" s="120" t="s">
        <v>11</v>
      </c>
      <c r="G4192" s="120">
        <v>750475</v>
      </c>
      <c r="H4192" s="124"/>
      <c r="I4192" s="128" t="s">
        <v>10384</v>
      </c>
      <c r="J4192" s="124"/>
      <c r="K4192" s="124"/>
      <c r="L4192" s="124"/>
      <c r="M4192" s="124"/>
      <c r="N4192" s="207">
        <v>50</v>
      </c>
      <c r="O4192" s="207">
        <v>0</v>
      </c>
      <c r="P4192" s="124" t="s">
        <v>1314</v>
      </c>
    </row>
    <row r="4193" spans="1:16" ht="63.75">
      <c r="A4193" s="257">
        <v>291</v>
      </c>
      <c r="B4193" s="124"/>
      <c r="C4193" s="125" t="s">
        <v>794</v>
      </c>
      <c r="D4193" s="119">
        <v>43252</v>
      </c>
      <c r="E4193" s="120" t="s">
        <v>8512</v>
      </c>
      <c r="F4193" s="120" t="s">
        <v>11</v>
      </c>
      <c r="G4193" s="120">
        <v>750476</v>
      </c>
      <c r="H4193" s="124"/>
      <c r="I4193" s="128" t="s">
        <v>10385</v>
      </c>
      <c r="J4193" s="124"/>
      <c r="K4193" s="124"/>
      <c r="L4193" s="124"/>
      <c r="M4193" s="124"/>
      <c r="N4193" s="207">
        <v>50</v>
      </c>
      <c r="O4193" s="207">
        <v>0</v>
      </c>
      <c r="P4193" s="124" t="s">
        <v>1314</v>
      </c>
    </row>
    <row r="4194" spans="1:16" ht="63.75">
      <c r="A4194" s="257">
        <v>291</v>
      </c>
      <c r="B4194" s="124"/>
      <c r="C4194" s="125" t="s">
        <v>794</v>
      </c>
      <c r="D4194" s="119">
        <v>43252</v>
      </c>
      <c r="E4194" s="120" t="s">
        <v>8513</v>
      </c>
      <c r="F4194" s="120" t="s">
        <v>11</v>
      </c>
      <c r="G4194" s="120">
        <v>750477</v>
      </c>
      <c r="H4194" s="124"/>
      <c r="I4194" s="128" t="s">
        <v>10386</v>
      </c>
      <c r="J4194" s="124"/>
      <c r="K4194" s="124"/>
      <c r="L4194" s="124"/>
      <c r="M4194" s="124"/>
      <c r="N4194" s="207">
        <v>50</v>
      </c>
      <c r="O4194" s="207">
        <v>0</v>
      </c>
      <c r="P4194" s="124" t="s">
        <v>1314</v>
      </c>
    </row>
    <row r="4195" spans="1:16" ht="76.5">
      <c r="A4195" s="257">
        <v>291</v>
      </c>
      <c r="B4195" s="124"/>
      <c r="C4195" s="125" t="s">
        <v>794</v>
      </c>
      <c r="D4195" s="119">
        <v>43252</v>
      </c>
      <c r="E4195" s="120" t="s">
        <v>8514</v>
      </c>
      <c r="F4195" s="120" t="s">
        <v>11</v>
      </c>
      <c r="G4195" s="120">
        <v>923450</v>
      </c>
      <c r="H4195" s="124"/>
      <c r="I4195" s="128" t="s">
        <v>10387</v>
      </c>
      <c r="J4195" s="124"/>
      <c r="K4195" s="124"/>
      <c r="L4195" s="124"/>
      <c r="M4195" s="124"/>
      <c r="N4195" s="207">
        <v>50</v>
      </c>
      <c r="O4195" s="207">
        <v>0</v>
      </c>
      <c r="P4195" s="124" t="s">
        <v>1314</v>
      </c>
    </row>
    <row r="4196" spans="1:16" ht="51">
      <c r="A4196" s="257" t="s">
        <v>619</v>
      </c>
      <c r="B4196" s="124"/>
      <c r="C4196" s="125" t="s">
        <v>713</v>
      </c>
      <c r="D4196" s="119">
        <v>43255</v>
      </c>
      <c r="E4196" s="120" t="s">
        <v>8515</v>
      </c>
      <c r="F4196" s="120" t="s">
        <v>3</v>
      </c>
      <c r="G4196" s="120">
        <v>1628110</v>
      </c>
      <c r="H4196" s="124"/>
      <c r="I4196" s="128" t="s">
        <v>10388</v>
      </c>
      <c r="J4196" s="124"/>
      <c r="K4196" s="124"/>
      <c r="L4196" s="124"/>
      <c r="M4196" s="124"/>
      <c r="N4196" s="207">
        <v>0</v>
      </c>
      <c r="O4196" s="207">
        <v>1573.28</v>
      </c>
      <c r="P4196" s="124" t="s">
        <v>1314</v>
      </c>
    </row>
    <row r="4197" spans="1:16" ht="51">
      <c r="A4197" s="257" t="s">
        <v>619</v>
      </c>
      <c r="B4197" s="124"/>
      <c r="C4197" s="125" t="s">
        <v>713</v>
      </c>
      <c r="D4197" s="119">
        <v>43255</v>
      </c>
      <c r="E4197" s="120" t="s">
        <v>8516</v>
      </c>
      <c r="F4197" s="120" t="s">
        <v>3</v>
      </c>
      <c r="G4197" s="120">
        <v>1628129</v>
      </c>
      <c r="H4197" s="124"/>
      <c r="I4197" s="128" t="s">
        <v>10389</v>
      </c>
      <c r="J4197" s="124"/>
      <c r="K4197" s="124"/>
      <c r="L4197" s="124"/>
      <c r="M4197" s="124"/>
      <c r="N4197" s="207">
        <v>0</v>
      </c>
      <c r="O4197" s="207">
        <v>695</v>
      </c>
      <c r="P4197" s="124" t="s">
        <v>1314</v>
      </c>
    </row>
    <row r="4198" spans="1:16" ht="51">
      <c r="A4198" s="257">
        <v>86</v>
      </c>
      <c r="B4198" s="124"/>
      <c r="C4198" s="125" t="s">
        <v>710</v>
      </c>
      <c r="D4198" s="119">
        <v>43255</v>
      </c>
      <c r="E4198" s="120" t="s">
        <v>8517</v>
      </c>
      <c r="F4198" s="120" t="s">
        <v>3</v>
      </c>
      <c r="G4198" s="120">
        <v>1628155</v>
      </c>
      <c r="H4198" s="124"/>
      <c r="I4198" s="128" t="s">
        <v>10390</v>
      </c>
      <c r="J4198" s="124"/>
      <c r="K4198" s="124"/>
      <c r="L4198" s="124"/>
      <c r="M4198" s="124"/>
      <c r="N4198" s="207">
        <v>0</v>
      </c>
      <c r="O4198" s="207">
        <v>412</v>
      </c>
      <c r="P4198" s="124" t="s">
        <v>1314</v>
      </c>
    </row>
    <row r="4199" spans="1:16" ht="51">
      <c r="A4199" s="257">
        <v>86</v>
      </c>
      <c r="B4199" s="124"/>
      <c r="C4199" s="125" t="s">
        <v>710</v>
      </c>
      <c r="D4199" s="119">
        <v>43255</v>
      </c>
      <c r="E4199" s="120" t="s">
        <v>8518</v>
      </c>
      <c r="F4199" s="120" t="s">
        <v>3</v>
      </c>
      <c r="G4199" s="120">
        <v>1628157</v>
      </c>
      <c r="H4199" s="124"/>
      <c r="I4199" s="128" t="s">
        <v>10390</v>
      </c>
      <c r="J4199" s="124"/>
      <c r="K4199" s="124"/>
      <c r="L4199" s="124"/>
      <c r="M4199" s="124"/>
      <c r="N4199" s="207">
        <v>0</v>
      </c>
      <c r="O4199" s="207">
        <v>18</v>
      </c>
      <c r="P4199" s="124" t="s">
        <v>1314</v>
      </c>
    </row>
    <row r="4200" spans="1:16" ht="51">
      <c r="A4200" s="257">
        <v>86</v>
      </c>
      <c r="B4200" s="124"/>
      <c r="C4200" s="125" t="s">
        <v>710</v>
      </c>
      <c r="D4200" s="119">
        <v>43255</v>
      </c>
      <c r="E4200" s="120" t="s">
        <v>8519</v>
      </c>
      <c r="F4200" s="120" t="s">
        <v>3</v>
      </c>
      <c r="G4200" s="120">
        <v>1628158</v>
      </c>
      <c r="H4200" s="124"/>
      <c r="I4200" s="128" t="s">
        <v>10390</v>
      </c>
      <c r="J4200" s="124"/>
      <c r="K4200" s="124"/>
      <c r="L4200" s="124"/>
      <c r="M4200" s="124"/>
      <c r="N4200" s="207">
        <v>0</v>
      </c>
      <c r="O4200" s="207">
        <v>110</v>
      </c>
      <c r="P4200" s="124" t="s">
        <v>1314</v>
      </c>
    </row>
    <row r="4201" spans="1:16" ht="51">
      <c r="A4201" s="257" t="s">
        <v>619</v>
      </c>
      <c r="B4201" s="124"/>
      <c r="C4201" s="125" t="s">
        <v>713</v>
      </c>
      <c r="D4201" s="119">
        <v>43255</v>
      </c>
      <c r="E4201" s="120" t="s">
        <v>8520</v>
      </c>
      <c r="F4201" s="120" t="s">
        <v>3</v>
      </c>
      <c r="G4201" s="120">
        <v>1628174</v>
      </c>
      <c r="H4201" s="124"/>
      <c r="I4201" s="128" t="s">
        <v>10391</v>
      </c>
      <c r="J4201" s="124"/>
      <c r="K4201" s="124"/>
      <c r="L4201" s="124"/>
      <c r="M4201" s="124"/>
      <c r="N4201" s="207">
        <v>0</v>
      </c>
      <c r="O4201" s="207">
        <v>1000</v>
      </c>
      <c r="P4201" s="124" t="s">
        <v>1314</v>
      </c>
    </row>
    <row r="4202" spans="1:16" ht="51">
      <c r="A4202" s="257">
        <v>373</v>
      </c>
      <c r="B4202" s="124"/>
      <c r="C4202" s="125" t="s">
        <v>1269</v>
      </c>
      <c r="D4202" s="119">
        <v>43255</v>
      </c>
      <c r="E4202" s="120" t="s">
        <v>8521</v>
      </c>
      <c r="F4202" s="120" t="s">
        <v>3</v>
      </c>
      <c r="G4202" s="120">
        <v>1628177</v>
      </c>
      <c r="H4202" s="124"/>
      <c r="I4202" s="128" t="s">
        <v>10392</v>
      </c>
      <c r="J4202" s="124"/>
      <c r="K4202" s="124"/>
      <c r="L4202" s="124"/>
      <c r="M4202" s="124"/>
      <c r="N4202" s="207">
        <v>0</v>
      </c>
      <c r="O4202" s="207">
        <v>981</v>
      </c>
      <c r="P4202" s="124" t="s">
        <v>1314</v>
      </c>
    </row>
    <row r="4203" spans="1:16" ht="63.75">
      <c r="A4203" s="257">
        <v>580</v>
      </c>
      <c r="B4203" s="124"/>
      <c r="C4203" s="125" t="s">
        <v>217</v>
      </c>
      <c r="D4203" s="119">
        <v>43255</v>
      </c>
      <c r="E4203" s="120" t="s">
        <v>8522</v>
      </c>
      <c r="F4203" s="120" t="s">
        <v>3</v>
      </c>
      <c r="G4203" s="120">
        <v>1628093</v>
      </c>
      <c r="H4203" s="124"/>
      <c r="I4203" s="128" t="s">
        <v>10393</v>
      </c>
      <c r="J4203" s="124"/>
      <c r="K4203" s="124"/>
      <c r="L4203" s="124"/>
      <c r="M4203" s="124"/>
      <c r="N4203" s="207">
        <v>0</v>
      </c>
      <c r="O4203" s="207">
        <v>46</v>
      </c>
      <c r="P4203" s="124" t="s">
        <v>1314</v>
      </c>
    </row>
    <row r="4204" spans="1:16" ht="63.75">
      <c r="A4204" s="257">
        <v>580</v>
      </c>
      <c r="B4204" s="124"/>
      <c r="C4204" s="125" t="s">
        <v>217</v>
      </c>
      <c r="D4204" s="119">
        <v>43255</v>
      </c>
      <c r="E4204" s="120" t="s">
        <v>8523</v>
      </c>
      <c r="F4204" s="120" t="s">
        <v>3</v>
      </c>
      <c r="G4204" s="120">
        <v>1628087</v>
      </c>
      <c r="H4204" s="124"/>
      <c r="I4204" s="128" t="s">
        <v>10393</v>
      </c>
      <c r="J4204" s="124"/>
      <c r="K4204" s="124"/>
      <c r="L4204" s="124"/>
      <c r="M4204" s="124"/>
      <c r="N4204" s="207">
        <v>0</v>
      </c>
      <c r="O4204" s="207">
        <v>2.08</v>
      </c>
      <c r="P4204" s="124" t="s">
        <v>1314</v>
      </c>
    </row>
    <row r="4205" spans="1:16" ht="63.75">
      <c r="A4205" s="257">
        <v>580</v>
      </c>
      <c r="B4205" s="124"/>
      <c r="C4205" s="125" t="s">
        <v>217</v>
      </c>
      <c r="D4205" s="119">
        <v>43255</v>
      </c>
      <c r="E4205" s="120" t="s">
        <v>8524</v>
      </c>
      <c r="F4205" s="120" t="s">
        <v>3</v>
      </c>
      <c r="G4205" s="120">
        <v>1628084</v>
      </c>
      <c r="H4205" s="124"/>
      <c r="I4205" s="128" t="s">
        <v>10393</v>
      </c>
      <c r="J4205" s="124"/>
      <c r="K4205" s="124"/>
      <c r="L4205" s="124"/>
      <c r="M4205" s="124"/>
      <c r="N4205" s="207">
        <v>0</v>
      </c>
      <c r="O4205" s="207">
        <v>18.84</v>
      </c>
      <c r="P4205" s="124" t="s">
        <v>1314</v>
      </c>
    </row>
    <row r="4206" spans="1:16" ht="51">
      <c r="A4206" s="257" t="s">
        <v>619</v>
      </c>
      <c r="B4206" s="124"/>
      <c r="C4206" s="125" t="s">
        <v>713</v>
      </c>
      <c r="D4206" s="119">
        <v>43255</v>
      </c>
      <c r="E4206" s="120" t="s">
        <v>8525</v>
      </c>
      <c r="F4206" s="120" t="s">
        <v>3</v>
      </c>
      <c r="G4206" s="120">
        <v>1628071</v>
      </c>
      <c r="H4206" s="124"/>
      <c r="I4206" s="128" t="s">
        <v>1370</v>
      </c>
      <c r="J4206" s="124"/>
      <c r="K4206" s="124"/>
      <c r="L4206" s="124"/>
      <c r="M4206" s="124"/>
      <c r="N4206" s="207">
        <v>0</v>
      </c>
      <c r="O4206" s="207">
        <v>545</v>
      </c>
      <c r="P4206" s="124" t="s">
        <v>1314</v>
      </c>
    </row>
    <row r="4207" spans="1:16" ht="51">
      <c r="A4207" s="257" t="s">
        <v>619</v>
      </c>
      <c r="B4207" s="124"/>
      <c r="C4207" s="125" t="s">
        <v>713</v>
      </c>
      <c r="D4207" s="119">
        <v>43255</v>
      </c>
      <c r="E4207" s="120" t="s">
        <v>8526</v>
      </c>
      <c r="F4207" s="120" t="s">
        <v>3</v>
      </c>
      <c r="G4207" s="120">
        <v>1628068</v>
      </c>
      <c r="H4207" s="124"/>
      <c r="I4207" s="128" t="s">
        <v>1372</v>
      </c>
      <c r="J4207" s="124"/>
      <c r="K4207" s="124"/>
      <c r="L4207" s="124"/>
      <c r="M4207" s="124"/>
      <c r="N4207" s="207">
        <v>0</v>
      </c>
      <c r="O4207" s="207">
        <v>711.18000000000006</v>
      </c>
      <c r="P4207" s="124" t="s">
        <v>1314</v>
      </c>
    </row>
    <row r="4208" spans="1:16" ht="63.75">
      <c r="A4208" s="257">
        <v>35</v>
      </c>
      <c r="B4208" s="124"/>
      <c r="C4208" s="125" t="s">
        <v>696</v>
      </c>
      <c r="D4208" s="119">
        <v>43255</v>
      </c>
      <c r="E4208" s="120" t="s">
        <v>8527</v>
      </c>
      <c r="F4208" s="120" t="s">
        <v>3</v>
      </c>
      <c r="G4208" s="120">
        <v>1628066</v>
      </c>
      <c r="H4208" s="124"/>
      <c r="I4208" s="128" t="s">
        <v>10394</v>
      </c>
      <c r="J4208" s="124"/>
      <c r="K4208" s="124"/>
      <c r="L4208" s="124"/>
      <c r="M4208" s="124"/>
      <c r="N4208" s="207">
        <v>0</v>
      </c>
      <c r="O4208" s="207">
        <v>1660</v>
      </c>
      <c r="P4208" s="124" t="s">
        <v>1314</v>
      </c>
    </row>
    <row r="4209" spans="1:16" ht="51">
      <c r="A4209" s="257">
        <v>292</v>
      </c>
      <c r="B4209" s="124"/>
      <c r="C4209" s="125" t="s">
        <v>152</v>
      </c>
      <c r="D4209" s="119">
        <v>43255</v>
      </c>
      <c r="E4209" s="120" t="s">
        <v>8528</v>
      </c>
      <c r="F4209" s="120" t="s">
        <v>3</v>
      </c>
      <c r="G4209" s="120">
        <v>1628037</v>
      </c>
      <c r="H4209" s="124"/>
      <c r="I4209" s="128" t="s">
        <v>10395</v>
      </c>
      <c r="J4209" s="124"/>
      <c r="K4209" s="124"/>
      <c r="L4209" s="124"/>
      <c r="M4209" s="124"/>
      <c r="N4209" s="207">
        <v>0</v>
      </c>
      <c r="O4209" s="207">
        <v>84</v>
      </c>
      <c r="P4209" s="124" t="s">
        <v>1314</v>
      </c>
    </row>
    <row r="4210" spans="1:16" ht="51">
      <c r="A4210" s="257">
        <v>292</v>
      </c>
      <c r="B4210" s="124"/>
      <c r="C4210" s="125" t="s">
        <v>152</v>
      </c>
      <c r="D4210" s="119">
        <v>43255</v>
      </c>
      <c r="E4210" s="120" t="s">
        <v>8529</v>
      </c>
      <c r="F4210" s="120" t="s">
        <v>3</v>
      </c>
      <c r="G4210" s="120">
        <v>1628035</v>
      </c>
      <c r="H4210" s="124"/>
      <c r="I4210" s="128" t="s">
        <v>10396</v>
      </c>
      <c r="J4210" s="124"/>
      <c r="K4210" s="124"/>
      <c r="L4210" s="124"/>
      <c r="M4210" s="124"/>
      <c r="N4210" s="207">
        <v>0</v>
      </c>
      <c r="O4210" s="207">
        <v>95</v>
      </c>
      <c r="P4210" s="124" t="s">
        <v>1314</v>
      </c>
    </row>
    <row r="4211" spans="1:16" ht="51">
      <c r="A4211" s="257" t="s">
        <v>619</v>
      </c>
      <c r="B4211" s="124"/>
      <c r="C4211" s="125" t="s">
        <v>713</v>
      </c>
      <c r="D4211" s="119">
        <v>43255</v>
      </c>
      <c r="E4211" s="120" t="s">
        <v>8530</v>
      </c>
      <c r="F4211" s="120" t="s">
        <v>3</v>
      </c>
      <c r="G4211" s="120">
        <v>1628278</v>
      </c>
      <c r="H4211" s="124"/>
      <c r="I4211" s="128" t="s">
        <v>10397</v>
      </c>
      <c r="J4211" s="124"/>
      <c r="K4211" s="124"/>
      <c r="L4211" s="124"/>
      <c r="M4211" s="124"/>
      <c r="N4211" s="207">
        <v>0</v>
      </c>
      <c r="O4211" s="207">
        <v>140</v>
      </c>
      <c r="P4211" s="124" t="s">
        <v>1314</v>
      </c>
    </row>
    <row r="4212" spans="1:16" ht="51">
      <c r="A4212" s="257" t="s">
        <v>619</v>
      </c>
      <c r="B4212" s="124"/>
      <c r="C4212" s="125" t="s">
        <v>713</v>
      </c>
      <c r="D4212" s="119">
        <v>43255</v>
      </c>
      <c r="E4212" s="120" t="s">
        <v>8531</v>
      </c>
      <c r="F4212" s="120" t="s">
        <v>3</v>
      </c>
      <c r="G4212" s="120">
        <v>1628277</v>
      </c>
      <c r="H4212" s="124"/>
      <c r="I4212" s="128" t="s">
        <v>10398</v>
      </c>
      <c r="J4212" s="124"/>
      <c r="K4212" s="124"/>
      <c r="L4212" s="124"/>
      <c r="M4212" s="124"/>
      <c r="N4212" s="207">
        <v>0</v>
      </c>
      <c r="O4212" s="207">
        <v>80</v>
      </c>
      <c r="P4212" s="124" t="s">
        <v>1314</v>
      </c>
    </row>
    <row r="4213" spans="1:16" ht="51">
      <c r="A4213" s="257" t="s">
        <v>619</v>
      </c>
      <c r="B4213" s="124"/>
      <c r="C4213" s="125" t="s">
        <v>713</v>
      </c>
      <c r="D4213" s="119">
        <v>43255</v>
      </c>
      <c r="E4213" s="120" t="s">
        <v>8532</v>
      </c>
      <c r="F4213" s="120" t="s">
        <v>3</v>
      </c>
      <c r="G4213" s="120">
        <v>1628272</v>
      </c>
      <c r="H4213" s="124"/>
      <c r="I4213" s="128" t="s">
        <v>1382</v>
      </c>
      <c r="J4213" s="124"/>
      <c r="K4213" s="124"/>
      <c r="L4213" s="124"/>
      <c r="M4213" s="124"/>
      <c r="N4213" s="207">
        <v>0</v>
      </c>
      <c r="O4213" s="207">
        <v>4748.6000000000004</v>
      </c>
      <c r="P4213" s="124" t="s">
        <v>1314</v>
      </c>
    </row>
    <row r="4214" spans="1:16" ht="51">
      <c r="A4214" s="257" t="s">
        <v>619</v>
      </c>
      <c r="B4214" s="124"/>
      <c r="C4214" s="125" t="s">
        <v>713</v>
      </c>
      <c r="D4214" s="119">
        <v>43255</v>
      </c>
      <c r="E4214" s="120" t="s">
        <v>8533</v>
      </c>
      <c r="F4214" s="120" t="s">
        <v>3</v>
      </c>
      <c r="G4214" s="120">
        <v>1628261</v>
      </c>
      <c r="H4214" s="124"/>
      <c r="I4214" s="128" t="s">
        <v>1373</v>
      </c>
      <c r="J4214" s="124"/>
      <c r="K4214" s="124"/>
      <c r="L4214" s="124"/>
      <c r="M4214" s="124"/>
      <c r="N4214" s="207">
        <v>0</v>
      </c>
      <c r="O4214" s="207">
        <v>1713</v>
      </c>
      <c r="P4214" s="124" t="s">
        <v>1314</v>
      </c>
    </row>
    <row r="4215" spans="1:16" ht="51">
      <c r="A4215" s="257" t="s">
        <v>619</v>
      </c>
      <c r="B4215" s="124"/>
      <c r="C4215" s="125" t="s">
        <v>713</v>
      </c>
      <c r="D4215" s="119">
        <v>43255</v>
      </c>
      <c r="E4215" s="120" t="s">
        <v>8534</v>
      </c>
      <c r="F4215" s="120" t="s">
        <v>3</v>
      </c>
      <c r="G4215" s="120">
        <v>1628206</v>
      </c>
      <c r="H4215" s="124"/>
      <c r="I4215" s="128" t="s">
        <v>10399</v>
      </c>
      <c r="J4215" s="124"/>
      <c r="K4215" s="124"/>
      <c r="L4215" s="124"/>
      <c r="M4215" s="124"/>
      <c r="N4215" s="207">
        <v>0</v>
      </c>
      <c r="O4215" s="207">
        <v>7611.1</v>
      </c>
      <c r="P4215" s="124" t="s">
        <v>1314</v>
      </c>
    </row>
    <row r="4216" spans="1:16" ht="51">
      <c r="A4216" s="257" t="s">
        <v>619</v>
      </c>
      <c r="B4216" s="124"/>
      <c r="C4216" s="125" t="s">
        <v>713</v>
      </c>
      <c r="D4216" s="119">
        <v>43255</v>
      </c>
      <c r="E4216" s="120" t="s">
        <v>8535</v>
      </c>
      <c r="F4216" s="120" t="s">
        <v>3</v>
      </c>
      <c r="G4216" s="120">
        <v>1628216</v>
      </c>
      <c r="H4216" s="124"/>
      <c r="I4216" s="128" t="s">
        <v>7636</v>
      </c>
      <c r="J4216" s="124"/>
      <c r="K4216" s="124"/>
      <c r="L4216" s="124"/>
      <c r="M4216" s="124"/>
      <c r="N4216" s="207">
        <v>0</v>
      </c>
      <c r="O4216" s="207">
        <v>1636.74</v>
      </c>
      <c r="P4216" s="124" t="s">
        <v>1314</v>
      </c>
    </row>
    <row r="4217" spans="1:16" ht="51">
      <c r="A4217" s="257">
        <v>20</v>
      </c>
      <c r="B4217" s="124"/>
      <c r="C4217" s="125" t="s">
        <v>693</v>
      </c>
      <c r="D4217" s="119">
        <v>43255</v>
      </c>
      <c r="E4217" s="120" t="s">
        <v>8536</v>
      </c>
      <c r="F4217" s="120" t="s">
        <v>3</v>
      </c>
      <c r="G4217" s="120">
        <v>1628226</v>
      </c>
      <c r="H4217" s="124"/>
      <c r="I4217" s="128" t="s">
        <v>10400</v>
      </c>
      <c r="J4217" s="124"/>
      <c r="K4217" s="124"/>
      <c r="L4217" s="124"/>
      <c r="M4217" s="124"/>
      <c r="N4217" s="207">
        <v>0</v>
      </c>
      <c r="O4217" s="207">
        <v>145</v>
      </c>
      <c r="P4217" s="124" t="s">
        <v>1314</v>
      </c>
    </row>
    <row r="4218" spans="1:16" ht="51">
      <c r="A4218" s="257" t="s">
        <v>619</v>
      </c>
      <c r="B4218" s="124"/>
      <c r="C4218" s="125" t="s">
        <v>713</v>
      </c>
      <c r="D4218" s="119">
        <v>43255</v>
      </c>
      <c r="E4218" s="120" t="s">
        <v>8537</v>
      </c>
      <c r="F4218" s="120" t="s">
        <v>3</v>
      </c>
      <c r="G4218" s="120">
        <v>1628229</v>
      </c>
      <c r="H4218" s="124"/>
      <c r="I4218" s="128" t="s">
        <v>10401</v>
      </c>
      <c r="J4218" s="124"/>
      <c r="K4218" s="124"/>
      <c r="L4218" s="124"/>
      <c r="M4218" s="124"/>
      <c r="N4218" s="207">
        <v>0</v>
      </c>
      <c r="O4218" s="207">
        <v>10</v>
      </c>
      <c r="P4218" s="124" t="s">
        <v>1314</v>
      </c>
    </row>
    <row r="4219" spans="1:16" ht="38.25">
      <c r="A4219" s="257">
        <v>155</v>
      </c>
      <c r="B4219" s="124"/>
      <c r="C4219" s="125" t="s">
        <v>744</v>
      </c>
      <c r="D4219" s="119">
        <v>43255</v>
      </c>
      <c r="E4219" s="120" t="s">
        <v>8538</v>
      </c>
      <c r="F4219" s="120" t="s">
        <v>3</v>
      </c>
      <c r="G4219" s="120">
        <v>1628232</v>
      </c>
      <c r="H4219" s="124"/>
      <c r="I4219" s="128" t="s">
        <v>10402</v>
      </c>
      <c r="J4219" s="124"/>
      <c r="K4219" s="124"/>
      <c r="L4219" s="124"/>
      <c r="M4219" s="124"/>
      <c r="N4219" s="207">
        <v>0</v>
      </c>
      <c r="O4219" s="207">
        <v>133</v>
      </c>
      <c r="P4219" s="124" t="s">
        <v>1314</v>
      </c>
    </row>
    <row r="4220" spans="1:16" ht="51">
      <c r="A4220" s="257" t="s">
        <v>619</v>
      </c>
      <c r="B4220" s="124"/>
      <c r="C4220" s="125" t="s">
        <v>713</v>
      </c>
      <c r="D4220" s="119">
        <v>43255</v>
      </c>
      <c r="E4220" s="120" t="s">
        <v>8539</v>
      </c>
      <c r="F4220" s="120" t="s">
        <v>3</v>
      </c>
      <c r="G4220" s="120">
        <v>1628250</v>
      </c>
      <c r="H4220" s="124"/>
      <c r="I4220" s="128" t="s">
        <v>10403</v>
      </c>
      <c r="J4220" s="124"/>
      <c r="K4220" s="124"/>
      <c r="L4220" s="124"/>
      <c r="M4220" s="124"/>
      <c r="N4220" s="207">
        <v>0</v>
      </c>
      <c r="O4220" s="207">
        <v>15.3</v>
      </c>
      <c r="P4220" s="124" t="s">
        <v>1314</v>
      </c>
    </row>
    <row r="4221" spans="1:16" ht="63.75">
      <c r="A4221" s="257">
        <v>86</v>
      </c>
      <c r="B4221" s="124"/>
      <c r="C4221" s="125" t="s">
        <v>710</v>
      </c>
      <c r="D4221" s="119">
        <v>43255</v>
      </c>
      <c r="E4221" s="120" t="s">
        <v>8540</v>
      </c>
      <c r="F4221" s="120" t="s">
        <v>3</v>
      </c>
      <c r="G4221" s="120">
        <v>1628076</v>
      </c>
      <c r="H4221" s="124"/>
      <c r="I4221" s="128" t="s">
        <v>10404</v>
      </c>
      <c r="J4221" s="124"/>
      <c r="K4221" s="124"/>
      <c r="L4221" s="124"/>
      <c r="M4221" s="124"/>
      <c r="N4221" s="207">
        <v>0</v>
      </c>
      <c r="O4221" s="207">
        <v>30380</v>
      </c>
      <c r="P4221" s="124" t="s">
        <v>1314</v>
      </c>
    </row>
    <row r="4222" spans="1:16" ht="51">
      <c r="A4222" s="257">
        <v>292</v>
      </c>
      <c r="B4222" s="124"/>
      <c r="C4222" s="125" t="s">
        <v>152</v>
      </c>
      <c r="D4222" s="119">
        <v>43255</v>
      </c>
      <c r="E4222" s="120" t="s">
        <v>8541</v>
      </c>
      <c r="F4222" s="120" t="s">
        <v>3</v>
      </c>
      <c r="G4222" s="120">
        <v>1628033</v>
      </c>
      <c r="H4222" s="124"/>
      <c r="I4222" s="128" t="s">
        <v>10396</v>
      </c>
      <c r="J4222" s="124"/>
      <c r="K4222" s="124"/>
      <c r="L4222" s="124"/>
      <c r="M4222" s="124"/>
      <c r="N4222" s="207">
        <v>0</v>
      </c>
      <c r="O4222" s="207">
        <v>94</v>
      </c>
      <c r="P4222" s="124" t="s">
        <v>1314</v>
      </c>
    </row>
    <row r="4223" spans="1:16" ht="51">
      <c r="A4223" s="257">
        <v>292</v>
      </c>
      <c r="B4223" s="124"/>
      <c r="C4223" s="125" t="s">
        <v>152</v>
      </c>
      <c r="D4223" s="119">
        <v>43255</v>
      </c>
      <c r="E4223" s="120" t="s">
        <v>8542</v>
      </c>
      <c r="F4223" s="120" t="s">
        <v>3</v>
      </c>
      <c r="G4223" s="120">
        <v>1628031</v>
      </c>
      <c r="H4223" s="124"/>
      <c r="I4223" s="128" t="s">
        <v>10395</v>
      </c>
      <c r="J4223" s="124"/>
      <c r="K4223" s="124"/>
      <c r="L4223" s="124"/>
      <c r="M4223" s="124"/>
      <c r="N4223" s="207">
        <v>0</v>
      </c>
      <c r="O4223" s="207">
        <v>62</v>
      </c>
      <c r="P4223" s="124" t="s">
        <v>1314</v>
      </c>
    </row>
    <row r="4224" spans="1:16" ht="51">
      <c r="A4224" s="257">
        <v>292</v>
      </c>
      <c r="B4224" s="124"/>
      <c r="C4224" s="125" t="s">
        <v>152</v>
      </c>
      <c r="D4224" s="119">
        <v>43255</v>
      </c>
      <c r="E4224" s="120" t="s">
        <v>8543</v>
      </c>
      <c r="F4224" s="120" t="s">
        <v>3</v>
      </c>
      <c r="G4224" s="120">
        <v>1628029</v>
      </c>
      <c r="H4224" s="124"/>
      <c r="I4224" s="128" t="s">
        <v>10395</v>
      </c>
      <c r="J4224" s="124"/>
      <c r="K4224" s="124"/>
      <c r="L4224" s="124"/>
      <c r="M4224" s="124"/>
      <c r="N4224" s="207">
        <v>0</v>
      </c>
      <c r="O4224" s="207">
        <v>77</v>
      </c>
      <c r="P4224" s="124" t="s">
        <v>1314</v>
      </c>
    </row>
    <row r="4225" spans="1:16" ht="51">
      <c r="A4225" s="257">
        <v>292</v>
      </c>
      <c r="B4225" s="124"/>
      <c r="C4225" s="125" t="s">
        <v>152</v>
      </c>
      <c r="D4225" s="119">
        <v>43255</v>
      </c>
      <c r="E4225" s="120" t="s">
        <v>8544</v>
      </c>
      <c r="F4225" s="120" t="s">
        <v>3</v>
      </c>
      <c r="G4225" s="120">
        <v>1628026</v>
      </c>
      <c r="H4225" s="124"/>
      <c r="I4225" s="128" t="s">
        <v>10395</v>
      </c>
      <c r="J4225" s="124"/>
      <c r="K4225" s="124"/>
      <c r="L4225" s="124"/>
      <c r="M4225" s="124"/>
      <c r="N4225" s="207">
        <v>0</v>
      </c>
      <c r="O4225" s="207">
        <v>96</v>
      </c>
      <c r="P4225" s="124" t="s">
        <v>1314</v>
      </c>
    </row>
    <row r="4226" spans="1:16" ht="51">
      <c r="A4226" s="257">
        <v>292</v>
      </c>
      <c r="B4226" s="124"/>
      <c r="C4226" s="125" t="s">
        <v>152</v>
      </c>
      <c r="D4226" s="119">
        <v>43255</v>
      </c>
      <c r="E4226" s="120" t="s">
        <v>8545</v>
      </c>
      <c r="F4226" s="120" t="s">
        <v>3</v>
      </c>
      <c r="G4226" s="120">
        <v>1628024</v>
      </c>
      <c r="H4226" s="124"/>
      <c r="I4226" s="128" t="s">
        <v>10395</v>
      </c>
      <c r="J4226" s="124"/>
      <c r="K4226" s="124"/>
      <c r="L4226" s="124"/>
      <c r="M4226" s="124"/>
      <c r="N4226" s="207">
        <v>0</v>
      </c>
      <c r="O4226" s="207">
        <v>81</v>
      </c>
      <c r="P4226" s="124" t="s">
        <v>1314</v>
      </c>
    </row>
    <row r="4227" spans="1:16" ht="51">
      <c r="A4227" s="257">
        <v>292</v>
      </c>
      <c r="B4227" s="124"/>
      <c r="C4227" s="125" t="s">
        <v>152</v>
      </c>
      <c r="D4227" s="119">
        <v>43255</v>
      </c>
      <c r="E4227" s="120" t="s">
        <v>8546</v>
      </c>
      <c r="F4227" s="120" t="s">
        <v>3</v>
      </c>
      <c r="G4227" s="120">
        <v>1628021</v>
      </c>
      <c r="H4227" s="124"/>
      <c r="I4227" s="128" t="s">
        <v>10405</v>
      </c>
      <c r="J4227" s="124"/>
      <c r="K4227" s="124"/>
      <c r="L4227" s="124"/>
      <c r="M4227" s="124"/>
      <c r="N4227" s="207">
        <v>0</v>
      </c>
      <c r="O4227" s="207">
        <v>58</v>
      </c>
      <c r="P4227" s="124" t="s">
        <v>1314</v>
      </c>
    </row>
    <row r="4228" spans="1:16" ht="51">
      <c r="A4228" s="257">
        <v>292</v>
      </c>
      <c r="B4228" s="124"/>
      <c r="C4228" s="125" t="s">
        <v>152</v>
      </c>
      <c r="D4228" s="119">
        <v>43255</v>
      </c>
      <c r="E4228" s="120" t="s">
        <v>8547</v>
      </c>
      <c r="F4228" s="120" t="s">
        <v>3</v>
      </c>
      <c r="G4228" s="120">
        <v>1628019</v>
      </c>
      <c r="H4228" s="124"/>
      <c r="I4228" s="128" t="s">
        <v>10395</v>
      </c>
      <c r="J4228" s="124"/>
      <c r="K4228" s="124"/>
      <c r="L4228" s="124"/>
      <c r="M4228" s="124"/>
      <c r="N4228" s="207">
        <v>0</v>
      </c>
      <c r="O4228" s="207">
        <v>65</v>
      </c>
      <c r="P4228" s="124" t="s">
        <v>1314</v>
      </c>
    </row>
    <row r="4229" spans="1:16" ht="51">
      <c r="A4229" s="257">
        <v>292</v>
      </c>
      <c r="B4229" s="124"/>
      <c r="C4229" s="125" t="s">
        <v>152</v>
      </c>
      <c r="D4229" s="119">
        <v>43255</v>
      </c>
      <c r="E4229" s="120" t="s">
        <v>8548</v>
      </c>
      <c r="F4229" s="120" t="s">
        <v>3</v>
      </c>
      <c r="G4229" s="120">
        <v>1628018</v>
      </c>
      <c r="H4229" s="124"/>
      <c r="I4229" s="128" t="s">
        <v>10395</v>
      </c>
      <c r="J4229" s="124"/>
      <c r="K4229" s="124"/>
      <c r="L4229" s="124"/>
      <c r="M4229" s="124"/>
      <c r="N4229" s="207">
        <v>0</v>
      </c>
      <c r="O4229" s="207">
        <v>102</v>
      </c>
      <c r="P4229" s="124" t="s">
        <v>1314</v>
      </c>
    </row>
    <row r="4230" spans="1:16" ht="51">
      <c r="A4230" s="257">
        <v>292</v>
      </c>
      <c r="B4230" s="124"/>
      <c r="C4230" s="125" t="s">
        <v>152</v>
      </c>
      <c r="D4230" s="119">
        <v>43255</v>
      </c>
      <c r="E4230" s="120" t="s">
        <v>8549</v>
      </c>
      <c r="F4230" s="120" t="s">
        <v>3</v>
      </c>
      <c r="G4230" s="120">
        <v>1628016</v>
      </c>
      <c r="H4230" s="124"/>
      <c r="I4230" s="128" t="s">
        <v>10395</v>
      </c>
      <c r="J4230" s="124"/>
      <c r="K4230" s="124"/>
      <c r="L4230" s="124"/>
      <c r="M4230" s="124"/>
      <c r="N4230" s="207">
        <v>0</v>
      </c>
      <c r="O4230" s="207">
        <v>105</v>
      </c>
      <c r="P4230" s="124" t="s">
        <v>1314</v>
      </c>
    </row>
    <row r="4231" spans="1:16" ht="51">
      <c r="A4231" s="257">
        <v>292</v>
      </c>
      <c r="B4231" s="124"/>
      <c r="C4231" s="125" t="s">
        <v>152</v>
      </c>
      <c r="D4231" s="119">
        <v>43255</v>
      </c>
      <c r="E4231" s="120" t="s">
        <v>8550</v>
      </c>
      <c r="F4231" s="120" t="s">
        <v>3</v>
      </c>
      <c r="G4231" s="120">
        <v>1628013</v>
      </c>
      <c r="H4231" s="124"/>
      <c r="I4231" s="128" t="s">
        <v>10395</v>
      </c>
      <c r="J4231" s="124"/>
      <c r="K4231" s="124"/>
      <c r="L4231" s="124"/>
      <c r="M4231" s="124"/>
      <c r="N4231" s="207">
        <v>0</v>
      </c>
      <c r="O4231" s="207">
        <v>111</v>
      </c>
      <c r="P4231" s="124" t="s">
        <v>1314</v>
      </c>
    </row>
    <row r="4232" spans="1:16" ht="51">
      <c r="A4232" s="257">
        <v>292</v>
      </c>
      <c r="B4232" s="124"/>
      <c r="C4232" s="125" t="s">
        <v>152</v>
      </c>
      <c r="D4232" s="119">
        <v>43255</v>
      </c>
      <c r="E4232" s="120" t="s">
        <v>8551</v>
      </c>
      <c r="F4232" s="120" t="s">
        <v>3</v>
      </c>
      <c r="G4232" s="120">
        <v>1628010</v>
      </c>
      <c r="H4232" s="124"/>
      <c r="I4232" s="128" t="s">
        <v>10395</v>
      </c>
      <c r="J4232" s="124"/>
      <c r="K4232" s="124"/>
      <c r="L4232" s="124"/>
      <c r="M4232" s="124"/>
      <c r="N4232" s="207">
        <v>0</v>
      </c>
      <c r="O4232" s="207">
        <v>107</v>
      </c>
      <c r="P4232" s="124" t="s">
        <v>1314</v>
      </c>
    </row>
    <row r="4233" spans="1:16" ht="51">
      <c r="A4233" s="257">
        <v>292</v>
      </c>
      <c r="B4233" s="124"/>
      <c r="C4233" s="125" t="s">
        <v>152</v>
      </c>
      <c r="D4233" s="119">
        <v>43255</v>
      </c>
      <c r="E4233" s="120" t="s">
        <v>8552</v>
      </c>
      <c r="F4233" s="120" t="s">
        <v>3</v>
      </c>
      <c r="G4233" s="120">
        <v>1628009</v>
      </c>
      <c r="H4233" s="124"/>
      <c r="I4233" s="128" t="s">
        <v>10395</v>
      </c>
      <c r="J4233" s="124"/>
      <c r="K4233" s="124"/>
      <c r="L4233" s="124"/>
      <c r="M4233" s="124"/>
      <c r="N4233" s="207">
        <v>0</v>
      </c>
      <c r="O4233" s="207">
        <v>110</v>
      </c>
      <c r="P4233" s="124" t="s">
        <v>1314</v>
      </c>
    </row>
    <row r="4234" spans="1:16" ht="51">
      <c r="A4234" s="257">
        <v>292</v>
      </c>
      <c r="B4234" s="124"/>
      <c r="C4234" s="125" t="s">
        <v>152</v>
      </c>
      <c r="D4234" s="119">
        <v>43255</v>
      </c>
      <c r="E4234" s="120" t="s">
        <v>8553</v>
      </c>
      <c r="F4234" s="120" t="s">
        <v>3</v>
      </c>
      <c r="G4234" s="120">
        <v>1628008</v>
      </c>
      <c r="H4234" s="124"/>
      <c r="I4234" s="128" t="s">
        <v>10395</v>
      </c>
      <c r="J4234" s="124"/>
      <c r="K4234" s="124"/>
      <c r="L4234" s="124"/>
      <c r="M4234" s="124"/>
      <c r="N4234" s="207">
        <v>0</v>
      </c>
      <c r="O4234" s="207">
        <v>62</v>
      </c>
      <c r="P4234" s="124" t="s">
        <v>1314</v>
      </c>
    </row>
    <row r="4235" spans="1:16" ht="51">
      <c r="A4235" s="257" t="s">
        <v>619</v>
      </c>
      <c r="B4235" s="124"/>
      <c r="C4235" s="125" t="s">
        <v>713</v>
      </c>
      <c r="D4235" s="119">
        <v>43255</v>
      </c>
      <c r="E4235" s="120" t="s">
        <v>8554</v>
      </c>
      <c r="F4235" s="120" t="s">
        <v>3</v>
      </c>
      <c r="G4235" s="120">
        <v>1627959</v>
      </c>
      <c r="H4235" s="124"/>
      <c r="I4235" s="128" t="s">
        <v>7514</v>
      </c>
      <c r="J4235" s="124"/>
      <c r="K4235" s="124"/>
      <c r="L4235" s="124"/>
      <c r="M4235" s="124"/>
      <c r="N4235" s="207">
        <v>0</v>
      </c>
      <c r="O4235" s="207">
        <v>6200</v>
      </c>
      <c r="P4235" s="124" t="s">
        <v>1314</v>
      </c>
    </row>
    <row r="4236" spans="1:16" ht="51">
      <c r="A4236" s="257" t="s">
        <v>619</v>
      </c>
      <c r="B4236" s="124"/>
      <c r="C4236" s="125" t="s">
        <v>713</v>
      </c>
      <c r="D4236" s="119">
        <v>43255</v>
      </c>
      <c r="E4236" s="120" t="s">
        <v>8555</v>
      </c>
      <c r="F4236" s="120" t="s">
        <v>3</v>
      </c>
      <c r="G4236" s="120">
        <v>1627973</v>
      </c>
      <c r="H4236" s="124"/>
      <c r="I4236" s="128" t="s">
        <v>2758</v>
      </c>
      <c r="J4236" s="124"/>
      <c r="K4236" s="124"/>
      <c r="L4236" s="124"/>
      <c r="M4236" s="124"/>
      <c r="N4236" s="207">
        <v>0</v>
      </c>
      <c r="O4236" s="207">
        <v>1506</v>
      </c>
      <c r="P4236" s="124" t="s">
        <v>1314</v>
      </c>
    </row>
    <row r="4237" spans="1:16" ht="51">
      <c r="A4237" s="257" t="s">
        <v>619</v>
      </c>
      <c r="B4237" s="124"/>
      <c r="C4237" s="125" t="s">
        <v>713</v>
      </c>
      <c r="D4237" s="119">
        <v>43255</v>
      </c>
      <c r="E4237" s="120" t="s">
        <v>8556</v>
      </c>
      <c r="F4237" s="120" t="s">
        <v>3</v>
      </c>
      <c r="G4237" s="120">
        <v>1627974</v>
      </c>
      <c r="H4237" s="124"/>
      <c r="I4237" s="128" t="s">
        <v>10406</v>
      </c>
      <c r="J4237" s="124"/>
      <c r="K4237" s="124"/>
      <c r="L4237" s="124"/>
      <c r="M4237" s="124"/>
      <c r="N4237" s="207">
        <v>0</v>
      </c>
      <c r="O4237" s="207">
        <v>1506</v>
      </c>
      <c r="P4237" s="124" t="s">
        <v>1314</v>
      </c>
    </row>
    <row r="4238" spans="1:16" ht="51">
      <c r="A4238" s="257" t="s">
        <v>619</v>
      </c>
      <c r="B4238" s="124"/>
      <c r="C4238" s="125" t="s">
        <v>713</v>
      </c>
      <c r="D4238" s="119">
        <v>43255</v>
      </c>
      <c r="E4238" s="120" t="s">
        <v>8557</v>
      </c>
      <c r="F4238" s="120" t="s">
        <v>3</v>
      </c>
      <c r="G4238" s="120">
        <v>1627976</v>
      </c>
      <c r="H4238" s="124"/>
      <c r="I4238" s="128" t="s">
        <v>2758</v>
      </c>
      <c r="J4238" s="124"/>
      <c r="K4238" s="124"/>
      <c r="L4238" s="124"/>
      <c r="M4238" s="124"/>
      <c r="N4238" s="207">
        <v>0</v>
      </c>
      <c r="O4238" s="207">
        <v>1506</v>
      </c>
      <c r="P4238" s="124" t="s">
        <v>1314</v>
      </c>
    </row>
    <row r="4239" spans="1:16" ht="51">
      <c r="A4239" s="257" t="s">
        <v>619</v>
      </c>
      <c r="B4239" s="124"/>
      <c r="C4239" s="125" t="s">
        <v>713</v>
      </c>
      <c r="D4239" s="119">
        <v>43255</v>
      </c>
      <c r="E4239" s="120" t="s">
        <v>8558</v>
      </c>
      <c r="F4239" s="120" t="s">
        <v>3</v>
      </c>
      <c r="G4239" s="120">
        <v>1627985</v>
      </c>
      <c r="H4239" s="124"/>
      <c r="I4239" s="128" t="s">
        <v>1386</v>
      </c>
      <c r="J4239" s="124"/>
      <c r="K4239" s="124"/>
      <c r="L4239" s="124"/>
      <c r="M4239" s="124"/>
      <c r="N4239" s="207">
        <v>0</v>
      </c>
      <c r="O4239" s="207">
        <v>800</v>
      </c>
      <c r="P4239" s="124" t="s">
        <v>1314</v>
      </c>
    </row>
    <row r="4240" spans="1:16" ht="38.25">
      <c r="A4240" s="257">
        <v>25</v>
      </c>
      <c r="B4240" s="124"/>
      <c r="C4240" s="125" t="s">
        <v>694</v>
      </c>
      <c r="D4240" s="119">
        <v>43255</v>
      </c>
      <c r="E4240" s="120" t="s">
        <v>8559</v>
      </c>
      <c r="F4240" s="120" t="s">
        <v>3</v>
      </c>
      <c r="G4240" s="120">
        <v>1627996</v>
      </c>
      <c r="H4240" s="124"/>
      <c r="I4240" s="128" t="s">
        <v>10407</v>
      </c>
      <c r="J4240" s="124"/>
      <c r="K4240" s="124"/>
      <c r="L4240" s="124"/>
      <c r="M4240" s="124"/>
      <c r="N4240" s="207">
        <v>0</v>
      </c>
      <c r="O4240" s="207">
        <v>50</v>
      </c>
      <c r="P4240" s="124" t="s">
        <v>1314</v>
      </c>
    </row>
    <row r="4241" spans="1:16" ht="51">
      <c r="A4241" s="257">
        <v>373</v>
      </c>
      <c r="B4241" s="124"/>
      <c r="C4241" s="125" t="s">
        <v>1269</v>
      </c>
      <c r="D4241" s="119">
        <v>43255</v>
      </c>
      <c r="E4241" s="120" t="s">
        <v>8560</v>
      </c>
      <c r="F4241" s="120" t="s">
        <v>3</v>
      </c>
      <c r="G4241" s="120">
        <v>1628001</v>
      </c>
      <c r="H4241" s="124"/>
      <c r="I4241" s="128" t="s">
        <v>10408</v>
      </c>
      <c r="J4241" s="124"/>
      <c r="K4241" s="124"/>
      <c r="L4241" s="124"/>
      <c r="M4241" s="124"/>
      <c r="N4241" s="207">
        <v>0</v>
      </c>
      <c r="O4241" s="207">
        <v>121</v>
      </c>
      <c r="P4241" s="124" t="s">
        <v>1314</v>
      </c>
    </row>
    <row r="4242" spans="1:16" ht="51">
      <c r="A4242" s="257">
        <v>222</v>
      </c>
      <c r="B4242" s="124"/>
      <c r="C4242" s="125" t="s">
        <v>764</v>
      </c>
      <c r="D4242" s="119">
        <v>43255</v>
      </c>
      <c r="E4242" s="120" t="s">
        <v>8561</v>
      </c>
      <c r="F4242" s="120" t="s">
        <v>3</v>
      </c>
      <c r="G4242" s="120">
        <v>1628006</v>
      </c>
      <c r="H4242" s="124"/>
      <c r="I4242" s="128" t="s">
        <v>10409</v>
      </c>
      <c r="J4242" s="124"/>
      <c r="K4242" s="124"/>
      <c r="L4242" s="124"/>
      <c r="M4242" s="124"/>
      <c r="N4242" s="207">
        <v>0</v>
      </c>
      <c r="O4242" s="207">
        <v>12.120000000000001</v>
      </c>
      <c r="P4242" s="124" t="s">
        <v>1314</v>
      </c>
    </row>
    <row r="4243" spans="1:16" ht="51">
      <c r="A4243" s="257">
        <v>292</v>
      </c>
      <c r="B4243" s="124"/>
      <c r="C4243" s="125" t="s">
        <v>152</v>
      </c>
      <c r="D4243" s="119">
        <v>43255</v>
      </c>
      <c r="E4243" s="120" t="s">
        <v>8562</v>
      </c>
      <c r="F4243" s="120" t="s">
        <v>3</v>
      </c>
      <c r="G4243" s="120">
        <v>1628007</v>
      </c>
      <c r="H4243" s="124"/>
      <c r="I4243" s="128" t="s">
        <v>10410</v>
      </c>
      <c r="J4243" s="124"/>
      <c r="K4243" s="124"/>
      <c r="L4243" s="124"/>
      <c r="M4243" s="124"/>
      <c r="N4243" s="207">
        <v>0</v>
      </c>
      <c r="O4243" s="207">
        <v>69</v>
      </c>
      <c r="P4243" s="124" t="s">
        <v>1314</v>
      </c>
    </row>
    <row r="4244" spans="1:16" ht="51">
      <c r="A4244" s="257" t="s">
        <v>619</v>
      </c>
      <c r="B4244" s="124"/>
      <c r="C4244" s="125" t="s">
        <v>713</v>
      </c>
      <c r="D4244" s="119">
        <v>43256</v>
      </c>
      <c r="E4244" s="120" t="s">
        <v>8563</v>
      </c>
      <c r="F4244" s="120" t="s">
        <v>3</v>
      </c>
      <c r="G4244" s="120">
        <v>1628537</v>
      </c>
      <c r="H4244" s="124"/>
      <c r="I4244" s="128" t="s">
        <v>10411</v>
      </c>
      <c r="J4244" s="124"/>
      <c r="K4244" s="124"/>
      <c r="L4244" s="124"/>
      <c r="M4244" s="124"/>
      <c r="N4244" s="207">
        <v>0</v>
      </c>
      <c r="O4244" s="207">
        <v>791.42000000000007</v>
      </c>
      <c r="P4244" s="124" t="s">
        <v>1314</v>
      </c>
    </row>
    <row r="4245" spans="1:16" ht="51">
      <c r="A4245" s="257" t="s">
        <v>619</v>
      </c>
      <c r="B4245" s="124"/>
      <c r="C4245" s="125" t="s">
        <v>713</v>
      </c>
      <c r="D4245" s="119">
        <v>43256</v>
      </c>
      <c r="E4245" s="120" t="s">
        <v>8564</v>
      </c>
      <c r="F4245" s="120" t="s">
        <v>3</v>
      </c>
      <c r="G4245" s="120">
        <v>1628523</v>
      </c>
      <c r="H4245" s="124"/>
      <c r="I4245" s="128" t="s">
        <v>2766</v>
      </c>
      <c r="J4245" s="124"/>
      <c r="K4245" s="124"/>
      <c r="L4245" s="124"/>
      <c r="M4245" s="124"/>
      <c r="N4245" s="207">
        <v>0</v>
      </c>
      <c r="O4245" s="207">
        <v>800</v>
      </c>
      <c r="P4245" s="124" t="s">
        <v>1314</v>
      </c>
    </row>
    <row r="4246" spans="1:16" ht="38.25">
      <c r="A4246" s="257">
        <v>86</v>
      </c>
      <c r="B4246" s="124"/>
      <c r="C4246" s="125" t="s">
        <v>710</v>
      </c>
      <c r="D4246" s="119">
        <v>43256</v>
      </c>
      <c r="E4246" s="120" t="s">
        <v>8565</v>
      </c>
      <c r="F4246" s="120" t="s">
        <v>3</v>
      </c>
      <c r="G4246" s="120">
        <v>1628520</v>
      </c>
      <c r="H4246" s="124"/>
      <c r="I4246" s="128" t="s">
        <v>10412</v>
      </c>
      <c r="J4246" s="124"/>
      <c r="K4246" s="124"/>
      <c r="L4246" s="124"/>
      <c r="M4246" s="124"/>
      <c r="N4246" s="207">
        <v>0</v>
      </c>
      <c r="O4246" s="207">
        <v>500</v>
      </c>
      <c r="P4246" s="124" t="s">
        <v>1314</v>
      </c>
    </row>
    <row r="4247" spans="1:16" ht="38.25">
      <c r="A4247" s="257">
        <v>86</v>
      </c>
      <c r="B4247" s="124"/>
      <c r="C4247" s="125" t="s">
        <v>710</v>
      </c>
      <c r="D4247" s="119">
        <v>43256</v>
      </c>
      <c r="E4247" s="120" t="s">
        <v>8566</v>
      </c>
      <c r="F4247" s="120" t="s">
        <v>3</v>
      </c>
      <c r="G4247" s="120">
        <v>1628518</v>
      </c>
      <c r="H4247" s="124"/>
      <c r="I4247" s="128" t="s">
        <v>10413</v>
      </c>
      <c r="J4247" s="124"/>
      <c r="K4247" s="124"/>
      <c r="L4247" s="124"/>
      <c r="M4247" s="124"/>
      <c r="N4247" s="207">
        <v>0</v>
      </c>
      <c r="O4247" s="207">
        <v>5</v>
      </c>
      <c r="P4247" s="124" t="s">
        <v>1314</v>
      </c>
    </row>
    <row r="4248" spans="1:16" ht="51">
      <c r="A4248" s="257" t="s">
        <v>619</v>
      </c>
      <c r="B4248" s="124"/>
      <c r="C4248" s="125" t="s">
        <v>713</v>
      </c>
      <c r="D4248" s="119">
        <v>43256</v>
      </c>
      <c r="E4248" s="120" t="s">
        <v>8567</v>
      </c>
      <c r="F4248" s="120" t="s">
        <v>3</v>
      </c>
      <c r="G4248" s="120">
        <v>1628502</v>
      </c>
      <c r="H4248" s="124"/>
      <c r="I4248" s="128" t="s">
        <v>10414</v>
      </c>
      <c r="J4248" s="124"/>
      <c r="K4248" s="124"/>
      <c r="L4248" s="124"/>
      <c r="M4248" s="124"/>
      <c r="N4248" s="207">
        <v>0</v>
      </c>
      <c r="O4248" s="207">
        <v>5998.26</v>
      </c>
      <c r="P4248" s="124" t="s">
        <v>1314</v>
      </c>
    </row>
    <row r="4249" spans="1:16" ht="51">
      <c r="A4249" s="257" t="s">
        <v>619</v>
      </c>
      <c r="B4249" s="124"/>
      <c r="C4249" s="125" t="s">
        <v>713</v>
      </c>
      <c r="D4249" s="119">
        <v>43256</v>
      </c>
      <c r="E4249" s="120" t="s">
        <v>8568</v>
      </c>
      <c r="F4249" s="120" t="s">
        <v>3</v>
      </c>
      <c r="G4249" s="120">
        <v>1628490</v>
      </c>
      <c r="H4249" s="124"/>
      <c r="I4249" s="128" t="s">
        <v>10415</v>
      </c>
      <c r="J4249" s="124"/>
      <c r="K4249" s="124"/>
      <c r="L4249" s="124"/>
      <c r="M4249" s="124"/>
      <c r="N4249" s="207">
        <v>0</v>
      </c>
      <c r="O4249" s="207">
        <v>1277</v>
      </c>
      <c r="P4249" s="124" t="s">
        <v>1314</v>
      </c>
    </row>
    <row r="4250" spans="1:16" ht="63.75">
      <c r="A4250" s="257">
        <v>20</v>
      </c>
      <c r="B4250" s="124"/>
      <c r="C4250" s="125" t="s">
        <v>693</v>
      </c>
      <c r="D4250" s="119">
        <v>43256</v>
      </c>
      <c r="E4250" s="120" t="s">
        <v>8569</v>
      </c>
      <c r="F4250" s="120" t="s">
        <v>3</v>
      </c>
      <c r="G4250" s="120">
        <v>1628542</v>
      </c>
      <c r="H4250" s="124"/>
      <c r="I4250" s="128" t="s">
        <v>10416</v>
      </c>
      <c r="J4250" s="124"/>
      <c r="K4250" s="124"/>
      <c r="L4250" s="124"/>
      <c r="M4250" s="124"/>
      <c r="N4250" s="207">
        <v>0</v>
      </c>
      <c r="O4250" s="207">
        <v>7.5</v>
      </c>
      <c r="P4250" s="124" t="s">
        <v>1314</v>
      </c>
    </row>
    <row r="4251" spans="1:16" ht="63.75">
      <c r="A4251" s="257" t="s">
        <v>619</v>
      </c>
      <c r="B4251" s="124"/>
      <c r="C4251" s="125" t="s">
        <v>713</v>
      </c>
      <c r="D4251" s="119">
        <v>43256</v>
      </c>
      <c r="E4251" s="120" t="s">
        <v>8570</v>
      </c>
      <c r="F4251" s="120" t="s">
        <v>3</v>
      </c>
      <c r="G4251" s="120">
        <v>1628547</v>
      </c>
      <c r="H4251" s="124"/>
      <c r="I4251" s="128" t="s">
        <v>10417</v>
      </c>
      <c r="J4251" s="124"/>
      <c r="K4251" s="124"/>
      <c r="L4251" s="124"/>
      <c r="M4251" s="124"/>
      <c r="N4251" s="207">
        <v>0</v>
      </c>
      <c r="O4251" s="207">
        <v>568.20000000000005</v>
      </c>
      <c r="P4251" s="124" t="s">
        <v>1314</v>
      </c>
    </row>
    <row r="4252" spans="1:16" ht="51">
      <c r="A4252" s="257" t="s">
        <v>619</v>
      </c>
      <c r="B4252" s="124"/>
      <c r="C4252" s="125" t="s">
        <v>713</v>
      </c>
      <c r="D4252" s="119">
        <v>43256</v>
      </c>
      <c r="E4252" s="120" t="s">
        <v>8571</v>
      </c>
      <c r="F4252" s="120" t="s">
        <v>3</v>
      </c>
      <c r="G4252" s="120">
        <v>1628579</v>
      </c>
      <c r="H4252" s="124"/>
      <c r="I4252" s="128" t="s">
        <v>10418</v>
      </c>
      <c r="J4252" s="124"/>
      <c r="K4252" s="124"/>
      <c r="L4252" s="124"/>
      <c r="M4252" s="124"/>
      <c r="N4252" s="207">
        <v>0</v>
      </c>
      <c r="O4252" s="207">
        <v>372.5</v>
      </c>
      <c r="P4252" s="124" t="s">
        <v>1314</v>
      </c>
    </row>
    <row r="4253" spans="1:16" ht="51">
      <c r="A4253" s="257" t="s">
        <v>619</v>
      </c>
      <c r="B4253" s="124"/>
      <c r="C4253" s="125" t="s">
        <v>713</v>
      </c>
      <c r="D4253" s="119">
        <v>43256</v>
      </c>
      <c r="E4253" s="120" t="s">
        <v>8572</v>
      </c>
      <c r="F4253" s="120" t="s">
        <v>3</v>
      </c>
      <c r="G4253" s="120">
        <v>1628404</v>
      </c>
      <c r="H4253" s="124"/>
      <c r="I4253" s="128" t="s">
        <v>3744</v>
      </c>
      <c r="J4253" s="124"/>
      <c r="K4253" s="124"/>
      <c r="L4253" s="124"/>
      <c r="M4253" s="124"/>
      <c r="N4253" s="207">
        <v>0</v>
      </c>
      <c r="O4253" s="207">
        <v>2075</v>
      </c>
      <c r="P4253" s="124" t="s">
        <v>1314</v>
      </c>
    </row>
    <row r="4254" spans="1:16" ht="38.25">
      <c r="A4254" s="257">
        <v>35</v>
      </c>
      <c r="B4254" s="124"/>
      <c r="C4254" s="125" t="s">
        <v>696</v>
      </c>
      <c r="D4254" s="119">
        <v>43256</v>
      </c>
      <c r="E4254" s="120" t="s">
        <v>8573</v>
      </c>
      <c r="F4254" s="120" t="s">
        <v>3</v>
      </c>
      <c r="G4254" s="120">
        <v>1628418</v>
      </c>
      <c r="H4254" s="124"/>
      <c r="I4254" s="128" t="s">
        <v>3754</v>
      </c>
      <c r="J4254" s="124"/>
      <c r="K4254" s="124"/>
      <c r="L4254" s="124"/>
      <c r="M4254" s="124"/>
      <c r="N4254" s="207">
        <v>0</v>
      </c>
      <c r="O4254" s="207">
        <v>460</v>
      </c>
      <c r="P4254" s="124" t="s">
        <v>1314</v>
      </c>
    </row>
    <row r="4255" spans="1:16" ht="51">
      <c r="A4255" s="257" t="s">
        <v>619</v>
      </c>
      <c r="B4255" s="124"/>
      <c r="C4255" s="125" t="s">
        <v>713</v>
      </c>
      <c r="D4255" s="119">
        <v>43256</v>
      </c>
      <c r="E4255" s="120" t="s">
        <v>8574</v>
      </c>
      <c r="F4255" s="120" t="s">
        <v>3</v>
      </c>
      <c r="G4255" s="120">
        <v>1628426</v>
      </c>
      <c r="H4255" s="124"/>
      <c r="I4255" s="128" t="s">
        <v>3756</v>
      </c>
      <c r="J4255" s="124"/>
      <c r="K4255" s="124"/>
      <c r="L4255" s="124"/>
      <c r="M4255" s="124"/>
      <c r="N4255" s="207">
        <v>0</v>
      </c>
      <c r="O4255" s="207">
        <v>150</v>
      </c>
      <c r="P4255" s="124" t="s">
        <v>1314</v>
      </c>
    </row>
    <row r="4256" spans="1:16" ht="51">
      <c r="A4256" s="257" t="s">
        <v>619</v>
      </c>
      <c r="B4256" s="124"/>
      <c r="C4256" s="125" t="s">
        <v>713</v>
      </c>
      <c r="D4256" s="119">
        <v>43256</v>
      </c>
      <c r="E4256" s="120" t="s">
        <v>8575</v>
      </c>
      <c r="F4256" s="120" t="s">
        <v>3</v>
      </c>
      <c r="G4256" s="120">
        <v>1628448</v>
      </c>
      <c r="H4256" s="124"/>
      <c r="I4256" s="128" t="s">
        <v>10419</v>
      </c>
      <c r="J4256" s="124"/>
      <c r="K4256" s="124"/>
      <c r="L4256" s="124"/>
      <c r="M4256" s="124"/>
      <c r="N4256" s="207">
        <v>0</v>
      </c>
      <c r="O4256" s="207">
        <v>140</v>
      </c>
      <c r="P4256" s="124" t="s">
        <v>1314</v>
      </c>
    </row>
    <row r="4257" spans="1:16" ht="51">
      <c r="A4257" s="257" t="s">
        <v>619</v>
      </c>
      <c r="B4257" s="124"/>
      <c r="C4257" s="125" t="s">
        <v>713</v>
      </c>
      <c r="D4257" s="119">
        <v>43256</v>
      </c>
      <c r="E4257" s="120" t="s">
        <v>8576</v>
      </c>
      <c r="F4257" s="120" t="s">
        <v>3</v>
      </c>
      <c r="G4257" s="120">
        <v>1628450</v>
      </c>
      <c r="H4257" s="124"/>
      <c r="I4257" s="128" t="s">
        <v>10420</v>
      </c>
      <c r="J4257" s="124"/>
      <c r="K4257" s="124"/>
      <c r="L4257" s="124"/>
      <c r="M4257" s="124"/>
      <c r="N4257" s="207">
        <v>0</v>
      </c>
      <c r="O4257" s="207">
        <v>140</v>
      </c>
      <c r="P4257" s="124" t="s">
        <v>1314</v>
      </c>
    </row>
    <row r="4258" spans="1:16" ht="63.75">
      <c r="A4258" s="257">
        <v>293</v>
      </c>
      <c r="B4258" s="124"/>
      <c r="C4258" s="125" t="s">
        <v>795</v>
      </c>
      <c r="D4258" s="119">
        <v>43256</v>
      </c>
      <c r="E4258" s="120" t="s">
        <v>8577</v>
      </c>
      <c r="F4258" s="120" t="s">
        <v>3</v>
      </c>
      <c r="G4258" s="120">
        <v>1628452</v>
      </c>
      <c r="H4258" s="124"/>
      <c r="I4258" s="128" t="s">
        <v>10421</v>
      </c>
      <c r="J4258" s="124"/>
      <c r="K4258" s="124"/>
      <c r="L4258" s="124"/>
      <c r="M4258" s="124"/>
      <c r="N4258" s="207">
        <v>0</v>
      </c>
      <c r="O4258" s="207">
        <v>1300</v>
      </c>
      <c r="P4258" s="124" t="s">
        <v>1314</v>
      </c>
    </row>
    <row r="4259" spans="1:16" ht="51">
      <c r="A4259" s="257" t="s">
        <v>619</v>
      </c>
      <c r="B4259" s="124"/>
      <c r="C4259" s="125" t="s">
        <v>713</v>
      </c>
      <c r="D4259" s="119">
        <v>43256</v>
      </c>
      <c r="E4259" s="120" t="s">
        <v>8578</v>
      </c>
      <c r="F4259" s="120" t="s">
        <v>3</v>
      </c>
      <c r="G4259" s="120">
        <v>1628459</v>
      </c>
      <c r="H4259" s="124"/>
      <c r="I4259" s="128" t="s">
        <v>10422</v>
      </c>
      <c r="J4259" s="124"/>
      <c r="K4259" s="124"/>
      <c r="L4259" s="124"/>
      <c r="M4259" s="124"/>
      <c r="N4259" s="207">
        <v>0</v>
      </c>
      <c r="O4259" s="207">
        <v>390</v>
      </c>
      <c r="P4259" s="124" t="s">
        <v>1314</v>
      </c>
    </row>
    <row r="4260" spans="1:16" ht="51">
      <c r="A4260" s="257" t="s">
        <v>619</v>
      </c>
      <c r="B4260" s="124"/>
      <c r="C4260" s="125" t="s">
        <v>713</v>
      </c>
      <c r="D4260" s="119">
        <v>43256</v>
      </c>
      <c r="E4260" s="120" t="s">
        <v>8579</v>
      </c>
      <c r="F4260" s="120" t="s">
        <v>3</v>
      </c>
      <c r="G4260" s="120">
        <v>1628472</v>
      </c>
      <c r="H4260" s="124"/>
      <c r="I4260" s="128" t="s">
        <v>10423</v>
      </c>
      <c r="J4260" s="124"/>
      <c r="K4260" s="124"/>
      <c r="L4260" s="124"/>
      <c r="M4260" s="124"/>
      <c r="N4260" s="207">
        <v>0</v>
      </c>
      <c r="O4260" s="207">
        <v>4310</v>
      </c>
      <c r="P4260" s="124" t="s">
        <v>1314</v>
      </c>
    </row>
    <row r="4261" spans="1:16" ht="38.25">
      <c r="A4261" s="257">
        <v>35</v>
      </c>
      <c r="B4261" s="124"/>
      <c r="C4261" s="125" t="s">
        <v>696</v>
      </c>
      <c r="D4261" s="119">
        <v>43256</v>
      </c>
      <c r="E4261" s="120" t="s">
        <v>8580</v>
      </c>
      <c r="F4261" s="120" t="s">
        <v>3</v>
      </c>
      <c r="G4261" s="120">
        <v>1628486</v>
      </c>
      <c r="H4261" s="124"/>
      <c r="I4261" s="128" t="s">
        <v>3736</v>
      </c>
      <c r="J4261" s="124"/>
      <c r="K4261" s="124"/>
      <c r="L4261" s="124"/>
      <c r="M4261" s="124"/>
      <c r="N4261" s="207">
        <v>0</v>
      </c>
      <c r="O4261" s="207">
        <v>1278</v>
      </c>
      <c r="P4261" s="124" t="s">
        <v>1314</v>
      </c>
    </row>
    <row r="4262" spans="1:16" ht="51">
      <c r="A4262" s="257" t="s">
        <v>619</v>
      </c>
      <c r="B4262" s="124"/>
      <c r="C4262" s="125" t="s">
        <v>713</v>
      </c>
      <c r="D4262" s="119">
        <v>43256</v>
      </c>
      <c r="E4262" s="120" t="s">
        <v>8581</v>
      </c>
      <c r="F4262" s="120" t="s">
        <v>3</v>
      </c>
      <c r="G4262" s="120">
        <v>1628580</v>
      </c>
      <c r="H4262" s="124"/>
      <c r="I4262" s="128" t="s">
        <v>10424</v>
      </c>
      <c r="J4262" s="124"/>
      <c r="K4262" s="124"/>
      <c r="L4262" s="124"/>
      <c r="M4262" s="124"/>
      <c r="N4262" s="207">
        <v>0</v>
      </c>
      <c r="O4262" s="207">
        <v>372.5</v>
      </c>
      <c r="P4262" s="124" t="s">
        <v>1314</v>
      </c>
    </row>
    <row r="4263" spans="1:16" ht="51">
      <c r="A4263" s="257" t="s">
        <v>619</v>
      </c>
      <c r="B4263" s="124"/>
      <c r="C4263" s="125" t="s">
        <v>713</v>
      </c>
      <c r="D4263" s="119">
        <v>43256</v>
      </c>
      <c r="E4263" s="120" t="s">
        <v>8582</v>
      </c>
      <c r="F4263" s="120" t="s">
        <v>3</v>
      </c>
      <c r="G4263" s="120">
        <v>1628597</v>
      </c>
      <c r="H4263" s="124"/>
      <c r="I4263" s="128" t="s">
        <v>10425</v>
      </c>
      <c r="J4263" s="124"/>
      <c r="K4263" s="124"/>
      <c r="L4263" s="124"/>
      <c r="M4263" s="124"/>
      <c r="N4263" s="207">
        <v>0</v>
      </c>
      <c r="O4263" s="207">
        <v>300</v>
      </c>
      <c r="P4263" s="124" t="s">
        <v>1314</v>
      </c>
    </row>
    <row r="4264" spans="1:16" ht="51">
      <c r="A4264" s="257" t="s">
        <v>619</v>
      </c>
      <c r="B4264" s="124"/>
      <c r="C4264" s="125" t="s">
        <v>713</v>
      </c>
      <c r="D4264" s="119">
        <v>43256</v>
      </c>
      <c r="E4264" s="120" t="s">
        <v>8583</v>
      </c>
      <c r="F4264" s="120" t="s">
        <v>3</v>
      </c>
      <c r="G4264" s="120">
        <v>1628626</v>
      </c>
      <c r="H4264" s="124"/>
      <c r="I4264" s="128" t="s">
        <v>10426</v>
      </c>
      <c r="J4264" s="124"/>
      <c r="K4264" s="124"/>
      <c r="L4264" s="124"/>
      <c r="M4264" s="124"/>
      <c r="N4264" s="207">
        <v>0</v>
      </c>
      <c r="O4264" s="207">
        <v>3607</v>
      </c>
      <c r="P4264" s="124" t="s">
        <v>1314</v>
      </c>
    </row>
    <row r="4265" spans="1:16" ht="51">
      <c r="A4265" s="257" t="s">
        <v>619</v>
      </c>
      <c r="B4265" s="124"/>
      <c r="C4265" s="125" t="s">
        <v>713</v>
      </c>
      <c r="D4265" s="119">
        <v>43256</v>
      </c>
      <c r="E4265" s="120" t="s">
        <v>8584</v>
      </c>
      <c r="F4265" s="120" t="s">
        <v>3</v>
      </c>
      <c r="G4265" s="120">
        <v>1628653</v>
      </c>
      <c r="H4265" s="124"/>
      <c r="I4265" s="128" t="s">
        <v>2702</v>
      </c>
      <c r="J4265" s="124"/>
      <c r="K4265" s="124"/>
      <c r="L4265" s="124"/>
      <c r="M4265" s="124"/>
      <c r="N4265" s="207">
        <v>0</v>
      </c>
      <c r="O4265" s="207">
        <v>784</v>
      </c>
      <c r="P4265" s="124" t="s">
        <v>1314</v>
      </c>
    </row>
    <row r="4266" spans="1:16" ht="51">
      <c r="A4266" s="257" t="s">
        <v>619</v>
      </c>
      <c r="B4266" s="124"/>
      <c r="C4266" s="125" t="s">
        <v>713</v>
      </c>
      <c r="D4266" s="119">
        <v>43256</v>
      </c>
      <c r="E4266" s="120" t="s">
        <v>8585</v>
      </c>
      <c r="F4266" s="120" t="s">
        <v>3</v>
      </c>
      <c r="G4266" s="120">
        <v>1628654</v>
      </c>
      <c r="H4266" s="124"/>
      <c r="I4266" s="128" t="s">
        <v>10427</v>
      </c>
      <c r="J4266" s="124"/>
      <c r="K4266" s="124"/>
      <c r="L4266" s="124"/>
      <c r="M4266" s="124"/>
      <c r="N4266" s="207">
        <v>0</v>
      </c>
      <c r="O4266" s="207">
        <v>14.46</v>
      </c>
      <c r="P4266" s="124" t="s">
        <v>1314</v>
      </c>
    </row>
    <row r="4267" spans="1:16" ht="51">
      <c r="A4267" s="257">
        <v>373</v>
      </c>
      <c r="B4267" s="124"/>
      <c r="C4267" s="125" t="s">
        <v>1269</v>
      </c>
      <c r="D4267" s="119">
        <v>43256</v>
      </c>
      <c r="E4267" s="120" t="s">
        <v>8586</v>
      </c>
      <c r="F4267" s="120" t="s">
        <v>3</v>
      </c>
      <c r="G4267" s="120">
        <v>1628662</v>
      </c>
      <c r="H4267" s="124"/>
      <c r="I4267" s="128" t="s">
        <v>10428</v>
      </c>
      <c r="J4267" s="124"/>
      <c r="K4267" s="124"/>
      <c r="L4267" s="124"/>
      <c r="M4267" s="124"/>
      <c r="N4267" s="207">
        <v>0</v>
      </c>
      <c r="O4267" s="207">
        <v>4404.84</v>
      </c>
      <c r="P4267" s="124" t="s">
        <v>1314</v>
      </c>
    </row>
    <row r="4268" spans="1:16" ht="63.75">
      <c r="A4268" s="257">
        <v>682</v>
      </c>
      <c r="B4268" s="124"/>
      <c r="C4268" s="125" t="s">
        <v>867</v>
      </c>
      <c r="D4268" s="119">
        <v>43256</v>
      </c>
      <c r="E4268" s="120" t="s">
        <v>8587</v>
      </c>
      <c r="F4268" s="120" t="s">
        <v>3</v>
      </c>
      <c r="G4268" s="120">
        <v>1628532</v>
      </c>
      <c r="H4268" s="124"/>
      <c r="I4268" s="128" t="s">
        <v>10429</v>
      </c>
      <c r="J4268" s="124"/>
      <c r="K4268" s="124"/>
      <c r="L4268" s="124"/>
      <c r="M4268" s="124"/>
      <c r="N4268" s="207">
        <v>0</v>
      </c>
      <c r="O4268" s="207">
        <v>100</v>
      </c>
      <c r="P4268" s="124" t="s">
        <v>1314</v>
      </c>
    </row>
    <row r="4269" spans="1:16" ht="63.75">
      <c r="A4269" s="257">
        <v>682</v>
      </c>
      <c r="B4269" s="124"/>
      <c r="C4269" s="125" t="s">
        <v>867</v>
      </c>
      <c r="D4269" s="119">
        <v>43256</v>
      </c>
      <c r="E4269" s="120" t="s">
        <v>8588</v>
      </c>
      <c r="F4269" s="120" t="s">
        <v>3</v>
      </c>
      <c r="G4269" s="120">
        <v>1628534</v>
      </c>
      <c r="H4269" s="124"/>
      <c r="I4269" s="128" t="s">
        <v>10430</v>
      </c>
      <c r="J4269" s="124"/>
      <c r="K4269" s="124"/>
      <c r="L4269" s="124"/>
      <c r="M4269" s="124"/>
      <c r="N4269" s="207">
        <v>0</v>
      </c>
      <c r="O4269" s="207">
        <v>35</v>
      </c>
      <c r="P4269" s="124" t="s">
        <v>1314</v>
      </c>
    </row>
    <row r="4270" spans="1:16" ht="51">
      <c r="A4270" s="257" t="s">
        <v>619</v>
      </c>
      <c r="B4270" s="124"/>
      <c r="C4270" s="125" t="s">
        <v>713</v>
      </c>
      <c r="D4270" s="119">
        <v>43256</v>
      </c>
      <c r="E4270" s="120" t="s">
        <v>8589</v>
      </c>
      <c r="F4270" s="120" t="s">
        <v>3</v>
      </c>
      <c r="G4270" s="120">
        <v>1628410</v>
      </c>
      <c r="H4270" s="124"/>
      <c r="I4270" s="128" t="s">
        <v>10431</v>
      </c>
      <c r="J4270" s="124"/>
      <c r="K4270" s="124"/>
      <c r="L4270" s="124"/>
      <c r="M4270" s="124"/>
      <c r="N4270" s="207">
        <v>0</v>
      </c>
      <c r="O4270" s="207">
        <v>15</v>
      </c>
      <c r="P4270" s="124" t="s">
        <v>1314</v>
      </c>
    </row>
    <row r="4271" spans="1:16" ht="51">
      <c r="A4271" s="257" t="s">
        <v>619</v>
      </c>
      <c r="B4271" s="124"/>
      <c r="C4271" s="125" t="s">
        <v>713</v>
      </c>
      <c r="D4271" s="119">
        <v>43256</v>
      </c>
      <c r="E4271" s="120" t="s">
        <v>8590</v>
      </c>
      <c r="F4271" s="120" t="s">
        <v>3</v>
      </c>
      <c r="G4271" s="120">
        <v>1628411</v>
      </c>
      <c r="H4271" s="124"/>
      <c r="I4271" s="128" t="s">
        <v>10432</v>
      </c>
      <c r="J4271" s="124"/>
      <c r="K4271" s="124"/>
      <c r="L4271" s="124"/>
      <c r="M4271" s="124"/>
      <c r="N4271" s="207">
        <v>0</v>
      </c>
      <c r="O4271" s="207">
        <v>790</v>
      </c>
      <c r="P4271" s="124" t="s">
        <v>1314</v>
      </c>
    </row>
    <row r="4272" spans="1:16" ht="63.75">
      <c r="A4272" s="257">
        <v>512</v>
      </c>
      <c r="B4272" s="124"/>
      <c r="C4272" s="125" t="s">
        <v>840</v>
      </c>
      <c r="D4272" s="119">
        <v>43256</v>
      </c>
      <c r="E4272" s="120" t="s">
        <v>8591</v>
      </c>
      <c r="F4272" s="120" t="s">
        <v>3</v>
      </c>
      <c r="G4272" s="120">
        <v>1628425</v>
      </c>
      <c r="H4272" s="124"/>
      <c r="I4272" s="128" t="s">
        <v>10433</v>
      </c>
      <c r="J4272" s="124"/>
      <c r="K4272" s="124"/>
      <c r="L4272" s="124"/>
      <c r="M4272" s="124"/>
      <c r="N4272" s="207">
        <v>0</v>
      </c>
      <c r="O4272" s="207">
        <v>2371.1999999999998</v>
      </c>
      <c r="P4272" s="124" t="s">
        <v>1314</v>
      </c>
    </row>
    <row r="4273" spans="1:16" ht="63.75">
      <c r="A4273" s="257">
        <v>681</v>
      </c>
      <c r="B4273" s="124"/>
      <c r="C4273" s="125" t="s">
        <v>237</v>
      </c>
      <c r="D4273" s="119">
        <v>43256</v>
      </c>
      <c r="E4273" s="120" t="s">
        <v>8591</v>
      </c>
      <c r="F4273" s="120" t="s">
        <v>3</v>
      </c>
      <c r="G4273" s="120">
        <v>1628425</v>
      </c>
      <c r="H4273" s="124"/>
      <c r="I4273" s="128" t="s">
        <v>10433</v>
      </c>
      <c r="J4273" s="124"/>
      <c r="K4273" s="124"/>
      <c r="L4273" s="124"/>
      <c r="M4273" s="124"/>
      <c r="N4273" s="207">
        <v>0</v>
      </c>
      <c r="O4273" s="207">
        <v>31471.38</v>
      </c>
      <c r="P4273" s="124" t="s">
        <v>1314</v>
      </c>
    </row>
    <row r="4274" spans="1:16" ht="63.75">
      <c r="A4274" s="257">
        <v>20</v>
      </c>
      <c r="B4274" s="124"/>
      <c r="C4274" s="125" t="s">
        <v>693</v>
      </c>
      <c r="D4274" s="119">
        <v>43256</v>
      </c>
      <c r="E4274" s="120" t="s">
        <v>8591</v>
      </c>
      <c r="F4274" s="120" t="s">
        <v>3</v>
      </c>
      <c r="G4274" s="120">
        <v>1628425</v>
      </c>
      <c r="H4274" s="124"/>
      <c r="I4274" s="128" t="s">
        <v>10433</v>
      </c>
      <c r="J4274" s="124"/>
      <c r="K4274" s="124"/>
      <c r="L4274" s="124"/>
      <c r="M4274" s="124"/>
      <c r="N4274" s="207">
        <v>0</v>
      </c>
      <c r="O4274" s="207">
        <v>5349.41</v>
      </c>
      <c r="P4274" s="124" t="s">
        <v>1314</v>
      </c>
    </row>
    <row r="4275" spans="1:16" ht="63.75">
      <c r="A4275" s="257">
        <v>16</v>
      </c>
      <c r="B4275" s="124"/>
      <c r="C4275" s="125" t="s">
        <v>692</v>
      </c>
      <c r="D4275" s="119">
        <v>43256</v>
      </c>
      <c r="E4275" s="120" t="s">
        <v>8591</v>
      </c>
      <c r="F4275" s="120" t="s">
        <v>3</v>
      </c>
      <c r="G4275" s="120">
        <v>1628425</v>
      </c>
      <c r="H4275" s="124"/>
      <c r="I4275" s="128" t="s">
        <v>10433</v>
      </c>
      <c r="J4275" s="124"/>
      <c r="K4275" s="124"/>
      <c r="L4275" s="124"/>
      <c r="M4275" s="124"/>
      <c r="N4275" s="207">
        <v>0</v>
      </c>
      <c r="O4275" s="207">
        <v>655669.64</v>
      </c>
      <c r="P4275" s="124" t="s">
        <v>1314</v>
      </c>
    </row>
    <row r="4276" spans="1:16" ht="63.75">
      <c r="A4276" s="257">
        <v>16</v>
      </c>
      <c r="B4276" s="124"/>
      <c r="C4276" s="125" t="s">
        <v>692</v>
      </c>
      <c r="D4276" s="119">
        <v>43256</v>
      </c>
      <c r="E4276" s="120" t="s">
        <v>8591</v>
      </c>
      <c r="F4276" s="120" t="s">
        <v>3</v>
      </c>
      <c r="G4276" s="120">
        <v>1628425</v>
      </c>
      <c r="H4276" s="124"/>
      <c r="I4276" s="128" t="s">
        <v>10433</v>
      </c>
      <c r="J4276" s="124"/>
      <c r="K4276" s="124"/>
      <c r="L4276" s="124"/>
      <c r="M4276" s="124"/>
      <c r="N4276" s="207">
        <v>0</v>
      </c>
      <c r="O4276" s="207">
        <v>845951.03</v>
      </c>
      <c r="P4276" s="124" t="s">
        <v>1314</v>
      </c>
    </row>
    <row r="4277" spans="1:16" ht="63.75">
      <c r="A4277" s="257">
        <v>15</v>
      </c>
      <c r="B4277" s="124"/>
      <c r="C4277" s="125" t="s">
        <v>691</v>
      </c>
      <c r="D4277" s="119">
        <v>43256</v>
      </c>
      <c r="E4277" s="120" t="s">
        <v>8591</v>
      </c>
      <c r="F4277" s="120" t="s">
        <v>3</v>
      </c>
      <c r="G4277" s="120">
        <v>1628425</v>
      </c>
      <c r="H4277" s="124"/>
      <c r="I4277" s="128" t="s">
        <v>10433</v>
      </c>
      <c r="J4277" s="124"/>
      <c r="K4277" s="124"/>
      <c r="L4277" s="124"/>
      <c r="M4277" s="124"/>
      <c r="N4277" s="207">
        <v>0</v>
      </c>
      <c r="O4277" s="207">
        <v>310.72000000000003</v>
      </c>
      <c r="P4277" s="124" t="s">
        <v>1314</v>
      </c>
    </row>
    <row r="4278" spans="1:16" ht="63.75">
      <c r="A4278" s="257">
        <v>15</v>
      </c>
      <c r="B4278" s="124"/>
      <c r="C4278" s="125" t="s">
        <v>691</v>
      </c>
      <c r="D4278" s="119">
        <v>43256</v>
      </c>
      <c r="E4278" s="120" t="s">
        <v>8591</v>
      </c>
      <c r="F4278" s="120" t="s">
        <v>3</v>
      </c>
      <c r="G4278" s="120">
        <v>1628425</v>
      </c>
      <c r="H4278" s="124"/>
      <c r="I4278" s="128" t="s">
        <v>10433</v>
      </c>
      <c r="J4278" s="124"/>
      <c r="K4278" s="124"/>
      <c r="L4278" s="124"/>
      <c r="M4278" s="124"/>
      <c r="N4278" s="207">
        <v>0</v>
      </c>
      <c r="O4278" s="207">
        <v>113136.79</v>
      </c>
      <c r="P4278" s="124" t="s">
        <v>1314</v>
      </c>
    </row>
    <row r="4279" spans="1:16" ht="63.75">
      <c r="A4279" s="257">
        <v>660</v>
      </c>
      <c r="B4279" s="124"/>
      <c r="C4279" s="125" t="s">
        <v>233</v>
      </c>
      <c r="D4279" s="119">
        <v>43256</v>
      </c>
      <c r="E4279" s="120" t="s">
        <v>8591</v>
      </c>
      <c r="F4279" s="120" t="s">
        <v>3</v>
      </c>
      <c r="G4279" s="120">
        <v>1628425</v>
      </c>
      <c r="H4279" s="124"/>
      <c r="I4279" s="128" t="s">
        <v>10433</v>
      </c>
      <c r="J4279" s="124"/>
      <c r="K4279" s="124"/>
      <c r="L4279" s="124"/>
      <c r="M4279" s="124"/>
      <c r="N4279" s="207">
        <v>0</v>
      </c>
      <c r="O4279" s="207">
        <v>28971</v>
      </c>
      <c r="P4279" s="124" t="s">
        <v>1314</v>
      </c>
    </row>
    <row r="4280" spans="1:16" ht="63.75">
      <c r="A4280" s="257">
        <v>660</v>
      </c>
      <c r="B4280" s="124"/>
      <c r="C4280" s="125" t="s">
        <v>233</v>
      </c>
      <c r="D4280" s="119">
        <v>43256</v>
      </c>
      <c r="E4280" s="120" t="s">
        <v>8591</v>
      </c>
      <c r="F4280" s="120" t="s">
        <v>3</v>
      </c>
      <c r="G4280" s="120">
        <v>1628425</v>
      </c>
      <c r="H4280" s="124"/>
      <c r="I4280" s="128" t="s">
        <v>10433</v>
      </c>
      <c r="J4280" s="124"/>
      <c r="K4280" s="124"/>
      <c r="L4280" s="124"/>
      <c r="M4280" s="124"/>
      <c r="N4280" s="207">
        <v>0</v>
      </c>
      <c r="O4280" s="207">
        <v>12305.54</v>
      </c>
      <c r="P4280" s="124" t="s">
        <v>1314</v>
      </c>
    </row>
    <row r="4281" spans="1:16" ht="63.75">
      <c r="A4281" s="257">
        <v>660</v>
      </c>
      <c r="B4281" s="124"/>
      <c r="C4281" s="125" t="s">
        <v>233</v>
      </c>
      <c r="D4281" s="119">
        <v>43256</v>
      </c>
      <c r="E4281" s="120" t="s">
        <v>8591</v>
      </c>
      <c r="F4281" s="120" t="s">
        <v>3</v>
      </c>
      <c r="G4281" s="120">
        <v>1628425</v>
      </c>
      <c r="H4281" s="124"/>
      <c r="I4281" s="128" t="s">
        <v>10433</v>
      </c>
      <c r="J4281" s="124"/>
      <c r="K4281" s="124"/>
      <c r="L4281" s="124"/>
      <c r="M4281" s="124"/>
      <c r="N4281" s="207">
        <v>0</v>
      </c>
      <c r="O4281" s="207">
        <v>21534.6</v>
      </c>
      <c r="P4281" s="124" t="s">
        <v>1314</v>
      </c>
    </row>
    <row r="4282" spans="1:16" ht="63.75">
      <c r="A4282" s="257">
        <v>660</v>
      </c>
      <c r="B4282" s="124"/>
      <c r="C4282" s="125" t="s">
        <v>233</v>
      </c>
      <c r="D4282" s="119">
        <v>43256</v>
      </c>
      <c r="E4282" s="120" t="s">
        <v>8591</v>
      </c>
      <c r="F4282" s="120" t="s">
        <v>3</v>
      </c>
      <c r="G4282" s="120">
        <v>1628425</v>
      </c>
      <c r="H4282" s="124"/>
      <c r="I4282" s="128" t="s">
        <v>10433</v>
      </c>
      <c r="J4282" s="124"/>
      <c r="K4282" s="124"/>
      <c r="L4282" s="124"/>
      <c r="M4282" s="124"/>
      <c r="N4282" s="207">
        <v>0</v>
      </c>
      <c r="O4282" s="207">
        <v>1416.72</v>
      </c>
      <c r="P4282" s="124" t="s">
        <v>1314</v>
      </c>
    </row>
    <row r="4283" spans="1:16" ht="63.75">
      <c r="A4283" s="257">
        <v>660</v>
      </c>
      <c r="B4283" s="124"/>
      <c r="C4283" s="125" t="s">
        <v>233</v>
      </c>
      <c r="D4283" s="119">
        <v>43256</v>
      </c>
      <c r="E4283" s="120" t="s">
        <v>8591</v>
      </c>
      <c r="F4283" s="120" t="s">
        <v>3</v>
      </c>
      <c r="G4283" s="120">
        <v>1628425</v>
      </c>
      <c r="H4283" s="124"/>
      <c r="I4283" s="128" t="s">
        <v>10433</v>
      </c>
      <c r="J4283" s="124"/>
      <c r="K4283" s="124"/>
      <c r="L4283" s="124"/>
      <c r="M4283" s="124"/>
      <c r="N4283" s="207">
        <v>0</v>
      </c>
      <c r="O4283" s="207">
        <v>9134.69</v>
      </c>
      <c r="P4283" s="124" t="s">
        <v>1314</v>
      </c>
    </row>
    <row r="4284" spans="1:16" ht="63.75">
      <c r="A4284" s="257">
        <v>660</v>
      </c>
      <c r="B4284" s="124"/>
      <c r="C4284" s="125" t="s">
        <v>233</v>
      </c>
      <c r="D4284" s="119">
        <v>43256</v>
      </c>
      <c r="E4284" s="120" t="s">
        <v>8591</v>
      </c>
      <c r="F4284" s="120" t="s">
        <v>3</v>
      </c>
      <c r="G4284" s="120">
        <v>1628425</v>
      </c>
      <c r="H4284" s="124"/>
      <c r="I4284" s="128" t="s">
        <v>10433</v>
      </c>
      <c r="J4284" s="124"/>
      <c r="K4284" s="124"/>
      <c r="L4284" s="124"/>
      <c r="M4284" s="124"/>
      <c r="N4284" s="207">
        <v>0</v>
      </c>
      <c r="O4284" s="207">
        <v>5494.96</v>
      </c>
      <c r="P4284" s="124" t="s">
        <v>1314</v>
      </c>
    </row>
    <row r="4285" spans="1:16" ht="63.75">
      <c r="A4285" s="257">
        <v>265</v>
      </c>
      <c r="B4285" s="124"/>
      <c r="C4285" s="125" t="s">
        <v>780</v>
      </c>
      <c r="D4285" s="119">
        <v>43256</v>
      </c>
      <c r="E4285" s="120" t="s">
        <v>8591</v>
      </c>
      <c r="F4285" s="120" t="s">
        <v>3</v>
      </c>
      <c r="G4285" s="120">
        <v>1628425</v>
      </c>
      <c r="H4285" s="124"/>
      <c r="I4285" s="128" t="s">
        <v>10433</v>
      </c>
      <c r="J4285" s="124"/>
      <c r="K4285" s="124"/>
      <c r="L4285" s="124"/>
      <c r="M4285" s="124"/>
      <c r="N4285" s="207">
        <v>0</v>
      </c>
      <c r="O4285" s="207">
        <v>211936.35</v>
      </c>
      <c r="P4285" s="124" t="s">
        <v>1314</v>
      </c>
    </row>
    <row r="4286" spans="1:16" ht="63.75">
      <c r="A4286" s="257">
        <v>265</v>
      </c>
      <c r="B4286" s="124"/>
      <c r="C4286" s="125" t="s">
        <v>780</v>
      </c>
      <c r="D4286" s="119">
        <v>43256</v>
      </c>
      <c r="E4286" s="120" t="s">
        <v>8591</v>
      </c>
      <c r="F4286" s="120" t="s">
        <v>3</v>
      </c>
      <c r="G4286" s="120">
        <v>1628425</v>
      </c>
      <c r="H4286" s="124"/>
      <c r="I4286" s="128" t="s">
        <v>10433</v>
      </c>
      <c r="J4286" s="124"/>
      <c r="K4286" s="124"/>
      <c r="L4286" s="124"/>
      <c r="M4286" s="124"/>
      <c r="N4286" s="207">
        <v>0</v>
      </c>
      <c r="O4286" s="207">
        <v>180233.9</v>
      </c>
      <c r="P4286" s="124" t="s">
        <v>1314</v>
      </c>
    </row>
    <row r="4287" spans="1:16" ht="63.75">
      <c r="A4287" s="257">
        <v>572</v>
      </c>
      <c r="B4287" s="124"/>
      <c r="C4287" s="125" t="s">
        <v>848</v>
      </c>
      <c r="D4287" s="119">
        <v>43256</v>
      </c>
      <c r="E4287" s="120" t="s">
        <v>8591</v>
      </c>
      <c r="F4287" s="120" t="s">
        <v>3</v>
      </c>
      <c r="G4287" s="120">
        <v>1628425</v>
      </c>
      <c r="H4287" s="124"/>
      <c r="I4287" s="128" t="s">
        <v>10433</v>
      </c>
      <c r="J4287" s="124"/>
      <c r="K4287" s="124"/>
      <c r="L4287" s="124"/>
      <c r="M4287" s="124"/>
      <c r="N4287" s="207">
        <v>0</v>
      </c>
      <c r="O4287" s="207">
        <v>65.72</v>
      </c>
      <c r="P4287" s="124" t="s">
        <v>1314</v>
      </c>
    </row>
    <row r="4288" spans="1:16" ht="63.75">
      <c r="A4288" s="257">
        <v>681</v>
      </c>
      <c r="B4288" s="124"/>
      <c r="C4288" s="125" t="s">
        <v>237</v>
      </c>
      <c r="D4288" s="119">
        <v>43256</v>
      </c>
      <c r="E4288" s="120" t="s">
        <v>8591</v>
      </c>
      <c r="F4288" s="120" t="s">
        <v>3</v>
      </c>
      <c r="G4288" s="120">
        <v>1628425</v>
      </c>
      <c r="H4288" s="124"/>
      <c r="I4288" s="128" t="s">
        <v>10433</v>
      </c>
      <c r="J4288" s="124"/>
      <c r="K4288" s="124"/>
      <c r="L4288" s="124"/>
      <c r="M4288" s="124"/>
      <c r="N4288" s="207">
        <v>0</v>
      </c>
      <c r="O4288" s="207">
        <v>1123.2</v>
      </c>
      <c r="P4288" s="124" t="s">
        <v>1314</v>
      </c>
    </row>
    <row r="4289" spans="1:16" ht="63.75">
      <c r="A4289" s="257">
        <v>681</v>
      </c>
      <c r="B4289" s="124"/>
      <c r="C4289" s="125" t="s">
        <v>237</v>
      </c>
      <c r="D4289" s="119">
        <v>43256</v>
      </c>
      <c r="E4289" s="120" t="s">
        <v>8591</v>
      </c>
      <c r="F4289" s="120" t="s">
        <v>3</v>
      </c>
      <c r="G4289" s="120">
        <v>1628425</v>
      </c>
      <c r="H4289" s="124"/>
      <c r="I4289" s="128" t="s">
        <v>10433</v>
      </c>
      <c r="J4289" s="124"/>
      <c r="K4289" s="124"/>
      <c r="L4289" s="124"/>
      <c r="M4289" s="124"/>
      <c r="N4289" s="207">
        <v>0</v>
      </c>
      <c r="O4289" s="207">
        <v>10064.08</v>
      </c>
      <c r="P4289" s="124" t="s">
        <v>1314</v>
      </c>
    </row>
    <row r="4290" spans="1:16" ht="63.75">
      <c r="A4290" s="257">
        <v>681</v>
      </c>
      <c r="B4290" s="124"/>
      <c r="C4290" s="125" t="s">
        <v>237</v>
      </c>
      <c r="D4290" s="119">
        <v>43256</v>
      </c>
      <c r="E4290" s="120" t="s">
        <v>8591</v>
      </c>
      <c r="F4290" s="120" t="s">
        <v>3</v>
      </c>
      <c r="G4290" s="120">
        <v>1628425</v>
      </c>
      <c r="H4290" s="124"/>
      <c r="I4290" s="128" t="s">
        <v>10433</v>
      </c>
      <c r="J4290" s="124"/>
      <c r="K4290" s="124"/>
      <c r="L4290" s="124"/>
      <c r="M4290" s="124"/>
      <c r="N4290" s="207">
        <v>0</v>
      </c>
      <c r="O4290" s="207">
        <v>4459.3999999999996</v>
      </c>
      <c r="P4290" s="124" t="s">
        <v>1314</v>
      </c>
    </row>
    <row r="4291" spans="1:16" ht="63.75">
      <c r="A4291" s="257">
        <v>681</v>
      </c>
      <c r="B4291" s="124"/>
      <c r="C4291" s="125" t="s">
        <v>237</v>
      </c>
      <c r="D4291" s="119">
        <v>43256</v>
      </c>
      <c r="E4291" s="120" t="s">
        <v>8591</v>
      </c>
      <c r="F4291" s="120" t="s">
        <v>3</v>
      </c>
      <c r="G4291" s="120">
        <v>1628425</v>
      </c>
      <c r="H4291" s="124"/>
      <c r="I4291" s="128" t="s">
        <v>10433</v>
      </c>
      <c r="J4291" s="124"/>
      <c r="K4291" s="124"/>
      <c r="L4291" s="124"/>
      <c r="M4291" s="124"/>
      <c r="N4291" s="207">
        <v>0</v>
      </c>
      <c r="O4291" s="207">
        <v>8219.94</v>
      </c>
      <c r="P4291" s="124" t="s">
        <v>1314</v>
      </c>
    </row>
    <row r="4292" spans="1:16" ht="63.75">
      <c r="A4292" s="257">
        <v>681</v>
      </c>
      <c r="B4292" s="124"/>
      <c r="C4292" s="125" t="s">
        <v>237</v>
      </c>
      <c r="D4292" s="119">
        <v>43256</v>
      </c>
      <c r="E4292" s="120" t="s">
        <v>8591</v>
      </c>
      <c r="F4292" s="120" t="s">
        <v>3</v>
      </c>
      <c r="G4292" s="120">
        <v>1628425</v>
      </c>
      <c r="H4292" s="124"/>
      <c r="I4292" s="128" t="s">
        <v>10433</v>
      </c>
      <c r="J4292" s="124"/>
      <c r="K4292" s="124"/>
      <c r="L4292" s="124"/>
      <c r="M4292" s="124"/>
      <c r="N4292" s="207">
        <v>0</v>
      </c>
      <c r="O4292" s="207">
        <v>9715.14</v>
      </c>
      <c r="P4292" s="124" t="s">
        <v>1314</v>
      </c>
    </row>
    <row r="4293" spans="1:16" ht="63.75">
      <c r="A4293" s="257">
        <v>206</v>
      </c>
      <c r="B4293" s="124"/>
      <c r="C4293" s="125" t="s">
        <v>758</v>
      </c>
      <c r="D4293" s="119">
        <v>43256</v>
      </c>
      <c r="E4293" s="120" t="s">
        <v>8591</v>
      </c>
      <c r="F4293" s="120" t="s">
        <v>3</v>
      </c>
      <c r="G4293" s="120">
        <v>1628425</v>
      </c>
      <c r="H4293" s="124"/>
      <c r="I4293" s="128" t="s">
        <v>10433</v>
      </c>
      <c r="J4293" s="124"/>
      <c r="K4293" s="124"/>
      <c r="L4293" s="124"/>
      <c r="M4293" s="124"/>
      <c r="N4293" s="207">
        <v>0</v>
      </c>
      <c r="O4293" s="207">
        <v>542.32000000000005</v>
      </c>
      <c r="P4293" s="124" t="s">
        <v>1314</v>
      </c>
    </row>
    <row r="4294" spans="1:16" ht="63.75">
      <c r="A4294" s="257">
        <v>15</v>
      </c>
      <c r="B4294" s="124"/>
      <c r="C4294" s="125" t="s">
        <v>691</v>
      </c>
      <c r="D4294" s="119">
        <v>43256</v>
      </c>
      <c r="E4294" s="120" t="s">
        <v>8591</v>
      </c>
      <c r="F4294" s="120" t="s">
        <v>3</v>
      </c>
      <c r="G4294" s="120">
        <v>1628425</v>
      </c>
      <c r="H4294" s="124"/>
      <c r="I4294" s="128" t="s">
        <v>10433</v>
      </c>
      <c r="J4294" s="124"/>
      <c r="K4294" s="124"/>
      <c r="L4294" s="124"/>
      <c r="M4294" s="124"/>
      <c r="N4294" s="207">
        <v>0</v>
      </c>
      <c r="O4294" s="207">
        <v>913.56</v>
      </c>
      <c r="P4294" s="124" t="s">
        <v>1314</v>
      </c>
    </row>
    <row r="4295" spans="1:16" ht="63.75">
      <c r="A4295" s="257">
        <v>15</v>
      </c>
      <c r="B4295" s="124"/>
      <c r="C4295" s="125" t="s">
        <v>691</v>
      </c>
      <c r="D4295" s="119">
        <v>43256</v>
      </c>
      <c r="E4295" s="120" t="s">
        <v>8591</v>
      </c>
      <c r="F4295" s="120" t="s">
        <v>3</v>
      </c>
      <c r="G4295" s="120">
        <v>1628425</v>
      </c>
      <c r="H4295" s="124"/>
      <c r="I4295" s="128" t="s">
        <v>10433</v>
      </c>
      <c r="J4295" s="124"/>
      <c r="K4295" s="124"/>
      <c r="L4295" s="124"/>
      <c r="M4295" s="124"/>
      <c r="N4295" s="207">
        <v>0</v>
      </c>
      <c r="O4295" s="207">
        <v>661.5</v>
      </c>
      <c r="P4295" s="124" t="s">
        <v>1314</v>
      </c>
    </row>
    <row r="4296" spans="1:16" ht="63.75">
      <c r="A4296" s="257">
        <v>15</v>
      </c>
      <c r="B4296" s="124"/>
      <c r="C4296" s="125" t="s">
        <v>691</v>
      </c>
      <c r="D4296" s="119">
        <v>43256</v>
      </c>
      <c r="E4296" s="120" t="s">
        <v>8591</v>
      </c>
      <c r="F4296" s="120" t="s">
        <v>3</v>
      </c>
      <c r="G4296" s="120">
        <v>1628425</v>
      </c>
      <c r="H4296" s="124"/>
      <c r="I4296" s="128" t="s">
        <v>10433</v>
      </c>
      <c r="J4296" s="124"/>
      <c r="K4296" s="124"/>
      <c r="L4296" s="124"/>
      <c r="M4296" s="124"/>
      <c r="N4296" s="207">
        <v>0</v>
      </c>
      <c r="O4296" s="207">
        <v>510.78</v>
      </c>
      <c r="P4296" s="124" t="s">
        <v>1314</v>
      </c>
    </row>
    <row r="4297" spans="1:16" ht="63.75">
      <c r="A4297" s="257">
        <v>670</v>
      </c>
      <c r="B4297" s="124"/>
      <c r="C4297" s="125" t="s">
        <v>235</v>
      </c>
      <c r="D4297" s="119">
        <v>43256</v>
      </c>
      <c r="E4297" s="120" t="s">
        <v>8591</v>
      </c>
      <c r="F4297" s="120" t="s">
        <v>3</v>
      </c>
      <c r="G4297" s="120">
        <v>1628425</v>
      </c>
      <c r="H4297" s="124"/>
      <c r="I4297" s="128" t="s">
        <v>10433</v>
      </c>
      <c r="J4297" s="124"/>
      <c r="K4297" s="124"/>
      <c r="L4297" s="124"/>
      <c r="M4297" s="124"/>
      <c r="N4297" s="207">
        <v>0</v>
      </c>
      <c r="O4297" s="207">
        <v>4020.39</v>
      </c>
      <c r="P4297" s="124" t="s">
        <v>1314</v>
      </c>
    </row>
    <row r="4298" spans="1:16" ht="63.75">
      <c r="A4298" s="257">
        <v>670</v>
      </c>
      <c r="B4298" s="124"/>
      <c r="C4298" s="125" t="s">
        <v>235</v>
      </c>
      <c r="D4298" s="119">
        <v>43256</v>
      </c>
      <c r="E4298" s="120" t="s">
        <v>8591</v>
      </c>
      <c r="F4298" s="120" t="s">
        <v>3</v>
      </c>
      <c r="G4298" s="120">
        <v>1628425</v>
      </c>
      <c r="H4298" s="124"/>
      <c r="I4298" s="128" t="s">
        <v>10433</v>
      </c>
      <c r="J4298" s="124"/>
      <c r="K4298" s="124"/>
      <c r="L4298" s="124"/>
      <c r="M4298" s="124"/>
      <c r="N4298" s="207">
        <v>0</v>
      </c>
      <c r="O4298" s="207">
        <v>4755.08</v>
      </c>
      <c r="P4298" s="124" t="s">
        <v>1314</v>
      </c>
    </row>
    <row r="4299" spans="1:16" ht="63.75">
      <c r="A4299" s="257">
        <v>670</v>
      </c>
      <c r="B4299" s="124"/>
      <c r="C4299" s="125" t="s">
        <v>235</v>
      </c>
      <c r="D4299" s="119">
        <v>43256</v>
      </c>
      <c r="E4299" s="120" t="s">
        <v>8591</v>
      </c>
      <c r="F4299" s="120" t="s">
        <v>3</v>
      </c>
      <c r="G4299" s="120">
        <v>1628425</v>
      </c>
      <c r="H4299" s="124"/>
      <c r="I4299" s="128" t="s">
        <v>10433</v>
      </c>
      <c r="J4299" s="124"/>
      <c r="K4299" s="124"/>
      <c r="L4299" s="124"/>
      <c r="M4299" s="124"/>
      <c r="N4299" s="207">
        <v>0</v>
      </c>
      <c r="O4299" s="207">
        <v>4419.6000000000004</v>
      </c>
      <c r="P4299" s="124" t="s">
        <v>1314</v>
      </c>
    </row>
    <row r="4300" spans="1:16" ht="63.75">
      <c r="A4300" s="257">
        <v>670</v>
      </c>
      <c r="B4300" s="124"/>
      <c r="C4300" s="125" t="s">
        <v>235</v>
      </c>
      <c r="D4300" s="119">
        <v>43256</v>
      </c>
      <c r="E4300" s="120" t="s">
        <v>8591</v>
      </c>
      <c r="F4300" s="120" t="s">
        <v>3</v>
      </c>
      <c r="G4300" s="120">
        <v>1628425</v>
      </c>
      <c r="H4300" s="124"/>
      <c r="I4300" s="128" t="s">
        <v>10433</v>
      </c>
      <c r="J4300" s="124"/>
      <c r="K4300" s="124"/>
      <c r="L4300" s="124"/>
      <c r="M4300" s="124"/>
      <c r="N4300" s="207">
        <v>0</v>
      </c>
      <c r="O4300" s="207">
        <v>1031.24</v>
      </c>
      <c r="P4300" s="124" t="s">
        <v>1314</v>
      </c>
    </row>
    <row r="4301" spans="1:16" ht="63.75">
      <c r="A4301" s="257">
        <v>670</v>
      </c>
      <c r="B4301" s="124"/>
      <c r="C4301" s="125" t="s">
        <v>235</v>
      </c>
      <c r="D4301" s="119">
        <v>43256</v>
      </c>
      <c r="E4301" s="120" t="s">
        <v>8591</v>
      </c>
      <c r="F4301" s="120" t="s">
        <v>3</v>
      </c>
      <c r="G4301" s="120">
        <v>1628425</v>
      </c>
      <c r="H4301" s="124"/>
      <c r="I4301" s="128" t="s">
        <v>10433</v>
      </c>
      <c r="J4301" s="124"/>
      <c r="K4301" s="124"/>
      <c r="L4301" s="124"/>
      <c r="M4301" s="124"/>
      <c r="N4301" s="207">
        <v>0</v>
      </c>
      <c r="O4301" s="207">
        <v>923.44</v>
      </c>
      <c r="P4301" s="124" t="s">
        <v>1314</v>
      </c>
    </row>
    <row r="4302" spans="1:16" ht="63.75">
      <c r="A4302" s="257">
        <v>670</v>
      </c>
      <c r="B4302" s="124"/>
      <c r="C4302" s="125" t="s">
        <v>235</v>
      </c>
      <c r="D4302" s="119">
        <v>43256</v>
      </c>
      <c r="E4302" s="120" t="s">
        <v>8591</v>
      </c>
      <c r="F4302" s="120" t="s">
        <v>3</v>
      </c>
      <c r="G4302" s="120">
        <v>1628425</v>
      </c>
      <c r="H4302" s="124"/>
      <c r="I4302" s="128" t="s">
        <v>10433</v>
      </c>
      <c r="J4302" s="124"/>
      <c r="K4302" s="124"/>
      <c r="L4302" s="124"/>
      <c r="M4302" s="124"/>
      <c r="N4302" s="207">
        <v>0</v>
      </c>
      <c r="O4302" s="207">
        <v>5050.83</v>
      </c>
      <c r="P4302" s="124" t="s">
        <v>1314</v>
      </c>
    </row>
    <row r="4303" spans="1:16" ht="63.75">
      <c r="A4303" s="257">
        <v>15</v>
      </c>
      <c r="B4303" s="124"/>
      <c r="C4303" s="125" t="s">
        <v>691</v>
      </c>
      <c r="D4303" s="119">
        <v>43256</v>
      </c>
      <c r="E4303" s="120" t="s">
        <v>8591</v>
      </c>
      <c r="F4303" s="120" t="s">
        <v>3</v>
      </c>
      <c r="G4303" s="120">
        <v>1628425</v>
      </c>
      <c r="H4303" s="124"/>
      <c r="I4303" s="128" t="s">
        <v>10433</v>
      </c>
      <c r="J4303" s="124"/>
      <c r="K4303" s="124"/>
      <c r="L4303" s="124"/>
      <c r="M4303" s="124"/>
      <c r="N4303" s="207">
        <v>0</v>
      </c>
      <c r="O4303" s="207">
        <v>25295.59</v>
      </c>
      <c r="P4303" s="124" t="s">
        <v>1314</v>
      </c>
    </row>
    <row r="4304" spans="1:16" ht="63.75">
      <c r="A4304" s="257">
        <v>15</v>
      </c>
      <c r="B4304" s="124"/>
      <c r="C4304" s="125" t="s">
        <v>691</v>
      </c>
      <c r="D4304" s="119">
        <v>43256</v>
      </c>
      <c r="E4304" s="120" t="s">
        <v>8591</v>
      </c>
      <c r="F4304" s="120" t="s">
        <v>3</v>
      </c>
      <c r="G4304" s="120">
        <v>1628425</v>
      </c>
      <c r="H4304" s="124"/>
      <c r="I4304" s="128" t="s">
        <v>10433</v>
      </c>
      <c r="J4304" s="124"/>
      <c r="K4304" s="124"/>
      <c r="L4304" s="124"/>
      <c r="M4304" s="124"/>
      <c r="N4304" s="207">
        <v>0</v>
      </c>
      <c r="O4304" s="207">
        <v>15801.74</v>
      </c>
      <c r="P4304" s="124" t="s">
        <v>1314</v>
      </c>
    </row>
    <row r="4305" spans="1:16" ht="63.75">
      <c r="A4305" s="257" t="s">
        <v>619</v>
      </c>
      <c r="B4305" s="124"/>
      <c r="C4305" s="125" t="s">
        <v>713</v>
      </c>
      <c r="D4305" s="119">
        <v>43256</v>
      </c>
      <c r="E4305" s="120" t="s">
        <v>8591</v>
      </c>
      <c r="F4305" s="120" t="s">
        <v>3</v>
      </c>
      <c r="G4305" s="120">
        <v>1628425</v>
      </c>
      <c r="H4305" s="124"/>
      <c r="I4305" s="128" t="s">
        <v>10433</v>
      </c>
      <c r="J4305" s="124"/>
      <c r="K4305" s="124"/>
      <c r="L4305" s="124"/>
      <c r="M4305" s="124"/>
      <c r="N4305" s="207">
        <v>0</v>
      </c>
      <c r="O4305" s="207">
        <v>647.9</v>
      </c>
      <c r="P4305" s="124" t="s">
        <v>1314</v>
      </c>
    </row>
    <row r="4306" spans="1:16" ht="63.75">
      <c r="A4306" s="257" t="s">
        <v>619</v>
      </c>
      <c r="B4306" s="124"/>
      <c r="C4306" s="125" t="s">
        <v>713</v>
      </c>
      <c r="D4306" s="119">
        <v>43256</v>
      </c>
      <c r="E4306" s="120" t="s">
        <v>8591</v>
      </c>
      <c r="F4306" s="120" t="s">
        <v>3</v>
      </c>
      <c r="G4306" s="120">
        <v>1628425</v>
      </c>
      <c r="H4306" s="124"/>
      <c r="I4306" s="128" t="s">
        <v>10433</v>
      </c>
      <c r="J4306" s="124"/>
      <c r="K4306" s="124"/>
      <c r="L4306" s="124"/>
      <c r="M4306" s="124"/>
      <c r="N4306" s="207">
        <v>0</v>
      </c>
      <c r="O4306" s="207">
        <v>1648.7</v>
      </c>
      <c r="P4306" s="124" t="s">
        <v>1314</v>
      </c>
    </row>
    <row r="4307" spans="1:16" ht="63.75">
      <c r="A4307" s="257">
        <v>660</v>
      </c>
      <c r="B4307" s="124"/>
      <c r="C4307" s="125" t="s">
        <v>233</v>
      </c>
      <c r="D4307" s="119">
        <v>43256</v>
      </c>
      <c r="E4307" s="120" t="s">
        <v>8591</v>
      </c>
      <c r="F4307" s="120" t="s">
        <v>3</v>
      </c>
      <c r="G4307" s="120">
        <v>1628425</v>
      </c>
      <c r="H4307" s="124"/>
      <c r="I4307" s="128" t="s">
        <v>10433</v>
      </c>
      <c r="J4307" s="124"/>
      <c r="K4307" s="124"/>
      <c r="L4307" s="124"/>
      <c r="M4307" s="124"/>
      <c r="N4307" s="207">
        <v>0</v>
      </c>
      <c r="O4307" s="207">
        <v>734.37</v>
      </c>
      <c r="P4307" s="124" t="s">
        <v>1314</v>
      </c>
    </row>
    <row r="4308" spans="1:16" ht="63.75">
      <c r="A4308" s="257">
        <v>660</v>
      </c>
      <c r="B4308" s="124"/>
      <c r="C4308" s="125" t="s">
        <v>233</v>
      </c>
      <c r="D4308" s="119">
        <v>43256</v>
      </c>
      <c r="E4308" s="120" t="s">
        <v>8591</v>
      </c>
      <c r="F4308" s="120" t="s">
        <v>3</v>
      </c>
      <c r="G4308" s="120">
        <v>1628425</v>
      </c>
      <c r="H4308" s="124"/>
      <c r="I4308" s="128" t="s">
        <v>10433</v>
      </c>
      <c r="J4308" s="124"/>
      <c r="K4308" s="124"/>
      <c r="L4308" s="124"/>
      <c r="M4308" s="124"/>
      <c r="N4308" s="207">
        <v>0</v>
      </c>
      <c r="O4308" s="207">
        <v>551.36</v>
      </c>
      <c r="P4308" s="124" t="s">
        <v>1314</v>
      </c>
    </row>
    <row r="4309" spans="1:16" ht="63.75">
      <c r="A4309" s="257">
        <v>660</v>
      </c>
      <c r="B4309" s="124"/>
      <c r="C4309" s="125" t="s">
        <v>233</v>
      </c>
      <c r="D4309" s="119">
        <v>43256</v>
      </c>
      <c r="E4309" s="120" t="s">
        <v>8591</v>
      </c>
      <c r="F4309" s="120" t="s">
        <v>3</v>
      </c>
      <c r="G4309" s="120">
        <v>1628425</v>
      </c>
      <c r="H4309" s="124"/>
      <c r="I4309" s="128" t="s">
        <v>10433</v>
      </c>
      <c r="J4309" s="124"/>
      <c r="K4309" s="124"/>
      <c r="L4309" s="124"/>
      <c r="M4309" s="124"/>
      <c r="N4309" s="207">
        <v>0</v>
      </c>
      <c r="O4309" s="207">
        <v>2702.84</v>
      </c>
      <c r="P4309" s="124" t="s">
        <v>1314</v>
      </c>
    </row>
    <row r="4310" spans="1:16" ht="63.75">
      <c r="A4310" s="257">
        <v>660</v>
      </c>
      <c r="B4310" s="124"/>
      <c r="C4310" s="125" t="s">
        <v>233</v>
      </c>
      <c r="D4310" s="119">
        <v>43256</v>
      </c>
      <c r="E4310" s="120" t="s">
        <v>8591</v>
      </c>
      <c r="F4310" s="120" t="s">
        <v>3</v>
      </c>
      <c r="G4310" s="120">
        <v>1628425</v>
      </c>
      <c r="H4310" s="124"/>
      <c r="I4310" s="128" t="s">
        <v>10433</v>
      </c>
      <c r="J4310" s="124"/>
      <c r="K4310" s="124"/>
      <c r="L4310" s="124"/>
      <c r="M4310" s="124"/>
      <c r="N4310" s="207">
        <v>0</v>
      </c>
      <c r="O4310" s="207">
        <v>185.2</v>
      </c>
      <c r="P4310" s="124" t="s">
        <v>1314</v>
      </c>
    </row>
    <row r="4311" spans="1:16" ht="63.75">
      <c r="A4311" s="257">
        <v>253</v>
      </c>
      <c r="B4311" s="124"/>
      <c r="C4311" s="125" t="s">
        <v>778</v>
      </c>
      <c r="D4311" s="119">
        <v>43256</v>
      </c>
      <c r="E4311" s="120" t="s">
        <v>8591</v>
      </c>
      <c r="F4311" s="120" t="s">
        <v>3</v>
      </c>
      <c r="G4311" s="120">
        <v>1628425</v>
      </c>
      <c r="H4311" s="124"/>
      <c r="I4311" s="128" t="s">
        <v>10433</v>
      </c>
      <c r="J4311" s="124"/>
      <c r="K4311" s="124"/>
      <c r="L4311" s="124"/>
      <c r="M4311" s="124"/>
      <c r="N4311" s="207">
        <v>0</v>
      </c>
      <c r="O4311" s="207">
        <v>30828</v>
      </c>
      <c r="P4311" s="124" t="s">
        <v>1314</v>
      </c>
    </row>
    <row r="4312" spans="1:16" ht="63.75">
      <c r="A4312" s="257">
        <v>212</v>
      </c>
      <c r="B4312" s="124"/>
      <c r="C4312" s="125" t="s">
        <v>761</v>
      </c>
      <c r="D4312" s="119">
        <v>43256</v>
      </c>
      <c r="E4312" s="120" t="s">
        <v>8591</v>
      </c>
      <c r="F4312" s="120" t="s">
        <v>3</v>
      </c>
      <c r="G4312" s="120">
        <v>1628425</v>
      </c>
      <c r="H4312" s="124"/>
      <c r="I4312" s="128" t="s">
        <v>10433</v>
      </c>
      <c r="J4312" s="124"/>
      <c r="K4312" s="124"/>
      <c r="L4312" s="124"/>
      <c r="M4312" s="124"/>
      <c r="N4312" s="207">
        <v>0</v>
      </c>
      <c r="O4312" s="207">
        <v>20918.64</v>
      </c>
      <c r="P4312" s="124" t="s">
        <v>1314</v>
      </c>
    </row>
    <row r="4313" spans="1:16" ht="63.75">
      <c r="A4313" s="257">
        <v>670</v>
      </c>
      <c r="B4313" s="124"/>
      <c r="C4313" s="125" t="s">
        <v>235</v>
      </c>
      <c r="D4313" s="119">
        <v>43256</v>
      </c>
      <c r="E4313" s="120" t="s">
        <v>8591</v>
      </c>
      <c r="F4313" s="120" t="s">
        <v>3</v>
      </c>
      <c r="G4313" s="120">
        <v>1628425</v>
      </c>
      <c r="H4313" s="124"/>
      <c r="I4313" s="128" t="s">
        <v>10433</v>
      </c>
      <c r="J4313" s="124"/>
      <c r="K4313" s="124"/>
      <c r="L4313" s="124"/>
      <c r="M4313" s="124"/>
      <c r="N4313" s="207">
        <v>0</v>
      </c>
      <c r="O4313" s="207">
        <v>161.83000000000001</v>
      </c>
      <c r="P4313" s="124" t="s">
        <v>1314</v>
      </c>
    </row>
    <row r="4314" spans="1:16" ht="63.75">
      <c r="A4314" s="257">
        <v>670</v>
      </c>
      <c r="B4314" s="124"/>
      <c r="C4314" s="125" t="s">
        <v>235</v>
      </c>
      <c r="D4314" s="119">
        <v>43256</v>
      </c>
      <c r="E4314" s="120" t="s">
        <v>8591</v>
      </c>
      <c r="F4314" s="120" t="s">
        <v>3</v>
      </c>
      <c r="G4314" s="120">
        <v>1628425</v>
      </c>
      <c r="H4314" s="124"/>
      <c r="I4314" s="128" t="s">
        <v>10433</v>
      </c>
      <c r="J4314" s="124"/>
      <c r="K4314" s="124"/>
      <c r="L4314" s="124"/>
      <c r="M4314" s="124"/>
      <c r="N4314" s="207">
        <v>0</v>
      </c>
      <c r="O4314" s="207">
        <v>129.62</v>
      </c>
      <c r="P4314" s="124" t="s">
        <v>1314</v>
      </c>
    </row>
    <row r="4315" spans="1:16" ht="63.75">
      <c r="A4315" s="257">
        <v>670</v>
      </c>
      <c r="B4315" s="124"/>
      <c r="C4315" s="125" t="s">
        <v>235</v>
      </c>
      <c r="D4315" s="119">
        <v>43256</v>
      </c>
      <c r="E4315" s="120" t="s">
        <v>8591</v>
      </c>
      <c r="F4315" s="120" t="s">
        <v>3</v>
      </c>
      <c r="G4315" s="120">
        <v>1628425</v>
      </c>
      <c r="H4315" s="124"/>
      <c r="I4315" s="128" t="s">
        <v>10433</v>
      </c>
      <c r="J4315" s="124"/>
      <c r="K4315" s="124"/>
      <c r="L4315" s="124"/>
      <c r="M4315" s="124"/>
      <c r="N4315" s="207">
        <v>0</v>
      </c>
      <c r="O4315" s="207">
        <v>15974.94</v>
      </c>
      <c r="P4315" s="124" t="s">
        <v>1314</v>
      </c>
    </row>
    <row r="4316" spans="1:16" ht="63.75">
      <c r="A4316" s="257">
        <v>660</v>
      </c>
      <c r="B4316" s="124"/>
      <c r="C4316" s="125" t="s">
        <v>233</v>
      </c>
      <c r="D4316" s="119">
        <v>43256</v>
      </c>
      <c r="E4316" s="120" t="s">
        <v>8591</v>
      </c>
      <c r="F4316" s="120" t="s">
        <v>3</v>
      </c>
      <c r="G4316" s="120">
        <v>1628425</v>
      </c>
      <c r="H4316" s="124"/>
      <c r="I4316" s="128" t="s">
        <v>10433</v>
      </c>
      <c r="J4316" s="124"/>
      <c r="K4316" s="124"/>
      <c r="L4316" s="124"/>
      <c r="M4316" s="124"/>
      <c r="N4316" s="207">
        <v>0</v>
      </c>
      <c r="O4316" s="207">
        <v>1866.92</v>
      </c>
      <c r="P4316" s="124" t="s">
        <v>1314</v>
      </c>
    </row>
    <row r="4317" spans="1:16" ht="63.75">
      <c r="A4317" s="257">
        <v>16</v>
      </c>
      <c r="B4317" s="124"/>
      <c r="C4317" s="125" t="s">
        <v>692</v>
      </c>
      <c r="D4317" s="119">
        <v>43256</v>
      </c>
      <c r="E4317" s="120" t="s">
        <v>8591</v>
      </c>
      <c r="F4317" s="120" t="s">
        <v>3</v>
      </c>
      <c r="G4317" s="120">
        <v>1628425</v>
      </c>
      <c r="H4317" s="124"/>
      <c r="I4317" s="128" t="s">
        <v>10433</v>
      </c>
      <c r="J4317" s="124"/>
      <c r="K4317" s="124"/>
      <c r="L4317" s="124"/>
      <c r="M4317" s="124"/>
      <c r="N4317" s="207">
        <v>0</v>
      </c>
      <c r="O4317" s="207">
        <v>14450.29</v>
      </c>
      <c r="P4317" s="124" t="s">
        <v>1314</v>
      </c>
    </row>
    <row r="4318" spans="1:16" ht="63.75">
      <c r="A4318" s="257">
        <v>16</v>
      </c>
      <c r="B4318" s="124"/>
      <c r="C4318" s="125" t="s">
        <v>692</v>
      </c>
      <c r="D4318" s="119">
        <v>43256</v>
      </c>
      <c r="E4318" s="120" t="s">
        <v>8591</v>
      </c>
      <c r="F4318" s="120" t="s">
        <v>3</v>
      </c>
      <c r="G4318" s="120">
        <v>1628425</v>
      </c>
      <c r="H4318" s="124"/>
      <c r="I4318" s="128" t="s">
        <v>10433</v>
      </c>
      <c r="J4318" s="124"/>
      <c r="K4318" s="124"/>
      <c r="L4318" s="124"/>
      <c r="M4318" s="124"/>
      <c r="N4318" s="207">
        <v>0</v>
      </c>
      <c r="O4318" s="207">
        <v>5536.44</v>
      </c>
      <c r="P4318" s="124" t="s">
        <v>1314</v>
      </c>
    </row>
    <row r="4319" spans="1:16" ht="63.75">
      <c r="A4319" s="257">
        <v>270</v>
      </c>
      <c r="B4319" s="124"/>
      <c r="C4319" s="125" t="s">
        <v>785</v>
      </c>
      <c r="D4319" s="119">
        <v>43256</v>
      </c>
      <c r="E4319" s="120" t="s">
        <v>8591</v>
      </c>
      <c r="F4319" s="120" t="s">
        <v>3</v>
      </c>
      <c r="G4319" s="120">
        <v>1628425</v>
      </c>
      <c r="H4319" s="124"/>
      <c r="I4319" s="128" t="s">
        <v>10433</v>
      </c>
      <c r="J4319" s="124"/>
      <c r="K4319" s="124"/>
      <c r="L4319" s="124"/>
      <c r="M4319" s="124"/>
      <c r="N4319" s="207">
        <v>0</v>
      </c>
      <c r="O4319" s="207">
        <v>13365.22</v>
      </c>
      <c r="P4319" s="124" t="s">
        <v>1314</v>
      </c>
    </row>
    <row r="4320" spans="1:16" ht="63.75">
      <c r="A4320" s="257">
        <v>270</v>
      </c>
      <c r="B4320" s="124"/>
      <c r="C4320" s="125" t="s">
        <v>785</v>
      </c>
      <c r="D4320" s="119">
        <v>43256</v>
      </c>
      <c r="E4320" s="120" t="s">
        <v>8591</v>
      </c>
      <c r="F4320" s="120" t="s">
        <v>3</v>
      </c>
      <c r="G4320" s="120">
        <v>1628425</v>
      </c>
      <c r="H4320" s="124"/>
      <c r="I4320" s="128" t="s">
        <v>10433</v>
      </c>
      <c r="J4320" s="124"/>
      <c r="K4320" s="124"/>
      <c r="L4320" s="124"/>
      <c r="M4320" s="124"/>
      <c r="N4320" s="207">
        <v>0</v>
      </c>
      <c r="O4320" s="207">
        <v>10671.48</v>
      </c>
      <c r="P4320" s="124" t="s">
        <v>1314</v>
      </c>
    </row>
    <row r="4321" spans="1:16" ht="63.75">
      <c r="A4321" s="257">
        <v>15</v>
      </c>
      <c r="B4321" s="124"/>
      <c r="C4321" s="125" t="s">
        <v>691</v>
      </c>
      <c r="D4321" s="119">
        <v>43256</v>
      </c>
      <c r="E4321" s="120" t="s">
        <v>8591</v>
      </c>
      <c r="F4321" s="120" t="s">
        <v>3</v>
      </c>
      <c r="G4321" s="120">
        <v>1628425</v>
      </c>
      <c r="H4321" s="124"/>
      <c r="I4321" s="128" t="s">
        <v>10433</v>
      </c>
      <c r="J4321" s="124"/>
      <c r="K4321" s="124"/>
      <c r="L4321" s="124"/>
      <c r="M4321" s="124"/>
      <c r="N4321" s="207">
        <v>0</v>
      </c>
      <c r="O4321" s="207">
        <v>14090.35</v>
      </c>
      <c r="P4321" s="124" t="s">
        <v>1314</v>
      </c>
    </row>
    <row r="4322" spans="1:16" ht="63.75">
      <c r="A4322" s="257">
        <v>15</v>
      </c>
      <c r="B4322" s="124"/>
      <c r="C4322" s="125" t="s">
        <v>691</v>
      </c>
      <c r="D4322" s="119">
        <v>43256</v>
      </c>
      <c r="E4322" s="120" t="s">
        <v>8591</v>
      </c>
      <c r="F4322" s="120" t="s">
        <v>3</v>
      </c>
      <c r="G4322" s="120">
        <v>1628425</v>
      </c>
      <c r="H4322" s="124"/>
      <c r="I4322" s="128" t="s">
        <v>10433</v>
      </c>
      <c r="J4322" s="124"/>
      <c r="K4322" s="124"/>
      <c r="L4322" s="124"/>
      <c r="M4322" s="124"/>
      <c r="N4322" s="207">
        <v>0</v>
      </c>
      <c r="O4322" s="207">
        <v>1232.55</v>
      </c>
      <c r="P4322" s="124" t="s">
        <v>1314</v>
      </c>
    </row>
    <row r="4323" spans="1:16" ht="63.75">
      <c r="A4323" s="257">
        <v>20</v>
      </c>
      <c r="B4323" s="124"/>
      <c r="C4323" s="125" t="s">
        <v>693</v>
      </c>
      <c r="D4323" s="119">
        <v>43256</v>
      </c>
      <c r="E4323" s="120" t="s">
        <v>8592</v>
      </c>
      <c r="F4323" s="120" t="s">
        <v>3</v>
      </c>
      <c r="G4323" s="120">
        <v>1628488</v>
      </c>
      <c r="H4323" s="124"/>
      <c r="I4323" s="128" t="s">
        <v>10434</v>
      </c>
      <c r="J4323" s="124"/>
      <c r="K4323" s="124"/>
      <c r="L4323" s="124"/>
      <c r="M4323" s="124"/>
      <c r="N4323" s="207">
        <v>0</v>
      </c>
      <c r="O4323" s="207">
        <v>5479.2</v>
      </c>
      <c r="P4323" s="124" t="s">
        <v>1314</v>
      </c>
    </row>
    <row r="4324" spans="1:16" ht="51">
      <c r="A4324" s="257">
        <v>20</v>
      </c>
      <c r="B4324" s="124"/>
      <c r="C4324" s="125" t="s">
        <v>693</v>
      </c>
      <c r="D4324" s="119">
        <v>43256</v>
      </c>
      <c r="E4324" s="120" t="s">
        <v>8593</v>
      </c>
      <c r="F4324" s="120" t="s">
        <v>3</v>
      </c>
      <c r="G4324" s="120">
        <v>1628492</v>
      </c>
      <c r="H4324" s="124"/>
      <c r="I4324" s="128" t="s">
        <v>10435</v>
      </c>
      <c r="J4324" s="124"/>
      <c r="K4324" s="124"/>
      <c r="L4324" s="124"/>
      <c r="M4324" s="124"/>
      <c r="N4324" s="207">
        <v>0</v>
      </c>
      <c r="O4324" s="207">
        <v>1835.92</v>
      </c>
      <c r="P4324" s="124" t="s">
        <v>1314</v>
      </c>
    </row>
    <row r="4325" spans="1:16" ht="63.75">
      <c r="A4325" s="257" t="s">
        <v>619</v>
      </c>
      <c r="B4325" s="124"/>
      <c r="C4325" s="125" t="s">
        <v>713</v>
      </c>
      <c r="D4325" s="119">
        <v>43256</v>
      </c>
      <c r="E4325" s="120" t="s">
        <v>8594</v>
      </c>
      <c r="F4325" s="120" t="s">
        <v>3</v>
      </c>
      <c r="G4325" s="120">
        <v>1628496</v>
      </c>
      <c r="H4325" s="124"/>
      <c r="I4325" s="128" t="s">
        <v>10436</v>
      </c>
      <c r="J4325" s="124"/>
      <c r="K4325" s="124"/>
      <c r="L4325" s="124"/>
      <c r="M4325" s="124"/>
      <c r="N4325" s="207">
        <v>0</v>
      </c>
      <c r="O4325" s="207">
        <v>31333.73</v>
      </c>
      <c r="P4325" s="124" t="s">
        <v>1314</v>
      </c>
    </row>
    <row r="4326" spans="1:16" ht="51">
      <c r="A4326" s="257">
        <v>20</v>
      </c>
      <c r="B4326" s="124"/>
      <c r="C4326" s="125" t="s">
        <v>693</v>
      </c>
      <c r="D4326" s="119">
        <v>43256</v>
      </c>
      <c r="E4326" s="120" t="s">
        <v>8595</v>
      </c>
      <c r="F4326" s="120" t="s">
        <v>3</v>
      </c>
      <c r="G4326" s="120">
        <v>1628503</v>
      </c>
      <c r="H4326" s="124"/>
      <c r="I4326" s="128" t="s">
        <v>10437</v>
      </c>
      <c r="J4326" s="124"/>
      <c r="K4326" s="124"/>
      <c r="L4326" s="124"/>
      <c r="M4326" s="124"/>
      <c r="N4326" s="207">
        <v>0</v>
      </c>
      <c r="O4326" s="207">
        <v>26.400000000000002</v>
      </c>
      <c r="P4326" s="124" t="s">
        <v>1314</v>
      </c>
    </row>
    <row r="4327" spans="1:16" ht="51">
      <c r="A4327" s="257">
        <v>513</v>
      </c>
      <c r="B4327" s="124"/>
      <c r="C4327" s="125" t="s">
        <v>201</v>
      </c>
      <c r="D4327" s="119">
        <v>43256</v>
      </c>
      <c r="E4327" s="120" t="s">
        <v>8596</v>
      </c>
      <c r="F4327" s="120" t="s">
        <v>15</v>
      </c>
      <c r="G4327" s="120">
        <v>752214</v>
      </c>
      <c r="H4327" s="124"/>
      <c r="I4327" s="128" t="s">
        <v>4717</v>
      </c>
      <c r="J4327" s="124"/>
      <c r="K4327" s="124"/>
      <c r="L4327" s="124"/>
      <c r="M4327" s="124"/>
      <c r="N4327" s="207">
        <v>50</v>
      </c>
      <c r="O4327" s="207">
        <v>0</v>
      </c>
      <c r="P4327" s="124" t="s">
        <v>1314</v>
      </c>
    </row>
    <row r="4328" spans="1:16" ht="51">
      <c r="A4328" s="257">
        <v>340</v>
      </c>
      <c r="B4328" s="124"/>
      <c r="C4328" s="125" t="s">
        <v>814</v>
      </c>
      <c r="D4328" s="119">
        <v>43256</v>
      </c>
      <c r="E4328" s="120" t="s">
        <v>8597</v>
      </c>
      <c r="F4328" s="120" t="s">
        <v>6</v>
      </c>
      <c r="G4328" s="120">
        <v>752368</v>
      </c>
      <c r="H4328" s="124"/>
      <c r="I4328" s="128" t="s">
        <v>10438</v>
      </c>
      <c r="J4328" s="124"/>
      <c r="K4328" s="124"/>
      <c r="L4328" s="124"/>
      <c r="M4328" s="124"/>
      <c r="N4328" s="207">
        <v>0</v>
      </c>
      <c r="O4328" s="207">
        <v>18808.61</v>
      </c>
      <c r="P4328" s="124" t="s">
        <v>1314</v>
      </c>
    </row>
    <row r="4329" spans="1:16" ht="51">
      <c r="A4329" s="257">
        <v>340</v>
      </c>
      <c r="B4329" s="124"/>
      <c r="C4329" s="125" t="s">
        <v>814</v>
      </c>
      <c r="D4329" s="119">
        <v>43256</v>
      </c>
      <c r="E4329" s="120" t="s">
        <v>8598</v>
      </c>
      <c r="F4329" s="120" t="s">
        <v>15</v>
      </c>
      <c r="G4329" s="120">
        <v>752369</v>
      </c>
      <c r="H4329" s="124"/>
      <c r="I4329" s="128" t="s">
        <v>10439</v>
      </c>
      <c r="J4329" s="124"/>
      <c r="K4329" s="124"/>
      <c r="L4329" s="124"/>
      <c r="M4329" s="124"/>
      <c r="N4329" s="207">
        <v>50</v>
      </c>
      <c r="O4329" s="207">
        <v>0</v>
      </c>
      <c r="P4329" s="124" t="s">
        <v>1314</v>
      </c>
    </row>
    <row r="4330" spans="1:16" ht="76.5">
      <c r="A4330" s="257">
        <v>513</v>
      </c>
      <c r="B4330" s="124"/>
      <c r="C4330" s="125" t="s">
        <v>201</v>
      </c>
      <c r="D4330" s="119">
        <v>43256</v>
      </c>
      <c r="E4330" s="120" t="s">
        <v>8599</v>
      </c>
      <c r="F4330" s="120" t="s">
        <v>15</v>
      </c>
      <c r="G4330" s="120">
        <v>5135</v>
      </c>
      <c r="H4330" s="124"/>
      <c r="I4330" s="128" t="s">
        <v>10440</v>
      </c>
      <c r="J4330" s="124"/>
      <c r="K4330" s="124"/>
      <c r="L4330" s="124"/>
      <c r="M4330" s="124"/>
      <c r="N4330" s="207">
        <v>50</v>
      </c>
      <c r="O4330" s="207">
        <v>0</v>
      </c>
      <c r="P4330" s="124" t="s">
        <v>1314</v>
      </c>
    </row>
    <row r="4331" spans="1:16" ht="102">
      <c r="A4331" s="257">
        <v>46</v>
      </c>
      <c r="B4331" s="124"/>
      <c r="C4331" s="125" t="s">
        <v>698</v>
      </c>
      <c r="D4331" s="119">
        <v>43256</v>
      </c>
      <c r="E4331" s="120" t="s">
        <v>8600</v>
      </c>
      <c r="F4331" s="120" t="s">
        <v>15</v>
      </c>
      <c r="G4331" s="120">
        <v>5131</v>
      </c>
      <c r="H4331" s="124"/>
      <c r="I4331" s="128" t="s">
        <v>10441</v>
      </c>
      <c r="J4331" s="124"/>
      <c r="K4331" s="124"/>
      <c r="L4331" s="124"/>
      <c r="M4331" s="124"/>
      <c r="N4331" s="207">
        <v>11728.74</v>
      </c>
      <c r="O4331" s="207">
        <v>0</v>
      </c>
      <c r="P4331" s="124" t="s">
        <v>1314</v>
      </c>
    </row>
    <row r="4332" spans="1:16" ht="89.25">
      <c r="A4332" s="257">
        <v>576</v>
      </c>
      <c r="B4332" s="124"/>
      <c r="C4332" s="125" t="s">
        <v>852</v>
      </c>
      <c r="D4332" s="119">
        <v>43256</v>
      </c>
      <c r="E4332" s="120" t="s">
        <v>8601</v>
      </c>
      <c r="F4332" s="120" t="s">
        <v>15</v>
      </c>
      <c r="G4332" s="120">
        <v>5133</v>
      </c>
      <c r="H4332" s="124"/>
      <c r="I4332" s="128" t="s">
        <v>10442</v>
      </c>
      <c r="J4332" s="124"/>
      <c r="K4332" s="124"/>
      <c r="L4332" s="124"/>
      <c r="M4332" s="124"/>
      <c r="N4332" s="207">
        <v>502.14</v>
      </c>
      <c r="O4332" s="207">
        <v>0</v>
      </c>
      <c r="P4332" s="124" t="s">
        <v>1314</v>
      </c>
    </row>
    <row r="4333" spans="1:16" ht="102">
      <c r="A4333" s="257">
        <v>46</v>
      </c>
      <c r="B4333" s="124"/>
      <c r="C4333" s="125" t="s">
        <v>698</v>
      </c>
      <c r="D4333" s="119">
        <v>43256</v>
      </c>
      <c r="E4333" s="120" t="s">
        <v>8602</v>
      </c>
      <c r="F4333" s="120" t="s">
        <v>15</v>
      </c>
      <c r="G4333" s="120">
        <v>5130</v>
      </c>
      <c r="H4333" s="124"/>
      <c r="I4333" s="128" t="s">
        <v>10443</v>
      </c>
      <c r="J4333" s="124"/>
      <c r="K4333" s="124"/>
      <c r="L4333" s="124"/>
      <c r="M4333" s="124"/>
      <c r="N4333" s="207">
        <v>1005.19</v>
      </c>
      <c r="O4333" s="207">
        <v>0</v>
      </c>
      <c r="P4333" s="124" t="s">
        <v>1314</v>
      </c>
    </row>
    <row r="4334" spans="1:16" ht="76.5">
      <c r="A4334" s="257">
        <v>20</v>
      </c>
      <c r="B4334" s="124"/>
      <c r="C4334" s="125" t="s">
        <v>693</v>
      </c>
      <c r="D4334" s="119">
        <v>43256</v>
      </c>
      <c r="E4334" s="120" t="s">
        <v>8603</v>
      </c>
      <c r="F4334" s="120" t="s">
        <v>15</v>
      </c>
      <c r="G4334" s="120">
        <v>5129</v>
      </c>
      <c r="H4334" s="124"/>
      <c r="I4334" s="128" t="s">
        <v>10444</v>
      </c>
      <c r="J4334" s="124"/>
      <c r="K4334" s="124"/>
      <c r="L4334" s="124"/>
      <c r="M4334" s="124"/>
      <c r="N4334" s="207">
        <v>613</v>
      </c>
      <c r="O4334" s="207">
        <v>0</v>
      </c>
      <c r="P4334" s="124" t="s">
        <v>1314</v>
      </c>
    </row>
    <row r="4335" spans="1:16" ht="51">
      <c r="A4335" s="257" t="s">
        <v>620</v>
      </c>
      <c r="B4335" s="124"/>
      <c r="C4335" s="125" t="s">
        <v>714</v>
      </c>
      <c r="D4335" s="119">
        <v>43256</v>
      </c>
      <c r="E4335" s="120" t="s">
        <v>8604</v>
      </c>
      <c r="F4335" s="120" t="s">
        <v>1315</v>
      </c>
      <c r="G4335" s="120">
        <v>17935235</v>
      </c>
      <c r="H4335" s="124"/>
      <c r="I4335" s="128" t="s">
        <v>10445</v>
      </c>
      <c r="J4335" s="124"/>
      <c r="K4335" s="124"/>
      <c r="L4335" s="124"/>
      <c r="M4335" s="124"/>
      <c r="N4335" s="207">
        <v>0</v>
      </c>
      <c r="O4335" s="207">
        <v>1675.58</v>
      </c>
      <c r="P4335" s="124" t="s">
        <v>1314</v>
      </c>
    </row>
    <row r="4336" spans="1:16" ht="51">
      <c r="A4336" s="257" t="s">
        <v>620</v>
      </c>
      <c r="B4336" s="124"/>
      <c r="C4336" s="125" t="s">
        <v>714</v>
      </c>
      <c r="D4336" s="119">
        <v>43256</v>
      </c>
      <c r="E4336" s="120" t="s">
        <v>8605</v>
      </c>
      <c r="F4336" s="120" t="s">
        <v>1315</v>
      </c>
      <c r="G4336" s="120">
        <v>17935201</v>
      </c>
      <c r="H4336" s="124"/>
      <c r="I4336" s="128" t="s">
        <v>10445</v>
      </c>
      <c r="J4336" s="124"/>
      <c r="K4336" s="124"/>
      <c r="L4336" s="124"/>
      <c r="M4336" s="124"/>
      <c r="N4336" s="207">
        <v>0</v>
      </c>
      <c r="O4336" s="207">
        <v>943.71</v>
      </c>
      <c r="P4336" s="124" t="s">
        <v>1314</v>
      </c>
    </row>
    <row r="4337" spans="1:16" ht="38.25">
      <c r="A4337" s="257" t="s">
        <v>620</v>
      </c>
      <c r="B4337" s="124"/>
      <c r="C4337" s="125" t="s">
        <v>714</v>
      </c>
      <c r="D4337" s="119">
        <v>43256</v>
      </c>
      <c r="E4337" s="120" t="s">
        <v>8606</v>
      </c>
      <c r="F4337" s="120" t="s">
        <v>1315</v>
      </c>
      <c r="G4337" s="120">
        <v>17935118</v>
      </c>
      <c r="H4337" s="124"/>
      <c r="I4337" s="128" t="s">
        <v>10446</v>
      </c>
      <c r="J4337" s="124"/>
      <c r="K4337" s="124"/>
      <c r="L4337" s="124"/>
      <c r="M4337" s="124"/>
      <c r="N4337" s="207">
        <v>0</v>
      </c>
      <c r="O4337" s="207">
        <v>416.5</v>
      </c>
      <c r="P4337" s="124" t="s">
        <v>1314</v>
      </c>
    </row>
    <row r="4338" spans="1:16" ht="76.5">
      <c r="A4338" s="257" t="s">
        <v>620</v>
      </c>
      <c r="B4338" s="124"/>
      <c r="C4338" s="125" t="s">
        <v>714</v>
      </c>
      <c r="D4338" s="119">
        <v>43256</v>
      </c>
      <c r="E4338" s="120" t="s">
        <v>8607</v>
      </c>
      <c r="F4338" s="120" t="s">
        <v>6</v>
      </c>
      <c r="G4338" s="120">
        <v>982728</v>
      </c>
      <c r="H4338" s="124"/>
      <c r="I4338" s="128" t="s">
        <v>10447</v>
      </c>
      <c r="J4338" s="124"/>
      <c r="K4338" s="124"/>
      <c r="L4338" s="124"/>
      <c r="M4338" s="124"/>
      <c r="N4338" s="207">
        <v>0</v>
      </c>
      <c r="O4338" s="207">
        <v>155000</v>
      </c>
      <c r="P4338" s="124" t="s">
        <v>1314</v>
      </c>
    </row>
    <row r="4339" spans="1:16" ht="63.75">
      <c r="A4339" s="257" t="s">
        <v>620</v>
      </c>
      <c r="B4339" s="124"/>
      <c r="C4339" s="125" t="s">
        <v>714</v>
      </c>
      <c r="D4339" s="119">
        <v>43256</v>
      </c>
      <c r="E4339" s="120" t="s">
        <v>8608</v>
      </c>
      <c r="F4339" s="120" t="s">
        <v>11</v>
      </c>
      <c r="G4339" s="120">
        <v>923639</v>
      </c>
      <c r="H4339" s="124"/>
      <c r="I4339" s="128" t="s">
        <v>10448</v>
      </c>
      <c r="J4339" s="124"/>
      <c r="K4339" s="124"/>
      <c r="L4339" s="124"/>
      <c r="M4339" s="124"/>
      <c r="N4339" s="207">
        <v>50</v>
      </c>
      <c r="O4339" s="207">
        <v>0</v>
      </c>
      <c r="P4339" s="124" t="s">
        <v>1314</v>
      </c>
    </row>
    <row r="4340" spans="1:16" ht="76.5">
      <c r="A4340" s="257" t="s">
        <v>620</v>
      </c>
      <c r="B4340" s="124"/>
      <c r="C4340" s="125" t="s">
        <v>714</v>
      </c>
      <c r="D4340" s="119">
        <v>43256</v>
      </c>
      <c r="E4340" s="120" t="s">
        <v>8609</v>
      </c>
      <c r="F4340" s="120" t="s">
        <v>13</v>
      </c>
      <c r="G4340" s="120">
        <v>923639</v>
      </c>
      <c r="H4340" s="124"/>
      <c r="I4340" s="128" t="s">
        <v>10449</v>
      </c>
      <c r="J4340" s="124"/>
      <c r="K4340" s="124"/>
      <c r="L4340" s="124"/>
      <c r="M4340" s="124"/>
      <c r="N4340" s="207">
        <v>101.76</v>
      </c>
      <c r="O4340" s="207">
        <v>0</v>
      </c>
      <c r="P4340" s="124" t="s">
        <v>1314</v>
      </c>
    </row>
    <row r="4341" spans="1:16" ht="76.5">
      <c r="A4341" s="257" t="s">
        <v>620</v>
      </c>
      <c r="B4341" s="124"/>
      <c r="C4341" s="125" t="s">
        <v>714</v>
      </c>
      <c r="D4341" s="119">
        <v>43256</v>
      </c>
      <c r="E4341" s="120" t="s">
        <v>8610</v>
      </c>
      <c r="F4341" s="120" t="s">
        <v>13</v>
      </c>
      <c r="G4341" s="120">
        <v>923642</v>
      </c>
      <c r="H4341" s="124"/>
      <c r="I4341" s="128" t="s">
        <v>10450</v>
      </c>
      <c r="J4341" s="124"/>
      <c r="K4341" s="124"/>
      <c r="L4341" s="124"/>
      <c r="M4341" s="124"/>
      <c r="N4341" s="207">
        <v>203.51</v>
      </c>
      <c r="O4341" s="207">
        <v>0</v>
      </c>
      <c r="P4341" s="124" t="s">
        <v>1314</v>
      </c>
    </row>
    <row r="4342" spans="1:16" ht="63.75">
      <c r="A4342" s="257" t="s">
        <v>620</v>
      </c>
      <c r="B4342" s="124"/>
      <c r="C4342" s="125" t="s">
        <v>714</v>
      </c>
      <c r="D4342" s="119">
        <v>43256</v>
      </c>
      <c r="E4342" s="120" t="s">
        <v>8611</v>
      </c>
      <c r="F4342" s="120" t="s">
        <v>11</v>
      </c>
      <c r="G4342" s="120">
        <v>923642</v>
      </c>
      <c r="H4342" s="124"/>
      <c r="I4342" s="128" t="s">
        <v>10451</v>
      </c>
      <c r="J4342" s="124"/>
      <c r="K4342" s="124"/>
      <c r="L4342" s="124"/>
      <c r="M4342" s="124"/>
      <c r="N4342" s="207">
        <v>50</v>
      </c>
      <c r="O4342" s="207">
        <v>0</v>
      </c>
      <c r="P4342" s="124" t="s">
        <v>1314</v>
      </c>
    </row>
    <row r="4343" spans="1:16" ht="63.75">
      <c r="A4343" s="257" t="s">
        <v>619</v>
      </c>
      <c r="B4343" s="124"/>
      <c r="C4343" s="125" t="s">
        <v>713</v>
      </c>
      <c r="D4343" s="119">
        <v>43256</v>
      </c>
      <c r="E4343" s="120" t="s">
        <v>8612</v>
      </c>
      <c r="F4343" s="120" t="s">
        <v>11</v>
      </c>
      <c r="G4343" s="120">
        <v>923647</v>
      </c>
      <c r="H4343" s="124"/>
      <c r="I4343" s="128" t="s">
        <v>10452</v>
      </c>
      <c r="J4343" s="124"/>
      <c r="K4343" s="124"/>
      <c r="L4343" s="124"/>
      <c r="M4343" s="124"/>
      <c r="N4343" s="207">
        <v>270</v>
      </c>
      <c r="O4343" s="207">
        <v>0</v>
      </c>
      <c r="P4343" s="124" t="s">
        <v>1314</v>
      </c>
    </row>
    <row r="4344" spans="1:16" ht="51">
      <c r="A4344" s="257" t="s">
        <v>619</v>
      </c>
      <c r="B4344" s="124"/>
      <c r="C4344" s="125" t="s">
        <v>713</v>
      </c>
      <c r="D4344" s="119">
        <v>43257</v>
      </c>
      <c r="E4344" s="120" t="s">
        <v>8613</v>
      </c>
      <c r="F4344" s="120" t="s">
        <v>3</v>
      </c>
      <c r="G4344" s="120">
        <v>1628859</v>
      </c>
      <c r="H4344" s="124"/>
      <c r="I4344" s="128" t="s">
        <v>10453</v>
      </c>
      <c r="J4344" s="124"/>
      <c r="K4344" s="124"/>
      <c r="L4344" s="124"/>
      <c r="M4344" s="124"/>
      <c r="N4344" s="207">
        <v>0</v>
      </c>
      <c r="O4344" s="207">
        <v>12</v>
      </c>
      <c r="P4344" s="124" t="s">
        <v>1314</v>
      </c>
    </row>
    <row r="4345" spans="1:16" ht="51">
      <c r="A4345" s="257" t="s">
        <v>619</v>
      </c>
      <c r="B4345" s="124"/>
      <c r="C4345" s="125" t="s">
        <v>713</v>
      </c>
      <c r="D4345" s="119">
        <v>43257</v>
      </c>
      <c r="E4345" s="120" t="s">
        <v>8614</v>
      </c>
      <c r="F4345" s="120" t="s">
        <v>3</v>
      </c>
      <c r="G4345" s="120">
        <v>1628887</v>
      </c>
      <c r="H4345" s="124"/>
      <c r="I4345" s="128" t="s">
        <v>10454</v>
      </c>
      <c r="J4345" s="124"/>
      <c r="K4345" s="124"/>
      <c r="L4345" s="124"/>
      <c r="M4345" s="124"/>
      <c r="N4345" s="207">
        <v>0</v>
      </c>
      <c r="O4345" s="207">
        <v>18</v>
      </c>
      <c r="P4345" s="124" t="s">
        <v>1314</v>
      </c>
    </row>
    <row r="4346" spans="1:16" ht="51">
      <c r="A4346" s="257" t="s">
        <v>619</v>
      </c>
      <c r="B4346" s="124"/>
      <c r="C4346" s="125" t="s">
        <v>713</v>
      </c>
      <c r="D4346" s="119">
        <v>43257</v>
      </c>
      <c r="E4346" s="120" t="s">
        <v>8615</v>
      </c>
      <c r="F4346" s="120" t="s">
        <v>3</v>
      </c>
      <c r="G4346" s="120">
        <v>1628907</v>
      </c>
      <c r="H4346" s="124"/>
      <c r="I4346" s="128" t="s">
        <v>10455</v>
      </c>
      <c r="J4346" s="124"/>
      <c r="K4346" s="124"/>
      <c r="L4346" s="124"/>
      <c r="M4346" s="124"/>
      <c r="N4346" s="207">
        <v>0</v>
      </c>
      <c r="O4346" s="207">
        <v>1896.52</v>
      </c>
      <c r="P4346" s="124" t="s">
        <v>1314</v>
      </c>
    </row>
    <row r="4347" spans="1:16" ht="51">
      <c r="A4347" s="257" t="s">
        <v>619</v>
      </c>
      <c r="B4347" s="124"/>
      <c r="C4347" s="125" t="s">
        <v>713</v>
      </c>
      <c r="D4347" s="119">
        <v>43257</v>
      </c>
      <c r="E4347" s="120" t="s">
        <v>8616</v>
      </c>
      <c r="F4347" s="120" t="s">
        <v>3</v>
      </c>
      <c r="G4347" s="120">
        <v>1628911</v>
      </c>
      <c r="H4347" s="124"/>
      <c r="I4347" s="128" t="s">
        <v>10456</v>
      </c>
      <c r="J4347" s="124"/>
      <c r="K4347" s="124"/>
      <c r="L4347" s="124"/>
      <c r="M4347" s="124"/>
      <c r="N4347" s="207">
        <v>0</v>
      </c>
      <c r="O4347" s="207">
        <v>1</v>
      </c>
      <c r="P4347" s="124" t="s">
        <v>1314</v>
      </c>
    </row>
    <row r="4348" spans="1:16" ht="51">
      <c r="A4348" s="257" t="s">
        <v>619</v>
      </c>
      <c r="B4348" s="124"/>
      <c r="C4348" s="125" t="s">
        <v>713</v>
      </c>
      <c r="D4348" s="119">
        <v>43257</v>
      </c>
      <c r="E4348" s="120" t="s">
        <v>8617</v>
      </c>
      <c r="F4348" s="120" t="s">
        <v>3</v>
      </c>
      <c r="G4348" s="120">
        <v>1628912</v>
      </c>
      <c r="H4348" s="124"/>
      <c r="I4348" s="128" t="s">
        <v>10457</v>
      </c>
      <c r="J4348" s="124"/>
      <c r="K4348" s="124"/>
      <c r="L4348" s="124"/>
      <c r="M4348" s="124"/>
      <c r="N4348" s="207">
        <v>0</v>
      </c>
      <c r="O4348" s="207">
        <v>1.5</v>
      </c>
      <c r="P4348" s="124" t="s">
        <v>1314</v>
      </c>
    </row>
    <row r="4349" spans="1:16" ht="51">
      <c r="A4349" s="257" t="s">
        <v>619</v>
      </c>
      <c r="B4349" s="124"/>
      <c r="C4349" s="125" t="s">
        <v>713</v>
      </c>
      <c r="D4349" s="119">
        <v>43257</v>
      </c>
      <c r="E4349" s="120" t="s">
        <v>8618</v>
      </c>
      <c r="F4349" s="120" t="s">
        <v>3</v>
      </c>
      <c r="G4349" s="120">
        <v>1628913</v>
      </c>
      <c r="H4349" s="124"/>
      <c r="I4349" s="128" t="s">
        <v>10458</v>
      </c>
      <c r="J4349" s="124"/>
      <c r="K4349" s="124"/>
      <c r="L4349" s="124"/>
      <c r="M4349" s="124"/>
      <c r="N4349" s="207">
        <v>0</v>
      </c>
      <c r="O4349" s="207">
        <v>2.1</v>
      </c>
      <c r="P4349" s="124" t="s">
        <v>1314</v>
      </c>
    </row>
    <row r="4350" spans="1:16" ht="51">
      <c r="A4350" s="257" t="s">
        <v>619</v>
      </c>
      <c r="B4350" s="124"/>
      <c r="C4350" s="125" t="s">
        <v>713</v>
      </c>
      <c r="D4350" s="119">
        <v>43257</v>
      </c>
      <c r="E4350" s="120" t="s">
        <v>8619</v>
      </c>
      <c r="F4350" s="120" t="s">
        <v>3</v>
      </c>
      <c r="G4350" s="120">
        <v>1628914</v>
      </c>
      <c r="H4350" s="124"/>
      <c r="I4350" s="128" t="s">
        <v>10459</v>
      </c>
      <c r="J4350" s="124"/>
      <c r="K4350" s="124"/>
      <c r="L4350" s="124"/>
      <c r="M4350" s="124"/>
      <c r="N4350" s="207">
        <v>0</v>
      </c>
      <c r="O4350" s="207">
        <v>33.299999999999997</v>
      </c>
      <c r="P4350" s="124" t="s">
        <v>1314</v>
      </c>
    </row>
    <row r="4351" spans="1:16" ht="51">
      <c r="A4351" s="257" t="s">
        <v>619</v>
      </c>
      <c r="B4351" s="124"/>
      <c r="C4351" s="125" t="s">
        <v>713</v>
      </c>
      <c r="D4351" s="119">
        <v>43257</v>
      </c>
      <c r="E4351" s="120" t="s">
        <v>8620</v>
      </c>
      <c r="F4351" s="120" t="s">
        <v>3</v>
      </c>
      <c r="G4351" s="120">
        <v>1628915</v>
      </c>
      <c r="H4351" s="124"/>
      <c r="I4351" s="128" t="s">
        <v>10460</v>
      </c>
      <c r="J4351" s="124"/>
      <c r="K4351" s="124"/>
      <c r="L4351" s="124"/>
      <c r="M4351" s="124"/>
      <c r="N4351" s="207">
        <v>0</v>
      </c>
      <c r="O4351" s="207">
        <v>24.3</v>
      </c>
      <c r="P4351" s="124" t="s">
        <v>1314</v>
      </c>
    </row>
    <row r="4352" spans="1:16" ht="51">
      <c r="A4352" s="257" t="s">
        <v>619</v>
      </c>
      <c r="B4352" s="124"/>
      <c r="C4352" s="125" t="s">
        <v>713</v>
      </c>
      <c r="D4352" s="119">
        <v>43257</v>
      </c>
      <c r="E4352" s="120" t="s">
        <v>8621</v>
      </c>
      <c r="F4352" s="120" t="s">
        <v>3</v>
      </c>
      <c r="G4352" s="120">
        <v>1628916</v>
      </c>
      <c r="H4352" s="124"/>
      <c r="I4352" s="128" t="s">
        <v>10461</v>
      </c>
      <c r="J4352" s="124"/>
      <c r="K4352" s="124"/>
      <c r="L4352" s="124"/>
      <c r="M4352" s="124"/>
      <c r="N4352" s="207">
        <v>0</v>
      </c>
      <c r="O4352" s="207">
        <v>1.3</v>
      </c>
      <c r="P4352" s="124" t="s">
        <v>1314</v>
      </c>
    </row>
    <row r="4353" spans="1:16" ht="51">
      <c r="A4353" s="257" t="s">
        <v>619</v>
      </c>
      <c r="B4353" s="124"/>
      <c r="C4353" s="125" t="s">
        <v>713</v>
      </c>
      <c r="D4353" s="119">
        <v>43257</v>
      </c>
      <c r="E4353" s="120" t="s">
        <v>8622</v>
      </c>
      <c r="F4353" s="120" t="s">
        <v>3</v>
      </c>
      <c r="G4353" s="120">
        <v>1628930</v>
      </c>
      <c r="H4353" s="124"/>
      <c r="I4353" s="128" t="s">
        <v>10462</v>
      </c>
      <c r="J4353" s="124"/>
      <c r="K4353" s="124"/>
      <c r="L4353" s="124"/>
      <c r="M4353" s="124"/>
      <c r="N4353" s="207">
        <v>0</v>
      </c>
      <c r="O4353" s="207">
        <v>1210</v>
      </c>
      <c r="P4353" s="124" t="s">
        <v>1314</v>
      </c>
    </row>
    <row r="4354" spans="1:16" ht="51">
      <c r="A4354" s="257" t="s">
        <v>619</v>
      </c>
      <c r="B4354" s="124"/>
      <c r="C4354" s="125" t="s">
        <v>713</v>
      </c>
      <c r="D4354" s="119">
        <v>43257</v>
      </c>
      <c r="E4354" s="120" t="s">
        <v>8623</v>
      </c>
      <c r="F4354" s="120" t="s">
        <v>3</v>
      </c>
      <c r="G4354" s="120">
        <v>1628795</v>
      </c>
      <c r="H4354" s="124"/>
      <c r="I4354" s="128" t="s">
        <v>10463</v>
      </c>
      <c r="J4354" s="124"/>
      <c r="K4354" s="124"/>
      <c r="L4354" s="124"/>
      <c r="M4354" s="124"/>
      <c r="N4354" s="207">
        <v>0</v>
      </c>
      <c r="O4354" s="207">
        <v>14.97</v>
      </c>
      <c r="P4354" s="124" t="s">
        <v>1314</v>
      </c>
    </row>
    <row r="4355" spans="1:16" ht="51">
      <c r="A4355" s="257">
        <v>373</v>
      </c>
      <c r="B4355" s="124"/>
      <c r="C4355" s="125" t="s">
        <v>1269</v>
      </c>
      <c r="D4355" s="119">
        <v>43257</v>
      </c>
      <c r="E4355" s="120" t="s">
        <v>8624</v>
      </c>
      <c r="F4355" s="120" t="s">
        <v>3</v>
      </c>
      <c r="G4355" s="120">
        <v>1628804</v>
      </c>
      <c r="H4355" s="124"/>
      <c r="I4355" s="128" t="s">
        <v>10464</v>
      </c>
      <c r="J4355" s="124"/>
      <c r="K4355" s="124"/>
      <c r="L4355" s="124"/>
      <c r="M4355" s="124"/>
      <c r="N4355" s="207">
        <v>0</v>
      </c>
      <c r="O4355" s="207">
        <v>36000</v>
      </c>
      <c r="P4355" s="124" t="s">
        <v>1314</v>
      </c>
    </row>
    <row r="4356" spans="1:16" ht="51">
      <c r="A4356" s="257">
        <v>132</v>
      </c>
      <c r="B4356" s="124"/>
      <c r="C4356" s="125" t="s">
        <v>728</v>
      </c>
      <c r="D4356" s="119">
        <v>43257</v>
      </c>
      <c r="E4356" s="120" t="s">
        <v>8625</v>
      </c>
      <c r="F4356" s="120" t="s">
        <v>3</v>
      </c>
      <c r="G4356" s="120">
        <v>1628814</v>
      </c>
      <c r="H4356" s="124"/>
      <c r="I4356" s="128" t="s">
        <v>10465</v>
      </c>
      <c r="J4356" s="124"/>
      <c r="K4356" s="124"/>
      <c r="L4356" s="124"/>
      <c r="M4356" s="124"/>
      <c r="N4356" s="207">
        <v>0</v>
      </c>
      <c r="O4356" s="207">
        <v>10693.9</v>
      </c>
      <c r="P4356" s="124" t="s">
        <v>1314</v>
      </c>
    </row>
    <row r="4357" spans="1:16" ht="51">
      <c r="A4357" s="257" t="s">
        <v>619</v>
      </c>
      <c r="B4357" s="124"/>
      <c r="C4357" s="125" t="s">
        <v>713</v>
      </c>
      <c r="D4357" s="119">
        <v>43257</v>
      </c>
      <c r="E4357" s="120" t="s">
        <v>8626</v>
      </c>
      <c r="F4357" s="120" t="s">
        <v>3</v>
      </c>
      <c r="G4357" s="120">
        <v>1628819</v>
      </c>
      <c r="H4357" s="124"/>
      <c r="I4357" s="128" t="s">
        <v>10466</v>
      </c>
      <c r="J4357" s="124"/>
      <c r="K4357" s="124"/>
      <c r="L4357" s="124"/>
      <c r="M4357" s="124"/>
      <c r="N4357" s="207">
        <v>0</v>
      </c>
      <c r="O4357" s="207">
        <v>1356.71</v>
      </c>
      <c r="P4357" s="124" t="s">
        <v>1314</v>
      </c>
    </row>
    <row r="4358" spans="1:16" ht="51">
      <c r="A4358" s="257" t="s">
        <v>619</v>
      </c>
      <c r="B4358" s="124"/>
      <c r="C4358" s="125" t="s">
        <v>713</v>
      </c>
      <c r="D4358" s="119">
        <v>43257</v>
      </c>
      <c r="E4358" s="120" t="s">
        <v>8627</v>
      </c>
      <c r="F4358" s="120" t="s">
        <v>3</v>
      </c>
      <c r="G4358" s="120">
        <v>1628826</v>
      </c>
      <c r="H4358" s="124"/>
      <c r="I4358" s="128" t="s">
        <v>10467</v>
      </c>
      <c r="J4358" s="124"/>
      <c r="K4358" s="124"/>
      <c r="L4358" s="124"/>
      <c r="M4358" s="124"/>
      <c r="N4358" s="207">
        <v>0</v>
      </c>
      <c r="O4358" s="207">
        <v>5632.26</v>
      </c>
      <c r="P4358" s="124" t="s">
        <v>1314</v>
      </c>
    </row>
    <row r="4359" spans="1:16" ht="51">
      <c r="A4359" s="257" t="s">
        <v>619</v>
      </c>
      <c r="B4359" s="124"/>
      <c r="C4359" s="125" t="s">
        <v>713</v>
      </c>
      <c r="D4359" s="119">
        <v>43257</v>
      </c>
      <c r="E4359" s="120" t="s">
        <v>8628</v>
      </c>
      <c r="F4359" s="120" t="s">
        <v>3</v>
      </c>
      <c r="G4359" s="120">
        <v>1628829</v>
      </c>
      <c r="H4359" s="124"/>
      <c r="I4359" s="128" t="s">
        <v>10468</v>
      </c>
      <c r="J4359" s="124"/>
      <c r="K4359" s="124"/>
      <c r="L4359" s="124"/>
      <c r="M4359" s="124"/>
      <c r="N4359" s="207">
        <v>0</v>
      </c>
      <c r="O4359" s="207">
        <v>3321.19</v>
      </c>
      <c r="P4359" s="124" t="s">
        <v>1314</v>
      </c>
    </row>
    <row r="4360" spans="1:16" ht="51">
      <c r="A4360" s="257" t="s">
        <v>619</v>
      </c>
      <c r="B4360" s="124"/>
      <c r="C4360" s="125" t="s">
        <v>713</v>
      </c>
      <c r="D4360" s="119">
        <v>43257</v>
      </c>
      <c r="E4360" s="120" t="s">
        <v>8629</v>
      </c>
      <c r="F4360" s="120" t="s">
        <v>3</v>
      </c>
      <c r="G4360" s="120">
        <v>1628840</v>
      </c>
      <c r="H4360" s="124"/>
      <c r="I4360" s="128" t="s">
        <v>10469</v>
      </c>
      <c r="J4360" s="124"/>
      <c r="K4360" s="124"/>
      <c r="L4360" s="124"/>
      <c r="M4360" s="124"/>
      <c r="N4360" s="207">
        <v>0</v>
      </c>
      <c r="O4360" s="207">
        <v>255.71</v>
      </c>
      <c r="P4360" s="124" t="s">
        <v>1314</v>
      </c>
    </row>
    <row r="4361" spans="1:16" ht="51">
      <c r="A4361" s="257" t="s">
        <v>619</v>
      </c>
      <c r="B4361" s="124"/>
      <c r="C4361" s="125" t="s">
        <v>713</v>
      </c>
      <c r="D4361" s="119">
        <v>43257</v>
      </c>
      <c r="E4361" s="120" t="s">
        <v>8630</v>
      </c>
      <c r="F4361" s="120" t="s">
        <v>3</v>
      </c>
      <c r="G4361" s="120">
        <v>1628841</v>
      </c>
      <c r="H4361" s="124"/>
      <c r="I4361" s="128" t="s">
        <v>10470</v>
      </c>
      <c r="J4361" s="124"/>
      <c r="K4361" s="124"/>
      <c r="L4361" s="124"/>
      <c r="M4361" s="124"/>
      <c r="N4361" s="207">
        <v>0</v>
      </c>
      <c r="O4361" s="207">
        <v>2000</v>
      </c>
      <c r="P4361" s="124" t="s">
        <v>1314</v>
      </c>
    </row>
    <row r="4362" spans="1:16" ht="51">
      <c r="A4362" s="257" t="s">
        <v>619</v>
      </c>
      <c r="B4362" s="124"/>
      <c r="C4362" s="125" t="s">
        <v>713</v>
      </c>
      <c r="D4362" s="119">
        <v>43257</v>
      </c>
      <c r="E4362" s="120" t="s">
        <v>8631</v>
      </c>
      <c r="F4362" s="120" t="s">
        <v>3</v>
      </c>
      <c r="G4362" s="120">
        <v>1628843</v>
      </c>
      <c r="H4362" s="124"/>
      <c r="I4362" s="128" t="s">
        <v>10471</v>
      </c>
      <c r="J4362" s="124"/>
      <c r="K4362" s="124"/>
      <c r="L4362" s="124"/>
      <c r="M4362" s="124"/>
      <c r="N4362" s="207">
        <v>0</v>
      </c>
      <c r="O4362" s="207">
        <v>269.70999999999998</v>
      </c>
      <c r="P4362" s="124" t="s">
        <v>1314</v>
      </c>
    </row>
    <row r="4363" spans="1:16" ht="51">
      <c r="A4363" s="257" t="s">
        <v>619</v>
      </c>
      <c r="B4363" s="124"/>
      <c r="C4363" s="125" t="s">
        <v>713</v>
      </c>
      <c r="D4363" s="119">
        <v>43257</v>
      </c>
      <c r="E4363" s="120" t="s">
        <v>8632</v>
      </c>
      <c r="F4363" s="120" t="s">
        <v>3</v>
      </c>
      <c r="G4363" s="120">
        <v>1628844</v>
      </c>
      <c r="H4363" s="124"/>
      <c r="I4363" s="128" t="s">
        <v>10472</v>
      </c>
      <c r="J4363" s="124"/>
      <c r="K4363" s="124"/>
      <c r="L4363" s="124"/>
      <c r="M4363" s="124"/>
      <c r="N4363" s="207">
        <v>0</v>
      </c>
      <c r="O4363" s="207">
        <v>1457.05</v>
      </c>
      <c r="P4363" s="124" t="s">
        <v>1314</v>
      </c>
    </row>
    <row r="4364" spans="1:16" ht="51">
      <c r="A4364" s="257" t="s">
        <v>619</v>
      </c>
      <c r="B4364" s="124"/>
      <c r="C4364" s="125" t="s">
        <v>713</v>
      </c>
      <c r="D4364" s="119">
        <v>43257</v>
      </c>
      <c r="E4364" s="120" t="s">
        <v>8633</v>
      </c>
      <c r="F4364" s="120" t="s">
        <v>3</v>
      </c>
      <c r="G4364" s="120">
        <v>1629002</v>
      </c>
      <c r="H4364" s="124"/>
      <c r="I4364" s="128" t="s">
        <v>7544</v>
      </c>
      <c r="J4364" s="124"/>
      <c r="K4364" s="124"/>
      <c r="L4364" s="124"/>
      <c r="M4364" s="124"/>
      <c r="N4364" s="207">
        <v>0</v>
      </c>
      <c r="O4364" s="207">
        <v>500</v>
      </c>
      <c r="P4364" s="124" t="s">
        <v>1314</v>
      </c>
    </row>
    <row r="4365" spans="1:16" ht="38.25">
      <c r="A4365" s="257">
        <v>15</v>
      </c>
      <c r="B4365" s="124"/>
      <c r="C4365" s="125" t="s">
        <v>691</v>
      </c>
      <c r="D4365" s="119">
        <v>43257</v>
      </c>
      <c r="E4365" s="120" t="s">
        <v>8634</v>
      </c>
      <c r="F4365" s="120" t="s">
        <v>3</v>
      </c>
      <c r="G4365" s="120">
        <v>1629005</v>
      </c>
      <c r="H4365" s="124"/>
      <c r="I4365" s="128" t="s">
        <v>10473</v>
      </c>
      <c r="J4365" s="124"/>
      <c r="K4365" s="124"/>
      <c r="L4365" s="124"/>
      <c r="M4365" s="124"/>
      <c r="N4365" s="207">
        <v>0</v>
      </c>
      <c r="O4365" s="207">
        <v>463</v>
      </c>
      <c r="P4365" s="124" t="s">
        <v>1314</v>
      </c>
    </row>
    <row r="4366" spans="1:16" ht="51">
      <c r="A4366" s="257">
        <v>35</v>
      </c>
      <c r="B4366" s="124"/>
      <c r="C4366" s="125" t="s">
        <v>696</v>
      </c>
      <c r="D4366" s="119">
        <v>43257</v>
      </c>
      <c r="E4366" s="120" t="s">
        <v>8635</v>
      </c>
      <c r="F4366" s="120" t="s">
        <v>3</v>
      </c>
      <c r="G4366" s="120">
        <v>1628944</v>
      </c>
      <c r="H4366" s="124"/>
      <c r="I4366" s="128" t="s">
        <v>10474</v>
      </c>
      <c r="J4366" s="124"/>
      <c r="K4366" s="124"/>
      <c r="L4366" s="124"/>
      <c r="M4366" s="124"/>
      <c r="N4366" s="207">
        <v>0</v>
      </c>
      <c r="O4366" s="207">
        <v>36</v>
      </c>
      <c r="P4366" s="124" t="s">
        <v>1314</v>
      </c>
    </row>
    <row r="4367" spans="1:16" ht="38.25">
      <c r="A4367" s="257">
        <v>373</v>
      </c>
      <c r="B4367" s="124"/>
      <c r="C4367" s="125" t="s">
        <v>1269</v>
      </c>
      <c r="D4367" s="119">
        <v>43257</v>
      </c>
      <c r="E4367" s="120" t="s">
        <v>8636</v>
      </c>
      <c r="F4367" s="120" t="s">
        <v>3</v>
      </c>
      <c r="G4367" s="120">
        <v>1628955</v>
      </c>
      <c r="H4367" s="124"/>
      <c r="I4367" s="128" t="s">
        <v>10475</v>
      </c>
      <c r="J4367" s="124"/>
      <c r="K4367" s="124"/>
      <c r="L4367" s="124"/>
      <c r="M4367" s="124"/>
      <c r="N4367" s="207">
        <v>0</v>
      </c>
      <c r="O4367" s="207">
        <v>1513.18</v>
      </c>
      <c r="P4367" s="124" t="s">
        <v>1314</v>
      </c>
    </row>
    <row r="4368" spans="1:16" ht="51">
      <c r="A4368" s="257">
        <v>582</v>
      </c>
      <c r="B4368" s="124"/>
      <c r="C4368" s="125" t="s">
        <v>856</v>
      </c>
      <c r="D4368" s="119">
        <v>43257</v>
      </c>
      <c r="E4368" s="120" t="s">
        <v>8637</v>
      </c>
      <c r="F4368" s="120" t="s">
        <v>3</v>
      </c>
      <c r="G4368" s="120">
        <v>1628957</v>
      </c>
      <c r="H4368" s="124"/>
      <c r="I4368" s="128" t="s">
        <v>10476</v>
      </c>
      <c r="J4368" s="124"/>
      <c r="K4368" s="124"/>
      <c r="L4368" s="124"/>
      <c r="M4368" s="124"/>
      <c r="N4368" s="207">
        <v>0</v>
      </c>
      <c r="O4368" s="207">
        <v>64</v>
      </c>
      <c r="P4368" s="124" t="s">
        <v>1314</v>
      </c>
    </row>
    <row r="4369" spans="1:16" ht="51">
      <c r="A4369" s="257">
        <v>35</v>
      </c>
      <c r="B4369" s="124"/>
      <c r="C4369" s="125" t="s">
        <v>696</v>
      </c>
      <c r="D4369" s="119">
        <v>43257</v>
      </c>
      <c r="E4369" s="120" t="s">
        <v>8638</v>
      </c>
      <c r="F4369" s="120" t="s">
        <v>3</v>
      </c>
      <c r="G4369" s="120">
        <v>1628964</v>
      </c>
      <c r="H4369" s="124"/>
      <c r="I4369" s="128" t="s">
        <v>5806</v>
      </c>
      <c r="J4369" s="124"/>
      <c r="K4369" s="124"/>
      <c r="L4369" s="124"/>
      <c r="M4369" s="124"/>
      <c r="N4369" s="207">
        <v>0</v>
      </c>
      <c r="O4369" s="207">
        <v>1500</v>
      </c>
      <c r="P4369" s="124" t="s">
        <v>1314</v>
      </c>
    </row>
    <row r="4370" spans="1:16" ht="51">
      <c r="A4370" s="257" t="s">
        <v>619</v>
      </c>
      <c r="B4370" s="124"/>
      <c r="C4370" s="125" t="s">
        <v>713</v>
      </c>
      <c r="D4370" s="119">
        <v>43257</v>
      </c>
      <c r="E4370" s="120" t="s">
        <v>8639</v>
      </c>
      <c r="F4370" s="120" t="s">
        <v>3</v>
      </c>
      <c r="G4370" s="120">
        <v>1628975</v>
      </c>
      <c r="H4370" s="124"/>
      <c r="I4370" s="128" t="s">
        <v>10477</v>
      </c>
      <c r="J4370" s="124"/>
      <c r="K4370" s="124"/>
      <c r="L4370" s="124"/>
      <c r="M4370" s="124"/>
      <c r="N4370" s="207">
        <v>0</v>
      </c>
      <c r="O4370" s="207">
        <v>371</v>
      </c>
      <c r="P4370" s="124" t="s">
        <v>1314</v>
      </c>
    </row>
    <row r="4371" spans="1:16" ht="51">
      <c r="A4371" s="257">
        <v>593</v>
      </c>
      <c r="B4371" s="124"/>
      <c r="C4371" s="125" t="s">
        <v>863</v>
      </c>
      <c r="D4371" s="119">
        <v>43257</v>
      </c>
      <c r="E4371" s="120" t="s">
        <v>8640</v>
      </c>
      <c r="F4371" s="120" t="s">
        <v>3</v>
      </c>
      <c r="G4371" s="120">
        <v>1628977</v>
      </c>
      <c r="H4371" s="124"/>
      <c r="I4371" s="128" t="s">
        <v>10478</v>
      </c>
      <c r="J4371" s="124"/>
      <c r="K4371" s="124"/>
      <c r="L4371" s="124"/>
      <c r="M4371" s="124"/>
      <c r="N4371" s="207">
        <v>0</v>
      </c>
      <c r="O4371" s="207">
        <v>76.27</v>
      </c>
      <c r="P4371" s="124" t="s">
        <v>1314</v>
      </c>
    </row>
    <row r="4372" spans="1:16" ht="51">
      <c r="A4372" s="257">
        <v>592</v>
      </c>
      <c r="B4372" s="124"/>
      <c r="C4372" s="125" t="s">
        <v>862</v>
      </c>
      <c r="D4372" s="119">
        <v>43257</v>
      </c>
      <c r="E4372" s="120" t="s">
        <v>8641</v>
      </c>
      <c r="F4372" s="120" t="s">
        <v>3</v>
      </c>
      <c r="G4372" s="120">
        <v>1628824</v>
      </c>
      <c r="H4372" s="124"/>
      <c r="I4372" s="128" t="s">
        <v>10479</v>
      </c>
      <c r="J4372" s="124"/>
      <c r="K4372" s="124"/>
      <c r="L4372" s="124"/>
      <c r="M4372" s="124"/>
      <c r="N4372" s="207">
        <v>0</v>
      </c>
      <c r="O4372" s="207">
        <v>509.6</v>
      </c>
      <c r="P4372" s="124" t="s">
        <v>1314</v>
      </c>
    </row>
    <row r="4373" spans="1:16" ht="51">
      <c r="A4373" s="257">
        <v>163</v>
      </c>
      <c r="B4373" s="124"/>
      <c r="C4373" s="125" t="s">
        <v>748</v>
      </c>
      <c r="D4373" s="119">
        <v>43257</v>
      </c>
      <c r="E4373" s="120" t="s">
        <v>8642</v>
      </c>
      <c r="F4373" s="120" t="s">
        <v>3</v>
      </c>
      <c r="G4373" s="120">
        <v>1628853</v>
      </c>
      <c r="H4373" s="124"/>
      <c r="I4373" s="128" t="s">
        <v>10480</v>
      </c>
      <c r="J4373" s="124"/>
      <c r="K4373" s="124"/>
      <c r="L4373" s="124"/>
      <c r="M4373" s="124"/>
      <c r="N4373" s="207">
        <v>0</v>
      </c>
      <c r="O4373" s="207">
        <v>174.1</v>
      </c>
      <c r="P4373" s="124" t="s">
        <v>1314</v>
      </c>
    </row>
    <row r="4374" spans="1:16" ht="51">
      <c r="A4374" s="257">
        <v>16</v>
      </c>
      <c r="B4374" s="124"/>
      <c r="C4374" s="125" t="s">
        <v>692</v>
      </c>
      <c r="D4374" s="119">
        <v>43257</v>
      </c>
      <c r="E4374" s="120" t="s">
        <v>8643</v>
      </c>
      <c r="F4374" s="120" t="s">
        <v>3</v>
      </c>
      <c r="G4374" s="120">
        <v>1628877</v>
      </c>
      <c r="H4374" s="124"/>
      <c r="I4374" s="128" t="s">
        <v>10481</v>
      </c>
      <c r="J4374" s="124"/>
      <c r="K4374" s="124"/>
      <c r="L4374" s="124"/>
      <c r="M4374" s="124"/>
      <c r="N4374" s="207">
        <v>0</v>
      </c>
      <c r="O4374" s="207">
        <v>1000</v>
      </c>
      <c r="P4374" s="124" t="s">
        <v>1314</v>
      </c>
    </row>
    <row r="4375" spans="1:16" ht="63.75">
      <c r="A4375" s="257">
        <v>291</v>
      </c>
      <c r="B4375" s="124"/>
      <c r="C4375" s="125" t="s">
        <v>794</v>
      </c>
      <c r="D4375" s="119">
        <v>43257</v>
      </c>
      <c r="E4375" s="120" t="s">
        <v>8644</v>
      </c>
      <c r="F4375" s="120" t="s">
        <v>3</v>
      </c>
      <c r="G4375" s="120">
        <v>1628902</v>
      </c>
      <c r="H4375" s="124"/>
      <c r="I4375" s="128" t="s">
        <v>10482</v>
      </c>
      <c r="J4375" s="124"/>
      <c r="K4375" s="124"/>
      <c r="L4375" s="124"/>
      <c r="M4375" s="124"/>
      <c r="N4375" s="207">
        <v>0</v>
      </c>
      <c r="O4375" s="207">
        <v>1053010</v>
      </c>
      <c r="P4375" s="124" t="s">
        <v>1314</v>
      </c>
    </row>
    <row r="4376" spans="1:16" ht="51">
      <c r="A4376" s="257" t="s">
        <v>619</v>
      </c>
      <c r="B4376" s="124"/>
      <c r="C4376" s="125" t="s">
        <v>713</v>
      </c>
      <c r="D4376" s="119">
        <v>43257</v>
      </c>
      <c r="E4376" s="120" t="s">
        <v>8645</v>
      </c>
      <c r="F4376" s="120" t="s">
        <v>3</v>
      </c>
      <c r="G4376" s="120">
        <v>1628909</v>
      </c>
      <c r="H4376" s="124"/>
      <c r="I4376" s="128" t="s">
        <v>10483</v>
      </c>
      <c r="J4376" s="124"/>
      <c r="K4376" s="124"/>
      <c r="L4376" s="124"/>
      <c r="M4376" s="124"/>
      <c r="N4376" s="207">
        <v>0</v>
      </c>
      <c r="O4376" s="207">
        <v>10947.86</v>
      </c>
      <c r="P4376" s="124" t="s">
        <v>1314</v>
      </c>
    </row>
    <row r="4377" spans="1:16" ht="63.75">
      <c r="A4377" s="257">
        <v>513</v>
      </c>
      <c r="B4377" s="124"/>
      <c r="C4377" s="125" t="s">
        <v>201</v>
      </c>
      <c r="D4377" s="119">
        <v>43257</v>
      </c>
      <c r="E4377" s="120" t="s">
        <v>8646</v>
      </c>
      <c r="F4377" s="120" t="s">
        <v>15</v>
      </c>
      <c r="G4377" s="120">
        <v>753448</v>
      </c>
      <c r="H4377" s="124"/>
      <c r="I4377" s="128" t="s">
        <v>10484</v>
      </c>
      <c r="J4377" s="124"/>
      <c r="K4377" s="124"/>
      <c r="L4377" s="124"/>
      <c r="M4377" s="124"/>
      <c r="N4377" s="207">
        <v>50</v>
      </c>
      <c r="O4377" s="207">
        <v>0</v>
      </c>
      <c r="P4377" s="124" t="s">
        <v>1314</v>
      </c>
    </row>
    <row r="4378" spans="1:16" ht="76.5">
      <c r="A4378" s="257">
        <v>513</v>
      </c>
      <c r="B4378" s="124"/>
      <c r="C4378" s="125" t="s">
        <v>201</v>
      </c>
      <c r="D4378" s="119">
        <v>43257</v>
      </c>
      <c r="E4378" s="120" t="s">
        <v>8647</v>
      </c>
      <c r="F4378" s="120" t="s">
        <v>15</v>
      </c>
      <c r="G4378" s="120">
        <v>5146</v>
      </c>
      <c r="H4378" s="124"/>
      <c r="I4378" s="128" t="s">
        <v>10485</v>
      </c>
      <c r="J4378" s="124"/>
      <c r="K4378" s="124"/>
      <c r="L4378" s="124"/>
      <c r="M4378" s="124"/>
      <c r="N4378" s="207">
        <v>50</v>
      </c>
      <c r="O4378" s="207">
        <v>0</v>
      </c>
      <c r="P4378" s="124" t="s">
        <v>1314</v>
      </c>
    </row>
    <row r="4379" spans="1:16" ht="76.5">
      <c r="A4379" s="257">
        <v>513</v>
      </c>
      <c r="B4379" s="124"/>
      <c r="C4379" s="125" t="s">
        <v>201</v>
      </c>
      <c r="D4379" s="119">
        <v>43257</v>
      </c>
      <c r="E4379" s="120" t="s">
        <v>8648</v>
      </c>
      <c r="F4379" s="120" t="s">
        <v>15</v>
      </c>
      <c r="G4379" s="120">
        <v>5145</v>
      </c>
      <c r="H4379" s="124"/>
      <c r="I4379" s="128" t="s">
        <v>10486</v>
      </c>
      <c r="J4379" s="124"/>
      <c r="K4379" s="124"/>
      <c r="L4379" s="124"/>
      <c r="M4379" s="124"/>
      <c r="N4379" s="207">
        <v>50</v>
      </c>
      <c r="O4379" s="207">
        <v>0</v>
      </c>
      <c r="P4379" s="124" t="s">
        <v>1314</v>
      </c>
    </row>
    <row r="4380" spans="1:16" ht="76.5">
      <c r="A4380" s="257">
        <v>25</v>
      </c>
      <c r="B4380" s="124"/>
      <c r="C4380" s="125" t="s">
        <v>694</v>
      </c>
      <c r="D4380" s="119">
        <v>43257</v>
      </c>
      <c r="E4380" s="120" t="s">
        <v>8649</v>
      </c>
      <c r="F4380" s="120" t="s">
        <v>1315</v>
      </c>
      <c r="G4380" s="120">
        <v>17935220</v>
      </c>
      <c r="H4380" s="124"/>
      <c r="I4380" s="128" t="s">
        <v>10488</v>
      </c>
      <c r="J4380" s="124"/>
      <c r="K4380" s="124"/>
      <c r="L4380" s="124"/>
      <c r="M4380" s="124"/>
      <c r="N4380" s="207">
        <v>249193.19</v>
      </c>
      <c r="O4380" s="207">
        <v>0</v>
      </c>
      <c r="P4380" s="124" t="s">
        <v>1314</v>
      </c>
    </row>
    <row r="4381" spans="1:16" ht="76.5">
      <c r="A4381" s="257">
        <v>25</v>
      </c>
      <c r="B4381" s="124"/>
      <c r="C4381" s="125" t="s">
        <v>694</v>
      </c>
      <c r="D4381" s="119">
        <v>43257</v>
      </c>
      <c r="E4381" s="120" t="s">
        <v>8650</v>
      </c>
      <c r="F4381" s="120" t="s">
        <v>1315</v>
      </c>
      <c r="G4381" s="120">
        <v>17935204</v>
      </c>
      <c r="H4381" s="124"/>
      <c r="I4381" s="128" t="s">
        <v>10489</v>
      </c>
      <c r="J4381" s="124"/>
      <c r="K4381" s="124"/>
      <c r="L4381" s="124"/>
      <c r="M4381" s="124"/>
      <c r="N4381" s="207">
        <v>250217.35</v>
      </c>
      <c r="O4381" s="207">
        <v>0</v>
      </c>
      <c r="P4381" s="124" t="s">
        <v>1314</v>
      </c>
    </row>
    <row r="4382" spans="1:16" ht="76.5">
      <c r="A4382" s="257">
        <v>25</v>
      </c>
      <c r="B4382" s="124"/>
      <c r="C4382" s="125" t="s">
        <v>694</v>
      </c>
      <c r="D4382" s="119">
        <v>43257</v>
      </c>
      <c r="E4382" s="120" t="s">
        <v>8651</v>
      </c>
      <c r="F4382" s="120" t="s">
        <v>1315</v>
      </c>
      <c r="G4382" s="120">
        <v>17935202</v>
      </c>
      <c r="H4382" s="124"/>
      <c r="I4382" s="128" t="s">
        <v>10490</v>
      </c>
      <c r="J4382" s="124"/>
      <c r="K4382" s="124"/>
      <c r="L4382" s="124"/>
      <c r="M4382" s="124"/>
      <c r="N4382" s="207">
        <v>427073.47</v>
      </c>
      <c r="O4382" s="207">
        <v>0</v>
      </c>
      <c r="P4382" s="124" t="s">
        <v>1314</v>
      </c>
    </row>
    <row r="4383" spans="1:16" ht="51">
      <c r="A4383" s="257">
        <v>342</v>
      </c>
      <c r="B4383" s="124"/>
      <c r="C4383" s="125" t="s">
        <v>816</v>
      </c>
      <c r="D4383" s="119">
        <v>43257</v>
      </c>
      <c r="E4383" s="120" t="s">
        <v>8652</v>
      </c>
      <c r="F4383" s="120" t="s">
        <v>6</v>
      </c>
      <c r="G4383" s="120">
        <v>983165</v>
      </c>
      <c r="H4383" s="124"/>
      <c r="I4383" s="128" t="s">
        <v>10491</v>
      </c>
      <c r="J4383" s="124"/>
      <c r="K4383" s="124"/>
      <c r="L4383" s="124"/>
      <c r="M4383" s="124"/>
      <c r="N4383" s="207">
        <v>0</v>
      </c>
      <c r="O4383" s="207">
        <v>4614146.18</v>
      </c>
      <c r="P4383" s="124" t="s">
        <v>1314</v>
      </c>
    </row>
    <row r="4384" spans="1:16" ht="76.5">
      <c r="A4384" s="257" t="s">
        <v>620</v>
      </c>
      <c r="B4384" s="124"/>
      <c r="C4384" s="125" t="s">
        <v>714</v>
      </c>
      <c r="D4384" s="119">
        <v>43257</v>
      </c>
      <c r="E4384" s="120" t="s">
        <v>8653</v>
      </c>
      <c r="F4384" s="120" t="s">
        <v>6</v>
      </c>
      <c r="G4384" s="120">
        <v>983255</v>
      </c>
      <c r="H4384" s="124"/>
      <c r="I4384" s="128" t="s">
        <v>10492</v>
      </c>
      <c r="J4384" s="124"/>
      <c r="K4384" s="124"/>
      <c r="L4384" s="124"/>
      <c r="M4384" s="124"/>
      <c r="N4384" s="207">
        <v>0</v>
      </c>
      <c r="O4384" s="207">
        <v>20000</v>
      </c>
      <c r="P4384" s="124" t="s">
        <v>1314</v>
      </c>
    </row>
    <row r="4385" spans="1:16" ht="89.25">
      <c r="A4385" s="257">
        <v>378</v>
      </c>
      <c r="B4385" s="124"/>
      <c r="C4385" s="125" t="s">
        <v>1274</v>
      </c>
      <c r="D4385" s="119">
        <v>43257</v>
      </c>
      <c r="E4385" s="120" t="s">
        <v>8654</v>
      </c>
      <c r="F4385" s="120" t="s">
        <v>15</v>
      </c>
      <c r="G4385" s="120">
        <v>5163</v>
      </c>
      <c r="H4385" s="124"/>
      <c r="I4385" s="128" t="s">
        <v>10493</v>
      </c>
      <c r="J4385" s="124"/>
      <c r="K4385" s="124"/>
      <c r="L4385" s="124"/>
      <c r="M4385" s="124"/>
      <c r="N4385" s="207">
        <v>571.63</v>
      </c>
      <c r="O4385" s="207">
        <v>0</v>
      </c>
      <c r="P4385" s="124" t="s">
        <v>1314</v>
      </c>
    </row>
    <row r="4386" spans="1:16" ht="89.25">
      <c r="A4386" s="257">
        <v>340</v>
      </c>
      <c r="B4386" s="124"/>
      <c r="C4386" s="125" t="s">
        <v>814</v>
      </c>
      <c r="D4386" s="119">
        <v>43257</v>
      </c>
      <c r="E4386" s="120" t="s">
        <v>8655</v>
      </c>
      <c r="F4386" s="120" t="s">
        <v>15</v>
      </c>
      <c r="G4386" s="120">
        <v>5155</v>
      </c>
      <c r="H4386" s="124"/>
      <c r="I4386" s="128" t="s">
        <v>10494</v>
      </c>
      <c r="J4386" s="124"/>
      <c r="K4386" s="124"/>
      <c r="L4386" s="124"/>
      <c r="M4386" s="124"/>
      <c r="N4386" s="207">
        <v>281.58999999999997</v>
      </c>
      <c r="O4386" s="207">
        <v>0</v>
      </c>
      <c r="P4386" s="124" t="s">
        <v>1314</v>
      </c>
    </row>
    <row r="4387" spans="1:16" ht="89.25">
      <c r="A4387" s="257">
        <v>340</v>
      </c>
      <c r="B4387" s="124"/>
      <c r="C4387" s="125" t="s">
        <v>814</v>
      </c>
      <c r="D4387" s="119">
        <v>43257</v>
      </c>
      <c r="E4387" s="120" t="s">
        <v>8656</v>
      </c>
      <c r="F4387" s="120" t="s">
        <v>15</v>
      </c>
      <c r="G4387" s="120">
        <v>5158</v>
      </c>
      <c r="H4387" s="124"/>
      <c r="I4387" s="128" t="s">
        <v>10495</v>
      </c>
      <c r="J4387" s="124"/>
      <c r="K4387" s="124"/>
      <c r="L4387" s="124"/>
      <c r="M4387" s="124"/>
      <c r="N4387" s="207">
        <v>311.37</v>
      </c>
      <c r="O4387" s="207">
        <v>0</v>
      </c>
      <c r="P4387" s="124" t="s">
        <v>1314</v>
      </c>
    </row>
    <row r="4388" spans="1:16" ht="89.25">
      <c r="A4388" s="257">
        <v>340</v>
      </c>
      <c r="B4388" s="124"/>
      <c r="C4388" s="125" t="s">
        <v>814</v>
      </c>
      <c r="D4388" s="119">
        <v>43257</v>
      </c>
      <c r="E4388" s="120" t="s">
        <v>8657</v>
      </c>
      <c r="F4388" s="120" t="s">
        <v>15</v>
      </c>
      <c r="G4388" s="120">
        <v>5157</v>
      </c>
      <c r="H4388" s="124"/>
      <c r="I4388" s="128" t="s">
        <v>10496</v>
      </c>
      <c r="J4388" s="124"/>
      <c r="K4388" s="124"/>
      <c r="L4388" s="124"/>
      <c r="M4388" s="124"/>
      <c r="N4388" s="207">
        <v>281.73</v>
      </c>
      <c r="O4388" s="207">
        <v>0</v>
      </c>
      <c r="P4388" s="124" t="s">
        <v>1314</v>
      </c>
    </row>
    <row r="4389" spans="1:16" ht="89.25">
      <c r="A4389" s="257">
        <v>340</v>
      </c>
      <c r="B4389" s="124"/>
      <c r="C4389" s="125" t="s">
        <v>814</v>
      </c>
      <c r="D4389" s="119">
        <v>43257</v>
      </c>
      <c r="E4389" s="120" t="s">
        <v>8658</v>
      </c>
      <c r="F4389" s="120" t="s">
        <v>15</v>
      </c>
      <c r="G4389" s="120">
        <v>5156</v>
      </c>
      <c r="H4389" s="124"/>
      <c r="I4389" s="128" t="s">
        <v>10497</v>
      </c>
      <c r="J4389" s="124"/>
      <c r="K4389" s="124"/>
      <c r="L4389" s="124"/>
      <c r="M4389" s="124"/>
      <c r="N4389" s="207">
        <v>302.31</v>
      </c>
      <c r="O4389" s="207">
        <v>0</v>
      </c>
      <c r="P4389" s="124" t="s">
        <v>1314</v>
      </c>
    </row>
    <row r="4390" spans="1:16" ht="51">
      <c r="A4390" s="257">
        <v>513</v>
      </c>
      <c r="B4390" s="124"/>
      <c r="C4390" s="125" t="s">
        <v>201</v>
      </c>
      <c r="D4390" s="119">
        <v>43257</v>
      </c>
      <c r="E4390" s="120" t="s">
        <v>8659</v>
      </c>
      <c r="F4390" s="120" t="s">
        <v>15</v>
      </c>
      <c r="G4390" s="120">
        <v>753999</v>
      </c>
      <c r="H4390" s="124"/>
      <c r="I4390" s="128" t="s">
        <v>4577</v>
      </c>
      <c r="J4390" s="124"/>
      <c r="K4390" s="124"/>
      <c r="L4390" s="124"/>
      <c r="M4390" s="124"/>
      <c r="N4390" s="207">
        <v>50</v>
      </c>
      <c r="O4390" s="207">
        <v>0</v>
      </c>
      <c r="P4390" s="124" t="s">
        <v>1314</v>
      </c>
    </row>
    <row r="4391" spans="1:16" ht="76.5">
      <c r="A4391" s="257" t="s">
        <v>620</v>
      </c>
      <c r="B4391" s="124"/>
      <c r="C4391" s="125" t="s">
        <v>714</v>
      </c>
      <c r="D4391" s="119">
        <v>43257</v>
      </c>
      <c r="E4391" s="120" t="s">
        <v>8660</v>
      </c>
      <c r="F4391" s="120" t="s">
        <v>1256</v>
      </c>
      <c r="G4391" s="120">
        <v>17954179</v>
      </c>
      <c r="H4391" s="124"/>
      <c r="I4391" s="128" t="s">
        <v>3647</v>
      </c>
      <c r="J4391" s="124"/>
      <c r="K4391" s="124"/>
      <c r="L4391" s="124"/>
      <c r="M4391" s="124"/>
      <c r="N4391" s="207">
        <v>0</v>
      </c>
      <c r="O4391" s="207">
        <v>7767.96</v>
      </c>
      <c r="P4391" s="124" t="s">
        <v>1314</v>
      </c>
    </row>
    <row r="4392" spans="1:16" ht="51">
      <c r="A4392" s="257">
        <v>513</v>
      </c>
      <c r="B4392" s="124"/>
      <c r="C4392" s="125" t="s">
        <v>201</v>
      </c>
      <c r="D4392" s="119">
        <v>43257</v>
      </c>
      <c r="E4392" s="120" t="s">
        <v>8661</v>
      </c>
      <c r="F4392" s="120" t="s">
        <v>15</v>
      </c>
      <c r="G4392" s="120">
        <v>754160</v>
      </c>
      <c r="H4392" s="124"/>
      <c r="I4392" s="128" t="s">
        <v>10498</v>
      </c>
      <c r="J4392" s="124"/>
      <c r="K4392" s="124"/>
      <c r="L4392" s="124"/>
      <c r="M4392" s="124"/>
      <c r="N4392" s="207">
        <v>50</v>
      </c>
      <c r="O4392" s="207">
        <v>0</v>
      </c>
      <c r="P4392" s="124" t="s">
        <v>1314</v>
      </c>
    </row>
    <row r="4393" spans="1:16" ht="51">
      <c r="A4393" s="257">
        <v>513</v>
      </c>
      <c r="B4393" s="124"/>
      <c r="C4393" s="125" t="s">
        <v>201</v>
      </c>
      <c r="D4393" s="119">
        <v>43257</v>
      </c>
      <c r="E4393" s="120" t="s">
        <v>8662</v>
      </c>
      <c r="F4393" s="120" t="s">
        <v>11</v>
      </c>
      <c r="G4393" s="120">
        <v>923699</v>
      </c>
      <c r="H4393" s="124"/>
      <c r="I4393" s="128" t="s">
        <v>10499</v>
      </c>
      <c r="J4393" s="124"/>
      <c r="K4393" s="124"/>
      <c r="L4393" s="124"/>
      <c r="M4393" s="124"/>
      <c r="N4393" s="207">
        <v>50</v>
      </c>
      <c r="O4393" s="207">
        <v>0</v>
      </c>
      <c r="P4393" s="124" t="s">
        <v>1314</v>
      </c>
    </row>
    <row r="4394" spans="1:16" ht="51">
      <c r="A4394" s="257" t="s">
        <v>619</v>
      </c>
      <c r="B4394" s="124"/>
      <c r="C4394" s="125" t="s">
        <v>713</v>
      </c>
      <c r="D4394" s="119">
        <v>43258</v>
      </c>
      <c r="E4394" s="120" t="s">
        <v>8663</v>
      </c>
      <c r="F4394" s="120" t="s">
        <v>3</v>
      </c>
      <c r="G4394" s="120">
        <v>1629249</v>
      </c>
      <c r="H4394" s="124"/>
      <c r="I4394" s="128" t="s">
        <v>10500</v>
      </c>
      <c r="J4394" s="124"/>
      <c r="K4394" s="124"/>
      <c r="L4394" s="124"/>
      <c r="M4394" s="124"/>
      <c r="N4394" s="207">
        <v>0</v>
      </c>
      <c r="O4394" s="207">
        <v>55.58</v>
      </c>
      <c r="P4394" s="124" t="s">
        <v>1314</v>
      </c>
    </row>
    <row r="4395" spans="1:16" ht="51">
      <c r="A4395" s="257" t="s">
        <v>619</v>
      </c>
      <c r="B4395" s="124"/>
      <c r="C4395" s="125" t="s">
        <v>713</v>
      </c>
      <c r="D4395" s="119">
        <v>43258</v>
      </c>
      <c r="E4395" s="120" t="s">
        <v>8664</v>
      </c>
      <c r="F4395" s="120" t="s">
        <v>3</v>
      </c>
      <c r="G4395" s="120">
        <v>1629252</v>
      </c>
      <c r="H4395" s="124"/>
      <c r="I4395" s="128" t="s">
        <v>10501</v>
      </c>
      <c r="J4395" s="124"/>
      <c r="K4395" s="124"/>
      <c r="L4395" s="124"/>
      <c r="M4395" s="124"/>
      <c r="N4395" s="207">
        <v>0</v>
      </c>
      <c r="O4395" s="207">
        <v>55.58</v>
      </c>
      <c r="P4395" s="124" t="s">
        <v>1314</v>
      </c>
    </row>
    <row r="4396" spans="1:16" ht="51">
      <c r="A4396" s="257" t="s">
        <v>619</v>
      </c>
      <c r="B4396" s="124"/>
      <c r="C4396" s="125" t="s">
        <v>713</v>
      </c>
      <c r="D4396" s="119">
        <v>43258</v>
      </c>
      <c r="E4396" s="120" t="s">
        <v>8665</v>
      </c>
      <c r="F4396" s="120" t="s">
        <v>3</v>
      </c>
      <c r="G4396" s="120">
        <v>1629255</v>
      </c>
      <c r="H4396" s="124"/>
      <c r="I4396" s="128" t="s">
        <v>10502</v>
      </c>
      <c r="J4396" s="124"/>
      <c r="K4396" s="124"/>
      <c r="L4396" s="124"/>
      <c r="M4396" s="124"/>
      <c r="N4396" s="207">
        <v>0</v>
      </c>
      <c r="O4396" s="207">
        <v>55.58</v>
      </c>
      <c r="P4396" s="124" t="s">
        <v>1314</v>
      </c>
    </row>
    <row r="4397" spans="1:16" ht="51">
      <c r="A4397" s="257" t="s">
        <v>619</v>
      </c>
      <c r="B4397" s="124"/>
      <c r="C4397" s="125" t="s">
        <v>713</v>
      </c>
      <c r="D4397" s="119">
        <v>43258</v>
      </c>
      <c r="E4397" s="120" t="s">
        <v>8666</v>
      </c>
      <c r="F4397" s="120" t="s">
        <v>3</v>
      </c>
      <c r="G4397" s="120">
        <v>1629257</v>
      </c>
      <c r="H4397" s="124"/>
      <c r="I4397" s="128" t="s">
        <v>10503</v>
      </c>
      <c r="J4397" s="124"/>
      <c r="K4397" s="124"/>
      <c r="L4397" s="124"/>
      <c r="M4397" s="124"/>
      <c r="N4397" s="207">
        <v>0</v>
      </c>
      <c r="O4397" s="207">
        <v>55.58</v>
      </c>
      <c r="P4397" s="124" t="s">
        <v>1314</v>
      </c>
    </row>
    <row r="4398" spans="1:16" ht="51">
      <c r="A4398" s="257" t="s">
        <v>619</v>
      </c>
      <c r="B4398" s="124"/>
      <c r="C4398" s="125" t="s">
        <v>713</v>
      </c>
      <c r="D4398" s="119">
        <v>43258</v>
      </c>
      <c r="E4398" s="120" t="s">
        <v>8667</v>
      </c>
      <c r="F4398" s="120" t="s">
        <v>3</v>
      </c>
      <c r="G4398" s="120">
        <v>1629259</v>
      </c>
      <c r="H4398" s="124"/>
      <c r="I4398" s="128" t="s">
        <v>10504</v>
      </c>
      <c r="J4398" s="124"/>
      <c r="K4398" s="124"/>
      <c r="L4398" s="124"/>
      <c r="M4398" s="124"/>
      <c r="N4398" s="207">
        <v>0</v>
      </c>
      <c r="O4398" s="207">
        <v>55.58</v>
      </c>
      <c r="P4398" s="124" t="s">
        <v>1314</v>
      </c>
    </row>
    <row r="4399" spans="1:16" ht="51">
      <c r="A4399" s="257" t="s">
        <v>619</v>
      </c>
      <c r="B4399" s="124"/>
      <c r="C4399" s="125" t="s">
        <v>713</v>
      </c>
      <c r="D4399" s="119">
        <v>43258</v>
      </c>
      <c r="E4399" s="120" t="s">
        <v>8668</v>
      </c>
      <c r="F4399" s="120" t="s">
        <v>3</v>
      </c>
      <c r="G4399" s="120">
        <v>1629261</v>
      </c>
      <c r="H4399" s="124"/>
      <c r="I4399" s="128" t="s">
        <v>10505</v>
      </c>
      <c r="J4399" s="124"/>
      <c r="K4399" s="124"/>
      <c r="L4399" s="124"/>
      <c r="M4399" s="124"/>
      <c r="N4399" s="207">
        <v>0</v>
      </c>
      <c r="O4399" s="207">
        <v>55.58</v>
      </c>
      <c r="P4399" s="124" t="s">
        <v>1314</v>
      </c>
    </row>
    <row r="4400" spans="1:16" ht="51">
      <c r="A4400" s="257" t="s">
        <v>619</v>
      </c>
      <c r="B4400" s="124"/>
      <c r="C4400" s="125" t="s">
        <v>713</v>
      </c>
      <c r="D4400" s="119">
        <v>43258</v>
      </c>
      <c r="E4400" s="120" t="s">
        <v>8669</v>
      </c>
      <c r="F4400" s="120" t="s">
        <v>3</v>
      </c>
      <c r="G4400" s="120">
        <v>1629268</v>
      </c>
      <c r="H4400" s="124"/>
      <c r="I4400" s="128" t="s">
        <v>10506</v>
      </c>
      <c r="J4400" s="124"/>
      <c r="K4400" s="124"/>
      <c r="L4400" s="124"/>
      <c r="M4400" s="124"/>
      <c r="N4400" s="207">
        <v>0</v>
      </c>
      <c r="O4400" s="207">
        <v>53</v>
      </c>
      <c r="P4400" s="124" t="s">
        <v>1314</v>
      </c>
    </row>
    <row r="4401" spans="1:16" ht="63.75">
      <c r="A4401" s="257">
        <v>373</v>
      </c>
      <c r="B4401" s="124"/>
      <c r="C4401" s="125" t="s">
        <v>1269</v>
      </c>
      <c r="D4401" s="119">
        <v>43258</v>
      </c>
      <c r="E4401" s="120" t="s">
        <v>8670</v>
      </c>
      <c r="F4401" s="120" t="s">
        <v>3</v>
      </c>
      <c r="G4401" s="120">
        <v>1629277</v>
      </c>
      <c r="H4401" s="124"/>
      <c r="I4401" s="128" t="s">
        <v>10507</v>
      </c>
      <c r="J4401" s="124"/>
      <c r="K4401" s="124"/>
      <c r="L4401" s="124"/>
      <c r="M4401" s="124"/>
      <c r="N4401" s="207">
        <v>0</v>
      </c>
      <c r="O4401" s="207">
        <v>1323</v>
      </c>
      <c r="P4401" s="124" t="s">
        <v>1314</v>
      </c>
    </row>
    <row r="4402" spans="1:16" ht="51">
      <c r="A4402" s="257" t="s">
        <v>619</v>
      </c>
      <c r="B4402" s="124"/>
      <c r="C4402" s="125" t="s">
        <v>713</v>
      </c>
      <c r="D4402" s="119">
        <v>43258</v>
      </c>
      <c r="E4402" s="120" t="s">
        <v>8671</v>
      </c>
      <c r="F4402" s="120" t="s">
        <v>3</v>
      </c>
      <c r="G4402" s="120">
        <v>1629280</v>
      </c>
      <c r="H4402" s="124"/>
      <c r="I4402" s="128" t="s">
        <v>10508</v>
      </c>
      <c r="J4402" s="124"/>
      <c r="K4402" s="124"/>
      <c r="L4402" s="124"/>
      <c r="M4402" s="124"/>
      <c r="N4402" s="207">
        <v>0</v>
      </c>
      <c r="O4402" s="207">
        <v>1726</v>
      </c>
      <c r="P4402" s="124" t="s">
        <v>1314</v>
      </c>
    </row>
    <row r="4403" spans="1:16" ht="51">
      <c r="A4403" s="257" t="s">
        <v>619</v>
      </c>
      <c r="B4403" s="124"/>
      <c r="C4403" s="125" t="s">
        <v>713</v>
      </c>
      <c r="D4403" s="119">
        <v>43258</v>
      </c>
      <c r="E4403" s="120" t="s">
        <v>8672</v>
      </c>
      <c r="F4403" s="120" t="s">
        <v>3</v>
      </c>
      <c r="G4403" s="120">
        <v>1629285</v>
      </c>
      <c r="H4403" s="124"/>
      <c r="I4403" s="128" t="s">
        <v>10509</v>
      </c>
      <c r="J4403" s="124"/>
      <c r="K4403" s="124"/>
      <c r="L4403" s="124"/>
      <c r="M4403" s="124"/>
      <c r="N4403" s="207">
        <v>0</v>
      </c>
      <c r="O4403" s="207">
        <v>818.85</v>
      </c>
      <c r="P4403" s="124" t="s">
        <v>1314</v>
      </c>
    </row>
    <row r="4404" spans="1:16" ht="51">
      <c r="A4404" s="257" t="s">
        <v>619</v>
      </c>
      <c r="B4404" s="124"/>
      <c r="C4404" s="125" t="s">
        <v>713</v>
      </c>
      <c r="D4404" s="119">
        <v>43258</v>
      </c>
      <c r="E4404" s="120" t="s">
        <v>8673</v>
      </c>
      <c r="F4404" s="120" t="s">
        <v>3</v>
      </c>
      <c r="G4404" s="120">
        <v>1629286</v>
      </c>
      <c r="H4404" s="124"/>
      <c r="I4404" s="128" t="s">
        <v>10510</v>
      </c>
      <c r="J4404" s="124"/>
      <c r="K4404" s="124"/>
      <c r="L4404" s="124"/>
      <c r="M4404" s="124"/>
      <c r="N4404" s="207">
        <v>0</v>
      </c>
      <c r="O4404" s="207">
        <v>850.26</v>
      </c>
      <c r="P4404" s="124" t="s">
        <v>1314</v>
      </c>
    </row>
    <row r="4405" spans="1:16" ht="51">
      <c r="A4405" s="257" t="s">
        <v>619</v>
      </c>
      <c r="B4405" s="124"/>
      <c r="C4405" s="125" t="s">
        <v>713</v>
      </c>
      <c r="D4405" s="119">
        <v>43258</v>
      </c>
      <c r="E4405" s="120" t="s">
        <v>8674</v>
      </c>
      <c r="F4405" s="120" t="s">
        <v>3</v>
      </c>
      <c r="G4405" s="120">
        <v>1629290</v>
      </c>
      <c r="H4405" s="124"/>
      <c r="I4405" s="128" t="s">
        <v>10511</v>
      </c>
      <c r="J4405" s="124"/>
      <c r="K4405" s="124"/>
      <c r="L4405" s="124"/>
      <c r="M4405" s="124"/>
      <c r="N4405" s="207">
        <v>0</v>
      </c>
      <c r="O4405" s="207">
        <v>1659.68</v>
      </c>
      <c r="P4405" s="124" t="s">
        <v>1314</v>
      </c>
    </row>
    <row r="4406" spans="1:16" ht="51">
      <c r="A4406" s="257" t="s">
        <v>619</v>
      </c>
      <c r="B4406" s="124"/>
      <c r="C4406" s="125" t="s">
        <v>713</v>
      </c>
      <c r="D4406" s="119">
        <v>43258</v>
      </c>
      <c r="E4406" s="120" t="s">
        <v>8675</v>
      </c>
      <c r="F4406" s="120" t="s">
        <v>3</v>
      </c>
      <c r="G4406" s="120">
        <v>1629167</v>
      </c>
      <c r="H4406" s="124"/>
      <c r="I4406" s="128" t="s">
        <v>10512</v>
      </c>
      <c r="J4406" s="124"/>
      <c r="K4406" s="124"/>
      <c r="L4406" s="124"/>
      <c r="M4406" s="124"/>
      <c r="N4406" s="207">
        <v>0</v>
      </c>
      <c r="O4406" s="207">
        <v>531</v>
      </c>
      <c r="P4406" s="124" t="s">
        <v>1314</v>
      </c>
    </row>
    <row r="4407" spans="1:16" ht="51">
      <c r="A4407" s="257" t="s">
        <v>619</v>
      </c>
      <c r="B4407" s="124"/>
      <c r="C4407" s="125" t="s">
        <v>713</v>
      </c>
      <c r="D4407" s="119">
        <v>43258</v>
      </c>
      <c r="E4407" s="120" t="s">
        <v>8676</v>
      </c>
      <c r="F4407" s="120" t="s">
        <v>3</v>
      </c>
      <c r="G4407" s="120">
        <v>1629168</v>
      </c>
      <c r="H4407" s="124"/>
      <c r="I4407" s="128" t="s">
        <v>10513</v>
      </c>
      <c r="J4407" s="124"/>
      <c r="K4407" s="124"/>
      <c r="L4407" s="124"/>
      <c r="M4407" s="124"/>
      <c r="N4407" s="207">
        <v>0</v>
      </c>
      <c r="O4407" s="207">
        <v>531</v>
      </c>
      <c r="P4407" s="124" t="s">
        <v>1314</v>
      </c>
    </row>
    <row r="4408" spans="1:16" ht="51">
      <c r="A4408" s="257" t="s">
        <v>619</v>
      </c>
      <c r="B4408" s="124"/>
      <c r="C4408" s="125" t="s">
        <v>713</v>
      </c>
      <c r="D4408" s="119">
        <v>43258</v>
      </c>
      <c r="E4408" s="120" t="s">
        <v>8677</v>
      </c>
      <c r="F4408" s="120" t="s">
        <v>3</v>
      </c>
      <c r="G4408" s="120">
        <v>1629177</v>
      </c>
      <c r="H4408" s="124"/>
      <c r="I4408" s="128" t="s">
        <v>10514</v>
      </c>
      <c r="J4408" s="124"/>
      <c r="K4408" s="124"/>
      <c r="L4408" s="124"/>
      <c r="M4408" s="124"/>
      <c r="N4408" s="207">
        <v>0</v>
      </c>
      <c r="O4408" s="207">
        <v>530.5</v>
      </c>
      <c r="P4408" s="124" t="s">
        <v>1314</v>
      </c>
    </row>
    <row r="4409" spans="1:16" ht="51">
      <c r="A4409" s="257" t="s">
        <v>619</v>
      </c>
      <c r="B4409" s="124"/>
      <c r="C4409" s="125" t="s">
        <v>713</v>
      </c>
      <c r="D4409" s="119">
        <v>43258</v>
      </c>
      <c r="E4409" s="120" t="s">
        <v>8678</v>
      </c>
      <c r="F4409" s="120" t="s">
        <v>3</v>
      </c>
      <c r="G4409" s="120">
        <v>1629179</v>
      </c>
      <c r="H4409" s="124"/>
      <c r="I4409" s="128" t="s">
        <v>10515</v>
      </c>
      <c r="J4409" s="124"/>
      <c r="K4409" s="124"/>
      <c r="L4409" s="124"/>
      <c r="M4409" s="124"/>
      <c r="N4409" s="207">
        <v>0</v>
      </c>
      <c r="O4409" s="207">
        <v>531</v>
      </c>
      <c r="P4409" s="124" t="s">
        <v>1314</v>
      </c>
    </row>
    <row r="4410" spans="1:16" ht="51">
      <c r="A4410" s="257" t="s">
        <v>619</v>
      </c>
      <c r="B4410" s="124"/>
      <c r="C4410" s="125" t="s">
        <v>713</v>
      </c>
      <c r="D4410" s="119">
        <v>43258</v>
      </c>
      <c r="E4410" s="120" t="s">
        <v>8679</v>
      </c>
      <c r="F4410" s="120" t="s">
        <v>3</v>
      </c>
      <c r="G4410" s="120">
        <v>1629181</v>
      </c>
      <c r="H4410" s="124"/>
      <c r="I4410" s="128" t="s">
        <v>10516</v>
      </c>
      <c r="J4410" s="124"/>
      <c r="K4410" s="124"/>
      <c r="L4410" s="124"/>
      <c r="M4410" s="124"/>
      <c r="N4410" s="207">
        <v>0</v>
      </c>
      <c r="O4410" s="207">
        <v>5774.82</v>
      </c>
      <c r="P4410" s="124" t="s">
        <v>1314</v>
      </c>
    </row>
    <row r="4411" spans="1:16" ht="51">
      <c r="A4411" s="257" t="s">
        <v>619</v>
      </c>
      <c r="B4411" s="124"/>
      <c r="C4411" s="125" t="s">
        <v>713</v>
      </c>
      <c r="D4411" s="119">
        <v>43258</v>
      </c>
      <c r="E4411" s="120" t="s">
        <v>8680</v>
      </c>
      <c r="F4411" s="120" t="s">
        <v>3</v>
      </c>
      <c r="G4411" s="120">
        <v>1629225</v>
      </c>
      <c r="H4411" s="124"/>
      <c r="I4411" s="128" t="s">
        <v>10517</v>
      </c>
      <c r="J4411" s="124"/>
      <c r="K4411" s="124"/>
      <c r="L4411" s="124"/>
      <c r="M4411" s="124"/>
      <c r="N4411" s="207">
        <v>0</v>
      </c>
      <c r="O4411" s="207">
        <v>465</v>
      </c>
      <c r="P4411" s="124" t="s">
        <v>1314</v>
      </c>
    </row>
    <row r="4412" spans="1:16" ht="51">
      <c r="A4412" s="257">
        <v>163</v>
      </c>
      <c r="B4412" s="124"/>
      <c r="C4412" s="125" t="s">
        <v>748</v>
      </c>
      <c r="D4412" s="119">
        <v>43258</v>
      </c>
      <c r="E4412" s="120" t="s">
        <v>8681</v>
      </c>
      <c r="F4412" s="120" t="s">
        <v>3</v>
      </c>
      <c r="G4412" s="120">
        <v>1629238</v>
      </c>
      <c r="H4412" s="124"/>
      <c r="I4412" s="128" t="s">
        <v>10518</v>
      </c>
      <c r="J4412" s="124"/>
      <c r="K4412" s="124"/>
      <c r="L4412" s="124"/>
      <c r="M4412" s="124"/>
      <c r="N4412" s="207">
        <v>0</v>
      </c>
      <c r="O4412" s="207">
        <v>53.9</v>
      </c>
      <c r="P4412" s="124" t="s">
        <v>1314</v>
      </c>
    </row>
    <row r="4413" spans="1:16" ht="51">
      <c r="A4413" s="257" t="s">
        <v>619</v>
      </c>
      <c r="B4413" s="124"/>
      <c r="C4413" s="125" t="s">
        <v>713</v>
      </c>
      <c r="D4413" s="119">
        <v>43258</v>
      </c>
      <c r="E4413" s="120" t="s">
        <v>8682</v>
      </c>
      <c r="F4413" s="120" t="s">
        <v>3</v>
      </c>
      <c r="G4413" s="120">
        <v>1629239</v>
      </c>
      <c r="H4413" s="124"/>
      <c r="I4413" s="128" t="s">
        <v>10519</v>
      </c>
      <c r="J4413" s="124"/>
      <c r="K4413" s="124"/>
      <c r="L4413" s="124"/>
      <c r="M4413" s="124"/>
      <c r="N4413" s="207">
        <v>0</v>
      </c>
      <c r="O4413" s="207">
        <v>0.12</v>
      </c>
      <c r="P4413" s="124" t="s">
        <v>3943</v>
      </c>
    </row>
    <row r="4414" spans="1:16" ht="51">
      <c r="A4414" s="257" t="s">
        <v>619</v>
      </c>
      <c r="B4414" s="124"/>
      <c r="C4414" s="125" t="s">
        <v>713</v>
      </c>
      <c r="D4414" s="119">
        <v>43258</v>
      </c>
      <c r="E4414" s="120" t="s">
        <v>8683</v>
      </c>
      <c r="F4414" s="120" t="s">
        <v>3</v>
      </c>
      <c r="G4414" s="120">
        <v>1629244</v>
      </c>
      <c r="H4414" s="124"/>
      <c r="I4414" s="128" t="s">
        <v>10520</v>
      </c>
      <c r="J4414" s="124"/>
      <c r="K4414" s="124"/>
      <c r="L4414" s="124"/>
      <c r="M4414" s="124"/>
      <c r="N4414" s="207">
        <v>0</v>
      </c>
      <c r="O4414" s="207">
        <v>1115.58</v>
      </c>
      <c r="P4414" s="124" t="s">
        <v>1314</v>
      </c>
    </row>
    <row r="4415" spans="1:16" ht="51">
      <c r="A4415" s="257" t="s">
        <v>619</v>
      </c>
      <c r="B4415" s="124"/>
      <c r="C4415" s="125" t="s">
        <v>713</v>
      </c>
      <c r="D4415" s="119">
        <v>43258</v>
      </c>
      <c r="E4415" s="120" t="s">
        <v>8684</v>
      </c>
      <c r="F4415" s="120" t="s">
        <v>3</v>
      </c>
      <c r="G4415" s="120">
        <v>1629246</v>
      </c>
      <c r="H4415" s="124"/>
      <c r="I4415" s="128" t="s">
        <v>10521</v>
      </c>
      <c r="J4415" s="124"/>
      <c r="K4415" s="124"/>
      <c r="L4415" s="124"/>
      <c r="M4415" s="124"/>
      <c r="N4415" s="207">
        <v>0</v>
      </c>
      <c r="O4415" s="207">
        <v>1115.58</v>
      </c>
      <c r="P4415" s="124" t="s">
        <v>1314</v>
      </c>
    </row>
    <row r="4416" spans="1:16" ht="51">
      <c r="A4416" s="257">
        <v>20</v>
      </c>
      <c r="B4416" s="124"/>
      <c r="C4416" s="125" t="s">
        <v>693</v>
      </c>
      <c r="D4416" s="119">
        <v>43258</v>
      </c>
      <c r="E4416" s="120" t="s">
        <v>8685</v>
      </c>
      <c r="F4416" s="120" t="s">
        <v>3</v>
      </c>
      <c r="G4416" s="120">
        <v>1629409</v>
      </c>
      <c r="H4416" s="124"/>
      <c r="I4416" s="128" t="s">
        <v>10522</v>
      </c>
      <c r="J4416" s="124"/>
      <c r="K4416" s="124"/>
      <c r="L4416" s="124"/>
      <c r="M4416" s="124"/>
      <c r="N4416" s="207">
        <v>0</v>
      </c>
      <c r="O4416" s="207">
        <v>300</v>
      </c>
      <c r="P4416" s="124" t="s">
        <v>1314</v>
      </c>
    </row>
    <row r="4417" spans="1:16" ht="51">
      <c r="A4417" s="257">
        <v>20</v>
      </c>
      <c r="B4417" s="124"/>
      <c r="C4417" s="125" t="s">
        <v>693</v>
      </c>
      <c r="D4417" s="119">
        <v>43258</v>
      </c>
      <c r="E4417" s="120" t="s">
        <v>8686</v>
      </c>
      <c r="F4417" s="120" t="s">
        <v>3</v>
      </c>
      <c r="G4417" s="120">
        <v>1629410</v>
      </c>
      <c r="H4417" s="124"/>
      <c r="I4417" s="128" t="s">
        <v>10523</v>
      </c>
      <c r="J4417" s="124"/>
      <c r="K4417" s="124"/>
      <c r="L4417" s="124"/>
      <c r="M4417" s="124"/>
      <c r="N4417" s="207">
        <v>0</v>
      </c>
      <c r="O4417" s="207">
        <v>300</v>
      </c>
      <c r="P4417" s="124" t="s">
        <v>1314</v>
      </c>
    </row>
    <row r="4418" spans="1:16" ht="51">
      <c r="A4418" s="257">
        <v>20</v>
      </c>
      <c r="B4418" s="124"/>
      <c r="C4418" s="125" t="s">
        <v>693</v>
      </c>
      <c r="D4418" s="119">
        <v>43258</v>
      </c>
      <c r="E4418" s="120" t="s">
        <v>8687</v>
      </c>
      <c r="F4418" s="120" t="s">
        <v>3</v>
      </c>
      <c r="G4418" s="120">
        <v>1629415</v>
      </c>
      <c r="H4418" s="124"/>
      <c r="I4418" s="128" t="s">
        <v>10524</v>
      </c>
      <c r="J4418" s="124"/>
      <c r="K4418" s="124"/>
      <c r="L4418" s="124"/>
      <c r="M4418" s="124"/>
      <c r="N4418" s="207">
        <v>0</v>
      </c>
      <c r="O4418" s="207">
        <v>300</v>
      </c>
      <c r="P4418" s="124" t="s">
        <v>1314</v>
      </c>
    </row>
    <row r="4419" spans="1:16" ht="51">
      <c r="A4419" s="257">
        <v>20</v>
      </c>
      <c r="B4419" s="124"/>
      <c r="C4419" s="125" t="s">
        <v>693</v>
      </c>
      <c r="D4419" s="119">
        <v>43258</v>
      </c>
      <c r="E4419" s="120" t="s">
        <v>8688</v>
      </c>
      <c r="F4419" s="120" t="s">
        <v>3</v>
      </c>
      <c r="G4419" s="120">
        <v>1629418</v>
      </c>
      <c r="H4419" s="124"/>
      <c r="I4419" s="128" t="s">
        <v>10525</v>
      </c>
      <c r="J4419" s="124"/>
      <c r="K4419" s="124"/>
      <c r="L4419" s="124"/>
      <c r="M4419" s="124"/>
      <c r="N4419" s="207">
        <v>0</v>
      </c>
      <c r="O4419" s="207">
        <v>300</v>
      </c>
      <c r="P4419" s="124" t="s">
        <v>1314</v>
      </c>
    </row>
    <row r="4420" spans="1:16" ht="51">
      <c r="A4420" s="257" t="s">
        <v>619</v>
      </c>
      <c r="B4420" s="124"/>
      <c r="C4420" s="125" t="s">
        <v>713</v>
      </c>
      <c r="D4420" s="119">
        <v>43258</v>
      </c>
      <c r="E4420" s="120" t="s">
        <v>8689</v>
      </c>
      <c r="F4420" s="120" t="s">
        <v>3</v>
      </c>
      <c r="G4420" s="120">
        <v>1629429</v>
      </c>
      <c r="H4420" s="124"/>
      <c r="I4420" s="128" t="s">
        <v>10526</v>
      </c>
      <c r="J4420" s="124"/>
      <c r="K4420" s="124"/>
      <c r="L4420" s="124"/>
      <c r="M4420" s="124"/>
      <c r="N4420" s="207">
        <v>0</v>
      </c>
      <c r="O4420" s="207">
        <v>1.05</v>
      </c>
      <c r="P4420" s="124" t="s">
        <v>1314</v>
      </c>
    </row>
    <row r="4421" spans="1:16" ht="51">
      <c r="A4421" s="257" t="s">
        <v>619</v>
      </c>
      <c r="B4421" s="124"/>
      <c r="C4421" s="125" t="s">
        <v>713</v>
      </c>
      <c r="D4421" s="119">
        <v>43258</v>
      </c>
      <c r="E4421" s="120" t="s">
        <v>8690</v>
      </c>
      <c r="F4421" s="120" t="s">
        <v>3</v>
      </c>
      <c r="G4421" s="120">
        <v>1629431</v>
      </c>
      <c r="H4421" s="124"/>
      <c r="I4421" s="128" t="s">
        <v>10527</v>
      </c>
      <c r="J4421" s="124"/>
      <c r="K4421" s="124"/>
      <c r="L4421" s="124"/>
      <c r="M4421" s="124"/>
      <c r="N4421" s="207">
        <v>0</v>
      </c>
      <c r="O4421" s="207">
        <v>1.27</v>
      </c>
      <c r="P4421" s="124" t="s">
        <v>1314</v>
      </c>
    </row>
    <row r="4422" spans="1:16" ht="38.25">
      <c r="A4422" s="257">
        <v>35</v>
      </c>
      <c r="B4422" s="124"/>
      <c r="C4422" s="125" t="s">
        <v>696</v>
      </c>
      <c r="D4422" s="119">
        <v>43258</v>
      </c>
      <c r="E4422" s="120" t="s">
        <v>8691</v>
      </c>
      <c r="F4422" s="120" t="s">
        <v>3</v>
      </c>
      <c r="G4422" s="120">
        <v>1629336</v>
      </c>
      <c r="H4422" s="124"/>
      <c r="I4422" s="128" t="s">
        <v>1398</v>
      </c>
      <c r="J4422" s="124"/>
      <c r="K4422" s="124"/>
      <c r="L4422" s="124"/>
      <c r="M4422" s="124"/>
      <c r="N4422" s="207">
        <v>0</v>
      </c>
      <c r="O4422" s="207">
        <v>1203.3900000000001</v>
      </c>
      <c r="P4422" s="124" t="s">
        <v>1314</v>
      </c>
    </row>
    <row r="4423" spans="1:16" ht="51">
      <c r="A4423" s="257" t="s">
        <v>619</v>
      </c>
      <c r="B4423" s="124"/>
      <c r="C4423" s="125" t="s">
        <v>713</v>
      </c>
      <c r="D4423" s="119">
        <v>43258</v>
      </c>
      <c r="E4423" s="120" t="s">
        <v>8692</v>
      </c>
      <c r="F4423" s="120" t="s">
        <v>3</v>
      </c>
      <c r="G4423" s="120">
        <v>1629357</v>
      </c>
      <c r="H4423" s="124"/>
      <c r="I4423" s="128" t="s">
        <v>10528</v>
      </c>
      <c r="J4423" s="124"/>
      <c r="K4423" s="124"/>
      <c r="L4423" s="124"/>
      <c r="M4423" s="124"/>
      <c r="N4423" s="207">
        <v>0</v>
      </c>
      <c r="O4423" s="207">
        <v>1709.28</v>
      </c>
      <c r="P4423" s="124" t="s">
        <v>1314</v>
      </c>
    </row>
    <row r="4424" spans="1:16" ht="51">
      <c r="A4424" s="257" t="s">
        <v>619</v>
      </c>
      <c r="B4424" s="124"/>
      <c r="C4424" s="125" t="s">
        <v>713</v>
      </c>
      <c r="D4424" s="119">
        <v>43258</v>
      </c>
      <c r="E4424" s="120" t="s">
        <v>8693</v>
      </c>
      <c r="F4424" s="120" t="s">
        <v>3</v>
      </c>
      <c r="G4424" s="120">
        <v>1629358</v>
      </c>
      <c r="H4424" s="124"/>
      <c r="I4424" s="128" t="s">
        <v>10529</v>
      </c>
      <c r="J4424" s="124"/>
      <c r="K4424" s="124"/>
      <c r="L4424" s="124"/>
      <c r="M4424" s="124"/>
      <c r="N4424" s="207">
        <v>0</v>
      </c>
      <c r="O4424" s="207">
        <v>0.99</v>
      </c>
      <c r="P4424" s="124" t="s">
        <v>1314</v>
      </c>
    </row>
    <row r="4425" spans="1:16" ht="51">
      <c r="A4425" s="257">
        <v>163</v>
      </c>
      <c r="B4425" s="124"/>
      <c r="C4425" s="125" t="s">
        <v>748</v>
      </c>
      <c r="D4425" s="119">
        <v>43258</v>
      </c>
      <c r="E4425" s="120" t="s">
        <v>8694</v>
      </c>
      <c r="F4425" s="120" t="s">
        <v>3</v>
      </c>
      <c r="G4425" s="120">
        <v>1629359</v>
      </c>
      <c r="H4425" s="124"/>
      <c r="I4425" s="128" t="s">
        <v>10530</v>
      </c>
      <c r="J4425" s="124"/>
      <c r="K4425" s="124"/>
      <c r="L4425" s="124"/>
      <c r="M4425" s="124"/>
      <c r="N4425" s="207">
        <v>0</v>
      </c>
      <c r="O4425" s="207">
        <v>63.14</v>
      </c>
      <c r="P4425" s="124" t="s">
        <v>1314</v>
      </c>
    </row>
    <row r="4426" spans="1:16" ht="51">
      <c r="A4426" s="257">
        <v>163</v>
      </c>
      <c r="B4426" s="124"/>
      <c r="C4426" s="125" t="s">
        <v>748</v>
      </c>
      <c r="D4426" s="119">
        <v>43258</v>
      </c>
      <c r="E4426" s="120" t="s">
        <v>8695</v>
      </c>
      <c r="F4426" s="120" t="s">
        <v>3</v>
      </c>
      <c r="G4426" s="120">
        <v>1629360</v>
      </c>
      <c r="H4426" s="124"/>
      <c r="I4426" s="128" t="s">
        <v>10531</v>
      </c>
      <c r="J4426" s="124"/>
      <c r="K4426" s="124"/>
      <c r="L4426" s="124"/>
      <c r="M4426" s="124"/>
      <c r="N4426" s="207">
        <v>0</v>
      </c>
      <c r="O4426" s="207">
        <v>27.35</v>
      </c>
      <c r="P4426" s="124" t="s">
        <v>1314</v>
      </c>
    </row>
    <row r="4427" spans="1:16" ht="51">
      <c r="A4427" s="257">
        <v>48</v>
      </c>
      <c r="B4427" s="124"/>
      <c r="C4427" s="125" t="s">
        <v>700</v>
      </c>
      <c r="D4427" s="119">
        <v>43258</v>
      </c>
      <c r="E4427" s="120" t="s">
        <v>8696</v>
      </c>
      <c r="F4427" s="120" t="s">
        <v>3</v>
      </c>
      <c r="G4427" s="120">
        <v>1629372</v>
      </c>
      <c r="H4427" s="124"/>
      <c r="I4427" s="128" t="s">
        <v>10532</v>
      </c>
      <c r="J4427" s="124"/>
      <c r="K4427" s="124"/>
      <c r="L4427" s="124"/>
      <c r="M4427" s="124"/>
      <c r="N4427" s="207">
        <v>0</v>
      </c>
      <c r="O4427" s="207">
        <v>1092</v>
      </c>
      <c r="P4427" s="124" t="s">
        <v>1314</v>
      </c>
    </row>
    <row r="4428" spans="1:16" ht="51">
      <c r="A4428" s="257">
        <v>526</v>
      </c>
      <c r="B4428" s="124"/>
      <c r="C4428" s="125" t="s">
        <v>846</v>
      </c>
      <c r="D4428" s="119">
        <v>43258</v>
      </c>
      <c r="E4428" s="120" t="s">
        <v>8697</v>
      </c>
      <c r="F4428" s="120" t="s">
        <v>3</v>
      </c>
      <c r="G4428" s="120">
        <v>1629401</v>
      </c>
      <c r="H4428" s="124"/>
      <c r="I4428" s="128" t="s">
        <v>10533</v>
      </c>
      <c r="J4428" s="124"/>
      <c r="K4428" s="124"/>
      <c r="L4428" s="124"/>
      <c r="M4428" s="124"/>
      <c r="N4428" s="207">
        <v>0</v>
      </c>
      <c r="O4428" s="207">
        <v>3403</v>
      </c>
      <c r="P4428" s="124" t="s">
        <v>1314</v>
      </c>
    </row>
    <row r="4429" spans="1:16" ht="51">
      <c r="A4429" s="257">
        <v>20</v>
      </c>
      <c r="B4429" s="124"/>
      <c r="C4429" s="125" t="s">
        <v>693</v>
      </c>
      <c r="D4429" s="119">
        <v>43258</v>
      </c>
      <c r="E4429" s="120" t="s">
        <v>8698</v>
      </c>
      <c r="F4429" s="120" t="s">
        <v>3</v>
      </c>
      <c r="G4429" s="120">
        <v>1629405</v>
      </c>
      <c r="H4429" s="124"/>
      <c r="I4429" s="128" t="s">
        <v>10534</v>
      </c>
      <c r="J4429" s="124"/>
      <c r="K4429" s="124"/>
      <c r="L4429" s="124"/>
      <c r="M4429" s="124"/>
      <c r="N4429" s="207">
        <v>0</v>
      </c>
      <c r="O4429" s="207">
        <v>300</v>
      </c>
      <c r="P4429" s="124" t="s">
        <v>1314</v>
      </c>
    </row>
    <row r="4430" spans="1:16" ht="51">
      <c r="A4430" s="257">
        <v>574</v>
      </c>
      <c r="B4430" s="124"/>
      <c r="C4430" s="125" t="s">
        <v>850</v>
      </c>
      <c r="D4430" s="119">
        <v>43258</v>
      </c>
      <c r="E4430" s="120" t="s">
        <v>8699</v>
      </c>
      <c r="F4430" s="120" t="s">
        <v>3</v>
      </c>
      <c r="G4430" s="120">
        <v>1629303</v>
      </c>
      <c r="H4430" s="124"/>
      <c r="I4430" s="128" t="s">
        <v>10535</v>
      </c>
      <c r="J4430" s="124"/>
      <c r="K4430" s="124"/>
      <c r="L4430" s="124"/>
      <c r="M4430" s="124"/>
      <c r="N4430" s="207">
        <v>0</v>
      </c>
      <c r="O4430" s="207">
        <v>189854.33000000002</v>
      </c>
      <c r="P4430" s="124" t="s">
        <v>1314</v>
      </c>
    </row>
    <row r="4431" spans="1:16" ht="51">
      <c r="A4431" s="257">
        <v>574</v>
      </c>
      <c r="B4431" s="124"/>
      <c r="C4431" s="125" t="s">
        <v>850</v>
      </c>
      <c r="D4431" s="119">
        <v>43258</v>
      </c>
      <c r="E4431" s="120" t="s">
        <v>8700</v>
      </c>
      <c r="F4431" s="120" t="s">
        <v>3</v>
      </c>
      <c r="G4431" s="120">
        <v>1629305</v>
      </c>
      <c r="H4431" s="124"/>
      <c r="I4431" s="128" t="s">
        <v>10536</v>
      </c>
      <c r="J4431" s="124"/>
      <c r="K4431" s="124"/>
      <c r="L4431" s="124"/>
      <c r="M4431" s="124"/>
      <c r="N4431" s="207">
        <v>0</v>
      </c>
      <c r="O4431" s="207">
        <v>15266.5</v>
      </c>
      <c r="P4431" s="124" t="s">
        <v>1314</v>
      </c>
    </row>
    <row r="4432" spans="1:16" ht="51">
      <c r="A4432" s="257" t="s">
        <v>619</v>
      </c>
      <c r="B4432" s="124"/>
      <c r="C4432" s="125" t="s">
        <v>713</v>
      </c>
      <c r="D4432" s="119">
        <v>43258</v>
      </c>
      <c r="E4432" s="120" t="s">
        <v>8701</v>
      </c>
      <c r="F4432" s="120" t="s">
        <v>3</v>
      </c>
      <c r="G4432" s="120">
        <v>1629241</v>
      </c>
      <c r="H4432" s="124"/>
      <c r="I4432" s="128" t="s">
        <v>10537</v>
      </c>
      <c r="J4432" s="124"/>
      <c r="K4432" s="124"/>
      <c r="L4432" s="124"/>
      <c r="M4432" s="124"/>
      <c r="N4432" s="207">
        <v>0</v>
      </c>
      <c r="O4432" s="207">
        <v>4793.26</v>
      </c>
      <c r="P4432" s="124" t="s">
        <v>1314</v>
      </c>
    </row>
    <row r="4433" spans="1:16" ht="51">
      <c r="A4433" s="257" t="s">
        <v>619</v>
      </c>
      <c r="B4433" s="124"/>
      <c r="C4433" s="125" t="s">
        <v>713</v>
      </c>
      <c r="D4433" s="119">
        <v>43258</v>
      </c>
      <c r="E4433" s="120" t="s">
        <v>8702</v>
      </c>
      <c r="F4433" s="120" t="s">
        <v>3</v>
      </c>
      <c r="G4433" s="120">
        <v>1629247</v>
      </c>
      <c r="H4433" s="124"/>
      <c r="I4433" s="128" t="s">
        <v>10538</v>
      </c>
      <c r="J4433" s="124"/>
      <c r="K4433" s="124"/>
      <c r="L4433" s="124"/>
      <c r="M4433" s="124"/>
      <c r="N4433" s="207">
        <v>0</v>
      </c>
      <c r="O4433" s="207">
        <v>40825.5</v>
      </c>
      <c r="P4433" s="124" t="s">
        <v>1314</v>
      </c>
    </row>
    <row r="4434" spans="1:16" ht="51">
      <c r="A4434" s="257" t="s">
        <v>619</v>
      </c>
      <c r="B4434" s="124"/>
      <c r="C4434" s="125" t="s">
        <v>713</v>
      </c>
      <c r="D4434" s="119">
        <v>43258</v>
      </c>
      <c r="E4434" s="120" t="s">
        <v>8703</v>
      </c>
      <c r="F4434" s="120" t="s">
        <v>3</v>
      </c>
      <c r="G4434" s="120">
        <v>1629251</v>
      </c>
      <c r="H4434" s="124"/>
      <c r="I4434" s="128" t="s">
        <v>10539</v>
      </c>
      <c r="J4434" s="124"/>
      <c r="K4434" s="124"/>
      <c r="L4434" s="124"/>
      <c r="M4434" s="124"/>
      <c r="N4434" s="207">
        <v>0</v>
      </c>
      <c r="O4434" s="207">
        <v>2553.4</v>
      </c>
      <c r="P4434" s="124" t="s">
        <v>1314</v>
      </c>
    </row>
    <row r="4435" spans="1:16" ht="63.75">
      <c r="A4435" s="257">
        <v>86</v>
      </c>
      <c r="B4435" s="124"/>
      <c r="C4435" s="125" t="s">
        <v>710</v>
      </c>
      <c r="D4435" s="119">
        <v>43258</v>
      </c>
      <c r="E4435" s="120" t="s">
        <v>8704</v>
      </c>
      <c r="F4435" s="120" t="s">
        <v>3</v>
      </c>
      <c r="G4435" s="120">
        <v>1629254</v>
      </c>
      <c r="H4435" s="124"/>
      <c r="I4435" s="128" t="s">
        <v>10540</v>
      </c>
      <c r="J4435" s="124"/>
      <c r="K4435" s="124"/>
      <c r="L4435" s="124"/>
      <c r="M4435" s="124"/>
      <c r="N4435" s="207">
        <v>0</v>
      </c>
      <c r="O4435" s="207">
        <v>2810</v>
      </c>
      <c r="P4435" s="124" t="s">
        <v>3943</v>
      </c>
    </row>
    <row r="4436" spans="1:16" ht="51">
      <c r="A4436" s="257" t="s">
        <v>619</v>
      </c>
      <c r="B4436" s="124"/>
      <c r="C4436" s="125" t="s">
        <v>713</v>
      </c>
      <c r="D4436" s="119">
        <v>43258</v>
      </c>
      <c r="E4436" s="120" t="s">
        <v>8705</v>
      </c>
      <c r="F4436" s="120" t="s">
        <v>3</v>
      </c>
      <c r="G4436" s="120">
        <v>1629256</v>
      </c>
      <c r="H4436" s="124"/>
      <c r="I4436" s="128" t="s">
        <v>10541</v>
      </c>
      <c r="J4436" s="124"/>
      <c r="K4436" s="124"/>
      <c r="L4436" s="124"/>
      <c r="M4436" s="124"/>
      <c r="N4436" s="207">
        <v>0</v>
      </c>
      <c r="O4436" s="207">
        <v>111.76</v>
      </c>
      <c r="P4436" s="124" t="s">
        <v>1314</v>
      </c>
    </row>
    <row r="4437" spans="1:16" ht="51">
      <c r="A4437" s="257" t="s">
        <v>619</v>
      </c>
      <c r="B4437" s="124"/>
      <c r="C4437" s="125" t="s">
        <v>713</v>
      </c>
      <c r="D4437" s="119">
        <v>43258</v>
      </c>
      <c r="E4437" s="120" t="s">
        <v>8706</v>
      </c>
      <c r="F4437" s="120" t="s">
        <v>3</v>
      </c>
      <c r="G4437" s="120">
        <v>1629260</v>
      </c>
      <c r="H4437" s="124"/>
      <c r="I4437" s="128" t="s">
        <v>10542</v>
      </c>
      <c r="J4437" s="124"/>
      <c r="K4437" s="124"/>
      <c r="L4437" s="124"/>
      <c r="M4437" s="124"/>
      <c r="N4437" s="207">
        <v>0</v>
      </c>
      <c r="O4437" s="207">
        <v>4493.54</v>
      </c>
      <c r="P4437" s="124" t="s">
        <v>1314</v>
      </c>
    </row>
    <row r="4438" spans="1:16" ht="51">
      <c r="A4438" s="257" t="s">
        <v>619</v>
      </c>
      <c r="B4438" s="124"/>
      <c r="C4438" s="125" t="s">
        <v>713</v>
      </c>
      <c r="D4438" s="119">
        <v>43258</v>
      </c>
      <c r="E4438" s="120" t="s">
        <v>8707</v>
      </c>
      <c r="F4438" s="120" t="s">
        <v>3</v>
      </c>
      <c r="G4438" s="120">
        <v>1629262</v>
      </c>
      <c r="H4438" s="124"/>
      <c r="I4438" s="128" t="s">
        <v>10543</v>
      </c>
      <c r="J4438" s="124"/>
      <c r="K4438" s="124"/>
      <c r="L4438" s="124"/>
      <c r="M4438" s="124"/>
      <c r="N4438" s="207">
        <v>0</v>
      </c>
      <c r="O4438" s="207">
        <v>61918.33</v>
      </c>
      <c r="P4438" s="124" t="s">
        <v>1314</v>
      </c>
    </row>
    <row r="4439" spans="1:16" ht="51">
      <c r="A4439" s="257" t="s">
        <v>619</v>
      </c>
      <c r="B4439" s="124"/>
      <c r="C4439" s="125" t="s">
        <v>713</v>
      </c>
      <c r="D4439" s="119">
        <v>43258</v>
      </c>
      <c r="E4439" s="120" t="s">
        <v>8708</v>
      </c>
      <c r="F4439" s="120" t="s">
        <v>3</v>
      </c>
      <c r="G4439" s="120">
        <v>1629265</v>
      </c>
      <c r="H4439" s="124"/>
      <c r="I4439" s="128" t="s">
        <v>10544</v>
      </c>
      <c r="J4439" s="124"/>
      <c r="K4439" s="124"/>
      <c r="L4439" s="124"/>
      <c r="M4439" s="124"/>
      <c r="N4439" s="207">
        <v>0</v>
      </c>
      <c r="O4439" s="207">
        <v>4917.18</v>
      </c>
      <c r="P4439" s="124" t="s">
        <v>1314</v>
      </c>
    </row>
    <row r="4440" spans="1:16" ht="51">
      <c r="A4440" s="257" t="s">
        <v>619</v>
      </c>
      <c r="B4440" s="124"/>
      <c r="C4440" s="125" t="s">
        <v>713</v>
      </c>
      <c r="D4440" s="119">
        <v>43258</v>
      </c>
      <c r="E4440" s="120" t="s">
        <v>8709</v>
      </c>
      <c r="F4440" s="120" t="s">
        <v>3</v>
      </c>
      <c r="G4440" s="120">
        <v>1629267</v>
      </c>
      <c r="H4440" s="124"/>
      <c r="I4440" s="128" t="s">
        <v>10545</v>
      </c>
      <c r="J4440" s="124"/>
      <c r="K4440" s="124"/>
      <c r="L4440" s="124"/>
      <c r="M4440" s="124"/>
      <c r="N4440" s="207">
        <v>0</v>
      </c>
      <c r="O4440" s="207">
        <v>4917.18</v>
      </c>
      <c r="P4440" s="124" t="s">
        <v>1314</v>
      </c>
    </row>
    <row r="4441" spans="1:16" ht="51">
      <c r="A4441" s="257" t="s">
        <v>619</v>
      </c>
      <c r="B4441" s="124"/>
      <c r="C4441" s="125" t="s">
        <v>713</v>
      </c>
      <c r="D4441" s="119">
        <v>43258</v>
      </c>
      <c r="E4441" s="120" t="s">
        <v>8710</v>
      </c>
      <c r="F4441" s="120" t="s">
        <v>3</v>
      </c>
      <c r="G4441" s="120">
        <v>1629269</v>
      </c>
      <c r="H4441" s="124"/>
      <c r="I4441" s="128" t="s">
        <v>10546</v>
      </c>
      <c r="J4441" s="124"/>
      <c r="K4441" s="124"/>
      <c r="L4441" s="124"/>
      <c r="M4441" s="124"/>
      <c r="N4441" s="207">
        <v>0</v>
      </c>
      <c r="O4441" s="207">
        <v>608.25</v>
      </c>
      <c r="P4441" s="124" t="s">
        <v>1314</v>
      </c>
    </row>
    <row r="4442" spans="1:16" ht="51">
      <c r="A4442" s="257" t="s">
        <v>619</v>
      </c>
      <c r="B4442" s="124"/>
      <c r="C4442" s="125" t="s">
        <v>713</v>
      </c>
      <c r="D4442" s="119">
        <v>43258</v>
      </c>
      <c r="E4442" s="120" t="s">
        <v>8711</v>
      </c>
      <c r="F4442" s="120" t="s">
        <v>3</v>
      </c>
      <c r="G4442" s="120">
        <v>1629271</v>
      </c>
      <c r="H4442" s="124"/>
      <c r="I4442" s="128" t="s">
        <v>10547</v>
      </c>
      <c r="J4442" s="124"/>
      <c r="K4442" s="124"/>
      <c r="L4442" s="124"/>
      <c r="M4442" s="124"/>
      <c r="N4442" s="207">
        <v>0</v>
      </c>
      <c r="O4442" s="207">
        <v>608.4</v>
      </c>
      <c r="P4442" s="124" t="s">
        <v>1314</v>
      </c>
    </row>
    <row r="4443" spans="1:16" ht="63.75">
      <c r="A4443" s="257">
        <v>373</v>
      </c>
      <c r="B4443" s="124"/>
      <c r="C4443" s="125" t="s">
        <v>1269</v>
      </c>
      <c r="D4443" s="119">
        <v>43258</v>
      </c>
      <c r="E4443" s="120" t="s">
        <v>8712</v>
      </c>
      <c r="F4443" s="120" t="s">
        <v>3</v>
      </c>
      <c r="G4443" s="120">
        <v>1629273</v>
      </c>
      <c r="H4443" s="124"/>
      <c r="I4443" s="128" t="s">
        <v>10548</v>
      </c>
      <c r="J4443" s="124"/>
      <c r="K4443" s="124"/>
      <c r="L4443" s="124"/>
      <c r="M4443" s="124"/>
      <c r="N4443" s="207">
        <v>0</v>
      </c>
      <c r="O4443" s="207">
        <v>791.9</v>
      </c>
      <c r="P4443" s="124" t="s">
        <v>1314</v>
      </c>
    </row>
    <row r="4444" spans="1:16" ht="51">
      <c r="A4444" s="257" t="s">
        <v>619</v>
      </c>
      <c r="B4444" s="124"/>
      <c r="C4444" s="125" t="s">
        <v>713</v>
      </c>
      <c r="D4444" s="119">
        <v>43258</v>
      </c>
      <c r="E4444" s="120" t="s">
        <v>8713</v>
      </c>
      <c r="F4444" s="120" t="s">
        <v>3</v>
      </c>
      <c r="G4444" s="120">
        <v>1629165</v>
      </c>
      <c r="H4444" s="124"/>
      <c r="I4444" s="128" t="s">
        <v>10549</v>
      </c>
      <c r="J4444" s="124"/>
      <c r="K4444" s="124"/>
      <c r="L4444" s="124"/>
      <c r="M4444" s="124"/>
      <c r="N4444" s="207">
        <v>0</v>
      </c>
      <c r="O4444" s="207">
        <v>531</v>
      </c>
      <c r="P4444" s="124" t="s">
        <v>1314</v>
      </c>
    </row>
    <row r="4445" spans="1:16" ht="38.25">
      <c r="A4445" s="257">
        <v>291</v>
      </c>
      <c r="B4445" s="124"/>
      <c r="C4445" s="125" t="s">
        <v>794</v>
      </c>
      <c r="D4445" s="119">
        <v>43258</v>
      </c>
      <c r="E4445" s="120" t="s">
        <v>8714</v>
      </c>
      <c r="F4445" s="120" t="s">
        <v>6</v>
      </c>
      <c r="G4445" s="120">
        <v>983421</v>
      </c>
      <c r="H4445" s="124"/>
      <c r="I4445" s="128" t="s">
        <v>10550</v>
      </c>
      <c r="J4445" s="124"/>
      <c r="K4445" s="124"/>
      <c r="L4445" s="124"/>
      <c r="M4445" s="124"/>
      <c r="N4445" s="207">
        <v>0</v>
      </c>
      <c r="O4445" s="207">
        <v>1315000</v>
      </c>
      <c r="P4445" s="124" t="s">
        <v>1314</v>
      </c>
    </row>
    <row r="4446" spans="1:16" ht="51">
      <c r="A4446" s="257">
        <v>513</v>
      </c>
      <c r="B4446" s="124"/>
      <c r="C4446" s="125" t="s">
        <v>201</v>
      </c>
      <c r="D4446" s="119">
        <v>43258</v>
      </c>
      <c r="E4446" s="120" t="s">
        <v>8715</v>
      </c>
      <c r="F4446" s="120" t="s">
        <v>15</v>
      </c>
      <c r="G4446" s="120">
        <v>754833</v>
      </c>
      <c r="H4446" s="124"/>
      <c r="I4446" s="128" t="s">
        <v>8099</v>
      </c>
      <c r="J4446" s="124"/>
      <c r="K4446" s="124"/>
      <c r="L4446" s="124"/>
      <c r="M4446" s="124"/>
      <c r="N4446" s="207">
        <v>50</v>
      </c>
      <c r="O4446" s="207">
        <v>0</v>
      </c>
      <c r="P4446" s="124" t="s">
        <v>1314</v>
      </c>
    </row>
    <row r="4447" spans="1:16" ht="89.25">
      <c r="A4447" s="257">
        <v>513</v>
      </c>
      <c r="B4447" s="124"/>
      <c r="C4447" s="125" t="s">
        <v>201</v>
      </c>
      <c r="D4447" s="119">
        <v>43258</v>
      </c>
      <c r="E4447" s="120" t="s">
        <v>8716</v>
      </c>
      <c r="F4447" s="120" t="s">
        <v>15</v>
      </c>
      <c r="G4447" s="120">
        <v>5164</v>
      </c>
      <c r="H4447" s="124"/>
      <c r="I4447" s="128" t="s">
        <v>10551</v>
      </c>
      <c r="J4447" s="124"/>
      <c r="K4447" s="124"/>
      <c r="L4447" s="124"/>
      <c r="M4447" s="124"/>
      <c r="N4447" s="207">
        <v>296795.28000000003</v>
      </c>
      <c r="O4447" s="207">
        <v>0</v>
      </c>
      <c r="P4447" s="124" t="s">
        <v>1314</v>
      </c>
    </row>
    <row r="4448" spans="1:16" ht="89.25">
      <c r="A4448" s="257">
        <v>20</v>
      </c>
      <c r="B4448" s="124"/>
      <c r="C4448" s="125" t="s">
        <v>693</v>
      </c>
      <c r="D4448" s="119">
        <v>43258</v>
      </c>
      <c r="E4448" s="120" t="s">
        <v>8717</v>
      </c>
      <c r="F4448" s="120" t="s">
        <v>11</v>
      </c>
      <c r="G4448" s="120">
        <v>923748</v>
      </c>
      <c r="H4448" s="124"/>
      <c r="I4448" s="128" t="s">
        <v>10552</v>
      </c>
      <c r="J4448" s="124"/>
      <c r="K4448" s="124"/>
      <c r="L4448" s="124"/>
      <c r="M4448" s="124"/>
      <c r="N4448" s="207">
        <v>480.12</v>
      </c>
      <c r="O4448" s="207">
        <v>0</v>
      </c>
      <c r="P4448" s="124" t="s">
        <v>1314</v>
      </c>
    </row>
    <row r="4449" spans="1:16" ht="89.25">
      <c r="A4449" s="257">
        <v>513</v>
      </c>
      <c r="B4449" s="124"/>
      <c r="C4449" s="125" t="s">
        <v>201</v>
      </c>
      <c r="D4449" s="119">
        <v>43258</v>
      </c>
      <c r="E4449" s="120" t="s">
        <v>8718</v>
      </c>
      <c r="F4449" s="120" t="s">
        <v>15</v>
      </c>
      <c r="G4449" s="120">
        <v>5169</v>
      </c>
      <c r="H4449" s="124"/>
      <c r="I4449" s="128" t="s">
        <v>10553</v>
      </c>
      <c r="J4449" s="124"/>
      <c r="K4449" s="124"/>
      <c r="L4449" s="124"/>
      <c r="M4449" s="124"/>
      <c r="N4449" s="207">
        <v>940.5</v>
      </c>
      <c r="O4449" s="207">
        <v>0</v>
      </c>
      <c r="P4449" s="124" t="s">
        <v>1314</v>
      </c>
    </row>
    <row r="4450" spans="1:16" ht="76.5">
      <c r="A4450" s="257">
        <v>25</v>
      </c>
      <c r="B4450" s="124"/>
      <c r="C4450" s="125" t="s">
        <v>694</v>
      </c>
      <c r="D4450" s="119">
        <v>43258</v>
      </c>
      <c r="E4450" s="120" t="s">
        <v>8719</v>
      </c>
      <c r="F4450" s="120" t="s">
        <v>1315</v>
      </c>
      <c r="G4450" s="120">
        <v>17937758</v>
      </c>
      <c r="H4450" s="124"/>
      <c r="I4450" s="128" t="s">
        <v>10554</v>
      </c>
      <c r="J4450" s="124"/>
      <c r="K4450" s="124"/>
      <c r="L4450" s="124"/>
      <c r="M4450" s="124"/>
      <c r="N4450" s="207">
        <v>803120.58</v>
      </c>
      <c r="O4450" s="207">
        <v>0</v>
      </c>
      <c r="P4450" s="124" t="s">
        <v>1314</v>
      </c>
    </row>
    <row r="4451" spans="1:16" ht="76.5">
      <c r="A4451" s="257">
        <v>25</v>
      </c>
      <c r="B4451" s="124"/>
      <c r="C4451" s="125" t="s">
        <v>694</v>
      </c>
      <c r="D4451" s="119">
        <v>43258</v>
      </c>
      <c r="E4451" s="120" t="s">
        <v>8720</v>
      </c>
      <c r="F4451" s="120" t="s">
        <v>1315</v>
      </c>
      <c r="G4451" s="120">
        <v>17937811</v>
      </c>
      <c r="H4451" s="124"/>
      <c r="I4451" s="128" t="s">
        <v>10555</v>
      </c>
      <c r="J4451" s="124"/>
      <c r="K4451" s="124"/>
      <c r="L4451" s="124"/>
      <c r="M4451" s="124"/>
      <c r="N4451" s="207">
        <v>238626.77</v>
      </c>
      <c r="O4451" s="207">
        <v>0</v>
      </c>
      <c r="P4451" s="124" t="s">
        <v>1314</v>
      </c>
    </row>
    <row r="4452" spans="1:16" ht="76.5">
      <c r="A4452" s="257">
        <v>25</v>
      </c>
      <c r="B4452" s="124"/>
      <c r="C4452" s="125" t="s">
        <v>694</v>
      </c>
      <c r="D4452" s="119">
        <v>43258</v>
      </c>
      <c r="E4452" s="120" t="s">
        <v>8721</v>
      </c>
      <c r="F4452" s="120" t="s">
        <v>1315</v>
      </c>
      <c r="G4452" s="120">
        <v>17937647</v>
      </c>
      <c r="H4452" s="124"/>
      <c r="I4452" s="128" t="s">
        <v>10556</v>
      </c>
      <c r="J4452" s="124"/>
      <c r="K4452" s="124"/>
      <c r="L4452" s="124"/>
      <c r="M4452" s="124"/>
      <c r="N4452" s="207">
        <v>342697.85</v>
      </c>
      <c r="O4452" s="207">
        <v>0</v>
      </c>
      <c r="P4452" s="124" t="s">
        <v>1314</v>
      </c>
    </row>
    <row r="4453" spans="1:16" ht="76.5">
      <c r="A4453" s="257">
        <v>25</v>
      </c>
      <c r="B4453" s="124"/>
      <c r="C4453" s="125" t="s">
        <v>694</v>
      </c>
      <c r="D4453" s="119">
        <v>43258</v>
      </c>
      <c r="E4453" s="120" t="s">
        <v>8722</v>
      </c>
      <c r="F4453" s="120" t="s">
        <v>1315</v>
      </c>
      <c r="G4453" s="120">
        <v>17937626</v>
      </c>
      <c r="H4453" s="124"/>
      <c r="I4453" s="128" t="s">
        <v>3729</v>
      </c>
      <c r="J4453" s="124"/>
      <c r="K4453" s="124"/>
      <c r="L4453" s="124"/>
      <c r="M4453" s="124"/>
      <c r="N4453" s="207">
        <v>349457.14</v>
      </c>
      <c r="O4453" s="207">
        <v>0</v>
      </c>
      <c r="P4453" s="124" t="s">
        <v>1314</v>
      </c>
    </row>
    <row r="4454" spans="1:16" ht="76.5">
      <c r="A4454" s="257">
        <v>25</v>
      </c>
      <c r="B4454" s="124"/>
      <c r="C4454" s="125" t="s">
        <v>694</v>
      </c>
      <c r="D4454" s="119">
        <v>43258</v>
      </c>
      <c r="E4454" s="120" t="s">
        <v>8723</v>
      </c>
      <c r="F4454" s="120" t="s">
        <v>1315</v>
      </c>
      <c r="G4454" s="120">
        <v>17937608</v>
      </c>
      <c r="H4454" s="124"/>
      <c r="I4454" s="128" t="s">
        <v>10557</v>
      </c>
      <c r="J4454" s="124"/>
      <c r="K4454" s="124"/>
      <c r="L4454" s="124"/>
      <c r="M4454" s="124"/>
      <c r="N4454" s="207">
        <v>841068.09</v>
      </c>
      <c r="O4454" s="207">
        <v>0</v>
      </c>
      <c r="P4454" s="124" t="s">
        <v>1314</v>
      </c>
    </row>
    <row r="4455" spans="1:16" ht="63.75">
      <c r="A4455" s="257" t="s">
        <v>620</v>
      </c>
      <c r="B4455" s="124"/>
      <c r="C4455" s="125" t="s">
        <v>714</v>
      </c>
      <c r="D4455" s="119">
        <v>43258</v>
      </c>
      <c r="E4455" s="120" t="s">
        <v>8724</v>
      </c>
      <c r="F4455" s="120" t="s">
        <v>11</v>
      </c>
      <c r="G4455" s="120">
        <v>923736</v>
      </c>
      <c r="H4455" s="124"/>
      <c r="I4455" s="128" t="s">
        <v>10558</v>
      </c>
      <c r="J4455" s="124"/>
      <c r="K4455" s="124"/>
      <c r="L4455" s="124"/>
      <c r="M4455" s="124"/>
      <c r="N4455" s="207">
        <v>50</v>
      </c>
      <c r="O4455" s="207">
        <v>0</v>
      </c>
      <c r="P4455" s="124" t="s">
        <v>1314</v>
      </c>
    </row>
    <row r="4456" spans="1:16" ht="51">
      <c r="A4456" s="257">
        <v>340</v>
      </c>
      <c r="B4456" s="124"/>
      <c r="C4456" s="125" t="s">
        <v>814</v>
      </c>
      <c r="D4456" s="119">
        <v>43258</v>
      </c>
      <c r="E4456" s="120" t="s">
        <v>8725</v>
      </c>
      <c r="F4456" s="120" t="s">
        <v>6</v>
      </c>
      <c r="G4456" s="120">
        <v>755376</v>
      </c>
      <c r="H4456" s="124"/>
      <c r="I4456" s="128" t="s">
        <v>10559</v>
      </c>
      <c r="J4456" s="124"/>
      <c r="K4456" s="124"/>
      <c r="L4456" s="124"/>
      <c r="M4456" s="124"/>
      <c r="N4456" s="207">
        <v>0</v>
      </c>
      <c r="O4456" s="207">
        <v>9226.7000000000007</v>
      </c>
      <c r="P4456" s="124" t="s">
        <v>1314</v>
      </c>
    </row>
    <row r="4457" spans="1:16" ht="76.5">
      <c r="A4457" s="257" t="s">
        <v>620</v>
      </c>
      <c r="B4457" s="124"/>
      <c r="C4457" s="125" t="s">
        <v>714</v>
      </c>
      <c r="D4457" s="119">
        <v>43258</v>
      </c>
      <c r="E4457" s="120" t="s">
        <v>8726</v>
      </c>
      <c r="F4457" s="120" t="s">
        <v>6</v>
      </c>
      <c r="G4457" s="120">
        <v>983854</v>
      </c>
      <c r="H4457" s="124"/>
      <c r="I4457" s="128" t="s">
        <v>10560</v>
      </c>
      <c r="J4457" s="124"/>
      <c r="K4457" s="124"/>
      <c r="L4457" s="124"/>
      <c r="M4457" s="124"/>
      <c r="N4457" s="207">
        <v>0</v>
      </c>
      <c r="O4457" s="207">
        <v>6000</v>
      </c>
      <c r="P4457" s="124" t="s">
        <v>1314</v>
      </c>
    </row>
    <row r="4458" spans="1:16" ht="38.25">
      <c r="A4458" s="257">
        <v>340</v>
      </c>
      <c r="B4458" s="124"/>
      <c r="C4458" s="125" t="s">
        <v>814</v>
      </c>
      <c r="D4458" s="119">
        <v>43258</v>
      </c>
      <c r="E4458" s="120" t="s">
        <v>8727</v>
      </c>
      <c r="F4458" s="120" t="s">
        <v>15</v>
      </c>
      <c r="G4458" s="120">
        <v>755377</v>
      </c>
      <c r="H4458" s="124"/>
      <c r="I4458" s="128" t="s">
        <v>4515</v>
      </c>
      <c r="J4458" s="124"/>
      <c r="K4458" s="124"/>
      <c r="L4458" s="124"/>
      <c r="M4458" s="124"/>
      <c r="N4458" s="207">
        <v>50</v>
      </c>
      <c r="O4458" s="207">
        <v>0</v>
      </c>
      <c r="P4458" s="124" t="s">
        <v>1314</v>
      </c>
    </row>
    <row r="4459" spans="1:16" ht="63.75">
      <c r="A4459" s="257">
        <v>513</v>
      </c>
      <c r="B4459" s="124"/>
      <c r="C4459" s="125" t="s">
        <v>201</v>
      </c>
      <c r="D4459" s="119">
        <v>43258</v>
      </c>
      <c r="E4459" s="120" t="s">
        <v>8728</v>
      </c>
      <c r="F4459" s="120" t="s">
        <v>15</v>
      </c>
      <c r="G4459" s="120">
        <v>755387</v>
      </c>
      <c r="H4459" s="124"/>
      <c r="I4459" s="128" t="s">
        <v>10561</v>
      </c>
      <c r="J4459" s="124"/>
      <c r="K4459" s="124"/>
      <c r="L4459" s="124"/>
      <c r="M4459" s="124"/>
      <c r="N4459" s="207">
        <v>50</v>
      </c>
      <c r="O4459" s="207">
        <v>0</v>
      </c>
      <c r="P4459" s="124" t="s">
        <v>1314</v>
      </c>
    </row>
    <row r="4460" spans="1:16" ht="51">
      <c r="A4460" s="257">
        <v>163</v>
      </c>
      <c r="B4460" s="124"/>
      <c r="C4460" s="125" t="s">
        <v>748</v>
      </c>
      <c r="D4460" s="119">
        <v>43258</v>
      </c>
      <c r="E4460" s="120" t="s">
        <v>8729</v>
      </c>
      <c r="F4460" s="120" t="s">
        <v>1315</v>
      </c>
      <c r="G4460" s="120">
        <v>17921033</v>
      </c>
      <c r="H4460" s="124"/>
      <c r="I4460" s="128" t="s">
        <v>10562</v>
      </c>
      <c r="J4460" s="124"/>
      <c r="K4460" s="124"/>
      <c r="L4460" s="124"/>
      <c r="M4460" s="124"/>
      <c r="N4460" s="207">
        <v>11299.51</v>
      </c>
      <c r="O4460" s="207">
        <v>0</v>
      </c>
      <c r="P4460" s="124" t="s">
        <v>1314</v>
      </c>
    </row>
    <row r="4461" spans="1:16" ht="51">
      <c r="A4461" s="257">
        <v>163</v>
      </c>
      <c r="B4461" s="124"/>
      <c r="C4461" s="125" t="s">
        <v>748</v>
      </c>
      <c r="D4461" s="119">
        <v>43258</v>
      </c>
      <c r="E4461" s="120" t="s">
        <v>8730</v>
      </c>
      <c r="F4461" s="120" t="s">
        <v>1315</v>
      </c>
      <c r="G4461" s="120">
        <v>17921034</v>
      </c>
      <c r="H4461" s="124"/>
      <c r="I4461" s="128" t="s">
        <v>10563</v>
      </c>
      <c r="J4461" s="124"/>
      <c r="K4461" s="124"/>
      <c r="L4461" s="124"/>
      <c r="M4461" s="124"/>
      <c r="N4461" s="207">
        <v>32365.040000000001</v>
      </c>
      <c r="O4461" s="207">
        <v>0</v>
      </c>
      <c r="P4461" s="124" t="s">
        <v>1314</v>
      </c>
    </row>
    <row r="4462" spans="1:16" ht="63.75">
      <c r="A4462" s="257" t="s">
        <v>620</v>
      </c>
      <c r="B4462" s="124"/>
      <c r="C4462" s="125" t="s">
        <v>714</v>
      </c>
      <c r="D4462" s="119">
        <v>43258</v>
      </c>
      <c r="E4462" s="120" t="s">
        <v>8731</v>
      </c>
      <c r="F4462" s="120" t="s">
        <v>6</v>
      </c>
      <c r="G4462" s="120">
        <v>755530</v>
      </c>
      <c r="H4462" s="124"/>
      <c r="I4462" s="128" t="s">
        <v>10564</v>
      </c>
      <c r="J4462" s="124"/>
      <c r="K4462" s="124"/>
      <c r="L4462" s="124"/>
      <c r="M4462" s="124"/>
      <c r="N4462" s="207">
        <v>0</v>
      </c>
      <c r="O4462" s="207">
        <v>3420605.31</v>
      </c>
      <c r="P4462" s="124" t="s">
        <v>1314</v>
      </c>
    </row>
    <row r="4463" spans="1:16" ht="51">
      <c r="A4463" s="257">
        <v>513</v>
      </c>
      <c r="B4463" s="124"/>
      <c r="C4463" s="125" t="s">
        <v>201</v>
      </c>
      <c r="D4463" s="119">
        <v>43258</v>
      </c>
      <c r="E4463" s="120" t="s">
        <v>8732</v>
      </c>
      <c r="F4463" s="120" t="s">
        <v>11</v>
      </c>
      <c r="G4463" s="120">
        <v>923761</v>
      </c>
      <c r="H4463" s="124"/>
      <c r="I4463" s="128" t="s">
        <v>10565</v>
      </c>
      <c r="J4463" s="124"/>
      <c r="K4463" s="124"/>
      <c r="L4463" s="124"/>
      <c r="M4463" s="124"/>
      <c r="N4463" s="207">
        <v>50</v>
      </c>
      <c r="O4463" s="207">
        <v>0</v>
      </c>
      <c r="P4463" s="124" t="s">
        <v>1314</v>
      </c>
    </row>
    <row r="4464" spans="1:16" ht="51">
      <c r="A4464" s="257">
        <v>513</v>
      </c>
      <c r="B4464" s="124"/>
      <c r="C4464" s="125" t="s">
        <v>201</v>
      </c>
      <c r="D4464" s="119">
        <v>43258</v>
      </c>
      <c r="E4464" s="120" t="s">
        <v>8733</v>
      </c>
      <c r="F4464" s="120" t="s">
        <v>15</v>
      </c>
      <c r="G4464" s="120">
        <v>755630</v>
      </c>
      <c r="H4464" s="124"/>
      <c r="I4464" s="128" t="s">
        <v>1390</v>
      </c>
      <c r="J4464" s="124"/>
      <c r="K4464" s="124"/>
      <c r="L4464" s="124"/>
      <c r="M4464" s="124"/>
      <c r="N4464" s="207">
        <v>50</v>
      </c>
      <c r="O4464" s="207">
        <v>0</v>
      </c>
      <c r="P4464" s="124" t="s">
        <v>1314</v>
      </c>
    </row>
    <row r="4465" spans="1:16" ht="51">
      <c r="A4465" s="257" t="s">
        <v>619</v>
      </c>
      <c r="B4465" s="124"/>
      <c r="C4465" s="125" t="s">
        <v>713</v>
      </c>
      <c r="D4465" s="119">
        <v>43258</v>
      </c>
      <c r="E4465" s="120" t="s">
        <v>8734</v>
      </c>
      <c r="F4465" s="120" t="s">
        <v>6</v>
      </c>
      <c r="G4465" s="120">
        <v>983934</v>
      </c>
      <c r="H4465" s="124"/>
      <c r="I4465" s="128" t="s">
        <v>10566</v>
      </c>
      <c r="J4465" s="124"/>
      <c r="K4465" s="124"/>
      <c r="L4465" s="124"/>
      <c r="M4465" s="124"/>
      <c r="N4465" s="207">
        <v>0</v>
      </c>
      <c r="O4465" s="207">
        <v>375.96</v>
      </c>
      <c r="P4465" s="124" t="s">
        <v>1314</v>
      </c>
    </row>
    <row r="4466" spans="1:16" ht="51">
      <c r="A4466" s="257" t="s">
        <v>619</v>
      </c>
      <c r="B4466" s="124"/>
      <c r="C4466" s="125" t="s">
        <v>713</v>
      </c>
      <c r="D4466" s="119">
        <v>43258</v>
      </c>
      <c r="E4466" s="120" t="s">
        <v>8735</v>
      </c>
      <c r="F4466" s="120" t="s">
        <v>6</v>
      </c>
      <c r="G4466" s="120">
        <v>983933</v>
      </c>
      <c r="H4466" s="124"/>
      <c r="I4466" s="128" t="s">
        <v>10567</v>
      </c>
      <c r="J4466" s="124"/>
      <c r="K4466" s="124"/>
      <c r="L4466" s="124"/>
      <c r="M4466" s="124"/>
      <c r="N4466" s="207">
        <v>0</v>
      </c>
      <c r="O4466" s="207">
        <v>6943.64</v>
      </c>
      <c r="P4466" s="124" t="s">
        <v>1314</v>
      </c>
    </row>
    <row r="4467" spans="1:16" ht="51">
      <c r="A4467" s="257">
        <v>513</v>
      </c>
      <c r="B4467" s="124"/>
      <c r="C4467" s="125" t="s">
        <v>201</v>
      </c>
      <c r="D4467" s="119">
        <v>43258</v>
      </c>
      <c r="E4467" s="120" t="s">
        <v>8736</v>
      </c>
      <c r="F4467" s="120" t="s">
        <v>15</v>
      </c>
      <c r="G4467" s="120">
        <v>755638</v>
      </c>
      <c r="H4467" s="124"/>
      <c r="I4467" s="128" t="s">
        <v>1391</v>
      </c>
      <c r="J4467" s="124"/>
      <c r="K4467" s="124"/>
      <c r="L4467" s="124"/>
      <c r="M4467" s="124"/>
      <c r="N4467" s="207">
        <v>50</v>
      </c>
      <c r="O4467" s="207">
        <v>0</v>
      </c>
      <c r="P4467" s="124" t="s">
        <v>1314</v>
      </c>
    </row>
    <row r="4468" spans="1:16" ht="51">
      <c r="A4468" s="257">
        <v>513</v>
      </c>
      <c r="B4468" s="124"/>
      <c r="C4468" s="125" t="s">
        <v>201</v>
      </c>
      <c r="D4468" s="119">
        <v>43258</v>
      </c>
      <c r="E4468" s="120" t="s">
        <v>8737</v>
      </c>
      <c r="F4468" s="120" t="s">
        <v>15</v>
      </c>
      <c r="G4468" s="120">
        <v>755640</v>
      </c>
      <c r="H4468" s="124"/>
      <c r="I4468" s="128" t="s">
        <v>10568</v>
      </c>
      <c r="J4468" s="124"/>
      <c r="K4468" s="124"/>
      <c r="L4468" s="124"/>
      <c r="M4468" s="124"/>
      <c r="N4468" s="207">
        <v>50</v>
      </c>
      <c r="O4468" s="207">
        <v>0</v>
      </c>
      <c r="P4468" s="124" t="s">
        <v>1314</v>
      </c>
    </row>
    <row r="4469" spans="1:16" ht="63.75">
      <c r="A4469" s="257" t="s">
        <v>620</v>
      </c>
      <c r="B4469" s="124"/>
      <c r="C4469" s="125" t="s">
        <v>714</v>
      </c>
      <c r="D4469" s="119">
        <v>43258</v>
      </c>
      <c r="E4469" s="120" t="s">
        <v>8738</v>
      </c>
      <c r="F4469" s="120" t="s">
        <v>11</v>
      </c>
      <c r="G4469" s="120">
        <v>923781</v>
      </c>
      <c r="H4469" s="124"/>
      <c r="I4469" s="128" t="s">
        <v>10569</v>
      </c>
      <c r="J4469" s="124"/>
      <c r="K4469" s="124"/>
      <c r="L4469" s="124"/>
      <c r="M4469" s="124"/>
      <c r="N4469" s="207">
        <v>270</v>
      </c>
      <c r="O4469" s="207">
        <v>0</v>
      </c>
      <c r="P4469" s="124" t="s">
        <v>1314</v>
      </c>
    </row>
    <row r="4470" spans="1:16" ht="51">
      <c r="A4470" s="257" t="s">
        <v>619</v>
      </c>
      <c r="B4470" s="124"/>
      <c r="C4470" s="125" t="s">
        <v>713</v>
      </c>
      <c r="D4470" s="119">
        <v>43259</v>
      </c>
      <c r="E4470" s="120" t="s">
        <v>8739</v>
      </c>
      <c r="F4470" s="120" t="s">
        <v>3</v>
      </c>
      <c r="G4470" s="120">
        <v>1629820</v>
      </c>
      <c r="H4470" s="124"/>
      <c r="I4470" s="128" t="s">
        <v>10570</v>
      </c>
      <c r="J4470" s="124"/>
      <c r="K4470" s="124"/>
      <c r="L4470" s="124"/>
      <c r="M4470" s="124"/>
      <c r="N4470" s="207">
        <v>0</v>
      </c>
      <c r="O4470" s="207">
        <v>1553.3700000000001</v>
      </c>
      <c r="P4470" s="124" t="s">
        <v>1314</v>
      </c>
    </row>
    <row r="4471" spans="1:16" ht="51">
      <c r="A4471" s="257">
        <v>373</v>
      </c>
      <c r="B4471" s="124"/>
      <c r="C4471" s="125" t="s">
        <v>1269</v>
      </c>
      <c r="D4471" s="119">
        <v>43259</v>
      </c>
      <c r="E4471" s="120" t="s">
        <v>8740</v>
      </c>
      <c r="F4471" s="120" t="s">
        <v>3</v>
      </c>
      <c r="G4471" s="120">
        <v>1629824</v>
      </c>
      <c r="H4471" s="124"/>
      <c r="I4471" s="128" t="s">
        <v>10571</v>
      </c>
      <c r="J4471" s="124"/>
      <c r="K4471" s="124"/>
      <c r="L4471" s="124"/>
      <c r="M4471" s="124"/>
      <c r="N4471" s="207">
        <v>0</v>
      </c>
      <c r="O4471" s="207">
        <v>191.46</v>
      </c>
      <c r="P4471" s="124" t="s">
        <v>1314</v>
      </c>
    </row>
    <row r="4472" spans="1:16" ht="51">
      <c r="A4472" s="257" t="s">
        <v>619</v>
      </c>
      <c r="B4472" s="124"/>
      <c r="C4472" s="125" t="s">
        <v>713</v>
      </c>
      <c r="D4472" s="119">
        <v>43259</v>
      </c>
      <c r="E4472" s="120" t="s">
        <v>8741</v>
      </c>
      <c r="F4472" s="120" t="s">
        <v>3</v>
      </c>
      <c r="G4472" s="120">
        <v>1629837</v>
      </c>
      <c r="H4472" s="124"/>
      <c r="I4472" s="128" t="s">
        <v>10572</v>
      </c>
      <c r="J4472" s="124"/>
      <c r="K4472" s="124"/>
      <c r="L4472" s="124"/>
      <c r="M4472" s="124"/>
      <c r="N4472" s="207">
        <v>0</v>
      </c>
      <c r="O4472" s="207">
        <v>2251.23</v>
      </c>
      <c r="P4472" s="124" t="s">
        <v>1314</v>
      </c>
    </row>
    <row r="4473" spans="1:16" ht="51">
      <c r="A4473" s="257" t="s">
        <v>619</v>
      </c>
      <c r="B4473" s="124"/>
      <c r="C4473" s="125" t="s">
        <v>713</v>
      </c>
      <c r="D4473" s="119">
        <v>43259</v>
      </c>
      <c r="E4473" s="120" t="s">
        <v>8742</v>
      </c>
      <c r="F4473" s="120" t="s">
        <v>3</v>
      </c>
      <c r="G4473" s="120">
        <v>1629840</v>
      </c>
      <c r="H4473" s="124"/>
      <c r="I4473" s="128" t="s">
        <v>10573</v>
      </c>
      <c r="J4473" s="124"/>
      <c r="K4473" s="124"/>
      <c r="L4473" s="124"/>
      <c r="M4473" s="124"/>
      <c r="N4473" s="207">
        <v>0</v>
      </c>
      <c r="O4473" s="207">
        <v>7.74</v>
      </c>
      <c r="P4473" s="124" t="s">
        <v>1314</v>
      </c>
    </row>
    <row r="4474" spans="1:16" ht="51">
      <c r="A4474" s="257">
        <v>592</v>
      </c>
      <c r="B4474" s="124"/>
      <c r="C4474" s="125" t="s">
        <v>862</v>
      </c>
      <c r="D4474" s="119">
        <v>43259</v>
      </c>
      <c r="E4474" s="120" t="s">
        <v>8743</v>
      </c>
      <c r="F4474" s="120" t="s">
        <v>3</v>
      </c>
      <c r="G4474" s="120">
        <v>1629853</v>
      </c>
      <c r="H4474" s="124"/>
      <c r="I4474" s="128" t="s">
        <v>10574</v>
      </c>
      <c r="J4474" s="124"/>
      <c r="K4474" s="124"/>
      <c r="L4474" s="124"/>
      <c r="M4474" s="124"/>
      <c r="N4474" s="207">
        <v>0</v>
      </c>
      <c r="O4474" s="207">
        <v>0.6</v>
      </c>
      <c r="P4474" s="124" t="s">
        <v>1314</v>
      </c>
    </row>
    <row r="4475" spans="1:16" ht="38.25">
      <c r="A4475" s="257">
        <v>592</v>
      </c>
      <c r="B4475" s="124"/>
      <c r="C4475" s="125" t="s">
        <v>862</v>
      </c>
      <c r="D4475" s="119">
        <v>43259</v>
      </c>
      <c r="E4475" s="120" t="s">
        <v>8744</v>
      </c>
      <c r="F4475" s="120" t="s">
        <v>3</v>
      </c>
      <c r="G4475" s="120">
        <v>1629855</v>
      </c>
      <c r="H4475" s="124"/>
      <c r="I4475" s="128" t="s">
        <v>10575</v>
      </c>
      <c r="J4475" s="124"/>
      <c r="K4475" s="124"/>
      <c r="L4475" s="124"/>
      <c r="M4475" s="124"/>
      <c r="N4475" s="207">
        <v>0</v>
      </c>
      <c r="O4475" s="207">
        <v>455</v>
      </c>
      <c r="P4475" s="124" t="s">
        <v>1314</v>
      </c>
    </row>
    <row r="4476" spans="1:16" ht="38.25">
      <c r="A4476" s="257">
        <v>592</v>
      </c>
      <c r="B4476" s="124"/>
      <c r="C4476" s="125" t="s">
        <v>862</v>
      </c>
      <c r="D4476" s="119">
        <v>43259</v>
      </c>
      <c r="E4476" s="120" t="s">
        <v>8745</v>
      </c>
      <c r="F4476" s="120" t="s">
        <v>3</v>
      </c>
      <c r="G4476" s="120">
        <v>1629857</v>
      </c>
      <c r="H4476" s="124"/>
      <c r="I4476" s="128" t="s">
        <v>7583</v>
      </c>
      <c r="J4476" s="124"/>
      <c r="K4476" s="124"/>
      <c r="L4476" s="124"/>
      <c r="M4476" s="124"/>
      <c r="N4476" s="207">
        <v>0</v>
      </c>
      <c r="O4476" s="207">
        <v>500</v>
      </c>
      <c r="P4476" s="124" t="s">
        <v>1314</v>
      </c>
    </row>
    <row r="4477" spans="1:16" ht="38.25">
      <c r="A4477" s="257">
        <v>592</v>
      </c>
      <c r="B4477" s="124"/>
      <c r="C4477" s="125" t="s">
        <v>862</v>
      </c>
      <c r="D4477" s="119">
        <v>43259</v>
      </c>
      <c r="E4477" s="120" t="s">
        <v>8746</v>
      </c>
      <c r="F4477" s="120" t="s">
        <v>3</v>
      </c>
      <c r="G4477" s="120">
        <v>1629860</v>
      </c>
      <c r="H4477" s="124"/>
      <c r="I4477" s="128" t="s">
        <v>10576</v>
      </c>
      <c r="J4477" s="124"/>
      <c r="K4477" s="124"/>
      <c r="L4477" s="124"/>
      <c r="M4477" s="124"/>
      <c r="N4477" s="207">
        <v>0</v>
      </c>
      <c r="O4477" s="207">
        <v>180</v>
      </c>
      <c r="P4477" s="124" t="s">
        <v>1314</v>
      </c>
    </row>
    <row r="4478" spans="1:16" ht="51">
      <c r="A4478" s="257">
        <v>592</v>
      </c>
      <c r="B4478" s="124"/>
      <c r="C4478" s="125" t="s">
        <v>862</v>
      </c>
      <c r="D4478" s="119">
        <v>43259</v>
      </c>
      <c r="E4478" s="120" t="s">
        <v>8747</v>
      </c>
      <c r="F4478" s="120" t="s">
        <v>3</v>
      </c>
      <c r="G4478" s="120">
        <v>1629862</v>
      </c>
      <c r="H4478" s="124"/>
      <c r="I4478" s="128" t="s">
        <v>10577</v>
      </c>
      <c r="J4478" s="124"/>
      <c r="K4478" s="124"/>
      <c r="L4478" s="124"/>
      <c r="M4478" s="124"/>
      <c r="N4478" s="207">
        <v>0</v>
      </c>
      <c r="O4478" s="207">
        <v>1197</v>
      </c>
      <c r="P4478" s="124" t="s">
        <v>1314</v>
      </c>
    </row>
    <row r="4479" spans="1:16" ht="51">
      <c r="A4479" s="257" t="s">
        <v>619</v>
      </c>
      <c r="B4479" s="124"/>
      <c r="C4479" s="125" t="s">
        <v>713</v>
      </c>
      <c r="D4479" s="119">
        <v>43259</v>
      </c>
      <c r="E4479" s="120" t="s">
        <v>8748</v>
      </c>
      <c r="F4479" s="120" t="s">
        <v>3</v>
      </c>
      <c r="G4479" s="120">
        <v>1629866</v>
      </c>
      <c r="H4479" s="124"/>
      <c r="I4479" s="128" t="s">
        <v>10578</v>
      </c>
      <c r="J4479" s="124"/>
      <c r="K4479" s="124"/>
      <c r="L4479" s="124"/>
      <c r="M4479" s="124"/>
      <c r="N4479" s="207">
        <v>0</v>
      </c>
      <c r="O4479" s="207">
        <v>1888.7</v>
      </c>
      <c r="P4479" s="124" t="s">
        <v>1314</v>
      </c>
    </row>
    <row r="4480" spans="1:16" ht="51">
      <c r="A4480" s="257" t="s">
        <v>619</v>
      </c>
      <c r="B4480" s="124"/>
      <c r="C4480" s="125" t="s">
        <v>713</v>
      </c>
      <c r="D4480" s="119">
        <v>43259</v>
      </c>
      <c r="E4480" s="120" t="s">
        <v>8749</v>
      </c>
      <c r="F4480" s="120" t="s">
        <v>3</v>
      </c>
      <c r="G4480" s="120">
        <v>1629871</v>
      </c>
      <c r="H4480" s="124"/>
      <c r="I4480" s="128" t="s">
        <v>10579</v>
      </c>
      <c r="J4480" s="124"/>
      <c r="K4480" s="124"/>
      <c r="L4480" s="124"/>
      <c r="M4480" s="124"/>
      <c r="N4480" s="207">
        <v>0</v>
      </c>
      <c r="O4480" s="207">
        <v>0.06</v>
      </c>
      <c r="P4480" s="124" t="s">
        <v>3943</v>
      </c>
    </row>
    <row r="4481" spans="1:16" ht="51">
      <c r="A4481" s="257">
        <v>513</v>
      </c>
      <c r="B4481" s="124"/>
      <c r="C4481" s="125" t="s">
        <v>201</v>
      </c>
      <c r="D4481" s="119">
        <v>43259</v>
      </c>
      <c r="E4481" s="120" t="s">
        <v>8750</v>
      </c>
      <c r="F4481" s="120" t="s">
        <v>3</v>
      </c>
      <c r="G4481" s="120">
        <v>1629697</v>
      </c>
      <c r="H4481" s="124"/>
      <c r="I4481" s="128" t="s">
        <v>10580</v>
      </c>
      <c r="J4481" s="124"/>
      <c r="K4481" s="124"/>
      <c r="L4481" s="124"/>
      <c r="M4481" s="124"/>
      <c r="N4481" s="207">
        <v>0</v>
      </c>
      <c r="O4481" s="207">
        <v>1970</v>
      </c>
      <c r="P4481" s="124" t="s">
        <v>1314</v>
      </c>
    </row>
    <row r="4482" spans="1:16" ht="63.75">
      <c r="A4482" s="257">
        <v>163</v>
      </c>
      <c r="B4482" s="124"/>
      <c r="C4482" s="125" t="s">
        <v>748</v>
      </c>
      <c r="D4482" s="119">
        <v>43259</v>
      </c>
      <c r="E4482" s="120" t="s">
        <v>8751</v>
      </c>
      <c r="F4482" s="120" t="s">
        <v>3</v>
      </c>
      <c r="G4482" s="120">
        <v>1629714</v>
      </c>
      <c r="H4482" s="124"/>
      <c r="I4482" s="128" t="s">
        <v>10581</v>
      </c>
      <c r="J4482" s="124"/>
      <c r="K4482" s="124"/>
      <c r="L4482" s="124"/>
      <c r="M4482" s="124"/>
      <c r="N4482" s="207">
        <v>0</v>
      </c>
      <c r="O4482" s="207">
        <v>2.02</v>
      </c>
      <c r="P4482" s="124" t="s">
        <v>1314</v>
      </c>
    </row>
    <row r="4483" spans="1:16" ht="63.75">
      <c r="A4483" s="257">
        <v>20</v>
      </c>
      <c r="B4483" s="124"/>
      <c r="C4483" s="125" t="s">
        <v>693</v>
      </c>
      <c r="D4483" s="119">
        <v>43259</v>
      </c>
      <c r="E4483" s="120" t="s">
        <v>8752</v>
      </c>
      <c r="F4483" s="120" t="s">
        <v>3</v>
      </c>
      <c r="G4483" s="120">
        <v>1629765</v>
      </c>
      <c r="H4483" s="124"/>
      <c r="I4483" s="128" t="s">
        <v>10582</v>
      </c>
      <c r="J4483" s="124"/>
      <c r="K4483" s="124"/>
      <c r="L4483" s="124"/>
      <c r="M4483" s="124"/>
      <c r="N4483" s="207">
        <v>0</v>
      </c>
      <c r="O4483" s="207">
        <v>8.5</v>
      </c>
      <c r="P4483" s="124" t="s">
        <v>1314</v>
      </c>
    </row>
    <row r="4484" spans="1:16" ht="51">
      <c r="A4484" s="257" t="s">
        <v>619</v>
      </c>
      <c r="B4484" s="124"/>
      <c r="C4484" s="125" t="s">
        <v>713</v>
      </c>
      <c r="D4484" s="119">
        <v>43259</v>
      </c>
      <c r="E4484" s="120" t="s">
        <v>8753</v>
      </c>
      <c r="F4484" s="120" t="s">
        <v>3</v>
      </c>
      <c r="G4484" s="120">
        <v>1629772</v>
      </c>
      <c r="H4484" s="124"/>
      <c r="I4484" s="128" t="s">
        <v>10583</v>
      </c>
      <c r="J4484" s="124"/>
      <c r="K4484" s="124"/>
      <c r="L4484" s="124"/>
      <c r="M4484" s="124"/>
      <c r="N4484" s="207">
        <v>0</v>
      </c>
      <c r="O4484" s="207">
        <v>2195</v>
      </c>
      <c r="P4484" s="124" t="s">
        <v>1314</v>
      </c>
    </row>
    <row r="4485" spans="1:16" ht="51">
      <c r="A4485" s="257" t="s">
        <v>619</v>
      </c>
      <c r="B4485" s="124"/>
      <c r="C4485" s="125" t="s">
        <v>713</v>
      </c>
      <c r="D4485" s="119">
        <v>43259</v>
      </c>
      <c r="E4485" s="120" t="s">
        <v>8754</v>
      </c>
      <c r="F4485" s="120" t="s">
        <v>3</v>
      </c>
      <c r="G4485" s="120">
        <v>1629778</v>
      </c>
      <c r="H4485" s="124"/>
      <c r="I4485" s="128" t="s">
        <v>10584</v>
      </c>
      <c r="J4485" s="124"/>
      <c r="K4485" s="124"/>
      <c r="L4485" s="124"/>
      <c r="M4485" s="124"/>
      <c r="N4485" s="207">
        <v>0</v>
      </c>
      <c r="O4485" s="207">
        <v>1426</v>
      </c>
      <c r="P4485" s="124" t="s">
        <v>1314</v>
      </c>
    </row>
    <row r="4486" spans="1:16" ht="51">
      <c r="A4486" s="257" t="s">
        <v>619</v>
      </c>
      <c r="B4486" s="124"/>
      <c r="C4486" s="125" t="s">
        <v>713</v>
      </c>
      <c r="D4486" s="119">
        <v>43259</v>
      </c>
      <c r="E4486" s="120" t="s">
        <v>8755</v>
      </c>
      <c r="F4486" s="120" t="s">
        <v>3</v>
      </c>
      <c r="G4486" s="120">
        <v>1629789</v>
      </c>
      <c r="H4486" s="124"/>
      <c r="I4486" s="128" t="s">
        <v>1387</v>
      </c>
      <c r="J4486" s="124"/>
      <c r="K4486" s="124"/>
      <c r="L4486" s="124"/>
      <c r="M4486" s="124"/>
      <c r="N4486" s="207">
        <v>0</v>
      </c>
      <c r="O4486" s="207">
        <v>1669</v>
      </c>
      <c r="P4486" s="124" t="s">
        <v>1314</v>
      </c>
    </row>
    <row r="4487" spans="1:16" ht="51">
      <c r="A4487" s="257" t="s">
        <v>619</v>
      </c>
      <c r="B4487" s="124"/>
      <c r="C4487" s="125" t="s">
        <v>713</v>
      </c>
      <c r="D4487" s="119">
        <v>43259</v>
      </c>
      <c r="E4487" s="120" t="s">
        <v>8756</v>
      </c>
      <c r="F4487" s="120" t="s">
        <v>3</v>
      </c>
      <c r="G4487" s="120">
        <v>1629811</v>
      </c>
      <c r="H4487" s="124"/>
      <c r="I4487" s="128" t="s">
        <v>10585</v>
      </c>
      <c r="J4487" s="124"/>
      <c r="K4487" s="124"/>
      <c r="L4487" s="124"/>
      <c r="M4487" s="124"/>
      <c r="N4487" s="207">
        <v>0</v>
      </c>
      <c r="O4487" s="207">
        <v>10524.130000000001</v>
      </c>
      <c r="P4487" s="124" t="s">
        <v>1314</v>
      </c>
    </row>
    <row r="4488" spans="1:16" ht="51">
      <c r="A4488" s="257" t="s">
        <v>619</v>
      </c>
      <c r="B4488" s="124"/>
      <c r="C4488" s="125" t="s">
        <v>713</v>
      </c>
      <c r="D4488" s="119">
        <v>43259</v>
      </c>
      <c r="E4488" s="120" t="s">
        <v>8757</v>
      </c>
      <c r="F4488" s="120" t="s">
        <v>3</v>
      </c>
      <c r="G4488" s="120">
        <v>1629814</v>
      </c>
      <c r="H4488" s="124"/>
      <c r="I4488" s="128" t="s">
        <v>10586</v>
      </c>
      <c r="J4488" s="124"/>
      <c r="K4488" s="124"/>
      <c r="L4488" s="124"/>
      <c r="M4488" s="124"/>
      <c r="N4488" s="207">
        <v>0</v>
      </c>
      <c r="O4488" s="207">
        <v>1092</v>
      </c>
      <c r="P4488" s="124" t="s">
        <v>1314</v>
      </c>
    </row>
    <row r="4489" spans="1:16" ht="51">
      <c r="A4489" s="257" t="s">
        <v>619</v>
      </c>
      <c r="B4489" s="124"/>
      <c r="C4489" s="125" t="s">
        <v>713</v>
      </c>
      <c r="D4489" s="119">
        <v>43259</v>
      </c>
      <c r="E4489" s="120" t="s">
        <v>8758</v>
      </c>
      <c r="F4489" s="120" t="s">
        <v>3</v>
      </c>
      <c r="G4489" s="120">
        <v>1629817</v>
      </c>
      <c r="H4489" s="124"/>
      <c r="I4489" s="128" t="s">
        <v>10587</v>
      </c>
      <c r="J4489" s="124"/>
      <c r="K4489" s="124"/>
      <c r="L4489" s="124"/>
      <c r="M4489" s="124"/>
      <c r="N4489" s="207">
        <v>0</v>
      </c>
      <c r="O4489" s="207">
        <v>1000</v>
      </c>
      <c r="P4489" s="124" t="s">
        <v>1314</v>
      </c>
    </row>
    <row r="4490" spans="1:16" ht="51">
      <c r="A4490" s="257" t="s">
        <v>619</v>
      </c>
      <c r="B4490" s="124"/>
      <c r="C4490" s="125" t="s">
        <v>713</v>
      </c>
      <c r="D4490" s="119">
        <v>43259</v>
      </c>
      <c r="E4490" s="120" t="s">
        <v>8759</v>
      </c>
      <c r="F4490" s="120" t="s">
        <v>3</v>
      </c>
      <c r="G4490" s="120">
        <v>1629872</v>
      </c>
      <c r="H4490" s="124"/>
      <c r="I4490" s="128" t="s">
        <v>10588</v>
      </c>
      <c r="J4490" s="124"/>
      <c r="K4490" s="124"/>
      <c r="L4490" s="124"/>
      <c r="M4490" s="124"/>
      <c r="N4490" s="207">
        <v>0</v>
      </c>
      <c r="O4490" s="207">
        <v>2541.88</v>
      </c>
      <c r="P4490" s="124" t="s">
        <v>1314</v>
      </c>
    </row>
    <row r="4491" spans="1:16" ht="51">
      <c r="A4491" s="257" t="s">
        <v>619</v>
      </c>
      <c r="B4491" s="124"/>
      <c r="C4491" s="125" t="s">
        <v>713</v>
      </c>
      <c r="D4491" s="119">
        <v>43259</v>
      </c>
      <c r="E4491" s="120" t="s">
        <v>8760</v>
      </c>
      <c r="F4491" s="120" t="s">
        <v>3</v>
      </c>
      <c r="G4491" s="120">
        <v>1629880</v>
      </c>
      <c r="H4491" s="124"/>
      <c r="I4491" s="128" t="s">
        <v>10589</v>
      </c>
      <c r="J4491" s="124"/>
      <c r="K4491" s="124"/>
      <c r="L4491" s="124"/>
      <c r="M4491" s="124"/>
      <c r="N4491" s="207">
        <v>0</v>
      </c>
      <c r="O4491" s="207">
        <v>7564</v>
      </c>
      <c r="P4491" s="124" t="s">
        <v>1314</v>
      </c>
    </row>
    <row r="4492" spans="1:16" ht="51">
      <c r="A4492" s="257">
        <v>373</v>
      </c>
      <c r="B4492" s="124"/>
      <c r="C4492" s="125" t="s">
        <v>1269</v>
      </c>
      <c r="D4492" s="119">
        <v>43259</v>
      </c>
      <c r="E4492" s="120" t="s">
        <v>8761</v>
      </c>
      <c r="F4492" s="120" t="s">
        <v>3</v>
      </c>
      <c r="G4492" s="120">
        <v>1629933</v>
      </c>
      <c r="H4492" s="124"/>
      <c r="I4492" s="128" t="s">
        <v>10590</v>
      </c>
      <c r="J4492" s="124"/>
      <c r="K4492" s="124"/>
      <c r="L4492" s="124"/>
      <c r="M4492" s="124"/>
      <c r="N4492" s="207">
        <v>0</v>
      </c>
      <c r="O4492" s="207">
        <v>5000</v>
      </c>
      <c r="P4492" s="124" t="s">
        <v>1314</v>
      </c>
    </row>
    <row r="4493" spans="1:16" ht="51">
      <c r="A4493" s="257">
        <v>163</v>
      </c>
      <c r="B4493" s="124"/>
      <c r="C4493" s="125" t="s">
        <v>748</v>
      </c>
      <c r="D4493" s="119">
        <v>43259</v>
      </c>
      <c r="E4493" s="120" t="s">
        <v>8762</v>
      </c>
      <c r="F4493" s="120" t="s">
        <v>3</v>
      </c>
      <c r="G4493" s="120">
        <v>1629934</v>
      </c>
      <c r="H4493" s="124"/>
      <c r="I4493" s="128" t="s">
        <v>10591</v>
      </c>
      <c r="J4493" s="124"/>
      <c r="K4493" s="124"/>
      <c r="L4493" s="124"/>
      <c r="M4493" s="124"/>
      <c r="N4493" s="207">
        <v>0</v>
      </c>
      <c r="O4493" s="207">
        <v>1.8</v>
      </c>
      <c r="P4493" s="124" t="s">
        <v>1314</v>
      </c>
    </row>
    <row r="4494" spans="1:16" ht="51">
      <c r="A4494" s="257">
        <v>163</v>
      </c>
      <c r="B4494" s="124"/>
      <c r="C4494" s="125" t="s">
        <v>748</v>
      </c>
      <c r="D4494" s="119">
        <v>43259</v>
      </c>
      <c r="E4494" s="120" t="s">
        <v>8763</v>
      </c>
      <c r="F4494" s="120" t="s">
        <v>3</v>
      </c>
      <c r="G4494" s="120">
        <v>1629937</v>
      </c>
      <c r="H4494" s="124"/>
      <c r="I4494" s="128" t="s">
        <v>10591</v>
      </c>
      <c r="J4494" s="124"/>
      <c r="K4494" s="124"/>
      <c r="L4494" s="124"/>
      <c r="M4494" s="124"/>
      <c r="N4494" s="207">
        <v>0</v>
      </c>
      <c r="O4494" s="207">
        <v>0.5</v>
      </c>
      <c r="P4494" s="124" t="s">
        <v>1314</v>
      </c>
    </row>
    <row r="4495" spans="1:16" ht="51">
      <c r="A4495" s="257" t="s">
        <v>619</v>
      </c>
      <c r="B4495" s="124"/>
      <c r="C4495" s="125" t="s">
        <v>713</v>
      </c>
      <c r="D4495" s="119">
        <v>43259</v>
      </c>
      <c r="E4495" s="120" t="s">
        <v>8764</v>
      </c>
      <c r="F4495" s="120" t="s">
        <v>3</v>
      </c>
      <c r="G4495" s="120">
        <v>1629938</v>
      </c>
      <c r="H4495" s="124"/>
      <c r="I4495" s="128" t="s">
        <v>10592</v>
      </c>
      <c r="J4495" s="124"/>
      <c r="K4495" s="124"/>
      <c r="L4495" s="124"/>
      <c r="M4495" s="124"/>
      <c r="N4495" s="207">
        <v>0</v>
      </c>
      <c r="O4495" s="207">
        <v>4051.12</v>
      </c>
      <c r="P4495" s="124" t="s">
        <v>1314</v>
      </c>
    </row>
    <row r="4496" spans="1:16" ht="51">
      <c r="A4496" s="257">
        <v>373</v>
      </c>
      <c r="B4496" s="124"/>
      <c r="C4496" s="125" t="s">
        <v>1269</v>
      </c>
      <c r="D4496" s="119">
        <v>43259</v>
      </c>
      <c r="E4496" s="120" t="s">
        <v>8765</v>
      </c>
      <c r="F4496" s="120" t="s">
        <v>3</v>
      </c>
      <c r="G4496" s="120">
        <v>1629947</v>
      </c>
      <c r="H4496" s="124"/>
      <c r="I4496" s="128" t="s">
        <v>10593</v>
      </c>
      <c r="J4496" s="124"/>
      <c r="K4496" s="124"/>
      <c r="L4496" s="124"/>
      <c r="M4496" s="124"/>
      <c r="N4496" s="207">
        <v>0</v>
      </c>
      <c r="O4496" s="207">
        <v>246.51000000000002</v>
      </c>
      <c r="P4496" s="124" t="s">
        <v>1314</v>
      </c>
    </row>
    <row r="4497" spans="1:16" ht="63.75">
      <c r="A4497" s="257">
        <v>660</v>
      </c>
      <c r="B4497" s="124"/>
      <c r="C4497" s="125" t="s">
        <v>233</v>
      </c>
      <c r="D4497" s="119">
        <v>43259</v>
      </c>
      <c r="E4497" s="120" t="s">
        <v>8766</v>
      </c>
      <c r="F4497" s="120" t="s">
        <v>3</v>
      </c>
      <c r="G4497" s="120">
        <v>1629738</v>
      </c>
      <c r="H4497" s="124"/>
      <c r="I4497" s="128" t="s">
        <v>10594</v>
      </c>
      <c r="J4497" s="124"/>
      <c r="K4497" s="124"/>
      <c r="L4497" s="124"/>
      <c r="M4497" s="124"/>
      <c r="N4497" s="207">
        <v>0</v>
      </c>
      <c r="O4497" s="207">
        <v>250</v>
      </c>
      <c r="P4497" s="124" t="s">
        <v>1314</v>
      </c>
    </row>
    <row r="4498" spans="1:16" ht="63.75">
      <c r="A4498" s="257">
        <v>660</v>
      </c>
      <c r="B4498" s="124"/>
      <c r="C4498" s="125" t="s">
        <v>233</v>
      </c>
      <c r="D4498" s="119">
        <v>43259</v>
      </c>
      <c r="E4498" s="120" t="s">
        <v>8767</v>
      </c>
      <c r="F4498" s="120" t="s">
        <v>3</v>
      </c>
      <c r="G4498" s="120">
        <v>1629582</v>
      </c>
      <c r="H4498" s="124"/>
      <c r="I4498" s="128" t="s">
        <v>10595</v>
      </c>
      <c r="J4498" s="124"/>
      <c r="K4498" s="124"/>
      <c r="L4498" s="124"/>
      <c r="M4498" s="124"/>
      <c r="N4498" s="207">
        <v>0</v>
      </c>
      <c r="O4498" s="207">
        <v>1052.7</v>
      </c>
      <c r="P4498" s="124" t="s">
        <v>3943</v>
      </c>
    </row>
    <row r="4499" spans="1:16" ht="51">
      <c r="A4499" s="257" t="s">
        <v>622</v>
      </c>
      <c r="B4499" s="124"/>
      <c r="C4499" s="125" t="s">
        <v>715</v>
      </c>
      <c r="D4499" s="119">
        <v>43259</v>
      </c>
      <c r="E4499" s="120" t="s">
        <v>8768</v>
      </c>
      <c r="F4499" s="120" t="s">
        <v>3</v>
      </c>
      <c r="G4499" s="120">
        <v>1629601</v>
      </c>
      <c r="H4499" s="124"/>
      <c r="I4499" s="128" t="s">
        <v>10596</v>
      </c>
      <c r="J4499" s="124"/>
      <c r="K4499" s="124"/>
      <c r="L4499" s="124"/>
      <c r="M4499" s="124"/>
      <c r="N4499" s="207">
        <v>0</v>
      </c>
      <c r="O4499" s="207">
        <v>17492.38</v>
      </c>
      <c r="P4499" s="124" t="s">
        <v>1314</v>
      </c>
    </row>
    <row r="4500" spans="1:16" ht="51">
      <c r="A4500" s="257" t="s">
        <v>619</v>
      </c>
      <c r="B4500" s="124"/>
      <c r="C4500" s="125" t="s">
        <v>713</v>
      </c>
      <c r="D4500" s="119">
        <v>43259</v>
      </c>
      <c r="E4500" s="120" t="s">
        <v>8769</v>
      </c>
      <c r="F4500" s="120" t="s">
        <v>3</v>
      </c>
      <c r="G4500" s="120">
        <v>1629688</v>
      </c>
      <c r="H4500" s="124"/>
      <c r="I4500" s="128" t="s">
        <v>10597</v>
      </c>
      <c r="J4500" s="124"/>
      <c r="K4500" s="124"/>
      <c r="L4500" s="124"/>
      <c r="M4500" s="124"/>
      <c r="N4500" s="207">
        <v>0</v>
      </c>
      <c r="O4500" s="207">
        <v>1230.71</v>
      </c>
      <c r="P4500" s="124" t="s">
        <v>1314</v>
      </c>
    </row>
    <row r="4501" spans="1:16" ht="51">
      <c r="A4501" s="257" t="s">
        <v>619</v>
      </c>
      <c r="B4501" s="124"/>
      <c r="C4501" s="125" t="s">
        <v>713</v>
      </c>
      <c r="D4501" s="119">
        <v>43259</v>
      </c>
      <c r="E4501" s="120" t="s">
        <v>8770</v>
      </c>
      <c r="F4501" s="120" t="s">
        <v>3</v>
      </c>
      <c r="G4501" s="120">
        <v>1629650</v>
      </c>
      <c r="H4501" s="124"/>
      <c r="I4501" s="128" t="s">
        <v>10598</v>
      </c>
      <c r="J4501" s="124"/>
      <c r="K4501" s="124"/>
      <c r="L4501" s="124"/>
      <c r="M4501" s="124"/>
      <c r="N4501" s="207">
        <v>0</v>
      </c>
      <c r="O4501" s="207">
        <v>70</v>
      </c>
      <c r="P4501" s="124" t="s">
        <v>1314</v>
      </c>
    </row>
    <row r="4502" spans="1:16" ht="63.75">
      <c r="A4502" s="257">
        <v>597</v>
      </c>
      <c r="B4502" s="124"/>
      <c r="C4502" s="125" t="s">
        <v>3556</v>
      </c>
      <c r="D4502" s="119">
        <v>43259</v>
      </c>
      <c r="E4502" s="120" t="s">
        <v>8771</v>
      </c>
      <c r="F4502" s="120" t="s">
        <v>3</v>
      </c>
      <c r="G4502" s="120">
        <v>1629653</v>
      </c>
      <c r="H4502" s="124"/>
      <c r="I4502" s="128" t="s">
        <v>10599</v>
      </c>
      <c r="J4502" s="124"/>
      <c r="K4502" s="124"/>
      <c r="L4502" s="124"/>
      <c r="M4502" s="124"/>
      <c r="N4502" s="207">
        <v>0</v>
      </c>
      <c r="O4502" s="207">
        <v>13.02</v>
      </c>
      <c r="P4502" s="124" t="s">
        <v>1314</v>
      </c>
    </row>
    <row r="4503" spans="1:16" ht="63.75">
      <c r="A4503" s="257">
        <v>597</v>
      </c>
      <c r="B4503" s="124"/>
      <c r="C4503" s="125" t="s">
        <v>3556</v>
      </c>
      <c r="D4503" s="119">
        <v>43259</v>
      </c>
      <c r="E4503" s="120" t="s">
        <v>8772</v>
      </c>
      <c r="F4503" s="120" t="s">
        <v>3</v>
      </c>
      <c r="G4503" s="120">
        <v>1629654</v>
      </c>
      <c r="H4503" s="124"/>
      <c r="I4503" s="128" t="s">
        <v>10599</v>
      </c>
      <c r="J4503" s="124"/>
      <c r="K4503" s="124"/>
      <c r="L4503" s="124"/>
      <c r="M4503" s="124"/>
      <c r="N4503" s="207">
        <v>0</v>
      </c>
      <c r="O4503" s="207">
        <v>175</v>
      </c>
      <c r="P4503" s="124" t="s">
        <v>1314</v>
      </c>
    </row>
    <row r="4504" spans="1:16" ht="51">
      <c r="A4504" s="257">
        <v>513</v>
      </c>
      <c r="B4504" s="124"/>
      <c r="C4504" s="125" t="s">
        <v>201</v>
      </c>
      <c r="D4504" s="119">
        <v>43259</v>
      </c>
      <c r="E4504" s="120" t="s">
        <v>8773</v>
      </c>
      <c r="F4504" s="120" t="s">
        <v>15</v>
      </c>
      <c r="G4504" s="120">
        <v>755950</v>
      </c>
      <c r="H4504" s="124"/>
      <c r="I4504" s="128" t="s">
        <v>4717</v>
      </c>
      <c r="J4504" s="124"/>
      <c r="K4504" s="124"/>
      <c r="L4504" s="124"/>
      <c r="M4504" s="124"/>
      <c r="N4504" s="207">
        <v>50</v>
      </c>
      <c r="O4504" s="207">
        <v>0</v>
      </c>
      <c r="P4504" s="124" t="s">
        <v>1314</v>
      </c>
    </row>
    <row r="4505" spans="1:16" ht="63.75">
      <c r="A4505" s="257">
        <v>513</v>
      </c>
      <c r="B4505" s="124"/>
      <c r="C4505" s="125" t="s">
        <v>201</v>
      </c>
      <c r="D4505" s="119">
        <v>43259</v>
      </c>
      <c r="E4505" s="120" t="s">
        <v>8774</v>
      </c>
      <c r="F4505" s="120" t="s">
        <v>15</v>
      </c>
      <c r="G4505" s="120">
        <v>755954</v>
      </c>
      <c r="H4505" s="124"/>
      <c r="I4505" s="128" t="s">
        <v>4605</v>
      </c>
      <c r="J4505" s="124"/>
      <c r="K4505" s="124"/>
      <c r="L4505" s="124"/>
      <c r="M4505" s="124"/>
      <c r="N4505" s="207">
        <v>50</v>
      </c>
      <c r="O4505" s="207">
        <v>0</v>
      </c>
      <c r="P4505" s="124" t="s">
        <v>1314</v>
      </c>
    </row>
    <row r="4506" spans="1:16" ht="76.5">
      <c r="A4506" s="257" t="s">
        <v>620</v>
      </c>
      <c r="B4506" s="124"/>
      <c r="C4506" s="125" t="s">
        <v>714</v>
      </c>
      <c r="D4506" s="119">
        <v>43259</v>
      </c>
      <c r="E4506" s="120" t="s">
        <v>8775</v>
      </c>
      <c r="F4506" s="120" t="s">
        <v>6</v>
      </c>
      <c r="G4506" s="120">
        <v>984375</v>
      </c>
      <c r="H4506" s="124"/>
      <c r="I4506" s="128" t="s">
        <v>10600</v>
      </c>
      <c r="J4506" s="124"/>
      <c r="K4506" s="124"/>
      <c r="L4506" s="124"/>
      <c r="M4506" s="124"/>
      <c r="N4506" s="207">
        <v>0</v>
      </c>
      <c r="O4506" s="207">
        <v>140000</v>
      </c>
      <c r="P4506" s="124" t="s">
        <v>1314</v>
      </c>
    </row>
    <row r="4507" spans="1:16" ht="51">
      <c r="A4507" s="257">
        <v>513</v>
      </c>
      <c r="B4507" s="124"/>
      <c r="C4507" s="125" t="s">
        <v>201</v>
      </c>
      <c r="D4507" s="119">
        <v>43259</v>
      </c>
      <c r="E4507" s="120" t="s">
        <v>8776</v>
      </c>
      <c r="F4507" s="120" t="s">
        <v>15</v>
      </c>
      <c r="G4507" s="120">
        <v>756542</v>
      </c>
      <c r="H4507" s="124"/>
      <c r="I4507" s="128" t="s">
        <v>4579</v>
      </c>
      <c r="J4507" s="124"/>
      <c r="K4507" s="124"/>
      <c r="L4507" s="124"/>
      <c r="M4507" s="124"/>
      <c r="N4507" s="207">
        <v>50</v>
      </c>
      <c r="O4507" s="207">
        <v>0</v>
      </c>
      <c r="P4507" s="124" t="s">
        <v>1314</v>
      </c>
    </row>
    <row r="4508" spans="1:16" ht="51">
      <c r="A4508" s="257">
        <v>513</v>
      </c>
      <c r="B4508" s="124"/>
      <c r="C4508" s="125" t="s">
        <v>201</v>
      </c>
      <c r="D4508" s="119">
        <v>43259</v>
      </c>
      <c r="E4508" s="120" t="s">
        <v>8777</v>
      </c>
      <c r="F4508" s="120" t="s">
        <v>15</v>
      </c>
      <c r="G4508" s="120">
        <v>756546</v>
      </c>
      <c r="H4508" s="124"/>
      <c r="I4508" s="128" t="s">
        <v>4579</v>
      </c>
      <c r="J4508" s="124"/>
      <c r="K4508" s="124"/>
      <c r="L4508" s="124"/>
      <c r="M4508" s="124"/>
      <c r="N4508" s="207">
        <v>50</v>
      </c>
      <c r="O4508" s="207">
        <v>0</v>
      </c>
      <c r="P4508" s="124" t="s">
        <v>1314</v>
      </c>
    </row>
    <row r="4509" spans="1:16" ht="51">
      <c r="A4509" s="257">
        <v>513</v>
      </c>
      <c r="B4509" s="124"/>
      <c r="C4509" s="125" t="s">
        <v>201</v>
      </c>
      <c r="D4509" s="119">
        <v>43259</v>
      </c>
      <c r="E4509" s="120" t="s">
        <v>8778</v>
      </c>
      <c r="F4509" s="120" t="s">
        <v>11</v>
      </c>
      <c r="G4509" s="120">
        <v>923893</v>
      </c>
      <c r="H4509" s="124"/>
      <c r="I4509" s="128" t="s">
        <v>10601</v>
      </c>
      <c r="J4509" s="124"/>
      <c r="K4509" s="124"/>
      <c r="L4509" s="124"/>
      <c r="M4509" s="124"/>
      <c r="N4509" s="207">
        <v>50</v>
      </c>
      <c r="O4509" s="207">
        <v>0</v>
      </c>
      <c r="P4509" s="124" t="s">
        <v>1314</v>
      </c>
    </row>
    <row r="4510" spans="1:16" ht="102">
      <c r="A4510" s="257" t="s">
        <v>619</v>
      </c>
      <c r="B4510" s="124"/>
      <c r="C4510" s="125" t="s">
        <v>713</v>
      </c>
      <c r="D4510" s="119">
        <v>43259</v>
      </c>
      <c r="E4510" s="120" t="s">
        <v>8779</v>
      </c>
      <c r="F4510" s="120" t="s">
        <v>6</v>
      </c>
      <c r="G4510" s="120">
        <v>923930</v>
      </c>
      <c r="H4510" s="124"/>
      <c r="I4510" s="128" t="s">
        <v>10602</v>
      </c>
      <c r="J4510" s="124"/>
      <c r="K4510" s="124"/>
      <c r="L4510" s="124"/>
      <c r="M4510" s="124"/>
      <c r="N4510" s="207">
        <v>0</v>
      </c>
      <c r="O4510" s="207">
        <v>13343.99</v>
      </c>
      <c r="P4510" s="124" t="s">
        <v>1314</v>
      </c>
    </row>
    <row r="4511" spans="1:16" ht="102">
      <c r="A4511" s="257" t="s">
        <v>619</v>
      </c>
      <c r="B4511" s="124"/>
      <c r="C4511" s="125" t="s">
        <v>713</v>
      </c>
      <c r="D4511" s="119">
        <v>43259</v>
      </c>
      <c r="E4511" s="120" t="s">
        <v>8780</v>
      </c>
      <c r="F4511" s="120" t="s">
        <v>6</v>
      </c>
      <c r="G4511" s="120">
        <v>923930</v>
      </c>
      <c r="H4511" s="124"/>
      <c r="I4511" s="128" t="s">
        <v>10603</v>
      </c>
      <c r="J4511" s="124"/>
      <c r="K4511" s="124"/>
      <c r="L4511" s="124"/>
      <c r="M4511" s="124"/>
      <c r="N4511" s="207">
        <v>0</v>
      </c>
      <c r="O4511" s="207">
        <v>4563.68</v>
      </c>
      <c r="P4511" s="124" t="s">
        <v>1314</v>
      </c>
    </row>
    <row r="4512" spans="1:16" ht="89.25">
      <c r="A4512" s="257" t="s">
        <v>619</v>
      </c>
      <c r="B4512" s="124"/>
      <c r="C4512" s="125" t="s">
        <v>713</v>
      </c>
      <c r="D4512" s="119">
        <v>43259</v>
      </c>
      <c r="E4512" s="120" t="s">
        <v>8781</v>
      </c>
      <c r="F4512" s="120" t="s">
        <v>6</v>
      </c>
      <c r="G4512" s="120">
        <v>923930</v>
      </c>
      <c r="H4512" s="124"/>
      <c r="I4512" s="128" t="s">
        <v>10604</v>
      </c>
      <c r="J4512" s="124"/>
      <c r="K4512" s="124"/>
      <c r="L4512" s="124"/>
      <c r="M4512" s="124"/>
      <c r="N4512" s="207">
        <v>0</v>
      </c>
      <c r="O4512" s="207">
        <v>438</v>
      </c>
      <c r="P4512" s="124" t="s">
        <v>1314</v>
      </c>
    </row>
    <row r="4513" spans="1:16" ht="76.5">
      <c r="A4513" s="257">
        <v>25</v>
      </c>
      <c r="B4513" s="124"/>
      <c r="C4513" s="125" t="s">
        <v>694</v>
      </c>
      <c r="D4513" s="119">
        <v>43259</v>
      </c>
      <c r="E4513" s="120" t="s">
        <v>8782</v>
      </c>
      <c r="F4513" s="120" t="s">
        <v>1315</v>
      </c>
      <c r="G4513" s="120">
        <v>17953905</v>
      </c>
      <c r="H4513" s="124"/>
      <c r="I4513" s="128" t="s">
        <v>10605</v>
      </c>
      <c r="J4513" s="124"/>
      <c r="K4513" s="124"/>
      <c r="L4513" s="124"/>
      <c r="M4513" s="124"/>
      <c r="N4513" s="207">
        <v>720215.85</v>
      </c>
      <c r="O4513" s="207">
        <v>0</v>
      </c>
      <c r="P4513" s="124" t="s">
        <v>1314</v>
      </c>
    </row>
    <row r="4514" spans="1:16" ht="76.5">
      <c r="A4514" s="257">
        <v>25</v>
      </c>
      <c r="B4514" s="124"/>
      <c r="C4514" s="125" t="s">
        <v>694</v>
      </c>
      <c r="D4514" s="119">
        <v>43259</v>
      </c>
      <c r="E4514" s="120" t="s">
        <v>8783</v>
      </c>
      <c r="F4514" s="120" t="s">
        <v>1315</v>
      </c>
      <c r="G4514" s="120">
        <v>17953767</v>
      </c>
      <c r="H4514" s="124"/>
      <c r="I4514" s="128" t="s">
        <v>10606</v>
      </c>
      <c r="J4514" s="124"/>
      <c r="K4514" s="124"/>
      <c r="L4514" s="124"/>
      <c r="M4514" s="124"/>
      <c r="N4514" s="207">
        <v>719999.28</v>
      </c>
      <c r="O4514" s="207">
        <v>0</v>
      </c>
      <c r="P4514" s="124" t="s">
        <v>1314</v>
      </c>
    </row>
    <row r="4515" spans="1:16" ht="76.5">
      <c r="A4515" s="257">
        <v>25</v>
      </c>
      <c r="B4515" s="124"/>
      <c r="C4515" s="125" t="s">
        <v>694</v>
      </c>
      <c r="D4515" s="119">
        <v>43259</v>
      </c>
      <c r="E4515" s="120" t="s">
        <v>8784</v>
      </c>
      <c r="F4515" s="120" t="s">
        <v>1315</v>
      </c>
      <c r="G4515" s="120">
        <v>17953814</v>
      </c>
      <c r="H4515" s="124"/>
      <c r="I4515" s="128" t="s">
        <v>10607</v>
      </c>
      <c r="J4515" s="124"/>
      <c r="K4515" s="124"/>
      <c r="L4515" s="124"/>
      <c r="M4515" s="124"/>
      <c r="N4515" s="207">
        <v>288113.32</v>
      </c>
      <c r="O4515" s="207">
        <v>0</v>
      </c>
      <c r="P4515" s="124" t="s">
        <v>1314</v>
      </c>
    </row>
    <row r="4516" spans="1:16" ht="76.5">
      <c r="A4516" s="257">
        <v>25</v>
      </c>
      <c r="B4516" s="124"/>
      <c r="C4516" s="125" t="s">
        <v>694</v>
      </c>
      <c r="D4516" s="119">
        <v>43259</v>
      </c>
      <c r="E4516" s="120" t="s">
        <v>8785</v>
      </c>
      <c r="F4516" s="120" t="s">
        <v>1315</v>
      </c>
      <c r="G4516" s="120">
        <v>17953870</v>
      </c>
      <c r="H4516" s="124"/>
      <c r="I4516" s="128" t="s">
        <v>10608</v>
      </c>
      <c r="J4516" s="124"/>
      <c r="K4516" s="124"/>
      <c r="L4516" s="124"/>
      <c r="M4516" s="124"/>
      <c r="N4516" s="207">
        <v>919353.99</v>
      </c>
      <c r="O4516" s="207">
        <v>0</v>
      </c>
      <c r="P4516" s="124" t="s">
        <v>1314</v>
      </c>
    </row>
    <row r="4517" spans="1:16" ht="76.5">
      <c r="A4517" s="257">
        <v>25</v>
      </c>
      <c r="B4517" s="124"/>
      <c r="C4517" s="125" t="s">
        <v>694</v>
      </c>
      <c r="D4517" s="119">
        <v>43259</v>
      </c>
      <c r="E4517" s="120" t="s">
        <v>8786</v>
      </c>
      <c r="F4517" s="120" t="s">
        <v>1315</v>
      </c>
      <c r="G4517" s="120">
        <v>17953878</v>
      </c>
      <c r="H4517" s="124"/>
      <c r="I4517" s="128" t="s">
        <v>10609</v>
      </c>
      <c r="J4517" s="124"/>
      <c r="K4517" s="124"/>
      <c r="L4517" s="124"/>
      <c r="M4517" s="124"/>
      <c r="N4517" s="207">
        <v>109065.92</v>
      </c>
      <c r="O4517" s="207">
        <v>0</v>
      </c>
      <c r="P4517" s="124" t="s">
        <v>1314</v>
      </c>
    </row>
    <row r="4518" spans="1:16" ht="76.5">
      <c r="A4518" s="257">
        <v>25</v>
      </c>
      <c r="B4518" s="124"/>
      <c r="C4518" s="125" t="s">
        <v>694</v>
      </c>
      <c r="D4518" s="119">
        <v>43259</v>
      </c>
      <c r="E4518" s="120" t="s">
        <v>8787</v>
      </c>
      <c r="F4518" s="120" t="s">
        <v>1315</v>
      </c>
      <c r="G4518" s="120">
        <v>17953881</v>
      </c>
      <c r="H4518" s="124"/>
      <c r="I4518" s="128" t="s">
        <v>10610</v>
      </c>
      <c r="J4518" s="124"/>
      <c r="K4518" s="124"/>
      <c r="L4518" s="124"/>
      <c r="M4518" s="124"/>
      <c r="N4518" s="207">
        <v>730152.84</v>
      </c>
      <c r="O4518" s="207">
        <v>0</v>
      </c>
      <c r="P4518" s="124" t="s">
        <v>1314</v>
      </c>
    </row>
    <row r="4519" spans="1:16" ht="102">
      <c r="A4519" s="257">
        <v>86</v>
      </c>
      <c r="B4519" s="124"/>
      <c r="C4519" s="125" t="s">
        <v>710</v>
      </c>
      <c r="D4519" s="119">
        <v>43259</v>
      </c>
      <c r="E4519" s="120" t="s">
        <v>8788</v>
      </c>
      <c r="F4519" s="120" t="s">
        <v>6</v>
      </c>
      <c r="G4519" s="120">
        <v>923975</v>
      </c>
      <c r="H4519" s="124"/>
      <c r="I4519" s="128" t="s">
        <v>10611</v>
      </c>
      <c r="J4519" s="124"/>
      <c r="K4519" s="124"/>
      <c r="L4519" s="124"/>
      <c r="M4519" s="124"/>
      <c r="N4519" s="207">
        <v>0</v>
      </c>
      <c r="O4519" s="207">
        <v>477512.96000000002</v>
      </c>
      <c r="P4519" s="124" t="s">
        <v>1314</v>
      </c>
    </row>
    <row r="4520" spans="1:16" ht="63.75">
      <c r="A4520" s="257">
        <v>373</v>
      </c>
      <c r="B4520" s="124"/>
      <c r="C4520" s="125" t="s">
        <v>1269</v>
      </c>
      <c r="D4520" s="119">
        <v>43262</v>
      </c>
      <c r="E4520" s="120" t="s">
        <v>8789</v>
      </c>
      <c r="F4520" s="120" t="s">
        <v>3</v>
      </c>
      <c r="G4520" s="120">
        <v>1630114</v>
      </c>
      <c r="H4520" s="124"/>
      <c r="I4520" s="128" t="s">
        <v>10612</v>
      </c>
      <c r="J4520" s="124"/>
      <c r="K4520" s="124"/>
      <c r="L4520" s="124"/>
      <c r="M4520" s="124"/>
      <c r="N4520" s="207">
        <v>0</v>
      </c>
      <c r="O4520" s="207">
        <v>2840.3</v>
      </c>
      <c r="P4520" s="124" t="s">
        <v>1314</v>
      </c>
    </row>
    <row r="4521" spans="1:16" ht="51">
      <c r="A4521" s="257" t="s">
        <v>619</v>
      </c>
      <c r="B4521" s="124"/>
      <c r="C4521" s="125" t="s">
        <v>713</v>
      </c>
      <c r="D4521" s="119">
        <v>43262</v>
      </c>
      <c r="E4521" s="120" t="s">
        <v>8790</v>
      </c>
      <c r="F4521" s="120" t="s">
        <v>3</v>
      </c>
      <c r="G4521" s="120">
        <v>1630105</v>
      </c>
      <c r="H4521" s="124"/>
      <c r="I4521" s="128" t="s">
        <v>10613</v>
      </c>
      <c r="J4521" s="124"/>
      <c r="K4521" s="124"/>
      <c r="L4521" s="124"/>
      <c r="M4521" s="124"/>
      <c r="N4521" s="207">
        <v>0</v>
      </c>
      <c r="O4521" s="207">
        <v>858.32</v>
      </c>
      <c r="P4521" s="124" t="s">
        <v>1314</v>
      </c>
    </row>
    <row r="4522" spans="1:16" ht="51">
      <c r="A4522" s="257" t="s">
        <v>619</v>
      </c>
      <c r="B4522" s="124"/>
      <c r="C4522" s="125" t="s">
        <v>713</v>
      </c>
      <c r="D4522" s="119">
        <v>43262</v>
      </c>
      <c r="E4522" s="120" t="s">
        <v>8791</v>
      </c>
      <c r="F4522" s="120" t="s">
        <v>3</v>
      </c>
      <c r="G4522" s="120">
        <v>1630103</v>
      </c>
      <c r="H4522" s="124"/>
      <c r="I4522" s="128" t="s">
        <v>10614</v>
      </c>
      <c r="J4522" s="124"/>
      <c r="K4522" s="124"/>
      <c r="L4522" s="124"/>
      <c r="M4522" s="124"/>
      <c r="N4522" s="207">
        <v>0</v>
      </c>
      <c r="O4522" s="207">
        <v>1961.44</v>
      </c>
      <c r="P4522" s="124" t="s">
        <v>1314</v>
      </c>
    </row>
    <row r="4523" spans="1:16" ht="51">
      <c r="A4523" s="257" t="s">
        <v>619</v>
      </c>
      <c r="B4523" s="124"/>
      <c r="C4523" s="125" t="s">
        <v>713</v>
      </c>
      <c r="D4523" s="119">
        <v>43262</v>
      </c>
      <c r="E4523" s="120" t="s">
        <v>8792</v>
      </c>
      <c r="F4523" s="120" t="s">
        <v>3</v>
      </c>
      <c r="G4523" s="120">
        <v>1630085</v>
      </c>
      <c r="H4523" s="124"/>
      <c r="I4523" s="128" t="s">
        <v>10615</v>
      </c>
      <c r="J4523" s="124"/>
      <c r="K4523" s="124"/>
      <c r="L4523" s="124"/>
      <c r="M4523" s="124"/>
      <c r="N4523" s="207">
        <v>0</v>
      </c>
      <c r="O4523" s="207">
        <v>19400</v>
      </c>
      <c r="P4523" s="124" t="s">
        <v>1314</v>
      </c>
    </row>
    <row r="4524" spans="1:16" ht="51">
      <c r="A4524" s="257" t="s">
        <v>619</v>
      </c>
      <c r="B4524" s="124"/>
      <c r="C4524" s="125" t="s">
        <v>713</v>
      </c>
      <c r="D4524" s="119">
        <v>43262</v>
      </c>
      <c r="E4524" s="120" t="s">
        <v>8793</v>
      </c>
      <c r="F4524" s="120" t="s">
        <v>3</v>
      </c>
      <c r="G4524" s="120">
        <v>1630073</v>
      </c>
      <c r="H4524" s="124"/>
      <c r="I4524" s="128" t="s">
        <v>1369</v>
      </c>
      <c r="J4524" s="124"/>
      <c r="K4524" s="124"/>
      <c r="L4524" s="124"/>
      <c r="M4524" s="124"/>
      <c r="N4524" s="207">
        <v>0</v>
      </c>
      <c r="O4524" s="207">
        <v>1016</v>
      </c>
      <c r="P4524" s="124" t="s">
        <v>1314</v>
      </c>
    </row>
    <row r="4525" spans="1:16" ht="51">
      <c r="A4525" s="257">
        <v>201</v>
      </c>
      <c r="B4525" s="124"/>
      <c r="C4525" s="125" t="s">
        <v>756</v>
      </c>
      <c r="D4525" s="119">
        <v>43262</v>
      </c>
      <c r="E4525" s="120" t="s">
        <v>8794</v>
      </c>
      <c r="F4525" s="120" t="s">
        <v>3</v>
      </c>
      <c r="G4525" s="120">
        <v>1630075</v>
      </c>
      <c r="H4525" s="124"/>
      <c r="I4525" s="128" t="s">
        <v>10616</v>
      </c>
      <c r="J4525" s="124"/>
      <c r="K4525" s="124"/>
      <c r="L4525" s="124"/>
      <c r="M4525" s="124"/>
      <c r="N4525" s="207">
        <v>0</v>
      </c>
      <c r="O4525" s="207">
        <v>44976.43</v>
      </c>
      <c r="P4525" s="124" t="s">
        <v>1314</v>
      </c>
    </row>
    <row r="4526" spans="1:16" ht="51">
      <c r="A4526" s="257">
        <v>46</v>
      </c>
      <c r="B4526" s="124"/>
      <c r="C4526" s="125" t="s">
        <v>698</v>
      </c>
      <c r="D4526" s="119">
        <v>43262</v>
      </c>
      <c r="E4526" s="120" t="s">
        <v>8795</v>
      </c>
      <c r="F4526" s="120" t="s">
        <v>3</v>
      </c>
      <c r="G4526" s="120">
        <v>1630104</v>
      </c>
      <c r="H4526" s="124"/>
      <c r="I4526" s="128" t="s">
        <v>10617</v>
      </c>
      <c r="J4526" s="124"/>
      <c r="K4526" s="124"/>
      <c r="L4526" s="124"/>
      <c r="M4526" s="124"/>
      <c r="N4526" s="207">
        <v>0</v>
      </c>
      <c r="O4526" s="207">
        <v>16628</v>
      </c>
      <c r="P4526" s="124" t="s">
        <v>1314</v>
      </c>
    </row>
    <row r="4527" spans="1:16" ht="89.25">
      <c r="A4527" s="257">
        <v>203</v>
      </c>
      <c r="B4527" s="124"/>
      <c r="C4527" s="125" t="s">
        <v>757</v>
      </c>
      <c r="D4527" s="119">
        <v>43262</v>
      </c>
      <c r="E4527" s="120" t="s">
        <v>8796</v>
      </c>
      <c r="F4527" s="120" t="s">
        <v>1257</v>
      </c>
      <c r="G4527" s="120">
        <v>5175</v>
      </c>
      <c r="H4527" s="124"/>
      <c r="I4527" s="128" t="s">
        <v>10618</v>
      </c>
      <c r="J4527" s="124"/>
      <c r="K4527" s="124"/>
      <c r="L4527" s="124"/>
      <c r="M4527" s="124"/>
      <c r="N4527" s="207">
        <v>1727.36</v>
      </c>
      <c r="O4527" s="207">
        <v>0</v>
      </c>
      <c r="P4527" s="124" t="s">
        <v>1314</v>
      </c>
    </row>
    <row r="4528" spans="1:16" ht="63.75">
      <c r="A4528" s="257" t="s">
        <v>619</v>
      </c>
      <c r="B4528" s="124"/>
      <c r="C4528" s="125" t="s">
        <v>713</v>
      </c>
      <c r="D4528" s="119">
        <v>43262</v>
      </c>
      <c r="E4528" s="120" t="s">
        <v>8797</v>
      </c>
      <c r="F4528" s="120" t="s">
        <v>6</v>
      </c>
      <c r="G4528" s="120">
        <v>985023</v>
      </c>
      <c r="H4528" s="124"/>
      <c r="I4528" s="128" t="s">
        <v>10619</v>
      </c>
      <c r="J4528" s="124"/>
      <c r="K4528" s="124"/>
      <c r="L4528" s="124"/>
      <c r="M4528" s="124"/>
      <c r="N4528" s="207">
        <v>0</v>
      </c>
      <c r="O4528" s="207">
        <v>148495.29999999999</v>
      </c>
      <c r="P4528" s="124" t="s">
        <v>1314</v>
      </c>
    </row>
    <row r="4529" spans="1:16" ht="76.5">
      <c r="A4529" s="257" t="s">
        <v>620</v>
      </c>
      <c r="B4529" s="124"/>
      <c r="C4529" s="125" t="s">
        <v>714</v>
      </c>
      <c r="D4529" s="119">
        <v>43262</v>
      </c>
      <c r="E4529" s="120" t="s">
        <v>8798</v>
      </c>
      <c r="F4529" s="120" t="s">
        <v>6</v>
      </c>
      <c r="G4529" s="120">
        <v>985091</v>
      </c>
      <c r="H4529" s="124"/>
      <c r="I4529" s="128" t="s">
        <v>10620</v>
      </c>
      <c r="J4529" s="124"/>
      <c r="K4529" s="124"/>
      <c r="L4529" s="124"/>
      <c r="M4529" s="124"/>
      <c r="N4529" s="207">
        <v>0</v>
      </c>
      <c r="O4529" s="207">
        <v>150000</v>
      </c>
      <c r="P4529" s="124" t="s">
        <v>1314</v>
      </c>
    </row>
    <row r="4530" spans="1:16" ht="63.75">
      <c r="A4530" s="257" t="s">
        <v>620</v>
      </c>
      <c r="B4530" s="124"/>
      <c r="C4530" s="125" t="s">
        <v>714</v>
      </c>
      <c r="D4530" s="119">
        <v>43262</v>
      </c>
      <c r="E4530" s="120" t="s">
        <v>8799</v>
      </c>
      <c r="F4530" s="120" t="s">
        <v>6</v>
      </c>
      <c r="G4530" s="120">
        <v>985104</v>
      </c>
      <c r="H4530" s="124"/>
      <c r="I4530" s="128" t="s">
        <v>10621</v>
      </c>
      <c r="J4530" s="124"/>
      <c r="K4530" s="124"/>
      <c r="L4530" s="124"/>
      <c r="M4530" s="124"/>
      <c r="N4530" s="207">
        <v>0</v>
      </c>
      <c r="O4530" s="207">
        <v>176004700.16</v>
      </c>
      <c r="P4530" s="124" t="s">
        <v>1314</v>
      </c>
    </row>
    <row r="4531" spans="1:16" ht="76.5">
      <c r="A4531" s="257" t="s">
        <v>620</v>
      </c>
      <c r="B4531" s="124"/>
      <c r="C4531" s="125" t="s">
        <v>714</v>
      </c>
      <c r="D4531" s="119">
        <v>43262</v>
      </c>
      <c r="E4531" s="120" t="s">
        <v>8800</v>
      </c>
      <c r="F4531" s="120" t="s">
        <v>11</v>
      </c>
      <c r="G4531" s="120">
        <v>924216</v>
      </c>
      <c r="H4531" s="124"/>
      <c r="I4531" s="128" t="s">
        <v>10622</v>
      </c>
      <c r="J4531" s="124"/>
      <c r="K4531" s="124"/>
      <c r="L4531" s="124"/>
      <c r="M4531" s="124"/>
      <c r="N4531" s="207">
        <v>50</v>
      </c>
      <c r="O4531" s="207">
        <v>0</v>
      </c>
      <c r="P4531" s="124" t="s">
        <v>1314</v>
      </c>
    </row>
    <row r="4532" spans="1:16" ht="76.5">
      <c r="A4532" s="257" t="s">
        <v>620</v>
      </c>
      <c r="B4532" s="124"/>
      <c r="C4532" s="125" t="s">
        <v>714</v>
      </c>
      <c r="D4532" s="119">
        <v>43262</v>
      </c>
      <c r="E4532" s="120" t="s">
        <v>8801</v>
      </c>
      <c r="F4532" s="120" t="s">
        <v>13</v>
      </c>
      <c r="G4532" s="120">
        <v>924216</v>
      </c>
      <c r="H4532" s="124"/>
      <c r="I4532" s="128" t="s">
        <v>10623</v>
      </c>
      <c r="J4532" s="124"/>
      <c r="K4532" s="124"/>
      <c r="L4532" s="124"/>
      <c r="M4532" s="124"/>
      <c r="N4532" s="207">
        <v>177812.57</v>
      </c>
      <c r="O4532" s="207">
        <v>0</v>
      </c>
      <c r="P4532" s="124" t="s">
        <v>1314</v>
      </c>
    </row>
    <row r="4533" spans="1:16" ht="51">
      <c r="A4533" s="257" t="s">
        <v>619</v>
      </c>
      <c r="B4533" s="124"/>
      <c r="C4533" s="125" t="s">
        <v>713</v>
      </c>
      <c r="D4533" s="119">
        <v>43263</v>
      </c>
      <c r="E4533" s="120" t="s">
        <v>8802</v>
      </c>
      <c r="F4533" s="120" t="s">
        <v>3</v>
      </c>
      <c r="G4533" s="120">
        <v>1630357</v>
      </c>
      <c r="H4533" s="124"/>
      <c r="I4533" s="128" t="s">
        <v>10624</v>
      </c>
      <c r="J4533" s="124"/>
      <c r="K4533" s="124"/>
      <c r="L4533" s="124"/>
      <c r="M4533" s="124"/>
      <c r="N4533" s="207">
        <v>0</v>
      </c>
      <c r="O4533" s="207">
        <v>37</v>
      </c>
      <c r="P4533" s="124" t="s">
        <v>1314</v>
      </c>
    </row>
    <row r="4534" spans="1:16" ht="51">
      <c r="A4534" s="257" t="s">
        <v>619</v>
      </c>
      <c r="B4534" s="124"/>
      <c r="C4534" s="125" t="s">
        <v>713</v>
      </c>
      <c r="D4534" s="119">
        <v>43263</v>
      </c>
      <c r="E4534" s="120" t="s">
        <v>8803</v>
      </c>
      <c r="F4534" s="120" t="s">
        <v>3</v>
      </c>
      <c r="G4534" s="120">
        <v>1630356</v>
      </c>
      <c r="H4534" s="124"/>
      <c r="I4534" s="128" t="s">
        <v>10625</v>
      </c>
      <c r="J4534" s="124"/>
      <c r="K4534" s="124"/>
      <c r="L4534" s="124"/>
      <c r="M4534" s="124"/>
      <c r="N4534" s="207">
        <v>0</v>
      </c>
      <c r="O4534" s="207">
        <v>323</v>
      </c>
      <c r="P4534" s="124" t="s">
        <v>1314</v>
      </c>
    </row>
    <row r="4535" spans="1:16" ht="51">
      <c r="A4535" s="257" t="s">
        <v>619</v>
      </c>
      <c r="B4535" s="124"/>
      <c r="C4535" s="125" t="s">
        <v>713</v>
      </c>
      <c r="D4535" s="119">
        <v>43263</v>
      </c>
      <c r="E4535" s="120" t="s">
        <v>8804</v>
      </c>
      <c r="F4535" s="120" t="s">
        <v>3</v>
      </c>
      <c r="G4535" s="120">
        <v>1630354</v>
      </c>
      <c r="H4535" s="124"/>
      <c r="I4535" s="128" t="s">
        <v>10624</v>
      </c>
      <c r="J4535" s="124"/>
      <c r="K4535" s="124"/>
      <c r="L4535" s="124"/>
      <c r="M4535" s="124"/>
      <c r="N4535" s="207">
        <v>0</v>
      </c>
      <c r="O4535" s="207">
        <v>37</v>
      </c>
      <c r="P4535" s="124" t="s">
        <v>1314</v>
      </c>
    </row>
    <row r="4536" spans="1:16" ht="51">
      <c r="A4536" s="257" t="s">
        <v>619</v>
      </c>
      <c r="B4536" s="124"/>
      <c r="C4536" s="125" t="s">
        <v>713</v>
      </c>
      <c r="D4536" s="119">
        <v>43263</v>
      </c>
      <c r="E4536" s="120" t="s">
        <v>8805</v>
      </c>
      <c r="F4536" s="120" t="s">
        <v>3</v>
      </c>
      <c r="G4536" s="120">
        <v>1630349</v>
      </c>
      <c r="H4536" s="124"/>
      <c r="I4536" s="128" t="s">
        <v>10626</v>
      </c>
      <c r="J4536" s="124"/>
      <c r="K4536" s="124"/>
      <c r="L4536" s="124"/>
      <c r="M4536" s="124"/>
      <c r="N4536" s="207">
        <v>0</v>
      </c>
      <c r="O4536" s="207">
        <v>110</v>
      </c>
      <c r="P4536" s="124" t="s">
        <v>1314</v>
      </c>
    </row>
    <row r="4537" spans="1:16" ht="51">
      <c r="A4537" s="257" t="s">
        <v>619</v>
      </c>
      <c r="B4537" s="124"/>
      <c r="C4537" s="125" t="s">
        <v>713</v>
      </c>
      <c r="D4537" s="119">
        <v>43263</v>
      </c>
      <c r="E4537" s="120" t="s">
        <v>8806</v>
      </c>
      <c r="F4537" s="120" t="s">
        <v>3</v>
      </c>
      <c r="G4537" s="120">
        <v>1630398</v>
      </c>
      <c r="H4537" s="124"/>
      <c r="I4537" s="128" t="s">
        <v>5773</v>
      </c>
      <c r="J4537" s="124"/>
      <c r="K4537" s="124"/>
      <c r="L4537" s="124"/>
      <c r="M4537" s="124"/>
      <c r="N4537" s="207">
        <v>0</v>
      </c>
      <c r="O4537" s="207">
        <v>1491.51</v>
      </c>
      <c r="P4537" s="124" t="s">
        <v>1314</v>
      </c>
    </row>
    <row r="4538" spans="1:16" ht="51">
      <c r="A4538" s="257" t="s">
        <v>619</v>
      </c>
      <c r="B4538" s="124"/>
      <c r="C4538" s="125" t="s">
        <v>713</v>
      </c>
      <c r="D4538" s="119">
        <v>43263</v>
      </c>
      <c r="E4538" s="120" t="s">
        <v>8807</v>
      </c>
      <c r="F4538" s="120" t="s">
        <v>3</v>
      </c>
      <c r="G4538" s="120">
        <v>1630427</v>
      </c>
      <c r="H4538" s="124"/>
      <c r="I4538" s="128" t="s">
        <v>10627</v>
      </c>
      <c r="J4538" s="124"/>
      <c r="K4538" s="124"/>
      <c r="L4538" s="124"/>
      <c r="M4538" s="124"/>
      <c r="N4538" s="207">
        <v>0</v>
      </c>
      <c r="O4538" s="207">
        <v>4405</v>
      </c>
      <c r="P4538" s="124" t="s">
        <v>1314</v>
      </c>
    </row>
    <row r="4539" spans="1:16" ht="51">
      <c r="A4539" s="257" t="s">
        <v>619</v>
      </c>
      <c r="B4539" s="124"/>
      <c r="C4539" s="125" t="s">
        <v>713</v>
      </c>
      <c r="D4539" s="119">
        <v>43263</v>
      </c>
      <c r="E4539" s="120" t="s">
        <v>8808</v>
      </c>
      <c r="F4539" s="120" t="s">
        <v>3</v>
      </c>
      <c r="G4539" s="120">
        <v>1630430</v>
      </c>
      <c r="H4539" s="124"/>
      <c r="I4539" s="128" t="s">
        <v>10627</v>
      </c>
      <c r="J4539" s="124"/>
      <c r="K4539" s="124"/>
      <c r="L4539" s="124"/>
      <c r="M4539" s="124"/>
      <c r="N4539" s="207">
        <v>0</v>
      </c>
      <c r="O4539" s="207">
        <v>4405</v>
      </c>
      <c r="P4539" s="124" t="s">
        <v>1314</v>
      </c>
    </row>
    <row r="4540" spans="1:16" ht="38.25">
      <c r="A4540" s="257">
        <v>526</v>
      </c>
      <c r="B4540" s="124"/>
      <c r="C4540" s="125" t="s">
        <v>846</v>
      </c>
      <c r="D4540" s="119">
        <v>43263</v>
      </c>
      <c r="E4540" s="120" t="s">
        <v>8809</v>
      </c>
      <c r="F4540" s="120" t="s">
        <v>3</v>
      </c>
      <c r="G4540" s="120">
        <v>1630332</v>
      </c>
      <c r="H4540" s="124"/>
      <c r="I4540" s="128" t="s">
        <v>10628</v>
      </c>
      <c r="J4540" s="124"/>
      <c r="K4540" s="124"/>
      <c r="L4540" s="124"/>
      <c r="M4540" s="124"/>
      <c r="N4540" s="207">
        <v>0</v>
      </c>
      <c r="O4540" s="207">
        <v>210</v>
      </c>
      <c r="P4540" s="124" t="s">
        <v>1314</v>
      </c>
    </row>
    <row r="4541" spans="1:16" ht="51">
      <c r="A4541" s="257" t="s">
        <v>619</v>
      </c>
      <c r="B4541" s="124"/>
      <c r="C4541" s="125" t="s">
        <v>713</v>
      </c>
      <c r="D4541" s="119">
        <v>43263</v>
      </c>
      <c r="E4541" s="120" t="s">
        <v>8810</v>
      </c>
      <c r="F4541" s="120" t="s">
        <v>3</v>
      </c>
      <c r="G4541" s="120">
        <v>1630510</v>
      </c>
      <c r="H4541" s="124"/>
      <c r="I4541" s="128" t="s">
        <v>10629</v>
      </c>
      <c r="J4541" s="124"/>
      <c r="K4541" s="124"/>
      <c r="L4541" s="124"/>
      <c r="M4541" s="124"/>
      <c r="N4541" s="207">
        <v>0</v>
      </c>
      <c r="O4541" s="207">
        <v>4038.78</v>
      </c>
      <c r="P4541" s="124" t="s">
        <v>1314</v>
      </c>
    </row>
    <row r="4542" spans="1:16" ht="51">
      <c r="A4542" s="257">
        <v>373</v>
      </c>
      <c r="B4542" s="124"/>
      <c r="C4542" s="125" t="s">
        <v>1269</v>
      </c>
      <c r="D4542" s="119">
        <v>43263</v>
      </c>
      <c r="E4542" s="120" t="s">
        <v>8811</v>
      </c>
      <c r="F4542" s="120" t="s">
        <v>3</v>
      </c>
      <c r="G4542" s="120">
        <v>1630522</v>
      </c>
      <c r="H4542" s="124"/>
      <c r="I4542" s="128" t="s">
        <v>10630</v>
      </c>
      <c r="J4542" s="124"/>
      <c r="K4542" s="124"/>
      <c r="L4542" s="124"/>
      <c r="M4542" s="124"/>
      <c r="N4542" s="207">
        <v>0</v>
      </c>
      <c r="O4542" s="207">
        <v>690</v>
      </c>
      <c r="P4542" s="124" t="s">
        <v>1314</v>
      </c>
    </row>
    <row r="4543" spans="1:16" ht="51">
      <c r="A4543" s="257" t="s">
        <v>619</v>
      </c>
      <c r="B4543" s="124"/>
      <c r="C4543" s="125" t="s">
        <v>713</v>
      </c>
      <c r="D4543" s="119">
        <v>43263</v>
      </c>
      <c r="E4543" s="120" t="s">
        <v>8812</v>
      </c>
      <c r="F4543" s="120" t="s">
        <v>3</v>
      </c>
      <c r="G4543" s="120">
        <v>1630433</v>
      </c>
      <c r="H4543" s="124"/>
      <c r="I4543" s="128" t="s">
        <v>10627</v>
      </c>
      <c r="J4543" s="124"/>
      <c r="K4543" s="124"/>
      <c r="L4543" s="124"/>
      <c r="M4543" s="124"/>
      <c r="N4543" s="207">
        <v>0</v>
      </c>
      <c r="O4543" s="207">
        <v>2447</v>
      </c>
      <c r="P4543" s="124" t="s">
        <v>1314</v>
      </c>
    </row>
    <row r="4544" spans="1:16" ht="51">
      <c r="A4544" s="257">
        <v>152</v>
      </c>
      <c r="B4544" s="124"/>
      <c r="C4544" s="125" t="s">
        <v>741</v>
      </c>
      <c r="D4544" s="119">
        <v>43263</v>
      </c>
      <c r="E4544" s="120" t="s">
        <v>8813</v>
      </c>
      <c r="F4544" s="120" t="s">
        <v>3</v>
      </c>
      <c r="G4544" s="120">
        <v>1630450</v>
      </c>
      <c r="H4544" s="124"/>
      <c r="I4544" s="128" t="s">
        <v>10631</v>
      </c>
      <c r="J4544" s="124"/>
      <c r="K4544" s="124"/>
      <c r="L4544" s="124"/>
      <c r="M4544" s="124"/>
      <c r="N4544" s="207">
        <v>0</v>
      </c>
      <c r="O4544" s="207">
        <v>100</v>
      </c>
      <c r="P4544" s="124" t="s">
        <v>1314</v>
      </c>
    </row>
    <row r="4545" spans="1:16" ht="51">
      <c r="A4545" s="257">
        <v>224</v>
      </c>
      <c r="B4545" s="124"/>
      <c r="C4545" s="125" t="s">
        <v>120</v>
      </c>
      <c r="D4545" s="119">
        <v>43263</v>
      </c>
      <c r="E4545" s="120" t="s">
        <v>8814</v>
      </c>
      <c r="F4545" s="120" t="s">
        <v>3</v>
      </c>
      <c r="G4545" s="120">
        <v>1630451</v>
      </c>
      <c r="H4545" s="124"/>
      <c r="I4545" s="128" t="s">
        <v>10632</v>
      </c>
      <c r="J4545" s="124"/>
      <c r="K4545" s="124"/>
      <c r="L4545" s="124"/>
      <c r="M4545" s="124"/>
      <c r="N4545" s="207">
        <v>0</v>
      </c>
      <c r="O4545" s="207">
        <v>55</v>
      </c>
      <c r="P4545" s="124" t="s">
        <v>1314</v>
      </c>
    </row>
    <row r="4546" spans="1:16" ht="51">
      <c r="A4546" s="257" t="s">
        <v>619</v>
      </c>
      <c r="B4546" s="124"/>
      <c r="C4546" s="125" t="s">
        <v>713</v>
      </c>
      <c r="D4546" s="119">
        <v>43263</v>
      </c>
      <c r="E4546" s="120" t="s">
        <v>8815</v>
      </c>
      <c r="F4546" s="120" t="s">
        <v>3</v>
      </c>
      <c r="G4546" s="120">
        <v>1630470</v>
      </c>
      <c r="H4546" s="124"/>
      <c r="I4546" s="128" t="s">
        <v>10633</v>
      </c>
      <c r="J4546" s="124"/>
      <c r="K4546" s="124"/>
      <c r="L4546" s="124"/>
      <c r="M4546" s="124"/>
      <c r="N4546" s="207">
        <v>0</v>
      </c>
      <c r="O4546" s="207">
        <v>140</v>
      </c>
      <c r="P4546" s="124" t="s">
        <v>1314</v>
      </c>
    </row>
    <row r="4547" spans="1:16" ht="51">
      <c r="A4547" s="257" t="s">
        <v>619</v>
      </c>
      <c r="B4547" s="124"/>
      <c r="C4547" s="125" t="s">
        <v>713</v>
      </c>
      <c r="D4547" s="119">
        <v>43263</v>
      </c>
      <c r="E4547" s="120" t="s">
        <v>8816</v>
      </c>
      <c r="F4547" s="120" t="s">
        <v>3</v>
      </c>
      <c r="G4547" s="120">
        <v>1630482</v>
      </c>
      <c r="H4547" s="124"/>
      <c r="I4547" s="128" t="s">
        <v>10634</v>
      </c>
      <c r="J4547" s="124"/>
      <c r="K4547" s="124"/>
      <c r="L4547" s="124"/>
      <c r="M4547" s="124"/>
      <c r="N4547" s="207">
        <v>0</v>
      </c>
      <c r="O4547" s="207">
        <v>50</v>
      </c>
      <c r="P4547" s="124" t="s">
        <v>1314</v>
      </c>
    </row>
    <row r="4548" spans="1:16" ht="51">
      <c r="A4548" s="257">
        <v>86</v>
      </c>
      <c r="B4548" s="124"/>
      <c r="C4548" s="125" t="s">
        <v>710</v>
      </c>
      <c r="D4548" s="119">
        <v>43263</v>
      </c>
      <c r="E4548" s="120" t="s">
        <v>8817</v>
      </c>
      <c r="F4548" s="120" t="s">
        <v>3</v>
      </c>
      <c r="G4548" s="120">
        <v>1630489</v>
      </c>
      <c r="H4548" s="124"/>
      <c r="I4548" s="128" t="s">
        <v>10635</v>
      </c>
      <c r="J4548" s="124"/>
      <c r="K4548" s="124"/>
      <c r="L4548" s="124"/>
      <c r="M4548" s="124"/>
      <c r="N4548" s="207">
        <v>0</v>
      </c>
      <c r="O4548" s="207">
        <v>30</v>
      </c>
      <c r="P4548" s="124" t="s">
        <v>1314</v>
      </c>
    </row>
    <row r="4549" spans="1:16" ht="51">
      <c r="A4549" s="257" t="s">
        <v>619</v>
      </c>
      <c r="B4549" s="124"/>
      <c r="C4549" s="125" t="s">
        <v>713</v>
      </c>
      <c r="D4549" s="119">
        <v>43263</v>
      </c>
      <c r="E4549" s="120" t="s">
        <v>8818</v>
      </c>
      <c r="F4549" s="120" t="s">
        <v>3</v>
      </c>
      <c r="G4549" s="120">
        <v>1630494</v>
      </c>
      <c r="H4549" s="124"/>
      <c r="I4549" s="128" t="s">
        <v>10636</v>
      </c>
      <c r="J4549" s="124"/>
      <c r="K4549" s="124"/>
      <c r="L4549" s="124"/>
      <c r="M4549" s="124"/>
      <c r="N4549" s="207">
        <v>0</v>
      </c>
      <c r="O4549" s="207">
        <v>236</v>
      </c>
      <c r="P4549" s="124" t="s">
        <v>1314</v>
      </c>
    </row>
    <row r="4550" spans="1:16" ht="51">
      <c r="A4550" s="257">
        <v>152</v>
      </c>
      <c r="B4550" s="124"/>
      <c r="C4550" s="125" t="s">
        <v>741</v>
      </c>
      <c r="D4550" s="119">
        <v>43263</v>
      </c>
      <c r="E4550" s="120" t="s">
        <v>8819</v>
      </c>
      <c r="F4550" s="120" t="s">
        <v>3</v>
      </c>
      <c r="G4550" s="120">
        <v>1630495</v>
      </c>
      <c r="H4550" s="124"/>
      <c r="I4550" s="128" t="s">
        <v>10637</v>
      </c>
      <c r="J4550" s="124"/>
      <c r="K4550" s="124"/>
      <c r="L4550" s="124"/>
      <c r="M4550" s="124"/>
      <c r="N4550" s="207">
        <v>0</v>
      </c>
      <c r="O4550" s="207">
        <v>100</v>
      </c>
      <c r="P4550" s="124" t="s">
        <v>1314</v>
      </c>
    </row>
    <row r="4551" spans="1:16" ht="51">
      <c r="A4551" s="257">
        <v>152</v>
      </c>
      <c r="B4551" s="124"/>
      <c r="C4551" s="125" t="s">
        <v>741</v>
      </c>
      <c r="D4551" s="119">
        <v>43263</v>
      </c>
      <c r="E4551" s="120" t="s">
        <v>8820</v>
      </c>
      <c r="F4551" s="120" t="s">
        <v>3</v>
      </c>
      <c r="G4551" s="120">
        <v>1630496</v>
      </c>
      <c r="H4551" s="124"/>
      <c r="I4551" s="128" t="s">
        <v>10638</v>
      </c>
      <c r="J4551" s="124"/>
      <c r="K4551" s="124"/>
      <c r="L4551" s="124"/>
      <c r="M4551" s="124"/>
      <c r="N4551" s="207">
        <v>0</v>
      </c>
      <c r="O4551" s="207">
        <v>750</v>
      </c>
      <c r="P4551" s="124" t="s">
        <v>1314</v>
      </c>
    </row>
    <row r="4552" spans="1:16" ht="51">
      <c r="A4552" s="257">
        <v>593</v>
      </c>
      <c r="B4552" s="124"/>
      <c r="C4552" s="125" t="s">
        <v>863</v>
      </c>
      <c r="D4552" s="119">
        <v>43263</v>
      </c>
      <c r="E4552" s="120" t="s">
        <v>8821</v>
      </c>
      <c r="F4552" s="120" t="s">
        <v>3</v>
      </c>
      <c r="G4552" s="120">
        <v>1630500</v>
      </c>
      <c r="H4552" s="124"/>
      <c r="I4552" s="128" t="s">
        <v>10639</v>
      </c>
      <c r="J4552" s="124"/>
      <c r="K4552" s="124"/>
      <c r="L4552" s="124"/>
      <c r="M4552" s="124"/>
      <c r="N4552" s="207">
        <v>0</v>
      </c>
      <c r="O4552" s="207">
        <v>500</v>
      </c>
      <c r="P4552" s="124" t="s">
        <v>1314</v>
      </c>
    </row>
    <row r="4553" spans="1:16" ht="51">
      <c r="A4553" s="257">
        <v>593</v>
      </c>
      <c r="B4553" s="124"/>
      <c r="C4553" s="125" t="s">
        <v>863</v>
      </c>
      <c r="D4553" s="119">
        <v>43263</v>
      </c>
      <c r="E4553" s="120" t="s">
        <v>8822</v>
      </c>
      <c r="F4553" s="120" t="s">
        <v>3</v>
      </c>
      <c r="G4553" s="120">
        <v>1630501</v>
      </c>
      <c r="H4553" s="124"/>
      <c r="I4553" s="128" t="s">
        <v>10640</v>
      </c>
      <c r="J4553" s="124"/>
      <c r="K4553" s="124"/>
      <c r="L4553" s="124"/>
      <c r="M4553" s="124"/>
      <c r="N4553" s="207">
        <v>0</v>
      </c>
      <c r="O4553" s="207">
        <v>3.88</v>
      </c>
      <c r="P4553" s="124" t="s">
        <v>1314</v>
      </c>
    </row>
    <row r="4554" spans="1:16" ht="63.75">
      <c r="A4554" s="257" t="s">
        <v>619</v>
      </c>
      <c r="B4554" s="124"/>
      <c r="C4554" s="125" t="s">
        <v>713</v>
      </c>
      <c r="D4554" s="119">
        <v>43263</v>
      </c>
      <c r="E4554" s="120" t="s">
        <v>8823</v>
      </c>
      <c r="F4554" s="120" t="s">
        <v>3</v>
      </c>
      <c r="G4554" s="120">
        <v>1630352</v>
      </c>
      <c r="H4554" s="124"/>
      <c r="I4554" s="128" t="s">
        <v>10641</v>
      </c>
      <c r="J4554" s="124"/>
      <c r="K4554" s="124"/>
      <c r="L4554" s="124"/>
      <c r="M4554" s="124"/>
      <c r="N4554" s="207">
        <v>0</v>
      </c>
      <c r="O4554" s="207">
        <v>521598.29000000004</v>
      </c>
      <c r="P4554" s="124" t="s">
        <v>1314</v>
      </c>
    </row>
    <row r="4555" spans="1:16" ht="51">
      <c r="A4555" s="257">
        <v>212</v>
      </c>
      <c r="B4555" s="124"/>
      <c r="C4555" s="125" t="s">
        <v>761</v>
      </c>
      <c r="D4555" s="119">
        <v>43263</v>
      </c>
      <c r="E4555" s="120" t="s">
        <v>8824</v>
      </c>
      <c r="F4555" s="120" t="s">
        <v>3</v>
      </c>
      <c r="G4555" s="120">
        <v>1630362</v>
      </c>
      <c r="H4555" s="124"/>
      <c r="I4555" s="128" t="s">
        <v>10642</v>
      </c>
      <c r="J4555" s="124"/>
      <c r="K4555" s="124"/>
      <c r="L4555" s="124"/>
      <c r="M4555" s="124"/>
      <c r="N4555" s="207">
        <v>0</v>
      </c>
      <c r="O4555" s="207">
        <v>68208</v>
      </c>
      <c r="P4555" s="124" t="s">
        <v>1314</v>
      </c>
    </row>
    <row r="4556" spans="1:16" ht="51">
      <c r="A4556" s="257">
        <v>35</v>
      </c>
      <c r="B4556" s="124"/>
      <c r="C4556" s="125" t="s">
        <v>696</v>
      </c>
      <c r="D4556" s="119">
        <v>43263</v>
      </c>
      <c r="E4556" s="120" t="s">
        <v>8825</v>
      </c>
      <c r="F4556" s="120" t="s">
        <v>3</v>
      </c>
      <c r="G4556" s="120">
        <v>1630378</v>
      </c>
      <c r="H4556" s="124"/>
      <c r="I4556" s="128" t="s">
        <v>10643</v>
      </c>
      <c r="J4556" s="124"/>
      <c r="K4556" s="124"/>
      <c r="L4556" s="124"/>
      <c r="M4556" s="124"/>
      <c r="N4556" s="207">
        <v>0</v>
      </c>
      <c r="O4556" s="207">
        <v>3358.52</v>
      </c>
      <c r="P4556" s="124" t="s">
        <v>3943</v>
      </c>
    </row>
    <row r="4557" spans="1:16" ht="51">
      <c r="A4557" s="257">
        <v>86</v>
      </c>
      <c r="B4557" s="124"/>
      <c r="C4557" s="125" t="s">
        <v>710</v>
      </c>
      <c r="D4557" s="119">
        <v>43263</v>
      </c>
      <c r="E4557" s="120" t="s">
        <v>8826</v>
      </c>
      <c r="F4557" s="120" t="s">
        <v>3</v>
      </c>
      <c r="G4557" s="120">
        <v>1630409</v>
      </c>
      <c r="H4557" s="124"/>
      <c r="I4557" s="128" t="s">
        <v>10644</v>
      </c>
      <c r="J4557" s="124"/>
      <c r="K4557" s="124"/>
      <c r="L4557" s="124"/>
      <c r="M4557" s="124"/>
      <c r="N4557" s="207">
        <v>0</v>
      </c>
      <c r="O4557" s="207">
        <v>42659.6</v>
      </c>
      <c r="P4557" s="124" t="s">
        <v>1314</v>
      </c>
    </row>
    <row r="4558" spans="1:16" ht="51">
      <c r="A4558" s="257">
        <v>86</v>
      </c>
      <c r="B4558" s="124"/>
      <c r="C4558" s="125" t="s">
        <v>710</v>
      </c>
      <c r="D4558" s="119">
        <v>43263</v>
      </c>
      <c r="E4558" s="120" t="s">
        <v>8827</v>
      </c>
      <c r="F4558" s="120" t="s">
        <v>3</v>
      </c>
      <c r="G4558" s="120">
        <v>1630411</v>
      </c>
      <c r="H4558" s="124"/>
      <c r="I4558" s="128" t="s">
        <v>10645</v>
      </c>
      <c r="J4558" s="124"/>
      <c r="K4558" s="124"/>
      <c r="L4558" s="124"/>
      <c r="M4558" s="124"/>
      <c r="N4558" s="207">
        <v>0</v>
      </c>
      <c r="O4558" s="207">
        <v>125800.25</v>
      </c>
      <c r="P4558" s="124" t="s">
        <v>1314</v>
      </c>
    </row>
    <row r="4559" spans="1:16" ht="51">
      <c r="A4559" s="257">
        <v>86</v>
      </c>
      <c r="B4559" s="124"/>
      <c r="C4559" s="125" t="s">
        <v>710</v>
      </c>
      <c r="D4559" s="119">
        <v>43263</v>
      </c>
      <c r="E4559" s="120" t="s">
        <v>8828</v>
      </c>
      <c r="F4559" s="120" t="s">
        <v>3</v>
      </c>
      <c r="G4559" s="120">
        <v>1630414</v>
      </c>
      <c r="H4559" s="124"/>
      <c r="I4559" s="128" t="s">
        <v>10646</v>
      </c>
      <c r="J4559" s="124"/>
      <c r="K4559" s="124"/>
      <c r="L4559" s="124"/>
      <c r="M4559" s="124"/>
      <c r="N4559" s="207">
        <v>0</v>
      </c>
      <c r="O4559" s="207">
        <v>56855</v>
      </c>
      <c r="P4559" s="124" t="s">
        <v>1314</v>
      </c>
    </row>
    <row r="4560" spans="1:16" ht="51">
      <c r="A4560" s="257">
        <v>86</v>
      </c>
      <c r="B4560" s="124"/>
      <c r="C4560" s="125" t="s">
        <v>710</v>
      </c>
      <c r="D4560" s="119">
        <v>43263</v>
      </c>
      <c r="E4560" s="120" t="s">
        <v>8829</v>
      </c>
      <c r="F4560" s="120" t="s">
        <v>3</v>
      </c>
      <c r="G4560" s="120">
        <v>1630418</v>
      </c>
      <c r="H4560" s="124"/>
      <c r="I4560" s="128" t="s">
        <v>10647</v>
      </c>
      <c r="J4560" s="124"/>
      <c r="K4560" s="124"/>
      <c r="L4560" s="124"/>
      <c r="M4560" s="124"/>
      <c r="N4560" s="207">
        <v>0</v>
      </c>
      <c r="O4560" s="207">
        <v>1335750</v>
      </c>
      <c r="P4560" s="124" t="s">
        <v>1314</v>
      </c>
    </row>
    <row r="4561" spans="1:16" ht="51">
      <c r="A4561" s="257" t="s">
        <v>619</v>
      </c>
      <c r="B4561" s="124"/>
      <c r="C4561" s="125" t="s">
        <v>713</v>
      </c>
      <c r="D4561" s="119">
        <v>43263</v>
      </c>
      <c r="E4561" s="120" t="s">
        <v>8830</v>
      </c>
      <c r="F4561" s="120" t="s">
        <v>3</v>
      </c>
      <c r="G4561" s="120">
        <v>1630423</v>
      </c>
      <c r="H4561" s="124"/>
      <c r="I4561" s="128" t="s">
        <v>10648</v>
      </c>
      <c r="J4561" s="124"/>
      <c r="K4561" s="124"/>
      <c r="L4561" s="124"/>
      <c r="M4561" s="124"/>
      <c r="N4561" s="207">
        <v>0</v>
      </c>
      <c r="O4561" s="207">
        <v>5449.08</v>
      </c>
      <c r="P4561" s="124" t="s">
        <v>1314</v>
      </c>
    </row>
    <row r="4562" spans="1:16" ht="51">
      <c r="A4562" s="257" t="s">
        <v>619</v>
      </c>
      <c r="B4562" s="124"/>
      <c r="C4562" s="125" t="s">
        <v>713</v>
      </c>
      <c r="D4562" s="119">
        <v>43263</v>
      </c>
      <c r="E4562" s="120" t="s">
        <v>8831</v>
      </c>
      <c r="F4562" s="120" t="s">
        <v>3</v>
      </c>
      <c r="G4562" s="120">
        <v>1630428</v>
      </c>
      <c r="H4562" s="124"/>
      <c r="I4562" s="128" t="s">
        <v>10649</v>
      </c>
      <c r="J4562" s="124"/>
      <c r="K4562" s="124"/>
      <c r="L4562" s="124"/>
      <c r="M4562" s="124"/>
      <c r="N4562" s="207">
        <v>0</v>
      </c>
      <c r="O4562" s="207">
        <v>12324.24</v>
      </c>
      <c r="P4562" s="124" t="s">
        <v>1314</v>
      </c>
    </row>
    <row r="4563" spans="1:16" ht="51">
      <c r="A4563" s="257" t="s">
        <v>619</v>
      </c>
      <c r="B4563" s="124"/>
      <c r="C4563" s="125" t="s">
        <v>713</v>
      </c>
      <c r="D4563" s="119">
        <v>43263</v>
      </c>
      <c r="E4563" s="120" t="s">
        <v>8832</v>
      </c>
      <c r="F4563" s="120" t="s">
        <v>3</v>
      </c>
      <c r="G4563" s="120">
        <v>1630432</v>
      </c>
      <c r="H4563" s="124"/>
      <c r="I4563" s="128" t="s">
        <v>10650</v>
      </c>
      <c r="J4563" s="124"/>
      <c r="K4563" s="124"/>
      <c r="L4563" s="124"/>
      <c r="M4563" s="124"/>
      <c r="N4563" s="207">
        <v>0</v>
      </c>
      <c r="O4563" s="207">
        <v>282.82</v>
      </c>
      <c r="P4563" s="124" t="s">
        <v>1314</v>
      </c>
    </row>
    <row r="4564" spans="1:16" ht="51">
      <c r="A4564" s="257" t="s">
        <v>619</v>
      </c>
      <c r="B4564" s="124"/>
      <c r="C4564" s="125" t="s">
        <v>713</v>
      </c>
      <c r="D4564" s="119">
        <v>43263</v>
      </c>
      <c r="E4564" s="120" t="s">
        <v>8833</v>
      </c>
      <c r="F4564" s="120" t="s">
        <v>3</v>
      </c>
      <c r="G4564" s="120">
        <v>1630434</v>
      </c>
      <c r="H4564" s="124"/>
      <c r="I4564" s="128" t="s">
        <v>10651</v>
      </c>
      <c r="J4564" s="124"/>
      <c r="K4564" s="124"/>
      <c r="L4564" s="124"/>
      <c r="M4564" s="124"/>
      <c r="N4564" s="207">
        <v>0</v>
      </c>
      <c r="O4564" s="207">
        <v>1223.3800000000001</v>
      </c>
      <c r="P4564" s="124" t="s">
        <v>1314</v>
      </c>
    </row>
    <row r="4565" spans="1:16" ht="63.75">
      <c r="A4565" s="257">
        <v>650</v>
      </c>
      <c r="B4565" s="124"/>
      <c r="C4565" s="125" t="s">
        <v>232</v>
      </c>
      <c r="D4565" s="119">
        <v>43263</v>
      </c>
      <c r="E4565" s="120" t="s">
        <v>8834</v>
      </c>
      <c r="F4565" s="120" t="s">
        <v>3</v>
      </c>
      <c r="G4565" s="120">
        <v>1630435</v>
      </c>
      <c r="H4565" s="124"/>
      <c r="I4565" s="128" t="s">
        <v>10652</v>
      </c>
      <c r="J4565" s="124"/>
      <c r="K4565" s="124"/>
      <c r="L4565" s="124"/>
      <c r="M4565" s="124"/>
      <c r="N4565" s="207">
        <v>0</v>
      </c>
      <c r="O4565" s="207">
        <v>185.5</v>
      </c>
      <c r="P4565" s="124" t="s">
        <v>1314</v>
      </c>
    </row>
    <row r="4566" spans="1:16" ht="76.5">
      <c r="A4566" s="257">
        <v>25</v>
      </c>
      <c r="B4566" s="124"/>
      <c r="C4566" s="125" t="s">
        <v>694</v>
      </c>
      <c r="D4566" s="119">
        <v>43263</v>
      </c>
      <c r="E4566" s="120" t="s">
        <v>8835</v>
      </c>
      <c r="F4566" s="120" t="s">
        <v>1315</v>
      </c>
      <c r="G4566" s="120">
        <v>17936914</v>
      </c>
      <c r="H4566" s="124"/>
      <c r="I4566" s="128" t="s">
        <v>10653</v>
      </c>
      <c r="J4566" s="124"/>
      <c r="K4566" s="124"/>
      <c r="L4566" s="124"/>
      <c r="M4566" s="124"/>
      <c r="N4566" s="207">
        <v>212405.56</v>
      </c>
      <c r="O4566" s="207">
        <v>0</v>
      </c>
      <c r="P4566" s="124" t="s">
        <v>1314</v>
      </c>
    </row>
    <row r="4567" spans="1:16" ht="76.5">
      <c r="A4567" s="257">
        <v>25</v>
      </c>
      <c r="B4567" s="124"/>
      <c r="C4567" s="125" t="s">
        <v>694</v>
      </c>
      <c r="D4567" s="119">
        <v>43263</v>
      </c>
      <c r="E4567" s="120" t="s">
        <v>8836</v>
      </c>
      <c r="F4567" s="120" t="s">
        <v>1315</v>
      </c>
      <c r="G4567" s="120">
        <v>17936911</v>
      </c>
      <c r="H4567" s="124"/>
      <c r="I4567" s="128" t="s">
        <v>10654</v>
      </c>
      <c r="J4567" s="124"/>
      <c r="K4567" s="124"/>
      <c r="L4567" s="124"/>
      <c r="M4567" s="124"/>
      <c r="N4567" s="207">
        <v>443573.66</v>
      </c>
      <c r="O4567" s="207">
        <v>0</v>
      </c>
      <c r="P4567" s="124" t="s">
        <v>1314</v>
      </c>
    </row>
    <row r="4568" spans="1:16" ht="76.5">
      <c r="A4568" s="257">
        <v>25</v>
      </c>
      <c r="B4568" s="124"/>
      <c r="C4568" s="125" t="s">
        <v>694</v>
      </c>
      <c r="D4568" s="119">
        <v>43263</v>
      </c>
      <c r="E4568" s="120" t="s">
        <v>8837</v>
      </c>
      <c r="F4568" s="120" t="s">
        <v>1315</v>
      </c>
      <c r="G4568" s="120">
        <v>17936878</v>
      </c>
      <c r="H4568" s="124"/>
      <c r="I4568" s="128" t="s">
        <v>10655</v>
      </c>
      <c r="J4568" s="124"/>
      <c r="K4568" s="124"/>
      <c r="L4568" s="124"/>
      <c r="M4568" s="124"/>
      <c r="N4568" s="207">
        <v>455628.91</v>
      </c>
      <c r="O4568" s="207">
        <v>0</v>
      </c>
      <c r="P4568" s="124" t="s">
        <v>1314</v>
      </c>
    </row>
    <row r="4569" spans="1:16" ht="76.5">
      <c r="A4569" s="257">
        <v>25</v>
      </c>
      <c r="B4569" s="124"/>
      <c r="C4569" s="125" t="s">
        <v>694</v>
      </c>
      <c r="D4569" s="119">
        <v>43263</v>
      </c>
      <c r="E4569" s="120" t="s">
        <v>8838</v>
      </c>
      <c r="F4569" s="120" t="s">
        <v>1315</v>
      </c>
      <c r="G4569" s="120">
        <v>17936846</v>
      </c>
      <c r="H4569" s="124"/>
      <c r="I4569" s="128" t="s">
        <v>10656</v>
      </c>
      <c r="J4569" s="124"/>
      <c r="K4569" s="124"/>
      <c r="L4569" s="124"/>
      <c r="M4569" s="124"/>
      <c r="N4569" s="207">
        <v>796460.13</v>
      </c>
      <c r="O4569" s="207">
        <v>0</v>
      </c>
      <c r="P4569" s="124" t="s">
        <v>1314</v>
      </c>
    </row>
    <row r="4570" spans="1:16" ht="76.5">
      <c r="A4570" s="257">
        <v>25</v>
      </c>
      <c r="B4570" s="124"/>
      <c r="C4570" s="125" t="s">
        <v>694</v>
      </c>
      <c r="D4570" s="119">
        <v>43263</v>
      </c>
      <c r="E4570" s="120" t="s">
        <v>8839</v>
      </c>
      <c r="F4570" s="120" t="s">
        <v>1315</v>
      </c>
      <c r="G4570" s="120">
        <v>17935251</v>
      </c>
      <c r="H4570" s="124"/>
      <c r="I4570" s="128" t="s">
        <v>10657</v>
      </c>
      <c r="J4570" s="124"/>
      <c r="K4570" s="124"/>
      <c r="L4570" s="124"/>
      <c r="M4570" s="124"/>
      <c r="N4570" s="207">
        <v>81706.64</v>
      </c>
      <c r="O4570" s="207">
        <v>0</v>
      </c>
      <c r="P4570" s="124" t="s">
        <v>1314</v>
      </c>
    </row>
    <row r="4571" spans="1:16" ht="76.5">
      <c r="A4571" s="257">
        <v>25</v>
      </c>
      <c r="B4571" s="124"/>
      <c r="C4571" s="125" t="s">
        <v>694</v>
      </c>
      <c r="D4571" s="119">
        <v>43263</v>
      </c>
      <c r="E4571" s="120" t="s">
        <v>8840</v>
      </c>
      <c r="F4571" s="120" t="s">
        <v>1315</v>
      </c>
      <c r="G4571" s="120">
        <v>17953903</v>
      </c>
      <c r="H4571" s="124"/>
      <c r="I4571" s="128" t="s">
        <v>10658</v>
      </c>
      <c r="J4571" s="124"/>
      <c r="K4571" s="124"/>
      <c r="L4571" s="124"/>
      <c r="M4571" s="124"/>
      <c r="N4571" s="207">
        <v>330631.59999999998</v>
      </c>
      <c r="O4571" s="207">
        <v>0</v>
      </c>
      <c r="P4571" s="124" t="s">
        <v>1314</v>
      </c>
    </row>
    <row r="4572" spans="1:16" ht="76.5">
      <c r="A4572" s="257">
        <v>25</v>
      </c>
      <c r="B4572" s="124"/>
      <c r="C4572" s="125" t="s">
        <v>694</v>
      </c>
      <c r="D4572" s="119">
        <v>43263</v>
      </c>
      <c r="E4572" s="120" t="s">
        <v>8841</v>
      </c>
      <c r="F4572" s="120" t="s">
        <v>1315</v>
      </c>
      <c r="G4572" s="120">
        <v>17953904</v>
      </c>
      <c r="H4572" s="124"/>
      <c r="I4572" s="128" t="s">
        <v>10659</v>
      </c>
      <c r="J4572" s="124"/>
      <c r="K4572" s="124"/>
      <c r="L4572" s="124"/>
      <c r="M4572" s="124"/>
      <c r="N4572" s="207">
        <v>179784.15</v>
      </c>
      <c r="O4572" s="207">
        <v>0</v>
      </c>
      <c r="P4572" s="124" t="s">
        <v>1314</v>
      </c>
    </row>
    <row r="4573" spans="1:16" ht="76.5">
      <c r="A4573" s="257">
        <v>25</v>
      </c>
      <c r="B4573" s="124"/>
      <c r="C4573" s="125" t="s">
        <v>694</v>
      </c>
      <c r="D4573" s="119">
        <v>43263</v>
      </c>
      <c r="E4573" s="120" t="s">
        <v>8842</v>
      </c>
      <c r="F4573" s="120" t="s">
        <v>1315</v>
      </c>
      <c r="G4573" s="120">
        <v>17953971</v>
      </c>
      <c r="H4573" s="124"/>
      <c r="I4573" s="128" t="s">
        <v>10660</v>
      </c>
      <c r="J4573" s="124"/>
      <c r="K4573" s="124"/>
      <c r="L4573" s="124"/>
      <c r="M4573" s="124"/>
      <c r="N4573" s="207">
        <v>627032.87</v>
      </c>
      <c r="O4573" s="207">
        <v>0</v>
      </c>
      <c r="P4573" s="124" t="s">
        <v>1314</v>
      </c>
    </row>
    <row r="4574" spans="1:16" ht="76.5">
      <c r="A4574" s="257">
        <v>25</v>
      </c>
      <c r="B4574" s="124"/>
      <c r="C4574" s="125" t="s">
        <v>694</v>
      </c>
      <c r="D4574" s="119">
        <v>43263</v>
      </c>
      <c r="E4574" s="120" t="s">
        <v>8843</v>
      </c>
      <c r="F4574" s="120" t="s">
        <v>1315</v>
      </c>
      <c r="G4574" s="120">
        <v>17954005</v>
      </c>
      <c r="H4574" s="124"/>
      <c r="I4574" s="128" t="s">
        <v>10661</v>
      </c>
      <c r="J4574" s="124"/>
      <c r="K4574" s="124"/>
      <c r="L4574" s="124"/>
      <c r="M4574" s="124"/>
      <c r="N4574" s="207">
        <v>1285935.8799999999</v>
      </c>
      <c r="O4574" s="207">
        <v>0</v>
      </c>
      <c r="P4574" s="124" t="s">
        <v>1314</v>
      </c>
    </row>
    <row r="4575" spans="1:16" ht="76.5">
      <c r="A4575" s="257">
        <v>25</v>
      </c>
      <c r="B4575" s="124"/>
      <c r="C4575" s="125" t="s">
        <v>694</v>
      </c>
      <c r="D4575" s="119">
        <v>43263</v>
      </c>
      <c r="E4575" s="120" t="s">
        <v>8844</v>
      </c>
      <c r="F4575" s="120" t="s">
        <v>1315</v>
      </c>
      <c r="G4575" s="120">
        <v>17954010</v>
      </c>
      <c r="H4575" s="124"/>
      <c r="I4575" s="128" t="s">
        <v>10662</v>
      </c>
      <c r="J4575" s="124"/>
      <c r="K4575" s="124"/>
      <c r="L4575" s="124"/>
      <c r="M4575" s="124"/>
      <c r="N4575" s="207">
        <v>138079.51999999999</v>
      </c>
      <c r="O4575" s="207">
        <v>0</v>
      </c>
      <c r="P4575" s="124" t="s">
        <v>1314</v>
      </c>
    </row>
    <row r="4576" spans="1:16" ht="76.5">
      <c r="A4576" s="257">
        <v>25</v>
      </c>
      <c r="B4576" s="124"/>
      <c r="C4576" s="125" t="s">
        <v>694</v>
      </c>
      <c r="D4576" s="119">
        <v>43263</v>
      </c>
      <c r="E4576" s="120" t="s">
        <v>8845</v>
      </c>
      <c r="F4576" s="120" t="s">
        <v>1315</v>
      </c>
      <c r="G4576" s="120">
        <v>17954023</v>
      </c>
      <c r="H4576" s="124"/>
      <c r="I4576" s="128" t="s">
        <v>10663</v>
      </c>
      <c r="J4576" s="124"/>
      <c r="K4576" s="124"/>
      <c r="L4576" s="124"/>
      <c r="M4576" s="124"/>
      <c r="N4576" s="207">
        <v>1412554.77</v>
      </c>
      <c r="O4576" s="207">
        <v>0</v>
      </c>
      <c r="P4576" s="124" t="s">
        <v>1314</v>
      </c>
    </row>
    <row r="4577" spans="1:16" ht="76.5">
      <c r="A4577" s="257">
        <v>25</v>
      </c>
      <c r="B4577" s="124"/>
      <c r="C4577" s="125" t="s">
        <v>694</v>
      </c>
      <c r="D4577" s="119">
        <v>43263</v>
      </c>
      <c r="E4577" s="120" t="s">
        <v>8846</v>
      </c>
      <c r="F4577" s="120" t="s">
        <v>1315</v>
      </c>
      <c r="G4577" s="120">
        <v>17954174</v>
      </c>
      <c r="H4577" s="124"/>
      <c r="I4577" s="128" t="s">
        <v>10664</v>
      </c>
      <c r="J4577" s="124"/>
      <c r="K4577" s="124"/>
      <c r="L4577" s="124"/>
      <c r="M4577" s="124"/>
      <c r="N4577" s="207">
        <v>560253.68999999994</v>
      </c>
      <c r="O4577" s="207">
        <v>0</v>
      </c>
      <c r="P4577" s="124" t="s">
        <v>1314</v>
      </c>
    </row>
    <row r="4578" spans="1:16" ht="76.5">
      <c r="A4578" s="257">
        <v>25</v>
      </c>
      <c r="B4578" s="124"/>
      <c r="C4578" s="125" t="s">
        <v>694</v>
      </c>
      <c r="D4578" s="119">
        <v>43263</v>
      </c>
      <c r="E4578" s="120" t="s">
        <v>8847</v>
      </c>
      <c r="F4578" s="120" t="s">
        <v>1315</v>
      </c>
      <c r="G4578" s="120">
        <v>17954183</v>
      </c>
      <c r="H4578" s="124"/>
      <c r="I4578" s="128" t="s">
        <v>10665</v>
      </c>
      <c r="J4578" s="124"/>
      <c r="K4578" s="124"/>
      <c r="L4578" s="124"/>
      <c r="M4578" s="124"/>
      <c r="N4578" s="207">
        <v>211742.92</v>
      </c>
      <c r="O4578" s="207">
        <v>0</v>
      </c>
      <c r="P4578" s="124" t="s">
        <v>1314</v>
      </c>
    </row>
    <row r="4579" spans="1:16" ht="63.75">
      <c r="A4579" s="257">
        <v>513</v>
      </c>
      <c r="B4579" s="124"/>
      <c r="C4579" s="125" t="s">
        <v>201</v>
      </c>
      <c r="D4579" s="119">
        <v>43263</v>
      </c>
      <c r="E4579" s="120" t="s">
        <v>8848</v>
      </c>
      <c r="F4579" s="120" t="s">
        <v>15</v>
      </c>
      <c r="G4579" s="120">
        <v>758520</v>
      </c>
      <c r="H4579" s="124"/>
      <c r="I4579" s="128" t="s">
        <v>10666</v>
      </c>
      <c r="J4579" s="124"/>
      <c r="K4579" s="124"/>
      <c r="L4579" s="124"/>
      <c r="M4579" s="124"/>
      <c r="N4579" s="207">
        <v>50</v>
      </c>
      <c r="O4579" s="207">
        <v>0</v>
      </c>
      <c r="P4579" s="124" t="s">
        <v>1314</v>
      </c>
    </row>
    <row r="4580" spans="1:16" ht="51">
      <c r="A4580" s="257">
        <v>513</v>
      </c>
      <c r="B4580" s="124"/>
      <c r="C4580" s="125" t="s">
        <v>201</v>
      </c>
      <c r="D4580" s="119">
        <v>43263</v>
      </c>
      <c r="E4580" s="120" t="s">
        <v>8849</v>
      </c>
      <c r="F4580" s="120" t="s">
        <v>15</v>
      </c>
      <c r="G4580" s="120">
        <v>758654</v>
      </c>
      <c r="H4580" s="124"/>
      <c r="I4580" s="128" t="s">
        <v>1390</v>
      </c>
      <c r="J4580" s="124"/>
      <c r="K4580" s="124"/>
      <c r="L4580" s="124"/>
      <c r="M4580" s="124"/>
      <c r="N4580" s="207">
        <v>50</v>
      </c>
      <c r="O4580" s="207">
        <v>0</v>
      </c>
      <c r="P4580" s="124" t="s">
        <v>1314</v>
      </c>
    </row>
    <row r="4581" spans="1:16" ht="76.5">
      <c r="A4581" s="257">
        <v>25</v>
      </c>
      <c r="B4581" s="124"/>
      <c r="C4581" s="125" t="s">
        <v>694</v>
      </c>
      <c r="D4581" s="119">
        <v>43263</v>
      </c>
      <c r="E4581" s="120" t="s">
        <v>8850</v>
      </c>
      <c r="F4581" s="120" t="s">
        <v>1315</v>
      </c>
      <c r="G4581" s="120">
        <v>17954377</v>
      </c>
      <c r="H4581" s="124"/>
      <c r="I4581" s="128" t="s">
        <v>10667</v>
      </c>
      <c r="J4581" s="124"/>
      <c r="K4581" s="124"/>
      <c r="L4581" s="124"/>
      <c r="M4581" s="124"/>
      <c r="N4581" s="207">
        <v>165902.47</v>
      </c>
      <c r="O4581" s="207">
        <v>0</v>
      </c>
      <c r="P4581" s="124" t="s">
        <v>1314</v>
      </c>
    </row>
    <row r="4582" spans="1:16" ht="76.5">
      <c r="A4582" s="257">
        <v>25</v>
      </c>
      <c r="B4582" s="124"/>
      <c r="C4582" s="125" t="s">
        <v>694</v>
      </c>
      <c r="D4582" s="119">
        <v>43263</v>
      </c>
      <c r="E4582" s="120" t="s">
        <v>8851</v>
      </c>
      <c r="F4582" s="120" t="s">
        <v>1315</v>
      </c>
      <c r="G4582" s="120">
        <v>17954376</v>
      </c>
      <c r="H4582" s="124"/>
      <c r="I4582" s="128" t="s">
        <v>10668</v>
      </c>
      <c r="J4582" s="124"/>
      <c r="K4582" s="124"/>
      <c r="L4582" s="124"/>
      <c r="M4582" s="124"/>
      <c r="N4582" s="207">
        <v>265701.43</v>
      </c>
      <c r="O4582" s="207">
        <v>0</v>
      </c>
      <c r="P4582" s="124" t="s">
        <v>1314</v>
      </c>
    </row>
    <row r="4583" spans="1:16" ht="76.5">
      <c r="A4583" s="257">
        <v>25</v>
      </c>
      <c r="B4583" s="124"/>
      <c r="C4583" s="125" t="s">
        <v>694</v>
      </c>
      <c r="D4583" s="119">
        <v>43263</v>
      </c>
      <c r="E4583" s="120" t="s">
        <v>8852</v>
      </c>
      <c r="F4583" s="120" t="s">
        <v>1315</v>
      </c>
      <c r="G4583" s="120">
        <v>17954375</v>
      </c>
      <c r="H4583" s="124"/>
      <c r="I4583" s="128" t="s">
        <v>10669</v>
      </c>
      <c r="J4583" s="124"/>
      <c r="K4583" s="124"/>
      <c r="L4583" s="124"/>
      <c r="M4583" s="124"/>
      <c r="N4583" s="207">
        <v>317976.96000000002</v>
      </c>
      <c r="O4583" s="207">
        <v>0</v>
      </c>
      <c r="P4583" s="124" t="s">
        <v>1314</v>
      </c>
    </row>
    <row r="4584" spans="1:16" ht="76.5">
      <c r="A4584" s="257">
        <v>25</v>
      </c>
      <c r="B4584" s="124"/>
      <c r="C4584" s="125" t="s">
        <v>694</v>
      </c>
      <c r="D4584" s="119">
        <v>43263</v>
      </c>
      <c r="E4584" s="120" t="s">
        <v>8853</v>
      </c>
      <c r="F4584" s="120" t="s">
        <v>1315</v>
      </c>
      <c r="G4584" s="120">
        <v>17954374</v>
      </c>
      <c r="H4584" s="124"/>
      <c r="I4584" s="128" t="s">
        <v>10670</v>
      </c>
      <c r="J4584" s="124"/>
      <c r="K4584" s="124"/>
      <c r="L4584" s="124"/>
      <c r="M4584" s="124"/>
      <c r="N4584" s="207">
        <v>1404532.38</v>
      </c>
      <c r="O4584" s="207">
        <v>0</v>
      </c>
      <c r="P4584" s="124" t="s">
        <v>1314</v>
      </c>
    </row>
    <row r="4585" spans="1:16" ht="76.5">
      <c r="A4585" s="257">
        <v>25</v>
      </c>
      <c r="B4585" s="124"/>
      <c r="C4585" s="125" t="s">
        <v>694</v>
      </c>
      <c r="D4585" s="119">
        <v>43263</v>
      </c>
      <c r="E4585" s="120" t="s">
        <v>8854</v>
      </c>
      <c r="F4585" s="120" t="s">
        <v>1315</v>
      </c>
      <c r="G4585" s="120">
        <v>17954373</v>
      </c>
      <c r="H4585" s="124"/>
      <c r="I4585" s="128" t="s">
        <v>10671</v>
      </c>
      <c r="J4585" s="124"/>
      <c r="K4585" s="124"/>
      <c r="L4585" s="124"/>
      <c r="M4585" s="124"/>
      <c r="N4585" s="207">
        <v>454886.52</v>
      </c>
      <c r="O4585" s="207">
        <v>0</v>
      </c>
      <c r="P4585" s="124" t="s">
        <v>1314</v>
      </c>
    </row>
    <row r="4586" spans="1:16" ht="76.5">
      <c r="A4586" s="257">
        <v>25</v>
      </c>
      <c r="B4586" s="124"/>
      <c r="C4586" s="125" t="s">
        <v>694</v>
      </c>
      <c r="D4586" s="119">
        <v>43263</v>
      </c>
      <c r="E4586" s="120" t="s">
        <v>8855</v>
      </c>
      <c r="F4586" s="120" t="s">
        <v>1315</v>
      </c>
      <c r="G4586" s="120">
        <v>17954372</v>
      </c>
      <c r="H4586" s="124"/>
      <c r="I4586" s="128" t="s">
        <v>10672</v>
      </c>
      <c r="J4586" s="124"/>
      <c r="K4586" s="124"/>
      <c r="L4586" s="124"/>
      <c r="M4586" s="124"/>
      <c r="N4586" s="207">
        <v>681760.32</v>
      </c>
      <c r="O4586" s="207">
        <v>0</v>
      </c>
      <c r="P4586" s="124" t="s">
        <v>1314</v>
      </c>
    </row>
    <row r="4587" spans="1:16" ht="76.5">
      <c r="A4587" s="257">
        <v>25</v>
      </c>
      <c r="B4587" s="124"/>
      <c r="C4587" s="125" t="s">
        <v>694</v>
      </c>
      <c r="D4587" s="119">
        <v>43263</v>
      </c>
      <c r="E4587" s="120" t="s">
        <v>8856</v>
      </c>
      <c r="F4587" s="120" t="s">
        <v>1315</v>
      </c>
      <c r="G4587" s="120">
        <v>17954379</v>
      </c>
      <c r="H4587" s="124"/>
      <c r="I4587" s="128" t="s">
        <v>10673</v>
      </c>
      <c r="J4587" s="124"/>
      <c r="K4587" s="124"/>
      <c r="L4587" s="124"/>
      <c r="M4587" s="124"/>
      <c r="N4587" s="207">
        <v>1129798.78</v>
      </c>
      <c r="O4587" s="207">
        <v>0</v>
      </c>
      <c r="P4587" s="124" t="s">
        <v>1314</v>
      </c>
    </row>
    <row r="4588" spans="1:16" ht="76.5">
      <c r="A4588" s="257">
        <v>25</v>
      </c>
      <c r="B4588" s="124"/>
      <c r="C4588" s="125" t="s">
        <v>694</v>
      </c>
      <c r="D4588" s="119">
        <v>43263</v>
      </c>
      <c r="E4588" s="120" t="s">
        <v>8857</v>
      </c>
      <c r="F4588" s="120" t="s">
        <v>1315</v>
      </c>
      <c r="G4588" s="120">
        <v>17954326</v>
      </c>
      <c r="H4588" s="124"/>
      <c r="I4588" s="128" t="s">
        <v>10674</v>
      </c>
      <c r="J4588" s="124"/>
      <c r="K4588" s="124"/>
      <c r="L4588" s="124"/>
      <c r="M4588" s="124"/>
      <c r="N4588" s="207">
        <v>462696.14</v>
      </c>
      <c r="O4588" s="207">
        <v>0</v>
      </c>
      <c r="P4588" s="124" t="s">
        <v>1314</v>
      </c>
    </row>
    <row r="4589" spans="1:16" ht="76.5">
      <c r="A4589" s="257">
        <v>25</v>
      </c>
      <c r="B4589" s="124"/>
      <c r="C4589" s="125" t="s">
        <v>694</v>
      </c>
      <c r="D4589" s="119">
        <v>43263</v>
      </c>
      <c r="E4589" s="120" t="s">
        <v>8858</v>
      </c>
      <c r="F4589" s="120" t="s">
        <v>1315</v>
      </c>
      <c r="G4589" s="120">
        <v>17954280</v>
      </c>
      <c r="H4589" s="124"/>
      <c r="I4589" s="128" t="s">
        <v>10675</v>
      </c>
      <c r="J4589" s="124"/>
      <c r="K4589" s="124"/>
      <c r="L4589" s="124"/>
      <c r="M4589" s="124"/>
      <c r="N4589" s="207">
        <v>286258.43</v>
      </c>
      <c r="O4589" s="207">
        <v>0</v>
      </c>
      <c r="P4589" s="124" t="s">
        <v>1314</v>
      </c>
    </row>
    <row r="4590" spans="1:16" ht="76.5">
      <c r="A4590" s="257">
        <v>25</v>
      </c>
      <c r="B4590" s="124"/>
      <c r="C4590" s="125" t="s">
        <v>694</v>
      </c>
      <c r="D4590" s="119">
        <v>43263</v>
      </c>
      <c r="E4590" s="120" t="s">
        <v>8859</v>
      </c>
      <c r="F4590" s="120" t="s">
        <v>1315</v>
      </c>
      <c r="G4590" s="120">
        <v>17954277</v>
      </c>
      <c r="H4590" s="124"/>
      <c r="I4590" s="128" t="s">
        <v>10676</v>
      </c>
      <c r="J4590" s="124"/>
      <c r="K4590" s="124"/>
      <c r="L4590" s="124"/>
      <c r="M4590" s="124"/>
      <c r="N4590" s="207">
        <v>148727.82</v>
      </c>
      <c r="O4590" s="207">
        <v>0</v>
      </c>
      <c r="P4590" s="124" t="s">
        <v>1314</v>
      </c>
    </row>
    <row r="4591" spans="1:16" ht="76.5">
      <c r="A4591" s="257">
        <v>25</v>
      </c>
      <c r="B4591" s="124"/>
      <c r="C4591" s="125" t="s">
        <v>694</v>
      </c>
      <c r="D4591" s="119">
        <v>43263</v>
      </c>
      <c r="E4591" s="120" t="s">
        <v>8860</v>
      </c>
      <c r="F4591" s="120" t="s">
        <v>1315</v>
      </c>
      <c r="G4591" s="120">
        <v>17954251</v>
      </c>
      <c r="H4591" s="124"/>
      <c r="I4591" s="128" t="s">
        <v>10677</v>
      </c>
      <c r="J4591" s="124"/>
      <c r="K4591" s="124"/>
      <c r="L4591" s="124"/>
      <c r="M4591" s="124"/>
      <c r="N4591" s="207">
        <v>347584.95</v>
      </c>
      <c r="O4591" s="207">
        <v>0</v>
      </c>
      <c r="P4591" s="124" t="s">
        <v>1314</v>
      </c>
    </row>
    <row r="4592" spans="1:16" ht="76.5">
      <c r="A4592" s="257">
        <v>25</v>
      </c>
      <c r="B4592" s="124"/>
      <c r="C4592" s="125" t="s">
        <v>694</v>
      </c>
      <c r="D4592" s="119">
        <v>43263</v>
      </c>
      <c r="E4592" s="120" t="s">
        <v>8861</v>
      </c>
      <c r="F4592" s="120" t="s">
        <v>1315</v>
      </c>
      <c r="G4592" s="120">
        <v>17954242</v>
      </c>
      <c r="H4592" s="124"/>
      <c r="I4592" s="128" t="s">
        <v>10678</v>
      </c>
      <c r="J4592" s="124"/>
      <c r="K4592" s="124"/>
      <c r="L4592" s="124"/>
      <c r="M4592" s="124"/>
      <c r="N4592" s="207">
        <v>691787.13</v>
      </c>
      <c r="O4592" s="207">
        <v>0</v>
      </c>
      <c r="P4592" s="124" t="s">
        <v>1314</v>
      </c>
    </row>
    <row r="4593" spans="1:16" ht="76.5">
      <c r="A4593" s="257">
        <v>25</v>
      </c>
      <c r="B4593" s="124"/>
      <c r="C4593" s="125" t="s">
        <v>694</v>
      </c>
      <c r="D4593" s="119">
        <v>43263</v>
      </c>
      <c r="E4593" s="120" t="s">
        <v>8862</v>
      </c>
      <c r="F4593" s="120" t="s">
        <v>1315</v>
      </c>
      <c r="G4593" s="120">
        <v>17954216</v>
      </c>
      <c r="H4593" s="124"/>
      <c r="I4593" s="128" t="s">
        <v>10679</v>
      </c>
      <c r="J4593" s="124"/>
      <c r="K4593" s="124"/>
      <c r="L4593" s="124"/>
      <c r="M4593" s="124"/>
      <c r="N4593" s="207">
        <v>50317.120000000003</v>
      </c>
      <c r="O4593" s="207">
        <v>0</v>
      </c>
      <c r="P4593" s="124" t="s">
        <v>1314</v>
      </c>
    </row>
    <row r="4594" spans="1:16" ht="76.5">
      <c r="A4594" s="257">
        <v>25</v>
      </c>
      <c r="B4594" s="124"/>
      <c r="C4594" s="125" t="s">
        <v>694</v>
      </c>
      <c r="D4594" s="119">
        <v>43263</v>
      </c>
      <c r="E4594" s="120" t="s">
        <v>8863</v>
      </c>
      <c r="F4594" s="120" t="s">
        <v>1315</v>
      </c>
      <c r="G4594" s="120">
        <v>17954195</v>
      </c>
      <c r="H4594" s="124"/>
      <c r="I4594" s="128" t="s">
        <v>10680</v>
      </c>
      <c r="J4594" s="124"/>
      <c r="K4594" s="124"/>
      <c r="L4594" s="124"/>
      <c r="M4594" s="124"/>
      <c r="N4594" s="207">
        <v>332812.74</v>
      </c>
      <c r="O4594" s="207">
        <v>0</v>
      </c>
      <c r="P4594" s="124" t="s">
        <v>1314</v>
      </c>
    </row>
    <row r="4595" spans="1:16" ht="76.5">
      <c r="A4595" s="257">
        <v>25</v>
      </c>
      <c r="B4595" s="124"/>
      <c r="C4595" s="125" t="s">
        <v>694</v>
      </c>
      <c r="D4595" s="119">
        <v>43263</v>
      </c>
      <c r="E4595" s="120" t="s">
        <v>8864</v>
      </c>
      <c r="F4595" s="120" t="s">
        <v>1315</v>
      </c>
      <c r="G4595" s="120">
        <v>17954279</v>
      </c>
      <c r="H4595" s="124"/>
      <c r="I4595" s="128" t="s">
        <v>10681</v>
      </c>
      <c r="J4595" s="124"/>
      <c r="K4595" s="124"/>
      <c r="L4595" s="124"/>
      <c r="M4595" s="124"/>
      <c r="N4595" s="207">
        <v>28617.63</v>
      </c>
      <c r="O4595" s="207">
        <v>0</v>
      </c>
      <c r="P4595" s="124" t="s">
        <v>1314</v>
      </c>
    </row>
    <row r="4596" spans="1:16" ht="76.5">
      <c r="A4596" s="257">
        <v>25</v>
      </c>
      <c r="B4596" s="124"/>
      <c r="C4596" s="125" t="s">
        <v>694</v>
      </c>
      <c r="D4596" s="119">
        <v>43263</v>
      </c>
      <c r="E4596" s="120" t="s">
        <v>8865</v>
      </c>
      <c r="F4596" s="120" t="s">
        <v>1315</v>
      </c>
      <c r="G4596" s="120">
        <v>17935254</v>
      </c>
      <c r="H4596" s="124"/>
      <c r="I4596" s="128" t="s">
        <v>10487</v>
      </c>
      <c r="J4596" s="124"/>
      <c r="K4596" s="124"/>
      <c r="L4596" s="124"/>
      <c r="M4596" s="124"/>
      <c r="N4596" s="207">
        <v>369282.1</v>
      </c>
      <c r="O4596" s="207">
        <v>0</v>
      </c>
      <c r="P4596" s="124" t="s">
        <v>1314</v>
      </c>
    </row>
    <row r="4597" spans="1:16" ht="76.5">
      <c r="A4597" s="257">
        <v>25</v>
      </c>
      <c r="B4597" s="124"/>
      <c r="C4597" s="125" t="s">
        <v>694</v>
      </c>
      <c r="D4597" s="119">
        <v>43263</v>
      </c>
      <c r="E4597" s="120" t="s">
        <v>8866</v>
      </c>
      <c r="F4597" s="120" t="s">
        <v>1315</v>
      </c>
      <c r="G4597" s="120">
        <v>17937757</v>
      </c>
      <c r="H4597" s="124"/>
      <c r="I4597" s="128" t="s">
        <v>10682</v>
      </c>
      <c r="J4597" s="124"/>
      <c r="K4597" s="124"/>
      <c r="L4597" s="124"/>
      <c r="M4597" s="124"/>
      <c r="N4597" s="207">
        <v>1089362.1200000001</v>
      </c>
      <c r="O4597" s="207">
        <v>0</v>
      </c>
      <c r="P4597" s="124" t="s">
        <v>1314</v>
      </c>
    </row>
    <row r="4598" spans="1:16" ht="76.5">
      <c r="A4598" s="257">
        <v>25</v>
      </c>
      <c r="B4598" s="124"/>
      <c r="C4598" s="125" t="s">
        <v>694</v>
      </c>
      <c r="D4598" s="119">
        <v>43263</v>
      </c>
      <c r="E4598" s="120" t="s">
        <v>8867</v>
      </c>
      <c r="F4598" s="120" t="s">
        <v>1315</v>
      </c>
      <c r="G4598" s="120">
        <v>17953901</v>
      </c>
      <c r="H4598" s="124"/>
      <c r="I4598" s="128" t="s">
        <v>10683</v>
      </c>
      <c r="J4598" s="124"/>
      <c r="K4598" s="124"/>
      <c r="L4598" s="124"/>
      <c r="M4598" s="124"/>
      <c r="N4598" s="207">
        <v>551271.14</v>
      </c>
      <c r="O4598" s="207">
        <v>0</v>
      </c>
      <c r="P4598" s="124" t="s">
        <v>1314</v>
      </c>
    </row>
    <row r="4599" spans="1:16" ht="76.5">
      <c r="A4599" s="257">
        <v>25</v>
      </c>
      <c r="B4599" s="124"/>
      <c r="C4599" s="125" t="s">
        <v>694</v>
      </c>
      <c r="D4599" s="119">
        <v>43263</v>
      </c>
      <c r="E4599" s="120" t="s">
        <v>8868</v>
      </c>
      <c r="F4599" s="120" t="s">
        <v>1315</v>
      </c>
      <c r="G4599" s="120">
        <v>17937756</v>
      </c>
      <c r="H4599" s="124"/>
      <c r="I4599" s="128" t="s">
        <v>10684</v>
      </c>
      <c r="J4599" s="124"/>
      <c r="K4599" s="124"/>
      <c r="L4599" s="124"/>
      <c r="M4599" s="124"/>
      <c r="N4599" s="207">
        <v>280463.96000000002</v>
      </c>
      <c r="O4599" s="207">
        <v>0</v>
      </c>
      <c r="P4599" s="124" t="s">
        <v>1314</v>
      </c>
    </row>
    <row r="4600" spans="1:16" ht="76.5">
      <c r="A4600" s="257">
        <v>25</v>
      </c>
      <c r="B4600" s="124"/>
      <c r="C4600" s="125" t="s">
        <v>694</v>
      </c>
      <c r="D4600" s="119">
        <v>43263</v>
      </c>
      <c r="E4600" s="120" t="s">
        <v>8869</v>
      </c>
      <c r="F4600" s="120" t="s">
        <v>1315</v>
      </c>
      <c r="G4600" s="120">
        <v>17937729</v>
      </c>
      <c r="H4600" s="124"/>
      <c r="I4600" s="128" t="s">
        <v>10685</v>
      </c>
      <c r="J4600" s="124"/>
      <c r="K4600" s="124"/>
      <c r="L4600" s="124"/>
      <c r="M4600" s="124"/>
      <c r="N4600" s="207">
        <v>456141.86</v>
      </c>
      <c r="O4600" s="207">
        <v>0</v>
      </c>
      <c r="P4600" s="124" t="s">
        <v>1314</v>
      </c>
    </row>
    <row r="4601" spans="1:16" ht="76.5">
      <c r="A4601" s="257">
        <v>25</v>
      </c>
      <c r="B4601" s="124"/>
      <c r="C4601" s="125" t="s">
        <v>694</v>
      </c>
      <c r="D4601" s="119">
        <v>43263</v>
      </c>
      <c r="E4601" s="120" t="s">
        <v>8870</v>
      </c>
      <c r="F4601" s="120" t="s">
        <v>1315</v>
      </c>
      <c r="G4601" s="120">
        <v>17937719</v>
      </c>
      <c r="H4601" s="124"/>
      <c r="I4601" s="128" t="s">
        <v>10686</v>
      </c>
      <c r="J4601" s="124"/>
      <c r="K4601" s="124"/>
      <c r="L4601" s="124"/>
      <c r="M4601" s="124"/>
      <c r="N4601" s="207">
        <v>387913.92</v>
      </c>
      <c r="O4601" s="207">
        <v>0</v>
      </c>
      <c r="P4601" s="124" t="s">
        <v>1314</v>
      </c>
    </row>
    <row r="4602" spans="1:16" ht="76.5">
      <c r="A4602" s="257">
        <v>25</v>
      </c>
      <c r="B4602" s="124"/>
      <c r="C4602" s="125" t="s">
        <v>694</v>
      </c>
      <c r="D4602" s="119">
        <v>43263</v>
      </c>
      <c r="E4602" s="120" t="s">
        <v>8871</v>
      </c>
      <c r="F4602" s="120" t="s">
        <v>1315</v>
      </c>
      <c r="G4602" s="120">
        <v>17937717</v>
      </c>
      <c r="H4602" s="124"/>
      <c r="I4602" s="128" t="s">
        <v>10687</v>
      </c>
      <c r="J4602" s="124"/>
      <c r="K4602" s="124"/>
      <c r="L4602" s="124"/>
      <c r="M4602" s="124"/>
      <c r="N4602" s="207">
        <v>198699.95</v>
      </c>
      <c r="O4602" s="207">
        <v>0</v>
      </c>
      <c r="P4602" s="124" t="s">
        <v>1314</v>
      </c>
    </row>
    <row r="4603" spans="1:16" ht="76.5">
      <c r="A4603" s="257">
        <v>25</v>
      </c>
      <c r="B4603" s="124"/>
      <c r="C4603" s="125" t="s">
        <v>694</v>
      </c>
      <c r="D4603" s="119">
        <v>43263</v>
      </c>
      <c r="E4603" s="120" t="s">
        <v>8872</v>
      </c>
      <c r="F4603" s="120" t="s">
        <v>1315</v>
      </c>
      <c r="G4603" s="120">
        <v>17937657</v>
      </c>
      <c r="H4603" s="124"/>
      <c r="I4603" s="128" t="s">
        <v>10688</v>
      </c>
      <c r="J4603" s="124"/>
      <c r="K4603" s="124"/>
      <c r="L4603" s="124"/>
      <c r="M4603" s="124"/>
      <c r="N4603" s="207">
        <v>392058.42</v>
      </c>
      <c r="O4603" s="207">
        <v>0</v>
      </c>
      <c r="P4603" s="124" t="s">
        <v>1314</v>
      </c>
    </row>
    <row r="4604" spans="1:16" ht="76.5">
      <c r="A4604" s="257">
        <v>25</v>
      </c>
      <c r="B4604" s="124"/>
      <c r="C4604" s="125" t="s">
        <v>694</v>
      </c>
      <c r="D4604" s="119">
        <v>43263</v>
      </c>
      <c r="E4604" s="120" t="s">
        <v>8873</v>
      </c>
      <c r="F4604" s="120" t="s">
        <v>1315</v>
      </c>
      <c r="G4604" s="120">
        <v>17971386</v>
      </c>
      <c r="H4604" s="124"/>
      <c r="I4604" s="128" t="s">
        <v>10689</v>
      </c>
      <c r="J4604" s="124"/>
      <c r="K4604" s="124"/>
      <c r="L4604" s="124"/>
      <c r="M4604" s="124"/>
      <c r="N4604" s="207">
        <v>530841.96</v>
      </c>
      <c r="O4604" s="207">
        <v>0</v>
      </c>
      <c r="P4604" s="124" t="s">
        <v>1314</v>
      </c>
    </row>
    <row r="4605" spans="1:16" ht="76.5">
      <c r="A4605" s="257">
        <v>25</v>
      </c>
      <c r="B4605" s="124"/>
      <c r="C4605" s="125" t="s">
        <v>694</v>
      </c>
      <c r="D4605" s="119">
        <v>43263</v>
      </c>
      <c r="E4605" s="120" t="s">
        <v>8874</v>
      </c>
      <c r="F4605" s="120" t="s">
        <v>1315</v>
      </c>
      <c r="G4605" s="120">
        <v>17954371</v>
      </c>
      <c r="H4605" s="124"/>
      <c r="I4605" s="128" t="s">
        <v>10690</v>
      </c>
      <c r="J4605" s="124"/>
      <c r="K4605" s="124"/>
      <c r="L4605" s="124"/>
      <c r="M4605" s="124"/>
      <c r="N4605" s="207">
        <v>199551.25</v>
      </c>
      <c r="O4605" s="207">
        <v>0</v>
      </c>
      <c r="P4605" s="124" t="s">
        <v>1314</v>
      </c>
    </row>
    <row r="4606" spans="1:16" ht="76.5">
      <c r="A4606" s="257">
        <v>25</v>
      </c>
      <c r="B4606" s="124"/>
      <c r="C4606" s="125" t="s">
        <v>694</v>
      </c>
      <c r="D4606" s="119">
        <v>43263</v>
      </c>
      <c r="E4606" s="120" t="s">
        <v>8875</v>
      </c>
      <c r="F4606" s="120" t="s">
        <v>1315</v>
      </c>
      <c r="G4606" s="120">
        <v>17954338</v>
      </c>
      <c r="H4606" s="124"/>
      <c r="I4606" s="128" t="s">
        <v>10691</v>
      </c>
      <c r="J4606" s="124"/>
      <c r="K4606" s="124"/>
      <c r="L4606" s="124"/>
      <c r="M4606" s="124"/>
      <c r="N4606" s="207">
        <v>647929.16</v>
      </c>
      <c r="O4606" s="207">
        <v>0</v>
      </c>
      <c r="P4606" s="124" t="s">
        <v>1314</v>
      </c>
    </row>
    <row r="4607" spans="1:16" ht="63.75">
      <c r="A4607" s="257">
        <v>25</v>
      </c>
      <c r="B4607" s="124"/>
      <c r="C4607" s="125" t="s">
        <v>694</v>
      </c>
      <c r="D4607" s="119">
        <v>43263</v>
      </c>
      <c r="E4607" s="120" t="s">
        <v>8876</v>
      </c>
      <c r="F4607" s="120" t="s">
        <v>1315</v>
      </c>
      <c r="G4607" s="120">
        <v>17954329</v>
      </c>
      <c r="H4607" s="124"/>
      <c r="I4607" s="128" t="s">
        <v>10692</v>
      </c>
      <c r="J4607" s="124"/>
      <c r="K4607" s="124"/>
      <c r="L4607" s="124"/>
      <c r="M4607" s="124"/>
      <c r="N4607" s="207">
        <v>263267.81</v>
      </c>
      <c r="O4607" s="207">
        <v>0</v>
      </c>
      <c r="P4607" s="124" t="s">
        <v>1314</v>
      </c>
    </row>
    <row r="4608" spans="1:16" ht="76.5">
      <c r="A4608" s="257">
        <v>25</v>
      </c>
      <c r="B4608" s="124"/>
      <c r="C4608" s="125" t="s">
        <v>694</v>
      </c>
      <c r="D4608" s="119">
        <v>43263</v>
      </c>
      <c r="E4608" s="120" t="s">
        <v>8877</v>
      </c>
      <c r="F4608" s="120" t="s">
        <v>1315</v>
      </c>
      <c r="G4608" s="120">
        <v>17954365</v>
      </c>
      <c r="H4608" s="124"/>
      <c r="I4608" s="128" t="s">
        <v>10693</v>
      </c>
      <c r="J4608" s="124"/>
      <c r="K4608" s="124"/>
      <c r="L4608" s="124"/>
      <c r="M4608" s="124"/>
      <c r="N4608" s="207">
        <v>224966.21</v>
      </c>
      <c r="O4608" s="207">
        <v>0</v>
      </c>
      <c r="P4608" s="124" t="s">
        <v>1314</v>
      </c>
    </row>
    <row r="4609" spans="1:16" ht="76.5">
      <c r="A4609" s="257">
        <v>25</v>
      </c>
      <c r="B4609" s="124"/>
      <c r="C4609" s="125" t="s">
        <v>694</v>
      </c>
      <c r="D4609" s="119">
        <v>43263</v>
      </c>
      <c r="E4609" s="120" t="s">
        <v>8878</v>
      </c>
      <c r="F4609" s="120" t="s">
        <v>1315</v>
      </c>
      <c r="G4609" s="120">
        <v>17953900</v>
      </c>
      <c r="H4609" s="124"/>
      <c r="I4609" s="128" t="s">
        <v>10694</v>
      </c>
      <c r="J4609" s="124"/>
      <c r="K4609" s="124"/>
      <c r="L4609" s="124"/>
      <c r="M4609" s="124"/>
      <c r="N4609" s="207">
        <v>346996.58</v>
      </c>
      <c r="O4609" s="207">
        <v>0</v>
      </c>
      <c r="P4609" s="124" t="s">
        <v>1314</v>
      </c>
    </row>
    <row r="4610" spans="1:16" ht="76.5">
      <c r="A4610" s="257">
        <v>25</v>
      </c>
      <c r="B4610" s="124"/>
      <c r="C4610" s="125" t="s">
        <v>694</v>
      </c>
      <c r="D4610" s="119">
        <v>43263</v>
      </c>
      <c r="E4610" s="120" t="s">
        <v>8879</v>
      </c>
      <c r="F4610" s="120" t="s">
        <v>1315</v>
      </c>
      <c r="G4610" s="120">
        <v>17953883</v>
      </c>
      <c r="H4610" s="124"/>
      <c r="I4610" s="128" t="s">
        <v>10695</v>
      </c>
      <c r="J4610" s="124"/>
      <c r="K4610" s="124"/>
      <c r="L4610" s="124"/>
      <c r="M4610" s="124"/>
      <c r="N4610" s="207">
        <v>1522812.11</v>
      </c>
      <c r="O4610" s="207">
        <v>0</v>
      </c>
      <c r="P4610" s="124" t="s">
        <v>1314</v>
      </c>
    </row>
    <row r="4611" spans="1:16" ht="76.5">
      <c r="A4611" s="257">
        <v>25</v>
      </c>
      <c r="B4611" s="124"/>
      <c r="C4611" s="125" t="s">
        <v>694</v>
      </c>
      <c r="D4611" s="119">
        <v>43263</v>
      </c>
      <c r="E4611" s="120" t="s">
        <v>8880</v>
      </c>
      <c r="F4611" s="120" t="s">
        <v>1315</v>
      </c>
      <c r="G4611" s="120">
        <v>17953063</v>
      </c>
      <c r="H4611" s="124"/>
      <c r="I4611" s="128" t="s">
        <v>10696</v>
      </c>
      <c r="J4611" s="124"/>
      <c r="K4611" s="124"/>
      <c r="L4611" s="124"/>
      <c r="M4611" s="124"/>
      <c r="N4611" s="207">
        <v>1196262.6200000001</v>
      </c>
      <c r="O4611" s="207">
        <v>0</v>
      </c>
      <c r="P4611" s="124" t="s">
        <v>1314</v>
      </c>
    </row>
    <row r="4612" spans="1:16" ht="63.75">
      <c r="A4612" s="257">
        <v>25</v>
      </c>
      <c r="B4612" s="124"/>
      <c r="C4612" s="125" t="s">
        <v>694</v>
      </c>
      <c r="D4612" s="119">
        <v>43263</v>
      </c>
      <c r="E4612" s="120" t="s">
        <v>8881</v>
      </c>
      <c r="F4612" s="120" t="s">
        <v>1315</v>
      </c>
      <c r="G4612" s="120">
        <v>17938004</v>
      </c>
      <c r="H4612" s="124"/>
      <c r="I4612" s="128" t="s">
        <v>10697</v>
      </c>
      <c r="J4612" s="124"/>
      <c r="K4612" s="124"/>
      <c r="L4612" s="124"/>
      <c r="M4612" s="124"/>
      <c r="N4612" s="207">
        <v>513229.38</v>
      </c>
      <c r="O4612" s="207">
        <v>0</v>
      </c>
      <c r="P4612" s="124" t="s">
        <v>1314</v>
      </c>
    </row>
    <row r="4613" spans="1:16" ht="76.5">
      <c r="A4613" s="257">
        <v>25</v>
      </c>
      <c r="B4613" s="124"/>
      <c r="C4613" s="125" t="s">
        <v>694</v>
      </c>
      <c r="D4613" s="119">
        <v>43263</v>
      </c>
      <c r="E4613" s="120" t="s">
        <v>8882</v>
      </c>
      <c r="F4613" s="120" t="s">
        <v>1315</v>
      </c>
      <c r="G4613" s="120">
        <v>17938003</v>
      </c>
      <c r="H4613" s="124"/>
      <c r="I4613" s="128" t="s">
        <v>10698</v>
      </c>
      <c r="J4613" s="124"/>
      <c r="K4613" s="124"/>
      <c r="L4613" s="124"/>
      <c r="M4613" s="124"/>
      <c r="N4613" s="207">
        <v>1125504.3799999999</v>
      </c>
      <c r="O4613" s="207">
        <v>0</v>
      </c>
      <c r="P4613" s="124" t="s">
        <v>1314</v>
      </c>
    </row>
    <row r="4614" spans="1:16" ht="76.5">
      <c r="A4614" s="257">
        <v>25</v>
      </c>
      <c r="B4614" s="124"/>
      <c r="C4614" s="125" t="s">
        <v>694</v>
      </c>
      <c r="D4614" s="119">
        <v>43263</v>
      </c>
      <c r="E4614" s="120" t="s">
        <v>8883</v>
      </c>
      <c r="F4614" s="120" t="s">
        <v>1315</v>
      </c>
      <c r="G4614" s="120">
        <v>17938002</v>
      </c>
      <c r="H4614" s="124"/>
      <c r="I4614" s="128" t="s">
        <v>10699</v>
      </c>
      <c r="J4614" s="124"/>
      <c r="K4614" s="124"/>
      <c r="L4614" s="124"/>
      <c r="M4614" s="124"/>
      <c r="N4614" s="207">
        <v>958295.73</v>
      </c>
      <c r="O4614" s="207">
        <v>0</v>
      </c>
      <c r="P4614" s="124" t="s">
        <v>1314</v>
      </c>
    </row>
    <row r="4615" spans="1:16" ht="76.5">
      <c r="A4615" s="257">
        <v>25</v>
      </c>
      <c r="B4615" s="124"/>
      <c r="C4615" s="125" t="s">
        <v>694</v>
      </c>
      <c r="D4615" s="119">
        <v>43263</v>
      </c>
      <c r="E4615" s="120" t="s">
        <v>8884</v>
      </c>
      <c r="F4615" s="120" t="s">
        <v>1315</v>
      </c>
      <c r="G4615" s="120">
        <v>17937907</v>
      </c>
      <c r="H4615" s="124"/>
      <c r="I4615" s="128" t="s">
        <v>10700</v>
      </c>
      <c r="J4615" s="124"/>
      <c r="K4615" s="124"/>
      <c r="L4615" s="124"/>
      <c r="M4615" s="124"/>
      <c r="N4615" s="207">
        <v>192985.51</v>
      </c>
      <c r="O4615" s="207">
        <v>0</v>
      </c>
      <c r="P4615" s="124" t="s">
        <v>1314</v>
      </c>
    </row>
    <row r="4616" spans="1:16" ht="76.5">
      <c r="A4616" s="257">
        <v>25</v>
      </c>
      <c r="B4616" s="124"/>
      <c r="C4616" s="125" t="s">
        <v>694</v>
      </c>
      <c r="D4616" s="119">
        <v>43263</v>
      </c>
      <c r="E4616" s="120" t="s">
        <v>8885</v>
      </c>
      <c r="F4616" s="120" t="s">
        <v>1315</v>
      </c>
      <c r="G4616" s="120">
        <v>17937815</v>
      </c>
      <c r="H4616" s="124"/>
      <c r="I4616" s="128" t="s">
        <v>10701</v>
      </c>
      <c r="J4616" s="124"/>
      <c r="K4616" s="124"/>
      <c r="L4616" s="124"/>
      <c r="M4616" s="124"/>
      <c r="N4616" s="207">
        <v>554766.51</v>
      </c>
      <c r="O4616" s="207">
        <v>0</v>
      </c>
      <c r="P4616" s="124" t="s">
        <v>1314</v>
      </c>
    </row>
    <row r="4617" spans="1:16" ht="76.5">
      <c r="A4617" s="257">
        <v>25</v>
      </c>
      <c r="B4617" s="124"/>
      <c r="C4617" s="125" t="s">
        <v>694</v>
      </c>
      <c r="D4617" s="119">
        <v>43263</v>
      </c>
      <c r="E4617" s="120" t="s">
        <v>8886</v>
      </c>
      <c r="F4617" s="120" t="s">
        <v>1315</v>
      </c>
      <c r="G4617" s="120">
        <v>17937885</v>
      </c>
      <c r="H4617" s="124"/>
      <c r="I4617" s="128" t="s">
        <v>10702</v>
      </c>
      <c r="J4617" s="124"/>
      <c r="K4617" s="124"/>
      <c r="L4617" s="124"/>
      <c r="M4617" s="124"/>
      <c r="N4617" s="207">
        <v>238820.2</v>
      </c>
      <c r="O4617" s="207">
        <v>0</v>
      </c>
      <c r="P4617" s="124" t="s">
        <v>1314</v>
      </c>
    </row>
    <row r="4618" spans="1:16" ht="76.5">
      <c r="A4618" s="257">
        <v>25</v>
      </c>
      <c r="B4618" s="124"/>
      <c r="C4618" s="125" t="s">
        <v>694</v>
      </c>
      <c r="D4618" s="119">
        <v>43263</v>
      </c>
      <c r="E4618" s="120" t="s">
        <v>8887</v>
      </c>
      <c r="F4618" s="120" t="s">
        <v>1315</v>
      </c>
      <c r="G4618" s="120">
        <v>17937824</v>
      </c>
      <c r="H4618" s="124"/>
      <c r="I4618" s="128" t="s">
        <v>10703</v>
      </c>
      <c r="J4618" s="124"/>
      <c r="K4618" s="124"/>
      <c r="L4618" s="124"/>
      <c r="M4618" s="124"/>
      <c r="N4618" s="207">
        <v>360000</v>
      </c>
      <c r="O4618" s="207">
        <v>0</v>
      </c>
      <c r="P4618" s="124" t="s">
        <v>1314</v>
      </c>
    </row>
    <row r="4619" spans="1:16" ht="76.5">
      <c r="A4619" s="257">
        <v>25</v>
      </c>
      <c r="B4619" s="124"/>
      <c r="C4619" s="125" t="s">
        <v>694</v>
      </c>
      <c r="D4619" s="119">
        <v>43263</v>
      </c>
      <c r="E4619" s="120" t="s">
        <v>8888</v>
      </c>
      <c r="F4619" s="120" t="s">
        <v>1315</v>
      </c>
      <c r="G4619" s="120">
        <v>17937609</v>
      </c>
      <c r="H4619" s="124"/>
      <c r="I4619" s="128" t="s">
        <v>10704</v>
      </c>
      <c r="J4619" s="124"/>
      <c r="K4619" s="124"/>
      <c r="L4619" s="124"/>
      <c r="M4619" s="124"/>
      <c r="N4619" s="207">
        <v>287508.08</v>
      </c>
      <c r="O4619" s="207">
        <v>0</v>
      </c>
      <c r="P4619" s="124" t="s">
        <v>1314</v>
      </c>
    </row>
    <row r="4620" spans="1:16" ht="76.5">
      <c r="A4620" s="257">
        <v>25</v>
      </c>
      <c r="B4620" s="124"/>
      <c r="C4620" s="125" t="s">
        <v>694</v>
      </c>
      <c r="D4620" s="119">
        <v>43263</v>
      </c>
      <c r="E4620" s="120" t="s">
        <v>8889</v>
      </c>
      <c r="F4620" s="120" t="s">
        <v>1315</v>
      </c>
      <c r="G4620" s="120">
        <v>17937461</v>
      </c>
      <c r="H4620" s="124"/>
      <c r="I4620" s="128" t="s">
        <v>10705</v>
      </c>
      <c r="J4620" s="124"/>
      <c r="K4620" s="124"/>
      <c r="L4620" s="124"/>
      <c r="M4620" s="124"/>
      <c r="N4620" s="207">
        <v>1848365.91</v>
      </c>
      <c r="O4620" s="207">
        <v>0</v>
      </c>
      <c r="P4620" s="124" t="s">
        <v>1314</v>
      </c>
    </row>
    <row r="4621" spans="1:16" ht="76.5">
      <c r="A4621" s="257">
        <v>25</v>
      </c>
      <c r="B4621" s="124"/>
      <c r="C4621" s="125" t="s">
        <v>694</v>
      </c>
      <c r="D4621" s="119">
        <v>43263</v>
      </c>
      <c r="E4621" s="120" t="s">
        <v>8890</v>
      </c>
      <c r="F4621" s="120" t="s">
        <v>1315</v>
      </c>
      <c r="G4621" s="120">
        <v>17937093</v>
      </c>
      <c r="H4621" s="124"/>
      <c r="I4621" s="128" t="s">
        <v>10706</v>
      </c>
      <c r="J4621" s="124"/>
      <c r="K4621" s="124"/>
      <c r="L4621" s="124"/>
      <c r="M4621" s="124"/>
      <c r="N4621" s="207">
        <v>331381.11</v>
      </c>
      <c r="O4621" s="207">
        <v>0</v>
      </c>
      <c r="P4621" s="124" t="s">
        <v>1314</v>
      </c>
    </row>
    <row r="4622" spans="1:16" ht="76.5">
      <c r="A4622" s="257">
        <v>25</v>
      </c>
      <c r="B4622" s="124"/>
      <c r="C4622" s="125" t="s">
        <v>694</v>
      </c>
      <c r="D4622" s="119">
        <v>43263</v>
      </c>
      <c r="E4622" s="120" t="s">
        <v>8891</v>
      </c>
      <c r="F4622" s="120" t="s">
        <v>1315</v>
      </c>
      <c r="G4622" s="120">
        <v>17935253</v>
      </c>
      <c r="H4622" s="124"/>
      <c r="I4622" s="128" t="s">
        <v>10707</v>
      </c>
      <c r="J4622" s="124"/>
      <c r="K4622" s="124"/>
      <c r="L4622" s="124"/>
      <c r="M4622" s="124"/>
      <c r="N4622" s="207">
        <v>1432019.46</v>
      </c>
      <c r="O4622" s="207">
        <v>0</v>
      </c>
      <c r="P4622" s="124" t="s">
        <v>1314</v>
      </c>
    </row>
    <row r="4623" spans="1:16" ht="76.5">
      <c r="A4623" s="257">
        <v>25</v>
      </c>
      <c r="B4623" s="124"/>
      <c r="C4623" s="125" t="s">
        <v>694</v>
      </c>
      <c r="D4623" s="119">
        <v>43263</v>
      </c>
      <c r="E4623" s="120" t="s">
        <v>8892</v>
      </c>
      <c r="F4623" s="120" t="s">
        <v>1315</v>
      </c>
      <c r="G4623" s="120">
        <v>17935035</v>
      </c>
      <c r="H4623" s="124"/>
      <c r="I4623" s="128" t="s">
        <v>10708</v>
      </c>
      <c r="J4623" s="124"/>
      <c r="K4623" s="124"/>
      <c r="L4623" s="124"/>
      <c r="M4623" s="124"/>
      <c r="N4623" s="207">
        <v>280375.5</v>
      </c>
      <c r="O4623" s="207">
        <v>0</v>
      </c>
      <c r="P4623" s="124" t="s">
        <v>1314</v>
      </c>
    </row>
    <row r="4624" spans="1:16" ht="76.5">
      <c r="A4624" s="257">
        <v>25</v>
      </c>
      <c r="B4624" s="124"/>
      <c r="C4624" s="125" t="s">
        <v>694</v>
      </c>
      <c r="D4624" s="119">
        <v>43263</v>
      </c>
      <c r="E4624" s="120" t="s">
        <v>8893</v>
      </c>
      <c r="F4624" s="120" t="s">
        <v>1315</v>
      </c>
      <c r="G4624" s="120">
        <v>17935233</v>
      </c>
      <c r="H4624" s="124"/>
      <c r="I4624" s="128" t="s">
        <v>10709</v>
      </c>
      <c r="J4624" s="124"/>
      <c r="K4624" s="124"/>
      <c r="L4624" s="124"/>
      <c r="M4624" s="124"/>
      <c r="N4624" s="207">
        <v>656284.15</v>
      </c>
      <c r="O4624" s="207">
        <v>0</v>
      </c>
      <c r="P4624" s="124" t="s">
        <v>1314</v>
      </c>
    </row>
    <row r="4625" spans="1:16" ht="76.5">
      <c r="A4625" s="257">
        <v>25</v>
      </c>
      <c r="B4625" s="124"/>
      <c r="C4625" s="125" t="s">
        <v>694</v>
      </c>
      <c r="D4625" s="119">
        <v>43263</v>
      </c>
      <c r="E4625" s="120" t="s">
        <v>8894</v>
      </c>
      <c r="F4625" s="120" t="s">
        <v>1315</v>
      </c>
      <c r="G4625" s="120">
        <v>17935205</v>
      </c>
      <c r="H4625" s="124"/>
      <c r="I4625" s="128" t="s">
        <v>10710</v>
      </c>
      <c r="J4625" s="124"/>
      <c r="K4625" s="124"/>
      <c r="L4625" s="124"/>
      <c r="M4625" s="124"/>
      <c r="N4625" s="207">
        <v>411007.29</v>
      </c>
      <c r="O4625" s="207">
        <v>0</v>
      </c>
      <c r="P4625" s="124" t="s">
        <v>1314</v>
      </c>
    </row>
    <row r="4626" spans="1:16" ht="76.5">
      <c r="A4626" s="257">
        <v>25</v>
      </c>
      <c r="B4626" s="124"/>
      <c r="C4626" s="125" t="s">
        <v>694</v>
      </c>
      <c r="D4626" s="119">
        <v>43263</v>
      </c>
      <c r="E4626" s="120" t="s">
        <v>8895</v>
      </c>
      <c r="F4626" s="120" t="s">
        <v>1315</v>
      </c>
      <c r="G4626" s="120">
        <v>17935200</v>
      </c>
      <c r="H4626" s="124"/>
      <c r="I4626" s="128" t="s">
        <v>10711</v>
      </c>
      <c r="J4626" s="124"/>
      <c r="K4626" s="124"/>
      <c r="L4626" s="124"/>
      <c r="M4626" s="124"/>
      <c r="N4626" s="207">
        <v>210658.98</v>
      </c>
      <c r="O4626" s="207">
        <v>0</v>
      </c>
      <c r="P4626" s="124" t="s">
        <v>1314</v>
      </c>
    </row>
    <row r="4627" spans="1:16" ht="76.5">
      <c r="A4627" s="257">
        <v>25</v>
      </c>
      <c r="B4627" s="124"/>
      <c r="C4627" s="125" t="s">
        <v>694</v>
      </c>
      <c r="D4627" s="119">
        <v>43263</v>
      </c>
      <c r="E4627" s="120" t="s">
        <v>8896</v>
      </c>
      <c r="F4627" s="120" t="s">
        <v>1315</v>
      </c>
      <c r="G4627" s="120">
        <v>17935042</v>
      </c>
      <c r="H4627" s="124"/>
      <c r="I4627" s="128" t="s">
        <v>10712</v>
      </c>
      <c r="J4627" s="124"/>
      <c r="K4627" s="124"/>
      <c r="L4627" s="124"/>
      <c r="M4627" s="124"/>
      <c r="N4627" s="207">
        <v>636027</v>
      </c>
      <c r="O4627" s="207">
        <v>0</v>
      </c>
      <c r="P4627" s="124" t="s">
        <v>1314</v>
      </c>
    </row>
    <row r="4628" spans="1:16" ht="76.5">
      <c r="A4628" s="257">
        <v>25</v>
      </c>
      <c r="B4628" s="124"/>
      <c r="C4628" s="125" t="s">
        <v>694</v>
      </c>
      <c r="D4628" s="119">
        <v>43263</v>
      </c>
      <c r="E4628" s="120" t="s">
        <v>8897</v>
      </c>
      <c r="F4628" s="120" t="s">
        <v>1315</v>
      </c>
      <c r="G4628" s="120">
        <v>17953902</v>
      </c>
      <c r="H4628" s="124"/>
      <c r="I4628" s="128" t="s">
        <v>10713</v>
      </c>
      <c r="J4628" s="124"/>
      <c r="K4628" s="124"/>
      <c r="L4628" s="124"/>
      <c r="M4628" s="124"/>
      <c r="N4628" s="207">
        <v>2367169.63</v>
      </c>
      <c r="O4628" s="207">
        <v>0</v>
      </c>
      <c r="P4628" s="124" t="s">
        <v>1314</v>
      </c>
    </row>
    <row r="4629" spans="1:16" ht="76.5">
      <c r="A4629" s="257">
        <v>25</v>
      </c>
      <c r="B4629" s="124"/>
      <c r="C4629" s="125" t="s">
        <v>694</v>
      </c>
      <c r="D4629" s="119">
        <v>43263</v>
      </c>
      <c r="E4629" s="120" t="s">
        <v>8898</v>
      </c>
      <c r="F4629" s="120" t="s">
        <v>1315</v>
      </c>
      <c r="G4629" s="120">
        <v>17937606</v>
      </c>
      <c r="H4629" s="124"/>
      <c r="I4629" s="128" t="s">
        <v>10714</v>
      </c>
      <c r="J4629" s="124"/>
      <c r="K4629" s="124"/>
      <c r="L4629" s="124"/>
      <c r="M4629" s="124"/>
      <c r="N4629" s="207">
        <v>414730.82</v>
      </c>
      <c r="O4629" s="207">
        <v>0</v>
      </c>
      <c r="P4629" s="124" t="s">
        <v>1314</v>
      </c>
    </row>
    <row r="4630" spans="1:16" ht="76.5">
      <c r="A4630" s="257">
        <v>25</v>
      </c>
      <c r="B4630" s="124"/>
      <c r="C4630" s="125" t="s">
        <v>694</v>
      </c>
      <c r="D4630" s="119">
        <v>43263</v>
      </c>
      <c r="E4630" s="120" t="s">
        <v>8899</v>
      </c>
      <c r="F4630" s="120" t="s">
        <v>1315</v>
      </c>
      <c r="G4630" s="120">
        <v>17937605</v>
      </c>
      <c r="H4630" s="124"/>
      <c r="I4630" s="128" t="s">
        <v>10715</v>
      </c>
      <c r="J4630" s="124"/>
      <c r="K4630" s="124"/>
      <c r="L4630" s="124"/>
      <c r="M4630" s="124"/>
      <c r="N4630" s="207">
        <v>653566.35</v>
      </c>
      <c r="O4630" s="207">
        <v>0</v>
      </c>
      <c r="P4630" s="124" t="s">
        <v>1314</v>
      </c>
    </row>
    <row r="4631" spans="1:16" ht="76.5">
      <c r="A4631" s="257">
        <v>25</v>
      </c>
      <c r="B4631" s="124"/>
      <c r="C4631" s="125" t="s">
        <v>694</v>
      </c>
      <c r="D4631" s="119">
        <v>43263</v>
      </c>
      <c r="E4631" s="120" t="s">
        <v>8900</v>
      </c>
      <c r="F4631" s="120" t="s">
        <v>1315</v>
      </c>
      <c r="G4631" s="120">
        <v>17937463</v>
      </c>
      <c r="H4631" s="124"/>
      <c r="I4631" s="128" t="s">
        <v>10716</v>
      </c>
      <c r="J4631" s="124"/>
      <c r="K4631" s="124"/>
      <c r="L4631" s="124"/>
      <c r="M4631" s="124"/>
      <c r="N4631" s="207">
        <v>346310.19</v>
      </c>
      <c r="O4631" s="207">
        <v>0</v>
      </c>
      <c r="P4631" s="124" t="s">
        <v>1314</v>
      </c>
    </row>
    <row r="4632" spans="1:16" ht="76.5">
      <c r="A4632" s="257">
        <v>25</v>
      </c>
      <c r="B4632" s="124"/>
      <c r="C4632" s="125" t="s">
        <v>694</v>
      </c>
      <c r="D4632" s="119">
        <v>43263</v>
      </c>
      <c r="E4632" s="120" t="s">
        <v>8901</v>
      </c>
      <c r="F4632" s="120" t="s">
        <v>1315</v>
      </c>
      <c r="G4632" s="120">
        <v>17937458</v>
      </c>
      <c r="H4632" s="124"/>
      <c r="I4632" s="128" t="s">
        <v>10717</v>
      </c>
      <c r="J4632" s="124"/>
      <c r="K4632" s="124"/>
      <c r="L4632" s="124"/>
      <c r="M4632" s="124"/>
      <c r="N4632" s="207">
        <v>572058.54</v>
      </c>
      <c r="O4632" s="207">
        <v>0</v>
      </c>
      <c r="P4632" s="124" t="s">
        <v>1314</v>
      </c>
    </row>
    <row r="4633" spans="1:16" ht="76.5">
      <c r="A4633" s="257">
        <v>25</v>
      </c>
      <c r="B4633" s="124"/>
      <c r="C4633" s="125" t="s">
        <v>694</v>
      </c>
      <c r="D4633" s="119">
        <v>43263</v>
      </c>
      <c r="E4633" s="120" t="s">
        <v>8902</v>
      </c>
      <c r="F4633" s="120" t="s">
        <v>1315</v>
      </c>
      <c r="G4633" s="120">
        <v>17937095</v>
      </c>
      <c r="H4633" s="124"/>
      <c r="I4633" s="128" t="s">
        <v>10718</v>
      </c>
      <c r="J4633" s="124"/>
      <c r="K4633" s="124"/>
      <c r="L4633" s="124"/>
      <c r="M4633" s="124"/>
      <c r="N4633" s="207">
        <v>363002.22</v>
      </c>
      <c r="O4633" s="207">
        <v>0</v>
      </c>
      <c r="P4633" s="124" t="s">
        <v>1314</v>
      </c>
    </row>
    <row r="4634" spans="1:16" ht="76.5">
      <c r="A4634" s="257">
        <v>25</v>
      </c>
      <c r="B4634" s="124"/>
      <c r="C4634" s="125" t="s">
        <v>694</v>
      </c>
      <c r="D4634" s="119">
        <v>43263</v>
      </c>
      <c r="E4634" s="120" t="s">
        <v>8903</v>
      </c>
      <c r="F4634" s="120" t="s">
        <v>1315</v>
      </c>
      <c r="G4634" s="120">
        <v>17937092</v>
      </c>
      <c r="H4634" s="124"/>
      <c r="I4634" s="128" t="s">
        <v>10719</v>
      </c>
      <c r="J4634" s="124"/>
      <c r="K4634" s="124"/>
      <c r="L4634" s="124"/>
      <c r="M4634" s="124"/>
      <c r="N4634" s="207">
        <v>791212.54</v>
      </c>
      <c r="O4634" s="207">
        <v>0</v>
      </c>
      <c r="P4634" s="124" t="s">
        <v>1314</v>
      </c>
    </row>
    <row r="4635" spans="1:16" ht="76.5">
      <c r="A4635" s="257">
        <v>25</v>
      </c>
      <c r="B4635" s="124"/>
      <c r="C4635" s="125" t="s">
        <v>694</v>
      </c>
      <c r="D4635" s="119">
        <v>43263</v>
      </c>
      <c r="E4635" s="120" t="s">
        <v>8904</v>
      </c>
      <c r="F4635" s="120" t="s">
        <v>1315</v>
      </c>
      <c r="G4635" s="120">
        <v>17937071</v>
      </c>
      <c r="H4635" s="124"/>
      <c r="I4635" s="128" t="s">
        <v>10720</v>
      </c>
      <c r="J4635" s="124"/>
      <c r="K4635" s="124"/>
      <c r="L4635" s="124"/>
      <c r="M4635" s="124"/>
      <c r="N4635" s="207">
        <v>62810.16</v>
      </c>
      <c r="O4635" s="207">
        <v>0</v>
      </c>
      <c r="P4635" s="124" t="s">
        <v>1314</v>
      </c>
    </row>
    <row r="4636" spans="1:16" ht="76.5">
      <c r="A4636" s="257">
        <v>25</v>
      </c>
      <c r="B4636" s="124"/>
      <c r="C4636" s="125" t="s">
        <v>694</v>
      </c>
      <c r="D4636" s="119">
        <v>43263</v>
      </c>
      <c r="E4636" s="120" t="s">
        <v>8905</v>
      </c>
      <c r="F4636" s="120" t="s">
        <v>1315</v>
      </c>
      <c r="G4636" s="120">
        <v>17937067</v>
      </c>
      <c r="H4636" s="124"/>
      <c r="I4636" s="128" t="s">
        <v>10721</v>
      </c>
      <c r="J4636" s="124"/>
      <c r="K4636" s="124"/>
      <c r="L4636" s="124"/>
      <c r="M4636" s="124"/>
      <c r="N4636" s="207">
        <v>1612266.37</v>
      </c>
      <c r="O4636" s="207">
        <v>0</v>
      </c>
      <c r="P4636" s="124" t="s">
        <v>1314</v>
      </c>
    </row>
    <row r="4637" spans="1:16" ht="76.5">
      <c r="A4637" s="257">
        <v>25</v>
      </c>
      <c r="B4637" s="124"/>
      <c r="C4637" s="125" t="s">
        <v>694</v>
      </c>
      <c r="D4637" s="119">
        <v>43263</v>
      </c>
      <c r="E4637" s="120" t="s">
        <v>8906</v>
      </c>
      <c r="F4637" s="120" t="s">
        <v>1315</v>
      </c>
      <c r="G4637" s="120">
        <v>17936979</v>
      </c>
      <c r="H4637" s="124"/>
      <c r="I4637" s="128" t="s">
        <v>10722</v>
      </c>
      <c r="J4637" s="124"/>
      <c r="K4637" s="124"/>
      <c r="L4637" s="124"/>
      <c r="M4637" s="124"/>
      <c r="N4637" s="207">
        <v>233308.12</v>
      </c>
      <c r="O4637" s="207">
        <v>0</v>
      </c>
      <c r="P4637" s="124" t="s">
        <v>1314</v>
      </c>
    </row>
    <row r="4638" spans="1:16" ht="76.5">
      <c r="A4638" s="257">
        <v>25</v>
      </c>
      <c r="B4638" s="124"/>
      <c r="C4638" s="125" t="s">
        <v>694</v>
      </c>
      <c r="D4638" s="119">
        <v>43263</v>
      </c>
      <c r="E4638" s="120" t="s">
        <v>8907</v>
      </c>
      <c r="F4638" s="120" t="s">
        <v>1315</v>
      </c>
      <c r="G4638" s="120">
        <v>17936926</v>
      </c>
      <c r="H4638" s="124"/>
      <c r="I4638" s="128" t="s">
        <v>10723</v>
      </c>
      <c r="J4638" s="124"/>
      <c r="K4638" s="124"/>
      <c r="L4638" s="124"/>
      <c r="M4638" s="124"/>
      <c r="N4638" s="207">
        <v>480790.57</v>
      </c>
      <c r="O4638" s="207">
        <v>0</v>
      </c>
      <c r="P4638" s="124" t="s">
        <v>1314</v>
      </c>
    </row>
    <row r="4639" spans="1:16" ht="76.5">
      <c r="A4639" s="257">
        <v>25</v>
      </c>
      <c r="B4639" s="124"/>
      <c r="C4639" s="125" t="s">
        <v>694</v>
      </c>
      <c r="D4639" s="119">
        <v>43263</v>
      </c>
      <c r="E4639" s="120" t="s">
        <v>8908</v>
      </c>
      <c r="F4639" s="120" t="s">
        <v>1315</v>
      </c>
      <c r="G4639" s="120">
        <v>17936921</v>
      </c>
      <c r="H4639" s="124"/>
      <c r="I4639" s="128" t="s">
        <v>10724</v>
      </c>
      <c r="J4639" s="124"/>
      <c r="K4639" s="124"/>
      <c r="L4639" s="124"/>
      <c r="M4639" s="124"/>
      <c r="N4639" s="207">
        <v>357951.2</v>
      </c>
      <c r="O4639" s="207">
        <v>0</v>
      </c>
      <c r="P4639" s="124" t="s">
        <v>1314</v>
      </c>
    </row>
    <row r="4640" spans="1:16" ht="51">
      <c r="A4640" s="257" t="s">
        <v>619</v>
      </c>
      <c r="B4640" s="124"/>
      <c r="C4640" s="125" t="s">
        <v>713</v>
      </c>
      <c r="D4640" s="119">
        <v>43263</v>
      </c>
      <c r="E4640" s="120" t="s">
        <v>8909</v>
      </c>
      <c r="F4640" s="120" t="s">
        <v>6</v>
      </c>
      <c r="G4640" s="120">
        <v>985545</v>
      </c>
      <c r="H4640" s="124"/>
      <c r="I4640" s="128" t="s">
        <v>10725</v>
      </c>
      <c r="J4640" s="124"/>
      <c r="K4640" s="124"/>
      <c r="L4640" s="124"/>
      <c r="M4640" s="124"/>
      <c r="N4640" s="207">
        <v>0</v>
      </c>
      <c r="O4640" s="207">
        <v>9216.42</v>
      </c>
      <c r="P4640" s="124" t="s">
        <v>1314</v>
      </c>
    </row>
    <row r="4641" spans="1:16" ht="76.5">
      <c r="A4641" s="257" t="s">
        <v>619</v>
      </c>
      <c r="B4641" s="124"/>
      <c r="C4641" s="125" t="s">
        <v>713</v>
      </c>
      <c r="D4641" s="119">
        <v>43263</v>
      </c>
      <c r="E4641" s="120" t="s">
        <v>8910</v>
      </c>
      <c r="F4641" s="120" t="s">
        <v>6</v>
      </c>
      <c r="G4641" s="120">
        <v>985561</v>
      </c>
      <c r="H4641" s="124"/>
      <c r="I4641" s="128" t="s">
        <v>10726</v>
      </c>
      <c r="J4641" s="124"/>
      <c r="K4641" s="124"/>
      <c r="L4641" s="124"/>
      <c r="M4641" s="124"/>
      <c r="N4641" s="207">
        <v>0</v>
      </c>
      <c r="O4641" s="207">
        <v>25763.57</v>
      </c>
      <c r="P4641" s="124" t="s">
        <v>1314</v>
      </c>
    </row>
    <row r="4642" spans="1:16" ht="76.5">
      <c r="A4642" s="257">
        <v>291</v>
      </c>
      <c r="B4642" s="124"/>
      <c r="C4642" s="125" t="s">
        <v>794</v>
      </c>
      <c r="D4642" s="119">
        <v>43263</v>
      </c>
      <c r="E4642" s="120" t="s">
        <v>8911</v>
      </c>
      <c r="F4642" s="120" t="s">
        <v>6</v>
      </c>
      <c r="G4642" s="120">
        <v>985566</v>
      </c>
      <c r="H4642" s="124"/>
      <c r="I4642" s="128" t="s">
        <v>10727</v>
      </c>
      <c r="J4642" s="124"/>
      <c r="K4642" s="124"/>
      <c r="L4642" s="124"/>
      <c r="M4642" s="124"/>
      <c r="N4642" s="207">
        <v>0</v>
      </c>
      <c r="O4642" s="207">
        <v>47670</v>
      </c>
      <c r="P4642" s="124" t="s">
        <v>1314</v>
      </c>
    </row>
    <row r="4643" spans="1:16" ht="51">
      <c r="A4643" s="257">
        <v>513</v>
      </c>
      <c r="B4643" s="124"/>
      <c r="C4643" s="125" t="s">
        <v>201</v>
      </c>
      <c r="D4643" s="119">
        <v>43263</v>
      </c>
      <c r="E4643" s="120" t="s">
        <v>8912</v>
      </c>
      <c r="F4643" s="120" t="s">
        <v>11</v>
      </c>
      <c r="G4643" s="120">
        <v>924322</v>
      </c>
      <c r="H4643" s="124"/>
      <c r="I4643" s="128" t="s">
        <v>10728</v>
      </c>
      <c r="J4643" s="124"/>
      <c r="K4643" s="124"/>
      <c r="L4643" s="124"/>
      <c r="M4643" s="124"/>
      <c r="N4643" s="207">
        <v>50</v>
      </c>
      <c r="O4643" s="207">
        <v>0</v>
      </c>
      <c r="P4643" s="124" t="s">
        <v>1314</v>
      </c>
    </row>
    <row r="4644" spans="1:16" ht="51">
      <c r="A4644" s="257">
        <v>20</v>
      </c>
      <c r="B4644" s="124"/>
      <c r="C4644" s="125" t="s">
        <v>693</v>
      </c>
      <c r="D4644" s="119">
        <v>43264</v>
      </c>
      <c r="E4644" s="120" t="s">
        <v>8913</v>
      </c>
      <c r="F4644" s="120" t="s">
        <v>3</v>
      </c>
      <c r="G4644" s="120">
        <v>1630790</v>
      </c>
      <c r="H4644" s="124"/>
      <c r="I4644" s="128" t="s">
        <v>10729</v>
      </c>
      <c r="J4644" s="124"/>
      <c r="K4644" s="124"/>
      <c r="L4644" s="124"/>
      <c r="M4644" s="124"/>
      <c r="N4644" s="207">
        <v>0</v>
      </c>
      <c r="O4644" s="207">
        <v>135</v>
      </c>
      <c r="P4644" s="124" t="s">
        <v>1314</v>
      </c>
    </row>
    <row r="4645" spans="1:16" ht="38.25">
      <c r="A4645" s="257">
        <v>574</v>
      </c>
      <c r="B4645" s="124"/>
      <c r="C4645" s="125" t="s">
        <v>850</v>
      </c>
      <c r="D4645" s="119">
        <v>43264</v>
      </c>
      <c r="E4645" s="120" t="s">
        <v>8914</v>
      </c>
      <c r="F4645" s="120" t="s">
        <v>3</v>
      </c>
      <c r="G4645" s="120">
        <v>1630850</v>
      </c>
      <c r="H4645" s="124"/>
      <c r="I4645" s="128" t="s">
        <v>10730</v>
      </c>
      <c r="J4645" s="124"/>
      <c r="K4645" s="124"/>
      <c r="L4645" s="124"/>
      <c r="M4645" s="124"/>
      <c r="N4645" s="207">
        <v>0</v>
      </c>
      <c r="O4645" s="207">
        <v>4</v>
      </c>
      <c r="P4645" s="124" t="s">
        <v>1314</v>
      </c>
    </row>
    <row r="4646" spans="1:16" ht="51">
      <c r="A4646" s="257" t="s">
        <v>619</v>
      </c>
      <c r="B4646" s="124"/>
      <c r="C4646" s="125" t="s">
        <v>713</v>
      </c>
      <c r="D4646" s="119">
        <v>43264</v>
      </c>
      <c r="E4646" s="120" t="s">
        <v>8915</v>
      </c>
      <c r="F4646" s="120" t="s">
        <v>3</v>
      </c>
      <c r="G4646" s="120">
        <v>1630853</v>
      </c>
      <c r="H4646" s="124"/>
      <c r="I4646" s="128" t="s">
        <v>10731</v>
      </c>
      <c r="J4646" s="124"/>
      <c r="K4646" s="124"/>
      <c r="L4646" s="124"/>
      <c r="M4646" s="124"/>
      <c r="N4646" s="207">
        <v>0</v>
      </c>
      <c r="O4646" s="207">
        <v>1305.97</v>
      </c>
      <c r="P4646" s="124" t="s">
        <v>1314</v>
      </c>
    </row>
    <row r="4647" spans="1:16" ht="51">
      <c r="A4647" s="257" t="s">
        <v>619</v>
      </c>
      <c r="B4647" s="124"/>
      <c r="C4647" s="125" t="s">
        <v>713</v>
      </c>
      <c r="D4647" s="119">
        <v>43264</v>
      </c>
      <c r="E4647" s="120" t="s">
        <v>8916</v>
      </c>
      <c r="F4647" s="120" t="s">
        <v>3</v>
      </c>
      <c r="G4647" s="120">
        <v>1630855</v>
      </c>
      <c r="H4647" s="124"/>
      <c r="I4647" s="128" t="s">
        <v>10732</v>
      </c>
      <c r="J4647" s="124"/>
      <c r="K4647" s="124"/>
      <c r="L4647" s="124"/>
      <c r="M4647" s="124"/>
      <c r="N4647" s="207">
        <v>0</v>
      </c>
      <c r="O4647" s="207">
        <v>1459.33</v>
      </c>
      <c r="P4647" s="124" t="s">
        <v>1314</v>
      </c>
    </row>
    <row r="4648" spans="1:16" ht="51">
      <c r="A4648" s="257">
        <v>16</v>
      </c>
      <c r="B4648" s="124"/>
      <c r="C4648" s="125" t="s">
        <v>692</v>
      </c>
      <c r="D4648" s="119">
        <v>43264</v>
      </c>
      <c r="E4648" s="120" t="s">
        <v>8917</v>
      </c>
      <c r="F4648" s="120" t="s">
        <v>3</v>
      </c>
      <c r="G4648" s="120">
        <v>1630881</v>
      </c>
      <c r="H4648" s="124"/>
      <c r="I4648" s="128" t="s">
        <v>10733</v>
      </c>
      <c r="J4648" s="124"/>
      <c r="K4648" s="124"/>
      <c r="L4648" s="124"/>
      <c r="M4648" s="124"/>
      <c r="N4648" s="207">
        <v>0</v>
      </c>
      <c r="O4648" s="207">
        <v>5537.97</v>
      </c>
      <c r="P4648" s="124" t="s">
        <v>1314</v>
      </c>
    </row>
    <row r="4649" spans="1:16" ht="51">
      <c r="A4649" s="257" t="s">
        <v>619</v>
      </c>
      <c r="B4649" s="124"/>
      <c r="C4649" s="125" t="s">
        <v>713</v>
      </c>
      <c r="D4649" s="119">
        <v>43264</v>
      </c>
      <c r="E4649" s="120" t="s">
        <v>8918</v>
      </c>
      <c r="F4649" s="120" t="s">
        <v>3</v>
      </c>
      <c r="G4649" s="120">
        <v>1630897</v>
      </c>
      <c r="H4649" s="124"/>
      <c r="I4649" s="128" t="s">
        <v>10734</v>
      </c>
      <c r="J4649" s="124"/>
      <c r="K4649" s="124"/>
      <c r="L4649" s="124"/>
      <c r="M4649" s="124"/>
      <c r="N4649" s="207">
        <v>0</v>
      </c>
      <c r="O4649" s="207">
        <v>6659.34</v>
      </c>
      <c r="P4649" s="124" t="s">
        <v>1314</v>
      </c>
    </row>
    <row r="4650" spans="1:16" ht="63.75">
      <c r="A4650" s="257">
        <v>66</v>
      </c>
      <c r="B4650" s="124"/>
      <c r="C4650" s="125" t="s">
        <v>704</v>
      </c>
      <c r="D4650" s="119">
        <v>43264</v>
      </c>
      <c r="E4650" s="120" t="s">
        <v>8919</v>
      </c>
      <c r="F4650" s="120" t="s">
        <v>3</v>
      </c>
      <c r="G4650" s="120">
        <v>1630724</v>
      </c>
      <c r="H4650" s="124"/>
      <c r="I4650" s="128" t="s">
        <v>10735</v>
      </c>
      <c r="J4650" s="124"/>
      <c r="K4650" s="124"/>
      <c r="L4650" s="124"/>
      <c r="M4650" s="124"/>
      <c r="N4650" s="207">
        <v>0</v>
      </c>
      <c r="O4650" s="207">
        <v>2000</v>
      </c>
      <c r="P4650" s="124" t="s">
        <v>1314</v>
      </c>
    </row>
    <row r="4651" spans="1:16" ht="38.25">
      <c r="A4651" s="257">
        <v>592</v>
      </c>
      <c r="B4651" s="124"/>
      <c r="C4651" s="125" t="s">
        <v>862</v>
      </c>
      <c r="D4651" s="119">
        <v>43264</v>
      </c>
      <c r="E4651" s="120" t="s">
        <v>8920</v>
      </c>
      <c r="F4651" s="120" t="s">
        <v>3</v>
      </c>
      <c r="G4651" s="120">
        <v>1630726</v>
      </c>
      <c r="H4651" s="124"/>
      <c r="I4651" s="128" t="s">
        <v>10736</v>
      </c>
      <c r="J4651" s="124"/>
      <c r="K4651" s="124"/>
      <c r="L4651" s="124"/>
      <c r="M4651" s="124"/>
      <c r="N4651" s="207">
        <v>0</v>
      </c>
      <c r="O4651" s="207">
        <v>264</v>
      </c>
      <c r="P4651" s="124" t="s">
        <v>1314</v>
      </c>
    </row>
    <row r="4652" spans="1:16" ht="51">
      <c r="A4652" s="257">
        <v>574</v>
      </c>
      <c r="B4652" s="124"/>
      <c r="C4652" s="125" t="s">
        <v>850</v>
      </c>
      <c r="D4652" s="119">
        <v>43264</v>
      </c>
      <c r="E4652" s="120" t="s">
        <v>8921</v>
      </c>
      <c r="F4652" s="120" t="s">
        <v>3</v>
      </c>
      <c r="G4652" s="120">
        <v>1630733</v>
      </c>
      <c r="H4652" s="124"/>
      <c r="I4652" s="128" t="s">
        <v>10737</v>
      </c>
      <c r="J4652" s="124"/>
      <c r="K4652" s="124"/>
      <c r="L4652" s="124"/>
      <c r="M4652" s="124"/>
      <c r="N4652" s="207">
        <v>0</v>
      </c>
      <c r="O4652" s="207">
        <v>1521.97</v>
      </c>
      <c r="P4652" s="124" t="s">
        <v>1314</v>
      </c>
    </row>
    <row r="4653" spans="1:16" ht="63.75">
      <c r="A4653" s="257">
        <v>373</v>
      </c>
      <c r="B4653" s="124"/>
      <c r="C4653" s="125" t="s">
        <v>1269</v>
      </c>
      <c r="D4653" s="119">
        <v>43264</v>
      </c>
      <c r="E4653" s="120" t="s">
        <v>8922</v>
      </c>
      <c r="F4653" s="120" t="s">
        <v>3</v>
      </c>
      <c r="G4653" s="120">
        <v>1630735</v>
      </c>
      <c r="H4653" s="124"/>
      <c r="I4653" s="128" t="s">
        <v>10738</v>
      </c>
      <c r="J4653" s="124"/>
      <c r="K4653" s="124"/>
      <c r="L4653" s="124"/>
      <c r="M4653" s="124"/>
      <c r="N4653" s="207">
        <v>0</v>
      </c>
      <c r="O4653" s="207">
        <v>10000</v>
      </c>
      <c r="P4653" s="124" t="s">
        <v>1314</v>
      </c>
    </row>
    <row r="4654" spans="1:16" ht="51">
      <c r="A4654" s="257" t="s">
        <v>619</v>
      </c>
      <c r="B4654" s="124"/>
      <c r="C4654" s="125" t="s">
        <v>713</v>
      </c>
      <c r="D4654" s="119">
        <v>43264</v>
      </c>
      <c r="E4654" s="120" t="s">
        <v>8923</v>
      </c>
      <c r="F4654" s="120" t="s">
        <v>3</v>
      </c>
      <c r="G4654" s="120">
        <v>1630753</v>
      </c>
      <c r="H4654" s="124"/>
      <c r="I4654" s="128" t="s">
        <v>3936</v>
      </c>
      <c r="J4654" s="124"/>
      <c r="K4654" s="124"/>
      <c r="L4654" s="124"/>
      <c r="M4654" s="124"/>
      <c r="N4654" s="207">
        <v>0</v>
      </c>
      <c r="O4654" s="207">
        <v>2100</v>
      </c>
      <c r="P4654" s="124" t="s">
        <v>1314</v>
      </c>
    </row>
    <row r="4655" spans="1:16" ht="63.75">
      <c r="A4655" s="257">
        <v>48</v>
      </c>
      <c r="B4655" s="124"/>
      <c r="C4655" s="125" t="s">
        <v>700</v>
      </c>
      <c r="D4655" s="119">
        <v>43264</v>
      </c>
      <c r="E4655" s="120" t="s">
        <v>8924</v>
      </c>
      <c r="F4655" s="120" t="s">
        <v>3</v>
      </c>
      <c r="G4655" s="120">
        <v>1630755</v>
      </c>
      <c r="H4655" s="124"/>
      <c r="I4655" s="128" t="s">
        <v>10739</v>
      </c>
      <c r="J4655" s="124"/>
      <c r="K4655" s="124"/>
      <c r="L4655" s="124"/>
      <c r="M4655" s="124"/>
      <c r="N4655" s="207">
        <v>0</v>
      </c>
      <c r="O4655" s="207">
        <v>633</v>
      </c>
      <c r="P4655" s="124" t="s">
        <v>1314</v>
      </c>
    </row>
    <row r="4656" spans="1:16" ht="76.5">
      <c r="A4656" s="257">
        <v>375</v>
      </c>
      <c r="B4656" s="124"/>
      <c r="C4656" s="125" t="s">
        <v>1271</v>
      </c>
      <c r="D4656" s="119">
        <v>43264</v>
      </c>
      <c r="E4656" s="120" t="s">
        <v>8925</v>
      </c>
      <c r="F4656" s="120" t="s">
        <v>3</v>
      </c>
      <c r="G4656" s="120">
        <v>1630759</v>
      </c>
      <c r="H4656" s="124"/>
      <c r="I4656" s="128" t="s">
        <v>10740</v>
      </c>
      <c r="J4656" s="124"/>
      <c r="K4656" s="124"/>
      <c r="L4656" s="124"/>
      <c r="M4656" s="124"/>
      <c r="N4656" s="207">
        <v>0</v>
      </c>
      <c r="O4656" s="207">
        <v>180</v>
      </c>
      <c r="P4656" s="124" t="s">
        <v>1314</v>
      </c>
    </row>
    <row r="4657" spans="1:16" ht="51">
      <c r="A4657" s="257">
        <v>81</v>
      </c>
      <c r="B4657" s="124"/>
      <c r="C4657" s="125" t="s">
        <v>709</v>
      </c>
      <c r="D4657" s="119">
        <v>43264</v>
      </c>
      <c r="E4657" s="120" t="s">
        <v>8926</v>
      </c>
      <c r="F4657" s="120" t="s">
        <v>3</v>
      </c>
      <c r="G4657" s="120">
        <v>1630762</v>
      </c>
      <c r="H4657" s="124"/>
      <c r="I4657" s="128" t="s">
        <v>10741</v>
      </c>
      <c r="J4657" s="124"/>
      <c r="K4657" s="124"/>
      <c r="L4657" s="124"/>
      <c r="M4657" s="124"/>
      <c r="N4657" s="207">
        <v>0</v>
      </c>
      <c r="O4657" s="207">
        <v>1819</v>
      </c>
      <c r="P4657" s="124" t="s">
        <v>1314</v>
      </c>
    </row>
    <row r="4658" spans="1:16" ht="51">
      <c r="A4658" s="257" t="s">
        <v>619</v>
      </c>
      <c r="B4658" s="124"/>
      <c r="C4658" s="125" t="s">
        <v>713</v>
      </c>
      <c r="D4658" s="119">
        <v>43264</v>
      </c>
      <c r="E4658" s="120" t="s">
        <v>8927</v>
      </c>
      <c r="F4658" s="120" t="s">
        <v>3</v>
      </c>
      <c r="G4658" s="120">
        <v>1630764</v>
      </c>
      <c r="H4658" s="124"/>
      <c r="I4658" s="128" t="s">
        <v>10742</v>
      </c>
      <c r="J4658" s="124"/>
      <c r="K4658" s="124"/>
      <c r="L4658" s="124"/>
      <c r="M4658" s="124"/>
      <c r="N4658" s="207">
        <v>0</v>
      </c>
      <c r="O4658" s="207">
        <v>123.66</v>
      </c>
      <c r="P4658" s="124" t="s">
        <v>1314</v>
      </c>
    </row>
    <row r="4659" spans="1:16" ht="51">
      <c r="A4659" s="257" t="s">
        <v>619</v>
      </c>
      <c r="B4659" s="124"/>
      <c r="C4659" s="125" t="s">
        <v>713</v>
      </c>
      <c r="D4659" s="119">
        <v>43264</v>
      </c>
      <c r="E4659" s="120" t="s">
        <v>8928</v>
      </c>
      <c r="F4659" s="120" t="s">
        <v>3</v>
      </c>
      <c r="G4659" s="120">
        <v>1630778</v>
      </c>
      <c r="H4659" s="124"/>
      <c r="I4659" s="128" t="s">
        <v>10743</v>
      </c>
      <c r="J4659" s="124"/>
      <c r="K4659" s="124"/>
      <c r="L4659" s="124"/>
      <c r="M4659" s="124"/>
      <c r="N4659" s="207">
        <v>0</v>
      </c>
      <c r="O4659" s="207">
        <v>356</v>
      </c>
      <c r="P4659" s="124" t="s">
        <v>1314</v>
      </c>
    </row>
    <row r="4660" spans="1:16" ht="63.75">
      <c r="A4660" s="257">
        <v>48</v>
      </c>
      <c r="B4660" s="124"/>
      <c r="C4660" s="125" t="s">
        <v>700</v>
      </c>
      <c r="D4660" s="119">
        <v>43264</v>
      </c>
      <c r="E4660" s="120" t="s">
        <v>8929</v>
      </c>
      <c r="F4660" s="120" t="s">
        <v>3</v>
      </c>
      <c r="G4660" s="120">
        <v>1630974</v>
      </c>
      <c r="H4660" s="124"/>
      <c r="I4660" s="128" t="s">
        <v>10744</v>
      </c>
      <c r="J4660" s="124"/>
      <c r="K4660" s="124"/>
      <c r="L4660" s="124"/>
      <c r="M4660" s="124"/>
      <c r="N4660" s="207">
        <v>0</v>
      </c>
      <c r="O4660" s="207">
        <v>1456</v>
      </c>
      <c r="P4660" s="124" t="s">
        <v>1314</v>
      </c>
    </row>
    <row r="4661" spans="1:16" ht="51">
      <c r="A4661" s="257">
        <v>48</v>
      </c>
      <c r="B4661" s="124"/>
      <c r="C4661" s="125" t="s">
        <v>700</v>
      </c>
      <c r="D4661" s="119">
        <v>43264</v>
      </c>
      <c r="E4661" s="120" t="s">
        <v>8930</v>
      </c>
      <c r="F4661" s="120" t="s">
        <v>3</v>
      </c>
      <c r="G4661" s="120">
        <v>1630979</v>
      </c>
      <c r="H4661" s="124"/>
      <c r="I4661" s="128" t="s">
        <v>10745</v>
      </c>
      <c r="J4661" s="124"/>
      <c r="K4661" s="124"/>
      <c r="L4661" s="124"/>
      <c r="M4661" s="124"/>
      <c r="N4661" s="207">
        <v>0</v>
      </c>
      <c r="O4661" s="207">
        <v>1092</v>
      </c>
      <c r="P4661" s="124" t="s">
        <v>1314</v>
      </c>
    </row>
    <row r="4662" spans="1:16" ht="63.75">
      <c r="A4662" s="257">
        <v>48</v>
      </c>
      <c r="B4662" s="124"/>
      <c r="C4662" s="125" t="s">
        <v>700</v>
      </c>
      <c r="D4662" s="119">
        <v>43264</v>
      </c>
      <c r="E4662" s="120" t="s">
        <v>8931</v>
      </c>
      <c r="F4662" s="120" t="s">
        <v>3</v>
      </c>
      <c r="G4662" s="120">
        <v>1630981</v>
      </c>
      <c r="H4662" s="124"/>
      <c r="I4662" s="128" t="s">
        <v>10746</v>
      </c>
      <c r="J4662" s="124"/>
      <c r="K4662" s="124"/>
      <c r="L4662" s="124"/>
      <c r="M4662" s="124"/>
      <c r="N4662" s="207">
        <v>0</v>
      </c>
      <c r="O4662" s="207">
        <v>182</v>
      </c>
      <c r="P4662" s="124" t="s">
        <v>1314</v>
      </c>
    </row>
    <row r="4663" spans="1:16" ht="51">
      <c r="A4663" s="257" t="s">
        <v>619</v>
      </c>
      <c r="B4663" s="124"/>
      <c r="C4663" s="125" t="s">
        <v>713</v>
      </c>
      <c r="D4663" s="119">
        <v>43264</v>
      </c>
      <c r="E4663" s="120" t="s">
        <v>8932</v>
      </c>
      <c r="F4663" s="120" t="s">
        <v>3</v>
      </c>
      <c r="G4663" s="120">
        <v>1630997</v>
      </c>
      <c r="H4663" s="124"/>
      <c r="I4663" s="128" t="s">
        <v>10747</v>
      </c>
      <c r="J4663" s="124"/>
      <c r="K4663" s="124"/>
      <c r="L4663" s="124"/>
      <c r="M4663" s="124"/>
      <c r="N4663" s="207">
        <v>0</v>
      </c>
      <c r="O4663" s="207">
        <v>161.5</v>
      </c>
      <c r="P4663" s="124" t="s">
        <v>1314</v>
      </c>
    </row>
    <row r="4664" spans="1:16" ht="51">
      <c r="A4664" s="257" t="s">
        <v>619</v>
      </c>
      <c r="B4664" s="124"/>
      <c r="C4664" s="125" t="s">
        <v>713</v>
      </c>
      <c r="D4664" s="119">
        <v>43264</v>
      </c>
      <c r="E4664" s="120" t="s">
        <v>8933</v>
      </c>
      <c r="F4664" s="120" t="s">
        <v>3</v>
      </c>
      <c r="G4664" s="120">
        <v>1630913</v>
      </c>
      <c r="H4664" s="124"/>
      <c r="I4664" s="128" t="s">
        <v>10748</v>
      </c>
      <c r="J4664" s="124"/>
      <c r="K4664" s="124"/>
      <c r="L4664" s="124"/>
      <c r="M4664" s="124"/>
      <c r="N4664" s="207">
        <v>0</v>
      </c>
      <c r="O4664" s="207">
        <v>1587.5</v>
      </c>
      <c r="P4664" s="124" t="s">
        <v>1314</v>
      </c>
    </row>
    <row r="4665" spans="1:16" ht="51">
      <c r="A4665" s="257" t="s">
        <v>619</v>
      </c>
      <c r="B4665" s="124"/>
      <c r="C4665" s="125" t="s">
        <v>713</v>
      </c>
      <c r="D4665" s="119">
        <v>43264</v>
      </c>
      <c r="E4665" s="120" t="s">
        <v>8934</v>
      </c>
      <c r="F4665" s="120" t="s">
        <v>3</v>
      </c>
      <c r="G4665" s="120">
        <v>1630914</v>
      </c>
      <c r="H4665" s="124"/>
      <c r="I4665" s="128" t="s">
        <v>10749</v>
      </c>
      <c r="J4665" s="124"/>
      <c r="K4665" s="124"/>
      <c r="L4665" s="124"/>
      <c r="M4665" s="124"/>
      <c r="N4665" s="207">
        <v>0</v>
      </c>
      <c r="O4665" s="207">
        <v>1429.33</v>
      </c>
      <c r="P4665" s="124" t="s">
        <v>1314</v>
      </c>
    </row>
    <row r="4666" spans="1:16" ht="51">
      <c r="A4666" s="257" t="s">
        <v>619</v>
      </c>
      <c r="B4666" s="124"/>
      <c r="C4666" s="125" t="s">
        <v>713</v>
      </c>
      <c r="D4666" s="119">
        <v>43264</v>
      </c>
      <c r="E4666" s="120" t="s">
        <v>8935</v>
      </c>
      <c r="F4666" s="120" t="s">
        <v>3</v>
      </c>
      <c r="G4666" s="120">
        <v>1630918</v>
      </c>
      <c r="H4666" s="124"/>
      <c r="I4666" s="128" t="s">
        <v>10750</v>
      </c>
      <c r="J4666" s="124"/>
      <c r="K4666" s="124"/>
      <c r="L4666" s="124"/>
      <c r="M4666" s="124"/>
      <c r="N4666" s="207">
        <v>0</v>
      </c>
      <c r="O4666" s="207">
        <v>1078.79</v>
      </c>
      <c r="P4666" s="124" t="s">
        <v>1314</v>
      </c>
    </row>
    <row r="4667" spans="1:16" ht="63.75">
      <c r="A4667" s="257">
        <v>271</v>
      </c>
      <c r="B4667" s="124"/>
      <c r="C4667" s="125" t="s">
        <v>786</v>
      </c>
      <c r="D4667" s="119">
        <v>43264</v>
      </c>
      <c r="E4667" s="120" t="s">
        <v>8936</v>
      </c>
      <c r="F4667" s="120" t="s">
        <v>3</v>
      </c>
      <c r="G4667" s="120">
        <v>1630926</v>
      </c>
      <c r="H4667" s="124"/>
      <c r="I4667" s="128" t="s">
        <v>10751</v>
      </c>
      <c r="J4667" s="124"/>
      <c r="K4667" s="124"/>
      <c r="L4667" s="124"/>
      <c r="M4667" s="124"/>
      <c r="N4667" s="207">
        <v>0</v>
      </c>
      <c r="O4667" s="207">
        <v>27.62</v>
      </c>
      <c r="P4667" s="124" t="s">
        <v>1314</v>
      </c>
    </row>
    <row r="4668" spans="1:16" ht="63.75">
      <c r="A4668" s="257">
        <v>271</v>
      </c>
      <c r="B4668" s="124"/>
      <c r="C4668" s="125" t="s">
        <v>786</v>
      </c>
      <c r="D4668" s="119">
        <v>43264</v>
      </c>
      <c r="E4668" s="120" t="s">
        <v>8937</v>
      </c>
      <c r="F4668" s="120" t="s">
        <v>3</v>
      </c>
      <c r="G4668" s="120">
        <v>1630927</v>
      </c>
      <c r="H4668" s="124"/>
      <c r="I4668" s="128" t="s">
        <v>10752</v>
      </c>
      <c r="J4668" s="124"/>
      <c r="K4668" s="124"/>
      <c r="L4668" s="124"/>
      <c r="M4668" s="124"/>
      <c r="N4668" s="207">
        <v>0</v>
      </c>
      <c r="O4668" s="207">
        <v>27.62</v>
      </c>
      <c r="P4668" s="124" t="s">
        <v>1314</v>
      </c>
    </row>
    <row r="4669" spans="1:16" ht="63.75">
      <c r="A4669" s="257">
        <v>271</v>
      </c>
      <c r="B4669" s="124"/>
      <c r="C4669" s="125" t="s">
        <v>786</v>
      </c>
      <c r="D4669" s="119">
        <v>43264</v>
      </c>
      <c r="E4669" s="120" t="s">
        <v>8938</v>
      </c>
      <c r="F4669" s="120" t="s">
        <v>3</v>
      </c>
      <c r="G4669" s="120">
        <v>1630932</v>
      </c>
      <c r="H4669" s="124"/>
      <c r="I4669" s="128" t="s">
        <v>10753</v>
      </c>
      <c r="J4669" s="124"/>
      <c r="K4669" s="124"/>
      <c r="L4669" s="124"/>
      <c r="M4669" s="124"/>
      <c r="N4669" s="207">
        <v>0</v>
      </c>
      <c r="O4669" s="207">
        <v>25.080000000000002</v>
      </c>
      <c r="P4669" s="124" t="s">
        <v>1314</v>
      </c>
    </row>
    <row r="4670" spans="1:16" ht="51">
      <c r="A4670" s="257">
        <v>292</v>
      </c>
      <c r="B4670" s="124"/>
      <c r="C4670" s="125" t="s">
        <v>152</v>
      </c>
      <c r="D4670" s="119">
        <v>43264</v>
      </c>
      <c r="E4670" s="120" t="s">
        <v>8939</v>
      </c>
      <c r="F4670" s="120" t="s">
        <v>3</v>
      </c>
      <c r="G4670" s="120">
        <v>1630941</v>
      </c>
      <c r="H4670" s="124"/>
      <c r="I4670" s="128" t="s">
        <v>4136</v>
      </c>
      <c r="J4670" s="124"/>
      <c r="K4670" s="124"/>
      <c r="L4670" s="124"/>
      <c r="M4670" s="124"/>
      <c r="N4670" s="207">
        <v>0</v>
      </c>
      <c r="O4670" s="207">
        <v>71</v>
      </c>
      <c r="P4670" s="124" t="s">
        <v>1314</v>
      </c>
    </row>
    <row r="4671" spans="1:16" ht="51">
      <c r="A4671" s="257">
        <v>292</v>
      </c>
      <c r="B4671" s="124"/>
      <c r="C4671" s="125" t="s">
        <v>152</v>
      </c>
      <c r="D4671" s="119">
        <v>43264</v>
      </c>
      <c r="E4671" s="120" t="s">
        <v>8940</v>
      </c>
      <c r="F4671" s="120" t="s">
        <v>3</v>
      </c>
      <c r="G4671" s="120">
        <v>1630942</v>
      </c>
      <c r="H4671" s="124"/>
      <c r="I4671" s="128" t="s">
        <v>4136</v>
      </c>
      <c r="J4671" s="124"/>
      <c r="K4671" s="124"/>
      <c r="L4671" s="124"/>
      <c r="M4671" s="124"/>
      <c r="N4671" s="207">
        <v>0</v>
      </c>
      <c r="O4671" s="207">
        <v>52</v>
      </c>
      <c r="P4671" s="124" t="s">
        <v>1314</v>
      </c>
    </row>
    <row r="4672" spans="1:16" ht="51">
      <c r="A4672" s="257">
        <v>292</v>
      </c>
      <c r="B4672" s="124"/>
      <c r="C4672" s="125" t="s">
        <v>152</v>
      </c>
      <c r="D4672" s="119">
        <v>43264</v>
      </c>
      <c r="E4672" s="120" t="s">
        <v>8941</v>
      </c>
      <c r="F4672" s="120" t="s">
        <v>3</v>
      </c>
      <c r="G4672" s="120">
        <v>1630944</v>
      </c>
      <c r="H4672" s="124"/>
      <c r="I4672" s="128" t="s">
        <v>4136</v>
      </c>
      <c r="J4672" s="124"/>
      <c r="K4672" s="124"/>
      <c r="L4672" s="124"/>
      <c r="M4672" s="124"/>
      <c r="N4672" s="207">
        <v>0</v>
      </c>
      <c r="O4672" s="207">
        <v>50</v>
      </c>
      <c r="P4672" s="124" t="s">
        <v>1314</v>
      </c>
    </row>
    <row r="4673" spans="1:16" ht="51">
      <c r="A4673" s="257">
        <v>292</v>
      </c>
      <c r="B4673" s="124"/>
      <c r="C4673" s="125" t="s">
        <v>152</v>
      </c>
      <c r="D4673" s="119">
        <v>43264</v>
      </c>
      <c r="E4673" s="120" t="s">
        <v>8942</v>
      </c>
      <c r="F4673" s="120" t="s">
        <v>3</v>
      </c>
      <c r="G4673" s="120">
        <v>1630945</v>
      </c>
      <c r="H4673" s="124"/>
      <c r="I4673" s="128" t="s">
        <v>4136</v>
      </c>
      <c r="J4673" s="124"/>
      <c r="K4673" s="124"/>
      <c r="L4673" s="124"/>
      <c r="M4673" s="124"/>
      <c r="N4673" s="207">
        <v>0</v>
      </c>
      <c r="O4673" s="207">
        <v>31</v>
      </c>
      <c r="P4673" s="124" t="s">
        <v>1314</v>
      </c>
    </row>
    <row r="4674" spans="1:16" ht="51">
      <c r="A4674" s="257">
        <v>292</v>
      </c>
      <c r="B4674" s="124"/>
      <c r="C4674" s="125" t="s">
        <v>152</v>
      </c>
      <c r="D4674" s="119">
        <v>43264</v>
      </c>
      <c r="E4674" s="120" t="s">
        <v>8943</v>
      </c>
      <c r="F4674" s="120" t="s">
        <v>3</v>
      </c>
      <c r="G4674" s="120">
        <v>1630947</v>
      </c>
      <c r="H4674" s="124"/>
      <c r="I4674" s="128" t="s">
        <v>4136</v>
      </c>
      <c r="J4674" s="124"/>
      <c r="K4674" s="124"/>
      <c r="L4674" s="124"/>
      <c r="M4674" s="124"/>
      <c r="N4674" s="207">
        <v>0</v>
      </c>
      <c r="O4674" s="207">
        <v>43</v>
      </c>
      <c r="P4674" s="124" t="s">
        <v>1314</v>
      </c>
    </row>
    <row r="4675" spans="1:16" ht="51">
      <c r="A4675" s="257">
        <v>292</v>
      </c>
      <c r="B4675" s="124"/>
      <c r="C4675" s="125" t="s">
        <v>152</v>
      </c>
      <c r="D4675" s="119">
        <v>43264</v>
      </c>
      <c r="E4675" s="120" t="s">
        <v>8944</v>
      </c>
      <c r="F4675" s="120" t="s">
        <v>3</v>
      </c>
      <c r="G4675" s="120">
        <v>1630948</v>
      </c>
      <c r="H4675" s="124"/>
      <c r="I4675" s="128" t="s">
        <v>4136</v>
      </c>
      <c r="J4675" s="124"/>
      <c r="K4675" s="124"/>
      <c r="L4675" s="124"/>
      <c r="M4675" s="124"/>
      <c r="N4675" s="207">
        <v>0</v>
      </c>
      <c r="O4675" s="207">
        <v>52</v>
      </c>
      <c r="P4675" s="124" t="s">
        <v>1314</v>
      </c>
    </row>
    <row r="4676" spans="1:16" ht="51">
      <c r="A4676" s="257" t="s">
        <v>619</v>
      </c>
      <c r="B4676" s="124"/>
      <c r="C4676" s="125" t="s">
        <v>713</v>
      </c>
      <c r="D4676" s="119">
        <v>43264</v>
      </c>
      <c r="E4676" s="120" t="s">
        <v>8945</v>
      </c>
      <c r="F4676" s="120" t="s">
        <v>3</v>
      </c>
      <c r="G4676" s="120">
        <v>1630949</v>
      </c>
      <c r="H4676" s="124"/>
      <c r="I4676" s="128" t="s">
        <v>10754</v>
      </c>
      <c r="J4676" s="124"/>
      <c r="K4676" s="124"/>
      <c r="L4676" s="124"/>
      <c r="M4676" s="124"/>
      <c r="N4676" s="207">
        <v>0</v>
      </c>
      <c r="O4676" s="207">
        <v>110</v>
      </c>
      <c r="P4676" s="124" t="s">
        <v>1314</v>
      </c>
    </row>
    <row r="4677" spans="1:16" ht="51">
      <c r="A4677" s="257">
        <v>292</v>
      </c>
      <c r="B4677" s="124"/>
      <c r="C4677" s="125" t="s">
        <v>152</v>
      </c>
      <c r="D4677" s="119">
        <v>43264</v>
      </c>
      <c r="E4677" s="120" t="s">
        <v>8946</v>
      </c>
      <c r="F4677" s="120" t="s">
        <v>3</v>
      </c>
      <c r="G4677" s="120">
        <v>1630950</v>
      </c>
      <c r="H4677" s="124"/>
      <c r="I4677" s="128" t="s">
        <v>4136</v>
      </c>
      <c r="J4677" s="124"/>
      <c r="K4677" s="124"/>
      <c r="L4677" s="124"/>
      <c r="M4677" s="124"/>
      <c r="N4677" s="207">
        <v>0</v>
      </c>
      <c r="O4677" s="207">
        <v>63</v>
      </c>
      <c r="P4677" s="124" t="s">
        <v>1314</v>
      </c>
    </row>
    <row r="4678" spans="1:16" ht="51">
      <c r="A4678" s="257">
        <v>292</v>
      </c>
      <c r="B4678" s="124"/>
      <c r="C4678" s="125" t="s">
        <v>152</v>
      </c>
      <c r="D4678" s="119">
        <v>43264</v>
      </c>
      <c r="E4678" s="120" t="s">
        <v>8947</v>
      </c>
      <c r="F4678" s="120" t="s">
        <v>3</v>
      </c>
      <c r="G4678" s="120">
        <v>1630951</v>
      </c>
      <c r="H4678" s="124"/>
      <c r="I4678" s="128" t="s">
        <v>4136</v>
      </c>
      <c r="J4678" s="124"/>
      <c r="K4678" s="124"/>
      <c r="L4678" s="124"/>
      <c r="M4678" s="124"/>
      <c r="N4678" s="207">
        <v>0</v>
      </c>
      <c r="O4678" s="207">
        <v>65</v>
      </c>
      <c r="P4678" s="124" t="s">
        <v>1314</v>
      </c>
    </row>
    <row r="4679" spans="1:16" ht="51">
      <c r="A4679" s="257">
        <v>292</v>
      </c>
      <c r="B4679" s="124"/>
      <c r="C4679" s="125" t="s">
        <v>152</v>
      </c>
      <c r="D4679" s="119">
        <v>43264</v>
      </c>
      <c r="E4679" s="120" t="s">
        <v>8948</v>
      </c>
      <c r="F4679" s="120" t="s">
        <v>3</v>
      </c>
      <c r="G4679" s="120">
        <v>1630954</v>
      </c>
      <c r="H4679" s="124"/>
      <c r="I4679" s="128" t="s">
        <v>4136</v>
      </c>
      <c r="J4679" s="124"/>
      <c r="K4679" s="124"/>
      <c r="L4679" s="124"/>
      <c r="M4679" s="124"/>
      <c r="N4679" s="207">
        <v>0</v>
      </c>
      <c r="O4679" s="207">
        <v>57</v>
      </c>
      <c r="P4679" s="124" t="s">
        <v>1314</v>
      </c>
    </row>
    <row r="4680" spans="1:16" ht="51">
      <c r="A4680" s="257">
        <v>292</v>
      </c>
      <c r="B4680" s="124"/>
      <c r="C4680" s="125" t="s">
        <v>152</v>
      </c>
      <c r="D4680" s="119">
        <v>43264</v>
      </c>
      <c r="E4680" s="120" t="s">
        <v>8949</v>
      </c>
      <c r="F4680" s="120" t="s">
        <v>3</v>
      </c>
      <c r="G4680" s="120">
        <v>1630956</v>
      </c>
      <c r="H4680" s="124"/>
      <c r="I4680" s="128" t="s">
        <v>4136</v>
      </c>
      <c r="J4680" s="124"/>
      <c r="K4680" s="124"/>
      <c r="L4680" s="124"/>
      <c r="M4680" s="124"/>
      <c r="N4680" s="207">
        <v>0</v>
      </c>
      <c r="O4680" s="207">
        <v>43</v>
      </c>
      <c r="P4680" s="124" t="s">
        <v>1314</v>
      </c>
    </row>
    <row r="4681" spans="1:16" ht="51">
      <c r="A4681" s="257">
        <v>660</v>
      </c>
      <c r="B4681" s="124"/>
      <c r="C4681" s="125" t="s">
        <v>233</v>
      </c>
      <c r="D4681" s="119">
        <v>43264</v>
      </c>
      <c r="E4681" s="120" t="s">
        <v>8950</v>
      </c>
      <c r="F4681" s="120" t="s">
        <v>3</v>
      </c>
      <c r="G4681" s="120">
        <v>1630796</v>
      </c>
      <c r="H4681" s="124"/>
      <c r="I4681" s="128" t="s">
        <v>10755</v>
      </c>
      <c r="J4681" s="124"/>
      <c r="K4681" s="124"/>
      <c r="L4681" s="124"/>
      <c r="M4681" s="124"/>
      <c r="N4681" s="207">
        <v>0</v>
      </c>
      <c r="O4681" s="207">
        <v>370</v>
      </c>
      <c r="P4681" s="124" t="s">
        <v>1314</v>
      </c>
    </row>
    <row r="4682" spans="1:16" ht="51">
      <c r="A4682" s="257" t="s">
        <v>619</v>
      </c>
      <c r="B4682" s="124"/>
      <c r="C4682" s="125" t="s">
        <v>713</v>
      </c>
      <c r="D4682" s="119">
        <v>43264</v>
      </c>
      <c r="E4682" s="120" t="s">
        <v>8951</v>
      </c>
      <c r="F4682" s="120" t="s">
        <v>3</v>
      </c>
      <c r="G4682" s="120">
        <v>1630816</v>
      </c>
      <c r="H4682" s="124"/>
      <c r="I4682" s="128" t="s">
        <v>10756</v>
      </c>
      <c r="J4682" s="124"/>
      <c r="K4682" s="124"/>
      <c r="L4682" s="124"/>
      <c r="M4682" s="124"/>
      <c r="N4682" s="207">
        <v>0</v>
      </c>
      <c r="O4682" s="207">
        <v>2303.3000000000002</v>
      </c>
      <c r="P4682" s="124" t="s">
        <v>1314</v>
      </c>
    </row>
    <row r="4683" spans="1:16" ht="63.75">
      <c r="A4683" s="257" t="s">
        <v>619</v>
      </c>
      <c r="B4683" s="124"/>
      <c r="C4683" s="125" t="s">
        <v>713</v>
      </c>
      <c r="D4683" s="119">
        <v>43264</v>
      </c>
      <c r="E4683" s="120" t="s">
        <v>8952</v>
      </c>
      <c r="F4683" s="120" t="s">
        <v>3</v>
      </c>
      <c r="G4683" s="120">
        <v>1630819</v>
      </c>
      <c r="H4683" s="124"/>
      <c r="I4683" s="128" t="s">
        <v>10757</v>
      </c>
      <c r="J4683" s="124"/>
      <c r="K4683" s="124"/>
      <c r="L4683" s="124"/>
      <c r="M4683" s="124"/>
      <c r="N4683" s="207">
        <v>0</v>
      </c>
      <c r="O4683" s="207">
        <v>7240.5</v>
      </c>
      <c r="P4683" s="124" t="s">
        <v>1314</v>
      </c>
    </row>
    <row r="4684" spans="1:16" ht="63.75">
      <c r="A4684" s="257">
        <v>35</v>
      </c>
      <c r="B4684" s="124"/>
      <c r="C4684" s="125" t="s">
        <v>696</v>
      </c>
      <c r="D4684" s="119">
        <v>43264</v>
      </c>
      <c r="E4684" s="120" t="s">
        <v>8953</v>
      </c>
      <c r="F4684" s="120" t="s">
        <v>3</v>
      </c>
      <c r="G4684" s="120">
        <v>1630827</v>
      </c>
      <c r="H4684" s="124"/>
      <c r="I4684" s="128" t="s">
        <v>10758</v>
      </c>
      <c r="J4684" s="124"/>
      <c r="K4684" s="124"/>
      <c r="L4684" s="124"/>
      <c r="M4684" s="124"/>
      <c r="N4684" s="207">
        <v>0</v>
      </c>
      <c r="O4684" s="207">
        <v>22550</v>
      </c>
      <c r="P4684" s="124" t="s">
        <v>1314</v>
      </c>
    </row>
    <row r="4685" spans="1:16" ht="63.75">
      <c r="A4685" s="257">
        <v>35</v>
      </c>
      <c r="B4685" s="124"/>
      <c r="C4685" s="125" t="s">
        <v>696</v>
      </c>
      <c r="D4685" s="119">
        <v>43264</v>
      </c>
      <c r="E4685" s="120" t="s">
        <v>8954</v>
      </c>
      <c r="F4685" s="120" t="s">
        <v>3</v>
      </c>
      <c r="G4685" s="120">
        <v>1630830</v>
      </c>
      <c r="H4685" s="124"/>
      <c r="I4685" s="128" t="s">
        <v>10759</v>
      </c>
      <c r="J4685" s="124"/>
      <c r="K4685" s="124"/>
      <c r="L4685" s="124"/>
      <c r="M4685" s="124"/>
      <c r="N4685" s="207">
        <v>0</v>
      </c>
      <c r="O4685" s="207">
        <v>64110</v>
      </c>
      <c r="P4685" s="124" t="s">
        <v>1314</v>
      </c>
    </row>
    <row r="4686" spans="1:16" ht="51">
      <c r="A4686" s="257">
        <v>20</v>
      </c>
      <c r="B4686" s="124"/>
      <c r="C4686" s="125" t="s">
        <v>693</v>
      </c>
      <c r="D4686" s="119">
        <v>43264</v>
      </c>
      <c r="E4686" s="120" t="s">
        <v>8955</v>
      </c>
      <c r="F4686" s="120" t="s">
        <v>3</v>
      </c>
      <c r="G4686" s="120">
        <v>1630678</v>
      </c>
      <c r="H4686" s="124"/>
      <c r="I4686" s="128" t="s">
        <v>10760</v>
      </c>
      <c r="J4686" s="124"/>
      <c r="K4686" s="124"/>
      <c r="L4686" s="124"/>
      <c r="M4686" s="124"/>
      <c r="N4686" s="207">
        <v>0</v>
      </c>
      <c r="O4686" s="207">
        <v>452596.01</v>
      </c>
      <c r="P4686" s="124" t="s">
        <v>1314</v>
      </c>
    </row>
    <row r="4687" spans="1:16" ht="51">
      <c r="A4687" s="257">
        <v>20</v>
      </c>
      <c r="B4687" s="124"/>
      <c r="C4687" s="125" t="s">
        <v>693</v>
      </c>
      <c r="D4687" s="119">
        <v>43264</v>
      </c>
      <c r="E4687" s="120" t="s">
        <v>8956</v>
      </c>
      <c r="F4687" s="120" t="s">
        <v>3</v>
      </c>
      <c r="G4687" s="120">
        <v>1630681</v>
      </c>
      <c r="H4687" s="124"/>
      <c r="I4687" s="128" t="s">
        <v>10761</v>
      </c>
      <c r="J4687" s="124"/>
      <c r="K4687" s="124"/>
      <c r="L4687" s="124"/>
      <c r="M4687" s="124"/>
      <c r="N4687" s="207">
        <v>0</v>
      </c>
      <c r="O4687" s="207">
        <v>37152</v>
      </c>
      <c r="P4687" s="124" t="s">
        <v>1314</v>
      </c>
    </row>
    <row r="4688" spans="1:16" ht="63.75">
      <c r="A4688" s="257">
        <v>291</v>
      </c>
      <c r="B4688" s="124"/>
      <c r="C4688" s="125" t="s">
        <v>794</v>
      </c>
      <c r="D4688" s="119">
        <v>43264</v>
      </c>
      <c r="E4688" s="120" t="s">
        <v>8957</v>
      </c>
      <c r="F4688" s="120" t="s">
        <v>3</v>
      </c>
      <c r="G4688" s="120">
        <v>1630706</v>
      </c>
      <c r="H4688" s="124"/>
      <c r="I4688" s="128" t="s">
        <v>10762</v>
      </c>
      <c r="J4688" s="124"/>
      <c r="K4688" s="124"/>
      <c r="L4688" s="124"/>
      <c r="M4688" s="124"/>
      <c r="N4688" s="207">
        <v>0</v>
      </c>
      <c r="O4688" s="207">
        <v>89989.900000000009</v>
      </c>
      <c r="P4688" s="124" t="s">
        <v>1314</v>
      </c>
    </row>
    <row r="4689" spans="1:16" ht="51">
      <c r="A4689" s="257" t="s">
        <v>619</v>
      </c>
      <c r="B4689" s="124"/>
      <c r="C4689" s="125" t="s">
        <v>713</v>
      </c>
      <c r="D4689" s="119">
        <v>43264</v>
      </c>
      <c r="E4689" s="120" t="s">
        <v>8958</v>
      </c>
      <c r="F4689" s="120" t="s">
        <v>3</v>
      </c>
      <c r="G4689" s="120">
        <v>1630740</v>
      </c>
      <c r="H4689" s="124"/>
      <c r="I4689" s="128" t="s">
        <v>10763</v>
      </c>
      <c r="J4689" s="124"/>
      <c r="K4689" s="124"/>
      <c r="L4689" s="124"/>
      <c r="M4689" s="124"/>
      <c r="N4689" s="207">
        <v>0</v>
      </c>
      <c r="O4689" s="207">
        <v>4927.01</v>
      </c>
      <c r="P4689" s="124" t="s">
        <v>1314</v>
      </c>
    </row>
    <row r="4690" spans="1:16" ht="38.25">
      <c r="A4690" s="257">
        <v>592</v>
      </c>
      <c r="B4690" s="124"/>
      <c r="C4690" s="125" t="s">
        <v>862</v>
      </c>
      <c r="D4690" s="119">
        <v>43264</v>
      </c>
      <c r="E4690" s="120" t="s">
        <v>8959</v>
      </c>
      <c r="F4690" s="120" t="s">
        <v>3</v>
      </c>
      <c r="G4690" s="120">
        <v>1630786</v>
      </c>
      <c r="H4690" s="124"/>
      <c r="I4690" s="128" t="s">
        <v>10764</v>
      </c>
      <c r="J4690" s="124"/>
      <c r="K4690" s="124"/>
      <c r="L4690" s="124"/>
      <c r="M4690" s="124"/>
      <c r="N4690" s="207">
        <v>0</v>
      </c>
      <c r="O4690" s="207">
        <v>373.5</v>
      </c>
      <c r="P4690" s="124" t="s">
        <v>1314</v>
      </c>
    </row>
    <row r="4691" spans="1:16" ht="51">
      <c r="A4691" s="257" t="s">
        <v>619</v>
      </c>
      <c r="B4691" s="124"/>
      <c r="C4691" s="125" t="s">
        <v>713</v>
      </c>
      <c r="D4691" s="119">
        <v>43264</v>
      </c>
      <c r="E4691" s="120" t="s">
        <v>8960</v>
      </c>
      <c r="F4691" s="120" t="s">
        <v>3</v>
      </c>
      <c r="G4691" s="120">
        <v>1630682</v>
      </c>
      <c r="H4691" s="124"/>
      <c r="I4691" s="128" t="s">
        <v>10765</v>
      </c>
      <c r="J4691" s="124"/>
      <c r="K4691" s="124"/>
      <c r="L4691" s="124"/>
      <c r="M4691" s="124"/>
      <c r="N4691" s="207">
        <v>0</v>
      </c>
      <c r="O4691" s="207">
        <v>1018</v>
      </c>
      <c r="P4691" s="124" t="s">
        <v>1314</v>
      </c>
    </row>
    <row r="4692" spans="1:16" ht="51">
      <c r="A4692" s="257">
        <v>46</v>
      </c>
      <c r="B4692" s="124"/>
      <c r="C4692" s="125" t="s">
        <v>698</v>
      </c>
      <c r="D4692" s="119">
        <v>43264</v>
      </c>
      <c r="E4692" s="120" t="s">
        <v>8961</v>
      </c>
      <c r="F4692" s="120" t="s">
        <v>3</v>
      </c>
      <c r="G4692" s="120">
        <v>1630685</v>
      </c>
      <c r="H4692" s="124"/>
      <c r="I4692" s="128" t="s">
        <v>10766</v>
      </c>
      <c r="J4692" s="124"/>
      <c r="K4692" s="124"/>
      <c r="L4692" s="124"/>
      <c r="M4692" s="124"/>
      <c r="N4692" s="207">
        <v>0</v>
      </c>
      <c r="O4692" s="207">
        <v>96</v>
      </c>
      <c r="P4692" s="124" t="s">
        <v>3943</v>
      </c>
    </row>
    <row r="4693" spans="1:16" ht="51">
      <c r="A4693" s="257">
        <v>46</v>
      </c>
      <c r="B4693" s="124"/>
      <c r="C4693" s="125" t="s">
        <v>698</v>
      </c>
      <c r="D4693" s="119">
        <v>43264</v>
      </c>
      <c r="E4693" s="120" t="s">
        <v>8962</v>
      </c>
      <c r="F4693" s="120" t="s">
        <v>3</v>
      </c>
      <c r="G4693" s="120">
        <v>1630686</v>
      </c>
      <c r="H4693" s="124"/>
      <c r="I4693" s="128" t="s">
        <v>10767</v>
      </c>
      <c r="J4693" s="124"/>
      <c r="K4693" s="124"/>
      <c r="L4693" s="124"/>
      <c r="M4693" s="124"/>
      <c r="N4693" s="207">
        <v>0</v>
      </c>
      <c r="O4693" s="207">
        <v>198</v>
      </c>
      <c r="P4693" s="124" t="s">
        <v>3943</v>
      </c>
    </row>
    <row r="4694" spans="1:16" ht="51">
      <c r="A4694" s="257" t="s">
        <v>619</v>
      </c>
      <c r="B4694" s="124"/>
      <c r="C4694" s="125" t="s">
        <v>713</v>
      </c>
      <c r="D4694" s="119">
        <v>43264</v>
      </c>
      <c r="E4694" s="120" t="s">
        <v>8963</v>
      </c>
      <c r="F4694" s="120" t="s">
        <v>3</v>
      </c>
      <c r="G4694" s="120">
        <v>1630701</v>
      </c>
      <c r="H4694" s="124"/>
      <c r="I4694" s="128" t="s">
        <v>10768</v>
      </c>
      <c r="J4694" s="124"/>
      <c r="K4694" s="124"/>
      <c r="L4694" s="124"/>
      <c r="M4694" s="124"/>
      <c r="N4694" s="207">
        <v>0</v>
      </c>
      <c r="O4694" s="207">
        <v>72</v>
      </c>
      <c r="P4694" s="124" t="s">
        <v>1314</v>
      </c>
    </row>
    <row r="4695" spans="1:16" ht="63.75">
      <c r="A4695" s="257">
        <v>35</v>
      </c>
      <c r="B4695" s="124"/>
      <c r="C4695" s="125" t="s">
        <v>696</v>
      </c>
      <c r="D4695" s="119">
        <v>43264</v>
      </c>
      <c r="E4695" s="120" t="s">
        <v>8964</v>
      </c>
      <c r="F4695" s="120" t="s">
        <v>3</v>
      </c>
      <c r="G4695" s="120">
        <v>1630707</v>
      </c>
      <c r="H4695" s="124"/>
      <c r="I4695" s="128" t="s">
        <v>10769</v>
      </c>
      <c r="J4695" s="124"/>
      <c r="K4695" s="124"/>
      <c r="L4695" s="124"/>
      <c r="M4695" s="124"/>
      <c r="N4695" s="207">
        <v>0</v>
      </c>
      <c r="O4695" s="207">
        <v>900</v>
      </c>
      <c r="P4695" s="124" t="s">
        <v>1314</v>
      </c>
    </row>
    <row r="4696" spans="1:16" ht="38.25">
      <c r="A4696" s="257">
        <v>526</v>
      </c>
      <c r="B4696" s="124"/>
      <c r="C4696" s="125" t="s">
        <v>846</v>
      </c>
      <c r="D4696" s="119">
        <v>43264</v>
      </c>
      <c r="E4696" s="120" t="s">
        <v>8965</v>
      </c>
      <c r="F4696" s="120" t="s">
        <v>3</v>
      </c>
      <c r="G4696" s="120">
        <v>1630711</v>
      </c>
      <c r="H4696" s="124"/>
      <c r="I4696" s="128" t="s">
        <v>10770</v>
      </c>
      <c r="J4696" s="124"/>
      <c r="K4696" s="124"/>
      <c r="L4696" s="124"/>
      <c r="M4696" s="124"/>
      <c r="N4696" s="207">
        <v>0</v>
      </c>
      <c r="O4696" s="207">
        <v>200</v>
      </c>
      <c r="P4696" s="124" t="s">
        <v>1314</v>
      </c>
    </row>
    <row r="4697" spans="1:16" ht="51">
      <c r="A4697" s="257" t="s">
        <v>619</v>
      </c>
      <c r="B4697" s="124"/>
      <c r="C4697" s="125" t="s">
        <v>713</v>
      </c>
      <c r="D4697" s="119">
        <v>43264</v>
      </c>
      <c r="E4697" s="120" t="s">
        <v>8966</v>
      </c>
      <c r="F4697" s="120" t="s">
        <v>3</v>
      </c>
      <c r="G4697" s="120">
        <v>1630712</v>
      </c>
      <c r="H4697" s="124"/>
      <c r="I4697" s="128" t="s">
        <v>10771</v>
      </c>
      <c r="J4697" s="124"/>
      <c r="K4697" s="124"/>
      <c r="L4697" s="124"/>
      <c r="M4697" s="124"/>
      <c r="N4697" s="207">
        <v>0</v>
      </c>
      <c r="O4697" s="207">
        <v>371</v>
      </c>
      <c r="P4697" s="124" t="s">
        <v>1314</v>
      </c>
    </row>
    <row r="4698" spans="1:16" ht="51">
      <c r="A4698" s="257">
        <v>680</v>
      </c>
      <c r="B4698" s="124"/>
      <c r="C4698" s="125" t="s">
        <v>866</v>
      </c>
      <c r="D4698" s="119">
        <v>43264</v>
      </c>
      <c r="E4698" s="120" t="s">
        <v>8967</v>
      </c>
      <c r="F4698" s="120" t="s">
        <v>3</v>
      </c>
      <c r="G4698" s="120">
        <v>1630837</v>
      </c>
      <c r="H4698" s="124"/>
      <c r="I4698" s="128" t="s">
        <v>10772</v>
      </c>
      <c r="J4698" s="124"/>
      <c r="K4698" s="124"/>
      <c r="L4698" s="124"/>
      <c r="M4698" s="124"/>
      <c r="N4698" s="207">
        <v>0</v>
      </c>
      <c r="O4698" s="207">
        <v>222</v>
      </c>
      <c r="P4698" s="124" t="s">
        <v>1314</v>
      </c>
    </row>
    <row r="4699" spans="1:16" ht="51">
      <c r="A4699" s="257" t="s">
        <v>619</v>
      </c>
      <c r="B4699" s="124"/>
      <c r="C4699" s="125" t="s">
        <v>713</v>
      </c>
      <c r="D4699" s="119">
        <v>43264</v>
      </c>
      <c r="E4699" s="120" t="s">
        <v>8968</v>
      </c>
      <c r="F4699" s="120" t="s">
        <v>3</v>
      </c>
      <c r="G4699" s="120">
        <v>1630858</v>
      </c>
      <c r="H4699" s="124"/>
      <c r="I4699" s="128" t="s">
        <v>10773</v>
      </c>
      <c r="J4699" s="124"/>
      <c r="K4699" s="124"/>
      <c r="L4699" s="124"/>
      <c r="M4699" s="124"/>
      <c r="N4699" s="207">
        <v>0</v>
      </c>
      <c r="O4699" s="207">
        <v>7555.5</v>
      </c>
      <c r="P4699" s="124" t="s">
        <v>1314</v>
      </c>
    </row>
    <row r="4700" spans="1:16" ht="51">
      <c r="A4700" s="257">
        <v>513</v>
      </c>
      <c r="B4700" s="124"/>
      <c r="C4700" s="125" t="s">
        <v>201</v>
      </c>
      <c r="D4700" s="119">
        <v>43264</v>
      </c>
      <c r="E4700" s="120" t="s">
        <v>8969</v>
      </c>
      <c r="F4700" s="120" t="s">
        <v>15</v>
      </c>
      <c r="G4700" s="120">
        <v>759915</v>
      </c>
      <c r="H4700" s="124"/>
      <c r="I4700" s="128" t="s">
        <v>10774</v>
      </c>
      <c r="J4700" s="124"/>
      <c r="K4700" s="124"/>
      <c r="L4700" s="124"/>
      <c r="M4700" s="124"/>
      <c r="N4700" s="207">
        <v>50</v>
      </c>
      <c r="O4700" s="207">
        <v>0</v>
      </c>
      <c r="P4700" s="124" t="s">
        <v>1314</v>
      </c>
    </row>
    <row r="4701" spans="1:16" ht="51">
      <c r="A4701" s="257">
        <v>513</v>
      </c>
      <c r="B4701" s="124"/>
      <c r="C4701" s="125" t="s">
        <v>201</v>
      </c>
      <c r="D4701" s="119">
        <v>43264</v>
      </c>
      <c r="E4701" s="120" t="s">
        <v>8970</v>
      </c>
      <c r="F4701" s="120" t="s">
        <v>15</v>
      </c>
      <c r="G4701" s="120">
        <v>759919</v>
      </c>
      <c r="H4701" s="124"/>
      <c r="I4701" s="128" t="s">
        <v>1390</v>
      </c>
      <c r="J4701" s="124"/>
      <c r="K4701" s="124"/>
      <c r="L4701" s="124"/>
      <c r="M4701" s="124"/>
      <c r="N4701" s="207">
        <v>50</v>
      </c>
      <c r="O4701" s="207">
        <v>0</v>
      </c>
      <c r="P4701" s="124" t="s">
        <v>1314</v>
      </c>
    </row>
    <row r="4702" spans="1:16" ht="89.25">
      <c r="A4702" s="257">
        <v>513</v>
      </c>
      <c r="B4702" s="124"/>
      <c r="C4702" s="125" t="s">
        <v>201</v>
      </c>
      <c r="D4702" s="119">
        <v>43264</v>
      </c>
      <c r="E4702" s="120" t="s">
        <v>8971</v>
      </c>
      <c r="F4702" s="120" t="s">
        <v>15</v>
      </c>
      <c r="G4702" s="120">
        <v>5210</v>
      </c>
      <c r="H4702" s="124"/>
      <c r="I4702" s="128" t="s">
        <v>10775</v>
      </c>
      <c r="J4702" s="124"/>
      <c r="K4702" s="124"/>
      <c r="L4702" s="124"/>
      <c r="M4702" s="124"/>
      <c r="N4702" s="207">
        <v>5072</v>
      </c>
      <c r="O4702" s="207">
        <v>0</v>
      </c>
      <c r="P4702" s="124" t="s">
        <v>1314</v>
      </c>
    </row>
    <row r="4703" spans="1:16" ht="89.25">
      <c r="A4703" s="257">
        <v>15</v>
      </c>
      <c r="B4703" s="124"/>
      <c r="C4703" s="125" t="s">
        <v>691</v>
      </c>
      <c r="D4703" s="119">
        <v>43264</v>
      </c>
      <c r="E4703" s="120" t="s">
        <v>8972</v>
      </c>
      <c r="F4703" s="120" t="s">
        <v>15</v>
      </c>
      <c r="G4703" s="120">
        <v>5209</v>
      </c>
      <c r="H4703" s="124"/>
      <c r="I4703" s="128" t="s">
        <v>10776</v>
      </c>
      <c r="J4703" s="124"/>
      <c r="K4703" s="124"/>
      <c r="L4703" s="124"/>
      <c r="M4703" s="124"/>
      <c r="N4703" s="207">
        <v>1319.17</v>
      </c>
      <c r="O4703" s="207">
        <v>0</v>
      </c>
      <c r="P4703" s="124" t="s">
        <v>1314</v>
      </c>
    </row>
    <row r="4704" spans="1:16" ht="51">
      <c r="A4704" s="257">
        <v>513</v>
      </c>
      <c r="B4704" s="124"/>
      <c r="C4704" s="125" t="s">
        <v>201</v>
      </c>
      <c r="D4704" s="119">
        <v>43264</v>
      </c>
      <c r="E4704" s="120" t="s">
        <v>8973</v>
      </c>
      <c r="F4704" s="120" t="s">
        <v>15</v>
      </c>
      <c r="G4704" s="120">
        <v>760372</v>
      </c>
      <c r="H4704" s="124"/>
      <c r="I4704" s="128" t="s">
        <v>1390</v>
      </c>
      <c r="J4704" s="124"/>
      <c r="K4704" s="124"/>
      <c r="L4704" s="124"/>
      <c r="M4704" s="124"/>
      <c r="N4704" s="207">
        <v>50</v>
      </c>
      <c r="O4704" s="207">
        <v>0</v>
      </c>
      <c r="P4704" s="124" t="s">
        <v>1314</v>
      </c>
    </row>
    <row r="4705" spans="1:16" ht="76.5">
      <c r="A4705" s="257">
        <v>25</v>
      </c>
      <c r="B4705" s="124"/>
      <c r="C4705" s="125" t="s">
        <v>694</v>
      </c>
      <c r="D4705" s="119">
        <v>43264</v>
      </c>
      <c r="E4705" s="120" t="s">
        <v>8974</v>
      </c>
      <c r="F4705" s="120" t="s">
        <v>1315</v>
      </c>
      <c r="G4705" s="120">
        <v>18022445</v>
      </c>
      <c r="H4705" s="124"/>
      <c r="I4705" s="128" t="s">
        <v>10777</v>
      </c>
      <c r="J4705" s="124"/>
      <c r="K4705" s="124"/>
      <c r="L4705" s="124"/>
      <c r="M4705" s="124"/>
      <c r="N4705" s="207">
        <v>540846.18999999994</v>
      </c>
      <c r="O4705" s="207">
        <v>0</v>
      </c>
      <c r="P4705" s="124" t="s">
        <v>1314</v>
      </c>
    </row>
    <row r="4706" spans="1:16" ht="76.5">
      <c r="A4706" s="257">
        <v>25</v>
      </c>
      <c r="B4706" s="124"/>
      <c r="C4706" s="125" t="s">
        <v>694</v>
      </c>
      <c r="D4706" s="119">
        <v>43264</v>
      </c>
      <c r="E4706" s="120" t="s">
        <v>8975</v>
      </c>
      <c r="F4706" s="120" t="s">
        <v>1315</v>
      </c>
      <c r="G4706" s="120">
        <v>18021228</v>
      </c>
      <c r="H4706" s="124"/>
      <c r="I4706" s="128" t="s">
        <v>10778</v>
      </c>
      <c r="J4706" s="124"/>
      <c r="K4706" s="124"/>
      <c r="L4706" s="124"/>
      <c r="M4706" s="124"/>
      <c r="N4706" s="207">
        <v>399993.95</v>
      </c>
      <c r="O4706" s="207">
        <v>0</v>
      </c>
      <c r="P4706" s="124" t="s">
        <v>1314</v>
      </c>
    </row>
    <row r="4707" spans="1:16" ht="76.5">
      <c r="A4707" s="257">
        <v>25</v>
      </c>
      <c r="B4707" s="124"/>
      <c r="C4707" s="125" t="s">
        <v>694</v>
      </c>
      <c r="D4707" s="119">
        <v>43264</v>
      </c>
      <c r="E4707" s="120" t="s">
        <v>8976</v>
      </c>
      <c r="F4707" s="120" t="s">
        <v>1315</v>
      </c>
      <c r="G4707" s="120">
        <v>18021219</v>
      </c>
      <c r="H4707" s="124"/>
      <c r="I4707" s="128" t="s">
        <v>5975</v>
      </c>
      <c r="J4707" s="124"/>
      <c r="K4707" s="124"/>
      <c r="L4707" s="124"/>
      <c r="M4707" s="124"/>
      <c r="N4707" s="207">
        <v>53145.26</v>
      </c>
      <c r="O4707" s="207">
        <v>0</v>
      </c>
      <c r="P4707" s="124" t="s">
        <v>1314</v>
      </c>
    </row>
    <row r="4708" spans="1:16" ht="76.5">
      <c r="A4708" s="257">
        <v>25</v>
      </c>
      <c r="B4708" s="124"/>
      <c r="C4708" s="125" t="s">
        <v>694</v>
      </c>
      <c r="D4708" s="119">
        <v>43264</v>
      </c>
      <c r="E4708" s="120" t="s">
        <v>8977</v>
      </c>
      <c r="F4708" s="120" t="s">
        <v>1315</v>
      </c>
      <c r="G4708" s="120">
        <v>18021186</v>
      </c>
      <c r="H4708" s="124"/>
      <c r="I4708" s="128" t="s">
        <v>10779</v>
      </c>
      <c r="J4708" s="124"/>
      <c r="K4708" s="124"/>
      <c r="L4708" s="124"/>
      <c r="M4708" s="124"/>
      <c r="N4708" s="207">
        <v>226282.63</v>
      </c>
      <c r="O4708" s="207">
        <v>0</v>
      </c>
      <c r="P4708" s="124" t="s">
        <v>1314</v>
      </c>
    </row>
    <row r="4709" spans="1:16" ht="76.5">
      <c r="A4709" s="257">
        <v>25</v>
      </c>
      <c r="B4709" s="124"/>
      <c r="C4709" s="125" t="s">
        <v>694</v>
      </c>
      <c r="D4709" s="119">
        <v>43264</v>
      </c>
      <c r="E4709" s="120" t="s">
        <v>8978</v>
      </c>
      <c r="F4709" s="120" t="s">
        <v>1315</v>
      </c>
      <c r="G4709" s="120">
        <v>18021153</v>
      </c>
      <c r="H4709" s="124"/>
      <c r="I4709" s="128" t="s">
        <v>10780</v>
      </c>
      <c r="J4709" s="124"/>
      <c r="K4709" s="124"/>
      <c r="L4709" s="124"/>
      <c r="M4709" s="124"/>
      <c r="N4709" s="207">
        <v>424509.86</v>
      </c>
      <c r="O4709" s="207">
        <v>0</v>
      </c>
      <c r="P4709" s="124" t="s">
        <v>1314</v>
      </c>
    </row>
    <row r="4710" spans="1:16" ht="76.5">
      <c r="A4710" s="257">
        <v>25</v>
      </c>
      <c r="B4710" s="124"/>
      <c r="C4710" s="125" t="s">
        <v>694</v>
      </c>
      <c r="D4710" s="119">
        <v>43264</v>
      </c>
      <c r="E4710" s="120" t="s">
        <v>8979</v>
      </c>
      <c r="F4710" s="120" t="s">
        <v>1315</v>
      </c>
      <c r="G4710" s="120">
        <v>18021057</v>
      </c>
      <c r="H4710" s="124"/>
      <c r="I4710" s="128" t="s">
        <v>10781</v>
      </c>
      <c r="J4710" s="124"/>
      <c r="K4710" s="124"/>
      <c r="L4710" s="124"/>
      <c r="M4710" s="124"/>
      <c r="N4710" s="207">
        <v>256332.42</v>
      </c>
      <c r="O4710" s="207">
        <v>0</v>
      </c>
      <c r="P4710" s="124" t="s">
        <v>1314</v>
      </c>
    </row>
    <row r="4711" spans="1:16" ht="76.5">
      <c r="A4711" s="257">
        <v>25</v>
      </c>
      <c r="B4711" s="124"/>
      <c r="C4711" s="125" t="s">
        <v>694</v>
      </c>
      <c r="D4711" s="119">
        <v>43264</v>
      </c>
      <c r="E4711" s="120" t="s">
        <v>8980</v>
      </c>
      <c r="F4711" s="120" t="s">
        <v>1315</v>
      </c>
      <c r="G4711" s="120">
        <v>18021055</v>
      </c>
      <c r="H4711" s="124"/>
      <c r="I4711" s="128" t="s">
        <v>10782</v>
      </c>
      <c r="J4711" s="124"/>
      <c r="K4711" s="124"/>
      <c r="L4711" s="124"/>
      <c r="M4711" s="124"/>
      <c r="N4711" s="207">
        <v>465344.9</v>
      </c>
      <c r="O4711" s="207">
        <v>0</v>
      </c>
      <c r="P4711" s="124" t="s">
        <v>1314</v>
      </c>
    </row>
    <row r="4712" spans="1:16" ht="76.5">
      <c r="A4712" s="257">
        <v>25</v>
      </c>
      <c r="B4712" s="124"/>
      <c r="C4712" s="125" t="s">
        <v>694</v>
      </c>
      <c r="D4712" s="119">
        <v>43264</v>
      </c>
      <c r="E4712" s="120" t="s">
        <v>8981</v>
      </c>
      <c r="F4712" s="120" t="s">
        <v>1315</v>
      </c>
      <c r="G4712" s="120">
        <v>18021041</v>
      </c>
      <c r="H4712" s="124"/>
      <c r="I4712" s="128" t="s">
        <v>10783</v>
      </c>
      <c r="J4712" s="124"/>
      <c r="K4712" s="124"/>
      <c r="L4712" s="124"/>
      <c r="M4712" s="124"/>
      <c r="N4712" s="207">
        <v>170737.04</v>
      </c>
      <c r="O4712" s="207">
        <v>0</v>
      </c>
      <c r="P4712" s="124" t="s">
        <v>1314</v>
      </c>
    </row>
    <row r="4713" spans="1:16" ht="76.5">
      <c r="A4713" s="257">
        <v>25</v>
      </c>
      <c r="B4713" s="124"/>
      <c r="C4713" s="125" t="s">
        <v>694</v>
      </c>
      <c r="D4713" s="119">
        <v>43264</v>
      </c>
      <c r="E4713" s="120" t="s">
        <v>8982</v>
      </c>
      <c r="F4713" s="120" t="s">
        <v>1315</v>
      </c>
      <c r="G4713" s="120">
        <v>17935819</v>
      </c>
      <c r="H4713" s="124"/>
      <c r="I4713" s="128" t="s">
        <v>10784</v>
      </c>
      <c r="J4713" s="124"/>
      <c r="K4713" s="124"/>
      <c r="L4713" s="124"/>
      <c r="M4713" s="124"/>
      <c r="N4713" s="207">
        <v>844535.48</v>
      </c>
      <c r="O4713" s="207">
        <v>0</v>
      </c>
      <c r="P4713" s="124" t="s">
        <v>1314</v>
      </c>
    </row>
    <row r="4714" spans="1:16" ht="76.5">
      <c r="A4714" s="257">
        <v>25</v>
      </c>
      <c r="B4714" s="124"/>
      <c r="C4714" s="125" t="s">
        <v>694</v>
      </c>
      <c r="D4714" s="119">
        <v>43264</v>
      </c>
      <c r="E4714" s="120" t="s">
        <v>8983</v>
      </c>
      <c r="F4714" s="120" t="s">
        <v>1315</v>
      </c>
      <c r="G4714" s="120">
        <v>18022442</v>
      </c>
      <c r="H4714" s="124"/>
      <c r="I4714" s="128" t="s">
        <v>10785</v>
      </c>
      <c r="J4714" s="124"/>
      <c r="K4714" s="124"/>
      <c r="L4714" s="124"/>
      <c r="M4714" s="124"/>
      <c r="N4714" s="207">
        <v>326995.76</v>
      </c>
      <c r="O4714" s="207">
        <v>0</v>
      </c>
      <c r="P4714" s="124" t="s">
        <v>1314</v>
      </c>
    </row>
    <row r="4715" spans="1:16" ht="76.5">
      <c r="A4715" s="257">
        <v>25</v>
      </c>
      <c r="B4715" s="124"/>
      <c r="C4715" s="125" t="s">
        <v>694</v>
      </c>
      <c r="D4715" s="119">
        <v>43264</v>
      </c>
      <c r="E4715" s="120" t="s">
        <v>8984</v>
      </c>
      <c r="F4715" s="120" t="s">
        <v>1315</v>
      </c>
      <c r="G4715" s="120">
        <v>18022441</v>
      </c>
      <c r="H4715" s="124"/>
      <c r="I4715" s="128" t="s">
        <v>10786</v>
      </c>
      <c r="J4715" s="124"/>
      <c r="K4715" s="124"/>
      <c r="L4715" s="124"/>
      <c r="M4715" s="124"/>
      <c r="N4715" s="207">
        <v>882104.16</v>
      </c>
      <c r="O4715" s="207">
        <v>0</v>
      </c>
      <c r="P4715" s="124" t="s">
        <v>1314</v>
      </c>
    </row>
    <row r="4716" spans="1:16" ht="76.5">
      <c r="A4716" s="257">
        <v>25</v>
      </c>
      <c r="B4716" s="124"/>
      <c r="C4716" s="125" t="s">
        <v>694</v>
      </c>
      <c r="D4716" s="119">
        <v>43264</v>
      </c>
      <c r="E4716" s="120" t="s">
        <v>8985</v>
      </c>
      <c r="F4716" s="120" t="s">
        <v>1315</v>
      </c>
      <c r="G4716" s="120">
        <v>18022545</v>
      </c>
      <c r="H4716" s="124"/>
      <c r="I4716" s="128" t="s">
        <v>10787</v>
      </c>
      <c r="J4716" s="124"/>
      <c r="K4716" s="124"/>
      <c r="L4716" s="124"/>
      <c r="M4716" s="124"/>
      <c r="N4716" s="207">
        <v>253010.36</v>
      </c>
      <c r="O4716" s="207">
        <v>0</v>
      </c>
      <c r="P4716" s="124" t="s">
        <v>1314</v>
      </c>
    </row>
    <row r="4717" spans="1:16" ht="76.5">
      <c r="A4717" s="257">
        <v>25</v>
      </c>
      <c r="B4717" s="124"/>
      <c r="C4717" s="125" t="s">
        <v>694</v>
      </c>
      <c r="D4717" s="119">
        <v>43264</v>
      </c>
      <c r="E4717" s="120" t="s">
        <v>8986</v>
      </c>
      <c r="F4717" s="120" t="s">
        <v>1315</v>
      </c>
      <c r="G4717" s="120">
        <v>18022490</v>
      </c>
      <c r="H4717" s="124"/>
      <c r="I4717" s="128" t="s">
        <v>10788</v>
      </c>
      <c r="J4717" s="124"/>
      <c r="K4717" s="124"/>
      <c r="L4717" s="124"/>
      <c r="M4717" s="124"/>
      <c r="N4717" s="207">
        <v>46622.77</v>
      </c>
      <c r="O4717" s="207">
        <v>0</v>
      </c>
      <c r="P4717" s="124" t="s">
        <v>1314</v>
      </c>
    </row>
    <row r="4718" spans="1:16" ht="76.5">
      <c r="A4718" s="257">
        <v>25</v>
      </c>
      <c r="B4718" s="124"/>
      <c r="C4718" s="125" t="s">
        <v>694</v>
      </c>
      <c r="D4718" s="119">
        <v>43264</v>
      </c>
      <c r="E4718" s="120" t="s">
        <v>8987</v>
      </c>
      <c r="F4718" s="120" t="s">
        <v>1315</v>
      </c>
      <c r="G4718" s="120">
        <v>18022454</v>
      </c>
      <c r="H4718" s="124"/>
      <c r="I4718" s="128" t="s">
        <v>5943</v>
      </c>
      <c r="J4718" s="124"/>
      <c r="K4718" s="124"/>
      <c r="L4718" s="124"/>
      <c r="M4718" s="124"/>
      <c r="N4718" s="207">
        <v>368394.6</v>
      </c>
      <c r="O4718" s="207">
        <v>0</v>
      </c>
      <c r="P4718" s="124" t="s">
        <v>1314</v>
      </c>
    </row>
    <row r="4719" spans="1:16" ht="76.5">
      <c r="A4719" s="257">
        <v>25</v>
      </c>
      <c r="B4719" s="124"/>
      <c r="C4719" s="125" t="s">
        <v>694</v>
      </c>
      <c r="D4719" s="119">
        <v>43264</v>
      </c>
      <c r="E4719" s="120" t="s">
        <v>8988</v>
      </c>
      <c r="F4719" s="120" t="s">
        <v>1315</v>
      </c>
      <c r="G4719" s="120">
        <v>18022447</v>
      </c>
      <c r="H4719" s="124"/>
      <c r="I4719" s="128" t="s">
        <v>10789</v>
      </c>
      <c r="J4719" s="124"/>
      <c r="K4719" s="124"/>
      <c r="L4719" s="124"/>
      <c r="M4719" s="124"/>
      <c r="N4719" s="207">
        <v>2480979.5</v>
      </c>
      <c r="O4719" s="207">
        <v>0</v>
      </c>
      <c r="P4719" s="124" t="s">
        <v>1314</v>
      </c>
    </row>
    <row r="4720" spans="1:16" ht="76.5">
      <c r="A4720" s="257">
        <v>25</v>
      </c>
      <c r="B4720" s="124"/>
      <c r="C4720" s="125" t="s">
        <v>694</v>
      </c>
      <c r="D4720" s="119">
        <v>43264</v>
      </c>
      <c r="E4720" s="120" t="s">
        <v>8989</v>
      </c>
      <c r="F4720" s="120" t="s">
        <v>1315</v>
      </c>
      <c r="G4720" s="120">
        <v>18021232</v>
      </c>
      <c r="H4720" s="124"/>
      <c r="I4720" s="128" t="s">
        <v>10790</v>
      </c>
      <c r="J4720" s="124"/>
      <c r="K4720" s="124"/>
      <c r="L4720" s="124"/>
      <c r="M4720" s="124"/>
      <c r="N4720" s="207">
        <v>740622.05</v>
      </c>
      <c r="O4720" s="207">
        <v>0</v>
      </c>
      <c r="P4720" s="124" t="s">
        <v>1314</v>
      </c>
    </row>
    <row r="4721" spans="1:16" ht="76.5">
      <c r="A4721" s="257">
        <v>47</v>
      </c>
      <c r="B4721" s="124"/>
      <c r="C4721" s="125" t="s">
        <v>699</v>
      </c>
      <c r="D4721" s="119">
        <v>43264</v>
      </c>
      <c r="E4721" s="120" t="s">
        <v>8990</v>
      </c>
      <c r="F4721" s="120" t="s">
        <v>6</v>
      </c>
      <c r="G4721" s="120">
        <v>924433</v>
      </c>
      <c r="H4721" s="124"/>
      <c r="I4721" s="128" t="s">
        <v>10791</v>
      </c>
      <c r="J4721" s="124"/>
      <c r="K4721" s="124"/>
      <c r="L4721" s="124"/>
      <c r="M4721" s="124"/>
      <c r="N4721" s="207">
        <v>0</v>
      </c>
      <c r="O4721" s="207">
        <v>85342.34</v>
      </c>
      <c r="P4721" s="124" t="s">
        <v>1314</v>
      </c>
    </row>
    <row r="4722" spans="1:16" ht="51">
      <c r="A4722" s="257" t="s">
        <v>619</v>
      </c>
      <c r="B4722" s="124"/>
      <c r="C4722" s="125" t="s">
        <v>713</v>
      </c>
      <c r="D4722" s="119">
        <v>43265</v>
      </c>
      <c r="E4722" s="120" t="s">
        <v>8991</v>
      </c>
      <c r="F4722" s="120" t="s">
        <v>3</v>
      </c>
      <c r="G4722" s="120">
        <v>1631203</v>
      </c>
      <c r="H4722" s="124"/>
      <c r="I4722" s="128" t="s">
        <v>10792</v>
      </c>
      <c r="J4722" s="124"/>
      <c r="K4722" s="124"/>
      <c r="L4722" s="124"/>
      <c r="M4722" s="124"/>
      <c r="N4722" s="207">
        <v>0</v>
      </c>
      <c r="O4722" s="207">
        <v>6733.6</v>
      </c>
      <c r="P4722" s="124" t="s">
        <v>1314</v>
      </c>
    </row>
    <row r="4723" spans="1:16" ht="51">
      <c r="A4723" s="257">
        <v>292</v>
      </c>
      <c r="B4723" s="124"/>
      <c r="C4723" s="125" t="s">
        <v>152</v>
      </c>
      <c r="D4723" s="119">
        <v>43265</v>
      </c>
      <c r="E4723" s="120" t="s">
        <v>8992</v>
      </c>
      <c r="F4723" s="120" t="s">
        <v>3</v>
      </c>
      <c r="G4723" s="120">
        <v>1631185</v>
      </c>
      <c r="H4723" s="124"/>
      <c r="I4723" s="128" t="s">
        <v>10793</v>
      </c>
      <c r="J4723" s="124"/>
      <c r="K4723" s="124"/>
      <c r="L4723" s="124"/>
      <c r="M4723" s="124"/>
      <c r="N4723" s="207">
        <v>0</v>
      </c>
      <c r="O4723" s="207">
        <v>18</v>
      </c>
      <c r="P4723" s="124" t="s">
        <v>1314</v>
      </c>
    </row>
    <row r="4724" spans="1:16" ht="51">
      <c r="A4724" s="257" t="s">
        <v>619</v>
      </c>
      <c r="B4724" s="124"/>
      <c r="C4724" s="125" t="s">
        <v>713</v>
      </c>
      <c r="D4724" s="119">
        <v>43265</v>
      </c>
      <c r="E4724" s="120" t="s">
        <v>8993</v>
      </c>
      <c r="F4724" s="120" t="s">
        <v>3</v>
      </c>
      <c r="G4724" s="120">
        <v>1631183</v>
      </c>
      <c r="H4724" s="124"/>
      <c r="I4724" s="128" t="s">
        <v>10794</v>
      </c>
      <c r="J4724" s="124"/>
      <c r="K4724" s="124"/>
      <c r="L4724" s="124"/>
      <c r="M4724" s="124"/>
      <c r="N4724" s="207">
        <v>0</v>
      </c>
      <c r="O4724" s="207">
        <v>1397.5</v>
      </c>
      <c r="P4724" s="124" t="s">
        <v>1314</v>
      </c>
    </row>
    <row r="4725" spans="1:16" ht="51">
      <c r="A4725" s="257">
        <v>586</v>
      </c>
      <c r="B4725" s="124"/>
      <c r="C4725" s="125" t="s">
        <v>222</v>
      </c>
      <c r="D4725" s="119">
        <v>43265</v>
      </c>
      <c r="E4725" s="120" t="s">
        <v>8994</v>
      </c>
      <c r="F4725" s="120" t="s">
        <v>3</v>
      </c>
      <c r="G4725" s="120">
        <v>1631164</v>
      </c>
      <c r="H4725" s="124"/>
      <c r="I4725" s="128" t="s">
        <v>10796</v>
      </c>
      <c r="J4725" s="124"/>
      <c r="K4725" s="124"/>
      <c r="L4725" s="124"/>
      <c r="M4725" s="124"/>
      <c r="N4725" s="207">
        <v>0</v>
      </c>
      <c r="O4725" s="207">
        <v>1064</v>
      </c>
      <c r="P4725" s="124" t="s">
        <v>1314</v>
      </c>
    </row>
    <row r="4726" spans="1:16" ht="51">
      <c r="A4726" s="257">
        <v>253</v>
      </c>
      <c r="B4726" s="124"/>
      <c r="C4726" s="125" t="s">
        <v>778</v>
      </c>
      <c r="D4726" s="119">
        <v>43265</v>
      </c>
      <c r="E4726" s="120" t="s">
        <v>8995</v>
      </c>
      <c r="F4726" s="120" t="s">
        <v>3</v>
      </c>
      <c r="G4726" s="120">
        <v>1631158</v>
      </c>
      <c r="H4726" s="124"/>
      <c r="I4726" s="128" t="s">
        <v>10795</v>
      </c>
      <c r="J4726" s="124"/>
      <c r="K4726" s="124"/>
      <c r="L4726" s="124"/>
      <c r="M4726" s="124"/>
      <c r="N4726" s="207">
        <v>0</v>
      </c>
      <c r="O4726" s="207">
        <v>200</v>
      </c>
      <c r="P4726" s="124" t="s">
        <v>1314</v>
      </c>
    </row>
    <row r="4727" spans="1:16" ht="51">
      <c r="A4727" s="257" t="s">
        <v>619</v>
      </c>
      <c r="B4727" s="124"/>
      <c r="C4727" s="125" t="s">
        <v>713</v>
      </c>
      <c r="D4727" s="119">
        <v>43265</v>
      </c>
      <c r="E4727" s="120" t="s">
        <v>8996</v>
      </c>
      <c r="F4727" s="120" t="s">
        <v>3</v>
      </c>
      <c r="G4727" s="120">
        <v>1631244</v>
      </c>
      <c r="H4727" s="124"/>
      <c r="I4727" s="128" t="s">
        <v>10797</v>
      </c>
      <c r="J4727" s="124"/>
      <c r="K4727" s="124"/>
      <c r="L4727" s="124"/>
      <c r="M4727" s="124"/>
      <c r="N4727" s="207">
        <v>0</v>
      </c>
      <c r="O4727" s="207">
        <v>7444.09</v>
      </c>
      <c r="P4727" s="124" t="s">
        <v>1314</v>
      </c>
    </row>
    <row r="4728" spans="1:16" ht="51">
      <c r="A4728" s="257" t="s">
        <v>619</v>
      </c>
      <c r="B4728" s="124"/>
      <c r="C4728" s="125" t="s">
        <v>713</v>
      </c>
      <c r="D4728" s="119">
        <v>43265</v>
      </c>
      <c r="E4728" s="120" t="s">
        <v>8997</v>
      </c>
      <c r="F4728" s="120" t="s">
        <v>3</v>
      </c>
      <c r="G4728" s="120">
        <v>1631268</v>
      </c>
      <c r="H4728" s="124"/>
      <c r="I4728" s="128" t="s">
        <v>10798</v>
      </c>
      <c r="J4728" s="124"/>
      <c r="K4728" s="124"/>
      <c r="L4728" s="124"/>
      <c r="M4728" s="124"/>
      <c r="N4728" s="207">
        <v>0</v>
      </c>
      <c r="O4728" s="207">
        <v>1587.5</v>
      </c>
      <c r="P4728" s="124" t="s">
        <v>1314</v>
      </c>
    </row>
    <row r="4729" spans="1:16" ht="38.25">
      <c r="A4729" s="257">
        <v>15</v>
      </c>
      <c r="B4729" s="124"/>
      <c r="C4729" s="125" t="s">
        <v>691</v>
      </c>
      <c r="D4729" s="119">
        <v>43265</v>
      </c>
      <c r="E4729" s="120" t="s">
        <v>8998</v>
      </c>
      <c r="F4729" s="120" t="s">
        <v>3</v>
      </c>
      <c r="G4729" s="120">
        <v>1631269</v>
      </c>
      <c r="H4729" s="124"/>
      <c r="I4729" s="128" t="s">
        <v>10799</v>
      </c>
      <c r="J4729" s="124"/>
      <c r="K4729" s="124"/>
      <c r="L4729" s="124"/>
      <c r="M4729" s="124"/>
      <c r="N4729" s="207">
        <v>0</v>
      </c>
      <c r="O4729" s="207">
        <v>1587.5</v>
      </c>
      <c r="P4729" s="124" t="s">
        <v>1314</v>
      </c>
    </row>
    <row r="4730" spans="1:16" ht="51">
      <c r="A4730" s="257" t="s">
        <v>619</v>
      </c>
      <c r="B4730" s="124"/>
      <c r="C4730" s="125" t="s">
        <v>713</v>
      </c>
      <c r="D4730" s="119">
        <v>43265</v>
      </c>
      <c r="E4730" s="120" t="s">
        <v>8999</v>
      </c>
      <c r="F4730" s="120" t="s">
        <v>3</v>
      </c>
      <c r="G4730" s="120">
        <v>1631383</v>
      </c>
      <c r="H4730" s="124"/>
      <c r="I4730" s="128" t="s">
        <v>10800</v>
      </c>
      <c r="J4730" s="124"/>
      <c r="K4730" s="124"/>
      <c r="L4730" s="124"/>
      <c r="M4730" s="124"/>
      <c r="N4730" s="207">
        <v>0</v>
      </c>
      <c r="O4730" s="207">
        <v>3207</v>
      </c>
      <c r="P4730" s="124" t="s">
        <v>1314</v>
      </c>
    </row>
    <row r="4731" spans="1:16" ht="51">
      <c r="A4731" s="257">
        <v>591</v>
      </c>
      <c r="B4731" s="124"/>
      <c r="C4731" s="125" t="s">
        <v>861</v>
      </c>
      <c r="D4731" s="119">
        <v>43265</v>
      </c>
      <c r="E4731" s="120" t="s">
        <v>9000</v>
      </c>
      <c r="F4731" s="120" t="s">
        <v>3</v>
      </c>
      <c r="G4731" s="120">
        <v>1631400</v>
      </c>
      <c r="H4731" s="124"/>
      <c r="I4731" s="128" t="s">
        <v>2828</v>
      </c>
      <c r="J4731" s="124"/>
      <c r="K4731" s="124"/>
      <c r="L4731" s="124"/>
      <c r="M4731" s="124"/>
      <c r="N4731" s="207">
        <v>0</v>
      </c>
      <c r="O4731" s="207">
        <v>91</v>
      </c>
      <c r="P4731" s="124" t="s">
        <v>1314</v>
      </c>
    </row>
    <row r="4732" spans="1:16" ht="51">
      <c r="A4732" s="257" t="s">
        <v>619</v>
      </c>
      <c r="B4732" s="124"/>
      <c r="C4732" s="125" t="s">
        <v>713</v>
      </c>
      <c r="D4732" s="119">
        <v>43265</v>
      </c>
      <c r="E4732" s="120" t="s">
        <v>9001</v>
      </c>
      <c r="F4732" s="120" t="s">
        <v>3</v>
      </c>
      <c r="G4732" s="120">
        <v>1631407</v>
      </c>
      <c r="H4732" s="124"/>
      <c r="I4732" s="128" t="s">
        <v>10801</v>
      </c>
      <c r="J4732" s="124"/>
      <c r="K4732" s="124"/>
      <c r="L4732" s="124"/>
      <c r="M4732" s="124"/>
      <c r="N4732" s="207">
        <v>0</v>
      </c>
      <c r="O4732" s="207">
        <v>1379.33</v>
      </c>
      <c r="P4732" s="124" t="s">
        <v>1314</v>
      </c>
    </row>
    <row r="4733" spans="1:16" ht="51">
      <c r="A4733" s="257" t="s">
        <v>619</v>
      </c>
      <c r="B4733" s="124"/>
      <c r="C4733" s="125" t="s">
        <v>713</v>
      </c>
      <c r="D4733" s="119">
        <v>43265</v>
      </c>
      <c r="E4733" s="120" t="s">
        <v>9002</v>
      </c>
      <c r="F4733" s="120" t="s">
        <v>3</v>
      </c>
      <c r="G4733" s="120">
        <v>1631275</v>
      </c>
      <c r="H4733" s="124"/>
      <c r="I4733" s="128" t="s">
        <v>10802</v>
      </c>
      <c r="J4733" s="124"/>
      <c r="K4733" s="124"/>
      <c r="L4733" s="124"/>
      <c r="M4733" s="124"/>
      <c r="N4733" s="207">
        <v>0</v>
      </c>
      <c r="O4733" s="207">
        <v>1379.32</v>
      </c>
      <c r="P4733" s="124" t="s">
        <v>1314</v>
      </c>
    </row>
    <row r="4734" spans="1:16" ht="51">
      <c r="A4734" s="257" t="s">
        <v>619</v>
      </c>
      <c r="B4734" s="124"/>
      <c r="C4734" s="125" t="s">
        <v>713</v>
      </c>
      <c r="D4734" s="119">
        <v>43265</v>
      </c>
      <c r="E4734" s="120" t="s">
        <v>9003</v>
      </c>
      <c r="F4734" s="120" t="s">
        <v>3</v>
      </c>
      <c r="G4734" s="120">
        <v>1631277</v>
      </c>
      <c r="H4734" s="124"/>
      <c r="I4734" s="128" t="s">
        <v>10803</v>
      </c>
      <c r="J4734" s="124"/>
      <c r="K4734" s="124"/>
      <c r="L4734" s="124"/>
      <c r="M4734" s="124"/>
      <c r="N4734" s="207">
        <v>0</v>
      </c>
      <c r="O4734" s="207">
        <v>1377.33</v>
      </c>
      <c r="P4734" s="124" t="s">
        <v>1314</v>
      </c>
    </row>
    <row r="4735" spans="1:16" ht="51">
      <c r="A4735" s="257" t="s">
        <v>619</v>
      </c>
      <c r="B4735" s="124"/>
      <c r="C4735" s="125" t="s">
        <v>713</v>
      </c>
      <c r="D4735" s="119">
        <v>43265</v>
      </c>
      <c r="E4735" s="120" t="s">
        <v>9004</v>
      </c>
      <c r="F4735" s="120" t="s">
        <v>3</v>
      </c>
      <c r="G4735" s="120">
        <v>1631297</v>
      </c>
      <c r="H4735" s="124"/>
      <c r="I4735" s="128" t="s">
        <v>10804</v>
      </c>
      <c r="J4735" s="124"/>
      <c r="K4735" s="124"/>
      <c r="L4735" s="124"/>
      <c r="M4735" s="124"/>
      <c r="N4735" s="207">
        <v>0</v>
      </c>
      <c r="O4735" s="207">
        <v>3567.12</v>
      </c>
      <c r="P4735" s="124" t="s">
        <v>1314</v>
      </c>
    </row>
    <row r="4736" spans="1:16" ht="51">
      <c r="A4736" s="257" t="s">
        <v>619</v>
      </c>
      <c r="B4736" s="124"/>
      <c r="C4736" s="125" t="s">
        <v>713</v>
      </c>
      <c r="D4736" s="119">
        <v>43265</v>
      </c>
      <c r="E4736" s="120" t="s">
        <v>9005</v>
      </c>
      <c r="F4736" s="120" t="s">
        <v>3</v>
      </c>
      <c r="G4736" s="120">
        <v>1631337</v>
      </c>
      <c r="H4736" s="124"/>
      <c r="I4736" s="128" t="s">
        <v>4437</v>
      </c>
      <c r="J4736" s="124"/>
      <c r="K4736" s="124"/>
      <c r="L4736" s="124"/>
      <c r="M4736" s="124"/>
      <c r="N4736" s="207">
        <v>0</v>
      </c>
      <c r="O4736" s="207">
        <v>13</v>
      </c>
      <c r="P4736" s="124" t="s">
        <v>1314</v>
      </c>
    </row>
    <row r="4737" spans="1:16" ht="51">
      <c r="A4737" s="257" t="s">
        <v>619</v>
      </c>
      <c r="B4737" s="124"/>
      <c r="C4737" s="125" t="s">
        <v>713</v>
      </c>
      <c r="D4737" s="119">
        <v>43265</v>
      </c>
      <c r="E4737" s="120" t="s">
        <v>9006</v>
      </c>
      <c r="F4737" s="120" t="s">
        <v>3</v>
      </c>
      <c r="G4737" s="120">
        <v>1631338</v>
      </c>
      <c r="H4737" s="124"/>
      <c r="I4737" s="128" t="s">
        <v>4437</v>
      </c>
      <c r="J4737" s="124"/>
      <c r="K4737" s="124"/>
      <c r="L4737" s="124"/>
      <c r="M4737" s="124"/>
      <c r="N4737" s="207">
        <v>0</v>
      </c>
      <c r="O4737" s="207">
        <v>5</v>
      </c>
      <c r="P4737" s="124" t="s">
        <v>1314</v>
      </c>
    </row>
    <row r="4738" spans="1:16" ht="51">
      <c r="A4738" s="257" t="s">
        <v>619</v>
      </c>
      <c r="B4738" s="124"/>
      <c r="C4738" s="125" t="s">
        <v>713</v>
      </c>
      <c r="D4738" s="119">
        <v>43265</v>
      </c>
      <c r="E4738" s="120" t="s">
        <v>9007</v>
      </c>
      <c r="F4738" s="120" t="s">
        <v>3</v>
      </c>
      <c r="G4738" s="120">
        <v>1631342</v>
      </c>
      <c r="H4738" s="124"/>
      <c r="I4738" s="128" t="s">
        <v>10805</v>
      </c>
      <c r="J4738" s="124"/>
      <c r="K4738" s="124"/>
      <c r="L4738" s="124"/>
      <c r="M4738" s="124"/>
      <c r="N4738" s="207">
        <v>0</v>
      </c>
      <c r="O4738" s="207">
        <v>1940</v>
      </c>
      <c r="P4738" s="124" t="s">
        <v>1314</v>
      </c>
    </row>
    <row r="4739" spans="1:16" ht="51">
      <c r="A4739" s="257">
        <v>130</v>
      </c>
      <c r="B4739" s="124"/>
      <c r="C4739" s="125" t="s">
        <v>727</v>
      </c>
      <c r="D4739" s="119">
        <v>43265</v>
      </c>
      <c r="E4739" s="120" t="s">
        <v>9008</v>
      </c>
      <c r="F4739" s="120" t="s">
        <v>3</v>
      </c>
      <c r="G4739" s="120">
        <v>1631344</v>
      </c>
      <c r="H4739" s="124"/>
      <c r="I4739" s="128" t="s">
        <v>10806</v>
      </c>
      <c r="J4739" s="124"/>
      <c r="K4739" s="124"/>
      <c r="L4739" s="124"/>
      <c r="M4739" s="124"/>
      <c r="N4739" s="207">
        <v>0</v>
      </c>
      <c r="O4739" s="207">
        <v>96</v>
      </c>
      <c r="P4739" s="124" t="s">
        <v>1314</v>
      </c>
    </row>
    <row r="4740" spans="1:16" ht="51">
      <c r="A4740" s="257" t="s">
        <v>619</v>
      </c>
      <c r="B4740" s="124"/>
      <c r="C4740" s="125" t="s">
        <v>713</v>
      </c>
      <c r="D4740" s="119">
        <v>43265</v>
      </c>
      <c r="E4740" s="120" t="s">
        <v>9009</v>
      </c>
      <c r="F4740" s="120" t="s">
        <v>3</v>
      </c>
      <c r="G4740" s="120">
        <v>1631358</v>
      </c>
      <c r="H4740" s="124"/>
      <c r="I4740" s="128" t="s">
        <v>10807</v>
      </c>
      <c r="J4740" s="124"/>
      <c r="K4740" s="124"/>
      <c r="L4740" s="124"/>
      <c r="M4740" s="124"/>
      <c r="N4740" s="207">
        <v>0</v>
      </c>
      <c r="O4740" s="207">
        <v>468.90000000000003</v>
      </c>
      <c r="P4740" s="124" t="s">
        <v>1314</v>
      </c>
    </row>
    <row r="4741" spans="1:16" ht="63.75">
      <c r="A4741" s="257">
        <v>670</v>
      </c>
      <c r="B4741" s="124"/>
      <c r="C4741" s="125" t="s">
        <v>235</v>
      </c>
      <c r="D4741" s="119">
        <v>43265</v>
      </c>
      <c r="E4741" s="120" t="s">
        <v>9010</v>
      </c>
      <c r="F4741" s="120" t="s">
        <v>3</v>
      </c>
      <c r="G4741" s="120">
        <v>1631153</v>
      </c>
      <c r="H4741" s="124"/>
      <c r="I4741" s="128" t="s">
        <v>10808</v>
      </c>
      <c r="J4741" s="124"/>
      <c r="K4741" s="124"/>
      <c r="L4741" s="124"/>
      <c r="M4741" s="124"/>
      <c r="N4741" s="207">
        <v>0</v>
      </c>
      <c r="O4741" s="207">
        <v>43000</v>
      </c>
      <c r="P4741" s="124" t="s">
        <v>1314</v>
      </c>
    </row>
    <row r="4742" spans="1:16" ht="63.75">
      <c r="A4742" s="257">
        <v>52</v>
      </c>
      <c r="B4742" s="124"/>
      <c r="C4742" s="125" t="s">
        <v>703</v>
      </c>
      <c r="D4742" s="119">
        <v>43265</v>
      </c>
      <c r="E4742" s="120" t="s">
        <v>9011</v>
      </c>
      <c r="F4742" s="120" t="s">
        <v>3</v>
      </c>
      <c r="G4742" s="120">
        <v>1631157</v>
      </c>
      <c r="H4742" s="124"/>
      <c r="I4742" s="128" t="s">
        <v>10809</v>
      </c>
      <c r="J4742" s="124"/>
      <c r="K4742" s="124"/>
      <c r="L4742" s="124"/>
      <c r="M4742" s="124"/>
      <c r="N4742" s="207">
        <v>0</v>
      </c>
      <c r="O4742" s="207">
        <v>109000</v>
      </c>
      <c r="P4742" s="124" t="s">
        <v>1314</v>
      </c>
    </row>
    <row r="4743" spans="1:16" ht="51">
      <c r="A4743" s="257" t="s">
        <v>619</v>
      </c>
      <c r="B4743" s="124"/>
      <c r="C4743" s="125" t="s">
        <v>713</v>
      </c>
      <c r="D4743" s="119">
        <v>43265</v>
      </c>
      <c r="E4743" s="120" t="s">
        <v>9012</v>
      </c>
      <c r="F4743" s="120" t="s">
        <v>3</v>
      </c>
      <c r="G4743" s="120">
        <v>1631182</v>
      </c>
      <c r="H4743" s="124"/>
      <c r="I4743" s="128" t="s">
        <v>10810</v>
      </c>
      <c r="J4743" s="124"/>
      <c r="K4743" s="124"/>
      <c r="L4743" s="124"/>
      <c r="M4743" s="124"/>
      <c r="N4743" s="207">
        <v>0</v>
      </c>
      <c r="O4743" s="207">
        <v>17163.72</v>
      </c>
      <c r="P4743" s="124" t="s">
        <v>1314</v>
      </c>
    </row>
    <row r="4744" spans="1:16" ht="63.75">
      <c r="A4744" s="257">
        <v>35</v>
      </c>
      <c r="B4744" s="124"/>
      <c r="C4744" s="125" t="s">
        <v>696</v>
      </c>
      <c r="D4744" s="119">
        <v>43265</v>
      </c>
      <c r="E4744" s="120" t="s">
        <v>9013</v>
      </c>
      <c r="F4744" s="120" t="s">
        <v>3</v>
      </c>
      <c r="G4744" s="120">
        <v>1631226</v>
      </c>
      <c r="H4744" s="124"/>
      <c r="I4744" s="128" t="s">
        <v>10811</v>
      </c>
      <c r="J4744" s="124"/>
      <c r="K4744" s="124"/>
      <c r="L4744" s="124"/>
      <c r="M4744" s="124"/>
      <c r="N4744" s="207">
        <v>0</v>
      </c>
      <c r="O4744" s="207">
        <v>120</v>
      </c>
      <c r="P4744" s="124" t="s">
        <v>1314</v>
      </c>
    </row>
    <row r="4745" spans="1:16" ht="51">
      <c r="A4745" s="257" t="s">
        <v>626</v>
      </c>
      <c r="B4745" s="124"/>
      <c r="C4745" s="125" t="s">
        <v>1234</v>
      </c>
      <c r="D4745" s="119">
        <v>43265</v>
      </c>
      <c r="E4745" s="120" t="s">
        <v>9014</v>
      </c>
      <c r="F4745" s="120" t="s">
        <v>3</v>
      </c>
      <c r="G4745" s="120">
        <v>1631248</v>
      </c>
      <c r="H4745" s="124"/>
      <c r="I4745" s="128" t="s">
        <v>10812</v>
      </c>
      <c r="J4745" s="124"/>
      <c r="K4745" s="124"/>
      <c r="L4745" s="124"/>
      <c r="M4745" s="124"/>
      <c r="N4745" s="207">
        <v>0</v>
      </c>
      <c r="O4745" s="207">
        <v>295820.78999999998</v>
      </c>
      <c r="P4745" s="124" t="s">
        <v>1314</v>
      </c>
    </row>
    <row r="4746" spans="1:16" ht="51">
      <c r="A4746" s="257" t="s">
        <v>626</v>
      </c>
      <c r="B4746" s="124"/>
      <c r="C4746" s="125" t="s">
        <v>1234</v>
      </c>
      <c r="D4746" s="119">
        <v>43265</v>
      </c>
      <c r="E4746" s="120" t="s">
        <v>9015</v>
      </c>
      <c r="F4746" s="120" t="s">
        <v>3</v>
      </c>
      <c r="G4746" s="120">
        <v>1631250</v>
      </c>
      <c r="H4746" s="124"/>
      <c r="I4746" s="128" t="s">
        <v>10813</v>
      </c>
      <c r="J4746" s="124"/>
      <c r="K4746" s="124"/>
      <c r="L4746" s="124"/>
      <c r="M4746" s="124"/>
      <c r="N4746" s="207">
        <v>0</v>
      </c>
      <c r="O4746" s="207">
        <v>6133.24</v>
      </c>
      <c r="P4746" s="124" t="s">
        <v>1314</v>
      </c>
    </row>
    <row r="4747" spans="1:16" ht="76.5">
      <c r="A4747" s="257">
        <v>25</v>
      </c>
      <c r="B4747" s="124"/>
      <c r="C4747" s="125" t="s">
        <v>694</v>
      </c>
      <c r="D4747" s="119">
        <v>43265</v>
      </c>
      <c r="E4747" s="120" t="s">
        <v>9016</v>
      </c>
      <c r="F4747" s="120" t="s">
        <v>1315</v>
      </c>
      <c r="G4747" s="120">
        <v>18022125</v>
      </c>
      <c r="H4747" s="124"/>
      <c r="I4747" s="128" t="s">
        <v>10814</v>
      </c>
      <c r="J4747" s="124"/>
      <c r="K4747" s="124"/>
      <c r="L4747" s="124"/>
      <c r="M4747" s="124"/>
      <c r="N4747" s="207">
        <v>281004.3</v>
      </c>
      <c r="O4747" s="207">
        <v>0</v>
      </c>
      <c r="P4747" s="124" t="s">
        <v>1314</v>
      </c>
    </row>
    <row r="4748" spans="1:16" ht="76.5">
      <c r="A4748" s="257">
        <v>25</v>
      </c>
      <c r="B4748" s="124"/>
      <c r="C4748" s="125" t="s">
        <v>694</v>
      </c>
      <c r="D4748" s="119">
        <v>43265</v>
      </c>
      <c r="E4748" s="120" t="s">
        <v>9017</v>
      </c>
      <c r="F4748" s="120" t="s">
        <v>1315</v>
      </c>
      <c r="G4748" s="120">
        <v>18022175</v>
      </c>
      <c r="H4748" s="124"/>
      <c r="I4748" s="128" t="s">
        <v>10815</v>
      </c>
      <c r="J4748" s="124"/>
      <c r="K4748" s="124"/>
      <c r="L4748" s="124"/>
      <c r="M4748" s="124"/>
      <c r="N4748" s="207">
        <v>2570320.7200000002</v>
      </c>
      <c r="O4748" s="207">
        <v>0</v>
      </c>
      <c r="P4748" s="124" t="s">
        <v>1314</v>
      </c>
    </row>
    <row r="4749" spans="1:16" ht="76.5">
      <c r="A4749" s="257">
        <v>25</v>
      </c>
      <c r="B4749" s="124"/>
      <c r="C4749" s="125" t="s">
        <v>694</v>
      </c>
      <c r="D4749" s="119">
        <v>43265</v>
      </c>
      <c r="E4749" s="120" t="s">
        <v>9018</v>
      </c>
      <c r="F4749" s="120" t="s">
        <v>1315</v>
      </c>
      <c r="G4749" s="120">
        <v>18022192</v>
      </c>
      <c r="H4749" s="124"/>
      <c r="I4749" s="128" t="s">
        <v>10816</v>
      </c>
      <c r="J4749" s="124"/>
      <c r="K4749" s="124"/>
      <c r="L4749" s="124"/>
      <c r="M4749" s="124"/>
      <c r="N4749" s="207">
        <v>106552.64</v>
      </c>
      <c r="O4749" s="207">
        <v>0</v>
      </c>
      <c r="P4749" s="124" t="s">
        <v>1314</v>
      </c>
    </row>
    <row r="4750" spans="1:16" ht="76.5">
      <c r="A4750" s="257">
        <v>25</v>
      </c>
      <c r="B4750" s="124"/>
      <c r="C4750" s="125" t="s">
        <v>694</v>
      </c>
      <c r="D4750" s="119">
        <v>43265</v>
      </c>
      <c r="E4750" s="120" t="s">
        <v>9019</v>
      </c>
      <c r="F4750" s="120" t="s">
        <v>1315</v>
      </c>
      <c r="G4750" s="120">
        <v>18022418</v>
      </c>
      <c r="H4750" s="124"/>
      <c r="I4750" s="128" t="s">
        <v>10817</v>
      </c>
      <c r="J4750" s="124"/>
      <c r="K4750" s="124"/>
      <c r="L4750" s="124"/>
      <c r="M4750" s="124"/>
      <c r="N4750" s="207">
        <v>63173.88</v>
      </c>
      <c r="O4750" s="207">
        <v>0</v>
      </c>
      <c r="P4750" s="124" t="s">
        <v>1314</v>
      </c>
    </row>
    <row r="4751" spans="1:16" ht="76.5">
      <c r="A4751" s="257">
        <v>25</v>
      </c>
      <c r="B4751" s="124"/>
      <c r="C4751" s="125" t="s">
        <v>694</v>
      </c>
      <c r="D4751" s="119">
        <v>43265</v>
      </c>
      <c r="E4751" s="120" t="s">
        <v>9020</v>
      </c>
      <c r="F4751" s="120" t="s">
        <v>1315</v>
      </c>
      <c r="G4751" s="120">
        <v>18022470</v>
      </c>
      <c r="H4751" s="124"/>
      <c r="I4751" s="128" t="s">
        <v>10818</v>
      </c>
      <c r="J4751" s="124"/>
      <c r="K4751" s="124"/>
      <c r="L4751" s="124"/>
      <c r="M4751" s="124"/>
      <c r="N4751" s="207">
        <v>256467.19</v>
      </c>
      <c r="O4751" s="207">
        <v>0</v>
      </c>
      <c r="P4751" s="124" t="s">
        <v>1314</v>
      </c>
    </row>
    <row r="4752" spans="1:16" ht="76.5">
      <c r="A4752" s="257">
        <v>25</v>
      </c>
      <c r="B4752" s="124"/>
      <c r="C4752" s="125" t="s">
        <v>694</v>
      </c>
      <c r="D4752" s="119">
        <v>43265</v>
      </c>
      <c r="E4752" s="120" t="s">
        <v>9021</v>
      </c>
      <c r="F4752" s="120" t="s">
        <v>1315</v>
      </c>
      <c r="G4752" s="120">
        <v>18022523</v>
      </c>
      <c r="H4752" s="124"/>
      <c r="I4752" s="128" t="s">
        <v>10819</v>
      </c>
      <c r="J4752" s="124"/>
      <c r="K4752" s="124"/>
      <c r="L4752" s="124"/>
      <c r="M4752" s="124"/>
      <c r="N4752" s="207">
        <v>331381.96000000002</v>
      </c>
      <c r="O4752" s="207">
        <v>0</v>
      </c>
      <c r="P4752" s="124" t="s">
        <v>1314</v>
      </c>
    </row>
    <row r="4753" spans="1:16" ht="76.5">
      <c r="A4753" s="257">
        <v>25</v>
      </c>
      <c r="B4753" s="124"/>
      <c r="C4753" s="125" t="s">
        <v>694</v>
      </c>
      <c r="D4753" s="119">
        <v>43265</v>
      </c>
      <c r="E4753" s="120" t="s">
        <v>9022</v>
      </c>
      <c r="F4753" s="120" t="s">
        <v>1315</v>
      </c>
      <c r="G4753" s="120">
        <v>18022546</v>
      </c>
      <c r="H4753" s="124"/>
      <c r="I4753" s="128" t="s">
        <v>10820</v>
      </c>
      <c r="J4753" s="124"/>
      <c r="K4753" s="124"/>
      <c r="L4753" s="124"/>
      <c r="M4753" s="124"/>
      <c r="N4753" s="207">
        <v>357951.2</v>
      </c>
      <c r="O4753" s="207">
        <v>0</v>
      </c>
      <c r="P4753" s="124" t="s">
        <v>1314</v>
      </c>
    </row>
    <row r="4754" spans="1:16" ht="76.5">
      <c r="A4754" s="257">
        <v>25</v>
      </c>
      <c r="B4754" s="124"/>
      <c r="C4754" s="125" t="s">
        <v>694</v>
      </c>
      <c r="D4754" s="119">
        <v>43265</v>
      </c>
      <c r="E4754" s="120" t="s">
        <v>9023</v>
      </c>
      <c r="F4754" s="120" t="s">
        <v>1315</v>
      </c>
      <c r="G4754" s="120">
        <v>18022550</v>
      </c>
      <c r="H4754" s="124"/>
      <c r="I4754" s="128" t="s">
        <v>10821</v>
      </c>
      <c r="J4754" s="124"/>
      <c r="K4754" s="124"/>
      <c r="L4754" s="124"/>
      <c r="M4754" s="124"/>
      <c r="N4754" s="207">
        <v>106521.36</v>
      </c>
      <c r="O4754" s="207">
        <v>0</v>
      </c>
      <c r="P4754" s="124" t="s">
        <v>1314</v>
      </c>
    </row>
    <row r="4755" spans="1:16" ht="76.5">
      <c r="A4755" s="257">
        <v>25</v>
      </c>
      <c r="B4755" s="124"/>
      <c r="C4755" s="125" t="s">
        <v>694</v>
      </c>
      <c r="D4755" s="119">
        <v>43265</v>
      </c>
      <c r="E4755" s="120" t="s">
        <v>9024</v>
      </c>
      <c r="F4755" s="120" t="s">
        <v>1315</v>
      </c>
      <c r="G4755" s="120">
        <v>18021056</v>
      </c>
      <c r="H4755" s="124"/>
      <c r="I4755" s="128" t="s">
        <v>10822</v>
      </c>
      <c r="J4755" s="124"/>
      <c r="K4755" s="124"/>
      <c r="L4755" s="124"/>
      <c r="M4755" s="124"/>
      <c r="N4755" s="207">
        <v>361062.99</v>
      </c>
      <c r="O4755" s="207">
        <v>0</v>
      </c>
      <c r="P4755" s="124" t="s">
        <v>1314</v>
      </c>
    </row>
    <row r="4756" spans="1:16" ht="76.5">
      <c r="A4756" s="257">
        <v>25</v>
      </c>
      <c r="B4756" s="124"/>
      <c r="C4756" s="125" t="s">
        <v>694</v>
      </c>
      <c r="D4756" s="119">
        <v>43265</v>
      </c>
      <c r="E4756" s="120" t="s">
        <v>9025</v>
      </c>
      <c r="F4756" s="120" t="s">
        <v>1315</v>
      </c>
      <c r="G4756" s="120">
        <v>18021061</v>
      </c>
      <c r="H4756" s="124"/>
      <c r="I4756" s="128" t="s">
        <v>10823</v>
      </c>
      <c r="J4756" s="124"/>
      <c r="K4756" s="124"/>
      <c r="L4756" s="124"/>
      <c r="M4756" s="124"/>
      <c r="N4756" s="207">
        <v>301617.71000000002</v>
      </c>
      <c r="O4756" s="207">
        <v>0</v>
      </c>
      <c r="P4756" s="124" t="s">
        <v>1314</v>
      </c>
    </row>
    <row r="4757" spans="1:16" ht="76.5">
      <c r="A4757" s="257">
        <v>25</v>
      </c>
      <c r="B4757" s="124"/>
      <c r="C4757" s="125" t="s">
        <v>694</v>
      </c>
      <c r="D4757" s="119">
        <v>43265</v>
      </c>
      <c r="E4757" s="120" t="s">
        <v>9026</v>
      </c>
      <c r="F4757" s="120" t="s">
        <v>1315</v>
      </c>
      <c r="G4757" s="120">
        <v>18021088</v>
      </c>
      <c r="H4757" s="124"/>
      <c r="I4757" s="128" t="s">
        <v>10824</v>
      </c>
      <c r="J4757" s="124"/>
      <c r="K4757" s="124"/>
      <c r="L4757" s="124"/>
      <c r="M4757" s="124"/>
      <c r="N4757" s="207">
        <v>378812.62</v>
      </c>
      <c r="O4757" s="207">
        <v>0</v>
      </c>
      <c r="P4757" s="124" t="s">
        <v>1314</v>
      </c>
    </row>
    <row r="4758" spans="1:16" ht="76.5">
      <c r="A4758" s="257">
        <v>25</v>
      </c>
      <c r="B4758" s="124"/>
      <c r="C4758" s="125" t="s">
        <v>694</v>
      </c>
      <c r="D4758" s="119">
        <v>43265</v>
      </c>
      <c r="E4758" s="120" t="s">
        <v>9027</v>
      </c>
      <c r="F4758" s="120" t="s">
        <v>1315</v>
      </c>
      <c r="G4758" s="120">
        <v>18021188</v>
      </c>
      <c r="H4758" s="124"/>
      <c r="I4758" s="128" t="s">
        <v>10825</v>
      </c>
      <c r="J4758" s="124"/>
      <c r="K4758" s="124"/>
      <c r="L4758" s="124"/>
      <c r="M4758" s="124"/>
      <c r="N4758" s="207">
        <v>823004.02</v>
      </c>
      <c r="O4758" s="207">
        <v>0</v>
      </c>
      <c r="P4758" s="124" t="s">
        <v>1314</v>
      </c>
    </row>
    <row r="4759" spans="1:16" ht="76.5">
      <c r="A4759" s="257">
        <v>25</v>
      </c>
      <c r="B4759" s="124"/>
      <c r="C4759" s="125" t="s">
        <v>694</v>
      </c>
      <c r="D4759" s="119">
        <v>43265</v>
      </c>
      <c r="E4759" s="120" t="s">
        <v>9028</v>
      </c>
      <c r="F4759" s="120" t="s">
        <v>1315</v>
      </c>
      <c r="G4759" s="120">
        <v>18021220</v>
      </c>
      <c r="H4759" s="124"/>
      <c r="I4759" s="128" t="s">
        <v>10826</v>
      </c>
      <c r="J4759" s="124"/>
      <c r="K4759" s="124"/>
      <c r="L4759" s="124"/>
      <c r="M4759" s="124"/>
      <c r="N4759" s="207">
        <v>119892.38</v>
      </c>
      <c r="O4759" s="207">
        <v>0</v>
      </c>
      <c r="P4759" s="124" t="s">
        <v>1314</v>
      </c>
    </row>
    <row r="4760" spans="1:16" ht="76.5">
      <c r="A4760" s="257">
        <v>25</v>
      </c>
      <c r="B4760" s="124"/>
      <c r="C4760" s="125" t="s">
        <v>694</v>
      </c>
      <c r="D4760" s="119">
        <v>43265</v>
      </c>
      <c r="E4760" s="120" t="s">
        <v>9029</v>
      </c>
      <c r="F4760" s="120" t="s">
        <v>1315</v>
      </c>
      <c r="G4760" s="120">
        <v>18021230</v>
      </c>
      <c r="H4760" s="124"/>
      <c r="I4760" s="128" t="s">
        <v>10827</v>
      </c>
      <c r="J4760" s="124"/>
      <c r="K4760" s="124"/>
      <c r="L4760" s="124"/>
      <c r="M4760" s="124"/>
      <c r="N4760" s="207">
        <v>573440.18000000005</v>
      </c>
      <c r="O4760" s="207">
        <v>0</v>
      </c>
      <c r="P4760" s="124" t="s">
        <v>1314</v>
      </c>
    </row>
    <row r="4761" spans="1:16" ht="76.5">
      <c r="A4761" s="257">
        <v>25</v>
      </c>
      <c r="B4761" s="124"/>
      <c r="C4761" s="125" t="s">
        <v>694</v>
      </c>
      <c r="D4761" s="119">
        <v>43265</v>
      </c>
      <c r="E4761" s="120" t="s">
        <v>9030</v>
      </c>
      <c r="F4761" s="120" t="s">
        <v>1315</v>
      </c>
      <c r="G4761" s="120">
        <v>18021231</v>
      </c>
      <c r="H4761" s="124"/>
      <c r="I4761" s="128" t="s">
        <v>10828</v>
      </c>
      <c r="J4761" s="124"/>
      <c r="K4761" s="124"/>
      <c r="L4761" s="124"/>
      <c r="M4761" s="124"/>
      <c r="N4761" s="207">
        <v>79929.06</v>
      </c>
      <c r="O4761" s="207">
        <v>0</v>
      </c>
      <c r="P4761" s="124" t="s">
        <v>1314</v>
      </c>
    </row>
    <row r="4762" spans="1:16" ht="76.5">
      <c r="A4762" s="257">
        <v>25</v>
      </c>
      <c r="B4762" s="124"/>
      <c r="C4762" s="125" t="s">
        <v>694</v>
      </c>
      <c r="D4762" s="119">
        <v>43265</v>
      </c>
      <c r="E4762" s="120" t="s">
        <v>9031</v>
      </c>
      <c r="F4762" s="120" t="s">
        <v>1315</v>
      </c>
      <c r="G4762" s="120">
        <v>18021244</v>
      </c>
      <c r="H4762" s="124"/>
      <c r="I4762" s="128" t="s">
        <v>10829</v>
      </c>
      <c r="J4762" s="124"/>
      <c r="K4762" s="124"/>
      <c r="L4762" s="124"/>
      <c r="M4762" s="124"/>
      <c r="N4762" s="207">
        <v>665493.65</v>
      </c>
      <c r="O4762" s="207">
        <v>0</v>
      </c>
      <c r="P4762" s="124" t="s">
        <v>1314</v>
      </c>
    </row>
    <row r="4763" spans="1:16" ht="76.5">
      <c r="A4763" s="257">
        <v>25</v>
      </c>
      <c r="B4763" s="124"/>
      <c r="C4763" s="125" t="s">
        <v>694</v>
      </c>
      <c r="D4763" s="119">
        <v>43265</v>
      </c>
      <c r="E4763" s="120" t="s">
        <v>9032</v>
      </c>
      <c r="F4763" s="120" t="s">
        <v>1315</v>
      </c>
      <c r="G4763" s="120">
        <v>18021245</v>
      </c>
      <c r="H4763" s="124"/>
      <c r="I4763" s="128" t="s">
        <v>10830</v>
      </c>
      <c r="J4763" s="124"/>
      <c r="K4763" s="124"/>
      <c r="L4763" s="124"/>
      <c r="M4763" s="124"/>
      <c r="N4763" s="207">
        <v>399981.3</v>
      </c>
      <c r="O4763" s="207">
        <v>0</v>
      </c>
      <c r="P4763" s="124" t="s">
        <v>1314</v>
      </c>
    </row>
    <row r="4764" spans="1:16" ht="76.5">
      <c r="A4764" s="257">
        <v>25</v>
      </c>
      <c r="B4764" s="124"/>
      <c r="C4764" s="125" t="s">
        <v>694</v>
      </c>
      <c r="D4764" s="119">
        <v>43265</v>
      </c>
      <c r="E4764" s="120" t="s">
        <v>9033</v>
      </c>
      <c r="F4764" s="120" t="s">
        <v>1315</v>
      </c>
      <c r="G4764" s="120">
        <v>18021272</v>
      </c>
      <c r="H4764" s="124"/>
      <c r="I4764" s="128" t="s">
        <v>10831</v>
      </c>
      <c r="J4764" s="124"/>
      <c r="K4764" s="124"/>
      <c r="L4764" s="124"/>
      <c r="M4764" s="124"/>
      <c r="N4764" s="207">
        <v>60713.18</v>
      </c>
      <c r="O4764" s="207">
        <v>0</v>
      </c>
      <c r="P4764" s="124" t="s">
        <v>1314</v>
      </c>
    </row>
    <row r="4765" spans="1:16" ht="76.5">
      <c r="A4765" s="257">
        <v>25</v>
      </c>
      <c r="B4765" s="124"/>
      <c r="C4765" s="125" t="s">
        <v>694</v>
      </c>
      <c r="D4765" s="119">
        <v>43265</v>
      </c>
      <c r="E4765" s="120" t="s">
        <v>9034</v>
      </c>
      <c r="F4765" s="120" t="s">
        <v>1315</v>
      </c>
      <c r="G4765" s="120">
        <v>18021278</v>
      </c>
      <c r="H4765" s="124"/>
      <c r="I4765" s="128" t="s">
        <v>10832</v>
      </c>
      <c r="J4765" s="124"/>
      <c r="K4765" s="124"/>
      <c r="L4765" s="124"/>
      <c r="M4765" s="124"/>
      <c r="N4765" s="207">
        <v>84861.8</v>
      </c>
      <c r="O4765" s="207">
        <v>0</v>
      </c>
      <c r="P4765" s="124" t="s">
        <v>1314</v>
      </c>
    </row>
    <row r="4766" spans="1:16" ht="76.5">
      <c r="A4766" s="257">
        <v>25</v>
      </c>
      <c r="B4766" s="124"/>
      <c r="C4766" s="125" t="s">
        <v>694</v>
      </c>
      <c r="D4766" s="119">
        <v>43265</v>
      </c>
      <c r="E4766" s="120" t="s">
        <v>9035</v>
      </c>
      <c r="F4766" s="120" t="s">
        <v>1315</v>
      </c>
      <c r="G4766" s="120">
        <v>18021279</v>
      </c>
      <c r="H4766" s="124"/>
      <c r="I4766" s="128" t="s">
        <v>10833</v>
      </c>
      <c r="J4766" s="124"/>
      <c r="K4766" s="124"/>
      <c r="L4766" s="124"/>
      <c r="M4766" s="124"/>
      <c r="N4766" s="207">
        <v>93244.53</v>
      </c>
      <c r="O4766" s="207">
        <v>0</v>
      </c>
      <c r="P4766" s="124" t="s">
        <v>1314</v>
      </c>
    </row>
    <row r="4767" spans="1:16" ht="76.5">
      <c r="A4767" s="257">
        <v>25</v>
      </c>
      <c r="B4767" s="124"/>
      <c r="C4767" s="125" t="s">
        <v>694</v>
      </c>
      <c r="D4767" s="119">
        <v>43265</v>
      </c>
      <c r="E4767" s="120" t="s">
        <v>9036</v>
      </c>
      <c r="F4767" s="120" t="s">
        <v>1315</v>
      </c>
      <c r="G4767" s="120">
        <v>18021327</v>
      </c>
      <c r="H4767" s="124"/>
      <c r="I4767" s="128" t="s">
        <v>10834</v>
      </c>
      <c r="J4767" s="124"/>
      <c r="K4767" s="124"/>
      <c r="L4767" s="124"/>
      <c r="M4767" s="124"/>
      <c r="N4767" s="207">
        <v>357951.2</v>
      </c>
      <c r="O4767" s="207">
        <v>0</v>
      </c>
      <c r="P4767" s="124" t="s">
        <v>1314</v>
      </c>
    </row>
    <row r="4768" spans="1:16" ht="76.5">
      <c r="A4768" s="257">
        <v>25</v>
      </c>
      <c r="B4768" s="124"/>
      <c r="C4768" s="125" t="s">
        <v>694</v>
      </c>
      <c r="D4768" s="119">
        <v>43265</v>
      </c>
      <c r="E4768" s="120" t="s">
        <v>9037</v>
      </c>
      <c r="F4768" s="120" t="s">
        <v>1315</v>
      </c>
      <c r="G4768" s="120">
        <v>18022620</v>
      </c>
      <c r="H4768" s="124"/>
      <c r="I4768" s="128" t="s">
        <v>10835</v>
      </c>
      <c r="J4768" s="124"/>
      <c r="K4768" s="124"/>
      <c r="L4768" s="124"/>
      <c r="M4768" s="124"/>
      <c r="N4768" s="207">
        <v>403766.25</v>
      </c>
      <c r="O4768" s="207">
        <v>0</v>
      </c>
      <c r="P4768" s="124" t="s">
        <v>1314</v>
      </c>
    </row>
    <row r="4769" spans="1:16" ht="76.5">
      <c r="A4769" s="257">
        <v>25</v>
      </c>
      <c r="B4769" s="124"/>
      <c r="C4769" s="125" t="s">
        <v>694</v>
      </c>
      <c r="D4769" s="119">
        <v>43265</v>
      </c>
      <c r="E4769" s="120" t="s">
        <v>9038</v>
      </c>
      <c r="F4769" s="120" t="s">
        <v>1315</v>
      </c>
      <c r="G4769" s="120">
        <v>18022661</v>
      </c>
      <c r="H4769" s="124"/>
      <c r="I4769" s="128" t="s">
        <v>10836</v>
      </c>
      <c r="J4769" s="124"/>
      <c r="K4769" s="124"/>
      <c r="L4769" s="124"/>
      <c r="M4769" s="124"/>
      <c r="N4769" s="207">
        <v>1653777.4</v>
      </c>
      <c r="O4769" s="207">
        <v>0</v>
      </c>
      <c r="P4769" s="124" t="s">
        <v>1314</v>
      </c>
    </row>
    <row r="4770" spans="1:16" ht="76.5">
      <c r="A4770" s="257">
        <v>25</v>
      </c>
      <c r="B4770" s="124"/>
      <c r="C4770" s="125" t="s">
        <v>694</v>
      </c>
      <c r="D4770" s="119">
        <v>43265</v>
      </c>
      <c r="E4770" s="120" t="s">
        <v>9039</v>
      </c>
      <c r="F4770" s="120" t="s">
        <v>1315</v>
      </c>
      <c r="G4770" s="120">
        <v>18022653</v>
      </c>
      <c r="H4770" s="124"/>
      <c r="I4770" s="128" t="s">
        <v>10837</v>
      </c>
      <c r="J4770" s="124"/>
      <c r="K4770" s="124"/>
      <c r="L4770" s="124"/>
      <c r="M4770" s="124"/>
      <c r="N4770" s="207">
        <v>282115.23</v>
      </c>
      <c r="O4770" s="207">
        <v>0</v>
      </c>
      <c r="P4770" s="124" t="s">
        <v>1314</v>
      </c>
    </row>
    <row r="4771" spans="1:16" ht="76.5">
      <c r="A4771" s="257">
        <v>25</v>
      </c>
      <c r="B4771" s="124"/>
      <c r="C4771" s="125" t="s">
        <v>694</v>
      </c>
      <c r="D4771" s="119">
        <v>43265</v>
      </c>
      <c r="E4771" s="120" t="s">
        <v>9040</v>
      </c>
      <c r="F4771" s="120" t="s">
        <v>1315</v>
      </c>
      <c r="G4771" s="120">
        <v>18006135</v>
      </c>
      <c r="H4771" s="124"/>
      <c r="I4771" s="128" t="s">
        <v>10838</v>
      </c>
      <c r="J4771" s="124"/>
      <c r="K4771" s="124"/>
      <c r="L4771" s="124"/>
      <c r="M4771" s="124"/>
      <c r="N4771" s="207">
        <v>10.33</v>
      </c>
      <c r="O4771" s="207">
        <v>0</v>
      </c>
      <c r="P4771" s="124" t="s">
        <v>1314</v>
      </c>
    </row>
    <row r="4772" spans="1:16" ht="76.5">
      <c r="A4772" s="257">
        <v>25</v>
      </c>
      <c r="B4772" s="124"/>
      <c r="C4772" s="125" t="s">
        <v>694</v>
      </c>
      <c r="D4772" s="119">
        <v>43265</v>
      </c>
      <c r="E4772" s="120" t="s">
        <v>9041</v>
      </c>
      <c r="F4772" s="120" t="s">
        <v>1315</v>
      </c>
      <c r="G4772" s="120">
        <v>18006156</v>
      </c>
      <c r="H4772" s="124"/>
      <c r="I4772" s="128" t="s">
        <v>10839</v>
      </c>
      <c r="J4772" s="124"/>
      <c r="K4772" s="124"/>
      <c r="L4772" s="124"/>
      <c r="M4772" s="124"/>
      <c r="N4772" s="207">
        <v>1.28</v>
      </c>
      <c r="O4772" s="207">
        <v>0</v>
      </c>
      <c r="P4772" s="124" t="s">
        <v>1314</v>
      </c>
    </row>
    <row r="4773" spans="1:16" ht="76.5">
      <c r="A4773" s="257">
        <v>25</v>
      </c>
      <c r="B4773" s="124"/>
      <c r="C4773" s="125" t="s">
        <v>694</v>
      </c>
      <c r="D4773" s="119">
        <v>43265</v>
      </c>
      <c r="E4773" s="120" t="s">
        <v>9042</v>
      </c>
      <c r="F4773" s="120" t="s">
        <v>1315</v>
      </c>
      <c r="G4773" s="120">
        <v>18006324</v>
      </c>
      <c r="H4773" s="124"/>
      <c r="I4773" s="128" t="s">
        <v>10840</v>
      </c>
      <c r="J4773" s="124"/>
      <c r="K4773" s="124"/>
      <c r="L4773" s="124"/>
      <c r="M4773" s="124"/>
      <c r="N4773" s="207">
        <v>65.8</v>
      </c>
      <c r="O4773" s="207">
        <v>0</v>
      </c>
      <c r="P4773" s="124" t="s">
        <v>1314</v>
      </c>
    </row>
    <row r="4774" spans="1:16" ht="76.5">
      <c r="A4774" s="257">
        <v>25</v>
      </c>
      <c r="B4774" s="124"/>
      <c r="C4774" s="125" t="s">
        <v>694</v>
      </c>
      <c r="D4774" s="119">
        <v>43265</v>
      </c>
      <c r="E4774" s="120" t="s">
        <v>9043</v>
      </c>
      <c r="F4774" s="120" t="s">
        <v>1315</v>
      </c>
      <c r="G4774" s="120">
        <v>18006412</v>
      </c>
      <c r="H4774" s="124"/>
      <c r="I4774" s="128" t="s">
        <v>10841</v>
      </c>
      <c r="J4774" s="124"/>
      <c r="K4774" s="124"/>
      <c r="L4774" s="124"/>
      <c r="M4774" s="124"/>
      <c r="N4774" s="207">
        <v>323.86</v>
      </c>
      <c r="O4774" s="207">
        <v>0</v>
      </c>
      <c r="P4774" s="124" t="s">
        <v>1314</v>
      </c>
    </row>
    <row r="4775" spans="1:16" ht="76.5">
      <c r="A4775" s="257">
        <v>25</v>
      </c>
      <c r="B4775" s="124"/>
      <c r="C4775" s="125" t="s">
        <v>694</v>
      </c>
      <c r="D4775" s="119">
        <v>43265</v>
      </c>
      <c r="E4775" s="120" t="s">
        <v>9044</v>
      </c>
      <c r="F4775" s="120" t="s">
        <v>1315</v>
      </c>
      <c r="G4775" s="120">
        <v>18006416</v>
      </c>
      <c r="H4775" s="124"/>
      <c r="I4775" s="128" t="s">
        <v>10842</v>
      </c>
      <c r="J4775" s="124"/>
      <c r="K4775" s="124"/>
      <c r="L4775" s="124"/>
      <c r="M4775" s="124"/>
      <c r="N4775" s="207">
        <v>21.53</v>
      </c>
      <c r="O4775" s="207">
        <v>0</v>
      </c>
      <c r="P4775" s="124" t="s">
        <v>1314</v>
      </c>
    </row>
    <row r="4776" spans="1:16" ht="76.5">
      <c r="A4776" s="257">
        <v>25</v>
      </c>
      <c r="B4776" s="124"/>
      <c r="C4776" s="125" t="s">
        <v>694</v>
      </c>
      <c r="D4776" s="119">
        <v>43265</v>
      </c>
      <c r="E4776" s="120" t="s">
        <v>9045</v>
      </c>
      <c r="F4776" s="120" t="s">
        <v>1315</v>
      </c>
      <c r="G4776" s="120">
        <v>18006417</v>
      </c>
      <c r="H4776" s="124"/>
      <c r="I4776" s="128" t="s">
        <v>10843</v>
      </c>
      <c r="J4776" s="124"/>
      <c r="K4776" s="124"/>
      <c r="L4776" s="124"/>
      <c r="M4776" s="124"/>
      <c r="N4776" s="207">
        <v>14.16</v>
      </c>
      <c r="O4776" s="207">
        <v>0</v>
      </c>
      <c r="P4776" s="124" t="s">
        <v>1314</v>
      </c>
    </row>
    <row r="4777" spans="1:16" ht="76.5">
      <c r="A4777" s="257">
        <v>25</v>
      </c>
      <c r="B4777" s="124"/>
      <c r="C4777" s="125" t="s">
        <v>694</v>
      </c>
      <c r="D4777" s="119">
        <v>43265</v>
      </c>
      <c r="E4777" s="120" t="s">
        <v>9046</v>
      </c>
      <c r="F4777" s="120" t="s">
        <v>1315</v>
      </c>
      <c r="G4777" s="120">
        <v>18006418</v>
      </c>
      <c r="H4777" s="124"/>
      <c r="I4777" s="128" t="s">
        <v>10844</v>
      </c>
      <c r="J4777" s="124"/>
      <c r="K4777" s="124"/>
      <c r="L4777" s="124"/>
      <c r="M4777" s="124"/>
      <c r="N4777" s="207">
        <v>780.84</v>
      </c>
      <c r="O4777" s="207">
        <v>0</v>
      </c>
      <c r="P4777" s="124" t="s">
        <v>1314</v>
      </c>
    </row>
    <row r="4778" spans="1:16" ht="76.5">
      <c r="A4778" s="257">
        <v>25</v>
      </c>
      <c r="B4778" s="124"/>
      <c r="C4778" s="125" t="s">
        <v>694</v>
      </c>
      <c r="D4778" s="119">
        <v>43265</v>
      </c>
      <c r="E4778" s="120" t="s">
        <v>9047</v>
      </c>
      <c r="F4778" s="120" t="s">
        <v>1315</v>
      </c>
      <c r="G4778" s="120">
        <v>18006923</v>
      </c>
      <c r="H4778" s="124"/>
      <c r="I4778" s="128" t="s">
        <v>10845</v>
      </c>
      <c r="J4778" s="124"/>
      <c r="K4778" s="124"/>
      <c r="L4778" s="124"/>
      <c r="M4778" s="124"/>
      <c r="N4778" s="207">
        <v>10518.5</v>
      </c>
      <c r="O4778" s="207">
        <v>0</v>
      </c>
      <c r="P4778" s="124" t="s">
        <v>1314</v>
      </c>
    </row>
    <row r="4779" spans="1:16" ht="76.5">
      <c r="A4779" s="257">
        <v>25</v>
      </c>
      <c r="B4779" s="124"/>
      <c r="C4779" s="125" t="s">
        <v>694</v>
      </c>
      <c r="D4779" s="119">
        <v>43265</v>
      </c>
      <c r="E4779" s="120" t="s">
        <v>9048</v>
      </c>
      <c r="F4779" s="120" t="s">
        <v>1315</v>
      </c>
      <c r="G4779" s="120">
        <v>18006924</v>
      </c>
      <c r="H4779" s="124"/>
      <c r="I4779" s="128" t="s">
        <v>10846</v>
      </c>
      <c r="J4779" s="124"/>
      <c r="K4779" s="124"/>
      <c r="L4779" s="124"/>
      <c r="M4779" s="124"/>
      <c r="N4779" s="207">
        <v>260.39999999999998</v>
      </c>
      <c r="O4779" s="207">
        <v>0</v>
      </c>
      <c r="P4779" s="124" t="s">
        <v>1314</v>
      </c>
    </row>
    <row r="4780" spans="1:16" ht="76.5">
      <c r="A4780" s="257">
        <v>25</v>
      </c>
      <c r="B4780" s="124"/>
      <c r="C4780" s="125" t="s">
        <v>694</v>
      </c>
      <c r="D4780" s="119">
        <v>43265</v>
      </c>
      <c r="E4780" s="120" t="s">
        <v>9049</v>
      </c>
      <c r="F4780" s="120" t="s">
        <v>1315</v>
      </c>
      <c r="G4780" s="120">
        <v>18006925</v>
      </c>
      <c r="H4780" s="124"/>
      <c r="I4780" s="128" t="s">
        <v>10847</v>
      </c>
      <c r="J4780" s="124"/>
      <c r="K4780" s="124"/>
      <c r="L4780" s="124"/>
      <c r="M4780" s="124"/>
      <c r="N4780" s="207">
        <v>114.22</v>
      </c>
      <c r="O4780" s="207">
        <v>0</v>
      </c>
      <c r="P4780" s="124" t="s">
        <v>1314</v>
      </c>
    </row>
    <row r="4781" spans="1:16" ht="76.5">
      <c r="A4781" s="257">
        <v>25</v>
      </c>
      <c r="B4781" s="124"/>
      <c r="C4781" s="125" t="s">
        <v>694</v>
      </c>
      <c r="D4781" s="119">
        <v>43265</v>
      </c>
      <c r="E4781" s="120" t="s">
        <v>9050</v>
      </c>
      <c r="F4781" s="120" t="s">
        <v>1315</v>
      </c>
      <c r="G4781" s="120">
        <v>18006926</v>
      </c>
      <c r="H4781" s="124"/>
      <c r="I4781" s="128" t="s">
        <v>10848</v>
      </c>
      <c r="J4781" s="124"/>
      <c r="K4781" s="124"/>
      <c r="L4781" s="124"/>
      <c r="M4781" s="124"/>
      <c r="N4781" s="207">
        <v>0.41</v>
      </c>
      <c r="O4781" s="207">
        <v>0</v>
      </c>
      <c r="P4781" s="124" t="s">
        <v>1314</v>
      </c>
    </row>
    <row r="4782" spans="1:16" ht="76.5">
      <c r="A4782" s="257">
        <v>25</v>
      </c>
      <c r="B4782" s="124"/>
      <c r="C4782" s="125" t="s">
        <v>694</v>
      </c>
      <c r="D4782" s="119">
        <v>43265</v>
      </c>
      <c r="E4782" s="120" t="s">
        <v>9051</v>
      </c>
      <c r="F4782" s="120" t="s">
        <v>1315</v>
      </c>
      <c r="G4782" s="120">
        <v>18006929</v>
      </c>
      <c r="H4782" s="124"/>
      <c r="I4782" s="128" t="s">
        <v>10849</v>
      </c>
      <c r="J4782" s="124"/>
      <c r="K4782" s="124"/>
      <c r="L4782" s="124"/>
      <c r="M4782" s="124"/>
      <c r="N4782" s="207">
        <v>100.57</v>
      </c>
      <c r="O4782" s="207">
        <v>0</v>
      </c>
      <c r="P4782" s="124" t="s">
        <v>1314</v>
      </c>
    </row>
    <row r="4783" spans="1:16" ht="76.5">
      <c r="A4783" s="257">
        <v>25</v>
      </c>
      <c r="B4783" s="124"/>
      <c r="C4783" s="125" t="s">
        <v>694</v>
      </c>
      <c r="D4783" s="119">
        <v>43265</v>
      </c>
      <c r="E4783" s="120" t="s">
        <v>9052</v>
      </c>
      <c r="F4783" s="120" t="s">
        <v>1315</v>
      </c>
      <c r="G4783" s="120">
        <v>18006930</v>
      </c>
      <c r="H4783" s="124"/>
      <c r="I4783" s="128" t="s">
        <v>10850</v>
      </c>
      <c r="J4783" s="124"/>
      <c r="K4783" s="124"/>
      <c r="L4783" s="124"/>
      <c r="M4783" s="124"/>
      <c r="N4783" s="207">
        <v>287.36</v>
      </c>
      <c r="O4783" s="207">
        <v>0</v>
      </c>
      <c r="P4783" s="124" t="s">
        <v>1314</v>
      </c>
    </row>
    <row r="4784" spans="1:16" ht="76.5">
      <c r="A4784" s="257">
        <v>25</v>
      </c>
      <c r="B4784" s="124"/>
      <c r="C4784" s="125" t="s">
        <v>694</v>
      </c>
      <c r="D4784" s="119">
        <v>43265</v>
      </c>
      <c r="E4784" s="120" t="s">
        <v>9053</v>
      </c>
      <c r="F4784" s="120" t="s">
        <v>1315</v>
      </c>
      <c r="G4784" s="120">
        <v>18006927</v>
      </c>
      <c r="H4784" s="124"/>
      <c r="I4784" s="128" t="s">
        <v>10851</v>
      </c>
      <c r="J4784" s="124"/>
      <c r="K4784" s="124"/>
      <c r="L4784" s="124"/>
      <c r="M4784" s="124"/>
      <c r="N4784" s="207">
        <v>6210.4</v>
      </c>
      <c r="O4784" s="207">
        <v>0</v>
      </c>
      <c r="P4784" s="124" t="s">
        <v>1314</v>
      </c>
    </row>
    <row r="4785" spans="1:16" ht="76.5">
      <c r="A4785" s="257">
        <v>25</v>
      </c>
      <c r="B4785" s="124"/>
      <c r="C4785" s="125" t="s">
        <v>694</v>
      </c>
      <c r="D4785" s="119">
        <v>43265</v>
      </c>
      <c r="E4785" s="120" t="s">
        <v>9054</v>
      </c>
      <c r="F4785" s="120" t="s">
        <v>1315</v>
      </c>
      <c r="G4785" s="120">
        <v>18006928</v>
      </c>
      <c r="H4785" s="124"/>
      <c r="I4785" s="128" t="s">
        <v>10852</v>
      </c>
      <c r="J4785" s="124"/>
      <c r="K4785" s="124"/>
      <c r="L4785" s="124"/>
      <c r="M4785" s="124"/>
      <c r="N4785" s="207">
        <v>595264.26</v>
      </c>
      <c r="O4785" s="207">
        <v>0</v>
      </c>
      <c r="P4785" s="124" t="s">
        <v>1314</v>
      </c>
    </row>
    <row r="4786" spans="1:16" ht="76.5">
      <c r="A4786" s="257">
        <v>25</v>
      </c>
      <c r="B4786" s="124"/>
      <c r="C4786" s="125" t="s">
        <v>694</v>
      </c>
      <c r="D4786" s="119">
        <v>43265</v>
      </c>
      <c r="E4786" s="120" t="s">
        <v>9055</v>
      </c>
      <c r="F4786" s="120" t="s">
        <v>1315</v>
      </c>
      <c r="G4786" s="120">
        <v>18006907</v>
      </c>
      <c r="H4786" s="124"/>
      <c r="I4786" s="128" t="s">
        <v>10853</v>
      </c>
      <c r="J4786" s="124"/>
      <c r="K4786" s="124"/>
      <c r="L4786" s="124"/>
      <c r="M4786" s="124"/>
      <c r="N4786" s="207">
        <v>163.66999999999999</v>
      </c>
      <c r="O4786" s="207">
        <v>0</v>
      </c>
      <c r="P4786" s="124" t="s">
        <v>1314</v>
      </c>
    </row>
    <row r="4787" spans="1:16" ht="76.5">
      <c r="A4787" s="257">
        <v>25</v>
      </c>
      <c r="B4787" s="124"/>
      <c r="C4787" s="125" t="s">
        <v>694</v>
      </c>
      <c r="D4787" s="119">
        <v>43265</v>
      </c>
      <c r="E4787" s="120" t="s">
        <v>9056</v>
      </c>
      <c r="F4787" s="120" t="s">
        <v>1315</v>
      </c>
      <c r="G4787" s="120">
        <v>18006909</v>
      </c>
      <c r="H4787" s="124"/>
      <c r="I4787" s="128" t="s">
        <v>10854</v>
      </c>
      <c r="J4787" s="124"/>
      <c r="K4787" s="124"/>
      <c r="L4787" s="124"/>
      <c r="M4787" s="124"/>
      <c r="N4787" s="207">
        <v>0.03</v>
      </c>
      <c r="O4787" s="207">
        <v>0</v>
      </c>
      <c r="P4787" s="124" t="s">
        <v>1314</v>
      </c>
    </row>
    <row r="4788" spans="1:16" ht="76.5">
      <c r="A4788" s="257">
        <v>25</v>
      </c>
      <c r="B4788" s="124"/>
      <c r="C4788" s="125" t="s">
        <v>694</v>
      </c>
      <c r="D4788" s="119">
        <v>43265</v>
      </c>
      <c r="E4788" s="120" t="s">
        <v>9057</v>
      </c>
      <c r="F4788" s="120" t="s">
        <v>1315</v>
      </c>
      <c r="G4788" s="120">
        <v>18006904</v>
      </c>
      <c r="H4788" s="124"/>
      <c r="I4788" s="128" t="s">
        <v>10855</v>
      </c>
      <c r="J4788" s="124"/>
      <c r="K4788" s="124"/>
      <c r="L4788" s="124"/>
      <c r="M4788" s="124"/>
      <c r="N4788" s="207">
        <v>17.920000000000002</v>
      </c>
      <c r="O4788" s="207">
        <v>0</v>
      </c>
      <c r="P4788" s="124" t="s">
        <v>1314</v>
      </c>
    </row>
    <row r="4789" spans="1:16" ht="76.5">
      <c r="A4789" s="257">
        <v>25</v>
      </c>
      <c r="B4789" s="124"/>
      <c r="C4789" s="125" t="s">
        <v>694</v>
      </c>
      <c r="D4789" s="119">
        <v>43265</v>
      </c>
      <c r="E4789" s="120" t="s">
        <v>9058</v>
      </c>
      <c r="F4789" s="120" t="s">
        <v>1315</v>
      </c>
      <c r="G4789" s="120">
        <v>18006428</v>
      </c>
      <c r="H4789" s="124"/>
      <c r="I4789" s="128" t="s">
        <v>10856</v>
      </c>
      <c r="J4789" s="124"/>
      <c r="K4789" s="124"/>
      <c r="L4789" s="124"/>
      <c r="M4789" s="124"/>
      <c r="N4789" s="207">
        <v>269731.93</v>
      </c>
      <c r="O4789" s="207">
        <v>0</v>
      </c>
      <c r="P4789" s="124" t="s">
        <v>1314</v>
      </c>
    </row>
    <row r="4790" spans="1:16" ht="76.5">
      <c r="A4790" s="257">
        <v>25</v>
      </c>
      <c r="B4790" s="124"/>
      <c r="C4790" s="125" t="s">
        <v>694</v>
      </c>
      <c r="D4790" s="119">
        <v>43265</v>
      </c>
      <c r="E4790" s="120" t="s">
        <v>9059</v>
      </c>
      <c r="F4790" s="120" t="s">
        <v>1315</v>
      </c>
      <c r="G4790" s="120">
        <v>18006427</v>
      </c>
      <c r="H4790" s="124"/>
      <c r="I4790" s="128" t="s">
        <v>10857</v>
      </c>
      <c r="J4790" s="124"/>
      <c r="K4790" s="124"/>
      <c r="L4790" s="124"/>
      <c r="M4790" s="124"/>
      <c r="N4790" s="207">
        <v>108656.2</v>
      </c>
      <c r="O4790" s="207">
        <v>0</v>
      </c>
      <c r="P4790" s="124" t="s">
        <v>1314</v>
      </c>
    </row>
    <row r="4791" spans="1:16" ht="76.5">
      <c r="A4791" s="257">
        <v>25</v>
      </c>
      <c r="B4791" s="124"/>
      <c r="C4791" s="125" t="s">
        <v>694</v>
      </c>
      <c r="D4791" s="119">
        <v>43265</v>
      </c>
      <c r="E4791" s="120" t="s">
        <v>9060</v>
      </c>
      <c r="F4791" s="120" t="s">
        <v>1315</v>
      </c>
      <c r="G4791" s="120">
        <v>18006915</v>
      </c>
      <c r="H4791" s="124"/>
      <c r="I4791" s="128" t="s">
        <v>10858</v>
      </c>
      <c r="J4791" s="124"/>
      <c r="K4791" s="124"/>
      <c r="L4791" s="124"/>
      <c r="M4791" s="124"/>
      <c r="N4791" s="207">
        <v>12.78</v>
      </c>
      <c r="O4791" s="207">
        <v>0</v>
      </c>
      <c r="P4791" s="124" t="s">
        <v>1314</v>
      </c>
    </row>
    <row r="4792" spans="1:16" ht="76.5">
      <c r="A4792" s="257">
        <v>25</v>
      </c>
      <c r="B4792" s="124"/>
      <c r="C4792" s="125" t="s">
        <v>694</v>
      </c>
      <c r="D4792" s="119">
        <v>43265</v>
      </c>
      <c r="E4792" s="120" t="s">
        <v>9061</v>
      </c>
      <c r="F4792" s="120" t="s">
        <v>1315</v>
      </c>
      <c r="G4792" s="120">
        <v>18005702</v>
      </c>
      <c r="H4792" s="124"/>
      <c r="I4792" s="128" t="s">
        <v>6135</v>
      </c>
      <c r="J4792" s="124"/>
      <c r="K4792" s="124"/>
      <c r="L4792" s="124"/>
      <c r="M4792" s="124"/>
      <c r="N4792" s="207">
        <v>4664.17</v>
      </c>
      <c r="O4792" s="207">
        <v>0</v>
      </c>
      <c r="P4792" s="124" t="s">
        <v>1314</v>
      </c>
    </row>
    <row r="4793" spans="1:16" ht="76.5">
      <c r="A4793" s="257">
        <v>25</v>
      </c>
      <c r="B4793" s="124"/>
      <c r="C4793" s="125" t="s">
        <v>694</v>
      </c>
      <c r="D4793" s="119">
        <v>43265</v>
      </c>
      <c r="E4793" s="120" t="s">
        <v>9062</v>
      </c>
      <c r="F4793" s="120" t="s">
        <v>1315</v>
      </c>
      <c r="G4793" s="120">
        <v>18005703</v>
      </c>
      <c r="H4793" s="124"/>
      <c r="I4793" s="128" t="s">
        <v>10859</v>
      </c>
      <c r="J4793" s="124"/>
      <c r="K4793" s="124"/>
      <c r="L4793" s="124"/>
      <c r="M4793" s="124"/>
      <c r="N4793" s="207">
        <v>2.25</v>
      </c>
      <c r="O4793" s="207">
        <v>0</v>
      </c>
      <c r="P4793" s="124" t="s">
        <v>1314</v>
      </c>
    </row>
    <row r="4794" spans="1:16" ht="76.5">
      <c r="A4794" s="257">
        <v>25</v>
      </c>
      <c r="B4794" s="124"/>
      <c r="C4794" s="125" t="s">
        <v>694</v>
      </c>
      <c r="D4794" s="119">
        <v>43265</v>
      </c>
      <c r="E4794" s="120" t="s">
        <v>9063</v>
      </c>
      <c r="F4794" s="120" t="s">
        <v>1315</v>
      </c>
      <c r="G4794" s="120">
        <v>18005743</v>
      </c>
      <c r="H4794" s="124"/>
      <c r="I4794" s="128" t="s">
        <v>10860</v>
      </c>
      <c r="J4794" s="124"/>
      <c r="K4794" s="124"/>
      <c r="L4794" s="124"/>
      <c r="M4794" s="124"/>
      <c r="N4794" s="207">
        <v>1169.47</v>
      </c>
      <c r="O4794" s="207">
        <v>0</v>
      </c>
      <c r="P4794" s="124" t="s">
        <v>1314</v>
      </c>
    </row>
    <row r="4795" spans="1:16" ht="76.5">
      <c r="A4795" s="257">
        <v>25</v>
      </c>
      <c r="B4795" s="124"/>
      <c r="C4795" s="125" t="s">
        <v>694</v>
      </c>
      <c r="D4795" s="119">
        <v>43265</v>
      </c>
      <c r="E4795" s="120" t="s">
        <v>9064</v>
      </c>
      <c r="F4795" s="120" t="s">
        <v>1315</v>
      </c>
      <c r="G4795" s="120">
        <v>18005744</v>
      </c>
      <c r="H4795" s="124"/>
      <c r="I4795" s="128" t="s">
        <v>4628</v>
      </c>
      <c r="J4795" s="124"/>
      <c r="K4795" s="124"/>
      <c r="L4795" s="124"/>
      <c r="M4795" s="124"/>
      <c r="N4795" s="207">
        <v>45.82</v>
      </c>
      <c r="O4795" s="207">
        <v>0</v>
      </c>
      <c r="P4795" s="124" t="s">
        <v>1314</v>
      </c>
    </row>
    <row r="4796" spans="1:16" ht="76.5">
      <c r="A4796" s="257">
        <v>25</v>
      </c>
      <c r="B4796" s="124"/>
      <c r="C4796" s="125" t="s">
        <v>694</v>
      </c>
      <c r="D4796" s="119">
        <v>43265</v>
      </c>
      <c r="E4796" s="120" t="s">
        <v>9065</v>
      </c>
      <c r="F4796" s="120" t="s">
        <v>1315</v>
      </c>
      <c r="G4796" s="120">
        <v>18005674</v>
      </c>
      <c r="H4796" s="124"/>
      <c r="I4796" s="128" t="s">
        <v>10861</v>
      </c>
      <c r="J4796" s="124"/>
      <c r="K4796" s="124"/>
      <c r="L4796" s="124"/>
      <c r="M4796" s="124"/>
      <c r="N4796" s="207">
        <v>2458.16</v>
      </c>
      <c r="O4796" s="207">
        <v>0</v>
      </c>
      <c r="P4796" s="124" t="s">
        <v>1314</v>
      </c>
    </row>
    <row r="4797" spans="1:16" ht="76.5">
      <c r="A4797" s="257">
        <v>25</v>
      </c>
      <c r="B4797" s="124"/>
      <c r="C4797" s="125" t="s">
        <v>694</v>
      </c>
      <c r="D4797" s="119">
        <v>43265</v>
      </c>
      <c r="E4797" s="120" t="s">
        <v>9066</v>
      </c>
      <c r="F4797" s="120" t="s">
        <v>1315</v>
      </c>
      <c r="G4797" s="120">
        <v>18004621</v>
      </c>
      <c r="H4797" s="124"/>
      <c r="I4797" s="128" t="s">
        <v>10862</v>
      </c>
      <c r="J4797" s="124"/>
      <c r="K4797" s="124"/>
      <c r="L4797" s="124"/>
      <c r="M4797" s="124"/>
      <c r="N4797" s="207">
        <v>181.23</v>
      </c>
      <c r="O4797" s="207">
        <v>0</v>
      </c>
      <c r="P4797" s="124" t="s">
        <v>1314</v>
      </c>
    </row>
    <row r="4798" spans="1:16" ht="76.5">
      <c r="A4798" s="257">
        <v>25</v>
      </c>
      <c r="B4798" s="124"/>
      <c r="C4798" s="125" t="s">
        <v>694</v>
      </c>
      <c r="D4798" s="119">
        <v>43265</v>
      </c>
      <c r="E4798" s="120" t="s">
        <v>9067</v>
      </c>
      <c r="F4798" s="120" t="s">
        <v>1315</v>
      </c>
      <c r="G4798" s="120">
        <v>18025550</v>
      </c>
      <c r="H4798" s="124"/>
      <c r="I4798" s="128" t="s">
        <v>6140</v>
      </c>
      <c r="J4798" s="124"/>
      <c r="K4798" s="124"/>
      <c r="L4798" s="124"/>
      <c r="M4798" s="124"/>
      <c r="N4798" s="207">
        <v>167918.19</v>
      </c>
      <c r="O4798" s="207">
        <v>0</v>
      </c>
      <c r="P4798" s="124" t="s">
        <v>1314</v>
      </c>
    </row>
    <row r="4799" spans="1:16" ht="76.5">
      <c r="A4799" s="257">
        <v>25</v>
      </c>
      <c r="B4799" s="124"/>
      <c r="C4799" s="125" t="s">
        <v>694</v>
      </c>
      <c r="D4799" s="119">
        <v>43265</v>
      </c>
      <c r="E4799" s="120" t="s">
        <v>9068</v>
      </c>
      <c r="F4799" s="120" t="s">
        <v>1315</v>
      </c>
      <c r="G4799" s="120">
        <v>18025541</v>
      </c>
      <c r="H4799" s="124"/>
      <c r="I4799" s="128" t="s">
        <v>10863</v>
      </c>
      <c r="J4799" s="124"/>
      <c r="K4799" s="124"/>
      <c r="L4799" s="124"/>
      <c r="M4799" s="124"/>
      <c r="N4799" s="207">
        <v>414055.07</v>
      </c>
      <c r="O4799" s="207">
        <v>0</v>
      </c>
      <c r="P4799" s="124" t="s">
        <v>1314</v>
      </c>
    </row>
    <row r="4800" spans="1:16" ht="76.5">
      <c r="A4800" s="257">
        <v>25</v>
      </c>
      <c r="B4800" s="124"/>
      <c r="C4800" s="125" t="s">
        <v>694</v>
      </c>
      <c r="D4800" s="119">
        <v>43265</v>
      </c>
      <c r="E4800" s="120" t="s">
        <v>9069</v>
      </c>
      <c r="F4800" s="120" t="s">
        <v>1315</v>
      </c>
      <c r="G4800" s="120">
        <v>18025205</v>
      </c>
      <c r="H4800" s="124"/>
      <c r="I4800" s="128" t="s">
        <v>10864</v>
      </c>
      <c r="J4800" s="124"/>
      <c r="K4800" s="124"/>
      <c r="L4800" s="124"/>
      <c r="M4800" s="124"/>
      <c r="N4800" s="207">
        <v>45740.33</v>
      </c>
      <c r="O4800" s="207">
        <v>0</v>
      </c>
      <c r="P4800" s="124" t="s">
        <v>1314</v>
      </c>
    </row>
    <row r="4801" spans="1:16" ht="76.5">
      <c r="A4801" s="257">
        <v>25</v>
      </c>
      <c r="B4801" s="124"/>
      <c r="C4801" s="125" t="s">
        <v>694</v>
      </c>
      <c r="D4801" s="119">
        <v>43265</v>
      </c>
      <c r="E4801" s="120" t="s">
        <v>9070</v>
      </c>
      <c r="F4801" s="120" t="s">
        <v>1315</v>
      </c>
      <c r="G4801" s="120">
        <v>18025027</v>
      </c>
      <c r="H4801" s="124"/>
      <c r="I4801" s="128" t="s">
        <v>10865</v>
      </c>
      <c r="J4801" s="124"/>
      <c r="K4801" s="124"/>
      <c r="L4801" s="124"/>
      <c r="M4801" s="124"/>
      <c r="N4801" s="207">
        <v>305777.33</v>
      </c>
      <c r="O4801" s="207">
        <v>0</v>
      </c>
      <c r="P4801" s="124" t="s">
        <v>1314</v>
      </c>
    </row>
    <row r="4802" spans="1:16" ht="76.5">
      <c r="A4802" s="257">
        <v>25</v>
      </c>
      <c r="B4802" s="124"/>
      <c r="C4802" s="125" t="s">
        <v>694</v>
      </c>
      <c r="D4802" s="119">
        <v>43265</v>
      </c>
      <c r="E4802" s="120" t="s">
        <v>9071</v>
      </c>
      <c r="F4802" s="120" t="s">
        <v>1315</v>
      </c>
      <c r="G4802" s="120">
        <v>18024739</v>
      </c>
      <c r="H4802" s="124"/>
      <c r="I4802" s="128" t="s">
        <v>10866</v>
      </c>
      <c r="J4802" s="124"/>
      <c r="K4802" s="124"/>
      <c r="L4802" s="124"/>
      <c r="M4802" s="124"/>
      <c r="N4802" s="207">
        <v>585012</v>
      </c>
      <c r="O4802" s="207">
        <v>0</v>
      </c>
      <c r="P4802" s="124" t="s">
        <v>1314</v>
      </c>
    </row>
    <row r="4803" spans="1:16" ht="76.5">
      <c r="A4803" s="257">
        <v>25</v>
      </c>
      <c r="B4803" s="124"/>
      <c r="C4803" s="125" t="s">
        <v>694</v>
      </c>
      <c r="D4803" s="119">
        <v>43265</v>
      </c>
      <c r="E4803" s="120" t="s">
        <v>9072</v>
      </c>
      <c r="F4803" s="120" t="s">
        <v>1315</v>
      </c>
      <c r="G4803" s="120">
        <v>18024389</v>
      </c>
      <c r="H4803" s="124"/>
      <c r="I4803" s="128" t="s">
        <v>10867</v>
      </c>
      <c r="J4803" s="124"/>
      <c r="K4803" s="124"/>
      <c r="L4803" s="124"/>
      <c r="M4803" s="124"/>
      <c r="N4803" s="207">
        <v>205569.72</v>
      </c>
      <c r="O4803" s="207">
        <v>0</v>
      </c>
      <c r="P4803" s="124" t="s">
        <v>1314</v>
      </c>
    </row>
    <row r="4804" spans="1:16" ht="76.5">
      <c r="A4804" s="257">
        <v>25</v>
      </c>
      <c r="B4804" s="124"/>
      <c r="C4804" s="125" t="s">
        <v>694</v>
      </c>
      <c r="D4804" s="119">
        <v>43265</v>
      </c>
      <c r="E4804" s="120" t="s">
        <v>9073</v>
      </c>
      <c r="F4804" s="120" t="s">
        <v>1315</v>
      </c>
      <c r="G4804" s="120">
        <v>18024004</v>
      </c>
      <c r="H4804" s="124"/>
      <c r="I4804" s="128" t="s">
        <v>10868</v>
      </c>
      <c r="J4804" s="124"/>
      <c r="K4804" s="124"/>
      <c r="L4804" s="124"/>
      <c r="M4804" s="124"/>
      <c r="N4804" s="207">
        <v>1501481.28</v>
      </c>
      <c r="O4804" s="207">
        <v>0</v>
      </c>
      <c r="P4804" s="124" t="s">
        <v>1314</v>
      </c>
    </row>
    <row r="4805" spans="1:16" ht="76.5">
      <c r="A4805" s="257">
        <v>25</v>
      </c>
      <c r="B4805" s="124"/>
      <c r="C4805" s="125" t="s">
        <v>694</v>
      </c>
      <c r="D4805" s="119">
        <v>43265</v>
      </c>
      <c r="E4805" s="120" t="s">
        <v>9074</v>
      </c>
      <c r="F4805" s="120" t="s">
        <v>1315</v>
      </c>
      <c r="G4805" s="120">
        <v>18023450</v>
      </c>
      <c r="H4805" s="124"/>
      <c r="I4805" s="128" t="s">
        <v>10869</v>
      </c>
      <c r="J4805" s="124"/>
      <c r="K4805" s="124"/>
      <c r="L4805" s="124"/>
      <c r="M4805" s="124"/>
      <c r="N4805" s="207">
        <v>102128.88</v>
      </c>
      <c r="O4805" s="207">
        <v>0</v>
      </c>
      <c r="P4805" s="124" t="s">
        <v>1314</v>
      </c>
    </row>
    <row r="4806" spans="1:16" ht="76.5">
      <c r="A4806" s="257">
        <v>25</v>
      </c>
      <c r="B4806" s="124"/>
      <c r="C4806" s="125" t="s">
        <v>694</v>
      </c>
      <c r="D4806" s="119">
        <v>43265</v>
      </c>
      <c r="E4806" s="120" t="s">
        <v>9075</v>
      </c>
      <c r="F4806" s="120" t="s">
        <v>1315</v>
      </c>
      <c r="G4806" s="120">
        <v>18022887</v>
      </c>
      <c r="H4806" s="124"/>
      <c r="I4806" s="128" t="s">
        <v>10870</v>
      </c>
      <c r="J4806" s="124"/>
      <c r="K4806" s="124"/>
      <c r="L4806" s="124"/>
      <c r="M4806" s="124"/>
      <c r="N4806" s="207">
        <v>200075.12</v>
      </c>
      <c r="O4806" s="207">
        <v>0</v>
      </c>
      <c r="P4806" s="124" t="s">
        <v>1314</v>
      </c>
    </row>
    <row r="4807" spans="1:16" ht="76.5">
      <c r="A4807" s="257">
        <v>25</v>
      </c>
      <c r="B4807" s="124"/>
      <c r="C4807" s="125" t="s">
        <v>694</v>
      </c>
      <c r="D4807" s="119">
        <v>43265</v>
      </c>
      <c r="E4807" s="120" t="s">
        <v>9076</v>
      </c>
      <c r="F4807" s="120" t="s">
        <v>1315</v>
      </c>
      <c r="G4807" s="120">
        <v>18022673</v>
      </c>
      <c r="H4807" s="124"/>
      <c r="I4807" s="128" t="s">
        <v>10871</v>
      </c>
      <c r="J4807" s="124"/>
      <c r="K4807" s="124"/>
      <c r="L4807" s="124"/>
      <c r="M4807" s="124"/>
      <c r="N4807" s="207">
        <v>715666</v>
      </c>
      <c r="O4807" s="207">
        <v>0</v>
      </c>
      <c r="P4807" s="124" t="s">
        <v>1314</v>
      </c>
    </row>
    <row r="4808" spans="1:16" ht="76.5">
      <c r="A4808" s="257">
        <v>25</v>
      </c>
      <c r="B4808" s="124"/>
      <c r="C4808" s="125" t="s">
        <v>694</v>
      </c>
      <c r="D4808" s="119">
        <v>43265</v>
      </c>
      <c r="E4808" s="120" t="s">
        <v>9077</v>
      </c>
      <c r="F4808" s="120" t="s">
        <v>1315</v>
      </c>
      <c r="G4808" s="120">
        <v>18022660</v>
      </c>
      <c r="H4808" s="124"/>
      <c r="I4808" s="128" t="s">
        <v>10872</v>
      </c>
      <c r="J4808" s="124"/>
      <c r="K4808" s="124"/>
      <c r="L4808" s="124"/>
      <c r="M4808" s="124"/>
      <c r="N4808" s="207">
        <v>168033.43</v>
      </c>
      <c r="O4808" s="207">
        <v>0</v>
      </c>
      <c r="P4808" s="124" t="s">
        <v>1314</v>
      </c>
    </row>
    <row r="4809" spans="1:16" ht="76.5">
      <c r="A4809" s="257">
        <v>25</v>
      </c>
      <c r="B4809" s="124"/>
      <c r="C4809" s="125" t="s">
        <v>694</v>
      </c>
      <c r="D4809" s="119">
        <v>43265</v>
      </c>
      <c r="E4809" s="120" t="s">
        <v>9078</v>
      </c>
      <c r="F4809" s="120" t="s">
        <v>1315</v>
      </c>
      <c r="G4809" s="120">
        <v>18022659</v>
      </c>
      <c r="H4809" s="124"/>
      <c r="I4809" s="128" t="s">
        <v>10873</v>
      </c>
      <c r="J4809" s="124"/>
      <c r="K4809" s="124"/>
      <c r="L4809" s="124"/>
      <c r="M4809" s="124"/>
      <c r="N4809" s="207">
        <v>281103.62</v>
      </c>
      <c r="O4809" s="207">
        <v>0</v>
      </c>
      <c r="P4809" s="124" t="s">
        <v>1314</v>
      </c>
    </row>
    <row r="4810" spans="1:16" ht="76.5">
      <c r="A4810" s="257">
        <v>25</v>
      </c>
      <c r="B4810" s="124"/>
      <c r="C4810" s="125" t="s">
        <v>694</v>
      </c>
      <c r="D4810" s="119">
        <v>43265</v>
      </c>
      <c r="E4810" s="120" t="s">
        <v>9079</v>
      </c>
      <c r="F4810" s="120" t="s">
        <v>1315</v>
      </c>
      <c r="G4810" s="120">
        <v>18022621</v>
      </c>
      <c r="H4810" s="124"/>
      <c r="I4810" s="128" t="s">
        <v>10874</v>
      </c>
      <c r="J4810" s="124"/>
      <c r="K4810" s="124"/>
      <c r="L4810" s="124"/>
      <c r="M4810" s="124"/>
      <c r="N4810" s="207">
        <v>314580.76</v>
      </c>
      <c r="O4810" s="207">
        <v>0</v>
      </c>
      <c r="P4810" s="124" t="s">
        <v>1314</v>
      </c>
    </row>
    <row r="4811" spans="1:16" ht="76.5">
      <c r="A4811" s="257">
        <v>25</v>
      </c>
      <c r="B4811" s="124"/>
      <c r="C4811" s="125" t="s">
        <v>694</v>
      </c>
      <c r="D4811" s="119">
        <v>43265</v>
      </c>
      <c r="E4811" s="120" t="s">
        <v>9080</v>
      </c>
      <c r="F4811" s="120" t="s">
        <v>1315</v>
      </c>
      <c r="G4811" s="120">
        <v>18022619</v>
      </c>
      <c r="H4811" s="124"/>
      <c r="I4811" s="128" t="s">
        <v>10875</v>
      </c>
      <c r="J4811" s="124"/>
      <c r="K4811" s="124"/>
      <c r="L4811" s="124"/>
      <c r="M4811" s="124"/>
      <c r="N4811" s="207">
        <v>133918.39999999999</v>
      </c>
      <c r="O4811" s="207">
        <v>0</v>
      </c>
      <c r="P4811" s="124" t="s">
        <v>1314</v>
      </c>
    </row>
    <row r="4812" spans="1:16" ht="76.5">
      <c r="A4812" s="257">
        <v>25</v>
      </c>
      <c r="B4812" s="124"/>
      <c r="C4812" s="125" t="s">
        <v>694</v>
      </c>
      <c r="D4812" s="119">
        <v>43265</v>
      </c>
      <c r="E4812" s="120" t="s">
        <v>9081</v>
      </c>
      <c r="F4812" s="120" t="s">
        <v>1315</v>
      </c>
      <c r="G4812" s="120">
        <v>18022610</v>
      </c>
      <c r="H4812" s="124"/>
      <c r="I4812" s="128" t="s">
        <v>10876</v>
      </c>
      <c r="J4812" s="124"/>
      <c r="K4812" s="124"/>
      <c r="L4812" s="124"/>
      <c r="M4812" s="124"/>
      <c r="N4812" s="207">
        <v>187547.72</v>
      </c>
      <c r="O4812" s="207">
        <v>0</v>
      </c>
      <c r="P4812" s="124" t="s">
        <v>1314</v>
      </c>
    </row>
    <row r="4813" spans="1:16" ht="76.5">
      <c r="A4813" s="257">
        <v>25</v>
      </c>
      <c r="B4813" s="124"/>
      <c r="C4813" s="125" t="s">
        <v>694</v>
      </c>
      <c r="D4813" s="119">
        <v>43265</v>
      </c>
      <c r="E4813" s="120" t="s">
        <v>9082</v>
      </c>
      <c r="F4813" s="120" t="s">
        <v>1315</v>
      </c>
      <c r="G4813" s="120">
        <v>18022601</v>
      </c>
      <c r="H4813" s="124"/>
      <c r="I4813" s="128" t="s">
        <v>10877</v>
      </c>
      <c r="J4813" s="124"/>
      <c r="K4813" s="124"/>
      <c r="L4813" s="124"/>
      <c r="M4813" s="124"/>
      <c r="N4813" s="207">
        <v>463214.29</v>
      </c>
      <c r="O4813" s="207">
        <v>0</v>
      </c>
      <c r="P4813" s="124" t="s">
        <v>1314</v>
      </c>
    </row>
    <row r="4814" spans="1:16" ht="76.5">
      <c r="A4814" s="257">
        <v>25</v>
      </c>
      <c r="B4814" s="124"/>
      <c r="C4814" s="125" t="s">
        <v>694</v>
      </c>
      <c r="D4814" s="119">
        <v>43265</v>
      </c>
      <c r="E4814" s="120" t="s">
        <v>9083</v>
      </c>
      <c r="F4814" s="120" t="s">
        <v>1315</v>
      </c>
      <c r="G4814" s="120">
        <v>18022617</v>
      </c>
      <c r="H4814" s="124"/>
      <c r="I4814" s="128" t="s">
        <v>10878</v>
      </c>
      <c r="J4814" s="124"/>
      <c r="K4814" s="124"/>
      <c r="L4814" s="124"/>
      <c r="M4814" s="124"/>
      <c r="N4814" s="207">
        <v>298014.06</v>
      </c>
      <c r="O4814" s="207">
        <v>0</v>
      </c>
      <c r="P4814" s="124" t="s">
        <v>1314</v>
      </c>
    </row>
    <row r="4815" spans="1:16" ht="76.5">
      <c r="A4815" s="257">
        <v>25</v>
      </c>
      <c r="B4815" s="124"/>
      <c r="C4815" s="125" t="s">
        <v>694</v>
      </c>
      <c r="D4815" s="119">
        <v>43265</v>
      </c>
      <c r="E4815" s="120" t="s">
        <v>9084</v>
      </c>
      <c r="F4815" s="120" t="s">
        <v>1315</v>
      </c>
      <c r="G4815" s="120">
        <v>18022609</v>
      </c>
      <c r="H4815" s="124"/>
      <c r="I4815" s="128" t="s">
        <v>10879</v>
      </c>
      <c r="J4815" s="124"/>
      <c r="K4815" s="124"/>
      <c r="L4815" s="124"/>
      <c r="M4815" s="124"/>
      <c r="N4815" s="207">
        <v>229020.41</v>
      </c>
      <c r="O4815" s="207">
        <v>0</v>
      </c>
      <c r="P4815" s="124" t="s">
        <v>1314</v>
      </c>
    </row>
    <row r="4816" spans="1:16" ht="76.5">
      <c r="A4816" s="257">
        <v>25</v>
      </c>
      <c r="B4816" s="124"/>
      <c r="C4816" s="125" t="s">
        <v>694</v>
      </c>
      <c r="D4816" s="119">
        <v>43265</v>
      </c>
      <c r="E4816" s="120" t="s">
        <v>9085</v>
      </c>
      <c r="F4816" s="120" t="s">
        <v>1315</v>
      </c>
      <c r="G4816" s="120">
        <v>18022574</v>
      </c>
      <c r="H4816" s="124"/>
      <c r="I4816" s="128" t="s">
        <v>10880</v>
      </c>
      <c r="J4816" s="124"/>
      <c r="K4816" s="124"/>
      <c r="L4816" s="124"/>
      <c r="M4816" s="124"/>
      <c r="N4816" s="207">
        <v>205527.19</v>
      </c>
      <c r="O4816" s="207">
        <v>0</v>
      </c>
      <c r="P4816" s="124" t="s">
        <v>1314</v>
      </c>
    </row>
    <row r="4817" spans="1:16" ht="76.5">
      <c r="A4817" s="257">
        <v>25</v>
      </c>
      <c r="B4817" s="124"/>
      <c r="C4817" s="125" t="s">
        <v>694</v>
      </c>
      <c r="D4817" s="119">
        <v>43265</v>
      </c>
      <c r="E4817" s="120" t="s">
        <v>9086</v>
      </c>
      <c r="F4817" s="120" t="s">
        <v>1315</v>
      </c>
      <c r="G4817" s="120">
        <v>18022551</v>
      </c>
      <c r="H4817" s="124"/>
      <c r="I4817" s="128" t="s">
        <v>10881</v>
      </c>
      <c r="J4817" s="124"/>
      <c r="K4817" s="124"/>
      <c r="L4817" s="124"/>
      <c r="M4817" s="124"/>
      <c r="N4817" s="207">
        <v>1281225.94</v>
      </c>
      <c r="O4817" s="207">
        <v>0</v>
      </c>
      <c r="P4817" s="124" t="s">
        <v>1314</v>
      </c>
    </row>
    <row r="4818" spans="1:16" ht="76.5">
      <c r="A4818" s="257">
        <v>25</v>
      </c>
      <c r="B4818" s="124"/>
      <c r="C4818" s="125" t="s">
        <v>694</v>
      </c>
      <c r="D4818" s="119">
        <v>43265</v>
      </c>
      <c r="E4818" s="120" t="s">
        <v>9087</v>
      </c>
      <c r="F4818" s="120" t="s">
        <v>1315</v>
      </c>
      <c r="G4818" s="120">
        <v>18022548</v>
      </c>
      <c r="H4818" s="124"/>
      <c r="I4818" s="128" t="s">
        <v>10882</v>
      </c>
      <c r="J4818" s="124"/>
      <c r="K4818" s="124"/>
      <c r="L4818" s="124"/>
      <c r="M4818" s="124"/>
      <c r="N4818" s="207">
        <v>215379.48</v>
      </c>
      <c r="O4818" s="207">
        <v>0</v>
      </c>
      <c r="P4818" s="124" t="s">
        <v>1314</v>
      </c>
    </row>
    <row r="4819" spans="1:16" ht="76.5">
      <c r="A4819" s="257">
        <v>25</v>
      </c>
      <c r="B4819" s="124"/>
      <c r="C4819" s="125" t="s">
        <v>694</v>
      </c>
      <c r="D4819" s="119">
        <v>43265</v>
      </c>
      <c r="E4819" s="120" t="s">
        <v>9088</v>
      </c>
      <c r="F4819" s="120" t="s">
        <v>1315</v>
      </c>
      <c r="G4819" s="120">
        <v>18021852</v>
      </c>
      <c r="H4819" s="124"/>
      <c r="I4819" s="128" t="s">
        <v>10883</v>
      </c>
      <c r="J4819" s="124"/>
      <c r="K4819" s="124"/>
      <c r="L4819" s="124"/>
      <c r="M4819" s="124"/>
      <c r="N4819" s="207">
        <v>475867.36</v>
      </c>
      <c r="O4819" s="207">
        <v>0</v>
      </c>
      <c r="P4819" s="124" t="s">
        <v>1314</v>
      </c>
    </row>
    <row r="4820" spans="1:16" ht="76.5">
      <c r="A4820" s="257">
        <v>25</v>
      </c>
      <c r="B4820" s="124"/>
      <c r="C4820" s="125" t="s">
        <v>694</v>
      </c>
      <c r="D4820" s="119">
        <v>43265</v>
      </c>
      <c r="E4820" s="120" t="s">
        <v>9089</v>
      </c>
      <c r="F4820" s="120" t="s">
        <v>1315</v>
      </c>
      <c r="G4820" s="120">
        <v>18022046</v>
      </c>
      <c r="H4820" s="124"/>
      <c r="I4820" s="128" t="s">
        <v>10884</v>
      </c>
      <c r="J4820" s="124"/>
      <c r="K4820" s="124"/>
      <c r="L4820" s="124"/>
      <c r="M4820" s="124"/>
      <c r="N4820" s="207">
        <v>206100.89</v>
      </c>
      <c r="O4820" s="207">
        <v>0</v>
      </c>
      <c r="P4820" s="124" t="s">
        <v>1314</v>
      </c>
    </row>
    <row r="4821" spans="1:16" ht="76.5">
      <c r="A4821" s="257">
        <v>25</v>
      </c>
      <c r="B4821" s="124"/>
      <c r="C4821" s="125" t="s">
        <v>694</v>
      </c>
      <c r="D4821" s="119">
        <v>43265</v>
      </c>
      <c r="E4821" s="120" t="s">
        <v>9090</v>
      </c>
      <c r="F4821" s="120" t="s">
        <v>1315</v>
      </c>
      <c r="G4821" s="120">
        <v>18022052</v>
      </c>
      <c r="H4821" s="124"/>
      <c r="I4821" s="128" t="s">
        <v>10885</v>
      </c>
      <c r="J4821" s="124"/>
      <c r="K4821" s="124"/>
      <c r="L4821" s="124"/>
      <c r="M4821" s="124"/>
      <c r="N4821" s="207">
        <v>276722.86</v>
      </c>
      <c r="O4821" s="207">
        <v>0</v>
      </c>
      <c r="P4821" s="124" t="s">
        <v>1314</v>
      </c>
    </row>
    <row r="4822" spans="1:16" ht="76.5">
      <c r="A4822" s="257">
        <v>25</v>
      </c>
      <c r="B4822" s="124"/>
      <c r="C4822" s="125" t="s">
        <v>694</v>
      </c>
      <c r="D4822" s="119">
        <v>43265</v>
      </c>
      <c r="E4822" s="120" t="s">
        <v>9091</v>
      </c>
      <c r="F4822" s="120" t="s">
        <v>1315</v>
      </c>
      <c r="G4822" s="120">
        <v>18022058</v>
      </c>
      <c r="H4822" s="124"/>
      <c r="I4822" s="128" t="s">
        <v>10886</v>
      </c>
      <c r="J4822" s="124"/>
      <c r="K4822" s="124"/>
      <c r="L4822" s="124"/>
      <c r="M4822" s="124"/>
      <c r="N4822" s="207">
        <v>1360000</v>
      </c>
      <c r="O4822" s="207">
        <v>0</v>
      </c>
      <c r="P4822" s="124" t="s">
        <v>1314</v>
      </c>
    </row>
    <row r="4823" spans="1:16" ht="76.5">
      <c r="A4823" s="257">
        <v>25</v>
      </c>
      <c r="B4823" s="124"/>
      <c r="C4823" s="125" t="s">
        <v>694</v>
      </c>
      <c r="D4823" s="119">
        <v>43265</v>
      </c>
      <c r="E4823" s="120" t="s">
        <v>9092</v>
      </c>
      <c r="F4823" s="120" t="s">
        <v>1315</v>
      </c>
      <c r="G4823" s="120">
        <v>18022109</v>
      </c>
      <c r="H4823" s="124"/>
      <c r="I4823" s="128" t="s">
        <v>10887</v>
      </c>
      <c r="J4823" s="124"/>
      <c r="K4823" s="124"/>
      <c r="L4823" s="124"/>
      <c r="M4823" s="124"/>
      <c r="N4823" s="207">
        <v>329166.34999999998</v>
      </c>
      <c r="O4823" s="207">
        <v>0</v>
      </c>
      <c r="P4823" s="124" t="s">
        <v>1314</v>
      </c>
    </row>
    <row r="4824" spans="1:16" ht="76.5">
      <c r="A4824" s="257">
        <v>25</v>
      </c>
      <c r="B4824" s="124"/>
      <c r="C4824" s="125" t="s">
        <v>694</v>
      </c>
      <c r="D4824" s="119">
        <v>43265</v>
      </c>
      <c r="E4824" s="120" t="s">
        <v>9093</v>
      </c>
      <c r="F4824" s="120" t="s">
        <v>1315</v>
      </c>
      <c r="G4824" s="120">
        <v>18022121</v>
      </c>
      <c r="H4824" s="124"/>
      <c r="I4824" s="128" t="s">
        <v>10888</v>
      </c>
      <c r="J4824" s="124"/>
      <c r="K4824" s="124"/>
      <c r="L4824" s="124"/>
      <c r="M4824" s="124"/>
      <c r="N4824" s="207">
        <v>1399889.34</v>
      </c>
      <c r="O4824" s="207">
        <v>0</v>
      </c>
      <c r="P4824" s="124" t="s">
        <v>1314</v>
      </c>
    </row>
    <row r="4825" spans="1:16" ht="76.5">
      <c r="A4825" s="257">
        <v>25</v>
      </c>
      <c r="B4825" s="124"/>
      <c r="C4825" s="125" t="s">
        <v>694</v>
      </c>
      <c r="D4825" s="119">
        <v>43265</v>
      </c>
      <c r="E4825" s="120" t="s">
        <v>9094</v>
      </c>
      <c r="F4825" s="120" t="s">
        <v>1315</v>
      </c>
      <c r="G4825" s="120">
        <v>18022471</v>
      </c>
      <c r="H4825" s="124"/>
      <c r="I4825" s="128" t="s">
        <v>10889</v>
      </c>
      <c r="J4825" s="124"/>
      <c r="K4825" s="124"/>
      <c r="L4825" s="124"/>
      <c r="M4825" s="124"/>
      <c r="N4825" s="207">
        <v>1545494.2</v>
      </c>
      <c r="O4825" s="207">
        <v>0</v>
      </c>
      <c r="P4825" s="124" t="s">
        <v>1314</v>
      </c>
    </row>
    <row r="4826" spans="1:16" ht="76.5">
      <c r="A4826" s="257">
        <v>25</v>
      </c>
      <c r="B4826" s="124"/>
      <c r="C4826" s="125" t="s">
        <v>694</v>
      </c>
      <c r="D4826" s="119">
        <v>43265</v>
      </c>
      <c r="E4826" s="120" t="s">
        <v>9095</v>
      </c>
      <c r="F4826" s="120" t="s">
        <v>1315</v>
      </c>
      <c r="G4826" s="120">
        <v>18022547</v>
      </c>
      <c r="H4826" s="124"/>
      <c r="I4826" s="128" t="s">
        <v>10890</v>
      </c>
      <c r="J4826" s="124"/>
      <c r="K4826" s="124"/>
      <c r="L4826" s="124"/>
      <c r="M4826" s="124"/>
      <c r="N4826" s="207">
        <v>63390.38</v>
      </c>
      <c r="O4826" s="207">
        <v>0</v>
      </c>
      <c r="P4826" s="124" t="s">
        <v>1314</v>
      </c>
    </row>
    <row r="4827" spans="1:16" ht="76.5">
      <c r="A4827" s="257">
        <v>25</v>
      </c>
      <c r="B4827" s="124"/>
      <c r="C4827" s="125" t="s">
        <v>694</v>
      </c>
      <c r="D4827" s="119">
        <v>43265</v>
      </c>
      <c r="E4827" s="120" t="s">
        <v>9096</v>
      </c>
      <c r="F4827" s="120" t="s">
        <v>1315</v>
      </c>
      <c r="G4827" s="120">
        <v>18022618</v>
      </c>
      <c r="H4827" s="124"/>
      <c r="I4827" s="128" t="s">
        <v>10891</v>
      </c>
      <c r="J4827" s="124"/>
      <c r="K4827" s="124"/>
      <c r="L4827" s="124"/>
      <c r="M4827" s="124"/>
      <c r="N4827" s="207">
        <v>181303.54</v>
      </c>
      <c r="O4827" s="207">
        <v>0</v>
      </c>
      <c r="P4827" s="124" t="s">
        <v>1314</v>
      </c>
    </row>
    <row r="4828" spans="1:16" ht="76.5">
      <c r="A4828" s="257">
        <v>25</v>
      </c>
      <c r="B4828" s="124"/>
      <c r="C4828" s="125" t="s">
        <v>694</v>
      </c>
      <c r="D4828" s="119">
        <v>43265</v>
      </c>
      <c r="E4828" s="120" t="s">
        <v>9097</v>
      </c>
      <c r="F4828" s="120" t="s">
        <v>1315</v>
      </c>
      <c r="G4828" s="120">
        <v>18021849</v>
      </c>
      <c r="H4828" s="124"/>
      <c r="I4828" s="128" t="s">
        <v>10892</v>
      </c>
      <c r="J4828" s="124"/>
      <c r="K4828" s="124"/>
      <c r="L4828" s="124"/>
      <c r="M4828" s="124"/>
      <c r="N4828" s="207">
        <v>357951.2</v>
      </c>
      <c r="O4828" s="207">
        <v>0</v>
      </c>
      <c r="P4828" s="124" t="s">
        <v>1314</v>
      </c>
    </row>
    <row r="4829" spans="1:16" ht="76.5">
      <c r="A4829" s="257">
        <v>25</v>
      </c>
      <c r="B4829" s="124"/>
      <c r="C4829" s="125" t="s">
        <v>694</v>
      </c>
      <c r="D4829" s="119">
        <v>43265</v>
      </c>
      <c r="E4829" s="120" t="s">
        <v>9098</v>
      </c>
      <c r="F4829" s="120" t="s">
        <v>1315</v>
      </c>
      <c r="G4829" s="120">
        <v>18022191</v>
      </c>
      <c r="H4829" s="124"/>
      <c r="I4829" s="128" t="s">
        <v>10893</v>
      </c>
      <c r="J4829" s="124"/>
      <c r="K4829" s="124"/>
      <c r="L4829" s="124"/>
      <c r="M4829" s="124"/>
      <c r="N4829" s="207">
        <v>287281.88</v>
      </c>
      <c r="O4829" s="207">
        <v>0</v>
      </c>
      <c r="P4829" s="124" t="s">
        <v>1314</v>
      </c>
    </row>
    <row r="4830" spans="1:16" ht="76.5">
      <c r="A4830" s="257">
        <v>25</v>
      </c>
      <c r="B4830" s="124"/>
      <c r="C4830" s="125" t="s">
        <v>694</v>
      </c>
      <c r="D4830" s="119">
        <v>43265</v>
      </c>
      <c r="E4830" s="120" t="s">
        <v>9099</v>
      </c>
      <c r="F4830" s="120" t="s">
        <v>1315</v>
      </c>
      <c r="G4830" s="120">
        <v>18022188</v>
      </c>
      <c r="H4830" s="124"/>
      <c r="I4830" s="128" t="s">
        <v>10894</v>
      </c>
      <c r="J4830" s="124"/>
      <c r="K4830" s="124"/>
      <c r="L4830" s="124"/>
      <c r="M4830" s="124"/>
      <c r="N4830" s="207">
        <v>376182.02</v>
      </c>
      <c r="O4830" s="207">
        <v>0</v>
      </c>
      <c r="P4830" s="124" t="s">
        <v>1314</v>
      </c>
    </row>
    <row r="4831" spans="1:16" ht="76.5">
      <c r="A4831" s="257">
        <v>25</v>
      </c>
      <c r="B4831" s="124"/>
      <c r="C4831" s="125" t="s">
        <v>694</v>
      </c>
      <c r="D4831" s="119">
        <v>43265</v>
      </c>
      <c r="E4831" s="120" t="s">
        <v>9100</v>
      </c>
      <c r="F4831" s="120" t="s">
        <v>1315</v>
      </c>
      <c r="G4831" s="120">
        <v>18022120</v>
      </c>
      <c r="H4831" s="124"/>
      <c r="I4831" s="128" t="s">
        <v>10895</v>
      </c>
      <c r="J4831" s="124"/>
      <c r="K4831" s="124"/>
      <c r="L4831" s="124"/>
      <c r="M4831" s="124"/>
      <c r="N4831" s="207">
        <v>357951.2</v>
      </c>
      <c r="O4831" s="207">
        <v>0</v>
      </c>
      <c r="P4831" s="124" t="s">
        <v>1314</v>
      </c>
    </row>
    <row r="4832" spans="1:16" ht="76.5">
      <c r="A4832" s="257">
        <v>25</v>
      </c>
      <c r="B4832" s="124"/>
      <c r="C4832" s="125" t="s">
        <v>694</v>
      </c>
      <c r="D4832" s="119">
        <v>43265</v>
      </c>
      <c r="E4832" s="120" t="s">
        <v>9101</v>
      </c>
      <c r="F4832" s="120" t="s">
        <v>1315</v>
      </c>
      <c r="G4832" s="120">
        <v>18022098</v>
      </c>
      <c r="H4832" s="124"/>
      <c r="I4832" s="128" t="s">
        <v>10896</v>
      </c>
      <c r="J4832" s="124"/>
      <c r="K4832" s="124"/>
      <c r="L4832" s="124"/>
      <c r="M4832" s="124"/>
      <c r="N4832" s="207">
        <v>114897.61</v>
      </c>
      <c r="O4832" s="207">
        <v>0</v>
      </c>
      <c r="P4832" s="124" t="s">
        <v>1314</v>
      </c>
    </row>
    <row r="4833" spans="1:16" ht="76.5">
      <c r="A4833" s="257">
        <v>25</v>
      </c>
      <c r="B4833" s="124"/>
      <c r="C4833" s="125" t="s">
        <v>694</v>
      </c>
      <c r="D4833" s="119">
        <v>43265</v>
      </c>
      <c r="E4833" s="120" t="s">
        <v>9102</v>
      </c>
      <c r="F4833" s="120" t="s">
        <v>1315</v>
      </c>
      <c r="G4833" s="120">
        <v>18022053</v>
      </c>
      <c r="H4833" s="124"/>
      <c r="I4833" s="128" t="s">
        <v>10897</v>
      </c>
      <c r="J4833" s="124"/>
      <c r="K4833" s="124"/>
      <c r="L4833" s="124"/>
      <c r="M4833" s="124"/>
      <c r="N4833" s="207">
        <v>210658.98</v>
      </c>
      <c r="O4833" s="207">
        <v>0</v>
      </c>
      <c r="P4833" s="124" t="s">
        <v>1314</v>
      </c>
    </row>
    <row r="4834" spans="1:16" ht="76.5">
      <c r="A4834" s="257">
        <v>25</v>
      </c>
      <c r="B4834" s="124"/>
      <c r="C4834" s="125" t="s">
        <v>694</v>
      </c>
      <c r="D4834" s="119">
        <v>43265</v>
      </c>
      <c r="E4834" s="120" t="s">
        <v>9103</v>
      </c>
      <c r="F4834" s="120" t="s">
        <v>1315</v>
      </c>
      <c r="G4834" s="120">
        <v>18022446</v>
      </c>
      <c r="H4834" s="124"/>
      <c r="I4834" s="128" t="s">
        <v>10898</v>
      </c>
      <c r="J4834" s="124"/>
      <c r="K4834" s="124"/>
      <c r="L4834" s="124"/>
      <c r="M4834" s="124"/>
      <c r="N4834" s="207">
        <v>94595.43</v>
      </c>
      <c r="O4834" s="207">
        <v>0</v>
      </c>
      <c r="P4834" s="124" t="s">
        <v>1314</v>
      </c>
    </row>
    <row r="4835" spans="1:16" ht="76.5">
      <c r="A4835" s="257">
        <v>25</v>
      </c>
      <c r="B4835" s="124"/>
      <c r="C4835" s="125" t="s">
        <v>694</v>
      </c>
      <c r="D4835" s="119">
        <v>43265</v>
      </c>
      <c r="E4835" s="120" t="s">
        <v>9104</v>
      </c>
      <c r="F4835" s="120" t="s">
        <v>1315</v>
      </c>
      <c r="G4835" s="120">
        <v>18006746</v>
      </c>
      <c r="H4835" s="124"/>
      <c r="I4835" s="128" t="s">
        <v>10899</v>
      </c>
      <c r="J4835" s="124"/>
      <c r="K4835" s="124"/>
      <c r="L4835" s="124"/>
      <c r="M4835" s="124"/>
      <c r="N4835" s="207">
        <v>414.04</v>
      </c>
      <c r="O4835" s="207">
        <v>0</v>
      </c>
      <c r="P4835" s="124" t="s">
        <v>1314</v>
      </c>
    </row>
    <row r="4836" spans="1:16" ht="76.5">
      <c r="A4836" s="257">
        <v>25</v>
      </c>
      <c r="B4836" s="124"/>
      <c r="C4836" s="125" t="s">
        <v>694</v>
      </c>
      <c r="D4836" s="119">
        <v>43265</v>
      </c>
      <c r="E4836" s="120" t="s">
        <v>9105</v>
      </c>
      <c r="F4836" s="120" t="s">
        <v>1315</v>
      </c>
      <c r="G4836" s="120">
        <v>18006706</v>
      </c>
      <c r="H4836" s="124"/>
      <c r="I4836" s="128" t="s">
        <v>10900</v>
      </c>
      <c r="J4836" s="124"/>
      <c r="K4836" s="124"/>
      <c r="L4836" s="124"/>
      <c r="M4836" s="124"/>
      <c r="N4836" s="207">
        <v>2.08</v>
      </c>
      <c r="O4836" s="207">
        <v>0</v>
      </c>
      <c r="P4836" s="124" t="s">
        <v>1314</v>
      </c>
    </row>
    <row r="4837" spans="1:16" ht="76.5">
      <c r="A4837" s="257">
        <v>25</v>
      </c>
      <c r="B4837" s="124"/>
      <c r="C4837" s="125" t="s">
        <v>694</v>
      </c>
      <c r="D4837" s="119">
        <v>43265</v>
      </c>
      <c r="E4837" s="120" t="s">
        <v>9106</v>
      </c>
      <c r="F4837" s="120" t="s">
        <v>1315</v>
      </c>
      <c r="G4837" s="120">
        <v>18006694</v>
      </c>
      <c r="H4837" s="124"/>
      <c r="I4837" s="128" t="s">
        <v>10901</v>
      </c>
      <c r="J4837" s="124"/>
      <c r="K4837" s="124"/>
      <c r="L4837" s="124"/>
      <c r="M4837" s="124"/>
      <c r="N4837" s="207">
        <v>0.42</v>
      </c>
      <c r="O4837" s="207">
        <v>0</v>
      </c>
      <c r="P4837" s="124" t="s">
        <v>1314</v>
      </c>
    </row>
    <row r="4838" spans="1:16" ht="76.5">
      <c r="A4838" s="257">
        <v>25</v>
      </c>
      <c r="B4838" s="124"/>
      <c r="C4838" s="125" t="s">
        <v>694</v>
      </c>
      <c r="D4838" s="119">
        <v>43265</v>
      </c>
      <c r="E4838" s="120" t="s">
        <v>9107</v>
      </c>
      <c r="F4838" s="120" t="s">
        <v>1315</v>
      </c>
      <c r="G4838" s="120">
        <v>18006545</v>
      </c>
      <c r="H4838" s="124"/>
      <c r="I4838" s="128" t="s">
        <v>10902</v>
      </c>
      <c r="J4838" s="124"/>
      <c r="K4838" s="124"/>
      <c r="L4838" s="124"/>
      <c r="M4838" s="124"/>
      <c r="N4838" s="207">
        <v>97415.61</v>
      </c>
      <c r="O4838" s="207">
        <v>0</v>
      </c>
      <c r="P4838" s="124" t="s">
        <v>1314</v>
      </c>
    </row>
    <row r="4839" spans="1:16" ht="76.5">
      <c r="A4839" s="257">
        <v>25</v>
      </c>
      <c r="B4839" s="124"/>
      <c r="C4839" s="125" t="s">
        <v>694</v>
      </c>
      <c r="D4839" s="119">
        <v>43265</v>
      </c>
      <c r="E4839" s="120" t="s">
        <v>9108</v>
      </c>
      <c r="F4839" s="120" t="s">
        <v>1315</v>
      </c>
      <c r="G4839" s="120">
        <v>18006468</v>
      </c>
      <c r="H4839" s="124"/>
      <c r="I4839" s="128" t="s">
        <v>10903</v>
      </c>
      <c r="J4839" s="124"/>
      <c r="K4839" s="124"/>
      <c r="L4839" s="124"/>
      <c r="M4839" s="124"/>
      <c r="N4839" s="207">
        <v>105035.1</v>
      </c>
      <c r="O4839" s="207">
        <v>0</v>
      </c>
      <c r="P4839" s="124" t="s">
        <v>1314</v>
      </c>
    </row>
    <row r="4840" spans="1:16" ht="76.5">
      <c r="A4840" s="257">
        <v>25</v>
      </c>
      <c r="B4840" s="124"/>
      <c r="C4840" s="125" t="s">
        <v>694</v>
      </c>
      <c r="D4840" s="119">
        <v>43265</v>
      </c>
      <c r="E4840" s="120" t="s">
        <v>9109</v>
      </c>
      <c r="F4840" s="120" t="s">
        <v>1315</v>
      </c>
      <c r="G4840" s="120">
        <v>18006876</v>
      </c>
      <c r="H4840" s="124"/>
      <c r="I4840" s="128" t="s">
        <v>10904</v>
      </c>
      <c r="J4840" s="124"/>
      <c r="K4840" s="124"/>
      <c r="L4840" s="124"/>
      <c r="M4840" s="124"/>
      <c r="N4840" s="207">
        <v>798.05</v>
      </c>
      <c r="O4840" s="207">
        <v>0</v>
      </c>
      <c r="P4840" s="124" t="s">
        <v>1314</v>
      </c>
    </row>
    <row r="4841" spans="1:16" ht="76.5">
      <c r="A4841" s="257">
        <v>25</v>
      </c>
      <c r="B4841" s="124"/>
      <c r="C4841" s="125" t="s">
        <v>694</v>
      </c>
      <c r="D4841" s="119">
        <v>43265</v>
      </c>
      <c r="E4841" s="120" t="s">
        <v>9110</v>
      </c>
      <c r="F4841" s="120" t="s">
        <v>1315</v>
      </c>
      <c r="G4841" s="120">
        <v>18006868</v>
      </c>
      <c r="H4841" s="124"/>
      <c r="I4841" s="128" t="s">
        <v>10905</v>
      </c>
      <c r="J4841" s="124"/>
      <c r="K4841" s="124"/>
      <c r="L4841" s="124"/>
      <c r="M4841" s="124"/>
      <c r="N4841" s="207">
        <v>271.45</v>
      </c>
      <c r="O4841" s="207">
        <v>0</v>
      </c>
      <c r="P4841" s="124" t="s">
        <v>1314</v>
      </c>
    </row>
    <row r="4842" spans="1:16" ht="76.5">
      <c r="A4842" s="257">
        <v>25</v>
      </c>
      <c r="B4842" s="124"/>
      <c r="C4842" s="125" t="s">
        <v>694</v>
      </c>
      <c r="D4842" s="119">
        <v>43265</v>
      </c>
      <c r="E4842" s="120" t="s">
        <v>9111</v>
      </c>
      <c r="F4842" s="120" t="s">
        <v>1315</v>
      </c>
      <c r="G4842" s="120">
        <v>18006866</v>
      </c>
      <c r="H4842" s="124"/>
      <c r="I4842" s="128" t="s">
        <v>10906</v>
      </c>
      <c r="J4842" s="124"/>
      <c r="K4842" s="124"/>
      <c r="L4842" s="124"/>
      <c r="M4842" s="124"/>
      <c r="N4842" s="207">
        <v>579.28</v>
      </c>
      <c r="O4842" s="207">
        <v>0</v>
      </c>
      <c r="P4842" s="124" t="s">
        <v>1314</v>
      </c>
    </row>
    <row r="4843" spans="1:16" ht="76.5">
      <c r="A4843" s="257">
        <v>25</v>
      </c>
      <c r="B4843" s="124"/>
      <c r="C4843" s="125" t="s">
        <v>694</v>
      </c>
      <c r="D4843" s="119">
        <v>43265</v>
      </c>
      <c r="E4843" s="120" t="s">
        <v>9112</v>
      </c>
      <c r="F4843" s="120" t="s">
        <v>1315</v>
      </c>
      <c r="G4843" s="120">
        <v>18006865</v>
      </c>
      <c r="H4843" s="124"/>
      <c r="I4843" s="128" t="s">
        <v>10907</v>
      </c>
      <c r="J4843" s="124"/>
      <c r="K4843" s="124"/>
      <c r="L4843" s="124"/>
      <c r="M4843" s="124"/>
      <c r="N4843" s="207">
        <v>207.31</v>
      </c>
      <c r="O4843" s="207">
        <v>0</v>
      </c>
      <c r="P4843" s="124" t="s">
        <v>1314</v>
      </c>
    </row>
    <row r="4844" spans="1:16" ht="76.5">
      <c r="A4844" s="257">
        <v>25</v>
      </c>
      <c r="B4844" s="124"/>
      <c r="C4844" s="125" t="s">
        <v>694</v>
      </c>
      <c r="D4844" s="119">
        <v>43265</v>
      </c>
      <c r="E4844" s="120" t="s">
        <v>9113</v>
      </c>
      <c r="F4844" s="120" t="s">
        <v>1315</v>
      </c>
      <c r="G4844" s="120">
        <v>18006765</v>
      </c>
      <c r="H4844" s="124"/>
      <c r="I4844" s="128" t="s">
        <v>10908</v>
      </c>
      <c r="J4844" s="124"/>
      <c r="K4844" s="124"/>
      <c r="L4844" s="124"/>
      <c r="M4844" s="124"/>
      <c r="N4844" s="207">
        <v>141.32</v>
      </c>
      <c r="O4844" s="207">
        <v>0</v>
      </c>
      <c r="P4844" s="124" t="s">
        <v>1314</v>
      </c>
    </row>
    <row r="4845" spans="1:16" ht="76.5">
      <c r="A4845" s="257">
        <v>25</v>
      </c>
      <c r="B4845" s="124"/>
      <c r="C4845" s="125" t="s">
        <v>694</v>
      </c>
      <c r="D4845" s="119">
        <v>43265</v>
      </c>
      <c r="E4845" s="120" t="s">
        <v>9114</v>
      </c>
      <c r="F4845" s="120" t="s">
        <v>1315</v>
      </c>
      <c r="G4845" s="120">
        <v>18006764</v>
      </c>
      <c r="H4845" s="124"/>
      <c r="I4845" s="128" t="s">
        <v>10909</v>
      </c>
      <c r="J4845" s="124"/>
      <c r="K4845" s="124"/>
      <c r="L4845" s="124"/>
      <c r="M4845" s="124"/>
      <c r="N4845" s="207">
        <v>53.52</v>
      </c>
      <c r="O4845" s="207">
        <v>0</v>
      </c>
      <c r="P4845" s="124" t="s">
        <v>1314</v>
      </c>
    </row>
    <row r="4846" spans="1:16" ht="76.5">
      <c r="A4846" s="257">
        <v>25</v>
      </c>
      <c r="B4846" s="124"/>
      <c r="C4846" s="125" t="s">
        <v>694</v>
      </c>
      <c r="D4846" s="119">
        <v>43265</v>
      </c>
      <c r="E4846" s="120" t="s">
        <v>9115</v>
      </c>
      <c r="F4846" s="120" t="s">
        <v>1315</v>
      </c>
      <c r="G4846" s="120">
        <v>18006761</v>
      </c>
      <c r="H4846" s="124"/>
      <c r="I4846" s="128" t="s">
        <v>10910</v>
      </c>
      <c r="J4846" s="124"/>
      <c r="K4846" s="124"/>
      <c r="L4846" s="124"/>
      <c r="M4846" s="124"/>
      <c r="N4846" s="207">
        <v>4159.16</v>
      </c>
      <c r="O4846" s="207">
        <v>0</v>
      </c>
      <c r="P4846" s="124" t="s">
        <v>1314</v>
      </c>
    </row>
    <row r="4847" spans="1:16" ht="76.5">
      <c r="A4847" s="257">
        <v>25</v>
      </c>
      <c r="B4847" s="124"/>
      <c r="C4847" s="125" t="s">
        <v>694</v>
      </c>
      <c r="D4847" s="119">
        <v>43265</v>
      </c>
      <c r="E4847" s="120" t="s">
        <v>9116</v>
      </c>
      <c r="F4847" s="120" t="s">
        <v>1315</v>
      </c>
      <c r="G4847" s="120">
        <v>18006759</v>
      </c>
      <c r="H4847" s="124"/>
      <c r="I4847" s="128" t="s">
        <v>10911</v>
      </c>
      <c r="J4847" s="124"/>
      <c r="K4847" s="124"/>
      <c r="L4847" s="124"/>
      <c r="M4847" s="124"/>
      <c r="N4847" s="207">
        <v>316.33</v>
      </c>
      <c r="O4847" s="207">
        <v>0</v>
      </c>
      <c r="P4847" s="124" t="s">
        <v>1314</v>
      </c>
    </row>
    <row r="4848" spans="1:16" ht="76.5">
      <c r="A4848" s="257">
        <v>25</v>
      </c>
      <c r="B4848" s="124"/>
      <c r="C4848" s="125" t="s">
        <v>694</v>
      </c>
      <c r="D4848" s="119">
        <v>43265</v>
      </c>
      <c r="E4848" s="120" t="s">
        <v>9117</v>
      </c>
      <c r="F4848" s="120" t="s">
        <v>1315</v>
      </c>
      <c r="G4848" s="120">
        <v>18006754</v>
      </c>
      <c r="H4848" s="124"/>
      <c r="I4848" s="128" t="s">
        <v>10912</v>
      </c>
      <c r="J4848" s="124"/>
      <c r="K4848" s="124"/>
      <c r="L4848" s="124"/>
      <c r="M4848" s="124"/>
      <c r="N4848" s="207">
        <v>4460.42</v>
      </c>
      <c r="O4848" s="207">
        <v>0</v>
      </c>
      <c r="P4848" s="124" t="s">
        <v>1314</v>
      </c>
    </row>
    <row r="4849" spans="1:16" ht="76.5">
      <c r="A4849" s="257">
        <v>25</v>
      </c>
      <c r="B4849" s="124"/>
      <c r="C4849" s="125" t="s">
        <v>694</v>
      </c>
      <c r="D4849" s="119">
        <v>43265</v>
      </c>
      <c r="E4849" s="120" t="s">
        <v>9118</v>
      </c>
      <c r="F4849" s="120" t="s">
        <v>1315</v>
      </c>
      <c r="G4849" s="120">
        <v>18006752</v>
      </c>
      <c r="H4849" s="124"/>
      <c r="I4849" s="128" t="s">
        <v>10913</v>
      </c>
      <c r="J4849" s="124"/>
      <c r="K4849" s="124"/>
      <c r="L4849" s="124"/>
      <c r="M4849" s="124"/>
      <c r="N4849" s="207">
        <v>9551.4699999999993</v>
      </c>
      <c r="O4849" s="207">
        <v>0</v>
      </c>
      <c r="P4849" s="124" t="s">
        <v>1314</v>
      </c>
    </row>
    <row r="4850" spans="1:16" ht="76.5">
      <c r="A4850" s="257">
        <v>25</v>
      </c>
      <c r="B4850" s="124"/>
      <c r="C4850" s="125" t="s">
        <v>694</v>
      </c>
      <c r="D4850" s="119">
        <v>43265</v>
      </c>
      <c r="E4850" s="120" t="s">
        <v>9119</v>
      </c>
      <c r="F4850" s="120" t="s">
        <v>1315</v>
      </c>
      <c r="G4850" s="120">
        <v>18006905</v>
      </c>
      <c r="H4850" s="124"/>
      <c r="I4850" s="128" t="s">
        <v>10914</v>
      </c>
      <c r="J4850" s="124"/>
      <c r="K4850" s="124"/>
      <c r="L4850" s="124"/>
      <c r="M4850" s="124"/>
      <c r="N4850" s="207">
        <v>0.06</v>
      </c>
      <c r="O4850" s="207">
        <v>0</v>
      </c>
      <c r="P4850" s="124" t="s">
        <v>1314</v>
      </c>
    </row>
    <row r="4851" spans="1:16" ht="76.5">
      <c r="A4851" s="257">
        <v>340</v>
      </c>
      <c r="B4851" s="124"/>
      <c r="C4851" s="125" t="s">
        <v>814</v>
      </c>
      <c r="D4851" s="119">
        <v>43265</v>
      </c>
      <c r="E4851" s="120" t="s">
        <v>9120</v>
      </c>
      <c r="F4851" s="120" t="s">
        <v>15</v>
      </c>
      <c r="G4851" s="120">
        <v>5224</v>
      </c>
      <c r="H4851" s="124"/>
      <c r="I4851" s="128" t="s">
        <v>10915</v>
      </c>
      <c r="J4851" s="124"/>
      <c r="K4851" s="124"/>
      <c r="L4851" s="124"/>
      <c r="M4851" s="124"/>
      <c r="N4851" s="207">
        <v>270.27</v>
      </c>
      <c r="O4851" s="207">
        <v>0</v>
      </c>
      <c r="P4851" s="124" t="s">
        <v>1314</v>
      </c>
    </row>
    <row r="4852" spans="1:16" ht="76.5">
      <c r="A4852" s="257">
        <v>513</v>
      </c>
      <c r="B4852" s="124"/>
      <c r="C4852" s="125" t="s">
        <v>201</v>
      </c>
      <c r="D4852" s="119">
        <v>43265</v>
      </c>
      <c r="E4852" s="120" t="s">
        <v>9121</v>
      </c>
      <c r="F4852" s="120" t="s">
        <v>15</v>
      </c>
      <c r="G4852" s="120">
        <v>5214</v>
      </c>
      <c r="H4852" s="124"/>
      <c r="I4852" s="128" t="s">
        <v>10916</v>
      </c>
      <c r="J4852" s="124"/>
      <c r="K4852" s="124"/>
      <c r="L4852" s="124"/>
      <c r="M4852" s="124"/>
      <c r="N4852" s="207">
        <v>44295.15</v>
      </c>
      <c r="O4852" s="207">
        <v>0</v>
      </c>
      <c r="P4852" s="124" t="s">
        <v>1314</v>
      </c>
    </row>
    <row r="4853" spans="1:16" ht="76.5">
      <c r="A4853" s="257">
        <v>340</v>
      </c>
      <c r="B4853" s="124"/>
      <c r="C4853" s="125" t="s">
        <v>814</v>
      </c>
      <c r="D4853" s="119">
        <v>43265</v>
      </c>
      <c r="E4853" s="120" t="s">
        <v>9122</v>
      </c>
      <c r="F4853" s="120" t="s">
        <v>15</v>
      </c>
      <c r="G4853" s="120">
        <v>5225</v>
      </c>
      <c r="H4853" s="124"/>
      <c r="I4853" s="128" t="s">
        <v>10917</v>
      </c>
      <c r="J4853" s="124"/>
      <c r="K4853" s="124"/>
      <c r="L4853" s="124"/>
      <c r="M4853" s="124"/>
      <c r="N4853" s="207">
        <v>273.57</v>
      </c>
      <c r="O4853" s="207">
        <v>0</v>
      </c>
      <c r="P4853" s="124" t="s">
        <v>1314</v>
      </c>
    </row>
    <row r="4854" spans="1:16" ht="89.25">
      <c r="A4854" s="257">
        <v>340</v>
      </c>
      <c r="B4854" s="124"/>
      <c r="C4854" s="125" t="s">
        <v>814</v>
      </c>
      <c r="D4854" s="119">
        <v>43265</v>
      </c>
      <c r="E4854" s="120" t="s">
        <v>9123</v>
      </c>
      <c r="F4854" s="120" t="s">
        <v>15</v>
      </c>
      <c r="G4854" s="120">
        <v>5226</v>
      </c>
      <c r="H4854" s="124"/>
      <c r="I4854" s="128" t="s">
        <v>10918</v>
      </c>
      <c r="J4854" s="124"/>
      <c r="K4854" s="124"/>
      <c r="L4854" s="124"/>
      <c r="M4854" s="124"/>
      <c r="N4854" s="207">
        <v>302.31</v>
      </c>
      <c r="O4854" s="207">
        <v>0</v>
      </c>
      <c r="P4854" s="124" t="s">
        <v>1314</v>
      </c>
    </row>
    <row r="4855" spans="1:16" ht="89.25">
      <c r="A4855" s="257">
        <v>373</v>
      </c>
      <c r="B4855" s="124"/>
      <c r="C4855" s="125" t="s">
        <v>1269</v>
      </c>
      <c r="D4855" s="119">
        <v>43265</v>
      </c>
      <c r="E4855" s="120" t="s">
        <v>9124</v>
      </c>
      <c r="F4855" s="120" t="s">
        <v>1315</v>
      </c>
      <c r="G4855" s="120">
        <v>18060471</v>
      </c>
      <c r="H4855" s="124"/>
      <c r="I4855" s="128" t="s">
        <v>10919</v>
      </c>
      <c r="J4855" s="124"/>
      <c r="K4855" s="124"/>
      <c r="L4855" s="124"/>
      <c r="M4855" s="124"/>
      <c r="N4855" s="207">
        <v>0</v>
      </c>
      <c r="O4855" s="207">
        <v>8624295.0600000005</v>
      </c>
      <c r="P4855" s="124" t="s">
        <v>1314</v>
      </c>
    </row>
    <row r="4856" spans="1:16" ht="76.5">
      <c r="A4856" s="257" t="s">
        <v>620</v>
      </c>
      <c r="B4856" s="124"/>
      <c r="C4856" s="125" t="s">
        <v>714</v>
      </c>
      <c r="D4856" s="119">
        <v>43265</v>
      </c>
      <c r="E4856" s="120" t="s">
        <v>9125</v>
      </c>
      <c r="F4856" s="120" t="s">
        <v>6</v>
      </c>
      <c r="G4856" s="120">
        <v>986636</v>
      </c>
      <c r="H4856" s="124"/>
      <c r="I4856" s="128" t="s">
        <v>10920</v>
      </c>
      <c r="J4856" s="124"/>
      <c r="K4856" s="124"/>
      <c r="L4856" s="124"/>
      <c r="M4856" s="124"/>
      <c r="N4856" s="207">
        <v>0</v>
      </c>
      <c r="O4856" s="207">
        <v>80000</v>
      </c>
      <c r="P4856" s="124" t="s">
        <v>1314</v>
      </c>
    </row>
    <row r="4857" spans="1:16" ht="89.25">
      <c r="A4857" s="257">
        <v>76</v>
      </c>
      <c r="B4857" s="124"/>
      <c r="C4857" s="125" t="s">
        <v>706</v>
      </c>
      <c r="D4857" s="119">
        <v>43265</v>
      </c>
      <c r="E4857" s="120" t="s">
        <v>9126</v>
      </c>
      <c r="F4857" s="120" t="s">
        <v>15</v>
      </c>
      <c r="G4857" s="120">
        <v>5231</v>
      </c>
      <c r="H4857" s="124"/>
      <c r="I4857" s="128" t="s">
        <v>10921</v>
      </c>
      <c r="J4857" s="124"/>
      <c r="K4857" s="124"/>
      <c r="L4857" s="124"/>
      <c r="M4857" s="124"/>
      <c r="N4857" s="207">
        <v>293032.37</v>
      </c>
      <c r="O4857" s="207">
        <v>0</v>
      </c>
      <c r="P4857" s="124" t="s">
        <v>1314</v>
      </c>
    </row>
    <row r="4858" spans="1:16" ht="63.75">
      <c r="A4858" s="257">
        <v>373</v>
      </c>
      <c r="B4858" s="124"/>
      <c r="C4858" s="125" t="s">
        <v>1269</v>
      </c>
      <c r="D4858" s="119">
        <v>43265</v>
      </c>
      <c r="E4858" s="120" t="s">
        <v>9127</v>
      </c>
      <c r="F4858" s="120" t="s">
        <v>1315</v>
      </c>
      <c r="G4858" s="120">
        <v>18062810</v>
      </c>
      <c r="H4858" s="124"/>
      <c r="I4858" s="128" t="s">
        <v>10922</v>
      </c>
      <c r="J4858" s="124"/>
      <c r="K4858" s="124"/>
      <c r="L4858" s="124"/>
      <c r="M4858" s="124"/>
      <c r="N4858" s="207">
        <v>0</v>
      </c>
      <c r="O4858" s="207">
        <v>2616734.9</v>
      </c>
      <c r="P4858" s="124" t="s">
        <v>1314</v>
      </c>
    </row>
    <row r="4859" spans="1:16" ht="76.5">
      <c r="A4859" s="257">
        <v>86</v>
      </c>
      <c r="B4859" s="124"/>
      <c r="C4859" s="125" t="s">
        <v>710</v>
      </c>
      <c r="D4859" s="119">
        <v>43265</v>
      </c>
      <c r="E4859" s="120" t="s">
        <v>9128</v>
      </c>
      <c r="F4859" s="120" t="s">
        <v>6</v>
      </c>
      <c r="G4859" s="120">
        <v>924500</v>
      </c>
      <c r="H4859" s="124"/>
      <c r="I4859" s="128" t="s">
        <v>10923</v>
      </c>
      <c r="J4859" s="124"/>
      <c r="K4859" s="124"/>
      <c r="L4859" s="124"/>
      <c r="M4859" s="124"/>
      <c r="N4859" s="207">
        <v>0</v>
      </c>
      <c r="O4859" s="207">
        <v>173750.22</v>
      </c>
      <c r="P4859" s="124" t="s">
        <v>1314</v>
      </c>
    </row>
    <row r="4860" spans="1:16" ht="51">
      <c r="A4860" s="257">
        <v>513</v>
      </c>
      <c r="B4860" s="124"/>
      <c r="C4860" s="125" t="s">
        <v>201</v>
      </c>
      <c r="D4860" s="119">
        <v>43265</v>
      </c>
      <c r="E4860" s="120" t="s">
        <v>9129</v>
      </c>
      <c r="F4860" s="120" t="s">
        <v>15</v>
      </c>
      <c r="G4860" s="120">
        <v>761681</v>
      </c>
      <c r="H4860" s="124"/>
      <c r="I4860" s="128" t="s">
        <v>10924</v>
      </c>
      <c r="J4860" s="124"/>
      <c r="K4860" s="124"/>
      <c r="L4860" s="124"/>
      <c r="M4860" s="124"/>
      <c r="N4860" s="207">
        <v>50</v>
      </c>
      <c r="O4860" s="207">
        <v>0</v>
      </c>
      <c r="P4860" s="124" t="s">
        <v>1314</v>
      </c>
    </row>
    <row r="4861" spans="1:16" ht="51">
      <c r="A4861" s="257">
        <v>513</v>
      </c>
      <c r="B4861" s="124"/>
      <c r="C4861" s="125" t="s">
        <v>201</v>
      </c>
      <c r="D4861" s="119">
        <v>43265</v>
      </c>
      <c r="E4861" s="120" t="s">
        <v>9130</v>
      </c>
      <c r="F4861" s="120" t="s">
        <v>15</v>
      </c>
      <c r="G4861" s="120">
        <v>761688</v>
      </c>
      <c r="H4861" s="124"/>
      <c r="I4861" s="128" t="s">
        <v>4731</v>
      </c>
      <c r="J4861" s="124"/>
      <c r="K4861" s="124"/>
      <c r="L4861" s="124"/>
      <c r="M4861" s="124"/>
      <c r="N4861" s="207">
        <v>50</v>
      </c>
      <c r="O4861" s="207">
        <v>0</v>
      </c>
      <c r="P4861" s="124" t="s">
        <v>1314</v>
      </c>
    </row>
    <row r="4862" spans="1:16" ht="89.25">
      <c r="A4862" s="257">
        <v>15</v>
      </c>
      <c r="B4862" s="124"/>
      <c r="C4862" s="125" t="s">
        <v>691</v>
      </c>
      <c r="D4862" s="119">
        <v>43265</v>
      </c>
      <c r="E4862" s="120" t="s">
        <v>9131</v>
      </c>
      <c r="F4862" s="120" t="s">
        <v>6</v>
      </c>
      <c r="G4862" s="120">
        <v>3193</v>
      </c>
      <c r="H4862" s="124"/>
      <c r="I4862" s="128" t="s">
        <v>10925</v>
      </c>
      <c r="J4862" s="124"/>
      <c r="K4862" s="124"/>
      <c r="L4862" s="124"/>
      <c r="M4862" s="124"/>
      <c r="N4862" s="207">
        <v>0</v>
      </c>
      <c r="O4862" s="207">
        <v>443470.9</v>
      </c>
      <c r="P4862" s="124" t="s">
        <v>1314</v>
      </c>
    </row>
    <row r="4863" spans="1:16" ht="102">
      <c r="A4863" s="257" t="s">
        <v>622</v>
      </c>
      <c r="B4863" s="124"/>
      <c r="C4863" s="125" t="s">
        <v>715</v>
      </c>
      <c r="D4863" s="119">
        <v>43265</v>
      </c>
      <c r="E4863" s="120" t="s">
        <v>9132</v>
      </c>
      <c r="F4863" s="120" t="s">
        <v>11</v>
      </c>
      <c r="G4863" s="120">
        <v>924518</v>
      </c>
      <c r="H4863" s="124"/>
      <c r="I4863" s="128" t="s">
        <v>10926</v>
      </c>
      <c r="J4863" s="124"/>
      <c r="K4863" s="124"/>
      <c r="L4863" s="124"/>
      <c r="M4863" s="124"/>
      <c r="N4863" s="207">
        <v>50</v>
      </c>
      <c r="O4863" s="207">
        <v>0</v>
      </c>
      <c r="P4863" s="124" t="s">
        <v>1314</v>
      </c>
    </row>
    <row r="4864" spans="1:16" ht="38.25">
      <c r="A4864" s="257">
        <v>526</v>
      </c>
      <c r="B4864" s="124"/>
      <c r="C4864" s="125" t="s">
        <v>846</v>
      </c>
      <c r="D4864" s="119">
        <v>43266</v>
      </c>
      <c r="E4864" s="120" t="s">
        <v>9133</v>
      </c>
      <c r="F4864" s="120" t="s">
        <v>3</v>
      </c>
      <c r="G4864" s="120">
        <v>1631720</v>
      </c>
      <c r="H4864" s="124"/>
      <c r="I4864" s="128" t="s">
        <v>10927</v>
      </c>
      <c r="J4864" s="124"/>
      <c r="K4864" s="124"/>
      <c r="L4864" s="124"/>
      <c r="M4864" s="124"/>
      <c r="N4864" s="207">
        <v>0</v>
      </c>
      <c r="O4864" s="207">
        <v>160</v>
      </c>
      <c r="P4864" s="124" t="s">
        <v>1314</v>
      </c>
    </row>
    <row r="4865" spans="1:16" ht="38.25">
      <c r="A4865" s="257">
        <v>526</v>
      </c>
      <c r="B4865" s="124"/>
      <c r="C4865" s="125" t="s">
        <v>846</v>
      </c>
      <c r="D4865" s="119">
        <v>43266</v>
      </c>
      <c r="E4865" s="120" t="s">
        <v>9134</v>
      </c>
      <c r="F4865" s="120" t="s">
        <v>3</v>
      </c>
      <c r="G4865" s="120">
        <v>1631716</v>
      </c>
      <c r="H4865" s="124"/>
      <c r="I4865" s="128" t="s">
        <v>10928</v>
      </c>
      <c r="J4865" s="124"/>
      <c r="K4865" s="124"/>
      <c r="L4865" s="124"/>
      <c r="M4865" s="124"/>
      <c r="N4865" s="207">
        <v>0</v>
      </c>
      <c r="O4865" s="207">
        <v>180</v>
      </c>
      <c r="P4865" s="124" t="s">
        <v>1314</v>
      </c>
    </row>
    <row r="4866" spans="1:16" ht="51">
      <c r="A4866" s="257">
        <v>591</v>
      </c>
      <c r="B4866" s="124"/>
      <c r="C4866" s="125" t="s">
        <v>861</v>
      </c>
      <c r="D4866" s="119">
        <v>43266</v>
      </c>
      <c r="E4866" s="120" t="s">
        <v>9135</v>
      </c>
      <c r="F4866" s="120" t="s">
        <v>3</v>
      </c>
      <c r="G4866" s="120">
        <v>1631745</v>
      </c>
      <c r="H4866" s="124"/>
      <c r="I4866" s="128" t="s">
        <v>10929</v>
      </c>
      <c r="J4866" s="124"/>
      <c r="K4866" s="124"/>
      <c r="L4866" s="124"/>
      <c r="M4866" s="124"/>
      <c r="N4866" s="207">
        <v>0</v>
      </c>
      <c r="O4866" s="207">
        <v>207.78</v>
      </c>
      <c r="P4866" s="124" t="s">
        <v>1314</v>
      </c>
    </row>
    <row r="4867" spans="1:16" ht="51">
      <c r="A4867" s="257" t="s">
        <v>619</v>
      </c>
      <c r="B4867" s="124"/>
      <c r="C4867" s="125" t="s">
        <v>713</v>
      </c>
      <c r="D4867" s="119">
        <v>43266</v>
      </c>
      <c r="E4867" s="120" t="s">
        <v>9136</v>
      </c>
      <c r="F4867" s="120" t="s">
        <v>3</v>
      </c>
      <c r="G4867" s="120">
        <v>1631749</v>
      </c>
      <c r="H4867" s="124"/>
      <c r="I4867" s="128" t="s">
        <v>10930</v>
      </c>
      <c r="J4867" s="124"/>
      <c r="K4867" s="124"/>
      <c r="L4867" s="124"/>
      <c r="M4867" s="124"/>
      <c r="N4867" s="207">
        <v>0</v>
      </c>
      <c r="O4867" s="207">
        <v>1279.52</v>
      </c>
      <c r="P4867" s="124" t="s">
        <v>1314</v>
      </c>
    </row>
    <row r="4868" spans="1:16" ht="51">
      <c r="A4868" s="257" t="s">
        <v>619</v>
      </c>
      <c r="B4868" s="124"/>
      <c r="C4868" s="125" t="s">
        <v>713</v>
      </c>
      <c r="D4868" s="119">
        <v>43266</v>
      </c>
      <c r="E4868" s="120" t="s">
        <v>9137</v>
      </c>
      <c r="F4868" s="120" t="s">
        <v>3</v>
      </c>
      <c r="G4868" s="120">
        <v>1631750</v>
      </c>
      <c r="H4868" s="124"/>
      <c r="I4868" s="128" t="s">
        <v>10931</v>
      </c>
      <c r="J4868" s="124"/>
      <c r="K4868" s="124"/>
      <c r="L4868" s="124"/>
      <c r="M4868" s="124"/>
      <c r="N4868" s="207">
        <v>0</v>
      </c>
      <c r="O4868" s="207">
        <v>149.41</v>
      </c>
      <c r="P4868" s="124" t="s">
        <v>1314</v>
      </c>
    </row>
    <row r="4869" spans="1:16" ht="51">
      <c r="A4869" s="257" t="s">
        <v>619</v>
      </c>
      <c r="B4869" s="124"/>
      <c r="C4869" s="125" t="s">
        <v>713</v>
      </c>
      <c r="D4869" s="119">
        <v>43266</v>
      </c>
      <c r="E4869" s="120" t="s">
        <v>9138</v>
      </c>
      <c r="F4869" s="120" t="s">
        <v>3</v>
      </c>
      <c r="G4869" s="120">
        <v>1631752</v>
      </c>
      <c r="H4869" s="124"/>
      <c r="I4869" s="128" t="s">
        <v>10932</v>
      </c>
      <c r="J4869" s="124"/>
      <c r="K4869" s="124"/>
      <c r="L4869" s="124"/>
      <c r="M4869" s="124"/>
      <c r="N4869" s="207">
        <v>0</v>
      </c>
      <c r="O4869" s="207">
        <v>321.09000000000003</v>
      </c>
      <c r="P4869" s="124" t="s">
        <v>1314</v>
      </c>
    </row>
    <row r="4870" spans="1:16" ht="51">
      <c r="A4870" s="257" t="s">
        <v>619</v>
      </c>
      <c r="B4870" s="124"/>
      <c r="C4870" s="125" t="s">
        <v>713</v>
      </c>
      <c r="D4870" s="119">
        <v>43266</v>
      </c>
      <c r="E4870" s="120" t="s">
        <v>9139</v>
      </c>
      <c r="F4870" s="120" t="s">
        <v>3</v>
      </c>
      <c r="G4870" s="120">
        <v>1631754</v>
      </c>
      <c r="H4870" s="124"/>
      <c r="I4870" s="128" t="s">
        <v>10933</v>
      </c>
      <c r="J4870" s="124"/>
      <c r="K4870" s="124"/>
      <c r="L4870" s="124"/>
      <c r="M4870" s="124"/>
      <c r="N4870" s="207">
        <v>0</v>
      </c>
      <c r="O4870" s="207">
        <v>373.2</v>
      </c>
      <c r="P4870" s="124" t="s">
        <v>1314</v>
      </c>
    </row>
    <row r="4871" spans="1:16" ht="51">
      <c r="A4871" s="257" t="s">
        <v>619</v>
      </c>
      <c r="B4871" s="124"/>
      <c r="C4871" s="125" t="s">
        <v>713</v>
      </c>
      <c r="D4871" s="119">
        <v>43266</v>
      </c>
      <c r="E4871" s="120" t="s">
        <v>9140</v>
      </c>
      <c r="F4871" s="120" t="s">
        <v>3</v>
      </c>
      <c r="G4871" s="120">
        <v>1631756</v>
      </c>
      <c r="H4871" s="124"/>
      <c r="I4871" s="128" t="s">
        <v>10934</v>
      </c>
      <c r="J4871" s="124"/>
      <c r="K4871" s="124"/>
      <c r="L4871" s="124"/>
      <c r="M4871" s="124"/>
      <c r="N4871" s="207">
        <v>0</v>
      </c>
      <c r="O4871" s="207">
        <v>981.91</v>
      </c>
      <c r="P4871" s="124" t="s">
        <v>1314</v>
      </c>
    </row>
    <row r="4872" spans="1:16" ht="51">
      <c r="A4872" s="257" t="s">
        <v>619</v>
      </c>
      <c r="B4872" s="124"/>
      <c r="C4872" s="125" t="s">
        <v>713</v>
      </c>
      <c r="D4872" s="119">
        <v>43266</v>
      </c>
      <c r="E4872" s="120" t="s">
        <v>9141</v>
      </c>
      <c r="F4872" s="120" t="s">
        <v>3</v>
      </c>
      <c r="G4872" s="120">
        <v>1631768</v>
      </c>
      <c r="H4872" s="124"/>
      <c r="I4872" s="128" t="s">
        <v>10935</v>
      </c>
      <c r="J4872" s="124"/>
      <c r="K4872" s="124"/>
      <c r="L4872" s="124"/>
      <c r="M4872" s="124"/>
      <c r="N4872" s="207">
        <v>0</v>
      </c>
      <c r="O4872" s="207">
        <v>1890.2</v>
      </c>
      <c r="P4872" s="124" t="s">
        <v>1314</v>
      </c>
    </row>
    <row r="4873" spans="1:16" ht="63.75">
      <c r="A4873" s="257">
        <v>48</v>
      </c>
      <c r="B4873" s="124"/>
      <c r="C4873" s="125" t="s">
        <v>700</v>
      </c>
      <c r="D4873" s="119">
        <v>43266</v>
      </c>
      <c r="E4873" s="120" t="s">
        <v>9142</v>
      </c>
      <c r="F4873" s="120" t="s">
        <v>3</v>
      </c>
      <c r="G4873" s="120">
        <v>1631635</v>
      </c>
      <c r="H4873" s="124"/>
      <c r="I4873" s="128" t="s">
        <v>10936</v>
      </c>
      <c r="J4873" s="124"/>
      <c r="K4873" s="124"/>
      <c r="L4873" s="124"/>
      <c r="M4873" s="124"/>
      <c r="N4873" s="207">
        <v>0</v>
      </c>
      <c r="O4873" s="207">
        <v>39039</v>
      </c>
      <c r="P4873" s="124" t="s">
        <v>1314</v>
      </c>
    </row>
    <row r="4874" spans="1:16" ht="63.75">
      <c r="A4874" s="257">
        <v>48</v>
      </c>
      <c r="B4874" s="124"/>
      <c r="C4874" s="125" t="s">
        <v>700</v>
      </c>
      <c r="D4874" s="119">
        <v>43266</v>
      </c>
      <c r="E4874" s="120" t="s">
        <v>9143</v>
      </c>
      <c r="F4874" s="120" t="s">
        <v>3</v>
      </c>
      <c r="G4874" s="120">
        <v>1631640</v>
      </c>
      <c r="H4874" s="124"/>
      <c r="I4874" s="128" t="s">
        <v>10937</v>
      </c>
      <c r="J4874" s="124"/>
      <c r="K4874" s="124"/>
      <c r="L4874" s="124"/>
      <c r="M4874" s="124"/>
      <c r="N4874" s="207">
        <v>0</v>
      </c>
      <c r="O4874" s="207">
        <v>6223</v>
      </c>
      <c r="P4874" s="124" t="s">
        <v>1314</v>
      </c>
    </row>
    <row r="4875" spans="1:16" ht="51">
      <c r="A4875" s="257">
        <v>373</v>
      </c>
      <c r="B4875" s="124"/>
      <c r="C4875" s="125" t="s">
        <v>1269</v>
      </c>
      <c r="D4875" s="119">
        <v>43266</v>
      </c>
      <c r="E4875" s="120" t="s">
        <v>9144</v>
      </c>
      <c r="F4875" s="120" t="s">
        <v>3</v>
      </c>
      <c r="G4875" s="120">
        <v>1631654</v>
      </c>
      <c r="H4875" s="124"/>
      <c r="I4875" s="128" t="s">
        <v>10938</v>
      </c>
      <c r="J4875" s="124"/>
      <c r="K4875" s="124"/>
      <c r="L4875" s="124"/>
      <c r="M4875" s="124"/>
      <c r="N4875" s="207">
        <v>0</v>
      </c>
      <c r="O4875" s="207">
        <v>1268.54</v>
      </c>
      <c r="P4875" s="124" t="s">
        <v>1314</v>
      </c>
    </row>
    <row r="4876" spans="1:16" ht="51">
      <c r="A4876" s="257">
        <v>35</v>
      </c>
      <c r="B4876" s="124"/>
      <c r="C4876" s="125" t="s">
        <v>696</v>
      </c>
      <c r="D4876" s="119">
        <v>43266</v>
      </c>
      <c r="E4876" s="120" t="s">
        <v>9145</v>
      </c>
      <c r="F4876" s="120" t="s">
        <v>3</v>
      </c>
      <c r="G4876" s="120">
        <v>1631700</v>
      </c>
      <c r="H4876" s="124"/>
      <c r="I4876" s="128" t="s">
        <v>10939</v>
      </c>
      <c r="J4876" s="124"/>
      <c r="K4876" s="124"/>
      <c r="L4876" s="124"/>
      <c r="M4876" s="124"/>
      <c r="N4876" s="207">
        <v>0</v>
      </c>
      <c r="O4876" s="207">
        <v>1200</v>
      </c>
      <c r="P4876" s="124" t="s">
        <v>1314</v>
      </c>
    </row>
    <row r="4877" spans="1:16" ht="51">
      <c r="A4877" s="257">
        <v>48</v>
      </c>
      <c r="B4877" s="124"/>
      <c r="C4877" s="125" t="s">
        <v>700</v>
      </c>
      <c r="D4877" s="119">
        <v>43266</v>
      </c>
      <c r="E4877" s="120" t="s">
        <v>9146</v>
      </c>
      <c r="F4877" s="120" t="s">
        <v>3</v>
      </c>
      <c r="G4877" s="120">
        <v>1631786</v>
      </c>
      <c r="H4877" s="124"/>
      <c r="I4877" s="128" t="s">
        <v>10940</v>
      </c>
      <c r="J4877" s="124"/>
      <c r="K4877" s="124"/>
      <c r="L4877" s="124"/>
      <c r="M4877" s="124"/>
      <c r="N4877" s="207">
        <v>0</v>
      </c>
      <c r="O4877" s="207">
        <v>0.01</v>
      </c>
      <c r="P4877" s="124" t="s">
        <v>3943</v>
      </c>
    </row>
    <row r="4878" spans="1:16" ht="38.25">
      <c r="A4878" s="257">
        <v>373</v>
      </c>
      <c r="B4878" s="124"/>
      <c r="C4878" s="125" t="s">
        <v>1269</v>
      </c>
      <c r="D4878" s="119">
        <v>43266</v>
      </c>
      <c r="E4878" s="120" t="s">
        <v>9147</v>
      </c>
      <c r="F4878" s="120" t="s">
        <v>3</v>
      </c>
      <c r="G4878" s="120">
        <v>1631795</v>
      </c>
      <c r="H4878" s="124"/>
      <c r="I4878" s="128" t="s">
        <v>10941</v>
      </c>
      <c r="J4878" s="124"/>
      <c r="K4878" s="124"/>
      <c r="L4878" s="124"/>
      <c r="M4878" s="124"/>
      <c r="N4878" s="207">
        <v>0</v>
      </c>
      <c r="O4878" s="207">
        <v>224.16</v>
      </c>
      <c r="P4878" s="124" t="s">
        <v>1314</v>
      </c>
    </row>
    <row r="4879" spans="1:16" ht="51">
      <c r="A4879" s="257" t="s">
        <v>619</v>
      </c>
      <c r="B4879" s="124"/>
      <c r="C4879" s="125" t="s">
        <v>713</v>
      </c>
      <c r="D4879" s="119">
        <v>43266</v>
      </c>
      <c r="E4879" s="120" t="s">
        <v>9148</v>
      </c>
      <c r="F4879" s="120" t="s">
        <v>3</v>
      </c>
      <c r="G4879" s="120">
        <v>1631813</v>
      </c>
      <c r="H4879" s="124"/>
      <c r="I4879" s="128" t="s">
        <v>10942</v>
      </c>
      <c r="J4879" s="124"/>
      <c r="K4879" s="124"/>
      <c r="L4879" s="124"/>
      <c r="M4879" s="124"/>
      <c r="N4879" s="207">
        <v>0</v>
      </c>
      <c r="O4879" s="207">
        <v>1459.32</v>
      </c>
      <c r="P4879" s="124" t="s">
        <v>1314</v>
      </c>
    </row>
    <row r="4880" spans="1:16" ht="51">
      <c r="A4880" s="257">
        <v>592</v>
      </c>
      <c r="B4880" s="124"/>
      <c r="C4880" s="125" t="s">
        <v>862</v>
      </c>
      <c r="D4880" s="119">
        <v>43266</v>
      </c>
      <c r="E4880" s="120" t="s">
        <v>9149</v>
      </c>
      <c r="F4880" s="120" t="s">
        <v>3</v>
      </c>
      <c r="G4880" s="120">
        <v>1631843</v>
      </c>
      <c r="H4880" s="124"/>
      <c r="I4880" s="128" t="s">
        <v>10943</v>
      </c>
      <c r="J4880" s="124"/>
      <c r="K4880" s="124"/>
      <c r="L4880" s="124"/>
      <c r="M4880" s="124"/>
      <c r="N4880" s="207">
        <v>0</v>
      </c>
      <c r="O4880" s="207">
        <v>276.5</v>
      </c>
      <c r="P4880" s="124" t="s">
        <v>1314</v>
      </c>
    </row>
    <row r="4881" spans="1:16" ht="51">
      <c r="A4881" s="257">
        <v>81</v>
      </c>
      <c r="B4881" s="124"/>
      <c r="C4881" s="125" t="s">
        <v>709</v>
      </c>
      <c r="D4881" s="119">
        <v>43266</v>
      </c>
      <c r="E4881" s="120" t="s">
        <v>9150</v>
      </c>
      <c r="F4881" s="120" t="s">
        <v>3</v>
      </c>
      <c r="G4881" s="120">
        <v>1631845</v>
      </c>
      <c r="H4881" s="124"/>
      <c r="I4881" s="128" t="s">
        <v>10944</v>
      </c>
      <c r="J4881" s="124"/>
      <c r="K4881" s="124"/>
      <c r="L4881" s="124"/>
      <c r="M4881" s="124"/>
      <c r="N4881" s="207">
        <v>0</v>
      </c>
      <c r="O4881" s="207">
        <v>2572</v>
      </c>
      <c r="P4881" s="124" t="s">
        <v>1314</v>
      </c>
    </row>
    <row r="4882" spans="1:16" ht="63.75">
      <c r="A4882" s="257">
        <v>291</v>
      </c>
      <c r="B4882" s="124"/>
      <c r="C4882" s="125" t="s">
        <v>794</v>
      </c>
      <c r="D4882" s="119">
        <v>43266</v>
      </c>
      <c r="E4882" s="120" t="s">
        <v>9151</v>
      </c>
      <c r="F4882" s="120" t="s">
        <v>3</v>
      </c>
      <c r="G4882" s="120">
        <v>1631565</v>
      </c>
      <c r="H4882" s="124"/>
      <c r="I4882" s="128" t="s">
        <v>10945</v>
      </c>
      <c r="J4882" s="124"/>
      <c r="K4882" s="124"/>
      <c r="L4882" s="124"/>
      <c r="M4882" s="124"/>
      <c r="N4882" s="207">
        <v>0</v>
      </c>
      <c r="O4882" s="207">
        <v>3091437.43</v>
      </c>
      <c r="P4882" s="124" t="s">
        <v>1314</v>
      </c>
    </row>
    <row r="4883" spans="1:16" ht="63.75">
      <c r="A4883" s="257" t="s">
        <v>619</v>
      </c>
      <c r="B4883" s="124"/>
      <c r="C4883" s="125" t="s">
        <v>713</v>
      </c>
      <c r="D4883" s="119">
        <v>43266</v>
      </c>
      <c r="E4883" s="120" t="s">
        <v>9152</v>
      </c>
      <c r="F4883" s="120" t="s">
        <v>3</v>
      </c>
      <c r="G4883" s="120">
        <v>1631580</v>
      </c>
      <c r="H4883" s="124"/>
      <c r="I4883" s="128" t="s">
        <v>10946</v>
      </c>
      <c r="J4883" s="124"/>
      <c r="K4883" s="124"/>
      <c r="L4883" s="124"/>
      <c r="M4883" s="124"/>
      <c r="N4883" s="207">
        <v>0</v>
      </c>
      <c r="O4883" s="207">
        <v>1537.5</v>
      </c>
      <c r="P4883" s="124" t="s">
        <v>1314</v>
      </c>
    </row>
    <row r="4884" spans="1:16" ht="63.75">
      <c r="A4884" s="257">
        <v>48</v>
      </c>
      <c r="B4884" s="124"/>
      <c r="C4884" s="125" t="s">
        <v>700</v>
      </c>
      <c r="D4884" s="119">
        <v>43266</v>
      </c>
      <c r="E4884" s="120" t="s">
        <v>9153</v>
      </c>
      <c r="F4884" s="120" t="s">
        <v>3</v>
      </c>
      <c r="G4884" s="120">
        <v>1631599</v>
      </c>
      <c r="H4884" s="124"/>
      <c r="I4884" s="128" t="s">
        <v>10947</v>
      </c>
      <c r="J4884" s="124"/>
      <c r="K4884" s="124"/>
      <c r="L4884" s="124"/>
      <c r="M4884" s="124"/>
      <c r="N4884" s="207">
        <v>0</v>
      </c>
      <c r="O4884" s="207">
        <v>411</v>
      </c>
      <c r="P4884" s="124" t="s">
        <v>1314</v>
      </c>
    </row>
    <row r="4885" spans="1:16" ht="63.75">
      <c r="A4885" s="257">
        <v>48</v>
      </c>
      <c r="B4885" s="124"/>
      <c r="C4885" s="125" t="s">
        <v>700</v>
      </c>
      <c r="D4885" s="119">
        <v>43266</v>
      </c>
      <c r="E4885" s="120" t="s">
        <v>9154</v>
      </c>
      <c r="F4885" s="120" t="s">
        <v>3</v>
      </c>
      <c r="G4885" s="120">
        <v>1631605</v>
      </c>
      <c r="H4885" s="124"/>
      <c r="I4885" s="128" t="s">
        <v>10948</v>
      </c>
      <c r="J4885" s="124"/>
      <c r="K4885" s="124"/>
      <c r="L4885" s="124"/>
      <c r="M4885" s="124"/>
      <c r="N4885" s="207">
        <v>0</v>
      </c>
      <c r="O4885" s="207">
        <v>17106.5</v>
      </c>
      <c r="P4885" s="124" t="s">
        <v>1314</v>
      </c>
    </row>
    <row r="4886" spans="1:16" ht="51">
      <c r="A4886" s="257" t="s">
        <v>619</v>
      </c>
      <c r="B4886" s="124"/>
      <c r="C4886" s="125" t="s">
        <v>713</v>
      </c>
      <c r="D4886" s="119">
        <v>43266</v>
      </c>
      <c r="E4886" s="120" t="s">
        <v>9155</v>
      </c>
      <c r="F4886" s="120" t="s">
        <v>3</v>
      </c>
      <c r="G4886" s="120">
        <v>1631609</v>
      </c>
      <c r="H4886" s="124"/>
      <c r="I4886" s="128" t="s">
        <v>10949</v>
      </c>
      <c r="J4886" s="124"/>
      <c r="K4886" s="124"/>
      <c r="L4886" s="124"/>
      <c r="M4886" s="124"/>
      <c r="N4886" s="207">
        <v>0</v>
      </c>
      <c r="O4886" s="207">
        <v>462</v>
      </c>
      <c r="P4886" s="124" t="s">
        <v>1314</v>
      </c>
    </row>
    <row r="4887" spans="1:16" ht="89.25">
      <c r="A4887" s="257">
        <v>206</v>
      </c>
      <c r="B4887" s="124"/>
      <c r="C4887" s="125" t="s">
        <v>758</v>
      </c>
      <c r="D4887" s="119">
        <v>43266</v>
      </c>
      <c r="E4887" s="120" t="s">
        <v>9156</v>
      </c>
      <c r="F4887" s="120" t="s">
        <v>15</v>
      </c>
      <c r="G4887" s="120">
        <v>5233</v>
      </c>
      <c r="H4887" s="124"/>
      <c r="I4887" s="128" t="s">
        <v>10950</v>
      </c>
      <c r="J4887" s="124"/>
      <c r="K4887" s="124"/>
      <c r="L4887" s="124"/>
      <c r="M4887" s="124"/>
      <c r="N4887" s="207">
        <v>380.24</v>
      </c>
      <c r="O4887" s="207">
        <v>0</v>
      </c>
      <c r="P4887" s="124" t="s">
        <v>1314</v>
      </c>
    </row>
    <row r="4888" spans="1:16" ht="102">
      <c r="A4888" s="257">
        <v>206</v>
      </c>
      <c r="B4888" s="124"/>
      <c r="C4888" s="125" t="s">
        <v>758</v>
      </c>
      <c r="D4888" s="191">
        <v>43266</v>
      </c>
      <c r="E4888" s="124" t="s">
        <v>9157</v>
      </c>
      <c r="F4888" s="124" t="s">
        <v>15</v>
      </c>
      <c r="G4888" s="124">
        <v>5232</v>
      </c>
      <c r="H4888" s="124"/>
      <c r="I4888" s="128" t="s">
        <v>10951</v>
      </c>
      <c r="J4888" s="124"/>
      <c r="K4888" s="124"/>
      <c r="L4888" s="124"/>
      <c r="M4888" s="124"/>
      <c r="N4888" s="193">
        <v>270.14</v>
      </c>
      <c r="O4888" s="193">
        <v>0</v>
      </c>
      <c r="P4888" s="124" t="s">
        <v>1314</v>
      </c>
    </row>
    <row r="4889" spans="1:16" ht="102">
      <c r="A4889" s="257">
        <v>206</v>
      </c>
      <c r="B4889" s="124"/>
      <c r="C4889" s="125" t="s">
        <v>758</v>
      </c>
      <c r="D4889" s="191">
        <v>43266</v>
      </c>
      <c r="E4889" s="124" t="s">
        <v>9158</v>
      </c>
      <c r="F4889" s="124" t="s">
        <v>15</v>
      </c>
      <c r="G4889" s="124">
        <v>5234</v>
      </c>
      <c r="H4889" s="124"/>
      <c r="I4889" s="128" t="s">
        <v>10952</v>
      </c>
      <c r="J4889" s="124"/>
      <c r="K4889" s="124"/>
      <c r="L4889" s="124"/>
      <c r="M4889" s="124"/>
      <c r="N4889" s="193">
        <v>280.29000000000002</v>
      </c>
      <c r="O4889" s="193">
        <v>0</v>
      </c>
      <c r="P4889" s="124" t="s">
        <v>1314</v>
      </c>
    </row>
    <row r="4890" spans="1:16" ht="51">
      <c r="A4890" s="257" t="s">
        <v>620</v>
      </c>
      <c r="B4890" s="124"/>
      <c r="C4890" s="125" t="s">
        <v>714</v>
      </c>
      <c r="D4890" s="191">
        <v>43266</v>
      </c>
      <c r="E4890" s="124" t="s">
        <v>9159</v>
      </c>
      <c r="F4890" s="124" t="s">
        <v>11</v>
      </c>
      <c r="G4890" s="124">
        <v>10909</v>
      </c>
      <c r="H4890" s="124"/>
      <c r="I4890" s="128" t="s">
        <v>10953</v>
      </c>
      <c r="J4890" s="124"/>
      <c r="K4890" s="124"/>
      <c r="L4890" s="124"/>
      <c r="M4890" s="124"/>
      <c r="N4890" s="193">
        <v>335.24</v>
      </c>
      <c r="O4890" s="193">
        <v>0</v>
      </c>
      <c r="P4890" s="124" t="s">
        <v>1314</v>
      </c>
    </row>
    <row r="4891" spans="1:16" ht="51">
      <c r="A4891" s="257">
        <v>513</v>
      </c>
      <c r="B4891" s="124"/>
      <c r="C4891" s="125" t="s">
        <v>201</v>
      </c>
      <c r="D4891" s="191">
        <v>43266</v>
      </c>
      <c r="E4891" s="124" t="s">
        <v>9160</v>
      </c>
      <c r="F4891" s="124" t="s">
        <v>15</v>
      </c>
      <c r="G4891" s="124">
        <v>761905</v>
      </c>
      <c r="H4891" s="124"/>
      <c r="I4891" s="128" t="s">
        <v>10954</v>
      </c>
      <c r="J4891" s="124"/>
      <c r="K4891" s="124"/>
      <c r="L4891" s="124"/>
      <c r="M4891" s="124"/>
      <c r="N4891" s="193">
        <v>50</v>
      </c>
      <c r="O4891" s="193">
        <v>0</v>
      </c>
      <c r="P4891" s="124" t="s">
        <v>1314</v>
      </c>
    </row>
    <row r="4892" spans="1:16" ht="63.75">
      <c r="A4892" s="257">
        <v>513</v>
      </c>
      <c r="B4892" s="124"/>
      <c r="C4892" s="125" t="s">
        <v>201</v>
      </c>
      <c r="D4892" s="191">
        <v>43266</v>
      </c>
      <c r="E4892" s="124" t="s">
        <v>9161</v>
      </c>
      <c r="F4892" s="124" t="s">
        <v>15</v>
      </c>
      <c r="G4892" s="124">
        <v>761907</v>
      </c>
      <c r="H4892" s="124"/>
      <c r="I4892" s="128" t="s">
        <v>10955</v>
      </c>
      <c r="J4892" s="124"/>
      <c r="K4892" s="124"/>
      <c r="L4892" s="124"/>
      <c r="M4892" s="124"/>
      <c r="N4892" s="193">
        <v>50</v>
      </c>
      <c r="O4892" s="193">
        <v>0</v>
      </c>
      <c r="P4892" s="124" t="s">
        <v>1314</v>
      </c>
    </row>
    <row r="4893" spans="1:16" ht="89.25">
      <c r="A4893" s="257">
        <v>513</v>
      </c>
      <c r="B4893" s="124"/>
      <c r="C4893" s="125" t="s">
        <v>201</v>
      </c>
      <c r="D4893" s="191">
        <v>43266</v>
      </c>
      <c r="E4893" s="124" t="s">
        <v>9162</v>
      </c>
      <c r="F4893" s="124" t="s">
        <v>15</v>
      </c>
      <c r="G4893" s="124">
        <v>5244</v>
      </c>
      <c r="H4893" s="124"/>
      <c r="I4893" s="128" t="s">
        <v>10956</v>
      </c>
      <c r="J4893" s="124"/>
      <c r="K4893" s="124"/>
      <c r="L4893" s="124"/>
      <c r="M4893" s="124"/>
      <c r="N4893" s="193">
        <v>6196.29</v>
      </c>
      <c r="O4893" s="193">
        <v>0</v>
      </c>
      <c r="P4893" s="124" t="s">
        <v>1314</v>
      </c>
    </row>
    <row r="4894" spans="1:16" ht="51">
      <c r="A4894" s="257">
        <v>513</v>
      </c>
      <c r="B4894" s="124"/>
      <c r="C4894" s="125" t="s">
        <v>201</v>
      </c>
      <c r="D4894" s="191">
        <v>43266</v>
      </c>
      <c r="E4894" s="124" t="s">
        <v>9163</v>
      </c>
      <c r="F4894" s="124" t="s">
        <v>11</v>
      </c>
      <c r="G4894" s="124">
        <v>924575</v>
      </c>
      <c r="H4894" s="124"/>
      <c r="I4894" s="128" t="s">
        <v>10957</v>
      </c>
      <c r="J4894" s="124"/>
      <c r="K4894" s="124"/>
      <c r="L4894" s="124"/>
      <c r="M4894" s="124"/>
      <c r="N4894" s="193">
        <v>50</v>
      </c>
      <c r="O4894" s="193">
        <v>0</v>
      </c>
      <c r="P4894" s="124" t="s">
        <v>1314</v>
      </c>
    </row>
    <row r="4895" spans="1:16" ht="63.75">
      <c r="A4895" s="257">
        <v>513</v>
      </c>
      <c r="B4895" s="124"/>
      <c r="C4895" s="125" t="s">
        <v>201</v>
      </c>
      <c r="D4895" s="191">
        <v>43266</v>
      </c>
      <c r="E4895" s="124" t="s">
        <v>9164</v>
      </c>
      <c r="F4895" s="124" t="s">
        <v>15</v>
      </c>
      <c r="G4895" s="124">
        <v>762204</v>
      </c>
      <c r="H4895" s="124"/>
      <c r="I4895" s="128" t="s">
        <v>6044</v>
      </c>
      <c r="J4895" s="124"/>
      <c r="K4895" s="124"/>
      <c r="L4895" s="124"/>
      <c r="M4895" s="124"/>
      <c r="N4895" s="193">
        <v>50</v>
      </c>
      <c r="O4895" s="193">
        <v>0</v>
      </c>
      <c r="P4895" s="124" t="s">
        <v>1314</v>
      </c>
    </row>
    <row r="4896" spans="1:16" ht="51">
      <c r="A4896" s="257">
        <v>513</v>
      </c>
      <c r="B4896" s="124"/>
      <c r="C4896" s="125" t="s">
        <v>201</v>
      </c>
      <c r="D4896" s="191">
        <v>43266</v>
      </c>
      <c r="E4896" s="124" t="s">
        <v>9165</v>
      </c>
      <c r="F4896" s="124" t="s">
        <v>15</v>
      </c>
      <c r="G4896" s="124">
        <v>762206</v>
      </c>
      <c r="H4896" s="124"/>
      <c r="I4896" s="128" t="s">
        <v>1391</v>
      </c>
      <c r="J4896" s="124"/>
      <c r="K4896" s="124"/>
      <c r="L4896" s="124"/>
      <c r="M4896" s="124"/>
      <c r="N4896" s="193">
        <v>50</v>
      </c>
      <c r="O4896" s="193">
        <v>0</v>
      </c>
      <c r="P4896" s="124" t="s">
        <v>1314</v>
      </c>
    </row>
    <row r="4897" spans="1:16" ht="76.5">
      <c r="A4897" s="257">
        <v>670</v>
      </c>
      <c r="B4897" s="124"/>
      <c r="C4897" s="125" t="s">
        <v>235</v>
      </c>
      <c r="D4897" s="191">
        <v>43266</v>
      </c>
      <c r="E4897" s="124" t="s">
        <v>9166</v>
      </c>
      <c r="F4897" s="124" t="s">
        <v>6</v>
      </c>
      <c r="G4897" s="124">
        <v>924602</v>
      </c>
      <c r="H4897" s="124"/>
      <c r="I4897" s="128" t="s">
        <v>10958</v>
      </c>
      <c r="J4897" s="124"/>
      <c r="K4897" s="124"/>
      <c r="L4897" s="124"/>
      <c r="M4897" s="124"/>
      <c r="N4897" s="193">
        <v>0</v>
      </c>
      <c r="O4897" s="193">
        <v>303506</v>
      </c>
      <c r="P4897" s="124" t="s">
        <v>1314</v>
      </c>
    </row>
    <row r="4898" spans="1:16" ht="63.75">
      <c r="A4898" s="257">
        <v>35</v>
      </c>
      <c r="B4898" s="124"/>
      <c r="C4898" s="125" t="s">
        <v>696</v>
      </c>
      <c r="D4898" s="191">
        <v>43269</v>
      </c>
      <c r="E4898" s="124" t="s">
        <v>9167</v>
      </c>
      <c r="F4898" s="124" t="s">
        <v>3</v>
      </c>
      <c r="G4898" s="124">
        <v>1632149</v>
      </c>
      <c r="H4898" s="124"/>
      <c r="I4898" s="128" t="s">
        <v>10959</v>
      </c>
      <c r="J4898" s="124"/>
      <c r="K4898" s="124"/>
      <c r="L4898" s="124"/>
      <c r="M4898" s="124"/>
      <c r="N4898" s="193">
        <v>0</v>
      </c>
      <c r="O4898" s="193">
        <v>1810.57</v>
      </c>
      <c r="P4898" s="124" t="s">
        <v>1314</v>
      </c>
    </row>
    <row r="4899" spans="1:16" ht="51">
      <c r="A4899" s="257" t="s">
        <v>619</v>
      </c>
      <c r="B4899" s="124"/>
      <c r="C4899" s="125" t="s">
        <v>713</v>
      </c>
      <c r="D4899" s="191">
        <v>43269</v>
      </c>
      <c r="E4899" s="124" t="s">
        <v>9168</v>
      </c>
      <c r="F4899" s="124" t="s">
        <v>3</v>
      </c>
      <c r="G4899" s="124">
        <v>1632133</v>
      </c>
      <c r="H4899" s="124"/>
      <c r="I4899" s="128" t="s">
        <v>10960</v>
      </c>
      <c r="J4899" s="124"/>
      <c r="K4899" s="124"/>
      <c r="L4899" s="124"/>
      <c r="M4899" s="124"/>
      <c r="N4899" s="193">
        <v>0</v>
      </c>
      <c r="O4899" s="193">
        <v>1136</v>
      </c>
      <c r="P4899" s="124" t="s">
        <v>1314</v>
      </c>
    </row>
    <row r="4900" spans="1:16" ht="51">
      <c r="A4900" s="257" t="s">
        <v>619</v>
      </c>
      <c r="B4900" s="124"/>
      <c r="C4900" s="125" t="s">
        <v>713</v>
      </c>
      <c r="D4900" s="191">
        <v>43269</v>
      </c>
      <c r="E4900" s="124" t="s">
        <v>9169</v>
      </c>
      <c r="F4900" s="124" t="s">
        <v>3</v>
      </c>
      <c r="G4900" s="124">
        <v>1632132</v>
      </c>
      <c r="H4900" s="124"/>
      <c r="I4900" s="128" t="s">
        <v>10961</v>
      </c>
      <c r="J4900" s="124"/>
      <c r="K4900" s="124"/>
      <c r="L4900" s="124"/>
      <c r="M4900" s="124"/>
      <c r="N4900" s="193">
        <v>0</v>
      </c>
      <c r="O4900" s="193">
        <v>2564.3000000000002</v>
      </c>
      <c r="P4900" s="124" t="s">
        <v>1314</v>
      </c>
    </row>
    <row r="4901" spans="1:16" ht="38.25">
      <c r="A4901" s="257">
        <v>155</v>
      </c>
      <c r="B4901" s="124"/>
      <c r="C4901" s="125" t="s">
        <v>744</v>
      </c>
      <c r="D4901" s="191">
        <v>43269</v>
      </c>
      <c r="E4901" s="124" t="s">
        <v>9170</v>
      </c>
      <c r="F4901" s="124" t="s">
        <v>3</v>
      </c>
      <c r="G4901" s="124">
        <v>1632129</v>
      </c>
      <c r="H4901" s="124"/>
      <c r="I4901" s="128" t="s">
        <v>10962</v>
      </c>
      <c r="J4901" s="124"/>
      <c r="K4901" s="124"/>
      <c r="L4901" s="124"/>
      <c r="M4901" s="124"/>
      <c r="N4901" s="193">
        <v>0</v>
      </c>
      <c r="O4901" s="193">
        <v>528</v>
      </c>
      <c r="P4901" s="124" t="s">
        <v>1314</v>
      </c>
    </row>
    <row r="4902" spans="1:16" ht="38.25">
      <c r="A4902" s="257">
        <v>592</v>
      </c>
      <c r="B4902" s="124"/>
      <c r="C4902" s="125" t="s">
        <v>862</v>
      </c>
      <c r="D4902" s="191">
        <v>43269</v>
      </c>
      <c r="E4902" s="124" t="s">
        <v>9171</v>
      </c>
      <c r="F4902" s="124" t="s">
        <v>3</v>
      </c>
      <c r="G4902" s="124">
        <v>1632174</v>
      </c>
      <c r="H4902" s="124"/>
      <c r="I4902" s="128" t="s">
        <v>10963</v>
      </c>
      <c r="J4902" s="124"/>
      <c r="K4902" s="124"/>
      <c r="L4902" s="124"/>
      <c r="M4902" s="124"/>
      <c r="N4902" s="193">
        <v>0</v>
      </c>
      <c r="O4902" s="193">
        <v>153.41</v>
      </c>
      <c r="P4902" s="124" t="s">
        <v>1314</v>
      </c>
    </row>
    <row r="4903" spans="1:16" ht="38.25">
      <c r="A4903" s="257">
        <v>592</v>
      </c>
      <c r="B4903" s="124"/>
      <c r="C4903" s="125" t="s">
        <v>862</v>
      </c>
      <c r="D4903" s="191">
        <v>43269</v>
      </c>
      <c r="E4903" s="124" t="s">
        <v>9172</v>
      </c>
      <c r="F4903" s="124" t="s">
        <v>3</v>
      </c>
      <c r="G4903" s="124">
        <v>1632175</v>
      </c>
      <c r="H4903" s="124"/>
      <c r="I4903" s="128" t="s">
        <v>10964</v>
      </c>
      <c r="J4903" s="124"/>
      <c r="K4903" s="124"/>
      <c r="L4903" s="124"/>
      <c r="M4903" s="124"/>
      <c r="N4903" s="193">
        <v>0</v>
      </c>
      <c r="O4903" s="193">
        <v>3804.15</v>
      </c>
      <c r="P4903" s="124" t="s">
        <v>1314</v>
      </c>
    </row>
    <row r="4904" spans="1:16" ht="63.75">
      <c r="A4904" s="257" t="s">
        <v>619</v>
      </c>
      <c r="B4904" s="124"/>
      <c r="C4904" s="125" t="s">
        <v>713</v>
      </c>
      <c r="D4904" s="191">
        <v>43269</v>
      </c>
      <c r="E4904" s="124" t="s">
        <v>9173</v>
      </c>
      <c r="F4904" s="124" t="s">
        <v>3</v>
      </c>
      <c r="G4904" s="124">
        <v>1632183</v>
      </c>
      <c r="H4904" s="124"/>
      <c r="I4904" s="128" t="s">
        <v>10965</v>
      </c>
      <c r="J4904" s="124"/>
      <c r="K4904" s="124"/>
      <c r="L4904" s="124"/>
      <c r="M4904" s="124"/>
      <c r="N4904" s="193">
        <v>0</v>
      </c>
      <c r="O4904" s="193">
        <v>10518.84</v>
      </c>
      <c r="P4904" s="124" t="s">
        <v>1314</v>
      </c>
    </row>
    <row r="4905" spans="1:16" ht="63.75">
      <c r="A4905" s="257">
        <v>592</v>
      </c>
      <c r="B4905" s="124"/>
      <c r="C4905" s="125" t="s">
        <v>862</v>
      </c>
      <c r="D4905" s="191">
        <v>43269</v>
      </c>
      <c r="E4905" s="124" t="s">
        <v>9174</v>
      </c>
      <c r="F4905" s="124" t="s">
        <v>3</v>
      </c>
      <c r="G4905" s="124">
        <v>1632192</v>
      </c>
      <c r="H4905" s="124"/>
      <c r="I4905" s="128" t="s">
        <v>10966</v>
      </c>
      <c r="J4905" s="124"/>
      <c r="K4905" s="124"/>
      <c r="L4905" s="124"/>
      <c r="M4905" s="124"/>
      <c r="N4905" s="193">
        <v>0</v>
      </c>
      <c r="O4905" s="193">
        <v>78.8</v>
      </c>
      <c r="P4905" s="124" t="s">
        <v>1314</v>
      </c>
    </row>
    <row r="4906" spans="1:16" ht="63.75">
      <c r="A4906" s="257" t="s">
        <v>619</v>
      </c>
      <c r="B4906" s="124"/>
      <c r="C4906" s="125" t="s">
        <v>713</v>
      </c>
      <c r="D4906" s="191">
        <v>43269</v>
      </c>
      <c r="E4906" s="124" t="s">
        <v>9175</v>
      </c>
      <c r="F4906" s="124" t="s">
        <v>3</v>
      </c>
      <c r="G4906" s="124">
        <v>1632075</v>
      </c>
      <c r="H4906" s="124"/>
      <c r="I4906" s="128" t="s">
        <v>10967</v>
      </c>
      <c r="J4906" s="124"/>
      <c r="K4906" s="124"/>
      <c r="L4906" s="124"/>
      <c r="M4906" s="124"/>
      <c r="N4906" s="193">
        <v>0</v>
      </c>
      <c r="O4906" s="193">
        <v>11765.54</v>
      </c>
      <c r="P4906" s="124" t="s">
        <v>1314</v>
      </c>
    </row>
    <row r="4907" spans="1:16" ht="51">
      <c r="A4907" s="257" t="s">
        <v>619</v>
      </c>
      <c r="B4907" s="124"/>
      <c r="C4907" s="125" t="s">
        <v>713</v>
      </c>
      <c r="D4907" s="191">
        <v>43269</v>
      </c>
      <c r="E4907" s="124" t="s">
        <v>9176</v>
      </c>
      <c r="F4907" s="124" t="s">
        <v>3</v>
      </c>
      <c r="G4907" s="124">
        <v>1632085</v>
      </c>
      <c r="H4907" s="124"/>
      <c r="I4907" s="128" t="s">
        <v>10968</v>
      </c>
      <c r="J4907" s="124"/>
      <c r="K4907" s="124"/>
      <c r="L4907" s="124"/>
      <c r="M4907" s="124"/>
      <c r="N4907" s="193">
        <v>0</v>
      </c>
      <c r="O4907" s="193">
        <v>0.48</v>
      </c>
      <c r="P4907" s="124" t="s">
        <v>3943</v>
      </c>
    </row>
    <row r="4908" spans="1:16" ht="51">
      <c r="A4908" s="257" t="s">
        <v>619</v>
      </c>
      <c r="B4908" s="124"/>
      <c r="C4908" s="125" t="s">
        <v>713</v>
      </c>
      <c r="D4908" s="191">
        <v>43269</v>
      </c>
      <c r="E4908" s="124" t="s">
        <v>9177</v>
      </c>
      <c r="F4908" s="124" t="s">
        <v>3</v>
      </c>
      <c r="G4908" s="124">
        <v>1632086</v>
      </c>
      <c r="H4908" s="124"/>
      <c r="I4908" s="128" t="s">
        <v>10969</v>
      </c>
      <c r="J4908" s="124"/>
      <c r="K4908" s="124"/>
      <c r="L4908" s="124"/>
      <c r="M4908" s="124"/>
      <c r="N4908" s="193">
        <v>0</v>
      </c>
      <c r="O4908" s="193">
        <v>300</v>
      </c>
      <c r="P4908" s="124" t="s">
        <v>1314</v>
      </c>
    </row>
    <row r="4909" spans="1:16" ht="51">
      <c r="A4909" s="257" t="s">
        <v>619</v>
      </c>
      <c r="B4909" s="124"/>
      <c r="C4909" s="125" t="s">
        <v>713</v>
      </c>
      <c r="D4909" s="191">
        <v>43269</v>
      </c>
      <c r="E4909" s="124" t="s">
        <v>9178</v>
      </c>
      <c r="F4909" s="124" t="s">
        <v>3</v>
      </c>
      <c r="G4909" s="124">
        <v>1632095</v>
      </c>
      <c r="H4909" s="124"/>
      <c r="I4909" s="128" t="s">
        <v>10970</v>
      </c>
      <c r="J4909" s="124"/>
      <c r="K4909" s="124"/>
      <c r="L4909" s="124"/>
      <c r="M4909" s="124"/>
      <c r="N4909" s="193">
        <v>0</v>
      </c>
      <c r="O4909" s="193">
        <v>1379.32</v>
      </c>
      <c r="P4909" s="124" t="s">
        <v>1314</v>
      </c>
    </row>
    <row r="4910" spans="1:16" ht="51">
      <c r="A4910" s="257" t="s">
        <v>619</v>
      </c>
      <c r="B4910" s="124"/>
      <c r="C4910" s="125" t="s">
        <v>713</v>
      </c>
      <c r="D4910" s="191">
        <v>43269</v>
      </c>
      <c r="E4910" s="124" t="s">
        <v>9179</v>
      </c>
      <c r="F4910" s="124" t="s">
        <v>3</v>
      </c>
      <c r="G4910" s="124">
        <v>1632096</v>
      </c>
      <c r="H4910" s="124"/>
      <c r="I4910" s="128" t="s">
        <v>10971</v>
      </c>
      <c r="J4910" s="124"/>
      <c r="K4910" s="124"/>
      <c r="L4910" s="124"/>
      <c r="M4910" s="124"/>
      <c r="N4910" s="193">
        <v>0</v>
      </c>
      <c r="O4910" s="193">
        <v>1377.33</v>
      </c>
      <c r="P4910" s="124" t="s">
        <v>1314</v>
      </c>
    </row>
    <row r="4911" spans="1:16" ht="51">
      <c r="A4911" s="257" t="s">
        <v>619</v>
      </c>
      <c r="B4911" s="124"/>
      <c r="C4911" s="125" t="s">
        <v>713</v>
      </c>
      <c r="D4911" s="191">
        <v>43269</v>
      </c>
      <c r="E4911" s="124" t="s">
        <v>9180</v>
      </c>
      <c r="F4911" s="124" t="s">
        <v>3</v>
      </c>
      <c r="G4911" s="124">
        <v>1632101</v>
      </c>
      <c r="H4911" s="124"/>
      <c r="I4911" s="128" t="s">
        <v>10972</v>
      </c>
      <c r="J4911" s="124"/>
      <c r="K4911" s="124"/>
      <c r="L4911" s="124"/>
      <c r="M4911" s="124"/>
      <c r="N4911" s="193">
        <v>0</v>
      </c>
      <c r="O4911" s="193">
        <v>1617.5</v>
      </c>
      <c r="P4911" s="124" t="s">
        <v>1314</v>
      </c>
    </row>
    <row r="4912" spans="1:16" ht="51">
      <c r="A4912" s="257" t="s">
        <v>619</v>
      </c>
      <c r="B4912" s="124"/>
      <c r="C4912" s="125" t="s">
        <v>713</v>
      </c>
      <c r="D4912" s="191">
        <v>43269</v>
      </c>
      <c r="E4912" s="124" t="s">
        <v>9181</v>
      </c>
      <c r="F4912" s="124" t="s">
        <v>3</v>
      </c>
      <c r="G4912" s="124">
        <v>1632109</v>
      </c>
      <c r="H4912" s="124"/>
      <c r="I4912" s="128" t="s">
        <v>10973</v>
      </c>
      <c r="J4912" s="124"/>
      <c r="K4912" s="124"/>
      <c r="L4912" s="124"/>
      <c r="M4912" s="124"/>
      <c r="N4912" s="193">
        <v>0</v>
      </c>
      <c r="O4912" s="193">
        <v>1484</v>
      </c>
      <c r="P4912" s="124" t="s">
        <v>1314</v>
      </c>
    </row>
    <row r="4913" spans="1:16" ht="38.25">
      <c r="A4913" s="257">
        <v>130</v>
      </c>
      <c r="B4913" s="124"/>
      <c r="C4913" s="125" t="s">
        <v>727</v>
      </c>
      <c r="D4913" s="191">
        <v>43269</v>
      </c>
      <c r="E4913" s="124" t="s">
        <v>9182</v>
      </c>
      <c r="F4913" s="124" t="s">
        <v>3</v>
      </c>
      <c r="G4913" s="124">
        <v>1632113</v>
      </c>
      <c r="H4913" s="124"/>
      <c r="I4913" s="128" t="s">
        <v>10974</v>
      </c>
      <c r="J4913" s="124"/>
      <c r="K4913" s="124"/>
      <c r="L4913" s="124"/>
      <c r="M4913" s="124"/>
      <c r="N4913" s="193">
        <v>0</v>
      </c>
      <c r="O4913" s="193">
        <v>20</v>
      </c>
      <c r="P4913" s="124" t="s">
        <v>1314</v>
      </c>
    </row>
    <row r="4914" spans="1:16" ht="63.75">
      <c r="A4914" s="257" t="s">
        <v>619</v>
      </c>
      <c r="B4914" s="124"/>
      <c r="C4914" s="125" t="s">
        <v>713</v>
      </c>
      <c r="D4914" s="191">
        <v>43269</v>
      </c>
      <c r="E4914" s="124" t="s">
        <v>9183</v>
      </c>
      <c r="F4914" s="124" t="s">
        <v>3</v>
      </c>
      <c r="G4914" s="124">
        <v>1632123</v>
      </c>
      <c r="H4914" s="124"/>
      <c r="I4914" s="128" t="s">
        <v>10975</v>
      </c>
      <c r="J4914" s="124"/>
      <c r="K4914" s="124"/>
      <c r="L4914" s="124"/>
      <c r="M4914" s="124"/>
      <c r="N4914" s="193">
        <v>0</v>
      </c>
      <c r="O4914" s="193">
        <v>5278</v>
      </c>
      <c r="P4914" s="124" t="s">
        <v>1314</v>
      </c>
    </row>
    <row r="4915" spans="1:16" ht="51">
      <c r="A4915" s="257" t="s">
        <v>619</v>
      </c>
      <c r="B4915" s="124"/>
      <c r="C4915" s="125" t="s">
        <v>713</v>
      </c>
      <c r="D4915" s="191">
        <v>43269</v>
      </c>
      <c r="E4915" s="124" t="s">
        <v>9184</v>
      </c>
      <c r="F4915" s="124" t="s">
        <v>3</v>
      </c>
      <c r="G4915" s="124">
        <v>1632124</v>
      </c>
      <c r="H4915" s="124"/>
      <c r="I4915" s="128" t="s">
        <v>10976</v>
      </c>
      <c r="J4915" s="124"/>
      <c r="K4915" s="124"/>
      <c r="L4915" s="124"/>
      <c r="M4915" s="124"/>
      <c r="N4915" s="193">
        <v>0</v>
      </c>
      <c r="O4915" s="193">
        <v>1</v>
      </c>
      <c r="P4915" s="124" t="s">
        <v>1314</v>
      </c>
    </row>
    <row r="4916" spans="1:16" ht="51">
      <c r="A4916" s="257" t="s">
        <v>619</v>
      </c>
      <c r="B4916" s="124"/>
      <c r="C4916" s="125" t="s">
        <v>713</v>
      </c>
      <c r="D4916" s="191">
        <v>43269</v>
      </c>
      <c r="E4916" s="124" t="s">
        <v>9185</v>
      </c>
      <c r="F4916" s="124" t="s">
        <v>3</v>
      </c>
      <c r="G4916" s="124">
        <v>1632266</v>
      </c>
      <c r="H4916" s="124"/>
      <c r="I4916" s="128" t="s">
        <v>10977</v>
      </c>
      <c r="J4916" s="124"/>
      <c r="K4916" s="124"/>
      <c r="L4916" s="124"/>
      <c r="M4916" s="124"/>
      <c r="N4916" s="193">
        <v>0</v>
      </c>
      <c r="O4916" s="193">
        <v>60</v>
      </c>
      <c r="P4916" s="124" t="s">
        <v>1314</v>
      </c>
    </row>
    <row r="4917" spans="1:16" ht="51">
      <c r="A4917" s="257" t="s">
        <v>619</v>
      </c>
      <c r="B4917" s="124"/>
      <c r="C4917" s="125" t="s">
        <v>713</v>
      </c>
      <c r="D4917" s="191">
        <v>43269</v>
      </c>
      <c r="E4917" s="124" t="s">
        <v>9186</v>
      </c>
      <c r="F4917" s="124" t="s">
        <v>3</v>
      </c>
      <c r="G4917" s="124">
        <v>1632267</v>
      </c>
      <c r="H4917" s="124"/>
      <c r="I4917" s="128" t="s">
        <v>10978</v>
      </c>
      <c r="J4917" s="124"/>
      <c r="K4917" s="124"/>
      <c r="L4917" s="124"/>
      <c r="M4917" s="124"/>
      <c r="N4917" s="193">
        <v>0</v>
      </c>
      <c r="O4917" s="193">
        <v>60</v>
      </c>
      <c r="P4917" s="124" t="s">
        <v>1314</v>
      </c>
    </row>
    <row r="4918" spans="1:16" ht="51">
      <c r="A4918" s="257">
        <v>20</v>
      </c>
      <c r="B4918" s="124"/>
      <c r="C4918" s="125" t="s">
        <v>693</v>
      </c>
      <c r="D4918" s="191">
        <v>43269</v>
      </c>
      <c r="E4918" s="124" t="s">
        <v>9187</v>
      </c>
      <c r="F4918" s="124" t="s">
        <v>3</v>
      </c>
      <c r="G4918" s="124">
        <v>1632280</v>
      </c>
      <c r="H4918" s="124"/>
      <c r="I4918" s="128" t="s">
        <v>10979</v>
      </c>
      <c r="J4918" s="124"/>
      <c r="K4918" s="124"/>
      <c r="L4918" s="124"/>
      <c r="M4918" s="124"/>
      <c r="N4918" s="193">
        <v>0</v>
      </c>
      <c r="O4918" s="193">
        <v>44</v>
      </c>
      <c r="P4918" s="124" t="s">
        <v>1314</v>
      </c>
    </row>
    <row r="4919" spans="1:16" ht="51">
      <c r="A4919" s="257" t="s">
        <v>619</v>
      </c>
      <c r="B4919" s="124"/>
      <c r="C4919" s="125" t="s">
        <v>713</v>
      </c>
      <c r="D4919" s="191">
        <v>43269</v>
      </c>
      <c r="E4919" s="124" t="s">
        <v>9188</v>
      </c>
      <c r="F4919" s="124" t="s">
        <v>3</v>
      </c>
      <c r="G4919" s="124">
        <v>1632313</v>
      </c>
      <c r="H4919" s="124"/>
      <c r="I4919" s="128" t="s">
        <v>10980</v>
      </c>
      <c r="J4919" s="124"/>
      <c r="K4919" s="124"/>
      <c r="L4919" s="124"/>
      <c r="M4919" s="124"/>
      <c r="N4919" s="193">
        <v>0</v>
      </c>
      <c r="O4919" s="193">
        <v>202.5</v>
      </c>
      <c r="P4919" s="124" t="s">
        <v>1314</v>
      </c>
    </row>
    <row r="4920" spans="1:16" ht="51">
      <c r="A4920" s="257" t="s">
        <v>619</v>
      </c>
      <c r="B4920" s="124"/>
      <c r="C4920" s="125" t="s">
        <v>713</v>
      </c>
      <c r="D4920" s="191">
        <v>43269</v>
      </c>
      <c r="E4920" s="124" t="s">
        <v>9189</v>
      </c>
      <c r="F4920" s="124" t="s">
        <v>3</v>
      </c>
      <c r="G4920" s="124">
        <v>1632321</v>
      </c>
      <c r="H4920" s="124"/>
      <c r="I4920" s="128" t="s">
        <v>10981</v>
      </c>
      <c r="J4920" s="124"/>
      <c r="K4920" s="124"/>
      <c r="L4920" s="124"/>
      <c r="M4920" s="124"/>
      <c r="N4920" s="193">
        <v>0</v>
      </c>
      <c r="O4920" s="193">
        <v>247.87</v>
      </c>
      <c r="P4920" s="124" t="s">
        <v>1314</v>
      </c>
    </row>
    <row r="4921" spans="1:16" ht="51">
      <c r="A4921" s="257" t="s">
        <v>619</v>
      </c>
      <c r="B4921" s="124"/>
      <c r="C4921" s="125" t="s">
        <v>713</v>
      </c>
      <c r="D4921" s="191">
        <v>43269</v>
      </c>
      <c r="E4921" s="124" t="s">
        <v>9190</v>
      </c>
      <c r="F4921" s="124" t="s">
        <v>3</v>
      </c>
      <c r="G4921" s="124">
        <v>1632323</v>
      </c>
      <c r="H4921" s="124"/>
      <c r="I4921" s="128" t="s">
        <v>10982</v>
      </c>
      <c r="J4921" s="124"/>
      <c r="K4921" s="124"/>
      <c r="L4921" s="124"/>
      <c r="M4921" s="124"/>
      <c r="N4921" s="193">
        <v>0</v>
      </c>
      <c r="O4921" s="193">
        <v>70</v>
      </c>
      <c r="P4921" s="124" t="s">
        <v>1314</v>
      </c>
    </row>
    <row r="4922" spans="1:16" ht="51">
      <c r="A4922" s="257" t="s">
        <v>619</v>
      </c>
      <c r="B4922" s="124"/>
      <c r="C4922" s="125" t="s">
        <v>713</v>
      </c>
      <c r="D4922" s="191">
        <v>43269</v>
      </c>
      <c r="E4922" s="124" t="s">
        <v>9191</v>
      </c>
      <c r="F4922" s="124" t="s">
        <v>3</v>
      </c>
      <c r="G4922" s="124">
        <v>1632215</v>
      </c>
      <c r="H4922" s="124"/>
      <c r="I4922" s="128" t="s">
        <v>10983</v>
      </c>
      <c r="J4922" s="124"/>
      <c r="K4922" s="124"/>
      <c r="L4922" s="124"/>
      <c r="M4922" s="124"/>
      <c r="N4922" s="193">
        <v>0</v>
      </c>
      <c r="O4922" s="193">
        <v>140</v>
      </c>
      <c r="P4922" s="124" t="s">
        <v>1314</v>
      </c>
    </row>
    <row r="4923" spans="1:16" ht="51">
      <c r="A4923" s="257">
        <v>35</v>
      </c>
      <c r="B4923" s="124"/>
      <c r="C4923" s="125" t="s">
        <v>696</v>
      </c>
      <c r="D4923" s="191">
        <v>43269</v>
      </c>
      <c r="E4923" s="124" t="s">
        <v>9192</v>
      </c>
      <c r="F4923" s="124" t="s">
        <v>3</v>
      </c>
      <c r="G4923" s="124">
        <v>1632217</v>
      </c>
      <c r="H4923" s="124"/>
      <c r="I4923" s="128" t="s">
        <v>10984</v>
      </c>
      <c r="J4923" s="124"/>
      <c r="K4923" s="124"/>
      <c r="L4923" s="124"/>
      <c r="M4923" s="124"/>
      <c r="N4923" s="193">
        <v>0</v>
      </c>
      <c r="O4923" s="193">
        <v>0.03</v>
      </c>
      <c r="P4923" s="124" t="s">
        <v>3943</v>
      </c>
    </row>
    <row r="4924" spans="1:16" ht="38.25">
      <c r="A4924" s="257">
        <v>373</v>
      </c>
      <c r="B4924" s="124"/>
      <c r="C4924" s="125" t="s">
        <v>1269</v>
      </c>
      <c r="D4924" s="191">
        <v>43269</v>
      </c>
      <c r="E4924" s="124" t="s">
        <v>9193</v>
      </c>
      <c r="F4924" s="124" t="s">
        <v>3</v>
      </c>
      <c r="G4924" s="124">
        <v>1632226</v>
      </c>
      <c r="H4924" s="124"/>
      <c r="I4924" s="128" t="s">
        <v>10985</v>
      </c>
      <c r="J4924" s="124"/>
      <c r="K4924" s="124"/>
      <c r="L4924" s="124"/>
      <c r="M4924" s="124"/>
      <c r="N4924" s="193">
        <v>0</v>
      </c>
      <c r="O4924" s="193">
        <v>408.56</v>
      </c>
      <c r="P4924" s="124" t="s">
        <v>1314</v>
      </c>
    </row>
    <row r="4925" spans="1:16" ht="63.75">
      <c r="A4925" s="257">
        <v>313</v>
      </c>
      <c r="B4925" s="124"/>
      <c r="C4925" s="125" t="s">
        <v>810</v>
      </c>
      <c r="D4925" s="191">
        <v>43269</v>
      </c>
      <c r="E4925" s="124" t="s">
        <v>9194</v>
      </c>
      <c r="F4925" s="124" t="s">
        <v>3</v>
      </c>
      <c r="G4925" s="124">
        <v>1632231</v>
      </c>
      <c r="H4925" s="124"/>
      <c r="I4925" s="128" t="s">
        <v>10986</v>
      </c>
      <c r="J4925" s="124"/>
      <c r="K4925" s="124"/>
      <c r="L4925" s="124"/>
      <c r="M4925" s="124"/>
      <c r="N4925" s="193">
        <v>0</v>
      </c>
      <c r="O4925" s="193">
        <v>0.04</v>
      </c>
      <c r="P4925" s="124" t="s">
        <v>3943</v>
      </c>
    </row>
    <row r="4926" spans="1:16" ht="51">
      <c r="A4926" s="257" t="s">
        <v>619</v>
      </c>
      <c r="B4926" s="124"/>
      <c r="C4926" s="125" t="s">
        <v>713</v>
      </c>
      <c r="D4926" s="191">
        <v>43269</v>
      </c>
      <c r="E4926" s="124" t="s">
        <v>9195</v>
      </c>
      <c r="F4926" s="124" t="s">
        <v>3</v>
      </c>
      <c r="G4926" s="124">
        <v>1632234</v>
      </c>
      <c r="H4926" s="124"/>
      <c r="I4926" s="128" t="s">
        <v>10987</v>
      </c>
      <c r="J4926" s="124"/>
      <c r="K4926" s="124"/>
      <c r="L4926" s="124"/>
      <c r="M4926" s="124"/>
      <c r="N4926" s="193">
        <v>0</v>
      </c>
      <c r="O4926" s="193">
        <v>859</v>
      </c>
      <c r="P4926" s="124" t="s">
        <v>1314</v>
      </c>
    </row>
    <row r="4927" spans="1:16" ht="51">
      <c r="A4927" s="257">
        <v>212</v>
      </c>
      <c r="B4927" s="124"/>
      <c r="C4927" s="125" t="s">
        <v>761</v>
      </c>
      <c r="D4927" s="191">
        <v>43269</v>
      </c>
      <c r="E4927" s="124" t="s">
        <v>9196</v>
      </c>
      <c r="F4927" s="124" t="s">
        <v>3</v>
      </c>
      <c r="G4927" s="124">
        <v>1632238</v>
      </c>
      <c r="H4927" s="124"/>
      <c r="I4927" s="128" t="s">
        <v>10988</v>
      </c>
      <c r="J4927" s="124"/>
      <c r="K4927" s="124"/>
      <c r="L4927" s="124"/>
      <c r="M4927" s="124"/>
      <c r="N4927" s="193">
        <v>0</v>
      </c>
      <c r="O4927" s="193">
        <v>30</v>
      </c>
      <c r="P4927" s="124" t="s">
        <v>1314</v>
      </c>
    </row>
    <row r="4928" spans="1:16" ht="51">
      <c r="A4928" s="257" t="s">
        <v>619</v>
      </c>
      <c r="B4928" s="124"/>
      <c r="C4928" s="125" t="s">
        <v>713</v>
      </c>
      <c r="D4928" s="191">
        <v>43269</v>
      </c>
      <c r="E4928" s="124" t="s">
        <v>9197</v>
      </c>
      <c r="F4928" s="124" t="s">
        <v>3</v>
      </c>
      <c r="G4928" s="124">
        <v>1632245</v>
      </c>
      <c r="H4928" s="124"/>
      <c r="I4928" s="128" t="s">
        <v>10989</v>
      </c>
      <c r="J4928" s="124"/>
      <c r="K4928" s="124"/>
      <c r="L4928" s="124"/>
      <c r="M4928" s="124"/>
      <c r="N4928" s="193">
        <v>0</v>
      </c>
      <c r="O4928" s="193">
        <v>1379.32</v>
      </c>
      <c r="P4928" s="124" t="s">
        <v>1314</v>
      </c>
    </row>
    <row r="4929" spans="1:16" ht="51">
      <c r="A4929" s="257">
        <v>670</v>
      </c>
      <c r="B4929" s="124"/>
      <c r="C4929" s="125" t="s">
        <v>235</v>
      </c>
      <c r="D4929" s="191">
        <v>43269</v>
      </c>
      <c r="E4929" s="124" t="s">
        <v>9198</v>
      </c>
      <c r="F4929" s="124" t="s">
        <v>3</v>
      </c>
      <c r="G4929" s="124">
        <v>1631962</v>
      </c>
      <c r="H4929" s="124"/>
      <c r="I4929" s="128" t="s">
        <v>10990</v>
      </c>
      <c r="J4929" s="124"/>
      <c r="K4929" s="124"/>
      <c r="L4929" s="124"/>
      <c r="M4929" s="124"/>
      <c r="N4929" s="193">
        <v>0</v>
      </c>
      <c r="O4929" s="193">
        <v>477246</v>
      </c>
      <c r="P4929" s="124" t="s">
        <v>1314</v>
      </c>
    </row>
    <row r="4930" spans="1:16" ht="63.75">
      <c r="A4930" s="257">
        <v>47</v>
      </c>
      <c r="B4930" s="124"/>
      <c r="C4930" s="125" t="s">
        <v>699</v>
      </c>
      <c r="D4930" s="191">
        <v>43269</v>
      </c>
      <c r="E4930" s="124" t="s">
        <v>9199</v>
      </c>
      <c r="F4930" s="124" t="s">
        <v>3</v>
      </c>
      <c r="G4930" s="124">
        <v>1632010</v>
      </c>
      <c r="H4930" s="124"/>
      <c r="I4930" s="128" t="s">
        <v>10991</v>
      </c>
      <c r="J4930" s="124"/>
      <c r="K4930" s="124"/>
      <c r="L4930" s="124"/>
      <c r="M4930" s="124"/>
      <c r="N4930" s="193">
        <v>0</v>
      </c>
      <c r="O4930" s="193">
        <v>104960.78</v>
      </c>
      <c r="P4930" s="124" t="s">
        <v>1314</v>
      </c>
    </row>
    <row r="4931" spans="1:16" ht="51">
      <c r="A4931" s="257">
        <v>373</v>
      </c>
      <c r="B4931" s="124"/>
      <c r="C4931" s="125" t="s">
        <v>1269</v>
      </c>
      <c r="D4931" s="191">
        <v>43269</v>
      </c>
      <c r="E4931" s="124" t="s">
        <v>9200</v>
      </c>
      <c r="F4931" s="124" t="s">
        <v>3</v>
      </c>
      <c r="G4931" s="124">
        <v>1632029</v>
      </c>
      <c r="H4931" s="124"/>
      <c r="I4931" s="128" t="s">
        <v>10992</v>
      </c>
      <c r="J4931" s="124"/>
      <c r="K4931" s="124"/>
      <c r="L4931" s="124"/>
      <c r="M4931" s="124"/>
      <c r="N4931" s="193">
        <v>0</v>
      </c>
      <c r="O4931" s="193">
        <v>59536.74</v>
      </c>
      <c r="P4931" s="124" t="s">
        <v>1314</v>
      </c>
    </row>
    <row r="4932" spans="1:16" ht="51">
      <c r="A4932" s="257">
        <v>291</v>
      </c>
      <c r="B4932" s="124"/>
      <c r="C4932" s="125" t="s">
        <v>794</v>
      </c>
      <c r="D4932" s="191">
        <v>43269</v>
      </c>
      <c r="E4932" s="124" t="s">
        <v>9201</v>
      </c>
      <c r="F4932" s="124" t="s">
        <v>3</v>
      </c>
      <c r="G4932" s="124">
        <v>1632030</v>
      </c>
      <c r="H4932" s="124"/>
      <c r="I4932" s="128" t="s">
        <v>10993</v>
      </c>
      <c r="J4932" s="124"/>
      <c r="K4932" s="124"/>
      <c r="L4932" s="124"/>
      <c r="M4932" s="124"/>
      <c r="N4932" s="193">
        <v>0</v>
      </c>
      <c r="O4932" s="193">
        <v>1133.8500000000001</v>
      </c>
      <c r="P4932" s="124" t="s">
        <v>1314</v>
      </c>
    </row>
    <row r="4933" spans="1:16" ht="51">
      <c r="A4933" s="257" t="s">
        <v>619</v>
      </c>
      <c r="B4933" s="124"/>
      <c r="C4933" s="125" t="s">
        <v>713</v>
      </c>
      <c r="D4933" s="191">
        <v>43269</v>
      </c>
      <c r="E4933" s="124" t="s">
        <v>9202</v>
      </c>
      <c r="F4933" s="124" t="s">
        <v>3</v>
      </c>
      <c r="G4933" s="124">
        <v>1632033</v>
      </c>
      <c r="H4933" s="124"/>
      <c r="I4933" s="128" t="s">
        <v>10994</v>
      </c>
      <c r="J4933" s="124"/>
      <c r="K4933" s="124"/>
      <c r="L4933" s="124"/>
      <c r="M4933" s="124"/>
      <c r="N4933" s="193">
        <v>0</v>
      </c>
      <c r="O4933" s="193">
        <v>5987.13</v>
      </c>
      <c r="P4933" s="124" t="s">
        <v>1314</v>
      </c>
    </row>
    <row r="4934" spans="1:16" ht="51">
      <c r="A4934" s="257" t="s">
        <v>619</v>
      </c>
      <c r="B4934" s="124"/>
      <c r="C4934" s="125" t="s">
        <v>713</v>
      </c>
      <c r="D4934" s="191">
        <v>43269</v>
      </c>
      <c r="E4934" s="124" t="s">
        <v>9203</v>
      </c>
      <c r="F4934" s="124" t="s">
        <v>3</v>
      </c>
      <c r="G4934" s="124">
        <v>1632036</v>
      </c>
      <c r="H4934" s="124"/>
      <c r="I4934" s="128" t="s">
        <v>10995</v>
      </c>
      <c r="J4934" s="124"/>
      <c r="K4934" s="124"/>
      <c r="L4934" s="124"/>
      <c r="M4934" s="124"/>
      <c r="N4934" s="193">
        <v>0</v>
      </c>
      <c r="O4934" s="193">
        <v>6249.24</v>
      </c>
      <c r="P4934" s="124" t="s">
        <v>1314</v>
      </c>
    </row>
    <row r="4935" spans="1:16" ht="51">
      <c r="A4935" s="257">
        <v>291</v>
      </c>
      <c r="B4935" s="124"/>
      <c r="C4935" s="125" t="s">
        <v>794</v>
      </c>
      <c r="D4935" s="191">
        <v>43269</v>
      </c>
      <c r="E4935" s="124" t="s">
        <v>9204</v>
      </c>
      <c r="F4935" s="124" t="s">
        <v>3</v>
      </c>
      <c r="G4935" s="124">
        <v>1632047</v>
      </c>
      <c r="H4935" s="124"/>
      <c r="I4935" s="128" t="s">
        <v>10996</v>
      </c>
      <c r="J4935" s="124"/>
      <c r="K4935" s="124"/>
      <c r="L4935" s="124"/>
      <c r="M4935" s="124"/>
      <c r="N4935" s="193">
        <v>0</v>
      </c>
      <c r="O4935" s="193">
        <v>224</v>
      </c>
      <c r="P4935" s="124" t="s">
        <v>1314</v>
      </c>
    </row>
    <row r="4936" spans="1:16" ht="63.75">
      <c r="A4936" s="257" t="s">
        <v>619</v>
      </c>
      <c r="B4936" s="124"/>
      <c r="C4936" s="125" t="s">
        <v>713</v>
      </c>
      <c r="D4936" s="191">
        <v>43269</v>
      </c>
      <c r="E4936" s="124" t="s">
        <v>9205</v>
      </c>
      <c r="F4936" s="124" t="s">
        <v>3</v>
      </c>
      <c r="G4936" s="124">
        <v>1632081</v>
      </c>
      <c r="H4936" s="124"/>
      <c r="I4936" s="128" t="s">
        <v>10997</v>
      </c>
      <c r="J4936" s="124"/>
      <c r="K4936" s="124"/>
      <c r="L4936" s="124"/>
      <c r="M4936" s="124"/>
      <c r="N4936" s="193">
        <v>0</v>
      </c>
      <c r="O4936" s="193">
        <v>1905.1200000000001</v>
      </c>
      <c r="P4936" s="124" t="s">
        <v>1314</v>
      </c>
    </row>
    <row r="4937" spans="1:16" ht="63.75">
      <c r="A4937" s="257" t="s">
        <v>619</v>
      </c>
      <c r="B4937" s="124"/>
      <c r="C4937" s="125" t="s">
        <v>713</v>
      </c>
      <c r="D4937" s="191">
        <v>43269</v>
      </c>
      <c r="E4937" s="124" t="s">
        <v>9206</v>
      </c>
      <c r="F4937" s="124" t="s">
        <v>3</v>
      </c>
      <c r="G4937" s="124">
        <v>1632084</v>
      </c>
      <c r="H4937" s="124"/>
      <c r="I4937" s="128" t="s">
        <v>10998</v>
      </c>
      <c r="J4937" s="124"/>
      <c r="K4937" s="124"/>
      <c r="L4937" s="124"/>
      <c r="M4937" s="124"/>
      <c r="N4937" s="193">
        <v>0</v>
      </c>
      <c r="O4937" s="193">
        <v>2031.48</v>
      </c>
      <c r="P4937" s="124" t="s">
        <v>1314</v>
      </c>
    </row>
    <row r="4938" spans="1:16" ht="38.25">
      <c r="A4938" s="257">
        <v>592</v>
      </c>
      <c r="B4938" s="124"/>
      <c r="C4938" s="125" t="s">
        <v>862</v>
      </c>
      <c r="D4938" s="191">
        <v>43269</v>
      </c>
      <c r="E4938" s="124" t="s">
        <v>9207</v>
      </c>
      <c r="F4938" s="124" t="s">
        <v>3</v>
      </c>
      <c r="G4938" s="124">
        <v>1632043</v>
      </c>
      <c r="H4938" s="124"/>
      <c r="I4938" s="128" t="s">
        <v>10999</v>
      </c>
      <c r="J4938" s="124"/>
      <c r="K4938" s="124"/>
      <c r="L4938" s="124"/>
      <c r="M4938" s="124"/>
      <c r="N4938" s="193">
        <v>0</v>
      </c>
      <c r="O4938" s="193">
        <v>100</v>
      </c>
      <c r="P4938" s="124" t="s">
        <v>1314</v>
      </c>
    </row>
    <row r="4939" spans="1:16" ht="38.25">
      <c r="A4939" s="257">
        <v>592</v>
      </c>
      <c r="B4939" s="124"/>
      <c r="C4939" s="125" t="s">
        <v>862</v>
      </c>
      <c r="D4939" s="191">
        <v>43269</v>
      </c>
      <c r="E4939" s="124" t="s">
        <v>9208</v>
      </c>
      <c r="F4939" s="124" t="s">
        <v>3</v>
      </c>
      <c r="G4939" s="124">
        <v>1632044</v>
      </c>
      <c r="H4939" s="124"/>
      <c r="I4939" s="128" t="s">
        <v>11000</v>
      </c>
      <c r="J4939" s="124"/>
      <c r="K4939" s="124"/>
      <c r="L4939" s="124"/>
      <c r="M4939" s="124"/>
      <c r="N4939" s="193">
        <v>0</v>
      </c>
      <c r="O4939" s="193">
        <v>107</v>
      </c>
      <c r="P4939" s="124" t="s">
        <v>1314</v>
      </c>
    </row>
    <row r="4940" spans="1:16" ht="51">
      <c r="A4940" s="257">
        <v>20</v>
      </c>
      <c r="B4940" s="124"/>
      <c r="C4940" s="125" t="s">
        <v>693</v>
      </c>
      <c r="D4940" s="191">
        <v>43269</v>
      </c>
      <c r="E4940" s="124" t="s">
        <v>9209</v>
      </c>
      <c r="F4940" s="124" t="s">
        <v>3</v>
      </c>
      <c r="G4940" s="124">
        <v>1632049</v>
      </c>
      <c r="H4940" s="124"/>
      <c r="I4940" s="128" t="s">
        <v>11001</v>
      </c>
      <c r="J4940" s="124"/>
      <c r="K4940" s="124"/>
      <c r="L4940" s="124"/>
      <c r="M4940" s="124"/>
      <c r="N4940" s="193">
        <v>0</v>
      </c>
      <c r="O4940" s="193">
        <v>412</v>
      </c>
      <c r="P4940" s="124" t="s">
        <v>1314</v>
      </c>
    </row>
    <row r="4941" spans="1:16" ht="51">
      <c r="A4941" s="257">
        <v>48</v>
      </c>
      <c r="B4941" s="124"/>
      <c r="C4941" s="125" t="s">
        <v>700</v>
      </c>
      <c r="D4941" s="191">
        <v>43269</v>
      </c>
      <c r="E4941" s="124" t="s">
        <v>9210</v>
      </c>
      <c r="F4941" s="124" t="s">
        <v>3</v>
      </c>
      <c r="G4941" s="124">
        <v>1632066</v>
      </c>
      <c r="H4941" s="124"/>
      <c r="I4941" s="128" t="s">
        <v>11002</v>
      </c>
      <c r="J4941" s="124"/>
      <c r="K4941" s="124"/>
      <c r="L4941" s="124"/>
      <c r="M4941" s="124"/>
      <c r="N4941" s="193">
        <v>0</v>
      </c>
      <c r="O4941" s="193">
        <v>2652</v>
      </c>
      <c r="P4941" s="124" t="s">
        <v>1314</v>
      </c>
    </row>
    <row r="4942" spans="1:16" ht="51">
      <c r="A4942" s="257" t="s">
        <v>619</v>
      </c>
      <c r="B4942" s="124"/>
      <c r="C4942" s="125" t="s">
        <v>713</v>
      </c>
      <c r="D4942" s="191">
        <v>43269</v>
      </c>
      <c r="E4942" s="124" t="s">
        <v>9211</v>
      </c>
      <c r="F4942" s="124" t="s">
        <v>3</v>
      </c>
      <c r="G4942" s="124">
        <v>1631977</v>
      </c>
      <c r="H4942" s="124"/>
      <c r="I4942" s="128" t="s">
        <v>11003</v>
      </c>
      <c r="J4942" s="124"/>
      <c r="K4942" s="124"/>
      <c r="L4942" s="124"/>
      <c r="M4942" s="124"/>
      <c r="N4942" s="193">
        <v>0</v>
      </c>
      <c r="O4942" s="193">
        <v>1020.88</v>
      </c>
      <c r="P4942" s="124" t="s">
        <v>1314</v>
      </c>
    </row>
    <row r="4943" spans="1:16" ht="102">
      <c r="A4943" s="257">
        <v>585</v>
      </c>
      <c r="B4943" s="124"/>
      <c r="C4943" s="125" t="s">
        <v>221</v>
      </c>
      <c r="D4943" s="191">
        <v>43269</v>
      </c>
      <c r="E4943" s="124" t="s">
        <v>9212</v>
      </c>
      <c r="F4943" s="124" t="s">
        <v>6</v>
      </c>
      <c r="G4943" s="124">
        <v>762494</v>
      </c>
      <c r="H4943" s="124"/>
      <c r="I4943" s="128" t="s">
        <v>11004</v>
      </c>
      <c r="J4943" s="124"/>
      <c r="K4943" s="124"/>
      <c r="L4943" s="124"/>
      <c r="M4943" s="124"/>
      <c r="N4943" s="193">
        <v>0</v>
      </c>
      <c r="O4943" s="193">
        <v>12.06</v>
      </c>
      <c r="P4943" s="124" t="s">
        <v>1314</v>
      </c>
    </row>
    <row r="4944" spans="1:16" ht="76.5">
      <c r="A4944" s="257" t="s">
        <v>620</v>
      </c>
      <c r="B4944" s="124"/>
      <c r="C4944" s="125" t="s">
        <v>714</v>
      </c>
      <c r="D4944" s="191">
        <v>43269</v>
      </c>
      <c r="E4944" s="124" t="s">
        <v>9213</v>
      </c>
      <c r="F4944" s="124" t="s">
        <v>6</v>
      </c>
      <c r="G4944" s="124">
        <v>987645</v>
      </c>
      <c r="H4944" s="124"/>
      <c r="I4944" s="128" t="s">
        <v>11005</v>
      </c>
      <c r="J4944" s="124"/>
      <c r="K4944" s="124"/>
      <c r="L4944" s="124"/>
      <c r="M4944" s="124"/>
      <c r="N4944" s="193">
        <v>0</v>
      </c>
      <c r="O4944" s="193">
        <v>115000</v>
      </c>
      <c r="P4944" s="124" t="s">
        <v>1314</v>
      </c>
    </row>
    <row r="4945" spans="1:16" ht="89.25">
      <c r="A4945" s="257">
        <v>310</v>
      </c>
      <c r="B4945" s="124"/>
      <c r="C4945" s="125" t="s">
        <v>807</v>
      </c>
      <c r="D4945" s="191">
        <v>43269</v>
      </c>
      <c r="E4945" s="124" t="s">
        <v>9214</v>
      </c>
      <c r="F4945" s="124" t="s">
        <v>15</v>
      </c>
      <c r="G4945" s="124">
        <v>5252</v>
      </c>
      <c r="H4945" s="124"/>
      <c r="I4945" s="128" t="s">
        <v>11006</v>
      </c>
      <c r="J4945" s="124"/>
      <c r="K4945" s="124"/>
      <c r="L4945" s="124"/>
      <c r="M4945" s="124"/>
      <c r="N4945" s="193">
        <v>489.11</v>
      </c>
      <c r="O4945" s="193">
        <v>0</v>
      </c>
      <c r="P4945" s="124" t="s">
        <v>1314</v>
      </c>
    </row>
    <row r="4946" spans="1:16" ht="76.5">
      <c r="A4946" s="257">
        <v>513</v>
      </c>
      <c r="B4946" s="124"/>
      <c r="C4946" s="125" t="s">
        <v>201</v>
      </c>
      <c r="D4946" s="191">
        <v>43269</v>
      </c>
      <c r="E4946" s="124" t="s">
        <v>9215</v>
      </c>
      <c r="F4946" s="124" t="s">
        <v>15</v>
      </c>
      <c r="G4946" s="124">
        <v>5249</v>
      </c>
      <c r="H4946" s="124"/>
      <c r="I4946" s="128" t="s">
        <v>11007</v>
      </c>
      <c r="J4946" s="124"/>
      <c r="K4946" s="124"/>
      <c r="L4946" s="124"/>
      <c r="M4946" s="124"/>
      <c r="N4946" s="193">
        <v>303</v>
      </c>
      <c r="O4946" s="193">
        <v>0</v>
      </c>
      <c r="P4946" s="124" t="s">
        <v>1314</v>
      </c>
    </row>
    <row r="4947" spans="1:16" ht="89.25">
      <c r="A4947" s="257" t="s">
        <v>619</v>
      </c>
      <c r="B4947" s="124"/>
      <c r="C4947" s="125" t="s">
        <v>713</v>
      </c>
      <c r="D4947" s="191">
        <v>43269</v>
      </c>
      <c r="E4947" s="124" t="s">
        <v>9216</v>
      </c>
      <c r="F4947" s="124" t="s">
        <v>6</v>
      </c>
      <c r="G4947" s="124">
        <v>924678</v>
      </c>
      <c r="H4947" s="124"/>
      <c r="I4947" s="128" t="s">
        <v>11008</v>
      </c>
      <c r="J4947" s="124"/>
      <c r="K4947" s="124"/>
      <c r="L4947" s="124"/>
      <c r="M4947" s="124"/>
      <c r="N4947" s="193">
        <v>0</v>
      </c>
      <c r="O4947" s="193">
        <v>15193460</v>
      </c>
      <c r="P4947" s="124" t="s">
        <v>1314</v>
      </c>
    </row>
    <row r="4948" spans="1:16" ht="63.75">
      <c r="A4948" s="257">
        <v>513</v>
      </c>
      <c r="B4948" s="124"/>
      <c r="C4948" s="125" t="s">
        <v>201</v>
      </c>
      <c r="D4948" s="191">
        <v>43269</v>
      </c>
      <c r="E4948" s="124" t="s">
        <v>9217</v>
      </c>
      <c r="F4948" s="124" t="s">
        <v>11</v>
      </c>
      <c r="G4948" s="124">
        <v>924688</v>
      </c>
      <c r="H4948" s="124"/>
      <c r="I4948" s="128" t="s">
        <v>11009</v>
      </c>
      <c r="J4948" s="124"/>
      <c r="K4948" s="124"/>
      <c r="L4948" s="124"/>
      <c r="M4948" s="124"/>
      <c r="N4948" s="193">
        <v>50</v>
      </c>
      <c r="O4948" s="193">
        <v>0</v>
      </c>
      <c r="P4948" s="124" t="s">
        <v>1314</v>
      </c>
    </row>
    <row r="4949" spans="1:16" ht="76.5">
      <c r="A4949" s="257">
        <v>373</v>
      </c>
      <c r="B4949" s="124"/>
      <c r="C4949" s="125" t="s">
        <v>1269</v>
      </c>
      <c r="D4949" s="191">
        <v>43269</v>
      </c>
      <c r="E4949" s="124" t="s">
        <v>9218</v>
      </c>
      <c r="F4949" s="124" t="s">
        <v>1315</v>
      </c>
      <c r="G4949" s="124">
        <v>18099651</v>
      </c>
      <c r="H4949" s="124"/>
      <c r="I4949" s="128" t="s">
        <v>11010</v>
      </c>
      <c r="J4949" s="124"/>
      <c r="K4949" s="124"/>
      <c r="L4949" s="124"/>
      <c r="M4949" s="124"/>
      <c r="N4949" s="193">
        <v>0</v>
      </c>
      <c r="O4949" s="193">
        <v>4053513.75</v>
      </c>
      <c r="P4949" s="124" t="s">
        <v>1314</v>
      </c>
    </row>
    <row r="4950" spans="1:16" ht="25.5">
      <c r="A4950" s="257">
        <v>16</v>
      </c>
      <c r="B4950" s="124"/>
      <c r="C4950" s="125" t="s">
        <v>692</v>
      </c>
      <c r="D4950" s="191">
        <v>43269</v>
      </c>
      <c r="E4950" s="124" t="s">
        <v>9219</v>
      </c>
      <c r="F4950" s="124" t="s">
        <v>1315</v>
      </c>
      <c r="G4950" s="124">
        <v>18020786</v>
      </c>
      <c r="H4950" s="124"/>
      <c r="I4950" s="128" t="s">
        <v>11011</v>
      </c>
      <c r="J4950" s="124"/>
      <c r="K4950" s="124"/>
      <c r="L4950" s="124"/>
      <c r="M4950" s="124"/>
      <c r="N4950" s="193">
        <v>330</v>
      </c>
      <c r="O4950" s="193">
        <v>0</v>
      </c>
      <c r="P4950" s="124" t="s">
        <v>1314</v>
      </c>
    </row>
    <row r="4951" spans="1:16" ht="63.75">
      <c r="A4951" s="257" t="s">
        <v>622</v>
      </c>
      <c r="B4951" s="124"/>
      <c r="C4951" s="125" t="s">
        <v>715</v>
      </c>
      <c r="D4951" s="191">
        <v>43269</v>
      </c>
      <c r="E4951" s="124" t="s">
        <v>9220</v>
      </c>
      <c r="F4951" s="124" t="s">
        <v>1315</v>
      </c>
      <c r="G4951" s="124">
        <v>18079427</v>
      </c>
      <c r="H4951" s="124"/>
      <c r="I4951" s="128" t="s">
        <v>11012</v>
      </c>
      <c r="J4951" s="124"/>
      <c r="K4951" s="124"/>
      <c r="L4951" s="124"/>
      <c r="M4951" s="124"/>
      <c r="N4951" s="193">
        <v>268703</v>
      </c>
      <c r="O4951" s="193">
        <v>0</v>
      </c>
      <c r="P4951" s="124" t="s">
        <v>1314</v>
      </c>
    </row>
    <row r="4952" spans="1:16" ht="63.75">
      <c r="A4952" s="257" t="s">
        <v>622</v>
      </c>
      <c r="B4952" s="124"/>
      <c r="C4952" s="125" t="s">
        <v>715</v>
      </c>
      <c r="D4952" s="191">
        <v>43269</v>
      </c>
      <c r="E4952" s="124" t="s">
        <v>9221</v>
      </c>
      <c r="F4952" s="124" t="s">
        <v>1315</v>
      </c>
      <c r="G4952" s="124">
        <v>18081369</v>
      </c>
      <c r="H4952" s="124"/>
      <c r="I4952" s="128" t="s">
        <v>11013</v>
      </c>
      <c r="J4952" s="124"/>
      <c r="K4952" s="124"/>
      <c r="L4952" s="124"/>
      <c r="M4952" s="124"/>
      <c r="N4952" s="193">
        <v>16425</v>
      </c>
      <c r="O4952" s="193">
        <v>0</v>
      </c>
      <c r="P4952" s="124" t="s">
        <v>1314</v>
      </c>
    </row>
    <row r="4953" spans="1:16" ht="63.75">
      <c r="A4953" s="257" t="s">
        <v>622</v>
      </c>
      <c r="B4953" s="124"/>
      <c r="C4953" s="125" t="s">
        <v>715</v>
      </c>
      <c r="D4953" s="191">
        <v>43269</v>
      </c>
      <c r="E4953" s="124" t="s">
        <v>9222</v>
      </c>
      <c r="F4953" s="124" t="s">
        <v>1315</v>
      </c>
      <c r="G4953" s="124">
        <v>18081479</v>
      </c>
      <c r="H4953" s="124"/>
      <c r="I4953" s="128" t="s">
        <v>11014</v>
      </c>
      <c r="J4953" s="124"/>
      <c r="K4953" s="124"/>
      <c r="L4953" s="124"/>
      <c r="M4953" s="124"/>
      <c r="N4953" s="193">
        <v>16386</v>
      </c>
      <c r="O4953" s="193">
        <v>0</v>
      </c>
      <c r="P4953" s="124" t="s">
        <v>1314</v>
      </c>
    </row>
    <row r="4954" spans="1:16" ht="63.75">
      <c r="A4954" s="257" t="s">
        <v>622</v>
      </c>
      <c r="B4954" s="124"/>
      <c r="C4954" s="125" t="s">
        <v>715</v>
      </c>
      <c r="D4954" s="191">
        <v>43269</v>
      </c>
      <c r="E4954" s="124" t="s">
        <v>9223</v>
      </c>
      <c r="F4954" s="124" t="s">
        <v>1315</v>
      </c>
      <c r="G4954" s="124">
        <v>18081481</v>
      </c>
      <c r="H4954" s="124"/>
      <c r="I4954" s="128" t="s">
        <v>11015</v>
      </c>
      <c r="J4954" s="124"/>
      <c r="K4954" s="124"/>
      <c r="L4954" s="124"/>
      <c r="M4954" s="124"/>
      <c r="N4954" s="193">
        <v>35550</v>
      </c>
      <c r="O4954" s="193">
        <v>0</v>
      </c>
      <c r="P4954" s="124" t="s">
        <v>1314</v>
      </c>
    </row>
    <row r="4955" spans="1:16" ht="63.75">
      <c r="A4955" s="257" t="s">
        <v>622</v>
      </c>
      <c r="B4955" s="124"/>
      <c r="C4955" s="125" t="s">
        <v>715</v>
      </c>
      <c r="D4955" s="191">
        <v>43269</v>
      </c>
      <c r="E4955" s="124" t="s">
        <v>9224</v>
      </c>
      <c r="F4955" s="124" t="s">
        <v>1315</v>
      </c>
      <c r="G4955" s="124">
        <v>18081483</v>
      </c>
      <c r="H4955" s="124"/>
      <c r="I4955" s="128" t="s">
        <v>11016</v>
      </c>
      <c r="J4955" s="124"/>
      <c r="K4955" s="124"/>
      <c r="L4955" s="124"/>
      <c r="M4955" s="124"/>
      <c r="N4955" s="193">
        <v>29475</v>
      </c>
      <c r="O4955" s="193">
        <v>0</v>
      </c>
      <c r="P4955" s="124" t="s">
        <v>1314</v>
      </c>
    </row>
    <row r="4956" spans="1:16" ht="63.75">
      <c r="A4956" s="257" t="s">
        <v>622</v>
      </c>
      <c r="B4956" s="124"/>
      <c r="C4956" s="125" t="s">
        <v>715</v>
      </c>
      <c r="D4956" s="191">
        <v>43269</v>
      </c>
      <c r="E4956" s="124" t="s">
        <v>9225</v>
      </c>
      <c r="F4956" s="124" t="s">
        <v>1315</v>
      </c>
      <c r="G4956" s="124">
        <v>18081484</v>
      </c>
      <c r="H4956" s="124"/>
      <c r="I4956" s="128" t="s">
        <v>11017</v>
      </c>
      <c r="J4956" s="124"/>
      <c r="K4956" s="124"/>
      <c r="L4956" s="124"/>
      <c r="M4956" s="124"/>
      <c r="N4956" s="193">
        <v>21600</v>
      </c>
      <c r="O4956" s="193">
        <v>0</v>
      </c>
      <c r="P4956" s="124" t="s">
        <v>1314</v>
      </c>
    </row>
    <row r="4957" spans="1:16" ht="63.75">
      <c r="A4957" s="257" t="s">
        <v>622</v>
      </c>
      <c r="B4957" s="124"/>
      <c r="C4957" s="125" t="s">
        <v>715</v>
      </c>
      <c r="D4957" s="191">
        <v>43269</v>
      </c>
      <c r="E4957" s="124" t="s">
        <v>9226</v>
      </c>
      <c r="F4957" s="124" t="s">
        <v>1315</v>
      </c>
      <c r="G4957" s="124">
        <v>18081485</v>
      </c>
      <c r="H4957" s="124"/>
      <c r="I4957" s="128" t="s">
        <v>11018</v>
      </c>
      <c r="J4957" s="124"/>
      <c r="K4957" s="124"/>
      <c r="L4957" s="124"/>
      <c r="M4957" s="124"/>
      <c r="N4957" s="193">
        <v>10350</v>
      </c>
      <c r="O4957" s="193">
        <v>0</v>
      </c>
      <c r="P4957" s="124" t="s">
        <v>1314</v>
      </c>
    </row>
    <row r="4958" spans="1:16" ht="63.75">
      <c r="A4958" s="257" t="s">
        <v>622</v>
      </c>
      <c r="B4958" s="124"/>
      <c r="C4958" s="125" t="s">
        <v>715</v>
      </c>
      <c r="D4958" s="191">
        <v>43269</v>
      </c>
      <c r="E4958" s="124" t="s">
        <v>9227</v>
      </c>
      <c r="F4958" s="124" t="s">
        <v>1315</v>
      </c>
      <c r="G4958" s="124">
        <v>18081486</v>
      </c>
      <c r="H4958" s="124"/>
      <c r="I4958" s="128" t="s">
        <v>11019</v>
      </c>
      <c r="J4958" s="124"/>
      <c r="K4958" s="124"/>
      <c r="L4958" s="124"/>
      <c r="M4958" s="124"/>
      <c r="N4958" s="193">
        <v>18000</v>
      </c>
      <c r="O4958" s="193">
        <v>0</v>
      </c>
      <c r="P4958" s="124" t="s">
        <v>1314</v>
      </c>
    </row>
    <row r="4959" spans="1:16" ht="63.75">
      <c r="A4959" s="257" t="s">
        <v>622</v>
      </c>
      <c r="B4959" s="124"/>
      <c r="C4959" s="125" t="s">
        <v>715</v>
      </c>
      <c r="D4959" s="191">
        <v>43269</v>
      </c>
      <c r="E4959" s="124" t="s">
        <v>9228</v>
      </c>
      <c r="F4959" s="124" t="s">
        <v>1315</v>
      </c>
      <c r="G4959" s="124">
        <v>18081487</v>
      </c>
      <c r="H4959" s="124"/>
      <c r="I4959" s="128" t="s">
        <v>11020</v>
      </c>
      <c r="J4959" s="124"/>
      <c r="K4959" s="124"/>
      <c r="L4959" s="124"/>
      <c r="M4959" s="124"/>
      <c r="N4959" s="193">
        <v>14625</v>
      </c>
      <c r="O4959" s="193">
        <v>0</v>
      </c>
      <c r="P4959" s="124" t="s">
        <v>1314</v>
      </c>
    </row>
    <row r="4960" spans="1:16" ht="63.75">
      <c r="A4960" s="257" t="s">
        <v>622</v>
      </c>
      <c r="B4960" s="124"/>
      <c r="C4960" s="125" t="s">
        <v>715</v>
      </c>
      <c r="D4960" s="191">
        <v>43269</v>
      </c>
      <c r="E4960" s="124" t="s">
        <v>9229</v>
      </c>
      <c r="F4960" s="124" t="s">
        <v>1315</v>
      </c>
      <c r="G4960" s="124">
        <v>18081489</v>
      </c>
      <c r="H4960" s="124"/>
      <c r="I4960" s="128" t="s">
        <v>11021</v>
      </c>
      <c r="J4960" s="124"/>
      <c r="K4960" s="124"/>
      <c r="L4960" s="124"/>
      <c r="M4960" s="124"/>
      <c r="N4960" s="193">
        <v>33750</v>
      </c>
      <c r="O4960" s="193">
        <v>0</v>
      </c>
      <c r="P4960" s="124" t="s">
        <v>1314</v>
      </c>
    </row>
    <row r="4961" spans="1:16" ht="63.75">
      <c r="A4961" s="257" t="s">
        <v>622</v>
      </c>
      <c r="B4961" s="124"/>
      <c r="C4961" s="125" t="s">
        <v>715</v>
      </c>
      <c r="D4961" s="191">
        <v>43269</v>
      </c>
      <c r="E4961" s="124" t="s">
        <v>9230</v>
      </c>
      <c r="F4961" s="124" t="s">
        <v>1315</v>
      </c>
      <c r="G4961" s="124">
        <v>18081492</v>
      </c>
      <c r="H4961" s="124"/>
      <c r="I4961" s="128" t="s">
        <v>11022</v>
      </c>
      <c r="J4961" s="124"/>
      <c r="K4961" s="124"/>
      <c r="L4961" s="124"/>
      <c r="M4961" s="124"/>
      <c r="N4961" s="193">
        <v>26550</v>
      </c>
      <c r="O4961" s="193">
        <v>0</v>
      </c>
      <c r="P4961" s="124" t="s">
        <v>1314</v>
      </c>
    </row>
    <row r="4962" spans="1:16" ht="63.75">
      <c r="A4962" s="257" t="s">
        <v>622</v>
      </c>
      <c r="B4962" s="124"/>
      <c r="C4962" s="125" t="s">
        <v>715</v>
      </c>
      <c r="D4962" s="191">
        <v>43269</v>
      </c>
      <c r="E4962" s="124" t="s">
        <v>9231</v>
      </c>
      <c r="F4962" s="124" t="s">
        <v>1315</v>
      </c>
      <c r="G4962" s="124">
        <v>18081525</v>
      </c>
      <c r="H4962" s="124"/>
      <c r="I4962" s="128" t="s">
        <v>11023</v>
      </c>
      <c r="J4962" s="124"/>
      <c r="K4962" s="124"/>
      <c r="L4962" s="124"/>
      <c r="M4962" s="124"/>
      <c r="N4962" s="193">
        <v>20475</v>
      </c>
      <c r="O4962" s="193">
        <v>0</v>
      </c>
      <c r="P4962" s="124" t="s">
        <v>1314</v>
      </c>
    </row>
    <row r="4963" spans="1:16" ht="63.75">
      <c r="A4963" s="257" t="s">
        <v>622</v>
      </c>
      <c r="B4963" s="124"/>
      <c r="C4963" s="125" t="s">
        <v>715</v>
      </c>
      <c r="D4963" s="191">
        <v>43269</v>
      </c>
      <c r="E4963" s="124" t="s">
        <v>9232</v>
      </c>
      <c r="F4963" s="124" t="s">
        <v>1315</v>
      </c>
      <c r="G4963" s="124">
        <v>18081526</v>
      </c>
      <c r="H4963" s="124"/>
      <c r="I4963" s="128" t="s">
        <v>11024</v>
      </c>
      <c r="J4963" s="124"/>
      <c r="K4963" s="124"/>
      <c r="L4963" s="124"/>
      <c r="M4963" s="124"/>
      <c r="N4963" s="193">
        <v>64500</v>
      </c>
      <c r="O4963" s="193">
        <v>0</v>
      </c>
      <c r="P4963" s="124" t="s">
        <v>1314</v>
      </c>
    </row>
    <row r="4964" spans="1:16" ht="63.75">
      <c r="A4964" s="257" t="s">
        <v>622</v>
      </c>
      <c r="B4964" s="124"/>
      <c r="C4964" s="125" t="s">
        <v>715</v>
      </c>
      <c r="D4964" s="191">
        <v>43269</v>
      </c>
      <c r="E4964" s="124" t="s">
        <v>9233</v>
      </c>
      <c r="F4964" s="124" t="s">
        <v>1315</v>
      </c>
      <c r="G4964" s="124">
        <v>18081527</v>
      </c>
      <c r="H4964" s="124"/>
      <c r="I4964" s="128" t="s">
        <v>11025</v>
      </c>
      <c r="J4964" s="124"/>
      <c r="K4964" s="124"/>
      <c r="L4964" s="124"/>
      <c r="M4964" s="124"/>
      <c r="N4964" s="193">
        <v>124500</v>
      </c>
      <c r="O4964" s="193">
        <v>0</v>
      </c>
      <c r="P4964" s="124" t="s">
        <v>1314</v>
      </c>
    </row>
    <row r="4965" spans="1:16" ht="63.75">
      <c r="A4965" s="257" t="s">
        <v>622</v>
      </c>
      <c r="B4965" s="124"/>
      <c r="C4965" s="125" t="s">
        <v>715</v>
      </c>
      <c r="D4965" s="191">
        <v>43269</v>
      </c>
      <c r="E4965" s="124" t="s">
        <v>9234</v>
      </c>
      <c r="F4965" s="124" t="s">
        <v>1315</v>
      </c>
      <c r="G4965" s="124">
        <v>18081704</v>
      </c>
      <c r="H4965" s="124"/>
      <c r="I4965" s="128" t="s">
        <v>11026</v>
      </c>
      <c r="J4965" s="124"/>
      <c r="K4965" s="124"/>
      <c r="L4965" s="124"/>
      <c r="M4965" s="124"/>
      <c r="N4965" s="193">
        <v>42874</v>
      </c>
      <c r="O4965" s="193">
        <v>0</v>
      </c>
      <c r="P4965" s="124" t="s">
        <v>1314</v>
      </c>
    </row>
    <row r="4966" spans="1:16" ht="76.5">
      <c r="A4966" s="257" t="s">
        <v>622</v>
      </c>
      <c r="B4966" s="124"/>
      <c r="C4966" s="125" t="s">
        <v>715</v>
      </c>
      <c r="D4966" s="191">
        <v>43269</v>
      </c>
      <c r="E4966" s="124" t="s">
        <v>9235</v>
      </c>
      <c r="F4966" s="124" t="s">
        <v>1315</v>
      </c>
      <c r="G4966" s="124">
        <v>18081728</v>
      </c>
      <c r="H4966" s="124"/>
      <c r="I4966" s="128" t="s">
        <v>11027</v>
      </c>
      <c r="J4966" s="124"/>
      <c r="K4966" s="124"/>
      <c r="L4966" s="124"/>
      <c r="M4966" s="124"/>
      <c r="N4966" s="193">
        <v>27225</v>
      </c>
      <c r="O4966" s="193">
        <v>0</v>
      </c>
      <c r="P4966" s="124" t="s">
        <v>1314</v>
      </c>
    </row>
    <row r="4967" spans="1:16" ht="63.75">
      <c r="A4967" s="257" t="s">
        <v>622</v>
      </c>
      <c r="B4967" s="124"/>
      <c r="C4967" s="125" t="s">
        <v>715</v>
      </c>
      <c r="D4967" s="191">
        <v>43269</v>
      </c>
      <c r="E4967" s="124" t="s">
        <v>9236</v>
      </c>
      <c r="F4967" s="124" t="s">
        <v>1315</v>
      </c>
      <c r="G4967" s="124">
        <v>18081730</v>
      </c>
      <c r="H4967" s="124"/>
      <c r="I4967" s="128" t="s">
        <v>11028</v>
      </c>
      <c r="J4967" s="124"/>
      <c r="K4967" s="124"/>
      <c r="L4967" s="124"/>
      <c r="M4967" s="124"/>
      <c r="N4967" s="193">
        <v>11088</v>
      </c>
      <c r="O4967" s="193">
        <v>0</v>
      </c>
      <c r="P4967" s="124" t="s">
        <v>1314</v>
      </c>
    </row>
    <row r="4968" spans="1:16" ht="63.75">
      <c r="A4968" s="257" t="s">
        <v>622</v>
      </c>
      <c r="B4968" s="124"/>
      <c r="C4968" s="125" t="s">
        <v>715</v>
      </c>
      <c r="D4968" s="191">
        <v>43269</v>
      </c>
      <c r="E4968" s="124" t="s">
        <v>9237</v>
      </c>
      <c r="F4968" s="124" t="s">
        <v>1315</v>
      </c>
      <c r="G4968" s="124">
        <v>18081746</v>
      </c>
      <c r="H4968" s="124"/>
      <c r="I4968" s="128" t="s">
        <v>11029</v>
      </c>
      <c r="J4968" s="124"/>
      <c r="K4968" s="124"/>
      <c r="L4968" s="124"/>
      <c r="M4968" s="124"/>
      <c r="N4968" s="193">
        <v>12150</v>
      </c>
      <c r="O4968" s="193">
        <v>0</v>
      </c>
      <c r="P4968" s="124" t="s">
        <v>1314</v>
      </c>
    </row>
    <row r="4969" spans="1:16" ht="63.75">
      <c r="A4969" s="257" t="s">
        <v>622</v>
      </c>
      <c r="B4969" s="124"/>
      <c r="C4969" s="125" t="s">
        <v>715</v>
      </c>
      <c r="D4969" s="191">
        <v>43269</v>
      </c>
      <c r="E4969" s="124" t="s">
        <v>9238</v>
      </c>
      <c r="F4969" s="124" t="s">
        <v>1315</v>
      </c>
      <c r="G4969" s="124">
        <v>18081771</v>
      </c>
      <c r="H4969" s="124"/>
      <c r="I4969" s="128" t="s">
        <v>11030</v>
      </c>
      <c r="J4969" s="124"/>
      <c r="K4969" s="124"/>
      <c r="L4969" s="124"/>
      <c r="M4969" s="124"/>
      <c r="N4969" s="193">
        <v>19342.5</v>
      </c>
      <c r="O4969" s="193">
        <v>0</v>
      </c>
      <c r="P4969" s="124" t="s">
        <v>1314</v>
      </c>
    </row>
    <row r="4970" spans="1:16" ht="63.75">
      <c r="A4970" s="257" t="s">
        <v>622</v>
      </c>
      <c r="B4970" s="124"/>
      <c r="C4970" s="125" t="s">
        <v>715</v>
      </c>
      <c r="D4970" s="191">
        <v>43269</v>
      </c>
      <c r="E4970" s="124" t="s">
        <v>9239</v>
      </c>
      <c r="F4970" s="124" t="s">
        <v>1315</v>
      </c>
      <c r="G4970" s="124">
        <v>18081979</v>
      </c>
      <c r="H4970" s="124"/>
      <c r="I4970" s="128" t="s">
        <v>11031</v>
      </c>
      <c r="J4970" s="124"/>
      <c r="K4970" s="124"/>
      <c r="L4970" s="124"/>
      <c r="M4970" s="124"/>
      <c r="N4970" s="193">
        <v>17741</v>
      </c>
      <c r="O4970" s="193">
        <v>0</v>
      </c>
      <c r="P4970" s="124" t="s">
        <v>1314</v>
      </c>
    </row>
    <row r="4971" spans="1:16" ht="63.75">
      <c r="A4971" s="257" t="s">
        <v>622</v>
      </c>
      <c r="B4971" s="124"/>
      <c r="C4971" s="125" t="s">
        <v>715</v>
      </c>
      <c r="D4971" s="191">
        <v>43269</v>
      </c>
      <c r="E4971" s="124" t="s">
        <v>9240</v>
      </c>
      <c r="F4971" s="124" t="s">
        <v>1315</v>
      </c>
      <c r="G4971" s="124">
        <v>18081983</v>
      </c>
      <c r="H4971" s="124"/>
      <c r="I4971" s="128" t="s">
        <v>11032</v>
      </c>
      <c r="J4971" s="124"/>
      <c r="K4971" s="124"/>
      <c r="L4971" s="124"/>
      <c r="M4971" s="124"/>
      <c r="N4971" s="193">
        <v>23175</v>
      </c>
      <c r="O4971" s="193">
        <v>0</v>
      </c>
      <c r="P4971" s="124" t="s">
        <v>1314</v>
      </c>
    </row>
    <row r="4972" spans="1:16" ht="63.75">
      <c r="A4972" s="257" t="s">
        <v>622</v>
      </c>
      <c r="B4972" s="124"/>
      <c r="C4972" s="125" t="s">
        <v>715</v>
      </c>
      <c r="D4972" s="191">
        <v>43269</v>
      </c>
      <c r="E4972" s="124" t="s">
        <v>9241</v>
      </c>
      <c r="F4972" s="124" t="s">
        <v>1315</v>
      </c>
      <c r="G4972" s="124">
        <v>18081984</v>
      </c>
      <c r="H4972" s="124"/>
      <c r="I4972" s="128" t="s">
        <v>11033</v>
      </c>
      <c r="J4972" s="124"/>
      <c r="K4972" s="124"/>
      <c r="L4972" s="124"/>
      <c r="M4972" s="124"/>
      <c r="N4972" s="193">
        <v>40725</v>
      </c>
      <c r="O4972" s="193">
        <v>0</v>
      </c>
      <c r="P4972" s="124" t="s">
        <v>1314</v>
      </c>
    </row>
    <row r="4973" spans="1:16" ht="63.75">
      <c r="A4973" s="257" t="s">
        <v>622</v>
      </c>
      <c r="B4973" s="124"/>
      <c r="C4973" s="125" t="s">
        <v>715</v>
      </c>
      <c r="D4973" s="191">
        <v>43269</v>
      </c>
      <c r="E4973" s="124" t="s">
        <v>9242</v>
      </c>
      <c r="F4973" s="124" t="s">
        <v>1315</v>
      </c>
      <c r="G4973" s="124">
        <v>18081985</v>
      </c>
      <c r="H4973" s="124"/>
      <c r="I4973" s="128" t="s">
        <v>11034</v>
      </c>
      <c r="J4973" s="124"/>
      <c r="K4973" s="124"/>
      <c r="L4973" s="124"/>
      <c r="M4973" s="124"/>
      <c r="N4973" s="193">
        <v>45000</v>
      </c>
      <c r="O4973" s="193">
        <v>0</v>
      </c>
      <c r="P4973" s="124" t="s">
        <v>1314</v>
      </c>
    </row>
    <row r="4974" spans="1:16" ht="63.75">
      <c r="A4974" s="257" t="s">
        <v>622</v>
      </c>
      <c r="B4974" s="124"/>
      <c r="C4974" s="125" t="s">
        <v>715</v>
      </c>
      <c r="D4974" s="191">
        <v>43269</v>
      </c>
      <c r="E4974" s="124" t="s">
        <v>9243</v>
      </c>
      <c r="F4974" s="124" t="s">
        <v>1315</v>
      </c>
      <c r="G4974" s="124">
        <v>18082015</v>
      </c>
      <c r="H4974" s="124"/>
      <c r="I4974" s="128" t="s">
        <v>11035</v>
      </c>
      <c r="J4974" s="124"/>
      <c r="K4974" s="124"/>
      <c r="L4974" s="124"/>
      <c r="M4974" s="124"/>
      <c r="N4974" s="193">
        <v>13059.5</v>
      </c>
      <c r="O4974" s="193">
        <v>0</v>
      </c>
      <c r="P4974" s="124" t="s">
        <v>1314</v>
      </c>
    </row>
    <row r="4975" spans="1:16" ht="63.75">
      <c r="A4975" s="257" t="s">
        <v>622</v>
      </c>
      <c r="B4975" s="124"/>
      <c r="C4975" s="125" t="s">
        <v>715</v>
      </c>
      <c r="D4975" s="191">
        <v>43269</v>
      </c>
      <c r="E4975" s="124" t="s">
        <v>9244</v>
      </c>
      <c r="F4975" s="124" t="s">
        <v>1315</v>
      </c>
      <c r="G4975" s="124">
        <v>18082016</v>
      </c>
      <c r="H4975" s="124"/>
      <c r="I4975" s="128" t="s">
        <v>11036</v>
      </c>
      <c r="J4975" s="124"/>
      <c r="K4975" s="124"/>
      <c r="L4975" s="124"/>
      <c r="M4975" s="124"/>
      <c r="N4975" s="193">
        <v>24000</v>
      </c>
      <c r="O4975" s="193">
        <v>0</v>
      </c>
      <c r="P4975" s="124" t="s">
        <v>1314</v>
      </c>
    </row>
    <row r="4976" spans="1:16" ht="63.75">
      <c r="A4976" s="257" t="s">
        <v>622</v>
      </c>
      <c r="B4976" s="124"/>
      <c r="C4976" s="125" t="s">
        <v>715</v>
      </c>
      <c r="D4976" s="191">
        <v>43269</v>
      </c>
      <c r="E4976" s="124" t="s">
        <v>9245</v>
      </c>
      <c r="F4976" s="124" t="s">
        <v>1315</v>
      </c>
      <c r="G4976" s="124">
        <v>18082017</v>
      </c>
      <c r="H4976" s="124"/>
      <c r="I4976" s="128" t="s">
        <v>11037</v>
      </c>
      <c r="J4976" s="124"/>
      <c r="K4976" s="124"/>
      <c r="L4976" s="124"/>
      <c r="M4976" s="124"/>
      <c r="N4976" s="193">
        <v>27225</v>
      </c>
      <c r="O4976" s="193">
        <v>0</v>
      </c>
      <c r="P4976" s="124" t="s">
        <v>1314</v>
      </c>
    </row>
    <row r="4977" spans="1:16" ht="63.75">
      <c r="A4977" s="257" t="s">
        <v>622</v>
      </c>
      <c r="B4977" s="124"/>
      <c r="C4977" s="125" t="s">
        <v>715</v>
      </c>
      <c r="D4977" s="191">
        <v>43269</v>
      </c>
      <c r="E4977" s="124" t="s">
        <v>9246</v>
      </c>
      <c r="F4977" s="124" t="s">
        <v>1315</v>
      </c>
      <c r="G4977" s="124">
        <v>18082019</v>
      </c>
      <c r="H4977" s="124"/>
      <c r="I4977" s="128" t="s">
        <v>11038</v>
      </c>
      <c r="J4977" s="124"/>
      <c r="K4977" s="124"/>
      <c r="L4977" s="124"/>
      <c r="M4977" s="124"/>
      <c r="N4977" s="193">
        <v>43500</v>
      </c>
      <c r="O4977" s="193">
        <v>0</v>
      </c>
      <c r="P4977" s="124" t="s">
        <v>1314</v>
      </c>
    </row>
    <row r="4978" spans="1:16" ht="63.75">
      <c r="A4978" s="257" t="s">
        <v>622</v>
      </c>
      <c r="B4978" s="124"/>
      <c r="C4978" s="125" t="s">
        <v>715</v>
      </c>
      <c r="D4978" s="191">
        <v>43269</v>
      </c>
      <c r="E4978" s="124" t="s">
        <v>9247</v>
      </c>
      <c r="F4978" s="124" t="s">
        <v>1315</v>
      </c>
      <c r="G4978" s="124">
        <v>18082021</v>
      </c>
      <c r="H4978" s="124"/>
      <c r="I4978" s="128" t="s">
        <v>11039</v>
      </c>
      <c r="J4978" s="124"/>
      <c r="K4978" s="124"/>
      <c r="L4978" s="124"/>
      <c r="M4978" s="124"/>
      <c r="N4978" s="193">
        <v>13725</v>
      </c>
      <c r="O4978" s="193">
        <v>0</v>
      </c>
      <c r="P4978" s="124" t="s">
        <v>1314</v>
      </c>
    </row>
    <row r="4979" spans="1:16" ht="63.75">
      <c r="A4979" s="257" t="s">
        <v>622</v>
      </c>
      <c r="B4979" s="124"/>
      <c r="C4979" s="125" t="s">
        <v>715</v>
      </c>
      <c r="D4979" s="191">
        <v>43269</v>
      </c>
      <c r="E4979" s="124" t="s">
        <v>9248</v>
      </c>
      <c r="F4979" s="124" t="s">
        <v>1315</v>
      </c>
      <c r="G4979" s="124">
        <v>18095906</v>
      </c>
      <c r="H4979" s="124"/>
      <c r="I4979" s="128" t="s">
        <v>11040</v>
      </c>
      <c r="J4979" s="124"/>
      <c r="K4979" s="124"/>
      <c r="L4979" s="124"/>
      <c r="M4979" s="124"/>
      <c r="N4979" s="193">
        <v>479747</v>
      </c>
      <c r="O4979" s="193">
        <v>0</v>
      </c>
      <c r="P4979" s="124" t="s">
        <v>1314</v>
      </c>
    </row>
    <row r="4980" spans="1:16" ht="63.75">
      <c r="A4980" s="257" t="s">
        <v>622</v>
      </c>
      <c r="B4980" s="124"/>
      <c r="C4980" s="125" t="s">
        <v>715</v>
      </c>
      <c r="D4980" s="191">
        <v>43269</v>
      </c>
      <c r="E4980" s="124" t="s">
        <v>9249</v>
      </c>
      <c r="F4980" s="124" t="s">
        <v>1315</v>
      </c>
      <c r="G4980" s="124">
        <v>18095916</v>
      </c>
      <c r="H4980" s="124"/>
      <c r="I4980" s="128" t="s">
        <v>11041</v>
      </c>
      <c r="J4980" s="124"/>
      <c r="K4980" s="124"/>
      <c r="L4980" s="124"/>
      <c r="M4980" s="124"/>
      <c r="N4980" s="193">
        <v>426770.5</v>
      </c>
      <c r="O4980" s="193">
        <v>0</v>
      </c>
      <c r="P4980" s="124" t="s">
        <v>1314</v>
      </c>
    </row>
    <row r="4981" spans="1:16" ht="89.25">
      <c r="A4981" s="257" t="s">
        <v>620</v>
      </c>
      <c r="B4981" s="124"/>
      <c r="C4981" s="125" t="s">
        <v>714</v>
      </c>
      <c r="D4981" s="191">
        <v>43269</v>
      </c>
      <c r="E4981" s="124" t="s">
        <v>9250</v>
      </c>
      <c r="F4981" s="124" t="s">
        <v>6</v>
      </c>
      <c r="G4981" s="124">
        <v>924756</v>
      </c>
      <c r="H4981" s="124"/>
      <c r="I4981" s="128" t="s">
        <v>11042</v>
      </c>
      <c r="J4981" s="124"/>
      <c r="K4981" s="124"/>
      <c r="L4981" s="124"/>
      <c r="M4981" s="124"/>
      <c r="N4981" s="193">
        <v>0</v>
      </c>
      <c r="O4981" s="193">
        <v>414262941.38999999</v>
      </c>
      <c r="P4981" s="124" t="s">
        <v>1314</v>
      </c>
    </row>
    <row r="4982" spans="1:16" ht="51">
      <c r="A4982" s="257" t="s">
        <v>619</v>
      </c>
      <c r="B4982" s="124"/>
      <c r="C4982" s="125" t="s">
        <v>713</v>
      </c>
      <c r="D4982" s="191">
        <v>43269</v>
      </c>
      <c r="E4982" s="124" t="s">
        <v>9251</v>
      </c>
      <c r="F4982" s="124" t="s">
        <v>11</v>
      </c>
      <c r="G4982" s="124">
        <v>924757</v>
      </c>
      <c r="H4982" s="124"/>
      <c r="I4982" s="128" t="s">
        <v>11043</v>
      </c>
      <c r="J4982" s="124"/>
      <c r="K4982" s="124"/>
      <c r="L4982" s="124"/>
      <c r="M4982" s="124"/>
      <c r="N4982" s="193">
        <v>50</v>
      </c>
      <c r="O4982" s="193">
        <v>0</v>
      </c>
      <c r="P4982" s="124" t="s">
        <v>1314</v>
      </c>
    </row>
    <row r="4983" spans="1:16" ht="51">
      <c r="A4983" s="257" t="s">
        <v>619</v>
      </c>
      <c r="B4983" s="124"/>
      <c r="C4983" s="125" t="s">
        <v>713</v>
      </c>
      <c r="D4983" s="191">
        <v>43270</v>
      </c>
      <c r="E4983" s="124" t="s">
        <v>9252</v>
      </c>
      <c r="F4983" s="124" t="s">
        <v>3</v>
      </c>
      <c r="G4983" s="124">
        <v>1632519</v>
      </c>
      <c r="H4983" s="124"/>
      <c r="I4983" s="128" t="s">
        <v>11044</v>
      </c>
      <c r="J4983" s="124"/>
      <c r="K4983" s="124"/>
      <c r="L4983" s="124"/>
      <c r="M4983" s="124"/>
      <c r="N4983" s="193">
        <v>0</v>
      </c>
      <c r="O4983" s="193">
        <v>6.0200000000000005</v>
      </c>
      <c r="P4983" s="124" t="s">
        <v>1314</v>
      </c>
    </row>
    <row r="4984" spans="1:16" ht="51">
      <c r="A4984" s="257" t="s">
        <v>619</v>
      </c>
      <c r="B4984" s="124"/>
      <c r="C4984" s="125" t="s">
        <v>713</v>
      </c>
      <c r="D4984" s="191">
        <v>43270</v>
      </c>
      <c r="E4984" s="124" t="s">
        <v>9253</v>
      </c>
      <c r="F4984" s="124" t="s">
        <v>3</v>
      </c>
      <c r="G4984" s="124">
        <v>1632501</v>
      </c>
      <c r="H4984" s="124"/>
      <c r="I4984" s="128" t="s">
        <v>11045</v>
      </c>
      <c r="J4984" s="124"/>
      <c r="K4984" s="124"/>
      <c r="L4984" s="124"/>
      <c r="M4984" s="124"/>
      <c r="N4984" s="193">
        <v>0</v>
      </c>
      <c r="O4984" s="193">
        <v>32523.200000000001</v>
      </c>
      <c r="P4984" s="124" t="s">
        <v>1314</v>
      </c>
    </row>
    <row r="4985" spans="1:16" ht="51">
      <c r="A4985" s="257" t="s">
        <v>619</v>
      </c>
      <c r="B4985" s="124"/>
      <c r="C4985" s="125" t="s">
        <v>713</v>
      </c>
      <c r="D4985" s="191">
        <v>43270</v>
      </c>
      <c r="E4985" s="124" t="s">
        <v>9254</v>
      </c>
      <c r="F4985" s="124" t="s">
        <v>3</v>
      </c>
      <c r="G4985" s="124">
        <v>1632496</v>
      </c>
      <c r="H4985" s="124"/>
      <c r="I4985" s="128" t="s">
        <v>11046</v>
      </c>
      <c r="J4985" s="124"/>
      <c r="K4985" s="124"/>
      <c r="L4985" s="124"/>
      <c r="M4985" s="124"/>
      <c r="N4985" s="193">
        <v>0</v>
      </c>
      <c r="O4985" s="193">
        <v>3654</v>
      </c>
      <c r="P4985" s="124" t="s">
        <v>1314</v>
      </c>
    </row>
    <row r="4986" spans="1:16" ht="51">
      <c r="A4986" s="257" t="s">
        <v>619</v>
      </c>
      <c r="B4986" s="124"/>
      <c r="C4986" s="125" t="s">
        <v>713</v>
      </c>
      <c r="D4986" s="191">
        <v>43270</v>
      </c>
      <c r="E4986" s="124" t="s">
        <v>9255</v>
      </c>
      <c r="F4986" s="124" t="s">
        <v>3</v>
      </c>
      <c r="G4986" s="124">
        <v>1632492</v>
      </c>
      <c r="H4986" s="124"/>
      <c r="I4986" s="128" t="s">
        <v>11047</v>
      </c>
      <c r="J4986" s="124"/>
      <c r="K4986" s="124"/>
      <c r="L4986" s="124"/>
      <c r="M4986" s="124"/>
      <c r="N4986" s="193">
        <v>0</v>
      </c>
      <c r="O4986" s="193">
        <v>2037</v>
      </c>
      <c r="P4986" s="124" t="s">
        <v>1314</v>
      </c>
    </row>
    <row r="4987" spans="1:16" ht="51">
      <c r="A4987" s="257" t="s">
        <v>619</v>
      </c>
      <c r="B4987" s="124"/>
      <c r="C4987" s="125" t="s">
        <v>713</v>
      </c>
      <c r="D4987" s="191">
        <v>43270</v>
      </c>
      <c r="E4987" s="124" t="s">
        <v>9256</v>
      </c>
      <c r="F4987" s="124" t="s">
        <v>3</v>
      </c>
      <c r="G4987" s="124">
        <v>1632489</v>
      </c>
      <c r="H4987" s="124"/>
      <c r="I4987" s="128" t="s">
        <v>11048</v>
      </c>
      <c r="J4987" s="124"/>
      <c r="K4987" s="124"/>
      <c r="L4987" s="124"/>
      <c r="M4987" s="124"/>
      <c r="N4987" s="193">
        <v>0</v>
      </c>
      <c r="O4987" s="193">
        <v>1636.53</v>
      </c>
      <c r="P4987" s="124" t="s">
        <v>1314</v>
      </c>
    </row>
    <row r="4988" spans="1:16" ht="38.25">
      <c r="A4988" s="257">
        <v>20</v>
      </c>
      <c r="B4988" s="124"/>
      <c r="C4988" s="125" t="s">
        <v>693</v>
      </c>
      <c r="D4988" s="191">
        <v>43270</v>
      </c>
      <c r="E4988" s="124" t="s">
        <v>9257</v>
      </c>
      <c r="F4988" s="124" t="s">
        <v>3</v>
      </c>
      <c r="G4988" s="124">
        <v>1632479</v>
      </c>
      <c r="H4988" s="124"/>
      <c r="I4988" s="128" t="s">
        <v>11049</v>
      </c>
      <c r="J4988" s="124"/>
      <c r="K4988" s="124"/>
      <c r="L4988" s="124"/>
      <c r="M4988" s="124"/>
      <c r="N4988" s="193">
        <v>0</v>
      </c>
      <c r="O4988" s="193">
        <v>19</v>
      </c>
      <c r="P4988" s="124" t="s">
        <v>1314</v>
      </c>
    </row>
    <row r="4989" spans="1:16" ht="51">
      <c r="A4989" s="257" t="s">
        <v>617</v>
      </c>
      <c r="B4989" s="124"/>
      <c r="C4989" s="125" t="s">
        <v>713</v>
      </c>
      <c r="D4989" s="191">
        <v>43270</v>
      </c>
      <c r="E4989" s="124" t="s">
        <v>9258</v>
      </c>
      <c r="F4989" s="124" t="s">
        <v>3</v>
      </c>
      <c r="G4989" s="124">
        <v>1632477</v>
      </c>
      <c r="H4989" s="124"/>
      <c r="I4989" s="128" t="s">
        <v>11050</v>
      </c>
      <c r="J4989" s="124"/>
      <c r="K4989" s="124"/>
      <c r="L4989" s="124"/>
      <c r="M4989" s="124"/>
      <c r="N4989" s="193">
        <v>0</v>
      </c>
      <c r="O4989" s="193">
        <v>31.69</v>
      </c>
      <c r="P4989" s="124" t="s">
        <v>1314</v>
      </c>
    </row>
    <row r="4990" spans="1:16" ht="38.25">
      <c r="A4990" s="257">
        <v>10</v>
      </c>
      <c r="B4990" s="124"/>
      <c r="C4990" s="125" t="s">
        <v>690</v>
      </c>
      <c r="D4990" s="191">
        <v>43270</v>
      </c>
      <c r="E4990" s="124" t="s">
        <v>9259</v>
      </c>
      <c r="F4990" s="124" t="s">
        <v>3</v>
      </c>
      <c r="G4990" s="124">
        <v>1632476</v>
      </c>
      <c r="H4990" s="124"/>
      <c r="I4990" s="128" t="s">
        <v>11051</v>
      </c>
      <c r="J4990" s="124"/>
      <c r="K4990" s="124"/>
      <c r="L4990" s="124"/>
      <c r="M4990" s="124"/>
      <c r="N4990" s="193">
        <v>0</v>
      </c>
      <c r="O4990" s="193">
        <v>5</v>
      </c>
      <c r="P4990" s="124" t="s">
        <v>1314</v>
      </c>
    </row>
    <row r="4991" spans="1:16" ht="51">
      <c r="A4991" s="257" t="s">
        <v>619</v>
      </c>
      <c r="B4991" s="124"/>
      <c r="C4991" s="125" t="s">
        <v>713</v>
      </c>
      <c r="D4991" s="191">
        <v>43270</v>
      </c>
      <c r="E4991" s="124" t="s">
        <v>9260</v>
      </c>
      <c r="F4991" s="124" t="s">
        <v>3</v>
      </c>
      <c r="G4991" s="124">
        <v>1632452</v>
      </c>
      <c r="H4991" s="124"/>
      <c r="I4991" s="128" t="s">
        <v>11052</v>
      </c>
      <c r="J4991" s="124"/>
      <c r="K4991" s="124"/>
      <c r="L4991" s="124"/>
      <c r="M4991" s="124"/>
      <c r="N4991" s="193">
        <v>0</v>
      </c>
      <c r="O4991" s="193">
        <v>78</v>
      </c>
      <c r="P4991" s="124" t="s">
        <v>1314</v>
      </c>
    </row>
    <row r="4992" spans="1:16" ht="51">
      <c r="A4992" s="257" t="s">
        <v>619</v>
      </c>
      <c r="B4992" s="124"/>
      <c r="C4992" s="125" t="s">
        <v>713</v>
      </c>
      <c r="D4992" s="191">
        <v>43270</v>
      </c>
      <c r="E4992" s="124" t="s">
        <v>9261</v>
      </c>
      <c r="F4992" s="124" t="s">
        <v>3</v>
      </c>
      <c r="G4992" s="124">
        <v>1632451</v>
      </c>
      <c r="H4992" s="124"/>
      <c r="I4992" s="128" t="s">
        <v>11053</v>
      </c>
      <c r="J4992" s="124"/>
      <c r="K4992" s="124"/>
      <c r="L4992" s="124"/>
      <c r="M4992" s="124"/>
      <c r="N4992" s="193">
        <v>0</v>
      </c>
      <c r="O4992" s="193">
        <v>78</v>
      </c>
      <c r="P4992" s="124" t="s">
        <v>1314</v>
      </c>
    </row>
    <row r="4993" spans="1:16" ht="51">
      <c r="A4993" s="257" t="s">
        <v>619</v>
      </c>
      <c r="B4993" s="124"/>
      <c r="C4993" s="125" t="s">
        <v>713</v>
      </c>
      <c r="D4993" s="191">
        <v>43270</v>
      </c>
      <c r="E4993" s="124" t="s">
        <v>9262</v>
      </c>
      <c r="F4993" s="124" t="s">
        <v>3</v>
      </c>
      <c r="G4993" s="124">
        <v>1632448</v>
      </c>
      <c r="H4993" s="124"/>
      <c r="I4993" s="128" t="s">
        <v>11054</v>
      </c>
      <c r="J4993" s="124"/>
      <c r="K4993" s="124"/>
      <c r="L4993" s="124"/>
      <c r="M4993" s="124"/>
      <c r="N4993" s="193">
        <v>0</v>
      </c>
      <c r="O4993" s="193">
        <v>78</v>
      </c>
      <c r="P4993" s="124" t="s">
        <v>1314</v>
      </c>
    </row>
    <row r="4994" spans="1:16" ht="51">
      <c r="A4994" s="257" t="s">
        <v>619</v>
      </c>
      <c r="B4994" s="124"/>
      <c r="C4994" s="125" t="s">
        <v>713</v>
      </c>
      <c r="D4994" s="191">
        <v>43270</v>
      </c>
      <c r="E4994" s="124" t="s">
        <v>9263</v>
      </c>
      <c r="F4994" s="124" t="s">
        <v>3</v>
      </c>
      <c r="G4994" s="124">
        <v>1632446</v>
      </c>
      <c r="H4994" s="124"/>
      <c r="I4994" s="128" t="s">
        <v>11055</v>
      </c>
      <c r="J4994" s="124"/>
      <c r="K4994" s="124"/>
      <c r="L4994" s="124"/>
      <c r="M4994" s="124"/>
      <c r="N4994" s="193">
        <v>0</v>
      </c>
      <c r="O4994" s="193">
        <v>78</v>
      </c>
      <c r="P4994" s="124" t="s">
        <v>1314</v>
      </c>
    </row>
    <row r="4995" spans="1:16" ht="51">
      <c r="A4995" s="257">
        <v>526</v>
      </c>
      <c r="B4995" s="124"/>
      <c r="C4995" s="125" t="s">
        <v>846</v>
      </c>
      <c r="D4995" s="191">
        <v>43270</v>
      </c>
      <c r="E4995" s="124" t="s">
        <v>9264</v>
      </c>
      <c r="F4995" s="124" t="s">
        <v>3</v>
      </c>
      <c r="G4995" s="124">
        <v>1632598</v>
      </c>
      <c r="H4995" s="124"/>
      <c r="I4995" s="128" t="s">
        <v>11056</v>
      </c>
      <c r="J4995" s="124"/>
      <c r="K4995" s="124"/>
      <c r="L4995" s="124"/>
      <c r="M4995" s="124"/>
      <c r="N4995" s="193">
        <v>0</v>
      </c>
      <c r="O4995" s="193">
        <v>77</v>
      </c>
      <c r="P4995" s="124" t="s">
        <v>1314</v>
      </c>
    </row>
    <row r="4996" spans="1:16" ht="51">
      <c r="A4996" s="257" t="s">
        <v>619</v>
      </c>
      <c r="B4996" s="124"/>
      <c r="C4996" s="125" t="s">
        <v>713</v>
      </c>
      <c r="D4996" s="191">
        <v>43270</v>
      </c>
      <c r="E4996" s="124" t="s">
        <v>9265</v>
      </c>
      <c r="F4996" s="124" t="s">
        <v>3</v>
      </c>
      <c r="G4996" s="124">
        <v>1632592</v>
      </c>
      <c r="H4996" s="124"/>
      <c r="I4996" s="128" t="s">
        <v>11057</v>
      </c>
      <c r="J4996" s="124"/>
      <c r="K4996" s="124"/>
      <c r="L4996" s="124"/>
      <c r="M4996" s="124"/>
      <c r="N4996" s="193">
        <v>0</v>
      </c>
      <c r="O4996" s="193">
        <v>300</v>
      </c>
      <c r="P4996" s="124" t="s">
        <v>1314</v>
      </c>
    </row>
    <row r="4997" spans="1:16" ht="51">
      <c r="A4997" s="257" t="s">
        <v>619</v>
      </c>
      <c r="B4997" s="124"/>
      <c r="C4997" s="125" t="s">
        <v>713</v>
      </c>
      <c r="D4997" s="191">
        <v>43270</v>
      </c>
      <c r="E4997" s="124" t="s">
        <v>9266</v>
      </c>
      <c r="F4997" s="124" t="s">
        <v>3</v>
      </c>
      <c r="G4997" s="124">
        <v>1632574</v>
      </c>
      <c r="H4997" s="124"/>
      <c r="I4997" s="128" t="s">
        <v>11058</v>
      </c>
      <c r="J4997" s="124"/>
      <c r="K4997" s="124"/>
      <c r="L4997" s="124"/>
      <c r="M4997" s="124"/>
      <c r="N4997" s="193">
        <v>0</v>
      </c>
      <c r="O4997" s="193">
        <v>140</v>
      </c>
      <c r="P4997" s="124" t="s">
        <v>1314</v>
      </c>
    </row>
    <row r="4998" spans="1:16" ht="51">
      <c r="A4998" s="257">
        <v>163</v>
      </c>
      <c r="B4998" s="124"/>
      <c r="C4998" s="125" t="s">
        <v>748</v>
      </c>
      <c r="D4998" s="191">
        <v>43270</v>
      </c>
      <c r="E4998" s="124" t="s">
        <v>9267</v>
      </c>
      <c r="F4998" s="124" t="s">
        <v>3</v>
      </c>
      <c r="G4998" s="124">
        <v>1632565</v>
      </c>
      <c r="H4998" s="124"/>
      <c r="I4998" s="128" t="s">
        <v>11059</v>
      </c>
      <c r="J4998" s="124"/>
      <c r="K4998" s="124"/>
      <c r="L4998" s="124"/>
      <c r="M4998" s="124"/>
      <c r="N4998" s="193">
        <v>0</v>
      </c>
      <c r="O4998" s="193">
        <v>15</v>
      </c>
      <c r="P4998" s="124" t="s">
        <v>1314</v>
      </c>
    </row>
    <row r="4999" spans="1:16" ht="63.75">
      <c r="A4999" s="257" t="s">
        <v>619</v>
      </c>
      <c r="B4999" s="124"/>
      <c r="C4999" s="125" t="s">
        <v>713</v>
      </c>
      <c r="D4999" s="191">
        <v>43270</v>
      </c>
      <c r="E4999" s="124" t="s">
        <v>9268</v>
      </c>
      <c r="F4999" s="124" t="s">
        <v>3</v>
      </c>
      <c r="G4999" s="124">
        <v>1632536</v>
      </c>
      <c r="H4999" s="124"/>
      <c r="I4999" s="128" t="s">
        <v>11060</v>
      </c>
      <c r="J4999" s="124"/>
      <c r="K4999" s="124"/>
      <c r="L4999" s="124"/>
      <c r="M4999" s="124"/>
      <c r="N4999" s="193">
        <v>0</v>
      </c>
      <c r="O4999" s="193">
        <v>316.53000000000003</v>
      </c>
      <c r="P4999" s="124" t="s">
        <v>1314</v>
      </c>
    </row>
    <row r="5000" spans="1:16" ht="51">
      <c r="A5000" s="257">
        <v>670</v>
      </c>
      <c r="B5000" s="124"/>
      <c r="C5000" s="125" t="s">
        <v>235</v>
      </c>
      <c r="D5000" s="191">
        <v>43270</v>
      </c>
      <c r="E5000" s="124" t="s">
        <v>9269</v>
      </c>
      <c r="F5000" s="124" t="s">
        <v>3</v>
      </c>
      <c r="G5000" s="124">
        <v>1632535</v>
      </c>
      <c r="H5000" s="124"/>
      <c r="I5000" s="128" t="s">
        <v>11061</v>
      </c>
      <c r="J5000" s="124"/>
      <c r="K5000" s="124"/>
      <c r="L5000" s="124"/>
      <c r="M5000" s="124"/>
      <c r="N5000" s="193">
        <v>0</v>
      </c>
      <c r="O5000" s="193">
        <v>36</v>
      </c>
      <c r="P5000" s="124" t="s">
        <v>1314</v>
      </c>
    </row>
    <row r="5001" spans="1:16" ht="63.75">
      <c r="A5001" s="257" t="s">
        <v>619</v>
      </c>
      <c r="B5001" s="124"/>
      <c r="C5001" s="125" t="s">
        <v>713</v>
      </c>
      <c r="D5001" s="191">
        <v>43270</v>
      </c>
      <c r="E5001" s="124" t="s">
        <v>9270</v>
      </c>
      <c r="F5001" s="124" t="s">
        <v>3</v>
      </c>
      <c r="G5001" s="124">
        <v>1632534</v>
      </c>
      <c r="H5001" s="124"/>
      <c r="I5001" s="128" t="s">
        <v>11062</v>
      </c>
      <c r="J5001" s="124"/>
      <c r="K5001" s="124"/>
      <c r="L5001" s="124"/>
      <c r="M5001" s="124"/>
      <c r="N5001" s="193">
        <v>0</v>
      </c>
      <c r="O5001" s="193">
        <v>190</v>
      </c>
      <c r="P5001" s="124" t="s">
        <v>1314</v>
      </c>
    </row>
    <row r="5002" spans="1:16" ht="63.75">
      <c r="A5002" s="257" t="s">
        <v>619</v>
      </c>
      <c r="B5002" s="124"/>
      <c r="C5002" s="125" t="s">
        <v>713</v>
      </c>
      <c r="D5002" s="191">
        <v>43270</v>
      </c>
      <c r="E5002" s="124" t="s">
        <v>9271</v>
      </c>
      <c r="F5002" s="124" t="s">
        <v>3</v>
      </c>
      <c r="G5002" s="124">
        <v>1632531</v>
      </c>
      <c r="H5002" s="124"/>
      <c r="I5002" s="128" t="s">
        <v>11063</v>
      </c>
      <c r="J5002" s="124"/>
      <c r="K5002" s="124"/>
      <c r="L5002" s="124"/>
      <c r="M5002" s="124"/>
      <c r="N5002" s="193">
        <v>0</v>
      </c>
      <c r="O5002" s="193">
        <v>366.97</v>
      </c>
      <c r="P5002" s="124" t="s">
        <v>1314</v>
      </c>
    </row>
    <row r="5003" spans="1:16" ht="63.75">
      <c r="A5003" s="257" t="s">
        <v>619</v>
      </c>
      <c r="B5003" s="124"/>
      <c r="C5003" s="125" t="s">
        <v>713</v>
      </c>
      <c r="D5003" s="191">
        <v>43270</v>
      </c>
      <c r="E5003" s="124" t="s">
        <v>9272</v>
      </c>
      <c r="F5003" s="124" t="s">
        <v>3</v>
      </c>
      <c r="G5003" s="124">
        <v>1632527</v>
      </c>
      <c r="H5003" s="124"/>
      <c r="I5003" s="128" t="s">
        <v>11064</v>
      </c>
      <c r="J5003" s="124"/>
      <c r="K5003" s="124"/>
      <c r="L5003" s="124"/>
      <c r="M5003" s="124"/>
      <c r="N5003" s="193">
        <v>0</v>
      </c>
      <c r="O5003" s="193">
        <v>8</v>
      </c>
      <c r="P5003" s="124" t="s">
        <v>1314</v>
      </c>
    </row>
    <row r="5004" spans="1:16" ht="63.75">
      <c r="A5004" s="257" t="s">
        <v>619</v>
      </c>
      <c r="B5004" s="124"/>
      <c r="C5004" s="125" t="s">
        <v>713</v>
      </c>
      <c r="D5004" s="191">
        <v>43270</v>
      </c>
      <c r="E5004" s="124" t="s">
        <v>9273</v>
      </c>
      <c r="F5004" s="124" t="s">
        <v>3</v>
      </c>
      <c r="G5004" s="124">
        <v>1632524</v>
      </c>
      <c r="H5004" s="124"/>
      <c r="I5004" s="128" t="s">
        <v>11065</v>
      </c>
      <c r="J5004" s="124"/>
      <c r="K5004" s="124"/>
      <c r="L5004" s="124"/>
      <c r="M5004" s="124"/>
      <c r="N5004" s="193">
        <v>0</v>
      </c>
      <c r="O5004" s="193">
        <v>869.5</v>
      </c>
      <c r="P5004" s="124" t="s">
        <v>1314</v>
      </c>
    </row>
    <row r="5005" spans="1:16" ht="63.75">
      <c r="A5005" s="257" t="s">
        <v>619</v>
      </c>
      <c r="B5005" s="124"/>
      <c r="C5005" s="125" t="s">
        <v>713</v>
      </c>
      <c r="D5005" s="191">
        <v>43270</v>
      </c>
      <c r="E5005" s="124" t="s">
        <v>9274</v>
      </c>
      <c r="F5005" s="124" t="s">
        <v>3</v>
      </c>
      <c r="G5005" s="124">
        <v>1632523</v>
      </c>
      <c r="H5005" s="124"/>
      <c r="I5005" s="128" t="s">
        <v>11066</v>
      </c>
      <c r="J5005" s="124"/>
      <c r="K5005" s="124"/>
      <c r="L5005" s="124"/>
      <c r="M5005" s="124"/>
      <c r="N5005" s="193">
        <v>0</v>
      </c>
      <c r="O5005" s="193">
        <v>318.72000000000003</v>
      </c>
      <c r="P5005" s="124" t="s">
        <v>1314</v>
      </c>
    </row>
    <row r="5006" spans="1:16" ht="63.75">
      <c r="A5006" s="257" t="s">
        <v>619</v>
      </c>
      <c r="B5006" s="124"/>
      <c r="C5006" s="125" t="s">
        <v>713</v>
      </c>
      <c r="D5006" s="191">
        <v>43270</v>
      </c>
      <c r="E5006" s="124" t="s">
        <v>9275</v>
      </c>
      <c r="F5006" s="124" t="s">
        <v>3</v>
      </c>
      <c r="G5006" s="124">
        <v>1632521</v>
      </c>
      <c r="H5006" s="124"/>
      <c r="I5006" s="128" t="s">
        <v>11067</v>
      </c>
      <c r="J5006" s="124"/>
      <c r="K5006" s="124"/>
      <c r="L5006" s="124"/>
      <c r="M5006" s="124"/>
      <c r="N5006" s="193">
        <v>0</v>
      </c>
      <c r="O5006" s="193">
        <v>15.5</v>
      </c>
      <c r="P5006" s="124" t="s">
        <v>1314</v>
      </c>
    </row>
    <row r="5007" spans="1:16" ht="51">
      <c r="A5007" s="257">
        <v>373</v>
      </c>
      <c r="B5007" s="124"/>
      <c r="C5007" s="125" t="s">
        <v>1269</v>
      </c>
      <c r="D5007" s="191">
        <v>43270</v>
      </c>
      <c r="E5007" s="124" t="s">
        <v>9276</v>
      </c>
      <c r="F5007" s="124" t="s">
        <v>3</v>
      </c>
      <c r="G5007" s="124">
        <v>1632429</v>
      </c>
      <c r="H5007" s="124"/>
      <c r="I5007" s="128" t="s">
        <v>11068</v>
      </c>
      <c r="J5007" s="124"/>
      <c r="K5007" s="124"/>
      <c r="L5007" s="124"/>
      <c r="M5007" s="124"/>
      <c r="N5007" s="193">
        <v>0</v>
      </c>
      <c r="O5007" s="193">
        <v>35.35</v>
      </c>
      <c r="P5007" s="124" t="s">
        <v>1314</v>
      </c>
    </row>
    <row r="5008" spans="1:16" ht="51">
      <c r="A5008" s="257">
        <v>48</v>
      </c>
      <c r="B5008" s="124"/>
      <c r="C5008" s="125" t="s">
        <v>700</v>
      </c>
      <c r="D5008" s="191">
        <v>43270</v>
      </c>
      <c r="E5008" s="124" t="s">
        <v>9277</v>
      </c>
      <c r="F5008" s="124" t="s">
        <v>3</v>
      </c>
      <c r="G5008" s="124">
        <v>1632789</v>
      </c>
      <c r="H5008" s="124"/>
      <c r="I5008" s="128" t="s">
        <v>11069</v>
      </c>
      <c r="J5008" s="124"/>
      <c r="K5008" s="124"/>
      <c r="L5008" s="124"/>
      <c r="M5008" s="124"/>
      <c r="N5008" s="193">
        <v>0</v>
      </c>
      <c r="O5008" s="193">
        <v>159</v>
      </c>
      <c r="P5008" s="124" t="s">
        <v>1314</v>
      </c>
    </row>
    <row r="5009" spans="1:16" ht="51">
      <c r="A5009" s="257">
        <v>291</v>
      </c>
      <c r="B5009" s="124"/>
      <c r="C5009" s="125" t="s">
        <v>794</v>
      </c>
      <c r="D5009" s="191">
        <v>43270</v>
      </c>
      <c r="E5009" s="124" t="s">
        <v>9278</v>
      </c>
      <c r="F5009" s="124" t="s">
        <v>3</v>
      </c>
      <c r="G5009" s="124">
        <v>1632782</v>
      </c>
      <c r="H5009" s="124"/>
      <c r="I5009" s="128" t="s">
        <v>11070</v>
      </c>
      <c r="J5009" s="124"/>
      <c r="K5009" s="124"/>
      <c r="L5009" s="124"/>
      <c r="M5009" s="124"/>
      <c r="N5009" s="193">
        <v>0</v>
      </c>
      <c r="O5009" s="193">
        <v>1515</v>
      </c>
      <c r="P5009" s="124" t="s">
        <v>1314</v>
      </c>
    </row>
    <row r="5010" spans="1:16" ht="51">
      <c r="A5010" s="257" t="s">
        <v>619</v>
      </c>
      <c r="B5010" s="124"/>
      <c r="C5010" s="125" t="s">
        <v>713</v>
      </c>
      <c r="D5010" s="191">
        <v>43270</v>
      </c>
      <c r="E5010" s="124" t="s">
        <v>9279</v>
      </c>
      <c r="F5010" s="124" t="s">
        <v>3</v>
      </c>
      <c r="G5010" s="124">
        <v>1632664</v>
      </c>
      <c r="H5010" s="124"/>
      <c r="I5010" s="128" t="s">
        <v>5773</v>
      </c>
      <c r="J5010" s="124"/>
      <c r="K5010" s="124"/>
      <c r="L5010" s="124"/>
      <c r="M5010" s="124"/>
      <c r="N5010" s="193">
        <v>0</v>
      </c>
      <c r="O5010" s="193">
        <v>1491.52</v>
      </c>
      <c r="P5010" s="124" t="s">
        <v>1314</v>
      </c>
    </row>
    <row r="5011" spans="1:16" ht="51">
      <c r="A5011" s="257">
        <v>373</v>
      </c>
      <c r="B5011" s="124"/>
      <c r="C5011" s="125" t="s">
        <v>1269</v>
      </c>
      <c r="D5011" s="191">
        <v>43270</v>
      </c>
      <c r="E5011" s="124" t="s">
        <v>9280</v>
      </c>
      <c r="F5011" s="124" t="s">
        <v>3</v>
      </c>
      <c r="G5011" s="124">
        <v>1632656</v>
      </c>
      <c r="H5011" s="124"/>
      <c r="I5011" s="128" t="s">
        <v>11071</v>
      </c>
      <c r="J5011" s="124"/>
      <c r="K5011" s="124"/>
      <c r="L5011" s="124"/>
      <c r="M5011" s="124"/>
      <c r="N5011" s="193">
        <v>0</v>
      </c>
      <c r="O5011" s="193">
        <v>3699.6</v>
      </c>
      <c r="P5011" s="124" t="s">
        <v>1314</v>
      </c>
    </row>
    <row r="5012" spans="1:16" ht="51">
      <c r="A5012" s="257">
        <v>163</v>
      </c>
      <c r="B5012" s="124"/>
      <c r="C5012" s="125" t="s">
        <v>748</v>
      </c>
      <c r="D5012" s="191">
        <v>43270</v>
      </c>
      <c r="E5012" s="124" t="s">
        <v>9281</v>
      </c>
      <c r="F5012" s="124" t="s">
        <v>3</v>
      </c>
      <c r="G5012" s="124">
        <v>1632653</v>
      </c>
      <c r="H5012" s="124"/>
      <c r="I5012" s="128" t="s">
        <v>11072</v>
      </c>
      <c r="J5012" s="124"/>
      <c r="K5012" s="124"/>
      <c r="L5012" s="124"/>
      <c r="M5012" s="124"/>
      <c r="N5012" s="193">
        <v>0</v>
      </c>
      <c r="O5012" s="193">
        <v>61.160000000000004</v>
      </c>
      <c r="P5012" s="124" t="s">
        <v>1314</v>
      </c>
    </row>
    <row r="5013" spans="1:16" ht="51">
      <c r="A5013" s="257">
        <v>163</v>
      </c>
      <c r="B5013" s="124"/>
      <c r="C5013" s="125" t="s">
        <v>748</v>
      </c>
      <c r="D5013" s="191">
        <v>43270</v>
      </c>
      <c r="E5013" s="124" t="s">
        <v>9282</v>
      </c>
      <c r="F5013" s="124" t="s">
        <v>3</v>
      </c>
      <c r="G5013" s="124">
        <v>1632652</v>
      </c>
      <c r="H5013" s="124"/>
      <c r="I5013" s="128" t="s">
        <v>11073</v>
      </c>
      <c r="J5013" s="124"/>
      <c r="K5013" s="124"/>
      <c r="L5013" s="124"/>
      <c r="M5013" s="124"/>
      <c r="N5013" s="193">
        <v>0</v>
      </c>
      <c r="O5013" s="193">
        <v>38.300000000000004</v>
      </c>
      <c r="P5013" s="124" t="s">
        <v>1314</v>
      </c>
    </row>
    <row r="5014" spans="1:16" ht="51">
      <c r="A5014" s="257">
        <v>163</v>
      </c>
      <c r="B5014" s="124"/>
      <c r="C5014" s="125" t="s">
        <v>748</v>
      </c>
      <c r="D5014" s="191">
        <v>43270</v>
      </c>
      <c r="E5014" s="124" t="s">
        <v>9283</v>
      </c>
      <c r="F5014" s="124" t="s">
        <v>3</v>
      </c>
      <c r="G5014" s="124">
        <v>1632650</v>
      </c>
      <c r="H5014" s="124"/>
      <c r="I5014" s="128" t="s">
        <v>11074</v>
      </c>
      <c r="J5014" s="124"/>
      <c r="K5014" s="124"/>
      <c r="L5014" s="124"/>
      <c r="M5014" s="124"/>
      <c r="N5014" s="193">
        <v>0</v>
      </c>
      <c r="O5014" s="193">
        <v>14.61</v>
      </c>
      <c r="P5014" s="124" t="s">
        <v>1314</v>
      </c>
    </row>
    <row r="5015" spans="1:16" ht="51">
      <c r="A5015" s="257" t="s">
        <v>619</v>
      </c>
      <c r="B5015" s="124"/>
      <c r="C5015" s="125" t="s">
        <v>713</v>
      </c>
      <c r="D5015" s="191">
        <v>43270</v>
      </c>
      <c r="E5015" s="124" t="s">
        <v>9284</v>
      </c>
      <c r="F5015" s="124" t="s">
        <v>3</v>
      </c>
      <c r="G5015" s="124">
        <v>1632631</v>
      </c>
      <c r="H5015" s="124"/>
      <c r="I5015" s="128" t="s">
        <v>11075</v>
      </c>
      <c r="J5015" s="124"/>
      <c r="K5015" s="124"/>
      <c r="L5015" s="124"/>
      <c r="M5015" s="124"/>
      <c r="N5015" s="193">
        <v>0</v>
      </c>
      <c r="O5015" s="193">
        <v>1445.5</v>
      </c>
      <c r="P5015" s="124" t="s">
        <v>1314</v>
      </c>
    </row>
    <row r="5016" spans="1:16" ht="51">
      <c r="A5016" s="257" t="s">
        <v>619</v>
      </c>
      <c r="B5016" s="124"/>
      <c r="C5016" s="125" t="s">
        <v>713</v>
      </c>
      <c r="D5016" s="191">
        <v>43270</v>
      </c>
      <c r="E5016" s="124" t="s">
        <v>9285</v>
      </c>
      <c r="F5016" s="124" t="s">
        <v>3</v>
      </c>
      <c r="G5016" s="124">
        <v>1632620</v>
      </c>
      <c r="H5016" s="124"/>
      <c r="I5016" s="128" t="s">
        <v>11076</v>
      </c>
      <c r="J5016" s="124"/>
      <c r="K5016" s="124"/>
      <c r="L5016" s="124"/>
      <c r="M5016" s="124"/>
      <c r="N5016" s="193">
        <v>0</v>
      </c>
      <c r="O5016" s="193">
        <v>228192.73</v>
      </c>
      <c r="P5016" s="124" t="s">
        <v>1314</v>
      </c>
    </row>
    <row r="5017" spans="1:16" ht="51">
      <c r="A5017" s="257">
        <v>373</v>
      </c>
      <c r="B5017" s="124"/>
      <c r="C5017" s="125" t="s">
        <v>1269</v>
      </c>
      <c r="D5017" s="191">
        <v>43270</v>
      </c>
      <c r="E5017" s="124" t="s">
        <v>9286</v>
      </c>
      <c r="F5017" s="124" t="s">
        <v>3</v>
      </c>
      <c r="G5017" s="124">
        <v>1632617</v>
      </c>
      <c r="H5017" s="124"/>
      <c r="I5017" s="128" t="s">
        <v>11077</v>
      </c>
      <c r="J5017" s="124"/>
      <c r="K5017" s="124"/>
      <c r="L5017" s="124"/>
      <c r="M5017" s="124"/>
      <c r="N5017" s="193">
        <v>0</v>
      </c>
      <c r="O5017" s="193">
        <v>1011</v>
      </c>
      <c r="P5017" s="124" t="s">
        <v>1314</v>
      </c>
    </row>
    <row r="5018" spans="1:16" ht="51">
      <c r="A5018" s="257" t="s">
        <v>619</v>
      </c>
      <c r="B5018" s="124"/>
      <c r="C5018" s="125" t="s">
        <v>713</v>
      </c>
      <c r="D5018" s="191">
        <v>43270</v>
      </c>
      <c r="E5018" s="124" t="s">
        <v>9287</v>
      </c>
      <c r="F5018" s="124" t="s">
        <v>3</v>
      </c>
      <c r="G5018" s="124">
        <v>1632614</v>
      </c>
      <c r="H5018" s="124"/>
      <c r="I5018" s="128" t="s">
        <v>3860</v>
      </c>
      <c r="J5018" s="124"/>
      <c r="K5018" s="124"/>
      <c r="L5018" s="124"/>
      <c r="M5018" s="124"/>
      <c r="N5018" s="193">
        <v>0</v>
      </c>
      <c r="O5018" s="193">
        <v>700</v>
      </c>
      <c r="P5018" s="124" t="s">
        <v>1314</v>
      </c>
    </row>
    <row r="5019" spans="1:16" ht="51">
      <c r="A5019" s="257" t="s">
        <v>619</v>
      </c>
      <c r="B5019" s="124"/>
      <c r="C5019" s="125" t="s">
        <v>713</v>
      </c>
      <c r="D5019" s="191">
        <v>43270</v>
      </c>
      <c r="E5019" s="124" t="s">
        <v>9288</v>
      </c>
      <c r="F5019" s="124" t="s">
        <v>3</v>
      </c>
      <c r="G5019" s="124">
        <v>1632741</v>
      </c>
      <c r="H5019" s="124"/>
      <c r="I5019" s="128" t="s">
        <v>10403</v>
      </c>
      <c r="J5019" s="124"/>
      <c r="K5019" s="124"/>
      <c r="L5019" s="124"/>
      <c r="M5019" s="124"/>
      <c r="N5019" s="193">
        <v>0</v>
      </c>
      <c r="O5019" s="193">
        <v>12</v>
      </c>
      <c r="P5019" s="124" t="s">
        <v>1314</v>
      </c>
    </row>
    <row r="5020" spans="1:16" ht="51">
      <c r="A5020" s="257" t="s">
        <v>619</v>
      </c>
      <c r="B5020" s="124"/>
      <c r="C5020" s="125" t="s">
        <v>713</v>
      </c>
      <c r="D5020" s="191">
        <v>43270</v>
      </c>
      <c r="E5020" s="124" t="s">
        <v>9289</v>
      </c>
      <c r="F5020" s="124" t="s">
        <v>3</v>
      </c>
      <c r="G5020" s="124">
        <v>1632735</v>
      </c>
      <c r="H5020" s="124"/>
      <c r="I5020" s="128" t="s">
        <v>11078</v>
      </c>
      <c r="J5020" s="124"/>
      <c r="K5020" s="124"/>
      <c r="L5020" s="124"/>
      <c r="M5020" s="124"/>
      <c r="N5020" s="193">
        <v>0</v>
      </c>
      <c r="O5020" s="193">
        <v>35.700000000000003</v>
      </c>
      <c r="P5020" s="124" t="s">
        <v>1314</v>
      </c>
    </row>
    <row r="5021" spans="1:16" ht="63.75">
      <c r="A5021" s="257">
        <v>299</v>
      </c>
      <c r="B5021" s="124"/>
      <c r="C5021" s="125" t="s">
        <v>798</v>
      </c>
      <c r="D5021" s="191">
        <v>43270</v>
      </c>
      <c r="E5021" s="124" t="s">
        <v>9290</v>
      </c>
      <c r="F5021" s="124" t="s">
        <v>3</v>
      </c>
      <c r="G5021" s="124">
        <v>1632698</v>
      </c>
      <c r="H5021" s="124"/>
      <c r="I5021" s="128" t="s">
        <v>11079</v>
      </c>
      <c r="J5021" s="124"/>
      <c r="K5021" s="124"/>
      <c r="L5021" s="124"/>
      <c r="M5021" s="124"/>
      <c r="N5021" s="193">
        <v>0</v>
      </c>
      <c r="O5021" s="193">
        <v>419.94</v>
      </c>
      <c r="P5021" s="124" t="s">
        <v>1314</v>
      </c>
    </row>
    <row r="5022" spans="1:16" ht="38.25">
      <c r="A5022" s="257">
        <v>16</v>
      </c>
      <c r="B5022" s="124"/>
      <c r="C5022" s="125" t="s">
        <v>692</v>
      </c>
      <c r="D5022" s="191">
        <v>43270</v>
      </c>
      <c r="E5022" s="124" t="s">
        <v>9291</v>
      </c>
      <c r="F5022" s="124" t="s">
        <v>3</v>
      </c>
      <c r="G5022" s="124">
        <v>1632690</v>
      </c>
      <c r="H5022" s="124"/>
      <c r="I5022" s="128" t="s">
        <v>11080</v>
      </c>
      <c r="J5022" s="124"/>
      <c r="K5022" s="124"/>
      <c r="L5022" s="124"/>
      <c r="M5022" s="124"/>
      <c r="N5022" s="193">
        <v>0</v>
      </c>
      <c r="O5022" s="193">
        <v>3802</v>
      </c>
      <c r="P5022" s="124" t="s">
        <v>1314</v>
      </c>
    </row>
    <row r="5023" spans="1:16" ht="38.25">
      <c r="A5023" s="257">
        <v>16</v>
      </c>
      <c r="B5023" s="124"/>
      <c r="C5023" s="125" t="s">
        <v>692</v>
      </c>
      <c r="D5023" s="191">
        <v>43270</v>
      </c>
      <c r="E5023" s="124" t="s">
        <v>9292</v>
      </c>
      <c r="F5023" s="124" t="s">
        <v>3</v>
      </c>
      <c r="G5023" s="124">
        <v>1632688</v>
      </c>
      <c r="H5023" s="124"/>
      <c r="I5023" s="128" t="s">
        <v>11081</v>
      </c>
      <c r="J5023" s="124"/>
      <c r="K5023" s="124"/>
      <c r="L5023" s="124"/>
      <c r="M5023" s="124"/>
      <c r="N5023" s="193">
        <v>0</v>
      </c>
      <c r="O5023" s="193">
        <v>7604</v>
      </c>
      <c r="P5023" s="124" t="s">
        <v>1314</v>
      </c>
    </row>
    <row r="5024" spans="1:16" ht="63.75">
      <c r="A5024" s="257">
        <v>20</v>
      </c>
      <c r="B5024" s="124"/>
      <c r="C5024" s="125" t="s">
        <v>693</v>
      </c>
      <c r="D5024" s="191">
        <v>43270</v>
      </c>
      <c r="E5024" s="124" t="s">
        <v>9293</v>
      </c>
      <c r="F5024" s="124" t="s">
        <v>3</v>
      </c>
      <c r="G5024" s="124">
        <v>1632597</v>
      </c>
      <c r="H5024" s="124"/>
      <c r="I5024" s="128" t="s">
        <v>11082</v>
      </c>
      <c r="J5024" s="124"/>
      <c r="K5024" s="124"/>
      <c r="L5024" s="124"/>
      <c r="M5024" s="124"/>
      <c r="N5024" s="193">
        <v>0</v>
      </c>
      <c r="O5024" s="193">
        <v>2990.3</v>
      </c>
      <c r="P5024" s="124" t="s">
        <v>1314</v>
      </c>
    </row>
    <row r="5025" spans="1:16" ht="51">
      <c r="A5025" s="257">
        <v>670</v>
      </c>
      <c r="B5025" s="124"/>
      <c r="C5025" s="125" t="s">
        <v>235</v>
      </c>
      <c r="D5025" s="191">
        <v>43270</v>
      </c>
      <c r="E5025" s="124" t="s">
        <v>9294</v>
      </c>
      <c r="F5025" s="124" t="s">
        <v>3</v>
      </c>
      <c r="G5025" s="124">
        <v>1632532</v>
      </c>
      <c r="H5025" s="124"/>
      <c r="I5025" s="128" t="s">
        <v>11083</v>
      </c>
      <c r="J5025" s="124"/>
      <c r="K5025" s="124"/>
      <c r="L5025" s="124"/>
      <c r="M5025" s="124"/>
      <c r="N5025" s="193">
        <v>0</v>
      </c>
      <c r="O5025" s="193">
        <v>1900</v>
      </c>
      <c r="P5025" s="124" t="s">
        <v>1314</v>
      </c>
    </row>
    <row r="5026" spans="1:16" ht="63.75">
      <c r="A5026" s="257">
        <v>670</v>
      </c>
      <c r="B5026" s="124"/>
      <c r="C5026" s="125" t="s">
        <v>235</v>
      </c>
      <c r="D5026" s="191">
        <v>43270</v>
      </c>
      <c r="E5026" s="124" t="s">
        <v>9295</v>
      </c>
      <c r="F5026" s="124" t="s">
        <v>3</v>
      </c>
      <c r="G5026" s="124">
        <v>1632529</v>
      </c>
      <c r="H5026" s="124"/>
      <c r="I5026" s="128" t="s">
        <v>11084</v>
      </c>
      <c r="J5026" s="124"/>
      <c r="K5026" s="124"/>
      <c r="L5026" s="124"/>
      <c r="M5026" s="124"/>
      <c r="N5026" s="193">
        <v>0</v>
      </c>
      <c r="O5026" s="193">
        <v>90</v>
      </c>
      <c r="P5026" s="124" t="s">
        <v>1314</v>
      </c>
    </row>
    <row r="5027" spans="1:16" ht="51">
      <c r="A5027" s="257">
        <v>593</v>
      </c>
      <c r="B5027" s="124"/>
      <c r="C5027" s="125" t="s">
        <v>863</v>
      </c>
      <c r="D5027" s="191">
        <v>43270</v>
      </c>
      <c r="E5027" s="124" t="s">
        <v>9296</v>
      </c>
      <c r="F5027" s="124" t="s">
        <v>3</v>
      </c>
      <c r="G5027" s="124">
        <v>1632514</v>
      </c>
      <c r="H5027" s="124"/>
      <c r="I5027" s="128" t="s">
        <v>11085</v>
      </c>
      <c r="J5027" s="124"/>
      <c r="K5027" s="124"/>
      <c r="L5027" s="124"/>
      <c r="M5027" s="124"/>
      <c r="N5027" s="193">
        <v>0</v>
      </c>
      <c r="O5027" s="193">
        <v>579619.72</v>
      </c>
      <c r="P5027" s="124" t="s">
        <v>1314</v>
      </c>
    </row>
    <row r="5028" spans="1:16" ht="51">
      <c r="A5028" s="257" t="s">
        <v>619</v>
      </c>
      <c r="B5028" s="124"/>
      <c r="C5028" s="125" t="s">
        <v>713</v>
      </c>
      <c r="D5028" s="191">
        <v>43270</v>
      </c>
      <c r="E5028" s="124" t="s">
        <v>9297</v>
      </c>
      <c r="F5028" s="124" t="s">
        <v>3</v>
      </c>
      <c r="G5028" s="124">
        <v>1632513</v>
      </c>
      <c r="H5028" s="124"/>
      <c r="I5028" s="128" t="s">
        <v>11086</v>
      </c>
      <c r="J5028" s="124"/>
      <c r="K5028" s="124"/>
      <c r="L5028" s="124"/>
      <c r="M5028" s="124"/>
      <c r="N5028" s="193">
        <v>0</v>
      </c>
      <c r="O5028" s="193">
        <v>795</v>
      </c>
      <c r="P5028" s="124" t="s">
        <v>1314</v>
      </c>
    </row>
    <row r="5029" spans="1:16" ht="51">
      <c r="A5029" s="257" t="s">
        <v>619</v>
      </c>
      <c r="B5029" s="124"/>
      <c r="C5029" s="125" t="s">
        <v>713</v>
      </c>
      <c r="D5029" s="191">
        <v>43270</v>
      </c>
      <c r="E5029" s="124" t="s">
        <v>9298</v>
      </c>
      <c r="F5029" s="124" t="s">
        <v>3</v>
      </c>
      <c r="G5029" s="124">
        <v>1632510</v>
      </c>
      <c r="H5029" s="124"/>
      <c r="I5029" s="128" t="s">
        <v>11087</v>
      </c>
      <c r="J5029" s="124"/>
      <c r="K5029" s="124"/>
      <c r="L5029" s="124"/>
      <c r="M5029" s="124"/>
      <c r="N5029" s="193">
        <v>0</v>
      </c>
      <c r="O5029" s="193">
        <v>2689.78</v>
      </c>
      <c r="P5029" s="124" t="s">
        <v>1314</v>
      </c>
    </row>
    <row r="5030" spans="1:16" ht="51">
      <c r="A5030" s="257">
        <v>593</v>
      </c>
      <c r="B5030" s="124"/>
      <c r="C5030" s="125" t="s">
        <v>863</v>
      </c>
      <c r="D5030" s="191">
        <v>43270</v>
      </c>
      <c r="E5030" s="124" t="s">
        <v>9299</v>
      </c>
      <c r="F5030" s="124" t="s">
        <v>3</v>
      </c>
      <c r="G5030" s="124">
        <v>1632509</v>
      </c>
      <c r="H5030" s="124"/>
      <c r="I5030" s="128" t="s">
        <v>11088</v>
      </c>
      <c r="J5030" s="124"/>
      <c r="K5030" s="124"/>
      <c r="L5030" s="124"/>
      <c r="M5030" s="124"/>
      <c r="N5030" s="193">
        <v>0</v>
      </c>
      <c r="O5030" s="193">
        <v>347719.67999999999</v>
      </c>
      <c r="P5030" s="124" t="s">
        <v>1314</v>
      </c>
    </row>
    <row r="5031" spans="1:16" ht="51">
      <c r="A5031" s="257" t="s">
        <v>619</v>
      </c>
      <c r="B5031" s="124"/>
      <c r="C5031" s="125" t="s">
        <v>713</v>
      </c>
      <c r="D5031" s="191">
        <v>43270</v>
      </c>
      <c r="E5031" s="124" t="s">
        <v>9300</v>
      </c>
      <c r="F5031" s="124" t="s">
        <v>3</v>
      </c>
      <c r="G5031" s="124">
        <v>1632508</v>
      </c>
      <c r="H5031" s="124"/>
      <c r="I5031" s="128" t="s">
        <v>11089</v>
      </c>
      <c r="J5031" s="124"/>
      <c r="K5031" s="124"/>
      <c r="L5031" s="124"/>
      <c r="M5031" s="124"/>
      <c r="N5031" s="193">
        <v>0</v>
      </c>
      <c r="O5031" s="193">
        <v>1290.8500000000001</v>
      </c>
      <c r="P5031" s="124" t="s">
        <v>1314</v>
      </c>
    </row>
    <row r="5032" spans="1:16" ht="51">
      <c r="A5032" s="257">
        <v>593</v>
      </c>
      <c r="B5032" s="124"/>
      <c r="C5032" s="125" t="s">
        <v>863</v>
      </c>
      <c r="D5032" s="191">
        <v>43270</v>
      </c>
      <c r="E5032" s="124" t="s">
        <v>9301</v>
      </c>
      <c r="F5032" s="124" t="s">
        <v>3</v>
      </c>
      <c r="G5032" s="124">
        <v>1632507</v>
      </c>
      <c r="H5032" s="124"/>
      <c r="I5032" s="128" t="s">
        <v>11090</v>
      </c>
      <c r="J5032" s="124"/>
      <c r="K5032" s="124"/>
      <c r="L5032" s="124"/>
      <c r="M5032" s="124"/>
      <c r="N5032" s="193">
        <v>0</v>
      </c>
      <c r="O5032" s="193">
        <v>918094.86</v>
      </c>
      <c r="P5032" s="124" t="s">
        <v>1314</v>
      </c>
    </row>
    <row r="5033" spans="1:16" ht="51">
      <c r="A5033" s="257">
        <v>593</v>
      </c>
      <c r="B5033" s="124"/>
      <c r="C5033" s="125" t="s">
        <v>863</v>
      </c>
      <c r="D5033" s="191">
        <v>43270</v>
      </c>
      <c r="E5033" s="124" t="s">
        <v>9302</v>
      </c>
      <c r="F5033" s="124" t="s">
        <v>3</v>
      </c>
      <c r="G5033" s="124">
        <v>1632505</v>
      </c>
      <c r="H5033" s="124"/>
      <c r="I5033" s="128" t="s">
        <v>11091</v>
      </c>
      <c r="J5033" s="124"/>
      <c r="K5033" s="124"/>
      <c r="L5033" s="124"/>
      <c r="M5033" s="124"/>
      <c r="N5033" s="193">
        <v>0</v>
      </c>
      <c r="O5033" s="193">
        <v>231766.27000000002</v>
      </c>
      <c r="P5033" s="124" t="s">
        <v>1314</v>
      </c>
    </row>
    <row r="5034" spans="1:16" ht="63.75">
      <c r="A5034" s="257">
        <v>253</v>
      </c>
      <c r="B5034" s="124"/>
      <c r="C5034" s="125" t="s">
        <v>778</v>
      </c>
      <c r="D5034" s="191">
        <v>43270</v>
      </c>
      <c r="E5034" s="124" t="s">
        <v>9303</v>
      </c>
      <c r="F5034" s="124" t="s">
        <v>3</v>
      </c>
      <c r="G5034" s="124">
        <v>1632488</v>
      </c>
      <c r="H5034" s="124"/>
      <c r="I5034" s="128" t="s">
        <v>11092</v>
      </c>
      <c r="J5034" s="124"/>
      <c r="K5034" s="124"/>
      <c r="L5034" s="124"/>
      <c r="M5034" s="124"/>
      <c r="N5034" s="193">
        <v>0</v>
      </c>
      <c r="O5034" s="193">
        <v>450114.8</v>
      </c>
      <c r="P5034" s="124" t="s">
        <v>1314</v>
      </c>
    </row>
    <row r="5035" spans="1:16" ht="63.75">
      <c r="A5035" s="257">
        <v>253</v>
      </c>
      <c r="B5035" s="124"/>
      <c r="C5035" s="125" t="s">
        <v>778</v>
      </c>
      <c r="D5035" s="191">
        <v>43270</v>
      </c>
      <c r="E5035" s="124" t="s">
        <v>9304</v>
      </c>
      <c r="F5035" s="124" t="s">
        <v>3</v>
      </c>
      <c r="G5035" s="124">
        <v>1632486</v>
      </c>
      <c r="H5035" s="124"/>
      <c r="I5035" s="128" t="s">
        <v>11093</v>
      </c>
      <c r="J5035" s="124"/>
      <c r="K5035" s="124"/>
      <c r="L5035" s="124"/>
      <c r="M5035" s="124"/>
      <c r="N5035" s="193">
        <v>0</v>
      </c>
      <c r="O5035" s="193">
        <v>3480175.85</v>
      </c>
      <c r="P5035" s="124" t="s">
        <v>1314</v>
      </c>
    </row>
    <row r="5036" spans="1:16" ht="63.75">
      <c r="A5036" s="257">
        <v>253</v>
      </c>
      <c r="B5036" s="124"/>
      <c r="C5036" s="125" t="s">
        <v>778</v>
      </c>
      <c r="D5036" s="191">
        <v>43270</v>
      </c>
      <c r="E5036" s="124" t="s">
        <v>9305</v>
      </c>
      <c r="F5036" s="124" t="s">
        <v>3</v>
      </c>
      <c r="G5036" s="124">
        <v>1632482</v>
      </c>
      <c r="H5036" s="124"/>
      <c r="I5036" s="128" t="s">
        <v>11094</v>
      </c>
      <c r="J5036" s="124"/>
      <c r="K5036" s="124"/>
      <c r="L5036" s="124"/>
      <c r="M5036" s="124"/>
      <c r="N5036" s="193">
        <v>0</v>
      </c>
      <c r="O5036" s="193">
        <v>37758.44</v>
      </c>
      <c r="P5036" s="124" t="s">
        <v>1314</v>
      </c>
    </row>
    <row r="5037" spans="1:16" ht="63.75">
      <c r="A5037" s="257">
        <v>253</v>
      </c>
      <c r="B5037" s="124"/>
      <c r="C5037" s="125" t="s">
        <v>778</v>
      </c>
      <c r="D5037" s="191">
        <v>43270</v>
      </c>
      <c r="E5037" s="124" t="s">
        <v>9306</v>
      </c>
      <c r="F5037" s="124" t="s">
        <v>3</v>
      </c>
      <c r="G5037" s="124">
        <v>1632480</v>
      </c>
      <c r="H5037" s="124"/>
      <c r="I5037" s="128" t="s">
        <v>11095</v>
      </c>
      <c r="J5037" s="124"/>
      <c r="K5037" s="124"/>
      <c r="L5037" s="124"/>
      <c r="M5037" s="124"/>
      <c r="N5037" s="193">
        <v>0</v>
      </c>
      <c r="O5037" s="193">
        <v>233125.19</v>
      </c>
      <c r="P5037" s="124" t="s">
        <v>1314</v>
      </c>
    </row>
    <row r="5038" spans="1:16" ht="63.75">
      <c r="A5038" s="257">
        <v>253</v>
      </c>
      <c r="B5038" s="124"/>
      <c r="C5038" s="125" t="s">
        <v>778</v>
      </c>
      <c r="D5038" s="191">
        <v>43270</v>
      </c>
      <c r="E5038" s="124" t="s">
        <v>9307</v>
      </c>
      <c r="F5038" s="124" t="s">
        <v>3</v>
      </c>
      <c r="G5038" s="124">
        <v>1632478</v>
      </c>
      <c r="H5038" s="124"/>
      <c r="I5038" s="128" t="s">
        <v>11096</v>
      </c>
      <c r="J5038" s="124"/>
      <c r="K5038" s="124"/>
      <c r="L5038" s="124"/>
      <c r="M5038" s="124"/>
      <c r="N5038" s="193">
        <v>0</v>
      </c>
      <c r="O5038" s="193">
        <v>18674.850000000002</v>
      </c>
      <c r="P5038" s="124" t="s">
        <v>1314</v>
      </c>
    </row>
    <row r="5039" spans="1:16" ht="63.75">
      <c r="A5039" s="257">
        <v>253</v>
      </c>
      <c r="B5039" s="124"/>
      <c r="C5039" s="125" t="s">
        <v>778</v>
      </c>
      <c r="D5039" s="191">
        <v>43270</v>
      </c>
      <c r="E5039" s="124" t="s">
        <v>9308</v>
      </c>
      <c r="F5039" s="124" t="s">
        <v>3</v>
      </c>
      <c r="G5039" s="124">
        <v>1632475</v>
      </c>
      <c r="H5039" s="124"/>
      <c r="I5039" s="128" t="s">
        <v>11097</v>
      </c>
      <c r="J5039" s="124"/>
      <c r="K5039" s="124"/>
      <c r="L5039" s="124"/>
      <c r="M5039" s="124"/>
      <c r="N5039" s="193">
        <v>0</v>
      </c>
      <c r="O5039" s="193">
        <v>124498.98</v>
      </c>
      <c r="P5039" s="124" t="s">
        <v>1314</v>
      </c>
    </row>
    <row r="5040" spans="1:16" ht="51">
      <c r="A5040" s="257">
        <v>526</v>
      </c>
      <c r="B5040" s="124"/>
      <c r="C5040" s="125" t="s">
        <v>846</v>
      </c>
      <c r="D5040" s="191">
        <v>43270</v>
      </c>
      <c r="E5040" s="124" t="s">
        <v>9309</v>
      </c>
      <c r="F5040" s="124" t="s">
        <v>3</v>
      </c>
      <c r="G5040" s="124">
        <v>1632572</v>
      </c>
      <c r="H5040" s="124"/>
      <c r="I5040" s="128" t="s">
        <v>11098</v>
      </c>
      <c r="J5040" s="124"/>
      <c r="K5040" s="124"/>
      <c r="L5040" s="124"/>
      <c r="M5040" s="124"/>
      <c r="N5040" s="193">
        <v>0</v>
      </c>
      <c r="O5040" s="193">
        <v>204.20000000000002</v>
      </c>
      <c r="P5040" s="124" t="s">
        <v>1314</v>
      </c>
    </row>
    <row r="5041" spans="1:16" ht="63.75">
      <c r="A5041" s="257">
        <v>526</v>
      </c>
      <c r="B5041" s="124"/>
      <c r="C5041" s="125" t="s">
        <v>846</v>
      </c>
      <c r="D5041" s="191">
        <v>43270</v>
      </c>
      <c r="E5041" s="124" t="s">
        <v>9310</v>
      </c>
      <c r="F5041" s="124" t="s">
        <v>3</v>
      </c>
      <c r="G5041" s="124">
        <v>1632569</v>
      </c>
      <c r="H5041" s="124"/>
      <c r="I5041" s="128" t="s">
        <v>11099</v>
      </c>
      <c r="J5041" s="124"/>
      <c r="K5041" s="124"/>
      <c r="L5041" s="124"/>
      <c r="M5041" s="124"/>
      <c r="N5041" s="193">
        <v>0</v>
      </c>
      <c r="O5041" s="193">
        <v>1911</v>
      </c>
      <c r="P5041" s="124" t="s">
        <v>1314</v>
      </c>
    </row>
    <row r="5042" spans="1:16" ht="63.75">
      <c r="A5042" s="257">
        <v>526</v>
      </c>
      <c r="B5042" s="124"/>
      <c r="C5042" s="125" t="s">
        <v>846</v>
      </c>
      <c r="D5042" s="191">
        <v>43270</v>
      </c>
      <c r="E5042" s="124" t="s">
        <v>9311</v>
      </c>
      <c r="F5042" s="124" t="s">
        <v>3</v>
      </c>
      <c r="G5042" s="124">
        <v>1632568</v>
      </c>
      <c r="H5042" s="124"/>
      <c r="I5042" s="128" t="s">
        <v>11100</v>
      </c>
      <c r="J5042" s="124"/>
      <c r="K5042" s="124"/>
      <c r="L5042" s="124"/>
      <c r="M5042" s="124"/>
      <c r="N5042" s="193">
        <v>0</v>
      </c>
      <c r="O5042" s="193">
        <v>2376.9</v>
      </c>
      <c r="P5042" s="124" t="s">
        <v>1314</v>
      </c>
    </row>
    <row r="5043" spans="1:16" ht="63.75">
      <c r="A5043" s="257" t="s">
        <v>619</v>
      </c>
      <c r="B5043" s="124"/>
      <c r="C5043" s="125" t="s">
        <v>713</v>
      </c>
      <c r="D5043" s="191">
        <v>43270</v>
      </c>
      <c r="E5043" s="124" t="s">
        <v>9312</v>
      </c>
      <c r="F5043" s="124" t="s">
        <v>3</v>
      </c>
      <c r="G5043" s="124">
        <v>1632552</v>
      </c>
      <c r="H5043" s="124"/>
      <c r="I5043" s="128" t="s">
        <v>11101</v>
      </c>
      <c r="J5043" s="124"/>
      <c r="K5043" s="124"/>
      <c r="L5043" s="124"/>
      <c r="M5043" s="124"/>
      <c r="N5043" s="193">
        <v>0</v>
      </c>
      <c r="O5043" s="193">
        <v>47000</v>
      </c>
      <c r="P5043" s="124" t="s">
        <v>1314</v>
      </c>
    </row>
    <row r="5044" spans="1:16" ht="63.75">
      <c r="A5044" s="257">
        <v>35</v>
      </c>
      <c r="B5044" s="124"/>
      <c r="C5044" s="125" t="s">
        <v>696</v>
      </c>
      <c r="D5044" s="191">
        <v>43270</v>
      </c>
      <c r="E5044" s="124" t="s">
        <v>9313</v>
      </c>
      <c r="F5044" s="124" t="s">
        <v>3</v>
      </c>
      <c r="G5044" s="124">
        <v>1632550</v>
      </c>
      <c r="H5044" s="124"/>
      <c r="I5044" s="128" t="s">
        <v>11102</v>
      </c>
      <c r="J5044" s="124"/>
      <c r="K5044" s="124"/>
      <c r="L5044" s="124"/>
      <c r="M5044" s="124"/>
      <c r="N5044" s="193">
        <v>0</v>
      </c>
      <c r="O5044" s="193">
        <v>16797.5</v>
      </c>
      <c r="P5044" s="124" t="s">
        <v>1314</v>
      </c>
    </row>
    <row r="5045" spans="1:16" ht="63.75">
      <c r="A5045" s="257">
        <v>35</v>
      </c>
      <c r="B5045" s="124"/>
      <c r="C5045" s="125" t="s">
        <v>696</v>
      </c>
      <c r="D5045" s="191">
        <v>43270</v>
      </c>
      <c r="E5045" s="124" t="s">
        <v>9314</v>
      </c>
      <c r="F5045" s="124" t="s">
        <v>3</v>
      </c>
      <c r="G5045" s="124">
        <v>1632547</v>
      </c>
      <c r="H5045" s="124"/>
      <c r="I5045" s="128" t="s">
        <v>11103</v>
      </c>
      <c r="J5045" s="124"/>
      <c r="K5045" s="124"/>
      <c r="L5045" s="124"/>
      <c r="M5045" s="124"/>
      <c r="N5045" s="193">
        <v>0</v>
      </c>
      <c r="O5045" s="193">
        <v>800</v>
      </c>
      <c r="P5045" s="124" t="s">
        <v>1314</v>
      </c>
    </row>
    <row r="5046" spans="1:16" ht="51">
      <c r="A5046" s="257">
        <v>35</v>
      </c>
      <c r="B5046" s="124"/>
      <c r="C5046" s="125" t="s">
        <v>696</v>
      </c>
      <c r="D5046" s="191">
        <v>43270</v>
      </c>
      <c r="E5046" s="124" t="s">
        <v>9315</v>
      </c>
      <c r="F5046" s="124" t="s">
        <v>3</v>
      </c>
      <c r="G5046" s="124">
        <v>1632542</v>
      </c>
      <c r="H5046" s="124"/>
      <c r="I5046" s="128" t="s">
        <v>11104</v>
      </c>
      <c r="J5046" s="124"/>
      <c r="K5046" s="124"/>
      <c r="L5046" s="124"/>
      <c r="M5046" s="124"/>
      <c r="N5046" s="193">
        <v>0</v>
      </c>
      <c r="O5046" s="193">
        <v>3832</v>
      </c>
      <c r="P5046" s="124" t="s">
        <v>1314</v>
      </c>
    </row>
    <row r="5047" spans="1:16" ht="63.75">
      <c r="A5047" s="257">
        <v>35</v>
      </c>
      <c r="B5047" s="124"/>
      <c r="C5047" s="125" t="s">
        <v>696</v>
      </c>
      <c r="D5047" s="191">
        <v>43270</v>
      </c>
      <c r="E5047" s="124" t="s">
        <v>9316</v>
      </c>
      <c r="F5047" s="124" t="s">
        <v>3</v>
      </c>
      <c r="G5047" s="124">
        <v>1632541</v>
      </c>
      <c r="H5047" s="124"/>
      <c r="I5047" s="128" t="s">
        <v>11105</v>
      </c>
      <c r="J5047" s="124"/>
      <c r="K5047" s="124"/>
      <c r="L5047" s="124"/>
      <c r="M5047" s="124"/>
      <c r="N5047" s="193">
        <v>0</v>
      </c>
      <c r="O5047" s="193">
        <v>9300</v>
      </c>
      <c r="P5047" s="124" t="s">
        <v>1314</v>
      </c>
    </row>
    <row r="5048" spans="1:16" ht="63.75">
      <c r="A5048" s="257">
        <v>35</v>
      </c>
      <c r="B5048" s="124"/>
      <c r="C5048" s="125" t="s">
        <v>696</v>
      </c>
      <c r="D5048" s="191">
        <v>43270</v>
      </c>
      <c r="E5048" s="124" t="s">
        <v>9317</v>
      </c>
      <c r="F5048" s="124" t="s">
        <v>3</v>
      </c>
      <c r="G5048" s="124">
        <v>1632539</v>
      </c>
      <c r="H5048" s="124"/>
      <c r="I5048" s="128" t="s">
        <v>11106</v>
      </c>
      <c r="J5048" s="124"/>
      <c r="K5048" s="124"/>
      <c r="L5048" s="124"/>
      <c r="M5048" s="124"/>
      <c r="N5048" s="193">
        <v>0</v>
      </c>
      <c r="O5048" s="193">
        <v>300</v>
      </c>
      <c r="P5048" s="124" t="s">
        <v>1314</v>
      </c>
    </row>
    <row r="5049" spans="1:16" ht="63.75">
      <c r="A5049" s="257">
        <v>35</v>
      </c>
      <c r="B5049" s="124"/>
      <c r="C5049" s="125" t="s">
        <v>696</v>
      </c>
      <c r="D5049" s="191">
        <v>43270</v>
      </c>
      <c r="E5049" s="124" t="s">
        <v>9318</v>
      </c>
      <c r="F5049" s="124" t="s">
        <v>3</v>
      </c>
      <c r="G5049" s="124">
        <v>1632537</v>
      </c>
      <c r="H5049" s="124"/>
      <c r="I5049" s="128" t="s">
        <v>11107</v>
      </c>
      <c r="J5049" s="124"/>
      <c r="K5049" s="124"/>
      <c r="L5049" s="124"/>
      <c r="M5049" s="124"/>
      <c r="N5049" s="193">
        <v>0</v>
      </c>
      <c r="O5049" s="193">
        <v>300</v>
      </c>
      <c r="P5049" s="124" t="s">
        <v>1314</v>
      </c>
    </row>
    <row r="5050" spans="1:16" ht="63.75">
      <c r="A5050" s="257" t="s">
        <v>622</v>
      </c>
      <c r="B5050" s="124"/>
      <c r="C5050" s="125" t="s">
        <v>715</v>
      </c>
      <c r="D5050" s="191">
        <v>43270</v>
      </c>
      <c r="E5050" s="124" t="s">
        <v>9319</v>
      </c>
      <c r="F5050" s="124" t="s">
        <v>1315</v>
      </c>
      <c r="G5050" s="124">
        <v>18096452</v>
      </c>
      <c r="H5050" s="124"/>
      <c r="I5050" s="128" t="s">
        <v>11108</v>
      </c>
      <c r="J5050" s="124"/>
      <c r="K5050" s="124"/>
      <c r="L5050" s="124"/>
      <c r="M5050" s="124"/>
      <c r="N5050" s="193">
        <v>44352.5</v>
      </c>
      <c r="O5050" s="193">
        <v>0</v>
      </c>
      <c r="P5050" s="124" t="s">
        <v>1314</v>
      </c>
    </row>
    <row r="5051" spans="1:16" ht="63.75">
      <c r="A5051" s="257" t="s">
        <v>622</v>
      </c>
      <c r="B5051" s="124"/>
      <c r="C5051" s="125" t="s">
        <v>715</v>
      </c>
      <c r="D5051" s="191">
        <v>43270</v>
      </c>
      <c r="E5051" s="124" t="s">
        <v>9320</v>
      </c>
      <c r="F5051" s="124" t="s">
        <v>1315</v>
      </c>
      <c r="G5051" s="124">
        <v>18096454</v>
      </c>
      <c r="H5051" s="124"/>
      <c r="I5051" s="128" t="s">
        <v>11109</v>
      </c>
      <c r="J5051" s="124"/>
      <c r="K5051" s="124"/>
      <c r="L5051" s="124"/>
      <c r="M5051" s="124"/>
      <c r="N5051" s="193">
        <v>44968.5</v>
      </c>
      <c r="O5051" s="193">
        <v>0</v>
      </c>
      <c r="P5051" s="124" t="s">
        <v>1314</v>
      </c>
    </row>
    <row r="5052" spans="1:16" ht="63.75">
      <c r="A5052" s="257" t="s">
        <v>622</v>
      </c>
      <c r="B5052" s="124"/>
      <c r="C5052" s="125" t="s">
        <v>715</v>
      </c>
      <c r="D5052" s="191">
        <v>43270</v>
      </c>
      <c r="E5052" s="124" t="s">
        <v>9321</v>
      </c>
      <c r="F5052" s="124" t="s">
        <v>1315</v>
      </c>
      <c r="G5052" s="124">
        <v>18096457</v>
      </c>
      <c r="H5052" s="124"/>
      <c r="I5052" s="128" t="s">
        <v>11110</v>
      </c>
      <c r="J5052" s="124"/>
      <c r="K5052" s="124"/>
      <c r="L5052" s="124"/>
      <c r="M5052" s="124"/>
      <c r="N5052" s="193">
        <v>101764.5</v>
      </c>
      <c r="O5052" s="193">
        <v>0</v>
      </c>
      <c r="P5052" s="124" t="s">
        <v>1314</v>
      </c>
    </row>
    <row r="5053" spans="1:16" ht="63.75">
      <c r="A5053" s="257" t="s">
        <v>622</v>
      </c>
      <c r="B5053" s="124"/>
      <c r="C5053" s="125" t="s">
        <v>715</v>
      </c>
      <c r="D5053" s="191">
        <v>43270</v>
      </c>
      <c r="E5053" s="124" t="s">
        <v>9322</v>
      </c>
      <c r="F5053" s="124" t="s">
        <v>1315</v>
      </c>
      <c r="G5053" s="124">
        <v>18096461</v>
      </c>
      <c r="H5053" s="124"/>
      <c r="I5053" s="128" t="s">
        <v>11111</v>
      </c>
      <c r="J5053" s="124"/>
      <c r="K5053" s="124"/>
      <c r="L5053" s="124"/>
      <c r="M5053" s="124"/>
      <c r="N5053" s="193">
        <v>27104.5</v>
      </c>
      <c r="O5053" s="193">
        <v>0</v>
      </c>
      <c r="P5053" s="124" t="s">
        <v>1314</v>
      </c>
    </row>
    <row r="5054" spans="1:16" ht="63.75">
      <c r="A5054" s="257" t="s">
        <v>622</v>
      </c>
      <c r="B5054" s="124"/>
      <c r="C5054" s="125" t="s">
        <v>715</v>
      </c>
      <c r="D5054" s="191">
        <v>43270</v>
      </c>
      <c r="E5054" s="124" t="s">
        <v>9323</v>
      </c>
      <c r="F5054" s="124" t="s">
        <v>1315</v>
      </c>
      <c r="G5054" s="124">
        <v>18096464</v>
      </c>
      <c r="H5054" s="124"/>
      <c r="I5054" s="128" t="s">
        <v>11112</v>
      </c>
      <c r="J5054" s="124"/>
      <c r="K5054" s="124"/>
      <c r="L5054" s="124"/>
      <c r="M5054" s="124"/>
      <c r="N5054" s="193">
        <v>35112.5</v>
      </c>
      <c r="O5054" s="193">
        <v>0</v>
      </c>
      <c r="P5054" s="124" t="s">
        <v>1314</v>
      </c>
    </row>
    <row r="5055" spans="1:16" ht="63.75">
      <c r="A5055" s="257" t="s">
        <v>622</v>
      </c>
      <c r="B5055" s="124"/>
      <c r="C5055" s="125" t="s">
        <v>715</v>
      </c>
      <c r="D5055" s="191">
        <v>43270</v>
      </c>
      <c r="E5055" s="124" t="s">
        <v>9324</v>
      </c>
      <c r="F5055" s="124" t="s">
        <v>1315</v>
      </c>
      <c r="G5055" s="124">
        <v>18096466</v>
      </c>
      <c r="H5055" s="124"/>
      <c r="I5055" s="128" t="s">
        <v>11113</v>
      </c>
      <c r="J5055" s="124"/>
      <c r="K5055" s="124"/>
      <c r="L5055" s="124"/>
      <c r="M5055" s="124"/>
      <c r="N5055" s="193">
        <v>42975</v>
      </c>
      <c r="O5055" s="193">
        <v>0</v>
      </c>
      <c r="P5055" s="124" t="s">
        <v>1314</v>
      </c>
    </row>
    <row r="5056" spans="1:16" ht="63.75">
      <c r="A5056" s="257" t="s">
        <v>622</v>
      </c>
      <c r="B5056" s="124"/>
      <c r="C5056" s="125" t="s">
        <v>715</v>
      </c>
      <c r="D5056" s="191">
        <v>43270</v>
      </c>
      <c r="E5056" s="124" t="s">
        <v>9325</v>
      </c>
      <c r="F5056" s="124" t="s">
        <v>1315</v>
      </c>
      <c r="G5056" s="124">
        <v>18096468</v>
      </c>
      <c r="H5056" s="124"/>
      <c r="I5056" s="128" t="s">
        <v>11114</v>
      </c>
      <c r="J5056" s="124"/>
      <c r="K5056" s="124"/>
      <c r="L5056" s="124"/>
      <c r="M5056" s="124"/>
      <c r="N5056" s="193">
        <v>18675</v>
      </c>
      <c r="O5056" s="193">
        <v>0</v>
      </c>
      <c r="P5056" s="124" t="s">
        <v>1314</v>
      </c>
    </row>
    <row r="5057" spans="1:16" ht="63.75">
      <c r="A5057" s="257" t="s">
        <v>622</v>
      </c>
      <c r="B5057" s="124"/>
      <c r="C5057" s="125" t="s">
        <v>715</v>
      </c>
      <c r="D5057" s="191">
        <v>43270</v>
      </c>
      <c r="E5057" s="124" t="s">
        <v>9326</v>
      </c>
      <c r="F5057" s="124" t="s">
        <v>1315</v>
      </c>
      <c r="G5057" s="124">
        <v>18096470</v>
      </c>
      <c r="H5057" s="124"/>
      <c r="I5057" s="128" t="s">
        <v>11115</v>
      </c>
      <c r="J5057" s="124"/>
      <c r="K5057" s="124"/>
      <c r="L5057" s="124"/>
      <c r="M5057" s="124"/>
      <c r="N5057" s="193">
        <v>59876</v>
      </c>
      <c r="O5057" s="193">
        <v>0</v>
      </c>
      <c r="P5057" s="124" t="s">
        <v>1314</v>
      </c>
    </row>
    <row r="5058" spans="1:16" ht="63.75">
      <c r="A5058" s="257" t="s">
        <v>622</v>
      </c>
      <c r="B5058" s="124"/>
      <c r="C5058" s="125" t="s">
        <v>715</v>
      </c>
      <c r="D5058" s="191">
        <v>43270</v>
      </c>
      <c r="E5058" s="124" t="s">
        <v>9327</v>
      </c>
      <c r="F5058" s="124" t="s">
        <v>1315</v>
      </c>
      <c r="G5058" s="124">
        <v>18096478</v>
      </c>
      <c r="H5058" s="124"/>
      <c r="I5058" s="128" t="s">
        <v>11116</v>
      </c>
      <c r="J5058" s="124"/>
      <c r="K5058" s="124"/>
      <c r="L5058" s="124"/>
      <c r="M5058" s="124"/>
      <c r="N5058" s="193">
        <v>36675</v>
      </c>
      <c r="O5058" s="193">
        <v>0</v>
      </c>
      <c r="P5058" s="124" t="s">
        <v>1314</v>
      </c>
    </row>
    <row r="5059" spans="1:16" ht="63.75">
      <c r="A5059" s="257" t="s">
        <v>622</v>
      </c>
      <c r="B5059" s="124"/>
      <c r="C5059" s="125" t="s">
        <v>715</v>
      </c>
      <c r="D5059" s="191">
        <v>43270</v>
      </c>
      <c r="E5059" s="124" t="s">
        <v>9328</v>
      </c>
      <c r="F5059" s="124" t="s">
        <v>1315</v>
      </c>
      <c r="G5059" s="124">
        <v>18096481</v>
      </c>
      <c r="H5059" s="124"/>
      <c r="I5059" s="128" t="s">
        <v>11117</v>
      </c>
      <c r="J5059" s="124"/>
      <c r="K5059" s="124"/>
      <c r="L5059" s="124"/>
      <c r="M5059" s="124"/>
      <c r="N5059" s="193">
        <v>47309.5</v>
      </c>
      <c r="O5059" s="193">
        <v>0</v>
      </c>
      <c r="P5059" s="124" t="s">
        <v>1314</v>
      </c>
    </row>
    <row r="5060" spans="1:16" ht="76.5">
      <c r="A5060" s="257" t="s">
        <v>622</v>
      </c>
      <c r="B5060" s="124"/>
      <c r="C5060" s="125" t="s">
        <v>715</v>
      </c>
      <c r="D5060" s="191">
        <v>43270</v>
      </c>
      <c r="E5060" s="124" t="s">
        <v>9329</v>
      </c>
      <c r="F5060" s="124" t="s">
        <v>1315</v>
      </c>
      <c r="G5060" s="124">
        <v>18096437</v>
      </c>
      <c r="H5060" s="124"/>
      <c r="I5060" s="128" t="s">
        <v>11118</v>
      </c>
      <c r="J5060" s="124"/>
      <c r="K5060" s="124"/>
      <c r="L5060" s="124"/>
      <c r="M5060" s="124"/>
      <c r="N5060" s="193">
        <v>857976</v>
      </c>
      <c r="O5060" s="193">
        <v>0</v>
      </c>
      <c r="P5060" s="124" t="s">
        <v>1314</v>
      </c>
    </row>
    <row r="5061" spans="1:16" ht="63.75">
      <c r="A5061" s="257" t="s">
        <v>622</v>
      </c>
      <c r="B5061" s="124"/>
      <c r="C5061" s="125" t="s">
        <v>715</v>
      </c>
      <c r="D5061" s="191">
        <v>43270</v>
      </c>
      <c r="E5061" s="124" t="s">
        <v>9330</v>
      </c>
      <c r="F5061" s="124" t="s">
        <v>1315</v>
      </c>
      <c r="G5061" s="124">
        <v>18096438</v>
      </c>
      <c r="H5061" s="124"/>
      <c r="I5061" s="128" t="s">
        <v>11119</v>
      </c>
      <c r="J5061" s="124"/>
      <c r="K5061" s="124"/>
      <c r="L5061" s="124"/>
      <c r="M5061" s="124"/>
      <c r="N5061" s="193">
        <v>41519</v>
      </c>
      <c r="O5061" s="193">
        <v>0</v>
      </c>
      <c r="P5061" s="124" t="s">
        <v>1314</v>
      </c>
    </row>
    <row r="5062" spans="1:16" ht="63.75">
      <c r="A5062" s="257" t="s">
        <v>622</v>
      </c>
      <c r="B5062" s="124"/>
      <c r="C5062" s="125" t="s">
        <v>715</v>
      </c>
      <c r="D5062" s="191">
        <v>43270</v>
      </c>
      <c r="E5062" s="124" t="s">
        <v>9331</v>
      </c>
      <c r="F5062" s="124" t="s">
        <v>1315</v>
      </c>
      <c r="G5062" s="124">
        <v>18096453</v>
      </c>
      <c r="H5062" s="124"/>
      <c r="I5062" s="128" t="s">
        <v>11120</v>
      </c>
      <c r="J5062" s="124"/>
      <c r="K5062" s="124"/>
      <c r="L5062" s="124"/>
      <c r="M5062" s="124"/>
      <c r="N5062" s="193">
        <v>24886.5</v>
      </c>
      <c r="O5062" s="193">
        <v>0</v>
      </c>
      <c r="P5062" s="124" t="s">
        <v>1314</v>
      </c>
    </row>
    <row r="5063" spans="1:16" ht="63.75">
      <c r="A5063" s="257" t="s">
        <v>622</v>
      </c>
      <c r="B5063" s="124"/>
      <c r="C5063" s="125" t="s">
        <v>715</v>
      </c>
      <c r="D5063" s="191">
        <v>43270</v>
      </c>
      <c r="E5063" s="124" t="s">
        <v>9332</v>
      </c>
      <c r="F5063" s="124" t="s">
        <v>1315</v>
      </c>
      <c r="G5063" s="124">
        <v>18096456</v>
      </c>
      <c r="H5063" s="124"/>
      <c r="I5063" s="128" t="s">
        <v>11121</v>
      </c>
      <c r="J5063" s="124"/>
      <c r="K5063" s="124"/>
      <c r="L5063" s="124"/>
      <c r="M5063" s="124"/>
      <c r="N5063" s="193">
        <v>33634</v>
      </c>
      <c r="O5063" s="193">
        <v>0</v>
      </c>
      <c r="P5063" s="124" t="s">
        <v>1314</v>
      </c>
    </row>
    <row r="5064" spans="1:16" ht="63.75">
      <c r="A5064" s="257" t="s">
        <v>622</v>
      </c>
      <c r="B5064" s="124"/>
      <c r="C5064" s="125" t="s">
        <v>715</v>
      </c>
      <c r="D5064" s="191">
        <v>43270</v>
      </c>
      <c r="E5064" s="124" t="s">
        <v>9333</v>
      </c>
      <c r="F5064" s="124" t="s">
        <v>1315</v>
      </c>
      <c r="G5064" s="124">
        <v>18096463</v>
      </c>
      <c r="H5064" s="124"/>
      <c r="I5064" s="128" t="s">
        <v>11122</v>
      </c>
      <c r="J5064" s="124"/>
      <c r="K5064" s="124"/>
      <c r="L5064" s="124"/>
      <c r="M5064" s="124"/>
      <c r="N5064" s="193">
        <v>29691.5</v>
      </c>
      <c r="O5064" s="193">
        <v>0</v>
      </c>
      <c r="P5064" s="124" t="s">
        <v>1314</v>
      </c>
    </row>
    <row r="5065" spans="1:16" ht="76.5">
      <c r="A5065" s="257" t="s">
        <v>622</v>
      </c>
      <c r="B5065" s="124"/>
      <c r="C5065" s="125" t="s">
        <v>715</v>
      </c>
      <c r="D5065" s="191">
        <v>43270</v>
      </c>
      <c r="E5065" s="124" t="s">
        <v>9334</v>
      </c>
      <c r="F5065" s="124" t="s">
        <v>1315</v>
      </c>
      <c r="G5065" s="124">
        <v>18096465</v>
      </c>
      <c r="H5065" s="124"/>
      <c r="I5065" s="128" t="s">
        <v>11123</v>
      </c>
      <c r="J5065" s="124"/>
      <c r="K5065" s="124"/>
      <c r="L5065" s="124"/>
      <c r="M5065" s="124"/>
      <c r="N5065" s="193">
        <v>28706</v>
      </c>
      <c r="O5065" s="193">
        <v>0</v>
      </c>
      <c r="P5065" s="124" t="s">
        <v>1314</v>
      </c>
    </row>
    <row r="5066" spans="1:16" ht="63.75">
      <c r="A5066" s="257" t="s">
        <v>622</v>
      </c>
      <c r="B5066" s="124"/>
      <c r="C5066" s="125" t="s">
        <v>715</v>
      </c>
      <c r="D5066" s="191">
        <v>43270</v>
      </c>
      <c r="E5066" s="124" t="s">
        <v>9335</v>
      </c>
      <c r="F5066" s="124" t="s">
        <v>1315</v>
      </c>
      <c r="G5066" s="124">
        <v>18096467</v>
      </c>
      <c r="H5066" s="124"/>
      <c r="I5066" s="128" t="s">
        <v>11124</v>
      </c>
      <c r="J5066" s="124"/>
      <c r="K5066" s="124"/>
      <c r="L5066" s="124"/>
      <c r="M5066" s="124"/>
      <c r="N5066" s="193">
        <v>22050</v>
      </c>
      <c r="O5066" s="193">
        <v>0</v>
      </c>
      <c r="P5066" s="124" t="s">
        <v>1314</v>
      </c>
    </row>
    <row r="5067" spans="1:16" ht="63.75">
      <c r="A5067" s="257" t="s">
        <v>622</v>
      </c>
      <c r="B5067" s="124"/>
      <c r="C5067" s="125" t="s">
        <v>715</v>
      </c>
      <c r="D5067" s="191">
        <v>43270</v>
      </c>
      <c r="E5067" s="124" t="s">
        <v>9336</v>
      </c>
      <c r="F5067" s="124" t="s">
        <v>1315</v>
      </c>
      <c r="G5067" s="124">
        <v>18096473</v>
      </c>
      <c r="H5067" s="124"/>
      <c r="I5067" s="128" t="s">
        <v>11125</v>
      </c>
      <c r="J5067" s="124"/>
      <c r="K5067" s="124"/>
      <c r="L5067" s="124"/>
      <c r="M5067" s="124"/>
      <c r="N5067" s="193">
        <v>13798.5</v>
      </c>
      <c r="O5067" s="193">
        <v>0</v>
      </c>
      <c r="P5067" s="124" t="s">
        <v>1314</v>
      </c>
    </row>
    <row r="5068" spans="1:16" ht="63.75">
      <c r="A5068" s="257" t="s">
        <v>622</v>
      </c>
      <c r="B5068" s="124"/>
      <c r="C5068" s="125" t="s">
        <v>715</v>
      </c>
      <c r="D5068" s="191">
        <v>43270</v>
      </c>
      <c r="E5068" s="124" t="s">
        <v>9337</v>
      </c>
      <c r="F5068" s="124" t="s">
        <v>1315</v>
      </c>
      <c r="G5068" s="124">
        <v>18095917</v>
      </c>
      <c r="H5068" s="124"/>
      <c r="I5068" s="128" t="s">
        <v>11126</v>
      </c>
      <c r="J5068" s="124"/>
      <c r="K5068" s="124"/>
      <c r="L5068" s="124"/>
      <c r="M5068" s="124"/>
      <c r="N5068" s="193">
        <v>33757</v>
      </c>
      <c r="O5068" s="193">
        <v>0</v>
      </c>
      <c r="P5068" s="124" t="s">
        <v>1314</v>
      </c>
    </row>
    <row r="5069" spans="1:16" ht="63.75">
      <c r="A5069" s="257" t="s">
        <v>622</v>
      </c>
      <c r="B5069" s="124"/>
      <c r="C5069" s="125" t="s">
        <v>715</v>
      </c>
      <c r="D5069" s="191">
        <v>43270</v>
      </c>
      <c r="E5069" s="124" t="s">
        <v>9338</v>
      </c>
      <c r="F5069" s="124" t="s">
        <v>1315</v>
      </c>
      <c r="G5069" s="124">
        <v>18095918</v>
      </c>
      <c r="H5069" s="124"/>
      <c r="I5069" s="128" t="s">
        <v>11127</v>
      </c>
      <c r="J5069" s="124"/>
      <c r="K5069" s="124"/>
      <c r="L5069" s="124"/>
      <c r="M5069" s="124"/>
      <c r="N5069" s="193">
        <v>10125</v>
      </c>
      <c r="O5069" s="193">
        <v>0</v>
      </c>
      <c r="P5069" s="124" t="s">
        <v>1314</v>
      </c>
    </row>
    <row r="5070" spans="1:16" ht="63.75">
      <c r="A5070" s="257" t="s">
        <v>622</v>
      </c>
      <c r="B5070" s="124"/>
      <c r="C5070" s="125" t="s">
        <v>715</v>
      </c>
      <c r="D5070" s="191">
        <v>43270</v>
      </c>
      <c r="E5070" s="124" t="s">
        <v>9339</v>
      </c>
      <c r="F5070" s="124" t="s">
        <v>1315</v>
      </c>
      <c r="G5070" s="124">
        <v>18096024</v>
      </c>
      <c r="H5070" s="124"/>
      <c r="I5070" s="128" t="s">
        <v>11128</v>
      </c>
      <c r="J5070" s="124"/>
      <c r="K5070" s="124"/>
      <c r="L5070" s="124"/>
      <c r="M5070" s="124"/>
      <c r="N5070" s="193">
        <v>25749</v>
      </c>
      <c r="O5070" s="193">
        <v>0</v>
      </c>
      <c r="P5070" s="124" t="s">
        <v>1314</v>
      </c>
    </row>
    <row r="5071" spans="1:16" ht="63.75">
      <c r="A5071" s="257" t="s">
        <v>622</v>
      </c>
      <c r="B5071" s="124"/>
      <c r="C5071" s="125" t="s">
        <v>715</v>
      </c>
      <c r="D5071" s="191">
        <v>43270</v>
      </c>
      <c r="E5071" s="124" t="s">
        <v>9340</v>
      </c>
      <c r="F5071" s="124" t="s">
        <v>1315</v>
      </c>
      <c r="G5071" s="124">
        <v>18096026</v>
      </c>
      <c r="H5071" s="124"/>
      <c r="I5071" s="128" t="s">
        <v>11129</v>
      </c>
      <c r="J5071" s="124"/>
      <c r="K5071" s="124"/>
      <c r="L5071" s="124"/>
      <c r="M5071" s="124"/>
      <c r="N5071" s="193">
        <v>13050</v>
      </c>
      <c r="O5071" s="193">
        <v>0</v>
      </c>
      <c r="P5071" s="124" t="s">
        <v>1314</v>
      </c>
    </row>
    <row r="5072" spans="1:16" ht="63.75">
      <c r="A5072" s="257" t="s">
        <v>622</v>
      </c>
      <c r="B5072" s="124"/>
      <c r="C5072" s="125" t="s">
        <v>715</v>
      </c>
      <c r="D5072" s="191">
        <v>43270</v>
      </c>
      <c r="E5072" s="124" t="s">
        <v>9341</v>
      </c>
      <c r="F5072" s="124" t="s">
        <v>1315</v>
      </c>
      <c r="G5072" s="124">
        <v>18096027</v>
      </c>
      <c r="H5072" s="124"/>
      <c r="I5072" s="128" t="s">
        <v>11130</v>
      </c>
      <c r="J5072" s="124"/>
      <c r="K5072" s="124"/>
      <c r="L5072" s="124"/>
      <c r="M5072" s="124"/>
      <c r="N5072" s="193">
        <v>10125</v>
      </c>
      <c r="O5072" s="193">
        <v>0</v>
      </c>
      <c r="P5072" s="124" t="s">
        <v>1314</v>
      </c>
    </row>
    <row r="5073" spans="1:16" ht="63.75">
      <c r="A5073" s="257" t="s">
        <v>622</v>
      </c>
      <c r="B5073" s="124"/>
      <c r="C5073" s="125" t="s">
        <v>715</v>
      </c>
      <c r="D5073" s="191">
        <v>43270</v>
      </c>
      <c r="E5073" s="124" t="s">
        <v>9342</v>
      </c>
      <c r="F5073" s="124" t="s">
        <v>1315</v>
      </c>
      <c r="G5073" s="124">
        <v>18096034</v>
      </c>
      <c r="H5073" s="124"/>
      <c r="I5073" s="128" t="s">
        <v>11131</v>
      </c>
      <c r="J5073" s="124"/>
      <c r="K5073" s="124"/>
      <c r="L5073" s="124"/>
      <c r="M5073" s="124"/>
      <c r="N5073" s="193">
        <v>22299.5</v>
      </c>
      <c r="O5073" s="193">
        <v>0</v>
      </c>
      <c r="P5073" s="124" t="s">
        <v>1314</v>
      </c>
    </row>
    <row r="5074" spans="1:16" ht="63.75">
      <c r="A5074" s="257" t="s">
        <v>622</v>
      </c>
      <c r="B5074" s="124"/>
      <c r="C5074" s="125" t="s">
        <v>715</v>
      </c>
      <c r="D5074" s="191">
        <v>43270</v>
      </c>
      <c r="E5074" s="124" t="s">
        <v>9343</v>
      </c>
      <c r="F5074" s="124" t="s">
        <v>1315</v>
      </c>
      <c r="G5074" s="124">
        <v>18096037</v>
      </c>
      <c r="H5074" s="124"/>
      <c r="I5074" s="128" t="s">
        <v>11132</v>
      </c>
      <c r="J5074" s="124"/>
      <c r="K5074" s="124"/>
      <c r="L5074" s="124"/>
      <c r="M5074" s="124"/>
      <c r="N5074" s="193">
        <v>15300</v>
      </c>
      <c r="O5074" s="193">
        <v>0</v>
      </c>
      <c r="P5074" s="124" t="s">
        <v>1314</v>
      </c>
    </row>
    <row r="5075" spans="1:16" ht="63.75">
      <c r="A5075" s="257" t="s">
        <v>622</v>
      </c>
      <c r="B5075" s="124"/>
      <c r="C5075" s="125" t="s">
        <v>715</v>
      </c>
      <c r="D5075" s="191">
        <v>43270</v>
      </c>
      <c r="E5075" s="124" t="s">
        <v>9344</v>
      </c>
      <c r="F5075" s="124" t="s">
        <v>1315</v>
      </c>
      <c r="G5075" s="124">
        <v>18096039</v>
      </c>
      <c r="H5075" s="124"/>
      <c r="I5075" s="128" t="s">
        <v>11133</v>
      </c>
      <c r="J5075" s="124"/>
      <c r="K5075" s="124"/>
      <c r="L5075" s="124"/>
      <c r="M5075" s="124"/>
      <c r="N5075" s="193">
        <v>18000</v>
      </c>
      <c r="O5075" s="193">
        <v>0</v>
      </c>
      <c r="P5075" s="124" t="s">
        <v>1314</v>
      </c>
    </row>
    <row r="5076" spans="1:16" ht="63.75">
      <c r="A5076" s="257" t="s">
        <v>622</v>
      </c>
      <c r="B5076" s="124"/>
      <c r="C5076" s="125" t="s">
        <v>715</v>
      </c>
      <c r="D5076" s="191">
        <v>43270</v>
      </c>
      <c r="E5076" s="124" t="s">
        <v>9345</v>
      </c>
      <c r="F5076" s="124" t="s">
        <v>1315</v>
      </c>
      <c r="G5076" s="124">
        <v>18096041</v>
      </c>
      <c r="H5076" s="124"/>
      <c r="I5076" s="128" t="s">
        <v>11134</v>
      </c>
      <c r="J5076" s="124"/>
      <c r="K5076" s="124"/>
      <c r="L5076" s="124"/>
      <c r="M5076" s="124"/>
      <c r="N5076" s="193">
        <v>13500</v>
      </c>
      <c r="O5076" s="193">
        <v>0</v>
      </c>
      <c r="P5076" s="124" t="s">
        <v>1314</v>
      </c>
    </row>
    <row r="5077" spans="1:16" ht="63.75">
      <c r="A5077" s="257" t="s">
        <v>622</v>
      </c>
      <c r="B5077" s="124"/>
      <c r="C5077" s="125" t="s">
        <v>715</v>
      </c>
      <c r="D5077" s="191">
        <v>43270</v>
      </c>
      <c r="E5077" s="124" t="s">
        <v>9346</v>
      </c>
      <c r="F5077" s="124" t="s">
        <v>1315</v>
      </c>
      <c r="G5077" s="124">
        <v>18096045</v>
      </c>
      <c r="H5077" s="124"/>
      <c r="I5077" s="128" t="s">
        <v>11135</v>
      </c>
      <c r="J5077" s="124"/>
      <c r="K5077" s="124"/>
      <c r="L5077" s="124"/>
      <c r="M5077" s="124"/>
      <c r="N5077" s="193">
        <v>14175</v>
      </c>
      <c r="O5077" s="193">
        <v>0</v>
      </c>
      <c r="P5077" s="124" t="s">
        <v>1314</v>
      </c>
    </row>
    <row r="5078" spans="1:16" ht="63.75">
      <c r="A5078" s="257" t="s">
        <v>622</v>
      </c>
      <c r="B5078" s="124"/>
      <c r="C5078" s="125" t="s">
        <v>715</v>
      </c>
      <c r="D5078" s="191">
        <v>43270</v>
      </c>
      <c r="E5078" s="124" t="s">
        <v>9347</v>
      </c>
      <c r="F5078" s="124" t="s">
        <v>1315</v>
      </c>
      <c r="G5078" s="124">
        <v>18096048</v>
      </c>
      <c r="H5078" s="124"/>
      <c r="I5078" s="128" t="s">
        <v>11136</v>
      </c>
      <c r="J5078" s="124"/>
      <c r="K5078" s="124"/>
      <c r="L5078" s="124"/>
      <c r="M5078" s="124"/>
      <c r="N5078" s="193">
        <v>10575</v>
      </c>
      <c r="O5078" s="193">
        <v>0</v>
      </c>
      <c r="P5078" s="124" t="s">
        <v>1314</v>
      </c>
    </row>
    <row r="5079" spans="1:16" ht="63.75">
      <c r="A5079" s="257" t="s">
        <v>622</v>
      </c>
      <c r="B5079" s="124"/>
      <c r="C5079" s="125" t="s">
        <v>715</v>
      </c>
      <c r="D5079" s="191">
        <v>43270</v>
      </c>
      <c r="E5079" s="124" t="s">
        <v>9348</v>
      </c>
      <c r="F5079" s="124" t="s">
        <v>1315</v>
      </c>
      <c r="G5079" s="124">
        <v>18096398</v>
      </c>
      <c r="H5079" s="124"/>
      <c r="I5079" s="128" t="s">
        <v>11137</v>
      </c>
      <c r="J5079" s="124"/>
      <c r="K5079" s="124"/>
      <c r="L5079" s="124"/>
      <c r="M5079" s="124"/>
      <c r="N5079" s="193">
        <v>18000</v>
      </c>
      <c r="O5079" s="193">
        <v>0</v>
      </c>
      <c r="P5079" s="124" t="s">
        <v>1314</v>
      </c>
    </row>
    <row r="5080" spans="1:16" ht="76.5">
      <c r="A5080" s="257" t="s">
        <v>622</v>
      </c>
      <c r="B5080" s="124"/>
      <c r="C5080" s="125" t="s">
        <v>715</v>
      </c>
      <c r="D5080" s="191">
        <v>43270</v>
      </c>
      <c r="E5080" s="124" t="s">
        <v>9349</v>
      </c>
      <c r="F5080" s="124" t="s">
        <v>1315</v>
      </c>
      <c r="G5080" s="124">
        <v>18096403</v>
      </c>
      <c r="H5080" s="124"/>
      <c r="I5080" s="128" t="s">
        <v>11138</v>
      </c>
      <c r="J5080" s="124"/>
      <c r="K5080" s="124"/>
      <c r="L5080" s="124"/>
      <c r="M5080" s="124"/>
      <c r="N5080" s="193">
        <v>13306</v>
      </c>
      <c r="O5080" s="193">
        <v>0</v>
      </c>
      <c r="P5080" s="124" t="s">
        <v>1314</v>
      </c>
    </row>
    <row r="5081" spans="1:16" ht="63.75">
      <c r="A5081" s="257" t="s">
        <v>622</v>
      </c>
      <c r="B5081" s="124"/>
      <c r="C5081" s="125" t="s">
        <v>715</v>
      </c>
      <c r="D5081" s="191">
        <v>43270</v>
      </c>
      <c r="E5081" s="124" t="s">
        <v>9350</v>
      </c>
      <c r="F5081" s="124" t="s">
        <v>1315</v>
      </c>
      <c r="G5081" s="124">
        <v>18096405</v>
      </c>
      <c r="H5081" s="124"/>
      <c r="I5081" s="128" t="s">
        <v>11139</v>
      </c>
      <c r="J5081" s="124"/>
      <c r="K5081" s="124"/>
      <c r="L5081" s="124"/>
      <c r="M5081" s="124"/>
      <c r="N5081" s="193">
        <v>11088</v>
      </c>
      <c r="O5081" s="193">
        <v>0</v>
      </c>
      <c r="P5081" s="124" t="s">
        <v>1314</v>
      </c>
    </row>
    <row r="5082" spans="1:16" ht="63.75">
      <c r="A5082" s="257" t="s">
        <v>622</v>
      </c>
      <c r="B5082" s="124"/>
      <c r="C5082" s="125" t="s">
        <v>715</v>
      </c>
      <c r="D5082" s="191">
        <v>43270</v>
      </c>
      <c r="E5082" s="124" t="s">
        <v>9351</v>
      </c>
      <c r="F5082" s="124" t="s">
        <v>1315</v>
      </c>
      <c r="G5082" s="124">
        <v>18096408</v>
      </c>
      <c r="H5082" s="124"/>
      <c r="I5082" s="128" t="s">
        <v>11140</v>
      </c>
      <c r="J5082" s="124"/>
      <c r="K5082" s="124"/>
      <c r="L5082" s="124"/>
      <c r="M5082" s="124"/>
      <c r="N5082" s="193">
        <v>12813</v>
      </c>
      <c r="O5082" s="193">
        <v>0</v>
      </c>
      <c r="P5082" s="124" t="s">
        <v>1314</v>
      </c>
    </row>
    <row r="5083" spans="1:16" ht="63.75">
      <c r="A5083" s="257" t="s">
        <v>622</v>
      </c>
      <c r="B5083" s="124"/>
      <c r="C5083" s="125" t="s">
        <v>715</v>
      </c>
      <c r="D5083" s="191">
        <v>43270</v>
      </c>
      <c r="E5083" s="124" t="s">
        <v>9352</v>
      </c>
      <c r="F5083" s="124" t="s">
        <v>1315</v>
      </c>
      <c r="G5083" s="124">
        <v>18096416</v>
      </c>
      <c r="H5083" s="124"/>
      <c r="I5083" s="128" t="s">
        <v>11141</v>
      </c>
      <c r="J5083" s="124"/>
      <c r="K5083" s="124"/>
      <c r="L5083" s="124"/>
      <c r="M5083" s="124"/>
      <c r="N5083" s="193">
        <v>14784</v>
      </c>
      <c r="O5083" s="193">
        <v>0</v>
      </c>
      <c r="P5083" s="124" t="s">
        <v>1314</v>
      </c>
    </row>
    <row r="5084" spans="1:16" ht="63.75">
      <c r="A5084" s="257" t="s">
        <v>622</v>
      </c>
      <c r="B5084" s="124"/>
      <c r="C5084" s="125" t="s">
        <v>715</v>
      </c>
      <c r="D5084" s="191">
        <v>43270</v>
      </c>
      <c r="E5084" s="124" t="s">
        <v>9353</v>
      </c>
      <c r="F5084" s="124" t="s">
        <v>1315</v>
      </c>
      <c r="G5084" s="124">
        <v>18096432</v>
      </c>
      <c r="H5084" s="124"/>
      <c r="I5084" s="128" t="s">
        <v>11142</v>
      </c>
      <c r="J5084" s="124"/>
      <c r="K5084" s="124"/>
      <c r="L5084" s="124"/>
      <c r="M5084" s="124"/>
      <c r="N5084" s="193">
        <v>12320</v>
      </c>
      <c r="O5084" s="193">
        <v>0</v>
      </c>
      <c r="P5084" s="124" t="s">
        <v>1314</v>
      </c>
    </row>
    <row r="5085" spans="1:16" ht="63.75">
      <c r="A5085" s="257" t="s">
        <v>622</v>
      </c>
      <c r="B5085" s="124"/>
      <c r="C5085" s="125" t="s">
        <v>715</v>
      </c>
      <c r="D5085" s="191">
        <v>43270</v>
      </c>
      <c r="E5085" s="124" t="s">
        <v>9354</v>
      </c>
      <c r="F5085" s="124" t="s">
        <v>1315</v>
      </c>
      <c r="G5085" s="124">
        <v>18096435</v>
      </c>
      <c r="H5085" s="124"/>
      <c r="I5085" s="128" t="s">
        <v>11143</v>
      </c>
      <c r="J5085" s="124"/>
      <c r="K5085" s="124"/>
      <c r="L5085" s="124"/>
      <c r="M5085" s="124"/>
      <c r="N5085" s="193">
        <v>10800</v>
      </c>
      <c r="O5085" s="193">
        <v>0</v>
      </c>
      <c r="P5085" s="124" t="s">
        <v>1314</v>
      </c>
    </row>
    <row r="5086" spans="1:16" ht="63.75">
      <c r="A5086" s="257" t="s">
        <v>622</v>
      </c>
      <c r="B5086" s="124"/>
      <c r="C5086" s="125" t="s">
        <v>715</v>
      </c>
      <c r="D5086" s="191">
        <v>43270</v>
      </c>
      <c r="E5086" s="124" t="s">
        <v>9355</v>
      </c>
      <c r="F5086" s="124" t="s">
        <v>1315</v>
      </c>
      <c r="G5086" s="124">
        <v>18096440</v>
      </c>
      <c r="H5086" s="124"/>
      <c r="I5086" s="128" t="s">
        <v>11144</v>
      </c>
      <c r="J5086" s="124"/>
      <c r="K5086" s="124"/>
      <c r="L5086" s="124"/>
      <c r="M5086" s="124"/>
      <c r="N5086" s="193">
        <v>12150</v>
      </c>
      <c r="O5086" s="193">
        <v>0</v>
      </c>
      <c r="P5086" s="124" t="s">
        <v>1314</v>
      </c>
    </row>
    <row r="5087" spans="1:16" ht="63.75">
      <c r="A5087" s="257" t="s">
        <v>622</v>
      </c>
      <c r="B5087" s="124"/>
      <c r="C5087" s="125" t="s">
        <v>715</v>
      </c>
      <c r="D5087" s="191">
        <v>43270</v>
      </c>
      <c r="E5087" s="124" t="s">
        <v>9356</v>
      </c>
      <c r="F5087" s="124" t="s">
        <v>1315</v>
      </c>
      <c r="G5087" s="124">
        <v>18096455</v>
      </c>
      <c r="H5087" s="124"/>
      <c r="I5087" s="128" t="s">
        <v>11145</v>
      </c>
      <c r="J5087" s="124"/>
      <c r="K5087" s="124"/>
      <c r="L5087" s="124"/>
      <c r="M5087" s="124"/>
      <c r="N5087" s="193">
        <v>42000</v>
      </c>
      <c r="O5087" s="193">
        <v>0</v>
      </c>
      <c r="P5087" s="124" t="s">
        <v>1314</v>
      </c>
    </row>
    <row r="5088" spans="1:16" ht="63.75">
      <c r="A5088" s="257" t="s">
        <v>622</v>
      </c>
      <c r="B5088" s="124"/>
      <c r="C5088" s="125" t="s">
        <v>715</v>
      </c>
      <c r="D5088" s="191">
        <v>43270</v>
      </c>
      <c r="E5088" s="124" t="s">
        <v>9357</v>
      </c>
      <c r="F5088" s="124" t="s">
        <v>1315</v>
      </c>
      <c r="G5088" s="124">
        <v>18096459</v>
      </c>
      <c r="H5088" s="124"/>
      <c r="I5088" s="128" t="s">
        <v>11146</v>
      </c>
      <c r="J5088" s="124"/>
      <c r="K5088" s="124"/>
      <c r="L5088" s="124"/>
      <c r="M5088" s="124"/>
      <c r="N5088" s="193">
        <v>19500</v>
      </c>
      <c r="O5088" s="193">
        <v>0</v>
      </c>
      <c r="P5088" s="124" t="s">
        <v>1314</v>
      </c>
    </row>
    <row r="5089" spans="1:16" ht="63.75">
      <c r="A5089" s="257" t="s">
        <v>622</v>
      </c>
      <c r="B5089" s="124"/>
      <c r="C5089" s="125" t="s">
        <v>715</v>
      </c>
      <c r="D5089" s="191">
        <v>43270</v>
      </c>
      <c r="E5089" s="124" t="s">
        <v>9358</v>
      </c>
      <c r="F5089" s="124" t="s">
        <v>1315</v>
      </c>
      <c r="G5089" s="124">
        <v>18096023</v>
      </c>
      <c r="H5089" s="124"/>
      <c r="I5089" s="128" t="s">
        <v>11147</v>
      </c>
      <c r="J5089" s="124"/>
      <c r="K5089" s="124"/>
      <c r="L5089" s="124"/>
      <c r="M5089" s="124"/>
      <c r="N5089" s="193">
        <v>341022</v>
      </c>
      <c r="O5089" s="193">
        <v>0</v>
      </c>
      <c r="P5089" s="124" t="s">
        <v>1314</v>
      </c>
    </row>
    <row r="5090" spans="1:16" ht="63.75">
      <c r="A5090" s="257" t="s">
        <v>622</v>
      </c>
      <c r="B5090" s="124"/>
      <c r="C5090" s="125" t="s">
        <v>715</v>
      </c>
      <c r="D5090" s="191">
        <v>43270</v>
      </c>
      <c r="E5090" s="124" t="s">
        <v>9359</v>
      </c>
      <c r="F5090" s="124" t="s">
        <v>1315</v>
      </c>
      <c r="G5090" s="124">
        <v>18096028</v>
      </c>
      <c r="H5090" s="124"/>
      <c r="I5090" s="128" t="s">
        <v>11148</v>
      </c>
      <c r="J5090" s="124"/>
      <c r="K5090" s="124"/>
      <c r="L5090" s="124"/>
      <c r="M5090" s="124"/>
      <c r="N5090" s="193">
        <v>65543.5</v>
      </c>
      <c r="O5090" s="193">
        <v>0</v>
      </c>
      <c r="P5090" s="124" t="s">
        <v>1314</v>
      </c>
    </row>
    <row r="5091" spans="1:16" ht="63.75">
      <c r="A5091" s="257" t="s">
        <v>622</v>
      </c>
      <c r="B5091" s="124"/>
      <c r="C5091" s="125" t="s">
        <v>715</v>
      </c>
      <c r="D5091" s="191">
        <v>43270</v>
      </c>
      <c r="E5091" s="124" t="s">
        <v>9360</v>
      </c>
      <c r="F5091" s="124" t="s">
        <v>1315</v>
      </c>
      <c r="G5091" s="124">
        <v>18096031</v>
      </c>
      <c r="H5091" s="124"/>
      <c r="I5091" s="128" t="s">
        <v>11149</v>
      </c>
      <c r="J5091" s="124"/>
      <c r="K5091" s="124"/>
      <c r="L5091" s="124"/>
      <c r="M5091" s="124"/>
      <c r="N5091" s="193">
        <v>13429</v>
      </c>
      <c r="O5091" s="193">
        <v>0</v>
      </c>
      <c r="P5091" s="124" t="s">
        <v>1314</v>
      </c>
    </row>
    <row r="5092" spans="1:16" ht="63.75">
      <c r="A5092" s="257" t="s">
        <v>622</v>
      </c>
      <c r="B5092" s="124"/>
      <c r="C5092" s="125" t="s">
        <v>715</v>
      </c>
      <c r="D5092" s="191">
        <v>43270</v>
      </c>
      <c r="E5092" s="124" t="s">
        <v>9361</v>
      </c>
      <c r="F5092" s="124" t="s">
        <v>1315</v>
      </c>
      <c r="G5092" s="124">
        <v>18096033</v>
      </c>
      <c r="H5092" s="124"/>
      <c r="I5092" s="128" t="s">
        <v>11150</v>
      </c>
      <c r="J5092" s="124"/>
      <c r="K5092" s="124"/>
      <c r="L5092" s="124"/>
      <c r="M5092" s="124"/>
      <c r="N5092" s="193">
        <v>31047</v>
      </c>
      <c r="O5092" s="193">
        <v>0</v>
      </c>
      <c r="P5092" s="124" t="s">
        <v>1314</v>
      </c>
    </row>
    <row r="5093" spans="1:16" ht="63.75">
      <c r="A5093" s="257" t="s">
        <v>622</v>
      </c>
      <c r="B5093" s="124"/>
      <c r="C5093" s="125" t="s">
        <v>715</v>
      </c>
      <c r="D5093" s="191">
        <v>43270</v>
      </c>
      <c r="E5093" s="124" t="s">
        <v>9362</v>
      </c>
      <c r="F5093" s="124" t="s">
        <v>1315</v>
      </c>
      <c r="G5093" s="124">
        <v>18096035</v>
      </c>
      <c r="H5093" s="124"/>
      <c r="I5093" s="128" t="s">
        <v>11151</v>
      </c>
      <c r="J5093" s="124"/>
      <c r="K5093" s="124"/>
      <c r="L5093" s="124"/>
      <c r="M5093" s="124"/>
      <c r="N5093" s="193">
        <v>16755.5</v>
      </c>
      <c r="O5093" s="193">
        <v>0</v>
      </c>
      <c r="P5093" s="124" t="s">
        <v>1314</v>
      </c>
    </row>
    <row r="5094" spans="1:16" ht="63.75">
      <c r="A5094" s="257" t="s">
        <v>622</v>
      </c>
      <c r="B5094" s="124"/>
      <c r="C5094" s="125" t="s">
        <v>715</v>
      </c>
      <c r="D5094" s="191">
        <v>43270</v>
      </c>
      <c r="E5094" s="124" t="s">
        <v>9363</v>
      </c>
      <c r="F5094" s="124" t="s">
        <v>1315</v>
      </c>
      <c r="G5094" s="124">
        <v>18096036</v>
      </c>
      <c r="H5094" s="124"/>
      <c r="I5094" s="128" t="s">
        <v>11152</v>
      </c>
      <c r="J5094" s="124"/>
      <c r="K5094" s="124"/>
      <c r="L5094" s="124"/>
      <c r="M5094" s="124"/>
      <c r="N5094" s="193">
        <v>51498.5</v>
      </c>
      <c r="O5094" s="193">
        <v>0</v>
      </c>
      <c r="P5094" s="124" t="s">
        <v>1314</v>
      </c>
    </row>
    <row r="5095" spans="1:16" ht="63.75">
      <c r="A5095" s="257" t="s">
        <v>622</v>
      </c>
      <c r="B5095" s="124"/>
      <c r="C5095" s="125" t="s">
        <v>715</v>
      </c>
      <c r="D5095" s="191">
        <v>43270</v>
      </c>
      <c r="E5095" s="124" t="s">
        <v>9364</v>
      </c>
      <c r="F5095" s="124" t="s">
        <v>1315</v>
      </c>
      <c r="G5095" s="124">
        <v>18096038</v>
      </c>
      <c r="H5095" s="124"/>
      <c r="I5095" s="128" t="s">
        <v>11153</v>
      </c>
      <c r="J5095" s="124"/>
      <c r="K5095" s="124"/>
      <c r="L5095" s="124"/>
      <c r="M5095" s="124"/>
      <c r="N5095" s="193">
        <v>16139.5</v>
      </c>
      <c r="O5095" s="193">
        <v>0</v>
      </c>
      <c r="P5095" s="124" t="s">
        <v>1314</v>
      </c>
    </row>
    <row r="5096" spans="1:16" ht="63.75">
      <c r="A5096" s="257" t="s">
        <v>622</v>
      </c>
      <c r="B5096" s="124"/>
      <c r="C5096" s="125" t="s">
        <v>715</v>
      </c>
      <c r="D5096" s="191">
        <v>43270</v>
      </c>
      <c r="E5096" s="124" t="s">
        <v>9365</v>
      </c>
      <c r="F5096" s="124" t="s">
        <v>1315</v>
      </c>
      <c r="G5096" s="124">
        <v>18096040</v>
      </c>
      <c r="H5096" s="124"/>
      <c r="I5096" s="128" t="s">
        <v>11154</v>
      </c>
      <c r="J5096" s="124"/>
      <c r="K5096" s="124"/>
      <c r="L5096" s="124"/>
      <c r="M5096" s="124"/>
      <c r="N5096" s="193">
        <v>103859</v>
      </c>
      <c r="O5096" s="193">
        <v>0</v>
      </c>
      <c r="P5096" s="124" t="s">
        <v>1314</v>
      </c>
    </row>
    <row r="5097" spans="1:16" ht="63.75">
      <c r="A5097" s="257" t="s">
        <v>622</v>
      </c>
      <c r="B5097" s="124"/>
      <c r="C5097" s="125" t="s">
        <v>715</v>
      </c>
      <c r="D5097" s="191">
        <v>43270</v>
      </c>
      <c r="E5097" s="124" t="s">
        <v>9366</v>
      </c>
      <c r="F5097" s="124" t="s">
        <v>1315</v>
      </c>
      <c r="G5097" s="124">
        <v>18096044</v>
      </c>
      <c r="H5097" s="124"/>
      <c r="I5097" s="128" t="s">
        <v>11155</v>
      </c>
      <c r="J5097" s="124"/>
      <c r="K5097" s="124"/>
      <c r="L5097" s="124"/>
      <c r="M5097" s="124"/>
      <c r="N5097" s="193">
        <v>20205</v>
      </c>
      <c r="O5097" s="193">
        <v>0</v>
      </c>
      <c r="P5097" s="124" t="s">
        <v>1314</v>
      </c>
    </row>
    <row r="5098" spans="1:16" ht="63.75">
      <c r="A5098" s="257" t="s">
        <v>622</v>
      </c>
      <c r="B5098" s="124"/>
      <c r="C5098" s="125" t="s">
        <v>715</v>
      </c>
      <c r="D5098" s="191">
        <v>43270</v>
      </c>
      <c r="E5098" s="124" t="s">
        <v>9367</v>
      </c>
      <c r="F5098" s="124" t="s">
        <v>1315</v>
      </c>
      <c r="G5098" s="124">
        <v>18096047</v>
      </c>
      <c r="H5098" s="124"/>
      <c r="I5098" s="128" t="s">
        <v>11156</v>
      </c>
      <c r="J5098" s="124"/>
      <c r="K5098" s="124"/>
      <c r="L5098" s="124"/>
      <c r="M5098" s="124"/>
      <c r="N5098" s="193">
        <v>22915.5</v>
      </c>
      <c r="O5098" s="193">
        <v>0</v>
      </c>
      <c r="P5098" s="124" t="s">
        <v>1314</v>
      </c>
    </row>
    <row r="5099" spans="1:16" ht="76.5">
      <c r="A5099" s="257" t="s">
        <v>622</v>
      </c>
      <c r="B5099" s="124"/>
      <c r="C5099" s="125" t="s">
        <v>715</v>
      </c>
      <c r="D5099" s="191">
        <v>43270</v>
      </c>
      <c r="E5099" s="124" t="s">
        <v>9368</v>
      </c>
      <c r="F5099" s="124" t="s">
        <v>1315</v>
      </c>
      <c r="G5099" s="124">
        <v>18096053</v>
      </c>
      <c r="H5099" s="124"/>
      <c r="I5099" s="128" t="s">
        <v>11157</v>
      </c>
      <c r="J5099" s="124"/>
      <c r="K5099" s="124"/>
      <c r="L5099" s="124"/>
      <c r="M5099" s="124"/>
      <c r="N5099" s="193">
        <v>10800</v>
      </c>
      <c r="O5099" s="193">
        <v>0</v>
      </c>
      <c r="P5099" s="124" t="s">
        <v>1314</v>
      </c>
    </row>
    <row r="5100" spans="1:16" ht="63.75">
      <c r="A5100" s="257" t="s">
        <v>622</v>
      </c>
      <c r="B5100" s="124"/>
      <c r="C5100" s="125" t="s">
        <v>715</v>
      </c>
      <c r="D5100" s="191">
        <v>43270</v>
      </c>
      <c r="E5100" s="124" t="s">
        <v>9369</v>
      </c>
      <c r="F5100" s="124" t="s">
        <v>1315</v>
      </c>
      <c r="G5100" s="124">
        <v>18096103</v>
      </c>
      <c r="H5100" s="124"/>
      <c r="I5100" s="128" t="s">
        <v>11158</v>
      </c>
      <c r="J5100" s="124"/>
      <c r="K5100" s="124"/>
      <c r="L5100" s="124"/>
      <c r="M5100" s="124"/>
      <c r="N5100" s="193">
        <v>17325</v>
      </c>
      <c r="O5100" s="193">
        <v>0</v>
      </c>
      <c r="P5100" s="124" t="s">
        <v>1314</v>
      </c>
    </row>
    <row r="5101" spans="1:16" ht="63.75">
      <c r="A5101" s="257" t="s">
        <v>622</v>
      </c>
      <c r="B5101" s="124"/>
      <c r="C5101" s="125" t="s">
        <v>715</v>
      </c>
      <c r="D5101" s="191">
        <v>43270</v>
      </c>
      <c r="E5101" s="124" t="s">
        <v>9370</v>
      </c>
      <c r="F5101" s="124" t="s">
        <v>1315</v>
      </c>
      <c r="G5101" s="124">
        <v>18096170</v>
      </c>
      <c r="H5101" s="124"/>
      <c r="I5101" s="128" t="s">
        <v>11159</v>
      </c>
      <c r="J5101" s="124"/>
      <c r="K5101" s="124"/>
      <c r="L5101" s="124"/>
      <c r="M5101" s="124"/>
      <c r="N5101" s="193">
        <v>12000</v>
      </c>
      <c r="O5101" s="193">
        <v>0</v>
      </c>
      <c r="P5101" s="124" t="s">
        <v>1314</v>
      </c>
    </row>
    <row r="5102" spans="1:16" ht="63.75">
      <c r="A5102" s="257" t="s">
        <v>622</v>
      </c>
      <c r="B5102" s="124"/>
      <c r="C5102" s="125" t="s">
        <v>715</v>
      </c>
      <c r="D5102" s="191">
        <v>43270</v>
      </c>
      <c r="E5102" s="124" t="s">
        <v>9371</v>
      </c>
      <c r="F5102" s="124" t="s">
        <v>1315</v>
      </c>
      <c r="G5102" s="124">
        <v>18096172</v>
      </c>
      <c r="H5102" s="124"/>
      <c r="I5102" s="128" t="s">
        <v>11160</v>
      </c>
      <c r="J5102" s="124"/>
      <c r="K5102" s="124"/>
      <c r="L5102" s="124"/>
      <c r="M5102" s="124"/>
      <c r="N5102" s="193">
        <v>11334.5</v>
      </c>
      <c r="O5102" s="193">
        <v>0</v>
      </c>
      <c r="P5102" s="124" t="s">
        <v>1314</v>
      </c>
    </row>
    <row r="5103" spans="1:16" ht="63.75">
      <c r="A5103" s="257" t="s">
        <v>622</v>
      </c>
      <c r="B5103" s="124"/>
      <c r="C5103" s="125" t="s">
        <v>715</v>
      </c>
      <c r="D5103" s="191">
        <v>43270</v>
      </c>
      <c r="E5103" s="124" t="s">
        <v>9372</v>
      </c>
      <c r="F5103" s="124" t="s">
        <v>1315</v>
      </c>
      <c r="G5103" s="124">
        <v>18096199</v>
      </c>
      <c r="H5103" s="124"/>
      <c r="I5103" s="128" t="s">
        <v>11161</v>
      </c>
      <c r="J5103" s="124"/>
      <c r="K5103" s="124"/>
      <c r="L5103" s="124"/>
      <c r="M5103" s="124"/>
      <c r="N5103" s="193">
        <v>10575</v>
      </c>
      <c r="O5103" s="193">
        <v>0</v>
      </c>
      <c r="P5103" s="124" t="s">
        <v>1314</v>
      </c>
    </row>
    <row r="5104" spans="1:16" ht="63.75">
      <c r="A5104" s="257" t="s">
        <v>622</v>
      </c>
      <c r="B5104" s="124"/>
      <c r="C5104" s="125" t="s">
        <v>715</v>
      </c>
      <c r="D5104" s="191">
        <v>43270</v>
      </c>
      <c r="E5104" s="124" t="s">
        <v>9373</v>
      </c>
      <c r="F5104" s="124" t="s">
        <v>1315</v>
      </c>
      <c r="G5104" s="124">
        <v>18096375</v>
      </c>
      <c r="H5104" s="124"/>
      <c r="I5104" s="128" t="s">
        <v>11162</v>
      </c>
      <c r="J5104" s="124"/>
      <c r="K5104" s="124"/>
      <c r="L5104" s="124"/>
      <c r="M5104" s="124"/>
      <c r="N5104" s="193">
        <v>17494.5</v>
      </c>
      <c r="O5104" s="193">
        <v>0</v>
      </c>
      <c r="P5104" s="124" t="s">
        <v>1314</v>
      </c>
    </row>
    <row r="5105" spans="1:16" ht="63.75">
      <c r="A5105" s="257" t="s">
        <v>622</v>
      </c>
      <c r="B5105" s="124"/>
      <c r="C5105" s="125" t="s">
        <v>715</v>
      </c>
      <c r="D5105" s="191">
        <v>43270</v>
      </c>
      <c r="E5105" s="124" t="s">
        <v>9374</v>
      </c>
      <c r="F5105" s="124" t="s">
        <v>1315</v>
      </c>
      <c r="G5105" s="124">
        <v>18096376</v>
      </c>
      <c r="H5105" s="124"/>
      <c r="I5105" s="128" t="s">
        <v>11163</v>
      </c>
      <c r="J5105" s="124"/>
      <c r="K5105" s="124"/>
      <c r="L5105" s="124"/>
      <c r="M5105" s="124"/>
      <c r="N5105" s="193">
        <v>13552</v>
      </c>
      <c r="O5105" s="193">
        <v>0</v>
      </c>
      <c r="P5105" s="124" t="s">
        <v>1314</v>
      </c>
    </row>
    <row r="5106" spans="1:16" ht="63.75">
      <c r="A5106" s="257" t="s">
        <v>622</v>
      </c>
      <c r="B5106" s="124"/>
      <c r="C5106" s="125" t="s">
        <v>715</v>
      </c>
      <c r="D5106" s="191">
        <v>43270</v>
      </c>
      <c r="E5106" s="124" t="s">
        <v>9375</v>
      </c>
      <c r="F5106" s="124" t="s">
        <v>1315</v>
      </c>
      <c r="G5106" s="124">
        <v>18096385</v>
      </c>
      <c r="H5106" s="124"/>
      <c r="I5106" s="128" t="s">
        <v>11164</v>
      </c>
      <c r="J5106" s="124"/>
      <c r="K5106" s="124"/>
      <c r="L5106" s="124"/>
      <c r="M5106" s="124"/>
      <c r="N5106" s="193">
        <v>10500</v>
      </c>
      <c r="O5106" s="193">
        <v>0</v>
      </c>
      <c r="P5106" s="124" t="s">
        <v>1314</v>
      </c>
    </row>
    <row r="5107" spans="1:16" ht="63.75">
      <c r="A5107" s="257" t="s">
        <v>622</v>
      </c>
      <c r="B5107" s="124"/>
      <c r="C5107" s="125" t="s">
        <v>715</v>
      </c>
      <c r="D5107" s="191">
        <v>43270</v>
      </c>
      <c r="E5107" s="124" t="s">
        <v>9376</v>
      </c>
      <c r="F5107" s="124" t="s">
        <v>1315</v>
      </c>
      <c r="G5107" s="124">
        <v>18096390</v>
      </c>
      <c r="H5107" s="124"/>
      <c r="I5107" s="128" t="s">
        <v>11117</v>
      </c>
      <c r="J5107" s="124"/>
      <c r="K5107" s="124"/>
      <c r="L5107" s="124"/>
      <c r="M5107" s="124"/>
      <c r="N5107" s="193">
        <v>16016</v>
      </c>
      <c r="O5107" s="193">
        <v>0</v>
      </c>
      <c r="P5107" s="124" t="s">
        <v>1314</v>
      </c>
    </row>
    <row r="5108" spans="1:16" ht="63.75">
      <c r="A5108" s="257" t="s">
        <v>622</v>
      </c>
      <c r="B5108" s="124"/>
      <c r="C5108" s="125" t="s">
        <v>715</v>
      </c>
      <c r="D5108" s="191">
        <v>43270</v>
      </c>
      <c r="E5108" s="124" t="s">
        <v>9377</v>
      </c>
      <c r="F5108" s="124" t="s">
        <v>1315</v>
      </c>
      <c r="G5108" s="124">
        <v>18096397</v>
      </c>
      <c r="H5108" s="124"/>
      <c r="I5108" s="128" t="s">
        <v>11165</v>
      </c>
      <c r="J5108" s="124"/>
      <c r="K5108" s="124"/>
      <c r="L5108" s="124"/>
      <c r="M5108" s="124"/>
      <c r="N5108" s="193">
        <v>182461.5</v>
      </c>
      <c r="O5108" s="193">
        <v>0</v>
      </c>
      <c r="P5108" s="124" t="s">
        <v>1314</v>
      </c>
    </row>
    <row r="5109" spans="1:16" ht="63.75">
      <c r="A5109" s="257" t="s">
        <v>622</v>
      </c>
      <c r="B5109" s="124"/>
      <c r="C5109" s="125" t="s">
        <v>715</v>
      </c>
      <c r="D5109" s="191">
        <v>43270</v>
      </c>
      <c r="E5109" s="124" t="s">
        <v>9378</v>
      </c>
      <c r="F5109" s="124" t="s">
        <v>1315</v>
      </c>
      <c r="G5109" s="124">
        <v>18096402</v>
      </c>
      <c r="H5109" s="124"/>
      <c r="I5109" s="128" t="s">
        <v>11166</v>
      </c>
      <c r="J5109" s="124"/>
      <c r="K5109" s="124"/>
      <c r="L5109" s="124"/>
      <c r="M5109" s="124"/>
      <c r="N5109" s="193">
        <v>14907.5</v>
      </c>
      <c r="O5109" s="193">
        <v>0</v>
      </c>
      <c r="P5109" s="124" t="s">
        <v>1314</v>
      </c>
    </row>
    <row r="5110" spans="1:16" ht="76.5">
      <c r="A5110" s="257" t="s">
        <v>622</v>
      </c>
      <c r="B5110" s="124"/>
      <c r="C5110" s="125" t="s">
        <v>715</v>
      </c>
      <c r="D5110" s="191">
        <v>43270</v>
      </c>
      <c r="E5110" s="124" t="s">
        <v>9379</v>
      </c>
      <c r="F5110" s="124" t="s">
        <v>1315</v>
      </c>
      <c r="G5110" s="124">
        <v>18096407</v>
      </c>
      <c r="H5110" s="124"/>
      <c r="I5110" s="128" t="s">
        <v>11167</v>
      </c>
      <c r="J5110" s="124"/>
      <c r="K5110" s="124"/>
      <c r="L5110" s="124"/>
      <c r="M5110" s="124"/>
      <c r="N5110" s="193">
        <v>10500</v>
      </c>
      <c r="O5110" s="193">
        <v>0</v>
      </c>
      <c r="P5110" s="124" t="s">
        <v>1314</v>
      </c>
    </row>
    <row r="5111" spans="1:16" ht="63.75">
      <c r="A5111" s="257" t="s">
        <v>622</v>
      </c>
      <c r="B5111" s="124"/>
      <c r="C5111" s="125" t="s">
        <v>715</v>
      </c>
      <c r="D5111" s="191">
        <v>43270</v>
      </c>
      <c r="E5111" s="124" t="s">
        <v>9380</v>
      </c>
      <c r="F5111" s="124" t="s">
        <v>1315</v>
      </c>
      <c r="G5111" s="124">
        <v>18096410</v>
      </c>
      <c r="H5111" s="124"/>
      <c r="I5111" s="128" t="s">
        <v>11168</v>
      </c>
      <c r="J5111" s="124"/>
      <c r="K5111" s="124"/>
      <c r="L5111" s="124"/>
      <c r="M5111" s="124"/>
      <c r="N5111" s="193">
        <v>13922</v>
      </c>
      <c r="O5111" s="193">
        <v>0</v>
      </c>
      <c r="P5111" s="124" t="s">
        <v>1314</v>
      </c>
    </row>
    <row r="5112" spans="1:16" ht="63.75">
      <c r="A5112" s="257" t="s">
        <v>622</v>
      </c>
      <c r="B5112" s="124"/>
      <c r="C5112" s="125" t="s">
        <v>715</v>
      </c>
      <c r="D5112" s="191">
        <v>43270</v>
      </c>
      <c r="E5112" s="124" t="s">
        <v>9381</v>
      </c>
      <c r="F5112" s="124" t="s">
        <v>1315</v>
      </c>
      <c r="G5112" s="124">
        <v>18096411</v>
      </c>
      <c r="H5112" s="124"/>
      <c r="I5112" s="128" t="s">
        <v>11169</v>
      </c>
      <c r="J5112" s="124"/>
      <c r="K5112" s="124"/>
      <c r="L5112" s="124"/>
      <c r="M5112" s="124"/>
      <c r="N5112" s="193">
        <v>22500</v>
      </c>
      <c r="O5112" s="193">
        <v>0</v>
      </c>
      <c r="P5112" s="124" t="s">
        <v>1314</v>
      </c>
    </row>
    <row r="5113" spans="1:16" ht="76.5">
      <c r="A5113" s="257" t="s">
        <v>622</v>
      </c>
      <c r="B5113" s="124"/>
      <c r="C5113" s="125" t="s">
        <v>715</v>
      </c>
      <c r="D5113" s="191">
        <v>43270</v>
      </c>
      <c r="E5113" s="124" t="s">
        <v>9382</v>
      </c>
      <c r="F5113" s="124" t="s">
        <v>1315</v>
      </c>
      <c r="G5113" s="124">
        <v>18096431</v>
      </c>
      <c r="H5113" s="124"/>
      <c r="I5113" s="128" t="s">
        <v>11170</v>
      </c>
      <c r="J5113" s="124"/>
      <c r="K5113" s="124"/>
      <c r="L5113" s="124"/>
      <c r="M5113" s="124"/>
      <c r="N5113" s="193">
        <v>19500</v>
      </c>
      <c r="O5113" s="193">
        <v>0</v>
      </c>
      <c r="P5113" s="124" t="s">
        <v>1314</v>
      </c>
    </row>
    <row r="5114" spans="1:16" ht="63.75">
      <c r="A5114" s="257" t="s">
        <v>622</v>
      </c>
      <c r="B5114" s="124"/>
      <c r="C5114" s="125" t="s">
        <v>715</v>
      </c>
      <c r="D5114" s="191">
        <v>43270</v>
      </c>
      <c r="E5114" s="124" t="s">
        <v>9383</v>
      </c>
      <c r="F5114" s="124" t="s">
        <v>1315</v>
      </c>
      <c r="G5114" s="124">
        <v>18096090</v>
      </c>
      <c r="H5114" s="124"/>
      <c r="I5114" s="128" t="s">
        <v>11171</v>
      </c>
      <c r="J5114" s="124"/>
      <c r="K5114" s="124"/>
      <c r="L5114" s="124"/>
      <c r="M5114" s="124"/>
      <c r="N5114" s="193">
        <v>107555</v>
      </c>
      <c r="O5114" s="193">
        <v>0</v>
      </c>
      <c r="P5114" s="124" t="s">
        <v>1314</v>
      </c>
    </row>
    <row r="5115" spans="1:16" ht="63.75">
      <c r="A5115" s="257" t="s">
        <v>622</v>
      </c>
      <c r="B5115" s="124"/>
      <c r="C5115" s="125" t="s">
        <v>715</v>
      </c>
      <c r="D5115" s="191">
        <v>43270</v>
      </c>
      <c r="E5115" s="124" t="s">
        <v>9384</v>
      </c>
      <c r="F5115" s="124" t="s">
        <v>1315</v>
      </c>
      <c r="G5115" s="124">
        <v>18096171</v>
      </c>
      <c r="H5115" s="124"/>
      <c r="I5115" s="128" t="s">
        <v>11172</v>
      </c>
      <c r="J5115" s="124"/>
      <c r="K5115" s="124"/>
      <c r="L5115" s="124"/>
      <c r="M5115" s="124"/>
      <c r="N5115" s="193">
        <v>10500</v>
      </c>
      <c r="O5115" s="193">
        <v>0</v>
      </c>
      <c r="P5115" s="124" t="s">
        <v>1314</v>
      </c>
    </row>
    <row r="5116" spans="1:16" ht="63.75">
      <c r="A5116" s="257" t="s">
        <v>622</v>
      </c>
      <c r="B5116" s="124"/>
      <c r="C5116" s="125" t="s">
        <v>715</v>
      </c>
      <c r="D5116" s="191">
        <v>43270</v>
      </c>
      <c r="E5116" s="124" t="s">
        <v>9385</v>
      </c>
      <c r="F5116" s="124" t="s">
        <v>1315</v>
      </c>
      <c r="G5116" s="124">
        <v>18096396</v>
      </c>
      <c r="H5116" s="124"/>
      <c r="I5116" s="128" t="s">
        <v>11173</v>
      </c>
      <c r="J5116" s="124"/>
      <c r="K5116" s="124"/>
      <c r="L5116" s="124"/>
      <c r="M5116" s="124"/>
      <c r="N5116" s="193">
        <v>13675.5</v>
      </c>
      <c r="O5116" s="193">
        <v>0</v>
      </c>
      <c r="P5116" s="124" t="s">
        <v>1314</v>
      </c>
    </row>
    <row r="5117" spans="1:16" ht="63.75">
      <c r="A5117" s="257" t="s">
        <v>622</v>
      </c>
      <c r="B5117" s="124"/>
      <c r="C5117" s="125" t="s">
        <v>715</v>
      </c>
      <c r="D5117" s="191">
        <v>43270</v>
      </c>
      <c r="E5117" s="124" t="s">
        <v>9386</v>
      </c>
      <c r="F5117" s="124" t="s">
        <v>1315</v>
      </c>
      <c r="G5117" s="124">
        <v>18096173</v>
      </c>
      <c r="H5117" s="124"/>
      <c r="I5117" s="128" t="s">
        <v>11174</v>
      </c>
      <c r="J5117" s="124"/>
      <c r="K5117" s="124"/>
      <c r="L5117" s="124"/>
      <c r="M5117" s="124"/>
      <c r="N5117" s="193">
        <v>25626</v>
      </c>
      <c r="O5117" s="193">
        <v>0</v>
      </c>
      <c r="P5117" s="124" t="s">
        <v>1314</v>
      </c>
    </row>
    <row r="5118" spans="1:16" ht="63.75">
      <c r="A5118" s="257" t="s">
        <v>622</v>
      </c>
      <c r="B5118" s="124"/>
      <c r="C5118" s="125" t="s">
        <v>715</v>
      </c>
      <c r="D5118" s="191">
        <v>43270</v>
      </c>
      <c r="E5118" s="124" t="s">
        <v>9387</v>
      </c>
      <c r="F5118" s="124" t="s">
        <v>1315</v>
      </c>
      <c r="G5118" s="124">
        <v>18096200</v>
      </c>
      <c r="H5118" s="124"/>
      <c r="I5118" s="128" t="s">
        <v>11175</v>
      </c>
      <c r="J5118" s="124"/>
      <c r="K5118" s="124"/>
      <c r="L5118" s="124"/>
      <c r="M5118" s="124"/>
      <c r="N5118" s="193">
        <v>11458</v>
      </c>
      <c r="O5118" s="193">
        <v>0</v>
      </c>
      <c r="P5118" s="124" t="s">
        <v>1314</v>
      </c>
    </row>
    <row r="5119" spans="1:16" ht="76.5">
      <c r="A5119" s="257" t="s">
        <v>622</v>
      </c>
      <c r="B5119" s="124"/>
      <c r="C5119" s="125" t="s">
        <v>715</v>
      </c>
      <c r="D5119" s="191">
        <v>43270</v>
      </c>
      <c r="E5119" s="124" t="s">
        <v>9388</v>
      </c>
      <c r="F5119" s="124" t="s">
        <v>1315</v>
      </c>
      <c r="G5119" s="124">
        <v>18096374</v>
      </c>
      <c r="H5119" s="124"/>
      <c r="I5119" s="128" t="s">
        <v>11176</v>
      </c>
      <c r="J5119" s="124"/>
      <c r="K5119" s="124"/>
      <c r="L5119" s="124"/>
      <c r="M5119" s="124"/>
      <c r="N5119" s="193">
        <v>12197</v>
      </c>
      <c r="O5119" s="193">
        <v>0</v>
      </c>
      <c r="P5119" s="124" t="s">
        <v>1314</v>
      </c>
    </row>
    <row r="5120" spans="1:16" ht="63.75">
      <c r="A5120" s="257" t="s">
        <v>622</v>
      </c>
      <c r="B5120" s="124"/>
      <c r="C5120" s="125" t="s">
        <v>715</v>
      </c>
      <c r="D5120" s="191">
        <v>43270</v>
      </c>
      <c r="E5120" s="124" t="s">
        <v>9389</v>
      </c>
      <c r="F5120" s="124" t="s">
        <v>1315</v>
      </c>
      <c r="G5120" s="124">
        <v>18096377</v>
      </c>
      <c r="H5120" s="124"/>
      <c r="I5120" s="128" t="s">
        <v>11177</v>
      </c>
      <c r="J5120" s="124"/>
      <c r="K5120" s="124"/>
      <c r="L5120" s="124"/>
      <c r="M5120" s="124"/>
      <c r="N5120" s="193">
        <v>14907.5</v>
      </c>
      <c r="O5120" s="193">
        <v>0</v>
      </c>
      <c r="P5120" s="124" t="s">
        <v>1314</v>
      </c>
    </row>
    <row r="5121" spans="1:16" ht="63.75">
      <c r="A5121" s="257" t="s">
        <v>622</v>
      </c>
      <c r="B5121" s="124"/>
      <c r="C5121" s="125" t="s">
        <v>715</v>
      </c>
      <c r="D5121" s="191">
        <v>43270</v>
      </c>
      <c r="E5121" s="124" t="s">
        <v>9390</v>
      </c>
      <c r="F5121" s="124" t="s">
        <v>1315</v>
      </c>
      <c r="G5121" s="124">
        <v>18096387</v>
      </c>
      <c r="H5121" s="124"/>
      <c r="I5121" s="128" t="s">
        <v>11178</v>
      </c>
      <c r="J5121" s="124"/>
      <c r="K5121" s="124"/>
      <c r="L5121" s="124"/>
      <c r="M5121" s="124"/>
      <c r="N5121" s="193">
        <v>11925</v>
      </c>
      <c r="O5121" s="193">
        <v>0</v>
      </c>
      <c r="P5121" s="124" t="s">
        <v>1314</v>
      </c>
    </row>
    <row r="5122" spans="1:16" ht="63.75">
      <c r="A5122" s="257" t="s">
        <v>622</v>
      </c>
      <c r="B5122" s="124"/>
      <c r="C5122" s="125" t="s">
        <v>715</v>
      </c>
      <c r="D5122" s="191">
        <v>43270</v>
      </c>
      <c r="E5122" s="124" t="s">
        <v>9391</v>
      </c>
      <c r="F5122" s="124" t="s">
        <v>1315</v>
      </c>
      <c r="G5122" s="124">
        <v>18096395</v>
      </c>
      <c r="H5122" s="124"/>
      <c r="I5122" s="128" t="s">
        <v>11179</v>
      </c>
      <c r="J5122" s="124"/>
      <c r="K5122" s="124"/>
      <c r="L5122" s="124"/>
      <c r="M5122" s="124"/>
      <c r="N5122" s="193">
        <v>31663</v>
      </c>
      <c r="O5122" s="193">
        <v>0</v>
      </c>
      <c r="P5122" s="124" t="s">
        <v>1314</v>
      </c>
    </row>
    <row r="5123" spans="1:16" ht="63.75">
      <c r="A5123" s="257" t="s">
        <v>622</v>
      </c>
      <c r="B5123" s="124"/>
      <c r="C5123" s="125" t="s">
        <v>715</v>
      </c>
      <c r="D5123" s="191">
        <v>43270</v>
      </c>
      <c r="E5123" s="124" t="s">
        <v>9392</v>
      </c>
      <c r="F5123" s="124" t="s">
        <v>1315</v>
      </c>
      <c r="G5123" s="124">
        <v>18096401</v>
      </c>
      <c r="H5123" s="124"/>
      <c r="I5123" s="128" t="s">
        <v>11180</v>
      </c>
      <c r="J5123" s="124"/>
      <c r="K5123" s="124"/>
      <c r="L5123" s="124"/>
      <c r="M5123" s="124"/>
      <c r="N5123" s="193">
        <v>14625</v>
      </c>
      <c r="O5123" s="193">
        <v>0</v>
      </c>
      <c r="P5123" s="124" t="s">
        <v>1314</v>
      </c>
    </row>
    <row r="5124" spans="1:16" ht="63.75">
      <c r="A5124" s="257" t="s">
        <v>622</v>
      </c>
      <c r="B5124" s="124"/>
      <c r="C5124" s="125" t="s">
        <v>715</v>
      </c>
      <c r="D5124" s="191">
        <v>43270</v>
      </c>
      <c r="E5124" s="124" t="s">
        <v>9393</v>
      </c>
      <c r="F5124" s="124" t="s">
        <v>1315</v>
      </c>
      <c r="G5124" s="124">
        <v>18096404</v>
      </c>
      <c r="H5124" s="124"/>
      <c r="I5124" s="128" t="s">
        <v>11181</v>
      </c>
      <c r="J5124" s="124"/>
      <c r="K5124" s="124"/>
      <c r="L5124" s="124"/>
      <c r="M5124" s="124"/>
      <c r="N5124" s="193">
        <v>19589</v>
      </c>
      <c r="O5124" s="193">
        <v>0</v>
      </c>
      <c r="P5124" s="124" t="s">
        <v>1314</v>
      </c>
    </row>
    <row r="5125" spans="1:16" ht="63.75">
      <c r="A5125" s="257" t="s">
        <v>622</v>
      </c>
      <c r="B5125" s="124"/>
      <c r="C5125" s="125" t="s">
        <v>715</v>
      </c>
      <c r="D5125" s="191">
        <v>43270</v>
      </c>
      <c r="E5125" s="124" t="s">
        <v>9394</v>
      </c>
      <c r="F5125" s="124" t="s">
        <v>1315</v>
      </c>
      <c r="G5125" s="124">
        <v>18096406</v>
      </c>
      <c r="H5125" s="124"/>
      <c r="I5125" s="128" t="s">
        <v>11182</v>
      </c>
      <c r="J5125" s="124"/>
      <c r="K5125" s="124"/>
      <c r="L5125" s="124"/>
      <c r="M5125" s="124"/>
      <c r="N5125" s="193">
        <v>15750</v>
      </c>
      <c r="O5125" s="193">
        <v>0</v>
      </c>
      <c r="P5125" s="124" t="s">
        <v>1314</v>
      </c>
    </row>
    <row r="5126" spans="1:16" ht="63.75">
      <c r="A5126" s="257" t="s">
        <v>622</v>
      </c>
      <c r="B5126" s="124"/>
      <c r="C5126" s="125" t="s">
        <v>715</v>
      </c>
      <c r="D5126" s="191">
        <v>43270</v>
      </c>
      <c r="E5126" s="124" t="s">
        <v>9395</v>
      </c>
      <c r="F5126" s="124" t="s">
        <v>1315</v>
      </c>
      <c r="G5126" s="124">
        <v>18096409</v>
      </c>
      <c r="H5126" s="124"/>
      <c r="I5126" s="128" t="s">
        <v>11183</v>
      </c>
      <c r="J5126" s="124"/>
      <c r="K5126" s="124"/>
      <c r="L5126" s="124"/>
      <c r="M5126" s="124"/>
      <c r="N5126" s="193">
        <v>13675.5</v>
      </c>
      <c r="O5126" s="193">
        <v>0</v>
      </c>
      <c r="P5126" s="124" t="s">
        <v>1314</v>
      </c>
    </row>
    <row r="5127" spans="1:16" ht="63.75">
      <c r="A5127" s="257" t="s">
        <v>622</v>
      </c>
      <c r="B5127" s="124"/>
      <c r="C5127" s="125" t="s">
        <v>715</v>
      </c>
      <c r="D5127" s="191">
        <v>43270</v>
      </c>
      <c r="E5127" s="124" t="s">
        <v>9396</v>
      </c>
      <c r="F5127" s="124" t="s">
        <v>1315</v>
      </c>
      <c r="G5127" s="124">
        <v>18096421</v>
      </c>
      <c r="H5127" s="124"/>
      <c r="I5127" s="128" t="s">
        <v>11184</v>
      </c>
      <c r="J5127" s="124"/>
      <c r="K5127" s="124"/>
      <c r="L5127" s="124"/>
      <c r="M5127" s="124"/>
      <c r="N5127" s="193">
        <v>16500</v>
      </c>
      <c r="O5127" s="193">
        <v>0</v>
      </c>
      <c r="P5127" s="124" t="s">
        <v>1314</v>
      </c>
    </row>
    <row r="5128" spans="1:16" ht="63.75">
      <c r="A5128" s="257" t="s">
        <v>622</v>
      </c>
      <c r="B5128" s="124"/>
      <c r="C5128" s="125" t="s">
        <v>715</v>
      </c>
      <c r="D5128" s="191">
        <v>43270</v>
      </c>
      <c r="E5128" s="124" t="s">
        <v>9397</v>
      </c>
      <c r="F5128" s="124" t="s">
        <v>1315</v>
      </c>
      <c r="G5128" s="124">
        <v>18096433</v>
      </c>
      <c r="H5128" s="124"/>
      <c r="I5128" s="128" t="s">
        <v>11185</v>
      </c>
      <c r="J5128" s="124"/>
      <c r="K5128" s="124"/>
      <c r="L5128" s="124"/>
      <c r="M5128" s="124"/>
      <c r="N5128" s="193">
        <v>18000</v>
      </c>
      <c r="O5128" s="193">
        <v>0</v>
      </c>
      <c r="P5128" s="124" t="s">
        <v>1314</v>
      </c>
    </row>
    <row r="5129" spans="1:16" ht="63.75">
      <c r="A5129" s="257" t="s">
        <v>622</v>
      </c>
      <c r="B5129" s="124"/>
      <c r="C5129" s="125" t="s">
        <v>715</v>
      </c>
      <c r="D5129" s="191">
        <v>43270</v>
      </c>
      <c r="E5129" s="124" t="s">
        <v>9398</v>
      </c>
      <c r="F5129" s="124" t="s">
        <v>1315</v>
      </c>
      <c r="G5129" s="124">
        <v>18096434</v>
      </c>
      <c r="H5129" s="124"/>
      <c r="I5129" s="128" t="s">
        <v>11186</v>
      </c>
      <c r="J5129" s="124"/>
      <c r="K5129" s="124"/>
      <c r="L5129" s="124"/>
      <c r="M5129" s="124"/>
      <c r="N5129" s="193">
        <v>25379.5</v>
      </c>
      <c r="O5129" s="193">
        <v>0</v>
      </c>
      <c r="P5129" s="124" t="s">
        <v>1314</v>
      </c>
    </row>
    <row r="5130" spans="1:16" ht="63.75">
      <c r="A5130" s="257" t="s">
        <v>622</v>
      </c>
      <c r="B5130" s="124"/>
      <c r="C5130" s="125" t="s">
        <v>715</v>
      </c>
      <c r="D5130" s="191">
        <v>43270</v>
      </c>
      <c r="E5130" s="124" t="s">
        <v>9399</v>
      </c>
      <c r="F5130" s="124" t="s">
        <v>1315</v>
      </c>
      <c r="G5130" s="124">
        <v>18096436</v>
      </c>
      <c r="H5130" s="124"/>
      <c r="I5130" s="128" t="s">
        <v>11187</v>
      </c>
      <c r="J5130" s="124"/>
      <c r="K5130" s="124"/>
      <c r="L5130" s="124"/>
      <c r="M5130" s="124"/>
      <c r="N5130" s="193">
        <v>12000</v>
      </c>
      <c r="O5130" s="193">
        <v>0</v>
      </c>
      <c r="P5130" s="124" t="s">
        <v>1314</v>
      </c>
    </row>
    <row r="5131" spans="1:16" ht="63.75">
      <c r="A5131" s="257" t="s">
        <v>622</v>
      </c>
      <c r="B5131" s="124"/>
      <c r="C5131" s="125" t="s">
        <v>715</v>
      </c>
      <c r="D5131" s="191">
        <v>43270</v>
      </c>
      <c r="E5131" s="124" t="s">
        <v>9400</v>
      </c>
      <c r="F5131" s="124" t="s">
        <v>1315</v>
      </c>
      <c r="G5131" s="124">
        <v>18096439</v>
      </c>
      <c r="H5131" s="124"/>
      <c r="I5131" s="128" t="s">
        <v>11188</v>
      </c>
      <c r="J5131" s="124"/>
      <c r="K5131" s="124"/>
      <c r="L5131" s="124"/>
      <c r="M5131" s="124"/>
      <c r="N5131" s="193">
        <v>313178.5</v>
      </c>
      <c r="O5131" s="193">
        <v>0</v>
      </c>
      <c r="P5131" s="124" t="s">
        <v>1314</v>
      </c>
    </row>
    <row r="5132" spans="1:16" ht="76.5">
      <c r="A5132" s="257" t="s">
        <v>622</v>
      </c>
      <c r="B5132" s="124"/>
      <c r="C5132" s="125" t="s">
        <v>715</v>
      </c>
      <c r="D5132" s="191">
        <v>43270</v>
      </c>
      <c r="E5132" s="124" t="s">
        <v>9401</v>
      </c>
      <c r="F5132" s="124" t="s">
        <v>1315</v>
      </c>
      <c r="G5132" s="124">
        <v>18098222</v>
      </c>
      <c r="H5132" s="124"/>
      <c r="I5132" s="128" t="s">
        <v>11189</v>
      </c>
      <c r="J5132" s="124"/>
      <c r="K5132" s="124"/>
      <c r="L5132" s="124"/>
      <c r="M5132" s="124"/>
      <c r="N5132" s="193">
        <v>12000</v>
      </c>
      <c r="O5132" s="193">
        <v>0</v>
      </c>
      <c r="P5132" s="124" t="s">
        <v>1314</v>
      </c>
    </row>
    <row r="5133" spans="1:16" ht="63.75">
      <c r="A5133" s="257" t="s">
        <v>622</v>
      </c>
      <c r="B5133" s="124"/>
      <c r="C5133" s="125" t="s">
        <v>715</v>
      </c>
      <c r="D5133" s="191">
        <v>43270</v>
      </c>
      <c r="E5133" s="124" t="s">
        <v>9402</v>
      </c>
      <c r="F5133" s="124" t="s">
        <v>1315</v>
      </c>
      <c r="G5133" s="124">
        <v>18096480</v>
      </c>
      <c r="H5133" s="124"/>
      <c r="I5133" s="128" t="s">
        <v>11190</v>
      </c>
      <c r="J5133" s="124"/>
      <c r="K5133" s="124"/>
      <c r="L5133" s="124"/>
      <c r="M5133" s="124"/>
      <c r="N5133" s="193">
        <v>23038.5</v>
      </c>
      <c r="O5133" s="193">
        <v>0</v>
      </c>
      <c r="P5133" s="124" t="s">
        <v>1314</v>
      </c>
    </row>
    <row r="5134" spans="1:16" ht="63.75">
      <c r="A5134" s="257" t="s">
        <v>622</v>
      </c>
      <c r="B5134" s="124"/>
      <c r="C5134" s="125" t="s">
        <v>715</v>
      </c>
      <c r="D5134" s="191">
        <v>43270</v>
      </c>
      <c r="E5134" s="124" t="s">
        <v>9403</v>
      </c>
      <c r="F5134" s="124" t="s">
        <v>1315</v>
      </c>
      <c r="G5134" s="124">
        <v>18098229</v>
      </c>
      <c r="H5134" s="124"/>
      <c r="I5134" s="128" t="s">
        <v>11191</v>
      </c>
      <c r="J5134" s="124"/>
      <c r="K5134" s="124"/>
      <c r="L5134" s="124"/>
      <c r="M5134" s="124"/>
      <c r="N5134" s="193">
        <v>12074</v>
      </c>
      <c r="O5134" s="193">
        <v>0</v>
      </c>
      <c r="P5134" s="124" t="s">
        <v>1314</v>
      </c>
    </row>
    <row r="5135" spans="1:16" ht="63.75">
      <c r="A5135" s="257" t="s">
        <v>622</v>
      </c>
      <c r="B5135" s="124"/>
      <c r="C5135" s="125" t="s">
        <v>715</v>
      </c>
      <c r="D5135" s="191">
        <v>43270</v>
      </c>
      <c r="E5135" s="124" t="s">
        <v>9404</v>
      </c>
      <c r="F5135" s="124" t="s">
        <v>1315</v>
      </c>
      <c r="G5135" s="124">
        <v>18098230</v>
      </c>
      <c r="H5135" s="124"/>
      <c r="I5135" s="128" t="s">
        <v>11192</v>
      </c>
      <c r="J5135" s="124"/>
      <c r="K5135" s="124"/>
      <c r="L5135" s="124"/>
      <c r="M5135" s="124"/>
      <c r="N5135" s="193">
        <v>10595.5</v>
      </c>
      <c r="O5135" s="193">
        <v>0</v>
      </c>
      <c r="P5135" s="124" t="s">
        <v>1314</v>
      </c>
    </row>
    <row r="5136" spans="1:16" ht="63.75">
      <c r="A5136" s="257" t="s">
        <v>622</v>
      </c>
      <c r="B5136" s="124"/>
      <c r="C5136" s="125" t="s">
        <v>715</v>
      </c>
      <c r="D5136" s="191">
        <v>43270</v>
      </c>
      <c r="E5136" s="124" t="s">
        <v>9405</v>
      </c>
      <c r="F5136" s="124" t="s">
        <v>1315</v>
      </c>
      <c r="G5136" s="124">
        <v>18098231</v>
      </c>
      <c r="H5136" s="124"/>
      <c r="I5136" s="128" t="s">
        <v>11193</v>
      </c>
      <c r="J5136" s="124"/>
      <c r="K5136" s="124"/>
      <c r="L5136" s="124"/>
      <c r="M5136" s="124"/>
      <c r="N5136" s="193">
        <v>24394</v>
      </c>
      <c r="O5136" s="193">
        <v>0</v>
      </c>
      <c r="P5136" s="124" t="s">
        <v>1314</v>
      </c>
    </row>
    <row r="5137" spans="1:16" ht="63.75">
      <c r="A5137" s="257" t="s">
        <v>622</v>
      </c>
      <c r="B5137" s="124"/>
      <c r="C5137" s="125" t="s">
        <v>715</v>
      </c>
      <c r="D5137" s="191">
        <v>43270</v>
      </c>
      <c r="E5137" s="124" t="s">
        <v>9406</v>
      </c>
      <c r="F5137" s="124" t="s">
        <v>1315</v>
      </c>
      <c r="G5137" s="124">
        <v>18098232</v>
      </c>
      <c r="H5137" s="124"/>
      <c r="I5137" s="128" t="s">
        <v>11194</v>
      </c>
      <c r="J5137" s="124"/>
      <c r="K5137" s="124"/>
      <c r="L5137" s="124"/>
      <c r="M5137" s="124"/>
      <c r="N5137" s="193">
        <v>27720.5</v>
      </c>
      <c r="O5137" s="193">
        <v>0</v>
      </c>
      <c r="P5137" s="124" t="s">
        <v>1314</v>
      </c>
    </row>
    <row r="5138" spans="1:16" ht="63.75">
      <c r="A5138" s="257" t="s">
        <v>622</v>
      </c>
      <c r="B5138" s="124"/>
      <c r="C5138" s="125" t="s">
        <v>715</v>
      </c>
      <c r="D5138" s="191">
        <v>43270</v>
      </c>
      <c r="E5138" s="124" t="s">
        <v>9407</v>
      </c>
      <c r="F5138" s="124" t="s">
        <v>1315</v>
      </c>
      <c r="G5138" s="124">
        <v>18098236</v>
      </c>
      <c r="H5138" s="124"/>
      <c r="I5138" s="128" t="s">
        <v>11195</v>
      </c>
      <c r="J5138" s="124"/>
      <c r="K5138" s="124"/>
      <c r="L5138" s="124"/>
      <c r="M5138" s="124"/>
      <c r="N5138" s="193">
        <v>13500</v>
      </c>
      <c r="O5138" s="193">
        <v>0</v>
      </c>
      <c r="P5138" s="124" t="s">
        <v>1314</v>
      </c>
    </row>
    <row r="5139" spans="1:16" ht="63.75">
      <c r="A5139" s="257" t="s">
        <v>622</v>
      </c>
      <c r="B5139" s="124"/>
      <c r="C5139" s="125" t="s">
        <v>715</v>
      </c>
      <c r="D5139" s="191">
        <v>43270</v>
      </c>
      <c r="E5139" s="124" t="s">
        <v>9408</v>
      </c>
      <c r="F5139" s="124" t="s">
        <v>1315</v>
      </c>
      <c r="G5139" s="124">
        <v>18098240</v>
      </c>
      <c r="H5139" s="124"/>
      <c r="I5139" s="128" t="s">
        <v>11196</v>
      </c>
      <c r="J5139" s="124"/>
      <c r="K5139" s="124"/>
      <c r="L5139" s="124"/>
      <c r="M5139" s="124"/>
      <c r="N5139" s="193">
        <v>18000</v>
      </c>
      <c r="O5139" s="193">
        <v>0</v>
      </c>
      <c r="P5139" s="124" t="s">
        <v>1314</v>
      </c>
    </row>
    <row r="5140" spans="1:16" ht="63.75">
      <c r="A5140" s="257" t="s">
        <v>622</v>
      </c>
      <c r="B5140" s="124"/>
      <c r="C5140" s="125" t="s">
        <v>715</v>
      </c>
      <c r="D5140" s="191">
        <v>43270</v>
      </c>
      <c r="E5140" s="124" t="s">
        <v>9409</v>
      </c>
      <c r="F5140" s="124" t="s">
        <v>1315</v>
      </c>
      <c r="G5140" s="124">
        <v>18098241</v>
      </c>
      <c r="H5140" s="124"/>
      <c r="I5140" s="128" t="s">
        <v>11197</v>
      </c>
      <c r="J5140" s="124"/>
      <c r="K5140" s="124"/>
      <c r="L5140" s="124"/>
      <c r="M5140" s="124"/>
      <c r="N5140" s="193">
        <v>33000</v>
      </c>
      <c r="O5140" s="193">
        <v>0</v>
      </c>
      <c r="P5140" s="124" t="s">
        <v>1314</v>
      </c>
    </row>
    <row r="5141" spans="1:16" ht="63.75">
      <c r="A5141" s="257" t="s">
        <v>622</v>
      </c>
      <c r="B5141" s="124"/>
      <c r="C5141" s="125" t="s">
        <v>715</v>
      </c>
      <c r="D5141" s="191">
        <v>43270</v>
      </c>
      <c r="E5141" s="124" t="s">
        <v>9410</v>
      </c>
      <c r="F5141" s="124" t="s">
        <v>1315</v>
      </c>
      <c r="G5141" s="124">
        <v>18098242</v>
      </c>
      <c r="H5141" s="124"/>
      <c r="I5141" s="128" t="s">
        <v>11198</v>
      </c>
      <c r="J5141" s="124"/>
      <c r="K5141" s="124"/>
      <c r="L5141" s="124"/>
      <c r="M5141" s="124"/>
      <c r="N5141" s="193">
        <v>22500</v>
      </c>
      <c r="O5141" s="193">
        <v>0</v>
      </c>
      <c r="P5141" s="124" t="s">
        <v>1314</v>
      </c>
    </row>
    <row r="5142" spans="1:16" ht="63.75">
      <c r="A5142" s="257" t="s">
        <v>622</v>
      </c>
      <c r="B5142" s="124"/>
      <c r="C5142" s="125" t="s">
        <v>715</v>
      </c>
      <c r="D5142" s="191">
        <v>43270</v>
      </c>
      <c r="E5142" s="124" t="s">
        <v>9411</v>
      </c>
      <c r="F5142" s="124" t="s">
        <v>1315</v>
      </c>
      <c r="G5142" s="124">
        <v>18098244</v>
      </c>
      <c r="H5142" s="124"/>
      <c r="I5142" s="128" t="s">
        <v>11199</v>
      </c>
      <c r="J5142" s="124"/>
      <c r="K5142" s="124"/>
      <c r="L5142" s="124"/>
      <c r="M5142" s="124"/>
      <c r="N5142" s="193">
        <v>11475</v>
      </c>
      <c r="O5142" s="193">
        <v>0</v>
      </c>
      <c r="P5142" s="124" t="s">
        <v>1314</v>
      </c>
    </row>
    <row r="5143" spans="1:16" ht="63.75">
      <c r="A5143" s="257" t="s">
        <v>622</v>
      </c>
      <c r="B5143" s="124"/>
      <c r="C5143" s="125" t="s">
        <v>715</v>
      </c>
      <c r="D5143" s="191">
        <v>43270</v>
      </c>
      <c r="E5143" s="124" t="s">
        <v>9412</v>
      </c>
      <c r="F5143" s="124" t="s">
        <v>1315</v>
      </c>
      <c r="G5143" s="124">
        <v>18098709</v>
      </c>
      <c r="H5143" s="124"/>
      <c r="I5143" s="128" t="s">
        <v>11200</v>
      </c>
      <c r="J5143" s="124"/>
      <c r="K5143" s="124"/>
      <c r="L5143" s="124"/>
      <c r="M5143" s="124"/>
      <c r="N5143" s="193">
        <v>17550</v>
      </c>
      <c r="O5143" s="193">
        <v>0</v>
      </c>
      <c r="P5143" s="124" t="s">
        <v>1314</v>
      </c>
    </row>
    <row r="5144" spans="1:16" ht="63.75">
      <c r="A5144" s="257" t="s">
        <v>622</v>
      </c>
      <c r="B5144" s="124"/>
      <c r="C5144" s="125" t="s">
        <v>715</v>
      </c>
      <c r="D5144" s="191">
        <v>43270</v>
      </c>
      <c r="E5144" s="124" t="s">
        <v>9413</v>
      </c>
      <c r="F5144" s="124" t="s">
        <v>1315</v>
      </c>
      <c r="G5144" s="124">
        <v>18098714</v>
      </c>
      <c r="H5144" s="124"/>
      <c r="I5144" s="128" t="s">
        <v>11201</v>
      </c>
      <c r="J5144" s="124"/>
      <c r="K5144" s="124"/>
      <c r="L5144" s="124"/>
      <c r="M5144" s="124"/>
      <c r="N5144" s="193">
        <v>78110</v>
      </c>
      <c r="O5144" s="193">
        <v>0</v>
      </c>
      <c r="P5144" s="124" t="s">
        <v>1314</v>
      </c>
    </row>
    <row r="5145" spans="1:16" ht="76.5">
      <c r="A5145" s="257" t="s">
        <v>622</v>
      </c>
      <c r="B5145" s="124"/>
      <c r="C5145" s="125" t="s">
        <v>715</v>
      </c>
      <c r="D5145" s="191">
        <v>43270</v>
      </c>
      <c r="E5145" s="124" t="s">
        <v>9414</v>
      </c>
      <c r="F5145" s="124" t="s">
        <v>1315</v>
      </c>
      <c r="G5145" s="124">
        <v>18098717</v>
      </c>
      <c r="H5145" s="124"/>
      <c r="I5145" s="128" t="s">
        <v>11202</v>
      </c>
      <c r="J5145" s="124"/>
      <c r="K5145" s="124"/>
      <c r="L5145" s="124"/>
      <c r="M5145" s="124"/>
      <c r="N5145" s="193">
        <v>20475</v>
      </c>
      <c r="O5145" s="193">
        <v>0</v>
      </c>
      <c r="P5145" s="124" t="s">
        <v>1314</v>
      </c>
    </row>
    <row r="5146" spans="1:16" ht="63.75">
      <c r="A5146" s="257" t="s">
        <v>622</v>
      </c>
      <c r="B5146" s="124"/>
      <c r="C5146" s="125" t="s">
        <v>715</v>
      </c>
      <c r="D5146" s="191">
        <v>43270</v>
      </c>
      <c r="E5146" s="124" t="s">
        <v>9415</v>
      </c>
      <c r="F5146" s="124" t="s">
        <v>1315</v>
      </c>
      <c r="G5146" s="124">
        <v>18098751</v>
      </c>
      <c r="H5146" s="124"/>
      <c r="I5146" s="128" t="s">
        <v>11203</v>
      </c>
      <c r="J5146" s="124"/>
      <c r="K5146" s="124"/>
      <c r="L5146" s="124"/>
      <c r="M5146" s="124"/>
      <c r="N5146" s="193">
        <v>19466</v>
      </c>
      <c r="O5146" s="193">
        <v>0</v>
      </c>
      <c r="P5146" s="124" t="s">
        <v>1314</v>
      </c>
    </row>
    <row r="5147" spans="1:16" ht="63.75">
      <c r="A5147" s="257" t="s">
        <v>622</v>
      </c>
      <c r="B5147" s="124"/>
      <c r="C5147" s="125" t="s">
        <v>715</v>
      </c>
      <c r="D5147" s="191">
        <v>43270</v>
      </c>
      <c r="E5147" s="124" t="s">
        <v>9416</v>
      </c>
      <c r="F5147" s="124" t="s">
        <v>1315</v>
      </c>
      <c r="G5147" s="124">
        <v>18098753</v>
      </c>
      <c r="H5147" s="124"/>
      <c r="I5147" s="128" t="s">
        <v>11204</v>
      </c>
      <c r="J5147" s="124"/>
      <c r="K5147" s="124"/>
      <c r="L5147" s="124"/>
      <c r="M5147" s="124"/>
      <c r="N5147" s="193">
        <v>10718.5</v>
      </c>
      <c r="O5147" s="193">
        <v>0</v>
      </c>
      <c r="P5147" s="124" t="s">
        <v>1314</v>
      </c>
    </row>
    <row r="5148" spans="1:16" ht="63.75">
      <c r="A5148" s="257" t="s">
        <v>622</v>
      </c>
      <c r="B5148" s="124"/>
      <c r="C5148" s="125" t="s">
        <v>715</v>
      </c>
      <c r="D5148" s="191">
        <v>43270</v>
      </c>
      <c r="E5148" s="124" t="s">
        <v>9417</v>
      </c>
      <c r="F5148" s="124" t="s">
        <v>1315</v>
      </c>
      <c r="G5148" s="124">
        <v>18098754</v>
      </c>
      <c r="H5148" s="124"/>
      <c r="I5148" s="128" t="s">
        <v>11205</v>
      </c>
      <c r="J5148" s="124"/>
      <c r="K5148" s="124"/>
      <c r="L5148" s="124"/>
      <c r="M5148" s="124"/>
      <c r="N5148" s="193">
        <v>21930</v>
      </c>
      <c r="O5148" s="193">
        <v>0</v>
      </c>
      <c r="P5148" s="124" t="s">
        <v>1314</v>
      </c>
    </row>
    <row r="5149" spans="1:16" ht="63.75">
      <c r="A5149" s="257" t="s">
        <v>622</v>
      </c>
      <c r="B5149" s="124"/>
      <c r="C5149" s="125" t="s">
        <v>715</v>
      </c>
      <c r="D5149" s="191">
        <v>43270</v>
      </c>
      <c r="E5149" s="124" t="s">
        <v>9418</v>
      </c>
      <c r="F5149" s="124" t="s">
        <v>1315</v>
      </c>
      <c r="G5149" s="124">
        <v>18098755</v>
      </c>
      <c r="H5149" s="124"/>
      <c r="I5149" s="128" t="s">
        <v>11206</v>
      </c>
      <c r="J5149" s="124"/>
      <c r="K5149" s="124"/>
      <c r="L5149" s="124"/>
      <c r="M5149" s="124"/>
      <c r="N5149" s="193">
        <v>10125</v>
      </c>
      <c r="O5149" s="193">
        <v>0</v>
      </c>
      <c r="P5149" s="124" t="s">
        <v>1314</v>
      </c>
    </row>
    <row r="5150" spans="1:16" ht="63.75">
      <c r="A5150" s="257" t="s">
        <v>622</v>
      </c>
      <c r="B5150" s="124"/>
      <c r="C5150" s="125" t="s">
        <v>715</v>
      </c>
      <c r="D5150" s="191">
        <v>43270</v>
      </c>
      <c r="E5150" s="124" t="s">
        <v>9419</v>
      </c>
      <c r="F5150" s="124" t="s">
        <v>1315</v>
      </c>
      <c r="G5150" s="124">
        <v>18098756</v>
      </c>
      <c r="H5150" s="124"/>
      <c r="I5150" s="128" t="s">
        <v>11207</v>
      </c>
      <c r="J5150" s="124"/>
      <c r="K5150" s="124"/>
      <c r="L5150" s="124"/>
      <c r="M5150" s="124"/>
      <c r="N5150" s="193">
        <v>11211.5</v>
      </c>
      <c r="O5150" s="193">
        <v>0</v>
      </c>
      <c r="P5150" s="124" t="s">
        <v>1314</v>
      </c>
    </row>
    <row r="5151" spans="1:16" ht="76.5">
      <c r="A5151" s="257" t="s">
        <v>622</v>
      </c>
      <c r="B5151" s="124"/>
      <c r="C5151" s="125" t="s">
        <v>715</v>
      </c>
      <c r="D5151" s="191">
        <v>43270</v>
      </c>
      <c r="E5151" s="124" t="s">
        <v>9420</v>
      </c>
      <c r="F5151" s="124" t="s">
        <v>1315</v>
      </c>
      <c r="G5151" s="124">
        <v>18098757</v>
      </c>
      <c r="H5151" s="124"/>
      <c r="I5151" s="128" t="s">
        <v>11208</v>
      </c>
      <c r="J5151" s="124"/>
      <c r="K5151" s="124"/>
      <c r="L5151" s="124"/>
      <c r="M5151" s="124"/>
      <c r="N5151" s="193">
        <v>16509</v>
      </c>
      <c r="O5151" s="193">
        <v>0</v>
      </c>
      <c r="P5151" s="124" t="s">
        <v>1314</v>
      </c>
    </row>
    <row r="5152" spans="1:16" ht="63.75">
      <c r="A5152" s="257" t="s">
        <v>622</v>
      </c>
      <c r="B5152" s="124"/>
      <c r="C5152" s="125" t="s">
        <v>715</v>
      </c>
      <c r="D5152" s="191">
        <v>43270</v>
      </c>
      <c r="E5152" s="124" t="s">
        <v>9421</v>
      </c>
      <c r="F5152" s="124" t="s">
        <v>1315</v>
      </c>
      <c r="G5152" s="124">
        <v>18096469</v>
      </c>
      <c r="H5152" s="124"/>
      <c r="I5152" s="128" t="s">
        <v>11209</v>
      </c>
      <c r="J5152" s="124"/>
      <c r="K5152" s="124"/>
      <c r="L5152" s="124"/>
      <c r="M5152" s="124"/>
      <c r="N5152" s="193">
        <v>113099</v>
      </c>
      <c r="O5152" s="193">
        <v>0</v>
      </c>
      <c r="P5152" s="124" t="s">
        <v>1314</v>
      </c>
    </row>
    <row r="5153" spans="1:16" ht="63.75">
      <c r="A5153" s="257" t="s">
        <v>622</v>
      </c>
      <c r="B5153" s="124"/>
      <c r="C5153" s="125" t="s">
        <v>715</v>
      </c>
      <c r="D5153" s="191">
        <v>43270</v>
      </c>
      <c r="E5153" s="124" t="s">
        <v>9422</v>
      </c>
      <c r="F5153" s="124" t="s">
        <v>1315</v>
      </c>
      <c r="G5153" s="124">
        <v>18096479</v>
      </c>
      <c r="H5153" s="124"/>
      <c r="I5153" s="128" t="s">
        <v>11210</v>
      </c>
      <c r="J5153" s="124"/>
      <c r="K5153" s="124"/>
      <c r="L5153" s="124"/>
      <c r="M5153" s="124"/>
      <c r="N5153" s="193">
        <v>61601</v>
      </c>
      <c r="O5153" s="193">
        <v>0</v>
      </c>
      <c r="P5153" s="124" t="s">
        <v>1314</v>
      </c>
    </row>
    <row r="5154" spans="1:16" ht="63.75">
      <c r="A5154" s="257" t="s">
        <v>622</v>
      </c>
      <c r="B5154" s="124"/>
      <c r="C5154" s="125" t="s">
        <v>715</v>
      </c>
      <c r="D5154" s="191">
        <v>43270</v>
      </c>
      <c r="E5154" s="124" t="s">
        <v>9423</v>
      </c>
      <c r="F5154" s="124" t="s">
        <v>1315</v>
      </c>
      <c r="G5154" s="124">
        <v>18096482</v>
      </c>
      <c r="H5154" s="124"/>
      <c r="I5154" s="128" t="s">
        <v>11211</v>
      </c>
      <c r="J5154" s="124"/>
      <c r="K5154" s="124"/>
      <c r="L5154" s="124"/>
      <c r="M5154" s="124"/>
      <c r="N5154" s="193">
        <v>32402</v>
      </c>
      <c r="O5154" s="193">
        <v>0</v>
      </c>
      <c r="P5154" s="124" t="s">
        <v>1314</v>
      </c>
    </row>
    <row r="5155" spans="1:16" ht="63.75">
      <c r="A5155" s="257" t="s">
        <v>622</v>
      </c>
      <c r="B5155" s="124"/>
      <c r="C5155" s="125" t="s">
        <v>715</v>
      </c>
      <c r="D5155" s="191">
        <v>43270</v>
      </c>
      <c r="E5155" s="124" t="s">
        <v>9424</v>
      </c>
      <c r="F5155" s="124" t="s">
        <v>1315</v>
      </c>
      <c r="G5155" s="124">
        <v>18096829</v>
      </c>
      <c r="H5155" s="124"/>
      <c r="I5155" s="128" t="s">
        <v>11212</v>
      </c>
      <c r="J5155" s="124"/>
      <c r="K5155" s="124"/>
      <c r="L5155" s="124"/>
      <c r="M5155" s="124"/>
      <c r="N5155" s="193">
        <v>21600</v>
      </c>
      <c r="O5155" s="193">
        <v>0</v>
      </c>
      <c r="P5155" s="124" t="s">
        <v>1314</v>
      </c>
    </row>
    <row r="5156" spans="1:16" ht="63.75">
      <c r="A5156" s="257" t="s">
        <v>622</v>
      </c>
      <c r="B5156" s="124"/>
      <c r="C5156" s="125" t="s">
        <v>715</v>
      </c>
      <c r="D5156" s="191">
        <v>43270</v>
      </c>
      <c r="E5156" s="124" t="s">
        <v>9425</v>
      </c>
      <c r="F5156" s="124" t="s">
        <v>1315</v>
      </c>
      <c r="G5156" s="124">
        <v>18097474</v>
      </c>
      <c r="H5156" s="124"/>
      <c r="I5156" s="128" t="s">
        <v>11213</v>
      </c>
      <c r="J5156" s="124"/>
      <c r="K5156" s="124"/>
      <c r="L5156" s="124"/>
      <c r="M5156" s="124"/>
      <c r="N5156" s="193">
        <v>23285</v>
      </c>
      <c r="O5156" s="193">
        <v>0</v>
      </c>
      <c r="P5156" s="124" t="s">
        <v>1314</v>
      </c>
    </row>
    <row r="5157" spans="1:16" ht="63.75">
      <c r="A5157" s="257" t="s">
        <v>622</v>
      </c>
      <c r="B5157" s="124"/>
      <c r="C5157" s="125" t="s">
        <v>715</v>
      </c>
      <c r="D5157" s="191">
        <v>43270</v>
      </c>
      <c r="E5157" s="124" t="s">
        <v>9426</v>
      </c>
      <c r="F5157" s="124" t="s">
        <v>1315</v>
      </c>
      <c r="G5157" s="124">
        <v>18098220</v>
      </c>
      <c r="H5157" s="124"/>
      <c r="I5157" s="128" t="s">
        <v>11214</v>
      </c>
      <c r="J5157" s="124"/>
      <c r="K5157" s="124"/>
      <c r="L5157" s="124"/>
      <c r="M5157" s="124"/>
      <c r="N5157" s="193">
        <v>13050</v>
      </c>
      <c r="O5157" s="193">
        <v>0</v>
      </c>
      <c r="P5157" s="124" t="s">
        <v>1314</v>
      </c>
    </row>
    <row r="5158" spans="1:16" ht="63.75">
      <c r="A5158" s="257" t="s">
        <v>622</v>
      </c>
      <c r="B5158" s="124"/>
      <c r="C5158" s="125" t="s">
        <v>715</v>
      </c>
      <c r="D5158" s="191">
        <v>43270</v>
      </c>
      <c r="E5158" s="124" t="s">
        <v>9427</v>
      </c>
      <c r="F5158" s="124" t="s">
        <v>1315</v>
      </c>
      <c r="G5158" s="124">
        <v>18098224</v>
      </c>
      <c r="H5158" s="124"/>
      <c r="I5158" s="128" t="s">
        <v>11215</v>
      </c>
      <c r="J5158" s="124"/>
      <c r="K5158" s="124"/>
      <c r="L5158" s="124"/>
      <c r="M5158" s="124"/>
      <c r="N5158" s="193">
        <v>10841.5</v>
      </c>
      <c r="O5158" s="193">
        <v>0</v>
      </c>
      <c r="P5158" s="124" t="s">
        <v>1314</v>
      </c>
    </row>
    <row r="5159" spans="1:16" ht="63.75">
      <c r="A5159" s="257" t="s">
        <v>622</v>
      </c>
      <c r="B5159" s="124"/>
      <c r="C5159" s="125" t="s">
        <v>715</v>
      </c>
      <c r="D5159" s="191">
        <v>43270</v>
      </c>
      <c r="E5159" s="124" t="s">
        <v>9428</v>
      </c>
      <c r="F5159" s="124" t="s">
        <v>1315</v>
      </c>
      <c r="G5159" s="124">
        <v>18098228</v>
      </c>
      <c r="H5159" s="124"/>
      <c r="I5159" s="128" t="s">
        <v>11216</v>
      </c>
      <c r="J5159" s="124"/>
      <c r="K5159" s="124"/>
      <c r="L5159" s="124"/>
      <c r="M5159" s="124"/>
      <c r="N5159" s="193">
        <v>19589</v>
      </c>
      <c r="O5159" s="193">
        <v>0</v>
      </c>
      <c r="P5159" s="124" t="s">
        <v>1314</v>
      </c>
    </row>
    <row r="5160" spans="1:16" ht="63.75">
      <c r="A5160" s="257" t="s">
        <v>622</v>
      </c>
      <c r="B5160" s="124"/>
      <c r="C5160" s="125" t="s">
        <v>715</v>
      </c>
      <c r="D5160" s="191">
        <v>43270</v>
      </c>
      <c r="E5160" s="124" t="s">
        <v>9429</v>
      </c>
      <c r="F5160" s="124" t="s">
        <v>1315</v>
      </c>
      <c r="G5160" s="124">
        <v>18098243</v>
      </c>
      <c r="H5160" s="124"/>
      <c r="I5160" s="128" t="s">
        <v>11217</v>
      </c>
      <c r="J5160" s="124"/>
      <c r="K5160" s="124"/>
      <c r="L5160" s="124"/>
      <c r="M5160" s="124"/>
      <c r="N5160" s="193">
        <v>10500</v>
      </c>
      <c r="O5160" s="193">
        <v>0</v>
      </c>
      <c r="P5160" s="124" t="s">
        <v>1314</v>
      </c>
    </row>
    <row r="5161" spans="1:16" ht="63.75">
      <c r="A5161" s="257" t="s">
        <v>622</v>
      </c>
      <c r="B5161" s="124"/>
      <c r="C5161" s="125" t="s">
        <v>715</v>
      </c>
      <c r="D5161" s="191">
        <v>43270</v>
      </c>
      <c r="E5161" s="124" t="s">
        <v>9430</v>
      </c>
      <c r="F5161" s="124" t="s">
        <v>1315</v>
      </c>
      <c r="G5161" s="124">
        <v>18098420</v>
      </c>
      <c r="H5161" s="124"/>
      <c r="I5161" s="128" t="s">
        <v>11218</v>
      </c>
      <c r="J5161" s="124"/>
      <c r="K5161" s="124"/>
      <c r="L5161" s="124"/>
      <c r="M5161" s="124"/>
      <c r="N5161" s="193">
        <v>11250</v>
      </c>
      <c r="O5161" s="193">
        <v>0</v>
      </c>
      <c r="P5161" s="124" t="s">
        <v>1314</v>
      </c>
    </row>
    <row r="5162" spans="1:16" ht="63.75">
      <c r="A5162" s="257" t="s">
        <v>622</v>
      </c>
      <c r="B5162" s="124"/>
      <c r="C5162" s="125" t="s">
        <v>715</v>
      </c>
      <c r="D5162" s="191">
        <v>43270</v>
      </c>
      <c r="E5162" s="124" t="s">
        <v>9431</v>
      </c>
      <c r="F5162" s="124" t="s">
        <v>1315</v>
      </c>
      <c r="G5162" s="124">
        <v>18098711</v>
      </c>
      <c r="H5162" s="124"/>
      <c r="I5162" s="128" t="s">
        <v>11219</v>
      </c>
      <c r="J5162" s="124"/>
      <c r="K5162" s="124"/>
      <c r="L5162" s="124"/>
      <c r="M5162" s="124"/>
      <c r="N5162" s="193">
        <v>64500</v>
      </c>
      <c r="O5162" s="193">
        <v>0</v>
      </c>
      <c r="P5162" s="124" t="s">
        <v>1314</v>
      </c>
    </row>
    <row r="5163" spans="1:16" ht="63.75">
      <c r="A5163" s="257" t="s">
        <v>622</v>
      </c>
      <c r="B5163" s="124"/>
      <c r="C5163" s="125" t="s">
        <v>715</v>
      </c>
      <c r="D5163" s="191">
        <v>43270</v>
      </c>
      <c r="E5163" s="124" t="s">
        <v>9432</v>
      </c>
      <c r="F5163" s="124" t="s">
        <v>1315</v>
      </c>
      <c r="G5163" s="124">
        <v>18098715</v>
      </c>
      <c r="H5163" s="124"/>
      <c r="I5163" s="128" t="s">
        <v>11220</v>
      </c>
      <c r="J5163" s="124"/>
      <c r="K5163" s="124"/>
      <c r="L5163" s="124"/>
      <c r="M5163" s="124"/>
      <c r="N5163" s="193">
        <v>17550</v>
      </c>
      <c r="O5163" s="193">
        <v>0</v>
      </c>
      <c r="P5163" s="124" t="s">
        <v>1314</v>
      </c>
    </row>
    <row r="5164" spans="1:16" ht="63.75">
      <c r="A5164" s="257" t="s">
        <v>622</v>
      </c>
      <c r="B5164" s="124"/>
      <c r="C5164" s="125" t="s">
        <v>715</v>
      </c>
      <c r="D5164" s="191">
        <v>43270</v>
      </c>
      <c r="E5164" s="124" t="s">
        <v>9433</v>
      </c>
      <c r="F5164" s="124" t="s">
        <v>1315</v>
      </c>
      <c r="G5164" s="124">
        <v>18098718</v>
      </c>
      <c r="H5164" s="124"/>
      <c r="I5164" s="128" t="s">
        <v>11221</v>
      </c>
      <c r="J5164" s="124"/>
      <c r="K5164" s="124"/>
      <c r="L5164" s="124"/>
      <c r="M5164" s="124"/>
      <c r="N5164" s="193">
        <v>46500</v>
      </c>
      <c r="O5164" s="193">
        <v>0</v>
      </c>
      <c r="P5164" s="124" t="s">
        <v>1314</v>
      </c>
    </row>
    <row r="5165" spans="1:16" ht="63.75">
      <c r="A5165" s="257" t="s">
        <v>622</v>
      </c>
      <c r="B5165" s="124"/>
      <c r="C5165" s="125" t="s">
        <v>715</v>
      </c>
      <c r="D5165" s="191">
        <v>43270</v>
      </c>
      <c r="E5165" s="124" t="s">
        <v>9434</v>
      </c>
      <c r="F5165" s="124" t="s">
        <v>1315</v>
      </c>
      <c r="G5165" s="124">
        <v>18098845</v>
      </c>
      <c r="H5165" s="124"/>
      <c r="I5165" s="128" t="s">
        <v>11222</v>
      </c>
      <c r="J5165" s="124"/>
      <c r="K5165" s="124"/>
      <c r="L5165" s="124"/>
      <c r="M5165" s="124"/>
      <c r="N5165" s="193">
        <v>47679</v>
      </c>
      <c r="O5165" s="193">
        <v>0</v>
      </c>
      <c r="P5165" s="124" t="s">
        <v>1314</v>
      </c>
    </row>
    <row r="5166" spans="1:16" ht="63.75">
      <c r="A5166" s="257" t="s">
        <v>622</v>
      </c>
      <c r="B5166" s="124"/>
      <c r="C5166" s="125" t="s">
        <v>715</v>
      </c>
      <c r="D5166" s="191">
        <v>43270</v>
      </c>
      <c r="E5166" s="124" t="s">
        <v>9435</v>
      </c>
      <c r="F5166" s="124" t="s">
        <v>1315</v>
      </c>
      <c r="G5166" s="124">
        <v>18096483</v>
      </c>
      <c r="H5166" s="124"/>
      <c r="I5166" s="128" t="s">
        <v>11223</v>
      </c>
      <c r="J5166" s="124"/>
      <c r="K5166" s="124"/>
      <c r="L5166" s="124"/>
      <c r="M5166" s="124"/>
      <c r="N5166" s="193">
        <v>10575</v>
      </c>
      <c r="O5166" s="193">
        <v>0</v>
      </c>
      <c r="P5166" s="124" t="s">
        <v>1314</v>
      </c>
    </row>
    <row r="5167" spans="1:16" ht="63.75">
      <c r="A5167" s="257" t="s">
        <v>622</v>
      </c>
      <c r="B5167" s="124"/>
      <c r="C5167" s="125" t="s">
        <v>715</v>
      </c>
      <c r="D5167" s="191">
        <v>43270</v>
      </c>
      <c r="E5167" s="124" t="s">
        <v>9436</v>
      </c>
      <c r="F5167" s="124" t="s">
        <v>1315</v>
      </c>
      <c r="G5167" s="124">
        <v>18096831</v>
      </c>
      <c r="H5167" s="124"/>
      <c r="I5167" s="128" t="s">
        <v>11224</v>
      </c>
      <c r="J5167" s="124"/>
      <c r="K5167" s="124"/>
      <c r="L5167" s="124"/>
      <c r="M5167" s="124"/>
      <c r="N5167" s="193">
        <v>13500</v>
      </c>
      <c r="O5167" s="193">
        <v>0</v>
      </c>
      <c r="P5167" s="124" t="s">
        <v>1314</v>
      </c>
    </row>
    <row r="5168" spans="1:16" ht="63.75">
      <c r="A5168" s="257" t="s">
        <v>622</v>
      </c>
      <c r="B5168" s="124"/>
      <c r="C5168" s="125" t="s">
        <v>715</v>
      </c>
      <c r="D5168" s="191">
        <v>43270</v>
      </c>
      <c r="E5168" s="124" t="s">
        <v>9437</v>
      </c>
      <c r="F5168" s="124" t="s">
        <v>1315</v>
      </c>
      <c r="G5168" s="124">
        <v>18097392</v>
      </c>
      <c r="H5168" s="124"/>
      <c r="I5168" s="128" t="s">
        <v>11225</v>
      </c>
      <c r="J5168" s="124"/>
      <c r="K5168" s="124"/>
      <c r="L5168" s="124"/>
      <c r="M5168" s="124"/>
      <c r="N5168" s="193">
        <v>24000</v>
      </c>
      <c r="O5168" s="193">
        <v>0</v>
      </c>
      <c r="P5168" s="124" t="s">
        <v>1314</v>
      </c>
    </row>
    <row r="5169" spans="1:16" ht="63.75">
      <c r="A5169" s="257" t="s">
        <v>622</v>
      </c>
      <c r="B5169" s="124"/>
      <c r="C5169" s="125" t="s">
        <v>715</v>
      </c>
      <c r="D5169" s="191">
        <v>43270</v>
      </c>
      <c r="E5169" s="124" t="s">
        <v>9438</v>
      </c>
      <c r="F5169" s="124" t="s">
        <v>1315</v>
      </c>
      <c r="G5169" s="124">
        <v>18098205</v>
      </c>
      <c r="H5169" s="124"/>
      <c r="I5169" s="128" t="s">
        <v>11226</v>
      </c>
      <c r="J5169" s="124"/>
      <c r="K5169" s="124"/>
      <c r="L5169" s="124"/>
      <c r="M5169" s="124"/>
      <c r="N5169" s="193">
        <v>10500</v>
      </c>
      <c r="O5169" s="193">
        <v>0</v>
      </c>
      <c r="P5169" s="124" t="s">
        <v>1314</v>
      </c>
    </row>
    <row r="5170" spans="1:16" ht="76.5">
      <c r="A5170" s="257">
        <v>25</v>
      </c>
      <c r="B5170" s="124"/>
      <c r="C5170" s="125" t="s">
        <v>694</v>
      </c>
      <c r="D5170" s="191">
        <v>43270</v>
      </c>
      <c r="E5170" s="124" t="s">
        <v>9439</v>
      </c>
      <c r="F5170" s="124" t="s">
        <v>1315</v>
      </c>
      <c r="G5170" s="124">
        <v>18113746</v>
      </c>
      <c r="H5170" s="124"/>
      <c r="I5170" s="128" t="s">
        <v>11227</v>
      </c>
      <c r="J5170" s="124"/>
      <c r="K5170" s="124"/>
      <c r="L5170" s="124"/>
      <c r="M5170" s="124"/>
      <c r="N5170" s="193">
        <v>890377.03</v>
      </c>
      <c r="O5170" s="193">
        <v>0</v>
      </c>
      <c r="P5170" s="124" t="s">
        <v>1314</v>
      </c>
    </row>
    <row r="5171" spans="1:16" ht="76.5">
      <c r="A5171" s="257">
        <v>25</v>
      </c>
      <c r="B5171" s="124"/>
      <c r="C5171" s="125" t="s">
        <v>694</v>
      </c>
      <c r="D5171" s="191">
        <v>43270</v>
      </c>
      <c r="E5171" s="124" t="s">
        <v>9440</v>
      </c>
      <c r="F5171" s="124" t="s">
        <v>1315</v>
      </c>
      <c r="G5171" s="124">
        <v>18113710</v>
      </c>
      <c r="H5171" s="124"/>
      <c r="I5171" s="128" t="s">
        <v>11228</v>
      </c>
      <c r="J5171" s="124"/>
      <c r="K5171" s="124"/>
      <c r="L5171" s="124"/>
      <c r="M5171" s="124"/>
      <c r="N5171" s="193">
        <v>235362.12</v>
      </c>
      <c r="O5171" s="193">
        <v>0</v>
      </c>
      <c r="P5171" s="124" t="s">
        <v>1314</v>
      </c>
    </row>
    <row r="5172" spans="1:16" ht="76.5">
      <c r="A5172" s="257">
        <v>25</v>
      </c>
      <c r="B5172" s="124"/>
      <c r="C5172" s="125" t="s">
        <v>694</v>
      </c>
      <c r="D5172" s="191">
        <v>43270</v>
      </c>
      <c r="E5172" s="124" t="s">
        <v>9441</v>
      </c>
      <c r="F5172" s="124" t="s">
        <v>1315</v>
      </c>
      <c r="G5172" s="124">
        <v>18113812</v>
      </c>
      <c r="H5172" s="124"/>
      <c r="I5172" s="128" t="s">
        <v>11229</v>
      </c>
      <c r="J5172" s="124"/>
      <c r="K5172" s="124"/>
      <c r="L5172" s="124"/>
      <c r="M5172" s="124"/>
      <c r="N5172" s="193">
        <v>155470.03</v>
      </c>
      <c r="O5172" s="193">
        <v>0</v>
      </c>
      <c r="P5172" s="124" t="s">
        <v>1314</v>
      </c>
    </row>
    <row r="5173" spans="1:16" ht="76.5">
      <c r="A5173" s="257">
        <v>25</v>
      </c>
      <c r="B5173" s="124"/>
      <c r="C5173" s="125" t="s">
        <v>694</v>
      </c>
      <c r="D5173" s="191">
        <v>43270</v>
      </c>
      <c r="E5173" s="124" t="s">
        <v>9442</v>
      </c>
      <c r="F5173" s="124" t="s">
        <v>1315</v>
      </c>
      <c r="G5173" s="124">
        <v>18113805</v>
      </c>
      <c r="H5173" s="124"/>
      <c r="I5173" s="128" t="s">
        <v>11230</v>
      </c>
      <c r="J5173" s="124"/>
      <c r="K5173" s="124"/>
      <c r="L5173" s="124"/>
      <c r="M5173" s="124"/>
      <c r="N5173" s="193">
        <v>83562.39</v>
      </c>
      <c r="O5173" s="193">
        <v>0</v>
      </c>
      <c r="P5173" s="124" t="s">
        <v>1314</v>
      </c>
    </row>
    <row r="5174" spans="1:16" ht="76.5">
      <c r="A5174" s="257">
        <v>25</v>
      </c>
      <c r="B5174" s="124"/>
      <c r="C5174" s="125" t="s">
        <v>694</v>
      </c>
      <c r="D5174" s="191">
        <v>43270</v>
      </c>
      <c r="E5174" s="124" t="s">
        <v>9443</v>
      </c>
      <c r="F5174" s="124" t="s">
        <v>1315</v>
      </c>
      <c r="G5174" s="124">
        <v>18113792</v>
      </c>
      <c r="H5174" s="124"/>
      <c r="I5174" s="128" t="s">
        <v>11231</v>
      </c>
      <c r="J5174" s="124"/>
      <c r="K5174" s="124"/>
      <c r="L5174" s="124"/>
      <c r="M5174" s="124"/>
      <c r="N5174" s="193">
        <v>251091.49</v>
      </c>
      <c r="O5174" s="193">
        <v>0</v>
      </c>
      <c r="P5174" s="124" t="s">
        <v>1314</v>
      </c>
    </row>
    <row r="5175" spans="1:16" ht="76.5">
      <c r="A5175" s="257">
        <v>25</v>
      </c>
      <c r="B5175" s="124"/>
      <c r="C5175" s="125" t="s">
        <v>694</v>
      </c>
      <c r="D5175" s="191">
        <v>43270</v>
      </c>
      <c r="E5175" s="124" t="s">
        <v>9444</v>
      </c>
      <c r="F5175" s="124" t="s">
        <v>1315</v>
      </c>
      <c r="G5175" s="124">
        <v>18113679</v>
      </c>
      <c r="H5175" s="124"/>
      <c r="I5175" s="128" t="s">
        <v>11232</v>
      </c>
      <c r="J5175" s="124"/>
      <c r="K5175" s="124"/>
      <c r="L5175" s="124"/>
      <c r="M5175" s="124"/>
      <c r="N5175" s="193">
        <v>966319.53</v>
      </c>
      <c r="O5175" s="193">
        <v>0</v>
      </c>
      <c r="P5175" s="124" t="s">
        <v>1314</v>
      </c>
    </row>
    <row r="5176" spans="1:16" ht="76.5">
      <c r="A5176" s="257">
        <v>25</v>
      </c>
      <c r="B5176" s="124"/>
      <c r="C5176" s="125" t="s">
        <v>694</v>
      </c>
      <c r="D5176" s="191">
        <v>43270</v>
      </c>
      <c r="E5176" s="124" t="s">
        <v>9445</v>
      </c>
      <c r="F5176" s="124" t="s">
        <v>1315</v>
      </c>
      <c r="G5176" s="124">
        <v>18113884</v>
      </c>
      <c r="H5176" s="124"/>
      <c r="I5176" s="128" t="s">
        <v>11233</v>
      </c>
      <c r="J5176" s="124"/>
      <c r="K5176" s="124"/>
      <c r="L5176" s="124"/>
      <c r="M5176" s="124"/>
      <c r="N5176" s="193">
        <v>259895.14</v>
      </c>
      <c r="O5176" s="193">
        <v>0</v>
      </c>
      <c r="P5176" s="124" t="s">
        <v>1314</v>
      </c>
    </row>
    <row r="5177" spans="1:16" ht="76.5">
      <c r="A5177" s="257">
        <v>25</v>
      </c>
      <c r="B5177" s="124"/>
      <c r="C5177" s="125" t="s">
        <v>694</v>
      </c>
      <c r="D5177" s="191">
        <v>43270</v>
      </c>
      <c r="E5177" s="124" t="s">
        <v>9446</v>
      </c>
      <c r="F5177" s="124" t="s">
        <v>1315</v>
      </c>
      <c r="G5177" s="124">
        <v>18113745</v>
      </c>
      <c r="H5177" s="124"/>
      <c r="I5177" s="128" t="s">
        <v>11234</v>
      </c>
      <c r="J5177" s="124"/>
      <c r="K5177" s="124"/>
      <c r="L5177" s="124"/>
      <c r="M5177" s="124"/>
      <c r="N5177" s="193">
        <v>1168368.19</v>
      </c>
      <c r="O5177" s="193">
        <v>0</v>
      </c>
      <c r="P5177" s="124" t="s">
        <v>1314</v>
      </c>
    </row>
    <row r="5178" spans="1:16" ht="76.5">
      <c r="A5178" s="257">
        <v>25</v>
      </c>
      <c r="B5178" s="124"/>
      <c r="C5178" s="125" t="s">
        <v>694</v>
      </c>
      <c r="D5178" s="191">
        <v>43270</v>
      </c>
      <c r="E5178" s="124" t="s">
        <v>9447</v>
      </c>
      <c r="F5178" s="124" t="s">
        <v>1315</v>
      </c>
      <c r="G5178" s="124">
        <v>18113716</v>
      </c>
      <c r="H5178" s="124"/>
      <c r="I5178" s="128" t="s">
        <v>11235</v>
      </c>
      <c r="J5178" s="124"/>
      <c r="K5178" s="124"/>
      <c r="L5178" s="124"/>
      <c r="M5178" s="124"/>
      <c r="N5178" s="193">
        <v>41046.1</v>
      </c>
      <c r="O5178" s="193">
        <v>0</v>
      </c>
      <c r="P5178" s="124" t="s">
        <v>1314</v>
      </c>
    </row>
    <row r="5179" spans="1:16" ht="76.5">
      <c r="A5179" s="257">
        <v>25</v>
      </c>
      <c r="B5179" s="124"/>
      <c r="C5179" s="125" t="s">
        <v>694</v>
      </c>
      <c r="D5179" s="191">
        <v>43270</v>
      </c>
      <c r="E5179" s="124" t="s">
        <v>9448</v>
      </c>
      <c r="F5179" s="124" t="s">
        <v>1315</v>
      </c>
      <c r="G5179" s="124">
        <v>18113804</v>
      </c>
      <c r="H5179" s="124"/>
      <c r="I5179" s="128" t="s">
        <v>11236</v>
      </c>
      <c r="J5179" s="124"/>
      <c r="K5179" s="124"/>
      <c r="L5179" s="124"/>
      <c r="M5179" s="124"/>
      <c r="N5179" s="193">
        <v>235479.64</v>
      </c>
      <c r="O5179" s="193">
        <v>0</v>
      </c>
      <c r="P5179" s="124" t="s">
        <v>1314</v>
      </c>
    </row>
    <row r="5180" spans="1:16" ht="63.75">
      <c r="A5180" s="257">
        <v>340</v>
      </c>
      <c r="B5180" s="124"/>
      <c r="C5180" s="125" t="s">
        <v>814</v>
      </c>
      <c r="D5180" s="191">
        <v>43270</v>
      </c>
      <c r="E5180" s="124" t="s">
        <v>9449</v>
      </c>
      <c r="F5180" s="124" t="s">
        <v>6</v>
      </c>
      <c r="G5180" s="124">
        <v>764389</v>
      </c>
      <c r="H5180" s="124"/>
      <c r="I5180" s="128" t="s">
        <v>11237</v>
      </c>
      <c r="J5180" s="124"/>
      <c r="K5180" s="124"/>
      <c r="L5180" s="124"/>
      <c r="M5180" s="124"/>
      <c r="N5180" s="193">
        <v>0</v>
      </c>
      <c r="O5180" s="193">
        <v>26300.21</v>
      </c>
      <c r="P5180" s="124" t="s">
        <v>1314</v>
      </c>
    </row>
    <row r="5181" spans="1:16" ht="76.5">
      <c r="A5181" s="257" t="s">
        <v>620</v>
      </c>
      <c r="B5181" s="124"/>
      <c r="C5181" s="125" t="s">
        <v>714</v>
      </c>
      <c r="D5181" s="191">
        <v>43270</v>
      </c>
      <c r="E5181" s="124" t="s">
        <v>9450</v>
      </c>
      <c r="F5181" s="124" t="s">
        <v>6</v>
      </c>
      <c r="G5181" s="124">
        <v>988121</v>
      </c>
      <c r="H5181" s="124"/>
      <c r="I5181" s="128" t="s">
        <v>11238</v>
      </c>
      <c r="J5181" s="124"/>
      <c r="K5181" s="124"/>
      <c r="L5181" s="124"/>
      <c r="M5181" s="124"/>
      <c r="N5181" s="193">
        <v>0</v>
      </c>
      <c r="O5181" s="193">
        <v>240000</v>
      </c>
      <c r="P5181" s="124" t="s">
        <v>1314</v>
      </c>
    </row>
    <row r="5182" spans="1:16" ht="63.75">
      <c r="A5182" s="257">
        <v>25</v>
      </c>
      <c r="B5182" s="124"/>
      <c r="C5182" s="125" t="s">
        <v>694</v>
      </c>
      <c r="D5182" s="191">
        <v>43270</v>
      </c>
      <c r="E5182" s="124" t="s">
        <v>9451</v>
      </c>
      <c r="F5182" s="124" t="s">
        <v>6</v>
      </c>
      <c r="G5182" s="124">
        <v>924816</v>
      </c>
      <c r="H5182" s="124"/>
      <c r="I5182" s="128" t="s">
        <v>11239</v>
      </c>
      <c r="J5182" s="124"/>
      <c r="K5182" s="124"/>
      <c r="L5182" s="124"/>
      <c r="M5182" s="124"/>
      <c r="N5182" s="193">
        <v>0</v>
      </c>
      <c r="O5182" s="193">
        <v>17311.14</v>
      </c>
      <c r="P5182" s="124" t="s">
        <v>1314</v>
      </c>
    </row>
    <row r="5183" spans="1:16" ht="51">
      <c r="A5183" s="257">
        <v>16</v>
      </c>
      <c r="B5183" s="124"/>
      <c r="C5183" s="125" t="s">
        <v>692</v>
      </c>
      <c r="D5183" s="191">
        <v>43270</v>
      </c>
      <c r="E5183" s="124" t="s">
        <v>9452</v>
      </c>
      <c r="F5183" s="124" t="s">
        <v>15</v>
      </c>
      <c r="G5183" s="124">
        <v>5263</v>
      </c>
      <c r="H5183" s="124"/>
      <c r="I5183" s="128" t="s">
        <v>11240</v>
      </c>
      <c r="J5183" s="124"/>
      <c r="K5183" s="124"/>
      <c r="L5183" s="124"/>
      <c r="M5183" s="124"/>
      <c r="N5183" s="193">
        <v>270.27</v>
      </c>
      <c r="O5183" s="193">
        <v>0</v>
      </c>
      <c r="P5183" s="124" t="s">
        <v>1314</v>
      </c>
    </row>
    <row r="5184" spans="1:16" ht="76.5">
      <c r="A5184" s="257">
        <v>20</v>
      </c>
      <c r="B5184" s="124"/>
      <c r="C5184" s="125" t="s">
        <v>693</v>
      </c>
      <c r="D5184" s="191">
        <v>43270</v>
      </c>
      <c r="E5184" s="124" t="s">
        <v>9453</v>
      </c>
      <c r="F5184" s="124" t="s">
        <v>15</v>
      </c>
      <c r="G5184" s="124">
        <v>5264</v>
      </c>
      <c r="H5184" s="124"/>
      <c r="I5184" s="128" t="s">
        <v>11241</v>
      </c>
      <c r="J5184" s="124"/>
      <c r="K5184" s="124"/>
      <c r="L5184" s="124"/>
      <c r="M5184" s="124"/>
      <c r="N5184" s="193">
        <v>407.2</v>
      </c>
      <c r="O5184" s="193">
        <v>0</v>
      </c>
      <c r="P5184" s="124" t="s">
        <v>1314</v>
      </c>
    </row>
    <row r="5185" spans="1:16" ht="89.25">
      <c r="A5185" s="257">
        <v>78</v>
      </c>
      <c r="B5185" s="124"/>
      <c r="C5185" s="125" t="s">
        <v>1338</v>
      </c>
      <c r="D5185" s="191">
        <v>43270</v>
      </c>
      <c r="E5185" s="124" t="s">
        <v>9454</v>
      </c>
      <c r="F5185" s="124" t="s">
        <v>15</v>
      </c>
      <c r="G5185" s="124">
        <v>5265</v>
      </c>
      <c r="H5185" s="124"/>
      <c r="I5185" s="128" t="s">
        <v>11242</v>
      </c>
      <c r="J5185" s="124"/>
      <c r="K5185" s="124"/>
      <c r="L5185" s="124"/>
      <c r="M5185" s="124"/>
      <c r="N5185" s="193">
        <v>393.48</v>
      </c>
      <c r="O5185" s="193">
        <v>0</v>
      </c>
      <c r="P5185" s="124" t="s">
        <v>1314</v>
      </c>
    </row>
    <row r="5186" spans="1:16" ht="89.25">
      <c r="A5186" s="257">
        <v>513</v>
      </c>
      <c r="B5186" s="124"/>
      <c r="C5186" s="125" t="s">
        <v>201</v>
      </c>
      <c r="D5186" s="191">
        <v>43270</v>
      </c>
      <c r="E5186" s="124" t="s">
        <v>9455</v>
      </c>
      <c r="F5186" s="124" t="s">
        <v>15</v>
      </c>
      <c r="G5186" s="124">
        <v>5261</v>
      </c>
      <c r="H5186" s="124"/>
      <c r="I5186" s="128" t="s">
        <v>11243</v>
      </c>
      <c r="J5186" s="124"/>
      <c r="K5186" s="124"/>
      <c r="L5186" s="124"/>
      <c r="M5186" s="124"/>
      <c r="N5186" s="193">
        <v>6154.17</v>
      </c>
      <c r="O5186" s="193">
        <v>0</v>
      </c>
      <c r="P5186" s="124" t="s">
        <v>1314</v>
      </c>
    </row>
    <row r="5187" spans="1:16" ht="63.75">
      <c r="A5187" s="257">
        <v>340</v>
      </c>
      <c r="B5187" s="124"/>
      <c r="C5187" s="125" t="s">
        <v>814</v>
      </c>
      <c r="D5187" s="191">
        <v>43270</v>
      </c>
      <c r="E5187" s="124" t="s">
        <v>9456</v>
      </c>
      <c r="F5187" s="124" t="s">
        <v>15</v>
      </c>
      <c r="G5187" s="124">
        <v>764390</v>
      </c>
      <c r="H5187" s="124"/>
      <c r="I5187" s="128" t="s">
        <v>11244</v>
      </c>
      <c r="J5187" s="124"/>
      <c r="K5187" s="124"/>
      <c r="L5187" s="124"/>
      <c r="M5187" s="124"/>
      <c r="N5187" s="193">
        <v>50</v>
      </c>
      <c r="O5187" s="193">
        <v>0</v>
      </c>
      <c r="P5187" s="124" t="s">
        <v>1314</v>
      </c>
    </row>
    <row r="5188" spans="1:16" ht="38.25">
      <c r="A5188" s="257">
        <v>650</v>
      </c>
      <c r="B5188" s="124"/>
      <c r="C5188" s="125" t="s">
        <v>232</v>
      </c>
      <c r="D5188" s="191">
        <v>43270</v>
      </c>
      <c r="E5188" s="124" t="s">
        <v>9457</v>
      </c>
      <c r="F5188" s="124" t="s">
        <v>6</v>
      </c>
      <c r="G5188" s="124">
        <v>988204</v>
      </c>
      <c r="H5188" s="124"/>
      <c r="I5188" s="128" t="s">
        <v>11245</v>
      </c>
      <c r="J5188" s="124"/>
      <c r="K5188" s="124"/>
      <c r="L5188" s="124"/>
      <c r="M5188" s="124"/>
      <c r="N5188" s="193">
        <v>0</v>
      </c>
      <c r="O5188" s="193">
        <v>76417</v>
      </c>
      <c r="P5188" s="124" t="s">
        <v>1314</v>
      </c>
    </row>
    <row r="5189" spans="1:16" ht="63.75">
      <c r="A5189" s="257">
        <v>291</v>
      </c>
      <c r="B5189" s="124"/>
      <c r="C5189" s="125" t="s">
        <v>794</v>
      </c>
      <c r="D5189" s="191">
        <v>43270</v>
      </c>
      <c r="E5189" s="124" t="s">
        <v>9458</v>
      </c>
      <c r="F5189" s="124" t="s">
        <v>11</v>
      </c>
      <c r="G5189" s="124">
        <v>764606</v>
      </c>
      <c r="H5189" s="124"/>
      <c r="I5189" s="128" t="s">
        <v>11246</v>
      </c>
      <c r="J5189" s="124"/>
      <c r="K5189" s="124"/>
      <c r="L5189" s="124"/>
      <c r="M5189" s="124"/>
      <c r="N5189" s="193">
        <v>50</v>
      </c>
      <c r="O5189" s="193">
        <v>0</v>
      </c>
      <c r="P5189" s="124" t="s">
        <v>1314</v>
      </c>
    </row>
    <row r="5190" spans="1:16" ht="63.75">
      <c r="A5190" s="257">
        <v>291</v>
      </c>
      <c r="B5190" s="124"/>
      <c r="C5190" s="125" t="s">
        <v>794</v>
      </c>
      <c r="D5190" s="191">
        <v>43270</v>
      </c>
      <c r="E5190" s="124" t="s">
        <v>9459</v>
      </c>
      <c r="F5190" s="124" t="s">
        <v>11</v>
      </c>
      <c r="G5190" s="124">
        <v>764607</v>
      </c>
      <c r="H5190" s="124"/>
      <c r="I5190" s="128" t="s">
        <v>11247</v>
      </c>
      <c r="J5190" s="124"/>
      <c r="K5190" s="124"/>
      <c r="L5190" s="124"/>
      <c r="M5190" s="124"/>
      <c r="N5190" s="193">
        <v>50</v>
      </c>
      <c r="O5190" s="193">
        <v>0</v>
      </c>
      <c r="P5190" s="124" t="s">
        <v>1314</v>
      </c>
    </row>
    <row r="5191" spans="1:16" ht="51">
      <c r="A5191" s="257">
        <v>513</v>
      </c>
      <c r="B5191" s="124"/>
      <c r="C5191" s="125" t="s">
        <v>201</v>
      </c>
      <c r="D5191" s="191">
        <v>43270</v>
      </c>
      <c r="E5191" s="124" t="s">
        <v>9460</v>
      </c>
      <c r="F5191" s="124" t="s">
        <v>11</v>
      </c>
      <c r="G5191" s="124">
        <v>924856</v>
      </c>
      <c r="H5191" s="124"/>
      <c r="I5191" s="128" t="s">
        <v>11248</v>
      </c>
      <c r="J5191" s="124"/>
      <c r="K5191" s="124"/>
      <c r="L5191" s="124"/>
      <c r="M5191" s="124"/>
      <c r="N5191" s="193">
        <v>50</v>
      </c>
      <c r="O5191" s="193">
        <v>0</v>
      </c>
      <c r="P5191" s="124" t="s">
        <v>1314</v>
      </c>
    </row>
    <row r="5192" spans="1:16" ht="51">
      <c r="A5192" s="257" t="s">
        <v>619</v>
      </c>
      <c r="B5192" s="124"/>
      <c r="C5192" s="125" t="s">
        <v>713</v>
      </c>
      <c r="D5192" s="191">
        <v>43271</v>
      </c>
      <c r="E5192" s="124" t="s">
        <v>9461</v>
      </c>
      <c r="F5192" s="124" t="s">
        <v>3</v>
      </c>
      <c r="G5192" s="124">
        <v>1633137</v>
      </c>
      <c r="H5192" s="124"/>
      <c r="I5192" s="128" t="s">
        <v>11249</v>
      </c>
      <c r="J5192" s="124"/>
      <c r="K5192" s="124"/>
      <c r="L5192" s="124"/>
      <c r="M5192" s="124"/>
      <c r="N5192" s="193">
        <v>0</v>
      </c>
      <c r="O5192" s="193">
        <v>3207</v>
      </c>
      <c r="P5192" s="124" t="s">
        <v>1314</v>
      </c>
    </row>
    <row r="5193" spans="1:16" ht="38.25">
      <c r="A5193" s="257">
        <v>526</v>
      </c>
      <c r="B5193" s="124"/>
      <c r="C5193" s="125" t="s">
        <v>846</v>
      </c>
      <c r="D5193" s="191">
        <v>43271</v>
      </c>
      <c r="E5193" s="124" t="s">
        <v>9462</v>
      </c>
      <c r="F5193" s="124" t="s">
        <v>3</v>
      </c>
      <c r="G5193" s="124">
        <v>1633133</v>
      </c>
      <c r="H5193" s="124"/>
      <c r="I5193" s="128" t="s">
        <v>11250</v>
      </c>
      <c r="J5193" s="124"/>
      <c r="K5193" s="124"/>
      <c r="L5193" s="124"/>
      <c r="M5193" s="124"/>
      <c r="N5193" s="193">
        <v>0</v>
      </c>
      <c r="O5193" s="193">
        <v>20</v>
      </c>
      <c r="P5193" s="124" t="s">
        <v>1314</v>
      </c>
    </row>
    <row r="5194" spans="1:16" ht="51">
      <c r="A5194" s="257" t="s">
        <v>619</v>
      </c>
      <c r="B5194" s="124"/>
      <c r="C5194" s="125" t="s">
        <v>713</v>
      </c>
      <c r="D5194" s="191">
        <v>43271</v>
      </c>
      <c r="E5194" s="124" t="s">
        <v>9463</v>
      </c>
      <c r="F5194" s="124" t="s">
        <v>3</v>
      </c>
      <c r="G5194" s="124">
        <v>1633125</v>
      </c>
      <c r="H5194" s="124"/>
      <c r="I5194" s="128" t="s">
        <v>11251</v>
      </c>
      <c r="J5194" s="124"/>
      <c r="K5194" s="124"/>
      <c r="L5194" s="124"/>
      <c r="M5194" s="124"/>
      <c r="N5194" s="193">
        <v>0</v>
      </c>
      <c r="O5194" s="193">
        <v>195</v>
      </c>
      <c r="P5194" s="124" t="s">
        <v>1314</v>
      </c>
    </row>
    <row r="5195" spans="1:16" ht="51">
      <c r="A5195" s="257" t="s">
        <v>619</v>
      </c>
      <c r="B5195" s="124"/>
      <c r="C5195" s="125" t="s">
        <v>713</v>
      </c>
      <c r="D5195" s="191">
        <v>43271</v>
      </c>
      <c r="E5195" s="124" t="s">
        <v>9464</v>
      </c>
      <c r="F5195" s="124" t="s">
        <v>3</v>
      </c>
      <c r="G5195" s="124">
        <v>1633118</v>
      </c>
      <c r="H5195" s="124"/>
      <c r="I5195" s="128" t="s">
        <v>11252</v>
      </c>
      <c r="J5195" s="124"/>
      <c r="K5195" s="124"/>
      <c r="L5195" s="124"/>
      <c r="M5195" s="124"/>
      <c r="N5195" s="193">
        <v>0</v>
      </c>
      <c r="O5195" s="193">
        <v>41836</v>
      </c>
      <c r="P5195" s="124" t="s">
        <v>1314</v>
      </c>
    </row>
    <row r="5196" spans="1:16" ht="51">
      <c r="A5196" s="257" t="s">
        <v>619</v>
      </c>
      <c r="B5196" s="124"/>
      <c r="C5196" s="125" t="s">
        <v>713</v>
      </c>
      <c r="D5196" s="191">
        <v>43271</v>
      </c>
      <c r="E5196" s="124" t="s">
        <v>9465</v>
      </c>
      <c r="F5196" s="124" t="s">
        <v>3</v>
      </c>
      <c r="G5196" s="124">
        <v>1633117</v>
      </c>
      <c r="H5196" s="124"/>
      <c r="I5196" s="128" t="s">
        <v>11253</v>
      </c>
      <c r="J5196" s="124"/>
      <c r="K5196" s="124"/>
      <c r="L5196" s="124"/>
      <c r="M5196" s="124"/>
      <c r="N5196" s="193">
        <v>0</v>
      </c>
      <c r="O5196" s="193">
        <v>23.35</v>
      </c>
      <c r="P5196" s="124" t="s">
        <v>1314</v>
      </c>
    </row>
    <row r="5197" spans="1:16" ht="51">
      <c r="A5197" s="257" t="s">
        <v>619</v>
      </c>
      <c r="B5197" s="124"/>
      <c r="C5197" s="125" t="s">
        <v>713</v>
      </c>
      <c r="D5197" s="191">
        <v>43271</v>
      </c>
      <c r="E5197" s="124" t="s">
        <v>9466</v>
      </c>
      <c r="F5197" s="124" t="s">
        <v>3</v>
      </c>
      <c r="G5197" s="124">
        <v>1633116</v>
      </c>
      <c r="H5197" s="124"/>
      <c r="I5197" s="128" t="s">
        <v>11254</v>
      </c>
      <c r="J5197" s="124"/>
      <c r="K5197" s="124"/>
      <c r="L5197" s="124"/>
      <c r="M5197" s="124"/>
      <c r="N5197" s="193">
        <v>0</v>
      </c>
      <c r="O5197" s="193">
        <v>47979</v>
      </c>
      <c r="P5197" s="124" t="s">
        <v>1314</v>
      </c>
    </row>
    <row r="5198" spans="1:16" ht="51">
      <c r="A5198" s="257" t="s">
        <v>619</v>
      </c>
      <c r="B5198" s="124"/>
      <c r="C5198" s="125" t="s">
        <v>713</v>
      </c>
      <c r="D5198" s="191">
        <v>43271</v>
      </c>
      <c r="E5198" s="124" t="s">
        <v>9467</v>
      </c>
      <c r="F5198" s="124" t="s">
        <v>3</v>
      </c>
      <c r="G5198" s="124">
        <v>1633112</v>
      </c>
      <c r="H5198" s="124"/>
      <c r="I5198" s="128" t="s">
        <v>11255</v>
      </c>
      <c r="J5198" s="124"/>
      <c r="K5198" s="124"/>
      <c r="L5198" s="124"/>
      <c r="M5198" s="124"/>
      <c r="N5198" s="193">
        <v>0</v>
      </c>
      <c r="O5198" s="193">
        <v>46090.89</v>
      </c>
      <c r="P5198" s="124" t="s">
        <v>1314</v>
      </c>
    </row>
    <row r="5199" spans="1:16" ht="51">
      <c r="A5199" s="257" t="s">
        <v>619</v>
      </c>
      <c r="B5199" s="124"/>
      <c r="C5199" s="125" t="s">
        <v>713</v>
      </c>
      <c r="D5199" s="191">
        <v>43271</v>
      </c>
      <c r="E5199" s="124" t="s">
        <v>9468</v>
      </c>
      <c r="F5199" s="124" t="s">
        <v>3</v>
      </c>
      <c r="G5199" s="124">
        <v>1633110</v>
      </c>
      <c r="H5199" s="124"/>
      <c r="I5199" s="128" t="s">
        <v>11256</v>
      </c>
      <c r="J5199" s="124"/>
      <c r="K5199" s="124"/>
      <c r="L5199" s="124"/>
      <c r="M5199" s="124"/>
      <c r="N5199" s="193">
        <v>0</v>
      </c>
      <c r="O5199" s="193">
        <v>29774</v>
      </c>
      <c r="P5199" s="124" t="s">
        <v>1314</v>
      </c>
    </row>
    <row r="5200" spans="1:16" ht="51">
      <c r="A5200" s="257" t="s">
        <v>619</v>
      </c>
      <c r="B5200" s="124"/>
      <c r="C5200" s="125" t="s">
        <v>713</v>
      </c>
      <c r="D5200" s="191">
        <v>43271</v>
      </c>
      <c r="E5200" s="124" t="s">
        <v>9469</v>
      </c>
      <c r="F5200" s="124" t="s">
        <v>3</v>
      </c>
      <c r="G5200" s="124">
        <v>1633109</v>
      </c>
      <c r="H5200" s="124"/>
      <c r="I5200" s="128" t="s">
        <v>11257</v>
      </c>
      <c r="J5200" s="124"/>
      <c r="K5200" s="124"/>
      <c r="L5200" s="124"/>
      <c r="M5200" s="124"/>
      <c r="N5200" s="193">
        <v>0</v>
      </c>
      <c r="O5200" s="193">
        <v>49951</v>
      </c>
      <c r="P5200" s="124" t="s">
        <v>1314</v>
      </c>
    </row>
    <row r="5201" spans="1:16" ht="51">
      <c r="A5201" s="257" t="s">
        <v>619</v>
      </c>
      <c r="B5201" s="124"/>
      <c r="C5201" s="125" t="s">
        <v>713</v>
      </c>
      <c r="D5201" s="191">
        <v>43271</v>
      </c>
      <c r="E5201" s="124" t="s">
        <v>9470</v>
      </c>
      <c r="F5201" s="124" t="s">
        <v>3</v>
      </c>
      <c r="G5201" s="124">
        <v>1633106</v>
      </c>
      <c r="H5201" s="124"/>
      <c r="I5201" s="128" t="s">
        <v>11258</v>
      </c>
      <c r="J5201" s="124"/>
      <c r="K5201" s="124"/>
      <c r="L5201" s="124"/>
      <c r="M5201" s="124"/>
      <c r="N5201" s="193">
        <v>0</v>
      </c>
      <c r="O5201" s="193">
        <v>41282.61</v>
      </c>
      <c r="P5201" s="124" t="s">
        <v>1314</v>
      </c>
    </row>
    <row r="5202" spans="1:16" ht="51">
      <c r="A5202" s="257">
        <v>20</v>
      </c>
      <c r="B5202" s="124"/>
      <c r="C5202" s="125" t="s">
        <v>693</v>
      </c>
      <c r="D5202" s="191">
        <v>43271</v>
      </c>
      <c r="E5202" s="124" t="s">
        <v>9471</v>
      </c>
      <c r="F5202" s="124" t="s">
        <v>3</v>
      </c>
      <c r="G5202" s="124">
        <v>1633216</v>
      </c>
      <c r="H5202" s="124"/>
      <c r="I5202" s="128" t="s">
        <v>11260</v>
      </c>
      <c r="J5202" s="124"/>
      <c r="K5202" s="124"/>
      <c r="L5202" s="124"/>
      <c r="M5202" s="124"/>
      <c r="N5202" s="193">
        <v>0</v>
      </c>
      <c r="O5202" s="193">
        <v>2</v>
      </c>
      <c r="P5202" s="124" t="s">
        <v>1314</v>
      </c>
    </row>
    <row r="5203" spans="1:16" ht="51">
      <c r="A5203" s="257" t="s">
        <v>619</v>
      </c>
      <c r="B5203" s="124"/>
      <c r="C5203" s="125" t="s">
        <v>713</v>
      </c>
      <c r="D5203" s="191">
        <v>43271</v>
      </c>
      <c r="E5203" s="124" t="s">
        <v>9472</v>
      </c>
      <c r="F5203" s="124" t="s">
        <v>3</v>
      </c>
      <c r="G5203" s="124">
        <v>1632998</v>
      </c>
      <c r="H5203" s="124"/>
      <c r="I5203" s="128" t="s">
        <v>11261</v>
      </c>
      <c r="J5203" s="124"/>
      <c r="K5203" s="124"/>
      <c r="L5203" s="124"/>
      <c r="M5203" s="124"/>
      <c r="N5203" s="193">
        <v>0</v>
      </c>
      <c r="O5203" s="193">
        <v>253.24</v>
      </c>
      <c r="P5203" s="124" t="s">
        <v>1314</v>
      </c>
    </row>
    <row r="5204" spans="1:16" ht="51">
      <c r="A5204" s="257" t="s">
        <v>619</v>
      </c>
      <c r="B5204" s="124"/>
      <c r="C5204" s="125" t="s">
        <v>713</v>
      </c>
      <c r="D5204" s="191">
        <v>43271</v>
      </c>
      <c r="E5204" s="124" t="s">
        <v>9473</v>
      </c>
      <c r="F5204" s="124" t="s">
        <v>3</v>
      </c>
      <c r="G5204" s="124">
        <v>1632997</v>
      </c>
      <c r="H5204" s="124"/>
      <c r="I5204" s="128" t="s">
        <v>11262</v>
      </c>
      <c r="J5204" s="124"/>
      <c r="K5204" s="124"/>
      <c r="L5204" s="124"/>
      <c r="M5204" s="124"/>
      <c r="N5204" s="193">
        <v>0</v>
      </c>
      <c r="O5204" s="193">
        <v>115.44</v>
      </c>
      <c r="P5204" s="124" t="s">
        <v>1314</v>
      </c>
    </row>
    <row r="5205" spans="1:16" ht="51">
      <c r="A5205" s="257" t="s">
        <v>619</v>
      </c>
      <c r="B5205" s="124"/>
      <c r="C5205" s="125" t="s">
        <v>713</v>
      </c>
      <c r="D5205" s="191">
        <v>43271</v>
      </c>
      <c r="E5205" s="124" t="s">
        <v>9474</v>
      </c>
      <c r="F5205" s="124" t="s">
        <v>3</v>
      </c>
      <c r="G5205" s="124">
        <v>1632994</v>
      </c>
      <c r="H5205" s="124"/>
      <c r="I5205" s="128" t="s">
        <v>11263</v>
      </c>
      <c r="J5205" s="124"/>
      <c r="K5205" s="124"/>
      <c r="L5205" s="124"/>
      <c r="M5205" s="124"/>
      <c r="N5205" s="193">
        <v>0</v>
      </c>
      <c r="O5205" s="193">
        <v>253.24</v>
      </c>
      <c r="P5205" s="124" t="s">
        <v>1314</v>
      </c>
    </row>
    <row r="5206" spans="1:16" ht="51">
      <c r="A5206" s="257" t="s">
        <v>619</v>
      </c>
      <c r="B5206" s="124"/>
      <c r="C5206" s="125" t="s">
        <v>713</v>
      </c>
      <c r="D5206" s="191">
        <v>43271</v>
      </c>
      <c r="E5206" s="124" t="s">
        <v>9475</v>
      </c>
      <c r="F5206" s="124" t="s">
        <v>3</v>
      </c>
      <c r="G5206" s="124">
        <v>1632993</v>
      </c>
      <c r="H5206" s="124"/>
      <c r="I5206" s="128" t="s">
        <v>11264</v>
      </c>
      <c r="J5206" s="124"/>
      <c r="K5206" s="124"/>
      <c r="L5206" s="124"/>
      <c r="M5206" s="124"/>
      <c r="N5206" s="193">
        <v>0</v>
      </c>
      <c r="O5206" s="193">
        <v>140</v>
      </c>
      <c r="P5206" s="124" t="s">
        <v>1314</v>
      </c>
    </row>
    <row r="5207" spans="1:16" ht="51">
      <c r="A5207" s="257" t="s">
        <v>619</v>
      </c>
      <c r="B5207" s="124"/>
      <c r="C5207" s="125" t="s">
        <v>713</v>
      </c>
      <c r="D5207" s="191">
        <v>43271</v>
      </c>
      <c r="E5207" s="124" t="s">
        <v>9476</v>
      </c>
      <c r="F5207" s="124" t="s">
        <v>3</v>
      </c>
      <c r="G5207" s="124">
        <v>1632992</v>
      </c>
      <c r="H5207" s="124"/>
      <c r="I5207" s="128" t="s">
        <v>11265</v>
      </c>
      <c r="J5207" s="124"/>
      <c r="K5207" s="124"/>
      <c r="L5207" s="124"/>
      <c r="M5207" s="124"/>
      <c r="N5207" s="193">
        <v>0</v>
      </c>
      <c r="O5207" s="193">
        <v>140</v>
      </c>
      <c r="P5207" s="124" t="s">
        <v>1314</v>
      </c>
    </row>
    <row r="5208" spans="1:16" ht="51">
      <c r="A5208" s="257" t="s">
        <v>619</v>
      </c>
      <c r="B5208" s="124"/>
      <c r="C5208" s="125" t="s">
        <v>713</v>
      </c>
      <c r="D5208" s="191">
        <v>43271</v>
      </c>
      <c r="E5208" s="124" t="s">
        <v>9477</v>
      </c>
      <c r="F5208" s="124" t="s">
        <v>3</v>
      </c>
      <c r="G5208" s="124">
        <v>1632991</v>
      </c>
      <c r="H5208" s="124"/>
      <c r="I5208" s="128" t="s">
        <v>11266</v>
      </c>
      <c r="J5208" s="124"/>
      <c r="K5208" s="124"/>
      <c r="L5208" s="124"/>
      <c r="M5208" s="124"/>
      <c r="N5208" s="193">
        <v>0</v>
      </c>
      <c r="O5208" s="193">
        <v>140</v>
      </c>
      <c r="P5208" s="124" t="s">
        <v>1314</v>
      </c>
    </row>
    <row r="5209" spans="1:16" ht="51">
      <c r="A5209" s="257">
        <v>35</v>
      </c>
      <c r="B5209" s="124"/>
      <c r="C5209" s="125" t="s">
        <v>696</v>
      </c>
      <c r="D5209" s="191">
        <v>43271</v>
      </c>
      <c r="E5209" s="124" t="s">
        <v>9478</v>
      </c>
      <c r="F5209" s="124" t="s">
        <v>3</v>
      </c>
      <c r="G5209" s="124">
        <v>1632990</v>
      </c>
      <c r="H5209" s="124"/>
      <c r="I5209" s="128" t="s">
        <v>11267</v>
      </c>
      <c r="J5209" s="124"/>
      <c r="K5209" s="124"/>
      <c r="L5209" s="124"/>
      <c r="M5209" s="124"/>
      <c r="N5209" s="193">
        <v>0</v>
      </c>
      <c r="O5209" s="193">
        <v>2000</v>
      </c>
      <c r="P5209" s="124" t="s">
        <v>1314</v>
      </c>
    </row>
    <row r="5210" spans="1:16" ht="51">
      <c r="A5210" s="257">
        <v>25</v>
      </c>
      <c r="B5210" s="124"/>
      <c r="C5210" s="125" t="s">
        <v>694</v>
      </c>
      <c r="D5210" s="191">
        <v>43271</v>
      </c>
      <c r="E5210" s="124" t="s">
        <v>9479</v>
      </c>
      <c r="F5210" s="124" t="s">
        <v>3</v>
      </c>
      <c r="G5210" s="124">
        <v>1632982</v>
      </c>
      <c r="H5210" s="124"/>
      <c r="I5210" s="128" t="s">
        <v>11268</v>
      </c>
      <c r="J5210" s="124"/>
      <c r="K5210" s="124"/>
      <c r="L5210" s="124"/>
      <c r="M5210" s="124"/>
      <c r="N5210" s="193">
        <v>0</v>
      </c>
      <c r="O5210" s="193">
        <v>654.96</v>
      </c>
      <c r="P5210" s="124" t="s">
        <v>1314</v>
      </c>
    </row>
    <row r="5211" spans="1:16" ht="51">
      <c r="A5211" s="257" t="s">
        <v>619</v>
      </c>
      <c r="B5211" s="124"/>
      <c r="C5211" s="125" t="s">
        <v>713</v>
      </c>
      <c r="D5211" s="191">
        <v>43271</v>
      </c>
      <c r="E5211" s="124" t="s">
        <v>9480</v>
      </c>
      <c r="F5211" s="124" t="s">
        <v>3</v>
      </c>
      <c r="G5211" s="124">
        <v>1632974</v>
      </c>
      <c r="H5211" s="124"/>
      <c r="I5211" s="128" t="s">
        <v>11269</v>
      </c>
      <c r="J5211" s="124"/>
      <c r="K5211" s="124"/>
      <c r="L5211" s="124"/>
      <c r="M5211" s="124"/>
      <c r="N5211" s="193">
        <v>0</v>
      </c>
      <c r="O5211" s="193">
        <v>1038.8</v>
      </c>
      <c r="P5211" s="124" t="s">
        <v>1314</v>
      </c>
    </row>
    <row r="5212" spans="1:16" ht="51">
      <c r="A5212" s="257" t="s">
        <v>619</v>
      </c>
      <c r="B5212" s="124"/>
      <c r="C5212" s="125" t="s">
        <v>713</v>
      </c>
      <c r="D5212" s="191">
        <v>43271</v>
      </c>
      <c r="E5212" s="124" t="s">
        <v>9481</v>
      </c>
      <c r="F5212" s="124" t="s">
        <v>3</v>
      </c>
      <c r="G5212" s="124">
        <v>1632955</v>
      </c>
      <c r="H5212" s="124"/>
      <c r="I5212" s="128" t="s">
        <v>11270</v>
      </c>
      <c r="J5212" s="124"/>
      <c r="K5212" s="124"/>
      <c r="L5212" s="124"/>
      <c r="M5212" s="124"/>
      <c r="N5212" s="193">
        <v>0</v>
      </c>
      <c r="O5212" s="193">
        <v>20</v>
      </c>
      <c r="P5212" s="124" t="s">
        <v>1314</v>
      </c>
    </row>
    <row r="5213" spans="1:16" ht="51">
      <c r="A5213" s="257" t="s">
        <v>619</v>
      </c>
      <c r="B5213" s="124"/>
      <c r="C5213" s="125" t="s">
        <v>713</v>
      </c>
      <c r="D5213" s="191">
        <v>43271</v>
      </c>
      <c r="E5213" s="124" t="s">
        <v>9482</v>
      </c>
      <c r="F5213" s="124" t="s">
        <v>3</v>
      </c>
      <c r="G5213" s="124">
        <v>1632954</v>
      </c>
      <c r="H5213" s="124"/>
      <c r="I5213" s="128" t="s">
        <v>11271</v>
      </c>
      <c r="J5213" s="124"/>
      <c r="K5213" s="124"/>
      <c r="L5213" s="124"/>
      <c r="M5213" s="124"/>
      <c r="N5213" s="193">
        <v>0</v>
      </c>
      <c r="O5213" s="193">
        <v>234</v>
      </c>
      <c r="P5213" s="124" t="s">
        <v>1314</v>
      </c>
    </row>
    <row r="5214" spans="1:16" ht="38.25">
      <c r="A5214" s="257">
        <v>212</v>
      </c>
      <c r="B5214" s="124"/>
      <c r="C5214" s="125" t="s">
        <v>761</v>
      </c>
      <c r="D5214" s="191">
        <v>43271</v>
      </c>
      <c r="E5214" s="124" t="s">
        <v>9483</v>
      </c>
      <c r="F5214" s="124" t="s">
        <v>3</v>
      </c>
      <c r="G5214" s="124">
        <v>1633093</v>
      </c>
      <c r="H5214" s="124"/>
      <c r="I5214" s="128" t="s">
        <v>11272</v>
      </c>
      <c r="J5214" s="124"/>
      <c r="K5214" s="124"/>
      <c r="L5214" s="124"/>
      <c r="M5214" s="124"/>
      <c r="N5214" s="193">
        <v>0</v>
      </c>
      <c r="O5214" s="193">
        <v>23.11</v>
      </c>
      <c r="P5214" s="124" t="s">
        <v>1314</v>
      </c>
    </row>
    <row r="5215" spans="1:16" ht="51">
      <c r="A5215" s="257" t="s">
        <v>619</v>
      </c>
      <c r="B5215" s="124"/>
      <c r="C5215" s="125" t="s">
        <v>713</v>
      </c>
      <c r="D5215" s="191">
        <v>43271</v>
      </c>
      <c r="E5215" s="124" t="s">
        <v>9484</v>
      </c>
      <c r="F5215" s="124" t="s">
        <v>3</v>
      </c>
      <c r="G5215" s="124">
        <v>1633092</v>
      </c>
      <c r="H5215" s="124"/>
      <c r="I5215" s="128" t="s">
        <v>11273</v>
      </c>
      <c r="J5215" s="124"/>
      <c r="K5215" s="124"/>
      <c r="L5215" s="124"/>
      <c r="M5215" s="124"/>
      <c r="N5215" s="193">
        <v>0</v>
      </c>
      <c r="O5215" s="193">
        <v>1459.32</v>
      </c>
      <c r="P5215" s="124" t="s">
        <v>1314</v>
      </c>
    </row>
    <row r="5216" spans="1:16" ht="51">
      <c r="A5216" s="257" t="s">
        <v>619</v>
      </c>
      <c r="B5216" s="124"/>
      <c r="C5216" s="125" t="s">
        <v>713</v>
      </c>
      <c r="D5216" s="191">
        <v>43271</v>
      </c>
      <c r="E5216" s="124" t="s">
        <v>9485</v>
      </c>
      <c r="F5216" s="124" t="s">
        <v>3</v>
      </c>
      <c r="G5216" s="124">
        <v>1633087</v>
      </c>
      <c r="H5216" s="124"/>
      <c r="I5216" s="128" t="s">
        <v>11274</v>
      </c>
      <c r="J5216" s="124"/>
      <c r="K5216" s="124"/>
      <c r="L5216" s="124"/>
      <c r="M5216" s="124"/>
      <c r="N5216" s="193">
        <v>0</v>
      </c>
      <c r="O5216" s="193">
        <v>1688.03</v>
      </c>
      <c r="P5216" s="124" t="s">
        <v>1314</v>
      </c>
    </row>
    <row r="5217" spans="1:16" ht="38.25">
      <c r="A5217" s="257">
        <v>526</v>
      </c>
      <c r="B5217" s="124"/>
      <c r="C5217" s="125" t="s">
        <v>846</v>
      </c>
      <c r="D5217" s="191">
        <v>43271</v>
      </c>
      <c r="E5217" s="124" t="s">
        <v>9486</v>
      </c>
      <c r="F5217" s="124" t="s">
        <v>3</v>
      </c>
      <c r="G5217" s="124">
        <v>1633080</v>
      </c>
      <c r="H5217" s="124"/>
      <c r="I5217" s="128" t="s">
        <v>11275</v>
      </c>
      <c r="J5217" s="124"/>
      <c r="K5217" s="124"/>
      <c r="L5217" s="124"/>
      <c r="M5217" s="124"/>
      <c r="N5217" s="193">
        <v>0</v>
      </c>
      <c r="O5217" s="193">
        <v>20</v>
      </c>
      <c r="P5217" s="124" t="s">
        <v>1314</v>
      </c>
    </row>
    <row r="5218" spans="1:16" ht="51">
      <c r="A5218" s="257">
        <v>48</v>
      </c>
      <c r="B5218" s="124"/>
      <c r="C5218" s="125" t="s">
        <v>700</v>
      </c>
      <c r="D5218" s="191">
        <v>43271</v>
      </c>
      <c r="E5218" s="124" t="s">
        <v>9487</v>
      </c>
      <c r="F5218" s="124" t="s">
        <v>3</v>
      </c>
      <c r="G5218" s="124">
        <v>1633054</v>
      </c>
      <c r="H5218" s="124"/>
      <c r="I5218" s="128" t="s">
        <v>11276</v>
      </c>
      <c r="J5218" s="124"/>
      <c r="K5218" s="124"/>
      <c r="L5218" s="124"/>
      <c r="M5218" s="124"/>
      <c r="N5218" s="193">
        <v>0</v>
      </c>
      <c r="O5218" s="193">
        <v>455</v>
      </c>
      <c r="P5218" s="124" t="s">
        <v>1314</v>
      </c>
    </row>
    <row r="5219" spans="1:16" ht="51">
      <c r="A5219" s="257" t="s">
        <v>619</v>
      </c>
      <c r="B5219" s="124"/>
      <c r="C5219" s="125" t="s">
        <v>713</v>
      </c>
      <c r="D5219" s="191">
        <v>43271</v>
      </c>
      <c r="E5219" s="124" t="s">
        <v>9488</v>
      </c>
      <c r="F5219" s="124" t="s">
        <v>3</v>
      </c>
      <c r="G5219" s="124">
        <v>1633029</v>
      </c>
      <c r="H5219" s="124"/>
      <c r="I5219" s="128" t="s">
        <v>11277</v>
      </c>
      <c r="J5219" s="124"/>
      <c r="K5219" s="124"/>
      <c r="L5219" s="124"/>
      <c r="M5219" s="124"/>
      <c r="N5219" s="193">
        <v>0</v>
      </c>
      <c r="O5219" s="193">
        <v>1239.32</v>
      </c>
      <c r="P5219" s="124" t="s">
        <v>1314</v>
      </c>
    </row>
    <row r="5220" spans="1:16" ht="38.25">
      <c r="A5220" s="257">
        <v>373</v>
      </c>
      <c r="B5220" s="124"/>
      <c r="C5220" s="125" t="s">
        <v>1269</v>
      </c>
      <c r="D5220" s="191">
        <v>43271</v>
      </c>
      <c r="E5220" s="124" t="s">
        <v>9489</v>
      </c>
      <c r="F5220" s="124" t="s">
        <v>3</v>
      </c>
      <c r="G5220" s="124">
        <v>1633016</v>
      </c>
      <c r="H5220" s="124"/>
      <c r="I5220" s="128" t="s">
        <v>11278</v>
      </c>
      <c r="J5220" s="124"/>
      <c r="K5220" s="124"/>
      <c r="L5220" s="124"/>
      <c r="M5220" s="124"/>
      <c r="N5220" s="193">
        <v>0</v>
      </c>
      <c r="O5220" s="193">
        <v>10000</v>
      </c>
      <c r="P5220" s="124" t="s">
        <v>1314</v>
      </c>
    </row>
    <row r="5221" spans="1:16" ht="51">
      <c r="A5221" s="257" t="s">
        <v>619</v>
      </c>
      <c r="B5221" s="124"/>
      <c r="C5221" s="125" t="s">
        <v>713</v>
      </c>
      <c r="D5221" s="191">
        <v>43271</v>
      </c>
      <c r="E5221" s="124" t="s">
        <v>9490</v>
      </c>
      <c r="F5221" s="124" t="s">
        <v>3</v>
      </c>
      <c r="G5221" s="124">
        <v>1633005</v>
      </c>
      <c r="H5221" s="124"/>
      <c r="I5221" s="128" t="s">
        <v>11279</v>
      </c>
      <c r="J5221" s="124"/>
      <c r="K5221" s="124"/>
      <c r="L5221" s="124"/>
      <c r="M5221" s="124"/>
      <c r="N5221" s="193">
        <v>0</v>
      </c>
      <c r="O5221" s="193">
        <v>140</v>
      </c>
      <c r="P5221" s="124" t="s">
        <v>1314</v>
      </c>
    </row>
    <row r="5222" spans="1:16" ht="51">
      <c r="A5222" s="257" t="s">
        <v>619</v>
      </c>
      <c r="B5222" s="124"/>
      <c r="C5222" s="125" t="s">
        <v>713</v>
      </c>
      <c r="D5222" s="191">
        <v>43271</v>
      </c>
      <c r="E5222" s="124" t="s">
        <v>9491</v>
      </c>
      <c r="F5222" s="124" t="s">
        <v>3</v>
      </c>
      <c r="G5222" s="124">
        <v>1633001</v>
      </c>
      <c r="H5222" s="124"/>
      <c r="I5222" s="128" t="s">
        <v>11280</v>
      </c>
      <c r="J5222" s="124"/>
      <c r="K5222" s="124"/>
      <c r="L5222" s="124"/>
      <c r="M5222" s="124"/>
      <c r="N5222" s="193">
        <v>0</v>
      </c>
      <c r="O5222" s="193">
        <v>140</v>
      </c>
      <c r="P5222" s="124" t="s">
        <v>1314</v>
      </c>
    </row>
    <row r="5223" spans="1:16" ht="63.75">
      <c r="A5223" s="257" t="s">
        <v>619</v>
      </c>
      <c r="B5223" s="124"/>
      <c r="C5223" s="125" t="s">
        <v>713</v>
      </c>
      <c r="D5223" s="191">
        <v>43271</v>
      </c>
      <c r="E5223" s="124" t="s">
        <v>9492</v>
      </c>
      <c r="F5223" s="124" t="s">
        <v>3</v>
      </c>
      <c r="G5223" s="124">
        <v>1632977</v>
      </c>
      <c r="H5223" s="124"/>
      <c r="I5223" s="128" t="s">
        <v>11281</v>
      </c>
      <c r="J5223" s="124"/>
      <c r="K5223" s="124"/>
      <c r="L5223" s="124"/>
      <c r="M5223" s="124"/>
      <c r="N5223" s="193">
        <v>0</v>
      </c>
      <c r="O5223" s="193">
        <v>582.80000000000007</v>
      </c>
      <c r="P5223" s="124" t="s">
        <v>1314</v>
      </c>
    </row>
    <row r="5224" spans="1:16" ht="51">
      <c r="A5224" s="257">
        <v>574</v>
      </c>
      <c r="B5224" s="124"/>
      <c r="C5224" s="125" t="s">
        <v>850</v>
      </c>
      <c r="D5224" s="191">
        <v>43271</v>
      </c>
      <c r="E5224" s="124" t="s">
        <v>9493</v>
      </c>
      <c r="F5224" s="124" t="s">
        <v>3</v>
      </c>
      <c r="G5224" s="124">
        <v>1632967</v>
      </c>
      <c r="H5224" s="124"/>
      <c r="I5224" s="128" t="s">
        <v>11282</v>
      </c>
      <c r="J5224" s="124"/>
      <c r="K5224" s="124"/>
      <c r="L5224" s="124"/>
      <c r="M5224" s="124"/>
      <c r="N5224" s="193">
        <v>0</v>
      </c>
      <c r="O5224" s="193">
        <v>210234.93</v>
      </c>
      <c r="P5224" s="124" t="s">
        <v>1314</v>
      </c>
    </row>
    <row r="5225" spans="1:16" ht="51">
      <c r="A5225" s="257">
        <v>670</v>
      </c>
      <c r="B5225" s="124"/>
      <c r="C5225" s="125" t="s">
        <v>235</v>
      </c>
      <c r="D5225" s="191">
        <v>43271</v>
      </c>
      <c r="E5225" s="124" t="s">
        <v>9494</v>
      </c>
      <c r="F5225" s="124" t="s">
        <v>3</v>
      </c>
      <c r="G5225" s="124">
        <v>1632953</v>
      </c>
      <c r="H5225" s="124"/>
      <c r="I5225" s="128" t="s">
        <v>11283</v>
      </c>
      <c r="J5225" s="124"/>
      <c r="K5225" s="124"/>
      <c r="L5225" s="124"/>
      <c r="M5225" s="124"/>
      <c r="N5225" s="193">
        <v>0</v>
      </c>
      <c r="O5225" s="193">
        <v>6254.93</v>
      </c>
      <c r="P5225" s="124" t="s">
        <v>1314</v>
      </c>
    </row>
    <row r="5226" spans="1:16" ht="51">
      <c r="A5226" s="257" t="s">
        <v>619</v>
      </c>
      <c r="B5226" s="124"/>
      <c r="C5226" s="125" t="s">
        <v>713</v>
      </c>
      <c r="D5226" s="191">
        <v>43271</v>
      </c>
      <c r="E5226" s="124" t="s">
        <v>9495</v>
      </c>
      <c r="F5226" s="124" t="s">
        <v>3</v>
      </c>
      <c r="G5226" s="124">
        <v>1632950</v>
      </c>
      <c r="H5226" s="124"/>
      <c r="I5226" s="128" t="s">
        <v>11284</v>
      </c>
      <c r="J5226" s="124"/>
      <c r="K5226" s="124"/>
      <c r="L5226" s="124"/>
      <c r="M5226" s="124"/>
      <c r="N5226" s="193">
        <v>0</v>
      </c>
      <c r="O5226" s="193">
        <v>2362.3000000000002</v>
      </c>
      <c r="P5226" s="124" t="s">
        <v>1314</v>
      </c>
    </row>
    <row r="5227" spans="1:16" ht="51">
      <c r="A5227" s="257">
        <v>70</v>
      </c>
      <c r="B5227" s="124"/>
      <c r="C5227" s="125" t="s">
        <v>705</v>
      </c>
      <c r="D5227" s="191">
        <v>43271</v>
      </c>
      <c r="E5227" s="124" t="s">
        <v>9496</v>
      </c>
      <c r="F5227" s="124" t="s">
        <v>3</v>
      </c>
      <c r="G5227" s="124">
        <v>1632914</v>
      </c>
      <c r="H5227" s="124"/>
      <c r="I5227" s="128" t="s">
        <v>11285</v>
      </c>
      <c r="J5227" s="124"/>
      <c r="K5227" s="124"/>
      <c r="L5227" s="124"/>
      <c r="M5227" s="124"/>
      <c r="N5227" s="193">
        <v>0</v>
      </c>
      <c r="O5227" s="193">
        <v>927.5</v>
      </c>
      <c r="P5227" s="124" t="s">
        <v>1314</v>
      </c>
    </row>
    <row r="5228" spans="1:16" ht="51">
      <c r="A5228" s="257">
        <v>287</v>
      </c>
      <c r="B5228" s="124"/>
      <c r="C5228" s="125" t="s">
        <v>790</v>
      </c>
      <c r="D5228" s="191">
        <v>43271</v>
      </c>
      <c r="E5228" s="124" t="s">
        <v>9497</v>
      </c>
      <c r="F5228" s="124" t="s">
        <v>3</v>
      </c>
      <c r="G5228" s="124">
        <v>1633007</v>
      </c>
      <c r="H5228" s="124"/>
      <c r="I5228" s="128" t="s">
        <v>11286</v>
      </c>
      <c r="J5228" s="124"/>
      <c r="K5228" s="124"/>
      <c r="L5228" s="124"/>
      <c r="M5228" s="124"/>
      <c r="N5228" s="193">
        <v>0</v>
      </c>
      <c r="O5228" s="193">
        <v>13946</v>
      </c>
      <c r="P5228" s="124" t="s">
        <v>1314</v>
      </c>
    </row>
    <row r="5229" spans="1:16" ht="51">
      <c r="A5229" s="257">
        <v>287</v>
      </c>
      <c r="B5229" s="124"/>
      <c r="C5229" s="125" t="s">
        <v>790</v>
      </c>
      <c r="D5229" s="191">
        <v>43271</v>
      </c>
      <c r="E5229" s="124" t="s">
        <v>9498</v>
      </c>
      <c r="F5229" s="124" t="s">
        <v>3</v>
      </c>
      <c r="G5229" s="124">
        <v>1633006</v>
      </c>
      <c r="H5229" s="124"/>
      <c r="I5229" s="128" t="s">
        <v>11287</v>
      </c>
      <c r="J5229" s="124"/>
      <c r="K5229" s="124"/>
      <c r="L5229" s="124"/>
      <c r="M5229" s="124"/>
      <c r="N5229" s="193">
        <v>0</v>
      </c>
      <c r="O5229" s="193">
        <v>860.74</v>
      </c>
      <c r="P5229" s="124" t="s">
        <v>1314</v>
      </c>
    </row>
    <row r="5230" spans="1:16" ht="51">
      <c r="A5230" s="257">
        <v>513</v>
      </c>
      <c r="B5230" s="124"/>
      <c r="C5230" s="125" t="s">
        <v>201</v>
      </c>
      <c r="D5230" s="191">
        <v>43271</v>
      </c>
      <c r="E5230" s="124" t="s">
        <v>9499</v>
      </c>
      <c r="F5230" s="124" t="s">
        <v>15</v>
      </c>
      <c r="G5230" s="124">
        <v>764961</v>
      </c>
      <c r="H5230" s="124"/>
      <c r="I5230" s="128" t="s">
        <v>8099</v>
      </c>
      <c r="J5230" s="124"/>
      <c r="K5230" s="124"/>
      <c r="L5230" s="124"/>
      <c r="M5230" s="124"/>
      <c r="N5230" s="193">
        <v>50</v>
      </c>
      <c r="O5230" s="193">
        <v>0</v>
      </c>
      <c r="P5230" s="124" t="s">
        <v>1314</v>
      </c>
    </row>
    <row r="5231" spans="1:16" ht="63.75">
      <c r="A5231" s="257" t="s">
        <v>620</v>
      </c>
      <c r="B5231" s="124"/>
      <c r="C5231" s="125" t="s">
        <v>714</v>
      </c>
      <c r="D5231" s="191">
        <v>43271</v>
      </c>
      <c r="E5231" s="124" t="s">
        <v>9500</v>
      </c>
      <c r="F5231" s="124" t="s">
        <v>20</v>
      </c>
      <c r="G5231" s="124">
        <v>765093</v>
      </c>
      <c r="H5231" s="124"/>
      <c r="I5231" s="128" t="s">
        <v>11288</v>
      </c>
      <c r="J5231" s="124"/>
      <c r="K5231" s="124"/>
      <c r="L5231" s="124"/>
      <c r="M5231" s="124"/>
      <c r="N5231" s="193">
        <v>20907197.289999999</v>
      </c>
      <c r="O5231" s="193">
        <v>0</v>
      </c>
      <c r="P5231" s="124" t="s">
        <v>1314</v>
      </c>
    </row>
    <row r="5232" spans="1:16" ht="76.5">
      <c r="A5232" s="257" t="s">
        <v>620</v>
      </c>
      <c r="B5232" s="124"/>
      <c r="C5232" s="125" t="s">
        <v>714</v>
      </c>
      <c r="D5232" s="191">
        <v>43271</v>
      </c>
      <c r="E5232" s="124" t="s">
        <v>9501</v>
      </c>
      <c r="F5232" s="124" t="s">
        <v>11</v>
      </c>
      <c r="G5232" s="124">
        <v>765092</v>
      </c>
      <c r="H5232" s="124"/>
      <c r="I5232" s="128" t="s">
        <v>11289</v>
      </c>
      <c r="J5232" s="124"/>
      <c r="K5232" s="124"/>
      <c r="L5232" s="124"/>
      <c r="M5232" s="124"/>
      <c r="N5232" s="193">
        <v>14685.04</v>
      </c>
      <c r="O5232" s="193">
        <v>0</v>
      </c>
      <c r="P5232" s="124" t="s">
        <v>1314</v>
      </c>
    </row>
    <row r="5233" spans="1:16" ht="63.75">
      <c r="A5233" s="257">
        <v>513</v>
      </c>
      <c r="B5233" s="124"/>
      <c r="C5233" s="125" t="s">
        <v>201</v>
      </c>
      <c r="D5233" s="191">
        <v>43271</v>
      </c>
      <c r="E5233" s="124" t="s">
        <v>9502</v>
      </c>
      <c r="F5233" s="124" t="s">
        <v>15</v>
      </c>
      <c r="G5233" s="124">
        <v>765166</v>
      </c>
      <c r="H5233" s="124"/>
      <c r="I5233" s="128" t="s">
        <v>11290</v>
      </c>
      <c r="J5233" s="124"/>
      <c r="K5233" s="124"/>
      <c r="L5233" s="124"/>
      <c r="M5233" s="124"/>
      <c r="N5233" s="193">
        <v>50</v>
      </c>
      <c r="O5233" s="193">
        <v>0</v>
      </c>
      <c r="P5233" s="124" t="s">
        <v>1314</v>
      </c>
    </row>
    <row r="5234" spans="1:16" ht="76.5">
      <c r="A5234" s="257">
        <v>25</v>
      </c>
      <c r="B5234" s="124"/>
      <c r="C5234" s="125" t="s">
        <v>694</v>
      </c>
      <c r="D5234" s="191">
        <v>43271</v>
      </c>
      <c r="E5234" s="124" t="s">
        <v>9503</v>
      </c>
      <c r="F5234" s="124" t="s">
        <v>1315</v>
      </c>
      <c r="G5234" s="124">
        <v>18113718</v>
      </c>
      <c r="H5234" s="124"/>
      <c r="I5234" s="128" t="s">
        <v>11291</v>
      </c>
      <c r="J5234" s="124"/>
      <c r="K5234" s="124"/>
      <c r="L5234" s="124"/>
      <c r="M5234" s="124"/>
      <c r="N5234" s="193">
        <v>383848.22</v>
      </c>
      <c r="O5234" s="193">
        <v>0</v>
      </c>
      <c r="P5234" s="124" t="s">
        <v>1314</v>
      </c>
    </row>
    <row r="5235" spans="1:16" ht="76.5">
      <c r="A5235" s="257">
        <v>25</v>
      </c>
      <c r="B5235" s="124"/>
      <c r="C5235" s="125" t="s">
        <v>694</v>
      </c>
      <c r="D5235" s="191">
        <v>43271</v>
      </c>
      <c r="E5235" s="124" t="s">
        <v>9504</v>
      </c>
      <c r="F5235" s="124" t="s">
        <v>1315</v>
      </c>
      <c r="G5235" s="124">
        <v>18113743</v>
      </c>
      <c r="H5235" s="124"/>
      <c r="I5235" s="128" t="s">
        <v>11292</v>
      </c>
      <c r="J5235" s="124"/>
      <c r="K5235" s="124"/>
      <c r="L5235" s="124"/>
      <c r="M5235" s="124"/>
      <c r="N5235" s="193">
        <v>243352.5</v>
      </c>
      <c r="O5235" s="193">
        <v>0</v>
      </c>
      <c r="P5235" s="124" t="s">
        <v>1314</v>
      </c>
    </row>
    <row r="5236" spans="1:16" ht="76.5">
      <c r="A5236" s="257">
        <v>25</v>
      </c>
      <c r="B5236" s="124"/>
      <c r="C5236" s="125" t="s">
        <v>694</v>
      </c>
      <c r="D5236" s="191">
        <v>43271</v>
      </c>
      <c r="E5236" s="124" t="s">
        <v>9505</v>
      </c>
      <c r="F5236" s="124" t="s">
        <v>1315</v>
      </c>
      <c r="G5236" s="124">
        <v>18117412</v>
      </c>
      <c r="H5236" s="124"/>
      <c r="I5236" s="128" t="s">
        <v>11293</v>
      </c>
      <c r="J5236" s="124"/>
      <c r="K5236" s="124"/>
      <c r="L5236" s="124"/>
      <c r="M5236" s="124"/>
      <c r="N5236" s="193">
        <v>251519.02</v>
      </c>
      <c r="O5236" s="193">
        <v>0</v>
      </c>
      <c r="P5236" s="124" t="s">
        <v>1314</v>
      </c>
    </row>
    <row r="5237" spans="1:16" ht="76.5">
      <c r="A5237" s="257">
        <v>25</v>
      </c>
      <c r="B5237" s="124"/>
      <c r="C5237" s="125" t="s">
        <v>694</v>
      </c>
      <c r="D5237" s="191">
        <v>43271</v>
      </c>
      <c r="E5237" s="124" t="s">
        <v>9506</v>
      </c>
      <c r="F5237" s="124" t="s">
        <v>1315</v>
      </c>
      <c r="G5237" s="124">
        <v>18117163</v>
      </c>
      <c r="H5237" s="124"/>
      <c r="I5237" s="128" t="s">
        <v>11294</v>
      </c>
      <c r="J5237" s="124"/>
      <c r="K5237" s="124"/>
      <c r="L5237" s="124"/>
      <c r="M5237" s="124"/>
      <c r="N5237" s="193">
        <v>400329.05</v>
      </c>
      <c r="O5237" s="193">
        <v>0</v>
      </c>
      <c r="P5237" s="124" t="s">
        <v>1314</v>
      </c>
    </row>
    <row r="5238" spans="1:16" ht="76.5">
      <c r="A5238" s="257">
        <v>25</v>
      </c>
      <c r="B5238" s="124"/>
      <c r="C5238" s="125" t="s">
        <v>694</v>
      </c>
      <c r="D5238" s="191">
        <v>43271</v>
      </c>
      <c r="E5238" s="124" t="s">
        <v>9507</v>
      </c>
      <c r="F5238" s="124" t="s">
        <v>1315</v>
      </c>
      <c r="G5238" s="124">
        <v>18117151</v>
      </c>
      <c r="H5238" s="124"/>
      <c r="I5238" s="128" t="s">
        <v>11295</v>
      </c>
      <c r="J5238" s="124"/>
      <c r="K5238" s="124"/>
      <c r="L5238" s="124"/>
      <c r="M5238" s="124"/>
      <c r="N5238" s="193">
        <v>309038.96999999997</v>
      </c>
      <c r="O5238" s="193">
        <v>0</v>
      </c>
      <c r="P5238" s="124" t="s">
        <v>1314</v>
      </c>
    </row>
    <row r="5239" spans="1:16" ht="76.5">
      <c r="A5239" s="257">
        <v>25</v>
      </c>
      <c r="B5239" s="124"/>
      <c r="C5239" s="125" t="s">
        <v>694</v>
      </c>
      <c r="D5239" s="191">
        <v>43271</v>
      </c>
      <c r="E5239" s="124" t="s">
        <v>9508</v>
      </c>
      <c r="F5239" s="124" t="s">
        <v>1315</v>
      </c>
      <c r="G5239" s="124">
        <v>18116579</v>
      </c>
      <c r="H5239" s="124"/>
      <c r="I5239" s="128" t="s">
        <v>11296</v>
      </c>
      <c r="J5239" s="124"/>
      <c r="K5239" s="124"/>
      <c r="L5239" s="124"/>
      <c r="M5239" s="124"/>
      <c r="N5239" s="193">
        <v>37049.040000000001</v>
      </c>
      <c r="O5239" s="193">
        <v>0</v>
      </c>
      <c r="P5239" s="124" t="s">
        <v>1314</v>
      </c>
    </row>
    <row r="5240" spans="1:16" ht="76.5">
      <c r="A5240" s="257">
        <v>25</v>
      </c>
      <c r="B5240" s="124"/>
      <c r="C5240" s="125" t="s">
        <v>694</v>
      </c>
      <c r="D5240" s="191">
        <v>43271</v>
      </c>
      <c r="E5240" s="124" t="s">
        <v>9509</v>
      </c>
      <c r="F5240" s="124" t="s">
        <v>1315</v>
      </c>
      <c r="G5240" s="124">
        <v>18116499</v>
      </c>
      <c r="H5240" s="124"/>
      <c r="I5240" s="128" t="s">
        <v>11297</v>
      </c>
      <c r="J5240" s="124"/>
      <c r="K5240" s="124"/>
      <c r="L5240" s="124"/>
      <c r="M5240" s="124"/>
      <c r="N5240" s="193">
        <v>114643.4</v>
      </c>
      <c r="O5240" s="193">
        <v>0</v>
      </c>
      <c r="P5240" s="124" t="s">
        <v>1314</v>
      </c>
    </row>
    <row r="5241" spans="1:16" ht="76.5">
      <c r="A5241" s="257">
        <v>25</v>
      </c>
      <c r="B5241" s="124"/>
      <c r="C5241" s="125" t="s">
        <v>694</v>
      </c>
      <c r="D5241" s="191">
        <v>43271</v>
      </c>
      <c r="E5241" s="124" t="s">
        <v>9510</v>
      </c>
      <c r="F5241" s="124" t="s">
        <v>1315</v>
      </c>
      <c r="G5241" s="124">
        <v>18113701</v>
      </c>
      <c r="H5241" s="124"/>
      <c r="I5241" s="128" t="s">
        <v>11298</v>
      </c>
      <c r="J5241" s="124"/>
      <c r="K5241" s="124"/>
      <c r="L5241" s="124"/>
      <c r="M5241" s="124"/>
      <c r="N5241" s="193">
        <v>162286.64000000001</v>
      </c>
      <c r="O5241" s="193">
        <v>0</v>
      </c>
      <c r="P5241" s="124" t="s">
        <v>1314</v>
      </c>
    </row>
    <row r="5242" spans="1:16" ht="76.5">
      <c r="A5242" s="257">
        <v>25</v>
      </c>
      <c r="B5242" s="124"/>
      <c r="C5242" s="125" t="s">
        <v>694</v>
      </c>
      <c r="D5242" s="191">
        <v>43271</v>
      </c>
      <c r="E5242" s="124" t="s">
        <v>9511</v>
      </c>
      <c r="F5242" s="124" t="s">
        <v>1315</v>
      </c>
      <c r="G5242" s="124">
        <v>18113720</v>
      </c>
      <c r="H5242" s="124"/>
      <c r="I5242" s="128" t="s">
        <v>11299</v>
      </c>
      <c r="J5242" s="124"/>
      <c r="K5242" s="124"/>
      <c r="L5242" s="124"/>
      <c r="M5242" s="124"/>
      <c r="N5242" s="193">
        <v>462155.82</v>
      </c>
      <c r="O5242" s="193">
        <v>0</v>
      </c>
      <c r="P5242" s="124" t="s">
        <v>1314</v>
      </c>
    </row>
    <row r="5243" spans="1:16" ht="76.5">
      <c r="A5243" s="257">
        <v>25</v>
      </c>
      <c r="B5243" s="124"/>
      <c r="C5243" s="125" t="s">
        <v>694</v>
      </c>
      <c r="D5243" s="191">
        <v>43271</v>
      </c>
      <c r="E5243" s="124" t="s">
        <v>9512</v>
      </c>
      <c r="F5243" s="124" t="s">
        <v>1315</v>
      </c>
      <c r="G5243" s="124">
        <v>18113680</v>
      </c>
      <c r="H5243" s="124"/>
      <c r="I5243" s="128" t="s">
        <v>11300</v>
      </c>
      <c r="J5243" s="124"/>
      <c r="K5243" s="124"/>
      <c r="L5243" s="124"/>
      <c r="M5243" s="124"/>
      <c r="N5243" s="193">
        <v>365455.37</v>
      </c>
      <c r="O5243" s="193">
        <v>0</v>
      </c>
      <c r="P5243" s="124" t="s">
        <v>1314</v>
      </c>
    </row>
    <row r="5244" spans="1:16" ht="76.5">
      <c r="A5244" s="257">
        <v>25</v>
      </c>
      <c r="B5244" s="124"/>
      <c r="C5244" s="125" t="s">
        <v>694</v>
      </c>
      <c r="D5244" s="191">
        <v>43271</v>
      </c>
      <c r="E5244" s="124" t="s">
        <v>9513</v>
      </c>
      <c r="F5244" s="124" t="s">
        <v>1315</v>
      </c>
      <c r="G5244" s="124">
        <v>18113711</v>
      </c>
      <c r="H5244" s="124"/>
      <c r="I5244" s="128" t="s">
        <v>11301</v>
      </c>
      <c r="J5244" s="124"/>
      <c r="K5244" s="124"/>
      <c r="L5244" s="124"/>
      <c r="M5244" s="124"/>
      <c r="N5244" s="193">
        <v>400000</v>
      </c>
      <c r="O5244" s="193">
        <v>0</v>
      </c>
      <c r="P5244" s="124" t="s">
        <v>1314</v>
      </c>
    </row>
    <row r="5245" spans="1:16" ht="76.5">
      <c r="A5245" s="257" t="s">
        <v>619</v>
      </c>
      <c r="B5245" s="124"/>
      <c r="C5245" s="125" t="s">
        <v>713</v>
      </c>
      <c r="D5245" s="191">
        <v>43271</v>
      </c>
      <c r="E5245" s="124" t="s">
        <v>9514</v>
      </c>
      <c r="F5245" s="124" t="s">
        <v>6</v>
      </c>
      <c r="G5245" s="124">
        <v>988647</v>
      </c>
      <c r="H5245" s="124"/>
      <c r="I5245" s="128" t="s">
        <v>11302</v>
      </c>
      <c r="J5245" s="124"/>
      <c r="K5245" s="124"/>
      <c r="L5245" s="124"/>
      <c r="M5245" s="124"/>
      <c r="N5245" s="193">
        <v>0</v>
      </c>
      <c r="O5245" s="193">
        <v>170170.68</v>
      </c>
      <c r="P5245" s="124" t="s">
        <v>1314</v>
      </c>
    </row>
    <row r="5246" spans="1:16" ht="89.25">
      <c r="A5246" s="257">
        <v>513</v>
      </c>
      <c r="B5246" s="124"/>
      <c r="C5246" s="125" t="s">
        <v>201</v>
      </c>
      <c r="D5246" s="191">
        <v>43271</v>
      </c>
      <c r="E5246" s="124" t="s">
        <v>9515</v>
      </c>
      <c r="F5246" s="124" t="s">
        <v>15</v>
      </c>
      <c r="G5246" s="124">
        <v>5284</v>
      </c>
      <c r="H5246" s="124"/>
      <c r="I5246" s="128" t="s">
        <v>11303</v>
      </c>
      <c r="J5246" s="124"/>
      <c r="K5246" s="124"/>
      <c r="L5246" s="124"/>
      <c r="M5246" s="124"/>
      <c r="N5246" s="193">
        <v>29515</v>
      </c>
      <c r="O5246" s="193">
        <v>0</v>
      </c>
      <c r="P5246" s="124" t="s">
        <v>1314</v>
      </c>
    </row>
    <row r="5247" spans="1:16" ht="89.25">
      <c r="A5247" s="257">
        <v>340</v>
      </c>
      <c r="B5247" s="124"/>
      <c r="C5247" s="125" t="s">
        <v>814</v>
      </c>
      <c r="D5247" s="191">
        <v>43271</v>
      </c>
      <c r="E5247" s="124" t="s">
        <v>9516</v>
      </c>
      <c r="F5247" s="124" t="s">
        <v>15</v>
      </c>
      <c r="G5247" s="124">
        <v>5281</v>
      </c>
      <c r="H5247" s="124"/>
      <c r="I5247" s="128" t="s">
        <v>11304</v>
      </c>
      <c r="J5247" s="124"/>
      <c r="K5247" s="124"/>
      <c r="L5247" s="124"/>
      <c r="M5247" s="124"/>
      <c r="N5247" s="193">
        <v>274.18</v>
      </c>
      <c r="O5247" s="193">
        <v>0</v>
      </c>
      <c r="P5247" s="124" t="s">
        <v>1314</v>
      </c>
    </row>
    <row r="5248" spans="1:16" ht="76.5">
      <c r="A5248" s="257">
        <v>340</v>
      </c>
      <c r="B5248" s="124"/>
      <c r="C5248" s="125" t="s">
        <v>814</v>
      </c>
      <c r="D5248" s="191">
        <v>43271</v>
      </c>
      <c r="E5248" s="124" t="s">
        <v>9517</v>
      </c>
      <c r="F5248" s="124" t="s">
        <v>15</v>
      </c>
      <c r="G5248" s="124">
        <v>5283</v>
      </c>
      <c r="H5248" s="124"/>
      <c r="I5248" s="128" t="s">
        <v>11305</v>
      </c>
      <c r="J5248" s="124"/>
      <c r="K5248" s="124"/>
      <c r="L5248" s="124"/>
      <c r="M5248" s="124"/>
      <c r="N5248" s="193">
        <v>272.81</v>
      </c>
      <c r="O5248" s="193">
        <v>0</v>
      </c>
      <c r="P5248" s="124" t="s">
        <v>1314</v>
      </c>
    </row>
    <row r="5249" spans="1:16" ht="89.25">
      <c r="A5249" s="257">
        <v>340</v>
      </c>
      <c r="B5249" s="124"/>
      <c r="C5249" s="125" t="s">
        <v>814</v>
      </c>
      <c r="D5249" s="191">
        <v>43271</v>
      </c>
      <c r="E5249" s="124" t="s">
        <v>9518</v>
      </c>
      <c r="F5249" s="124" t="s">
        <v>15</v>
      </c>
      <c r="G5249" s="124">
        <v>5271</v>
      </c>
      <c r="H5249" s="124"/>
      <c r="I5249" s="128" t="s">
        <v>11306</v>
      </c>
      <c r="J5249" s="124"/>
      <c r="K5249" s="124"/>
      <c r="L5249" s="124"/>
      <c r="M5249" s="124"/>
      <c r="N5249" s="193">
        <v>270.89</v>
      </c>
      <c r="O5249" s="193">
        <v>0</v>
      </c>
      <c r="P5249" s="124" t="s">
        <v>1314</v>
      </c>
    </row>
    <row r="5250" spans="1:16" ht="51">
      <c r="A5250" s="257">
        <v>513</v>
      </c>
      <c r="B5250" s="124"/>
      <c r="C5250" s="125" t="s">
        <v>201</v>
      </c>
      <c r="D5250" s="191">
        <v>43271</v>
      </c>
      <c r="E5250" s="124" t="s">
        <v>9519</v>
      </c>
      <c r="F5250" s="124" t="s">
        <v>11</v>
      </c>
      <c r="G5250" s="124">
        <v>765617</v>
      </c>
      <c r="H5250" s="124"/>
      <c r="I5250" s="128" t="s">
        <v>11307</v>
      </c>
      <c r="J5250" s="124"/>
      <c r="K5250" s="124"/>
      <c r="L5250" s="124"/>
      <c r="M5250" s="124"/>
      <c r="N5250" s="193">
        <v>2999.78</v>
      </c>
      <c r="O5250" s="193">
        <v>0</v>
      </c>
      <c r="P5250" s="124" t="s">
        <v>1314</v>
      </c>
    </row>
    <row r="5251" spans="1:16" ht="76.5">
      <c r="A5251" s="257">
        <v>340</v>
      </c>
      <c r="B5251" s="124"/>
      <c r="C5251" s="125" t="s">
        <v>814</v>
      </c>
      <c r="D5251" s="191">
        <v>43271</v>
      </c>
      <c r="E5251" s="124" t="s">
        <v>9520</v>
      </c>
      <c r="F5251" s="124" t="s">
        <v>15</v>
      </c>
      <c r="G5251" s="124">
        <v>5282</v>
      </c>
      <c r="H5251" s="124"/>
      <c r="I5251" s="128" t="s">
        <v>11308</v>
      </c>
      <c r="J5251" s="124"/>
      <c r="K5251" s="124"/>
      <c r="L5251" s="124"/>
      <c r="M5251" s="124"/>
      <c r="N5251" s="193">
        <v>290.31</v>
      </c>
      <c r="O5251" s="193">
        <v>0</v>
      </c>
      <c r="P5251" s="124" t="s">
        <v>1314</v>
      </c>
    </row>
    <row r="5252" spans="1:16" ht="89.25">
      <c r="A5252" s="257">
        <v>373</v>
      </c>
      <c r="B5252" s="124"/>
      <c r="C5252" s="125" t="s">
        <v>1269</v>
      </c>
      <c r="D5252" s="191">
        <v>43271</v>
      </c>
      <c r="E5252" s="124" t="s">
        <v>9521</v>
      </c>
      <c r="F5252" s="124" t="s">
        <v>1315</v>
      </c>
      <c r="G5252" s="124">
        <v>18136797</v>
      </c>
      <c r="H5252" s="124"/>
      <c r="I5252" s="128" t="s">
        <v>11309</v>
      </c>
      <c r="J5252" s="124"/>
      <c r="K5252" s="124"/>
      <c r="L5252" s="124"/>
      <c r="M5252" s="124"/>
      <c r="N5252" s="193">
        <v>0</v>
      </c>
      <c r="O5252" s="193">
        <v>12873405.109999999</v>
      </c>
      <c r="P5252" s="124" t="s">
        <v>1314</v>
      </c>
    </row>
    <row r="5253" spans="1:16" ht="51">
      <c r="A5253" s="257" t="s">
        <v>620</v>
      </c>
      <c r="B5253" s="124"/>
      <c r="C5253" s="125" t="s">
        <v>714</v>
      </c>
      <c r="D5253" s="191">
        <v>43271</v>
      </c>
      <c r="E5253" s="124" t="s">
        <v>9522</v>
      </c>
      <c r="F5253" s="124" t="s">
        <v>6</v>
      </c>
      <c r="G5253" s="124">
        <v>924911</v>
      </c>
      <c r="H5253" s="124"/>
      <c r="I5253" s="128" t="s">
        <v>11310</v>
      </c>
      <c r="J5253" s="124"/>
      <c r="K5253" s="124"/>
      <c r="L5253" s="124"/>
      <c r="M5253" s="124"/>
      <c r="N5253" s="193">
        <v>0</v>
      </c>
      <c r="O5253" s="193">
        <v>4562.8</v>
      </c>
      <c r="P5253" s="124" t="s">
        <v>1314</v>
      </c>
    </row>
    <row r="5254" spans="1:16" ht="76.5">
      <c r="A5254" s="257">
        <v>25</v>
      </c>
      <c r="B5254" s="124"/>
      <c r="C5254" s="125" t="s">
        <v>694</v>
      </c>
      <c r="D5254" s="191">
        <v>43271</v>
      </c>
      <c r="E5254" s="124" t="s">
        <v>9523</v>
      </c>
      <c r="F5254" s="124" t="s">
        <v>1315</v>
      </c>
      <c r="G5254" s="124">
        <v>18117816</v>
      </c>
      <c r="H5254" s="124"/>
      <c r="I5254" s="128" t="s">
        <v>11311</v>
      </c>
      <c r="J5254" s="124"/>
      <c r="K5254" s="124"/>
      <c r="L5254" s="124"/>
      <c r="M5254" s="124"/>
      <c r="N5254" s="193">
        <v>25609.29</v>
      </c>
      <c r="O5254" s="193">
        <v>0</v>
      </c>
      <c r="P5254" s="124" t="s">
        <v>1314</v>
      </c>
    </row>
    <row r="5255" spans="1:16" ht="76.5">
      <c r="A5255" s="257">
        <v>25</v>
      </c>
      <c r="B5255" s="124"/>
      <c r="C5255" s="125" t="s">
        <v>694</v>
      </c>
      <c r="D5255" s="191">
        <v>43271</v>
      </c>
      <c r="E5255" s="124" t="s">
        <v>9524</v>
      </c>
      <c r="F5255" s="124" t="s">
        <v>1315</v>
      </c>
      <c r="G5255" s="124">
        <v>18117898</v>
      </c>
      <c r="H5255" s="124"/>
      <c r="I5255" s="128" t="s">
        <v>11312</v>
      </c>
      <c r="J5255" s="124"/>
      <c r="K5255" s="124"/>
      <c r="L5255" s="124"/>
      <c r="M5255" s="124"/>
      <c r="N5255" s="193">
        <v>134586.17000000001</v>
      </c>
      <c r="O5255" s="193">
        <v>0</v>
      </c>
      <c r="P5255" s="124" t="s">
        <v>1314</v>
      </c>
    </row>
    <row r="5256" spans="1:16" ht="76.5">
      <c r="A5256" s="257">
        <v>25</v>
      </c>
      <c r="B5256" s="124"/>
      <c r="C5256" s="125" t="s">
        <v>694</v>
      </c>
      <c r="D5256" s="191">
        <v>43271</v>
      </c>
      <c r="E5256" s="124" t="s">
        <v>9525</v>
      </c>
      <c r="F5256" s="124" t="s">
        <v>1315</v>
      </c>
      <c r="G5256" s="124">
        <v>18118134</v>
      </c>
      <c r="H5256" s="124"/>
      <c r="I5256" s="128" t="s">
        <v>11313</v>
      </c>
      <c r="J5256" s="124"/>
      <c r="K5256" s="124"/>
      <c r="L5256" s="124"/>
      <c r="M5256" s="124"/>
      <c r="N5256" s="193">
        <v>400000</v>
      </c>
      <c r="O5256" s="193">
        <v>0</v>
      </c>
      <c r="P5256" s="124" t="s">
        <v>1314</v>
      </c>
    </row>
    <row r="5257" spans="1:16" ht="76.5">
      <c r="A5257" s="257">
        <v>25</v>
      </c>
      <c r="B5257" s="124"/>
      <c r="C5257" s="125" t="s">
        <v>694</v>
      </c>
      <c r="D5257" s="191">
        <v>43271</v>
      </c>
      <c r="E5257" s="124" t="s">
        <v>9526</v>
      </c>
      <c r="F5257" s="124" t="s">
        <v>1315</v>
      </c>
      <c r="G5257" s="124">
        <v>18118136</v>
      </c>
      <c r="H5257" s="124"/>
      <c r="I5257" s="128" t="s">
        <v>11314</v>
      </c>
      <c r="J5257" s="124"/>
      <c r="K5257" s="124"/>
      <c r="L5257" s="124"/>
      <c r="M5257" s="124"/>
      <c r="N5257" s="193">
        <v>423505.51</v>
      </c>
      <c r="O5257" s="193">
        <v>0</v>
      </c>
      <c r="P5257" s="124" t="s">
        <v>1314</v>
      </c>
    </row>
    <row r="5258" spans="1:16" ht="76.5">
      <c r="A5258" s="257">
        <v>25</v>
      </c>
      <c r="B5258" s="124"/>
      <c r="C5258" s="125" t="s">
        <v>694</v>
      </c>
      <c r="D5258" s="191">
        <v>43271</v>
      </c>
      <c r="E5258" s="124" t="s">
        <v>9527</v>
      </c>
      <c r="F5258" s="124" t="s">
        <v>1315</v>
      </c>
      <c r="G5258" s="124">
        <v>18114746</v>
      </c>
      <c r="H5258" s="124"/>
      <c r="I5258" s="128" t="s">
        <v>11315</v>
      </c>
      <c r="J5258" s="124"/>
      <c r="K5258" s="124"/>
      <c r="L5258" s="124"/>
      <c r="M5258" s="124"/>
      <c r="N5258" s="193">
        <v>139543.75</v>
      </c>
      <c r="O5258" s="193">
        <v>0</v>
      </c>
      <c r="P5258" s="124" t="s">
        <v>1314</v>
      </c>
    </row>
    <row r="5259" spans="1:16" ht="76.5">
      <c r="A5259" s="257">
        <v>25</v>
      </c>
      <c r="B5259" s="124"/>
      <c r="C5259" s="125" t="s">
        <v>694</v>
      </c>
      <c r="D5259" s="191">
        <v>43271</v>
      </c>
      <c r="E5259" s="124" t="s">
        <v>9528</v>
      </c>
      <c r="F5259" s="124" t="s">
        <v>1315</v>
      </c>
      <c r="G5259" s="124">
        <v>18131981</v>
      </c>
      <c r="H5259" s="124"/>
      <c r="I5259" s="128" t="s">
        <v>11316</v>
      </c>
      <c r="J5259" s="124"/>
      <c r="K5259" s="124"/>
      <c r="L5259" s="124"/>
      <c r="M5259" s="124"/>
      <c r="N5259" s="193">
        <v>277558.75</v>
      </c>
      <c r="O5259" s="193">
        <v>0</v>
      </c>
      <c r="P5259" s="124" t="s">
        <v>1314</v>
      </c>
    </row>
    <row r="5260" spans="1:16" ht="76.5">
      <c r="A5260" s="257">
        <v>25</v>
      </c>
      <c r="B5260" s="124"/>
      <c r="C5260" s="125" t="s">
        <v>694</v>
      </c>
      <c r="D5260" s="191">
        <v>43271</v>
      </c>
      <c r="E5260" s="124" t="s">
        <v>9529</v>
      </c>
      <c r="F5260" s="124" t="s">
        <v>1315</v>
      </c>
      <c r="G5260" s="124">
        <v>18118135</v>
      </c>
      <c r="H5260" s="124"/>
      <c r="I5260" s="128" t="s">
        <v>11317</v>
      </c>
      <c r="J5260" s="124"/>
      <c r="K5260" s="124"/>
      <c r="L5260" s="124"/>
      <c r="M5260" s="124"/>
      <c r="N5260" s="193">
        <v>598823.02</v>
      </c>
      <c r="O5260" s="193">
        <v>0</v>
      </c>
      <c r="P5260" s="124" t="s">
        <v>1314</v>
      </c>
    </row>
    <row r="5261" spans="1:16" ht="76.5">
      <c r="A5261" s="257">
        <v>25</v>
      </c>
      <c r="B5261" s="124"/>
      <c r="C5261" s="125" t="s">
        <v>694</v>
      </c>
      <c r="D5261" s="191">
        <v>43271</v>
      </c>
      <c r="E5261" s="124" t="s">
        <v>9530</v>
      </c>
      <c r="F5261" s="124" t="s">
        <v>1315</v>
      </c>
      <c r="G5261" s="124">
        <v>18113807</v>
      </c>
      <c r="H5261" s="124"/>
      <c r="I5261" s="128" t="s">
        <v>11318</v>
      </c>
      <c r="J5261" s="124"/>
      <c r="K5261" s="124"/>
      <c r="L5261" s="124"/>
      <c r="M5261" s="124"/>
      <c r="N5261" s="193">
        <v>1021165.78</v>
      </c>
      <c r="O5261" s="193">
        <v>0</v>
      </c>
      <c r="P5261" s="124" t="s">
        <v>1314</v>
      </c>
    </row>
    <row r="5262" spans="1:16" ht="76.5">
      <c r="A5262" s="257">
        <v>25</v>
      </c>
      <c r="B5262" s="124"/>
      <c r="C5262" s="125" t="s">
        <v>694</v>
      </c>
      <c r="D5262" s="191">
        <v>43271</v>
      </c>
      <c r="E5262" s="124" t="s">
        <v>9531</v>
      </c>
      <c r="F5262" s="124" t="s">
        <v>1315</v>
      </c>
      <c r="G5262" s="124">
        <v>18114239</v>
      </c>
      <c r="H5262" s="124"/>
      <c r="I5262" s="128" t="s">
        <v>11319</v>
      </c>
      <c r="J5262" s="124"/>
      <c r="K5262" s="124"/>
      <c r="L5262" s="124"/>
      <c r="M5262" s="124"/>
      <c r="N5262" s="193">
        <v>580250.49</v>
      </c>
      <c r="O5262" s="193">
        <v>0</v>
      </c>
      <c r="P5262" s="124" t="s">
        <v>1314</v>
      </c>
    </row>
    <row r="5263" spans="1:16" ht="76.5">
      <c r="A5263" s="257">
        <v>25</v>
      </c>
      <c r="B5263" s="124"/>
      <c r="C5263" s="125" t="s">
        <v>694</v>
      </c>
      <c r="D5263" s="191">
        <v>43271</v>
      </c>
      <c r="E5263" s="124" t="s">
        <v>9532</v>
      </c>
      <c r="F5263" s="124" t="s">
        <v>1315</v>
      </c>
      <c r="G5263" s="124">
        <v>18131979</v>
      </c>
      <c r="H5263" s="124"/>
      <c r="I5263" s="128" t="s">
        <v>11320</v>
      </c>
      <c r="J5263" s="124"/>
      <c r="K5263" s="124"/>
      <c r="L5263" s="124"/>
      <c r="M5263" s="124"/>
      <c r="N5263" s="193">
        <v>302748.02</v>
      </c>
      <c r="O5263" s="193">
        <v>0</v>
      </c>
      <c r="P5263" s="124" t="s">
        <v>1314</v>
      </c>
    </row>
    <row r="5264" spans="1:16" ht="76.5">
      <c r="A5264" s="257">
        <v>25</v>
      </c>
      <c r="B5264" s="124"/>
      <c r="C5264" s="125" t="s">
        <v>694</v>
      </c>
      <c r="D5264" s="191">
        <v>43271</v>
      </c>
      <c r="E5264" s="124" t="s">
        <v>9533</v>
      </c>
      <c r="F5264" s="124" t="s">
        <v>1315</v>
      </c>
      <c r="G5264" s="124">
        <v>18118142</v>
      </c>
      <c r="H5264" s="124"/>
      <c r="I5264" s="128" t="s">
        <v>11321</v>
      </c>
      <c r="J5264" s="124"/>
      <c r="K5264" s="124"/>
      <c r="L5264" s="124"/>
      <c r="M5264" s="124"/>
      <c r="N5264" s="193">
        <v>293179.39</v>
      </c>
      <c r="O5264" s="193">
        <v>0</v>
      </c>
      <c r="P5264" s="124" t="s">
        <v>1314</v>
      </c>
    </row>
    <row r="5265" spans="1:16" ht="76.5">
      <c r="A5265" s="257">
        <v>25</v>
      </c>
      <c r="B5265" s="124"/>
      <c r="C5265" s="125" t="s">
        <v>694</v>
      </c>
      <c r="D5265" s="191">
        <v>43271</v>
      </c>
      <c r="E5265" s="124" t="s">
        <v>9534</v>
      </c>
      <c r="F5265" s="124" t="s">
        <v>1315</v>
      </c>
      <c r="G5265" s="124">
        <v>18118140</v>
      </c>
      <c r="H5265" s="124"/>
      <c r="I5265" s="128" t="s">
        <v>11322</v>
      </c>
      <c r="J5265" s="124"/>
      <c r="K5265" s="124"/>
      <c r="L5265" s="124"/>
      <c r="M5265" s="124"/>
      <c r="N5265" s="193">
        <v>24976.19</v>
      </c>
      <c r="O5265" s="193">
        <v>0</v>
      </c>
      <c r="P5265" s="124" t="s">
        <v>1314</v>
      </c>
    </row>
    <row r="5266" spans="1:16" ht="76.5">
      <c r="A5266" s="257">
        <v>25</v>
      </c>
      <c r="B5266" s="124"/>
      <c r="C5266" s="125" t="s">
        <v>694</v>
      </c>
      <c r="D5266" s="191">
        <v>43271</v>
      </c>
      <c r="E5266" s="124" t="s">
        <v>9535</v>
      </c>
      <c r="F5266" s="124" t="s">
        <v>1315</v>
      </c>
      <c r="G5266" s="124">
        <v>18118137</v>
      </c>
      <c r="H5266" s="124"/>
      <c r="I5266" s="128" t="s">
        <v>11323</v>
      </c>
      <c r="J5266" s="124"/>
      <c r="K5266" s="124"/>
      <c r="L5266" s="124"/>
      <c r="M5266" s="124"/>
      <c r="N5266" s="193">
        <v>104065.64</v>
      </c>
      <c r="O5266" s="193">
        <v>0</v>
      </c>
      <c r="P5266" s="124" t="s">
        <v>1314</v>
      </c>
    </row>
    <row r="5267" spans="1:16" ht="76.5">
      <c r="A5267" s="257">
        <v>25</v>
      </c>
      <c r="B5267" s="124"/>
      <c r="C5267" s="125" t="s">
        <v>694</v>
      </c>
      <c r="D5267" s="191">
        <v>43271</v>
      </c>
      <c r="E5267" s="124" t="s">
        <v>9536</v>
      </c>
      <c r="F5267" s="124" t="s">
        <v>1315</v>
      </c>
      <c r="G5267" s="124">
        <v>18118132</v>
      </c>
      <c r="H5267" s="124"/>
      <c r="I5267" s="128" t="s">
        <v>11324</v>
      </c>
      <c r="J5267" s="124"/>
      <c r="K5267" s="124"/>
      <c r="L5267" s="124"/>
      <c r="M5267" s="124"/>
      <c r="N5267" s="193">
        <v>299947.36</v>
      </c>
      <c r="O5267" s="193">
        <v>0</v>
      </c>
      <c r="P5267" s="124" t="s">
        <v>1314</v>
      </c>
    </row>
    <row r="5268" spans="1:16" ht="76.5">
      <c r="A5268" s="257">
        <v>25</v>
      </c>
      <c r="B5268" s="124"/>
      <c r="C5268" s="125" t="s">
        <v>694</v>
      </c>
      <c r="D5268" s="191">
        <v>43271</v>
      </c>
      <c r="E5268" s="124" t="s">
        <v>9537</v>
      </c>
      <c r="F5268" s="124" t="s">
        <v>1315</v>
      </c>
      <c r="G5268" s="124">
        <v>18118092</v>
      </c>
      <c r="H5268" s="124"/>
      <c r="I5268" s="128" t="s">
        <v>11325</v>
      </c>
      <c r="J5268" s="124"/>
      <c r="K5268" s="124"/>
      <c r="L5268" s="124"/>
      <c r="M5268" s="124"/>
      <c r="N5268" s="193">
        <v>63993.82</v>
      </c>
      <c r="O5268" s="193">
        <v>0</v>
      </c>
      <c r="P5268" s="124" t="s">
        <v>1314</v>
      </c>
    </row>
    <row r="5269" spans="1:16" ht="76.5">
      <c r="A5269" s="257">
        <v>25</v>
      </c>
      <c r="B5269" s="124"/>
      <c r="C5269" s="125" t="s">
        <v>694</v>
      </c>
      <c r="D5269" s="191">
        <v>43271</v>
      </c>
      <c r="E5269" s="124" t="s">
        <v>9538</v>
      </c>
      <c r="F5269" s="124" t="s">
        <v>1315</v>
      </c>
      <c r="G5269" s="124">
        <v>18131980</v>
      </c>
      <c r="H5269" s="124"/>
      <c r="I5269" s="128" t="s">
        <v>11326</v>
      </c>
      <c r="J5269" s="124"/>
      <c r="K5269" s="124"/>
      <c r="L5269" s="124"/>
      <c r="M5269" s="124"/>
      <c r="N5269" s="193">
        <v>241284.17</v>
      </c>
      <c r="O5269" s="193">
        <v>0</v>
      </c>
      <c r="P5269" s="124" t="s">
        <v>1314</v>
      </c>
    </row>
    <row r="5270" spans="1:16" ht="76.5">
      <c r="A5270" s="257">
        <v>25</v>
      </c>
      <c r="B5270" s="124"/>
      <c r="C5270" s="125" t="s">
        <v>694</v>
      </c>
      <c r="D5270" s="191">
        <v>43271</v>
      </c>
      <c r="E5270" s="124" t="s">
        <v>9539</v>
      </c>
      <c r="F5270" s="124" t="s">
        <v>1315</v>
      </c>
      <c r="G5270" s="124">
        <v>18117983</v>
      </c>
      <c r="H5270" s="124"/>
      <c r="I5270" s="128" t="s">
        <v>11327</v>
      </c>
      <c r="J5270" s="124"/>
      <c r="K5270" s="124"/>
      <c r="L5270" s="124"/>
      <c r="M5270" s="124"/>
      <c r="N5270" s="193">
        <v>406575.66</v>
      </c>
      <c r="O5270" s="193">
        <v>0</v>
      </c>
      <c r="P5270" s="124" t="s">
        <v>1314</v>
      </c>
    </row>
    <row r="5271" spans="1:16" ht="76.5">
      <c r="A5271" s="257">
        <v>25</v>
      </c>
      <c r="B5271" s="124"/>
      <c r="C5271" s="125" t="s">
        <v>694</v>
      </c>
      <c r="D5271" s="191">
        <v>43271</v>
      </c>
      <c r="E5271" s="124" t="s">
        <v>9540</v>
      </c>
      <c r="F5271" s="124" t="s">
        <v>1315</v>
      </c>
      <c r="G5271" s="124">
        <v>18117981</v>
      </c>
      <c r="H5271" s="124"/>
      <c r="I5271" s="128" t="s">
        <v>11328</v>
      </c>
      <c r="J5271" s="124"/>
      <c r="K5271" s="124"/>
      <c r="L5271" s="124"/>
      <c r="M5271" s="124"/>
      <c r="N5271" s="193">
        <v>383993.9</v>
      </c>
      <c r="O5271" s="193">
        <v>0</v>
      </c>
      <c r="P5271" s="124" t="s">
        <v>1314</v>
      </c>
    </row>
    <row r="5272" spans="1:16" ht="76.5">
      <c r="A5272" s="257">
        <v>25</v>
      </c>
      <c r="B5272" s="124"/>
      <c r="C5272" s="125" t="s">
        <v>694</v>
      </c>
      <c r="D5272" s="191">
        <v>43271</v>
      </c>
      <c r="E5272" s="124" t="s">
        <v>9541</v>
      </c>
      <c r="F5272" s="124" t="s">
        <v>1315</v>
      </c>
      <c r="G5272" s="124">
        <v>18117979</v>
      </c>
      <c r="H5272" s="124"/>
      <c r="I5272" s="128" t="s">
        <v>11329</v>
      </c>
      <c r="J5272" s="124"/>
      <c r="K5272" s="124"/>
      <c r="L5272" s="124"/>
      <c r="M5272" s="124"/>
      <c r="N5272" s="193">
        <v>34897.870000000003</v>
      </c>
      <c r="O5272" s="193">
        <v>0</v>
      </c>
      <c r="P5272" s="124" t="s">
        <v>1314</v>
      </c>
    </row>
    <row r="5273" spans="1:16" ht="76.5">
      <c r="A5273" s="257">
        <v>25</v>
      </c>
      <c r="B5273" s="124"/>
      <c r="C5273" s="125" t="s">
        <v>694</v>
      </c>
      <c r="D5273" s="191">
        <v>43271</v>
      </c>
      <c r="E5273" s="124" t="s">
        <v>9542</v>
      </c>
      <c r="F5273" s="124" t="s">
        <v>1315</v>
      </c>
      <c r="G5273" s="124">
        <v>18117977</v>
      </c>
      <c r="H5273" s="124"/>
      <c r="I5273" s="128" t="s">
        <v>11330</v>
      </c>
      <c r="J5273" s="124"/>
      <c r="K5273" s="124"/>
      <c r="L5273" s="124"/>
      <c r="M5273" s="124"/>
      <c r="N5273" s="193">
        <v>251534.87</v>
      </c>
      <c r="O5273" s="193">
        <v>0</v>
      </c>
      <c r="P5273" s="124" t="s">
        <v>1314</v>
      </c>
    </row>
    <row r="5274" spans="1:16" ht="76.5">
      <c r="A5274" s="257">
        <v>25</v>
      </c>
      <c r="B5274" s="124"/>
      <c r="C5274" s="125" t="s">
        <v>694</v>
      </c>
      <c r="D5274" s="191">
        <v>43271</v>
      </c>
      <c r="E5274" s="124" t="s">
        <v>9543</v>
      </c>
      <c r="F5274" s="124" t="s">
        <v>1315</v>
      </c>
      <c r="G5274" s="124">
        <v>18117974</v>
      </c>
      <c r="H5274" s="124"/>
      <c r="I5274" s="128" t="s">
        <v>11331</v>
      </c>
      <c r="J5274" s="124"/>
      <c r="K5274" s="124"/>
      <c r="L5274" s="124"/>
      <c r="M5274" s="124"/>
      <c r="N5274" s="193">
        <v>429865.65</v>
      </c>
      <c r="O5274" s="193">
        <v>0</v>
      </c>
      <c r="P5274" s="124" t="s">
        <v>1314</v>
      </c>
    </row>
    <row r="5275" spans="1:16" ht="76.5">
      <c r="A5275" s="257">
        <v>25</v>
      </c>
      <c r="B5275" s="124"/>
      <c r="C5275" s="125" t="s">
        <v>694</v>
      </c>
      <c r="D5275" s="191">
        <v>43271</v>
      </c>
      <c r="E5275" s="124" t="s">
        <v>9544</v>
      </c>
      <c r="F5275" s="124" t="s">
        <v>1315</v>
      </c>
      <c r="G5275" s="124">
        <v>18117946</v>
      </c>
      <c r="H5275" s="124"/>
      <c r="I5275" s="128" t="s">
        <v>11332</v>
      </c>
      <c r="J5275" s="124"/>
      <c r="K5275" s="124"/>
      <c r="L5275" s="124"/>
      <c r="M5275" s="124"/>
      <c r="N5275" s="193">
        <v>429112.16</v>
      </c>
      <c r="O5275" s="193">
        <v>0</v>
      </c>
      <c r="P5275" s="124" t="s">
        <v>1314</v>
      </c>
    </row>
    <row r="5276" spans="1:16" ht="76.5">
      <c r="A5276" s="257">
        <v>25</v>
      </c>
      <c r="B5276" s="124"/>
      <c r="C5276" s="125" t="s">
        <v>694</v>
      </c>
      <c r="D5276" s="191">
        <v>43271</v>
      </c>
      <c r="E5276" s="124" t="s">
        <v>9545</v>
      </c>
      <c r="F5276" s="124" t="s">
        <v>1315</v>
      </c>
      <c r="G5276" s="124">
        <v>18117944</v>
      </c>
      <c r="H5276" s="124"/>
      <c r="I5276" s="128" t="s">
        <v>11333</v>
      </c>
      <c r="J5276" s="124"/>
      <c r="K5276" s="124"/>
      <c r="L5276" s="124"/>
      <c r="M5276" s="124"/>
      <c r="N5276" s="193">
        <v>401983.57</v>
      </c>
      <c r="O5276" s="193">
        <v>0</v>
      </c>
      <c r="P5276" s="124" t="s">
        <v>1314</v>
      </c>
    </row>
    <row r="5277" spans="1:16" ht="76.5">
      <c r="A5277" s="257">
        <v>25</v>
      </c>
      <c r="B5277" s="124"/>
      <c r="C5277" s="125" t="s">
        <v>694</v>
      </c>
      <c r="D5277" s="191">
        <v>43271</v>
      </c>
      <c r="E5277" s="124" t="s">
        <v>9546</v>
      </c>
      <c r="F5277" s="124" t="s">
        <v>1315</v>
      </c>
      <c r="G5277" s="124">
        <v>18117934</v>
      </c>
      <c r="H5277" s="124"/>
      <c r="I5277" s="128" t="s">
        <v>11334</v>
      </c>
      <c r="J5277" s="124"/>
      <c r="K5277" s="124"/>
      <c r="L5277" s="124"/>
      <c r="M5277" s="124"/>
      <c r="N5277" s="193">
        <v>309038.96999999997</v>
      </c>
      <c r="O5277" s="193">
        <v>0</v>
      </c>
      <c r="P5277" s="124" t="s">
        <v>1314</v>
      </c>
    </row>
    <row r="5278" spans="1:16" ht="76.5">
      <c r="A5278" s="257">
        <v>25</v>
      </c>
      <c r="B5278" s="124"/>
      <c r="C5278" s="125" t="s">
        <v>694</v>
      </c>
      <c r="D5278" s="191">
        <v>43271</v>
      </c>
      <c r="E5278" s="124" t="s">
        <v>9547</v>
      </c>
      <c r="F5278" s="124" t="s">
        <v>1315</v>
      </c>
      <c r="G5278" s="124">
        <v>18117900</v>
      </c>
      <c r="H5278" s="124"/>
      <c r="I5278" s="128" t="s">
        <v>11335</v>
      </c>
      <c r="J5278" s="124"/>
      <c r="K5278" s="124"/>
      <c r="L5278" s="124"/>
      <c r="M5278" s="124"/>
      <c r="N5278" s="193">
        <v>427162.62</v>
      </c>
      <c r="O5278" s="193">
        <v>0</v>
      </c>
      <c r="P5278" s="124" t="s">
        <v>1314</v>
      </c>
    </row>
    <row r="5279" spans="1:16" ht="76.5">
      <c r="A5279" s="257">
        <v>25</v>
      </c>
      <c r="B5279" s="124"/>
      <c r="C5279" s="125" t="s">
        <v>694</v>
      </c>
      <c r="D5279" s="191">
        <v>43271</v>
      </c>
      <c r="E5279" s="124" t="s">
        <v>9548</v>
      </c>
      <c r="F5279" s="124" t="s">
        <v>1315</v>
      </c>
      <c r="G5279" s="124">
        <v>18117889</v>
      </c>
      <c r="H5279" s="124"/>
      <c r="I5279" s="128" t="s">
        <v>11336</v>
      </c>
      <c r="J5279" s="124"/>
      <c r="K5279" s="124"/>
      <c r="L5279" s="124"/>
      <c r="M5279" s="124"/>
      <c r="N5279" s="193">
        <v>592420.46</v>
      </c>
      <c r="O5279" s="193">
        <v>0</v>
      </c>
      <c r="P5279" s="124" t="s">
        <v>1314</v>
      </c>
    </row>
    <row r="5280" spans="1:16" ht="76.5">
      <c r="A5280" s="257">
        <v>25</v>
      </c>
      <c r="B5280" s="124"/>
      <c r="C5280" s="125" t="s">
        <v>694</v>
      </c>
      <c r="D5280" s="191">
        <v>43271</v>
      </c>
      <c r="E5280" s="124" t="s">
        <v>9549</v>
      </c>
      <c r="F5280" s="124" t="s">
        <v>1315</v>
      </c>
      <c r="G5280" s="124">
        <v>18116058</v>
      </c>
      <c r="H5280" s="124"/>
      <c r="I5280" s="128" t="s">
        <v>11337</v>
      </c>
      <c r="J5280" s="124"/>
      <c r="K5280" s="124"/>
      <c r="L5280" s="124"/>
      <c r="M5280" s="124"/>
      <c r="N5280" s="193">
        <v>357722.99</v>
      </c>
      <c r="O5280" s="193">
        <v>0</v>
      </c>
      <c r="P5280" s="124" t="s">
        <v>1314</v>
      </c>
    </row>
    <row r="5281" spans="1:16" ht="76.5">
      <c r="A5281" s="257">
        <v>25</v>
      </c>
      <c r="B5281" s="124"/>
      <c r="C5281" s="125" t="s">
        <v>694</v>
      </c>
      <c r="D5281" s="191">
        <v>43271</v>
      </c>
      <c r="E5281" s="124" t="s">
        <v>9550</v>
      </c>
      <c r="F5281" s="124" t="s">
        <v>1315</v>
      </c>
      <c r="G5281" s="124">
        <v>18116394</v>
      </c>
      <c r="H5281" s="124"/>
      <c r="I5281" s="128" t="s">
        <v>11338</v>
      </c>
      <c r="J5281" s="124"/>
      <c r="K5281" s="124"/>
      <c r="L5281" s="124"/>
      <c r="M5281" s="124"/>
      <c r="N5281" s="193">
        <v>164168.85999999999</v>
      </c>
      <c r="O5281" s="193">
        <v>0</v>
      </c>
      <c r="P5281" s="124" t="s">
        <v>1314</v>
      </c>
    </row>
    <row r="5282" spans="1:16" ht="76.5">
      <c r="A5282" s="257">
        <v>25</v>
      </c>
      <c r="B5282" s="124"/>
      <c r="C5282" s="125" t="s">
        <v>694</v>
      </c>
      <c r="D5282" s="191">
        <v>43271</v>
      </c>
      <c r="E5282" s="124" t="s">
        <v>9551</v>
      </c>
      <c r="F5282" s="124" t="s">
        <v>1315</v>
      </c>
      <c r="G5282" s="124">
        <v>18116396</v>
      </c>
      <c r="H5282" s="124"/>
      <c r="I5282" s="128" t="s">
        <v>11339</v>
      </c>
      <c r="J5282" s="124"/>
      <c r="K5282" s="124"/>
      <c r="L5282" s="124"/>
      <c r="M5282" s="124"/>
      <c r="N5282" s="193">
        <v>83486.27</v>
      </c>
      <c r="O5282" s="193">
        <v>0</v>
      </c>
      <c r="P5282" s="124" t="s">
        <v>1314</v>
      </c>
    </row>
    <row r="5283" spans="1:16" ht="76.5">
      <c r="A5283" s="257">
        <v>25</v>
      </c>
      <c r="B5283" s="124"/>
      <c r="C5283" s="125" t="s">
        <v>694</v>
      </c>
      <c r="D5283" s="191">
        <v>43271</v>
      </c>
      <c r="E5283" s="124" t="s">
        <v>9552</v>
      </c>
      <c r="F5283" s="124" t="s">
        <v>1315</v>
      </c>
      <c r="G5283" s="124">
        <v>18116474</v>
      </c>
      <c r="H5283" s="124"/>
      <c r="I5283" s="128" t="s">
        <v>11340</v>
      </c>
      <c r="J5283" s="124"/>
      <c r="K5283" s="124"/>
      <c r="L5283" s="124"/>
      <c r="M5283" s="124"/>
      <c r="N5283" s="193">
        <v>303661.77</v>
      </c>
      <c r="O5283" s="193">
        <v>0</v>
      </c>
      <c r="P5283" s="124" t="s">
        <v>1314</v>
      </c>
    </row>
    <row r="5284" spans="1:16" ht="76.5">
      <c r="A5284" s="257">
        <v>25</v>
      </c>
      <c r="B5284" s="124"/>
      <c r="C5284" s="125" t="s">
        <v>694</v>
      </c>
      <c r="D5284" s="191">
        <v>43271</v>
      </c>
      <c r="E5284" s="124" t="s">
        <v>9553</v>
      </c>
      <c r="F5284" s="124" t="s">
        <v>1315</v>
      </c>
      <c r="G5284" s="124">
        <v>18116495</v>
      </c>
      <c r="H5284" s="124"/>
      <c r="I5284" s="128" t="s">
        <v>11341</v>
      </c>
      <c r="J5284" s="124"/>
      <c r="K5284" s="124"/>
      <c r="L5284" s="124"/>
      <c r="M5284" s="124"/>
      <c r="N5284" s="193">
        <v>296355.01</v>
      </c>
      <c r="O5284" s="193">
        <v>0</v>
      </c>
      <c r="P5284" s="124" t="s">
        <v>1314</v>
      </c>
    </row>
    <row r="5285" spans="1:16" ht="76.5">
      <c r="A5285" s="257">
        <v>25</v>
      </c>
      <c r="B5285" s="124"/>
      <c r="C5285" s="125" t="s">
        <v>694</v>
      </c>
      <c r="D5285" s="191">
        <v>43271</v>
      </c>
      <c r="E5285" s="124" t="s">
        <v>9554</v>
      </c>
      <c r="F5285" s="124" t="s">
        <v>1315</v>
      </c>
      <c r="G5285" s="124">
        <v>18116506</v>
      </c>
      <c r="H5285" s="124"/>
      <c r="I5285" s="128" t="s">
        <v>11342</v>
      </c>
      <c r="J5285" s="124"/>
      <c r="K5285" s="124"/>
      <c r="L5285" s="124"/>
      <c r="M5285" s="124"/>
      <c r="N5285" s="193">
        <v>372965.66</v>
      </c>
      <c r="O5285" s="193">
        <v>0</v>
      </c>
      <c r="P5285" s="124" t="s">
        <v>1314</v>
      </c>
    </row>
    <row r="5286" spans="1:16" ht="76.5">
      <c r="A5286" s="257">
        <v>25</v>
      </c>
      <c r="B5286" s="124"/>
      <c r="C5286" s="125" t="s">
        <v>694</v>
      </c>
      <c r="D5286" s="191">
        <v>43271</v>
      </c>
      <c r="E5286" s="124" t="s">
        <v>9555</v>
      </c>
      <c r="F5286" s="124" t="s">
        <v>1315</v>
      </c>
      <c r="G5286" s="124">
        <v>18116534</v>
      </c>
      <c r="H5286" s="124"/>
      <c r="I5286" s="128" t="s">
        <v>11343</v>
      </c>
      <c r="J5286" s="124"/>
      <c r="K5286" s="124"/>
      <c r="L5286" s="124"/>
      <c r="M5286" s="124"/>
      <c r="N5286" s="193">
        <v>400000</v>
      </c>
      <c r="O5286" s="193">
        <v>0</v>
      </c>
      <c r="P5286" s="124" t="s">
        <v>1314</v>
      </c>
    </row>
    <row r="5287" spans="1:16" ht="76.5">
      <c r="A5287" s="257">
        <v>25</v>
      </c>
      <c r="B5287" s="124"/>
      <c r="C5287" s="125" t="s">
        <v>694</v>
      </c>
      <c r="D5287" s="191">
        <v>43271</v>
      </c>
      <c r="E5287" s="124" t="s">
        <v>9556</v>
      </c>
      <c r="F5287" s="124" t="s">
        <v>1315</v>
      </c>
      <c r="G5287" s="124">
        <v>18116577</v>
      </c>
      <c r="H5287" s="124"/>
      <c r="I5287" s="128" t="s">
        <v>11344</v>
      </c>
      <c r="J5287" s="124"/>
      <c r="K5287" s="124"/>
      <c r="L5287" s="124"/>
      <c r="M5287" s="124"/>
      <c r="N5287" s="193">
        <v>130379.62</v>
      </c>
      <c r="O5287" s="193">
        <v>0</v>
      </c>
      <c r="P5287" s="124" t="s">
        <v>1314</v>
      </c>
    </row>
    <row r="5288" spans="1:16" ht="76.5">
      <c r="A5288" s="257">
        <v>25</v>
      </c>
      <c r="B5288" s="124"/>
      <c r="C5288" s="125" t="s">
        <v>694</v>
      </c>
      <c r="D5288" s="191">
        <v>43271</v>
      </c>
      <c r="E5288" s="124" t="s">
        <v>9557</v>
      </c>
      <c r="F5288" s="124" t="s">
        <v>1315</v>
      </c>
      <c r="G5288" s="124">
        <v>18116585</v>
      </c>
      <c r="H5288" s="124"/>
      <c r="I5288" s="128" t="s">
        <v>11345</v>
      </c>
      <c r="J5288" s="124"/>
      <c r="K5288" s="124"/>
      <c r="L5288" s="124"/>
      <c r="M5288" s="124"/>
      <c r="N5288" s="193">
        <v>359959.23</v>
      </c>
      <c r="O5288" s="193">
        <v>0</v>
      </c>
      <c r="P5288" s="124" t="s">
        <v>1314</v>
      </c>
    </row>
    <row r="5289" spans="1:16" ht="76.5">
      <c r="A5289" s="257">
        <v>25</v>
      </c>
      <c r="B5289" s="124"/>
      <c r="C5289" s="125" t="s">
        <v>694</v>
      </c>
      <c r="D5289" s="191">
        <v>43271</v>
      </c>
      <c r="E5289" s="124" t="s">
        <v>9558</v>
      </c>
      <c r="F5289" s="124" t="s">
        <v>1315</v>
      </c>
      <c r="G5289" s="124">
        <v>18116984</v>
      </c>
      <c r="H5289" s="124"/>
      <c r="I5289" s="128" t="s">
        <v>11346</v>
      </c>
      <c r="J5289" s="124"/>
      <c r="K5289" s="124"/>
      <c r="L5289" s="124"/>
      <c r="M5289" s="124"/>
      <c r="N5289" s="193">
        <v>63390.39</v>
      </c>
      <c r="O5289" s="193">
        <v>0</v>
      </c>
      <c r="P5289" s="124" t="s">
        <v>1314</v>
      </c>
    </row>
    <row r="5290" spans="1:16" ht="76.5">
      <c r="A5290" s="257">
        <v>25</v>
      </c>
      <c r="B5290" s="124"/>
      <c r="C5290" s="125" t="s">
        <v>694</v>
      </c>
      <c r="D5290" s="191">
        <v>43271</v>
      </c>
      <c r="E5290" s="124" t="s">
        <v>9559</v>
      </c>
      <c r="F5290" s="124" t="s">
        <v>1315</v>
      </c>
      <c r="G5290" s="124">
        <v>18117153</v>
      </c>
      <c r="H5290" s="124"/>
      <c r="I5290" s="128" t="s">
        <v>11347</v>
      </c>
      <c r="J5290" s="124"/>
      <c r="K5290" s="124"/>
      <c r="L5290" s="124"/>
      <c r="M5290" s="124"/>
      <c r="N5290" s="193">
        <v>399802.7</v>
      </c>
      <c r="O5290" s="193">
        <v>0</v>
      </c>
      <c r="P5290" s="124" t="s">
        <v>1314</v>
      </c>
    </row>
    <row r="5291" spans="1:16" ht="76.5">
      <c r="A5291" s="257">
        <v>25</v>
      </c>
      <c r="B5291" s="124"/>
      <c r="C5291" s="125" t="s">
        <v>694</v>
      </c>
      <c r="D5291" s="191">
        <v>43271</v>
      </c>
      <c r="E5291" s="124" t="s">
        <v>9560</v>
      </c>
      <c r="F5291" s="124" t="s">
        <v>1315</v>
      </c>
      <c r="G5291" s="124">
        <v>18117156</v>
      </c>
      <c r="H5291" s="124"/>
      <c r="I5291" s="128" t="s">
        <v>11348</v>
      </c>
      <c r="J5291" s="124"/>
      <c r="K5291" s="124"/>
      <c r="L5291" s="124"/>
      <c r="M5291" s="124"/>
      <c r="N5291" s="193">
        <v>315881.7</v>
      </c>
      <c r="O5291" s="193">
        <v>0</v>
      </c>
      <c r="P5291" s="124" t="s">
        <v>1314</v>
      </c>
    </row>
    <row r="5292" spans="1:16" ht="76.5">
      <c r="A5292" s="257">
        <v>25</v>
      </c>
      <c r="B5292" s="124"/>
      <c r="C5292" s="125" t="s">
        <v>694</v>
      </c>
      <c r="D5292" s="191">
        <v>43271</v>
      </c>
      <c r="E5292" s="124" t="s">
        <v>9561</v>
      </c>
      <c r="F5292" s="124" t="s">
        <v>1315</v>
      </c>
      <c r="G5292" s="124">
        <v>18117165</v>
      </c>
      <c r="H5292" s="124"/>
      <c r="I5292" s="128" t="s">
        <v>11349</v>
      </c>
      <c r="J5292" s="124"/>
      <c r="K5292" s="124"/>
      <c r="L5292" s="124"/>
      <c r="M5292" s="124"/>
      <c r="N5292" s="193">
        <v>106425.06</v>
      </c>
      <c r="O5292" s="193">
        <v>0</v>
      </c>
      <c r="P5292" s="124" t="s">
        <v>1314</v>
      </c>
    </row>
    <row r="5293" spans="1:16" ht="76.5">
      <c r="A5293" s="257">
        <v>25</v>
      </c>
      <c r="B5293" s="124"/>
      <c r="C5293" s="125" t="s">
        <v>694</v>
      </c>
      <c r="D5293" s="191">
        <v>43271</v>
      </c>
      <c r="E5293" s="124" t="s">
        <v>9562</v>
      </c>
      <c r="F5293" s="124" t="s">
        <v>1315</v>
      </c>
      <c r="G5293" s="124">
        <v>18117168</v>
      </c>
      <c r="H5293" s="124"/>
      <c r="I5293" s="128" t="s">
        <v>11350</v>
      </c>
      <c r="J5293" s="124"/>
      <c r="K5293" s="124"/>
      <c r="L5293" s="124"/>
      <c r="M5293" s="124"/>
      <c r="N5293" s="193">
        <v>331321.15000000002</v>
      </c>
      <c r="O5293" s="193">
        <v>0</v>
      </c>
      <c r="P5293" s="124" t="s">
        <v>1314</v>
      </c>
    </row>
    <row r="5294" spans="1:16" ht="76.5">
      <c r="A5294" s="257">
        <v>25</v>
      </c>
      <c r="B5294" s="124"/>
      <c r="C5294" s="125" t="s">
        <v>694</v>
      </c>
      <c r="D5294" s="191">
        <v>43271</v>
      </c>
      <c r="E5294" s="124" t="s">
        <v>9563</v>
      </c>
      <c r="F5294" s="124" t="s">
        <v>1315</v>
      </c>
      <c r="G5294" s="124">
        <v>18117409</v>
      </c>
      <c r="H5294" s="124"/>
      <c r="I5294" s="128" t="s">
        <v>11351</v>
      </c>
      <c r="J5294" s="124"/>
      <c r="K5294" s="124"/>
      <c r="L5294" s="124"/>
      <c r="M5294" s="124"/>
      <c r="N5294" s="193">
        <v>752610.9</v>
      </c>
      <c r="O5294" s="193">
        <v>0</v>
      </c>
      <c r="P5294" s="124" t="s">
        <v>1314</v>
      </c>
    </row>
    <row r="5295" spans="1:16" ht="76.5">
      <c r="A5295" s="257">
        <v>25</v>
      </c>
      <c r="B5295" s="124"/>
      <c r="C5295" s="125" t="s">
        <v>694</v>
      </c>
      <c r="D5295" s="191">
        <v>43271</v>
      </c>
      <c r="E5295" s="124" t="s">
        <v>9564</v>
      </c>
      <c r="F5295" s="124" t="s">
        <v>1315</v>
      </c>
      <c r="G5295" s="124">
        <v>18117602</v>
      </c>
      <c r="H5295" s="124"/>
      <c r="I5295" s="128" t="s">
        <v>11352</v>
      </c>
      <c r="J5295" s="124"/>
      <c r="K5295" s="124"/>
      <c r="L5295" s="124"/>
      <c r="M5295" s="124"/>
      <c r="N5295" s="193">
        <v>1614102.47</v>
      </c>
      <c r="O5295" s="193">
        <v>0</v>
      </c>
      <c r="P5295" s="124" t="s">
        <v>1314</v>
      </c>
    </row>
    <row r="5296" spans="1:16" ht="76.5">
      <c r="A5296" s="257">
        <v>25</v>
      </c>
      <c r="B5296" s="124"/>
      <c r="C5296" s="125" t="s">
        <v>694</v>
      </c>
      <c r="D5296" s="191">
        <v>43271</v>
      </c>
      <c r="E5296" s="124" t="s">
        <v>9565</v>
      </c>
      <c r="F5296" s="124" t="s">
        <v>1315</v>
      </c>
      <c r="G5296" s="124">
        <v>18117886</v>
      </c>
      <c r="H5296" s="124"/>
      <c r="I5296" s="128" t="s">
        <v>11353</v>
      </c>
      <c r="J5296" s="124"/>
      <c r="K5296" s="124"/>
      <c r="L5296" s="124"/>
      <c r="M5296" s="124"/>
      <c r="N5296" s="193">
        <v>1101155.76</v>
      </c>
      <c r="O5296" s="193">
        <v>0</v>
      </c>
      <c r="P5296" s="124" t="s">
        <v>1314</v>
      </c>
    </row>
    <row r="5297" spans="1:16" ht="76.5">
      <c r="A5297" s="257">
        <v>25</v>
      </c>
      <c r="B5297" s="124"/>
      <c r="C5297" s="125" t="s">
        <v>694</v>
      </c>
      <c r="D5297" s="191">
        <v>43271</v>
      </c>
      <c r="E5297" s="124" t="s">
        <v>9566</v>
      </c>
      <c r="F5297" s="124" t="s">
        <v>1315</v>
      </c>
      <c r="G5297" s="124">
        <v>18117899</v>
      </c>
      <c r="H5297" s="124"/>
      <c r="I5297" s="128" t="s">
        <v>11354</v>
      </c>
      <c r="J5297" s="124"/>
      <c r="K5297" s="124"/>
      <c r="L5297" s="124"/>
      <c r="M5297" s="124"/>
      <c r="N5297" s="193">
        <v>785693.71</v>
      </c>
      <c r="O5297" s="193">
        <v>0</v>
      </c>
      <c r="P5297" s="124" t="s">
        <v>1314</v>
      </c>
    </row>
    <row r="5298" spans="1:16" ht="76.5">
      <c r="A5298" s="257">
        <v>25</v>
      </c>
      <c r="B5298" s="124"/>
      <c r="C5298" s="125" t="s">
        <v>694</v>
      </c>
      <c r="D5298" s="191">
        <v>43271</v>
      </c>
      <c r="E5298" s="124" t="s">
        <v>9567</v>
      </c>
      <c r="F5298" s="124" t="s">
        <v>1315</v>
      </c>
      <c r="G5298" s="124">
        <v>18117933</v>
      </c>
      <c r="H5298" s="124"/>
      <c r="I5298" s="128" t="s">
        <v>11355</v>
      </c>
      <c r="J5298" s="124"/>
      <c r="K5298" s="124"/>
      <c r="L5298" s="124"/>
      <c r="M5298" s="124"/>
      <c r="N5298" s="193">
        <v>875434.44</v>
      </c>
      <c r="O5298" s="193">
        <v>0</v>
      </c>
      <c r="P5298" s="124" t="s">
        <v>1314</v>
      </c>
    </row>
    <row r="5299" spans="1:16" ht="76.5">
      <c r="A5299" s="257">
        <v>25</v>
      </c>
      <c r="B5299" s="124"/>
      <c r="C5299" s="125" t="s">
        <v>694</v>
      </c>
      <c r="D5299" s="191">
        <v>43271</v>
      </c>
      <c r="E5299" s="124" t="s">
        <v>9568</v>
      </c>
      <c r="F5299" s="124" t="s">
        <v>1315</v>
      </c>
      <c r="G5299" s="124">
        <v>18116360</v>
      </c>
      <c r="H5299" s="124"/>
      <c r="I5299" s="128" t="s">
        <v>11356</v>
      </c>
      <c r="J5299" s="124"/>
      <c r="K5299" s="124"/>
      <c r="L5299" s="124"/>
      <c r="M5299" s="124"/>
      <c r="N5299" s="193">
        <v>96975.28</v>
      </c>
      <c r="O5299" s="193">
        <v>0</v>
      </c>
      <c r="P5299" s="124" t="s">
        <v>1314</v>
      </c>
    </row>
    <row r="5300" spans="1:16" ht="76.5">
      <c r="A5300" s="257">
        <v>25</v>
      </c>
      <c r="B5300" s="124"/>
      <c r="C5300" s="125" t="s">
        <v>694</v>
      </c>
      <c r="D5300" s="191">
        <v>43271</v>
      </c>
      <c r="E5300" s="124" t="s">
        <v>9569</v>
      </c>
      <c r="F5300" s="124" t="s">
        <v>1315</v>
      </c>
      <c r="G5300" s="124">
        <v>18117814</v>
      </c>
      <c r="H5300" s="124"/>
      <c r="I5300" s="128" t="s">
        <v>11357</v>
      </c>
      <c r="J5300" s="124"/>
      <c r="K5300" s="124"/>
      <c r="L5300" s="124"/>
      <c r="M5300" s="124"/>
      <c r="N5300" s="193">
        <v>8433.85</v>
      </c>
      <c r="O5300" s="193">
        <v>0</v>
      </c>
      <c r="P5300" s="124" t="s">
        <v>1314</v>
      </c>
    </row>
    <row r="5301" spans="1:16" ht="76.5">
      <c r="A5301" s="257">
        <v>25</v>
      </c>
      <c r="B5301" s="124"/>
      <c r="C5301" s="125" t="s">
        <v>694</v>
      </c>
      <c r="D5301" s="191">
        <v>43271</v>
      </c>
      <c r="E5301" s="124" t="s">
        <v>9570</v>
      </c>
      <c r="F5301" s="124" t="s">
        <v>1315</v>
      </c>
      <c r="G5301" s="124">
        <v>18118054</v>
      </c>
      <c r="H5301" s="124"/>
      <c r="I5301" s="128" t="s">
        <v>11358</v>
      </c>
      <c r="J5301" s="124"/>
      <c r="K5301" s="124"/>
      <c r="L5301" s="124"/>
      <c r="M5301" s="124"/>
      <c r="N5301" s="193">
        <v>214584.7</v>
      </c>
      <c r="O5301" s="193">
        <v>0</v>
      </c>
      <c r="P5301" s="124" t="s">
        <v>1314</v>
      </c>
    </row>
    <row r="5302" spans="1:16" ht="76.5">
      <c r="A5302" s="257">
        <v>25</v>
      </c>
      <c r="B5302" s="124"/>
      <c r="C5302" s="125" t="s">
        <v>694</v>
      </c>
      <c r="D5302" s="191">
        <v>43271</v>
      </c>
      <c r="E5302" s="124" t="s">
        <v>9571</v>
      </c>
      <c r="F5302" s="124" t="s">
        <v>1315</v>
      </c>
      <c r="G5302" s="124">
        <v>18117932</v>
      </c>
      <c r="H5302" s="124"/>
      <c r="I5302" s="128" t="s">
        <v>11359</v>
      </c>
      <c r="J5302" s="124"/>
      <c r="K5302" s="124"/>
      <c r="L5302" s="124"/>
      <c r="M5302" s="124"/>
      <c r="N5302" s="193">
        <v>123935.63</v>
      </c>
      <c r="O5302" s="193">
        <v>0</v>
      </c>
      <c r="P5302" s="124" t="s">
        <v>1314</v>
      </c>
    </row>
    <row r="5303" spans="1:16" ht="76.5">
      <c r="A5303" s="257">
        <v>25</v>
      </c>
      <c r="B5303" s="124"/>
      <c r="C5303" s="125" t="s">
        <v>694</v>
      </c>
      <c r="D5303" s="191">
        <v>43271</v>
      </c>
      <c r="E5303" s="124" t="s">
        <v>9572</v>
      </c>
      <c r="F5303" s="124" t="s">
        <v>1315</v>
      </c>
      <c r="G5303" s="124">
        <v>18118091</v>
      </c>
      <c r="H5303" s="124"/>
      <c r="I5303" s="128" t="s">
        <v>11360</v>
      </c>
      <c r="J5303" s="124"/>
      <c r="K5303" s="124"/>
      <c r="L5303" s="124"/>
      <c r="M5303" s="124"/>
      <c r="N5303" s="193">
        <v>352192.34</v>
      </c>
      <c r="O5303" s="193">
        <v>0</v>
      </c>
      <c r="P5303" s="124" t="s">
        <v>1314</v>
      </c>
    </row>
    <row r="5304" spans="1:16" ht="76.5">
      <c r="A5304" s="257">
        <v>25</v>
      </c>
      <c r="B5304" s="124"/>
      <c r="C5304" s="125" t="s">
        <v>694</v>
      </c>
      <c r="D5304" s="191">
        <v>43271</v>
      </c>
      <c r="E5304" s="124" t="s">
        <v>9573</v>
      </c>
      <c r="F5304" s="124" t="s">
        <v>1315</v>
      </c>
      <c r="G5304" s="124">
        <v>18118069</v>
      </c>
      <c r="H5304" s="124"/>
      <c r="I5304" s="128" t="s">
        <v>11361</v>
      </c>
      <c r="J5304" s="124"/>
      <c r="K5304" s="124"/>
      <c r="L5304" s="124"/>
      <c r="M5304" s="124"/>
      <c r="N5304" s="193">
        <v>2413377.29</v>
      </c>
      <c r="O5304" s="193">
        <v>0</v>
      </c>
      <c r="P5304" s="124" t="s">
        <v>1314</v>
      </c>
    </row>
    <row r="5305" spans="1:16" ht="76.5">
      <c r="A5305" s="257">
        <v>25</v>
      </c>
      <c r="B5305" s="124"/>
      <c r="C5305" s="125" t="s">
        <v>694</v>
      </c>
      <c r="D5305" s="191">
        <v>43271</v>
      </c>
      <c r="E5305" s="124" t="s">
        <v>9574</v>
      </c>
      <c r="F5305" s="124" t="s">
        <v>1315</v>
      </c>
      <c r="G5305" s="124">
        <v>18117887</v>
      </c>
      <c r="H5305" s="124"/>
      <c r="I5305" s="128" t="s">
        <v>11362</v>
      </c>
      <c r="J5305" s="124"/>
      <c r="K5305" s="124"/>
      <c r="L5305" s="124"/>
      <c r="M5305" s="124"/>
      <c r="N5305" s="193">
        <v>794087</v>
      </c>
      <c r="O5305" s="193">
        <v>0</v>
      </c>
      <c r="P5305" s="124" t="s">
        <v>1314</v>
      </c>
    </row>
    <row r="5306" spans="1:16" ht="51">
      <c r="A5306" s="257">
        <v>373</v>
      </c>
      <c r="B5306" s="124"/>
      <c r="C5306" s="125" t="s">
        <v>1269</v>
      </c>
      <c r="D5306" s="191">
        <v>43271</v>
      </c>
      <c r="E5306" s="124" t="s">
        <v>9575</v>
      </c>
      <c r="F5306" s="124" t="s">
        <v>1315</v>
      </c>
      <c r="G5306" s="124">
        <v>18024714</v>
      </c>
      <c r="H5306" s="124"/>
      <c r="I5306" s="128" t="s">
        <v>11363</v>
      </c>
      <c r="J5306" s="124"/>
      <c r="K5306" s="124"/>
      <c r="L5306" s="124"/>
      <c r="M5306" s="124"/>
      <c r="N5306" s="193">
        <v>0</v>
      </c>
      <c r="O5306" s="193">
        <v>3731675.31</v>
      </c>
      <c r="P5306" s="124" t="s">
        <v>1314</v>
      </c>
    </row>
    <row r="5307" spans="1:16" ht="51">
      <c r="A5307" s="257">
        <v>373</v>
      </c>
      <c r="B5307" s="124"/>
      <c r="C5307" s="125" t="s">
        <v>1269</v>
      </c>
      <c r="D5307" s="191">
        <v>43271</v>
      </c>
      <c r="E5307" s="124" t="s">
        <v>9576</v>
      </c>
      <c r="F5307" s="124" t="s">
        <v>1315</v>
      </c>
      <c r="G5307" s="124">
        <v>18024390</v>
      </c>
      <c r="H5307" s="124"/>
      <c r="I5307" s="128" t="s">
        <v>11364</v>
      </c>
      <c r="J5307" s="124"/>
      <c r="K5307" s="124"/>
      <c r="L5307" s="124"/>
      <c r="M5307" s="124"/>
      <c r="N5307" s="193">
        <v>0</v>
      </c>
      <c r="O5307" s="193">
        <v>1119502.5900000001</v>
      </c>
      <c r="P5307" s="124" t="s">
        <v>1314</v>
      </c>
    </row>
    <row r="5308" spans="1:16" ht="76.5">
      <c r="A5308" s="257">
        <v>25</v>
      </c>
      <c r="B5308" s="124"/>
      <c r="C5308" s="125" t="s">
        <v>694</v>
      </c>
      <c r="D5308" s="191">
        <v>43271</v>
      </c>
      <c r="E5308" s="124" t="s">
        <v>9577</v>
      </c>
      <c r="F5308" s="124" t="s">
        <v>1315</v>
      </c>
      <c r="G5308" s="124">
        <v>18113893</v>
      </c>
      <c r="H5308" s="124"/>
      <c r="I5308" s="128" t="s">
        <v>11365</v>
      </c>
      <c r="J5308" s="124"/>
      <c r="K5308" s="124"/>
      <c r="L5308" s="124"/>
      <c r="M5308" s="124"/>
      <c r="N5308" s="193">
        <v>745608.3</v>
      </c>
      <c r="O5308" s="193">
        <v>0</v>
      </c>
      <c r="P5308" s="124" t="s">
        <v>1314</v>
      </c>
    </row>
    <row r="5309" spans="1:16" ht="76.5">
      <c r="A5309" s="257">
        <v>25</v>
      </c>
      <c r="B5309" s="124"/>
      <c r="C5309" s="125" t="s">
        <v>694</v>
      </c>
      <c r="D5309" s="191">
        <v>43271</v>
      </c>
      <c r="E5309" s="124" t="s">
        <v>9578</v>
      </c>
      <c r="F5309" s="124" t="s">
        <v>1315</v>
      </c>
      <c r="G5309" s="124">
        <v>18113891</v>
      </c>
      <c r="H5309" s="124"/>
      <c r="I5309" s="128" t="s">
        <v>11366</v>
      </c>
      <c r="J5309" s="124"/>
      <c r="K5309" s="124"/>
      <c r="L5309" s="124"/>
      <c r="M5309" s="124"/>
      <c r="N5309" s="193">
        <v>884564.24</v>
      </c>
      <c r="O5309" s="193">
        <v>0</v>
      </c>
      <c r="P5309" s="124" t="s">
        <v>1314</v>
      </c>
    </row>
    <row r="5310" spans="1:16" ht="76.5">
      <c r="A5310" s="257">
        <v>25</v>
      </c>
      <c r="B5310" s="124"/>
      <c r="C5310" s="125" t="s">
        <v>694</v>
      </c>
      <c r="D5310" s="191">
        <v>43271</v>
      </c>
      <c r="E5310" s="124" t="s">
        <v>9579</v>
      </c>
      <c r="F5310" s="124" t="s">
        <v>1315</v>
      </c>
      <c r="G5310" s="124">
        <v>18113890</v>
      </c>
      <c r="H5310" s="124"/>
      <c r="I5310" s="128" t="s">
        <v>11367</v>
      </c>
      <c r="J5310" s="124"/>
      <c r="K5310" s="124"/>
      <c r="L5310" s="124"/>
      <c r="M5310" s="124"/>
      <c r="N5310" s="193">
        <v>133091.93</v>
      </c>
      <c r="O5310" s="193">
        <v>0</v>
      </c>
      <c r="P5310" s="124" t="s">
        <v>1314</v>
      </c>
    </row>
    <row r="5311" spans="1:16" ht="76.5">
      <c r="A5311" s="257">
        <v>25</v>
      </c>
      <c r="B5311" s="124"/>
      <c r="C5311" s="125" t="s">
        <v>694</v>
      </c>
      <c r="D5311" s="191">
        <v>43271</v>
      </c>
      <c r="E5311" s="124" t="s">
        <v>9580</v>
      </c>
      <c r="F5311" s="124" t="s">
        <v>1315</v>
      </c>
      <c r="G5311" s="124">
        <v>18113886</v>
      </c>
      <c r="H5311" s="124"/>
      <c r="I5311" s="128" t="s">
        <v>11368</v>
      </c>
      <c r="J5311" s="124"/>
      <c r="K5311" s="124"/>
      <c r="L5311" s="124"/>
      <c r="M5311" s="124"/>
      <c r="N5311" s="193">
        <v>81220.78</v>
      </c>
      <c r="O5311" s="193">
        <v>0</v>
      </c>
      <c r="P5311" s="124" t="s">
        <v>1314</v>
      </c>
    </row>
    <row r="5312" spans="1:16" ht="76.5">
      <c r="A5312" s="257">
        <v>25</v>
      </c>
      <c r="B5312" s="124"/>
      <c r="C5312" s="125" t="s">
        <v>694</v>
      </c>
      <c r="D5312" s="191">
        <v>43271</v>
      </c>
      <c r="E5312" s="124" t="s">
        <v>9581</v>
      </c>
      <c r="F5312" s="124" t="s">
        <v>1315</v>
      </c>
      <c r="G5312" s="124">
        <v>18113829</v>
      </c>
      <c r="H5312" s="124"/>
      <c r="I5312" s="128" t="s">
        <v>11369</v>
      </c>
      <c r="J5312" s="124"/>
      <c r="K5312" s="124"/>
      <c r="L5312" s="124"/>
      <c r="M5312" s="124"/>
      <c r="N5312" s="193">
        <v>383887.74</v>
      </c>
      <c r="O5312" s="193">
        <v>0</v>
      </c>
      <c r="P5312" s="124" t="s">
        <v>1314</v>
      </c>
    </row>
    <row r="5313" spans="1:16" ht="76.5">
      <c r="A5313" s="257">
        <v>25</v>
      </c>
      <c r="B5313" s="124"/>
      <c r="C5313" s="125" t="s">
        <v>694</v>
      </c>
      <c r="D5313" s="191">
        <v>43271</v>
      </c>
      <c r="E5313" s="124" t="s">
        <v>9582</v>
      </c>
      <c r="F5313" s="124" t="s">
        <v>1315</v>
      </c>
      <c r="G5313" s="124">
        <v>18113810</v>
      </c>
      <c r="H5313" s="124"/>
      <c r="I5313" s="128" t="s">
        <v>11370</v>
      </c>
      <c r="J5313" s="124"/>
      <c r="K5313" s="124"/>
      <c r="L5313" s="124"/>
      <c r="M5313" s="124"/>
      <c r="N5313" s="193">
        <v>291675.21999999997</v>
      </c>
      <c r="O5313" s="193">
        <v>0</v>
      </c>
      <c r="P5313" s="124" t="s">
        <v>1314</v>
      </c>
    </row>
    <row r="5314" spans="1:16" ht="76.5">
      <c r="A5314" s="257">
        <v>25</v>
      </c>
      <c r="B5314" s="124"/>
      <c r="C5314" s="125" t="s">
        <v>694</v>
      </c>
      <c r="D5314" s="191">
        <v>43271</v>
      </c>
      <c r="E5314" s="124" t="s">
        <v>9583</v>
      </c>
      <c r="F5314" s="124" t="s">
        <v>1315</v>
      </c>
      <c r="G5314" s="124">
        <v>18113742</v>
      </c>
      <c r="H5314" s="124"/>
      <c r="I5314" s="128" t="s">
        <v>11371</v>
      </c>
      <c r="J5314" s="124"/>
      <c r="K5314" s="124"/>
      <c r="L5314" s="124"/>
      <c r="M5314" s="124"/>
      <c r="N5314" s="193">
        <v>389370.39</v>
      </c>
      <c r="O5314" s="193">
        <v>0</v>
      </c>
      <c r="P5314" s="124" t="s">
        <v>1314</v>
      </c>
    </row>
    <row r="5315" spans="1:16" ht="76.5">
      <c r="A5315" s="257">
        <v>25</v>
      </c>
      <c r="B5315" s="124"/>
      <c r="C5315" s="125" t="s">
        <v>694</v>
      </c>
      <c r="D5315" s="191">
        <v>43271</v>
      </c>
      <c r="E5315" s="124" t="s">
        <v>9584</v>
      </c>
      <c r="F5315" s="124" t="s">
        <v>1315</v>
      </c>
      <c r="G5315" s="124">
        <v>18113717</v>
      </c>
      <c r="H5315" s="124"/>
      <c r="I5315" s="128" t="s">
        <v>11372</v>
      </c>
      <c r="J5315" s="124"/>
      <c r="K5315" s="124"/>
      <c r="L5315" s="124"/>
      <c r="M5315" s="124"/>
      <c r="N5315" s="193">
        <v>207339.79</v>
      </c>
      <c r="O5315" s="193">
        <v>0</v>
      </c>
      <c r="P5315" s="124" t="s">
        <v>1314</v>
      </c>
    </row>
    <row r="5316" spans="1:16" ht="76.5">
      <c r="A5316" s="257">
        <v>25</v>
      </c>
      <c r="B5316" s="124"/>
      <c r="C5316" s="125" t="s">
        <v>694</v>
      </c>
      <c r="D5316" s="191">
        <v>43271</v>
      </c>
      <c r="E5316" s="124" t="s">
        <v>9585</v>
      </c>
      <c r="F5316" s="124" t="s">
        <v>1315</v>
      </c>
      <c r="G5316" s="124">
        <v>18113712</v>
      </c>
      <c r="H5316" s="124"/>
      <c r="I5316" s="128" t="s">
        <v>11373</v>
      </c>
      <c r="J5316" s="124"/>
      <c r="K5316" s="124"/>
      <c r="L5316" s="124"/>
      <c r="M5316" s="124"/>
      <c r="N5316" s="193">
        <v>221004.74</v>
      </c>
      <c r="O5316" s="193">
        <v>0</v>
      </c>
      <c r="P5316" s="124" t="s">
        <v>1314</v>
      </c>
    </row>
    <row r="5317" spans="1:16" ht="76.5">
      <c r="A5317" s="257">
        <v>25</v>
      </c>
      <c r="B5317" s="124"/>
      <c r="C5317" s="125" t="s">
        <v>694</v>
      </c>
      <c r="D5317" s="191">
        <v>43271</v>
      </c>
      <c r="E5317" s="124" t="s">
        <v>9586</v>
      </c>
      <c r="F5317" s="124" t="s">
        <v>1315</v>
      </c>
      <c r="G5317" s="124">
        <v>18136765</v>
      </c>
      <c r="H5317" s="124"/>
      <c r="I5317" s="128" t="s">
        <v>11374</v>
      </c>
      <c r="J5317" s="124"/>
      <c r="K5317" s="124"/>
      <c r="L5317" s="124"/>
      <c r="M5317" s="124"/>
      <c r="N5317" s="193">
        <v>1843574.78</v>
      </c>
      <c r="O5317" s="193">
        <v>0</v>
      </c>
      <c r="P5317" s="124" t="s">
        <v>1314</v>
      </c>
    </row>
    <row r="5318" spans="1:16" ht="76.5">
      <c r="A5318" s="257">
        <v>25</v>
      </c>
      <c r="B5318" s="124"/>
      <c r="C5318" s="125" t="s">
        <v>694</v>
      </c>
      <c r="D5318" s="191">
        <v>43271</v>
      </c>
      <c r="E5318" s="124" t="s">
        <v>9587</v>
      </c>
      <c r="F5318" s="124" t="s">
        <v>1315</v>
      </c>
      <c r="G5318" s="124">
        <v>18136767</v>
      </c>
      <c r="H5318" s="124"/>
      <c r="I5318" s="128" t="s">
        <v>11375</v>
      </c>
      <c r="J5318" s="124"/>
      <c r="K5318" s="124"/>
      <c r="L5318" s="124"/>
      <c r="M5318" s="124"/>
      <c r="N5318" s="193">
        <v>1399.26</v>
      </c>
      <c r="O5318" s="193">
        <v>0</v>
      </c>
      <c r="P5318" s="124" t="s">
        <v>1314</v>
      </c>
    </row>
    <row r="5319" spans="1:16" ht="76.5">
      <c r="A5319" s="257">
        <v>25</v>
      </c>
      <c r="B5319" s="124"/>
      <c r="C5319" s="125" t="s">
        <v>694</v>
      </c>
      <c r="D5319" s="191">
        <v>43271</v>
      </c>
      <c r="E5319" s="124" t="s">
        <v>9588</v>
      </c>
      <c r="F5319" s="124" t="s">
        <v>1315</v>
      </c>
      <c r="G5319" s="124">
        <v>18113702</v>
      </c>
      <c r="H5319" s="124"/>
      <c r="I5319" s="128" t="s">
        <v>11376</v>
      </c>
      <c r="J5319" s="124"/>
      <c r="K5319" s="124"/>
      <c r="L5319" s="124"/>
      <c r="M5319" s="124"/>
      <c r="N5319" s="193">
        <v>606067.88</v>
      </c>
      <c r="O5319" s="193">
        <v>0</v>
      </c>
      <c r="P5319" s="124" t="s">
        <v>1314</v>
      </c>
    </row>
    <row r="5320" spans="1:16" ht="76.5">
      <c r="A5320" s="257">
        <v>25</v>
      </c>
      <c r="B5320" s="124"/>
      <c r="C5320" s="125" t="s">
        <v>694</v>
      </c>
      <c r="D5320" s="191">
        <v>43271</v>
      </c>
      <c r="E5320" s="124" t="s">
        <v>9589</v>
      </c>
      <c r="F5320" s="124" t="s">
        <v>1315</v>
      </c>
      <c r="G5320" s="124">
        <v>18113681</v>
      </c>
      <c r="H5320" s="124"/>
      <c r="I5320" s="128" t="s">
        <v>11377</v>
      </c>
      <c r="J5320" s="124"/>
      <c r="K5320" s="124"/>
      <c r="L5320" s="124"/>
      <c r="M5320" s="124"/>
      <c r="N5320" s="193">
        <v>699195.67</v>
      </c>
      <c r="O5320" s="193">
        <v>0</v>
      </c>
      <c r="P5320" s="124" t="s">
        <v>1314</v>
      </c>
    </row>
    <row r="5321" spans="1:16" ht="76.5">
      <c r="A5321" s="257">
        <v>25</v>
      </c>
      <c r="B5321" s="124"/>
      <c r="C5321" s="125" t="s">
        <v>694</v>
      </c>
      <c r="D5321" s="191">
        <v>43271</v>
      </c>
      <c r="E5321" s="124" t="s">
        <v>9590</v>
      </c>
      <c r="F5321" s="124" t="s">
        <v>1315</v>
      </c>
      <c r="G5321" s="124">
        <v>18113678</v>
      </c>
      <c r="H5321" s="124"/>
      <c r="I5321" s="128" t="s">
        <v>11378</v>
      </c>
      <c r="J5321" s="124"/>
      <c r="K5321" s="124"/>
      <c r="L5321" s="124"/>
      <c r="M5321" s="124"/>
      <c r="N5321" s="193">
        <v>62582.35</v>
      </c>
      <c r="O5321" s="193">
        <v>0</v>
      </c>
      <c r="P5321" s="124" t="s">
        <v>1314</v>
      </c>
    </row>
    <row r="5322" spans="1:16" ht="76.5">
      <c r="A5322" s="257">
        <v>25</v>
      </c>
      <c r="B5322" s="124"/>
      <c r="C5322" s="125" t="s">
        <v>694</v>
      </c>
      <c r="D5322" s="191">
        <v>43271</v>
      </c>
      <c r="E5322" s="124" t="s">
        <v>9591</v>
      </c>
      <c r="F5322" s="124" t="s">
        <v>1315</v>
      </c>
      <c r="G5322" s="124">
        <v>18113747</v>
      </c>
      <c r="H5322" s="124"/>
      <c r="I5322" s="128" t="s">
        <v>11379</v>
      </c>
      <c r="J5322" s="124"/>
      <c r="K5322" s="124"/>
      <c r="L5322" s="124"/>
      <c r="M5322" s="124"/>
      <c r="N5322" s="193">
        <v>272551.7</v>
      </c>
      <c r="O5322" s="193">
        <v>0</v>
      </c>
      <c r="P5322" s="124" t="s">
        <v>1314</v>
      </c>
    </row>
    <row r="5323" spans="1:16" ht="76.5">
      <c r="A5323" s="257">
        <v>25</v>
      </c>
      <c r="B5323" s="124"/>
      <c r="C5323" s="125" t="s">
        <v>694</v>
      </c>
      <c r="D5323" s="191">
        <v>43271</v>
      </c>
      <c r="E5323" s="124" t="s">
        <v>9592</v>
      </c>
      <c r="F5323" s="124" t="s">
        <v>1315</v>
      </c>
      <c r="G5323" s="124">
        <v>18113793</v>
      </c>
      <c r="H5323" s="124"/>
      <c r="I5323" s="128" t="s">
        <v>11380</v>
      </c>
      <c r="J5323" s="124"/>
      <c r="K5323" s="124"/>
      <c r="L5323" s="124"/>
      <c r="M5323" s="124"/>
      <c r="N5323" s="193">
        <v>245912.54</v>
      </c>
      <c r="O5323" s="193">
        <v>0</v>
      </c>
      <c r="P5323" s="124" t="s">
        <v>1314</v>
      </c>
    </row>
    <row r="5324" spans="1:16" ht="76.5">
      <c r="A5324" s="257">
        <v>25</v>
      </c>
      <c r="B5324" s="124"/>
      <c r="C5324" s="125" t="s">
        <v>694</v>
      </c>
      <c r="D5324" s="191">
        <v>43271</v>
      </c>
      <c r="E5324" s="124" t="s">
        <v>9593</v>
      </c>
      <c r="F5324" s="124" t="s">
        <v>1315</v>
      </c>
      <c r="G5324" s="124">
        <v>18116504</v>
      </c>
      <c r="H5324" s="124"/>
      <c r="I5324" s="128" t="s">
        <v>11381</v>
      </c>
      <c r="J5324" s="124"/>
      <c r="K5324" s="124"/>
      <c r="L5324" s="124"/>
      <c r="M5324" s="124"/>
      <c r="N5324" s="193">
        <v>1380891.41</v>
      </c>
      <c r="O5324" s="193">
        <v>0</v>
      </c>
      <c r="P5324" s="124" t="s">
        <v>1314</v>
      </c>
    </row>
    <row r="5325" spans="1:16" ht="76.5">
      <c r="A5325" s="257">
        <v>25</v>
      </c>
      <c r="B5325" s="124"/>
      <c r="C5325" s="125" t="s">
        <v>694</v>
      </c>
      <c r="D5325" s="191">
        <v>43271</v>
      </c>
      <c r="E5325" s="124" t="s">
        <v>9594</v>
      </c>
      <c r="F5325" s="124" t="s">
        <v>1315</v>
      </c>
      <c r="G5325" s="124">
        <v>18116500</v>
      </c>
      <c r="H5325" s="124"/>
      <c r="I5325" s="128" t="s">
        <v>11382</v>
      </c>
      <c r="J5325" s="124"/>
      <c r="K5325" s="124"/>
      <c r="L5325" s="124"/>
      <c r="M5325" s="124"/>
      <c r="N5325" s="193">
        <v>251419.35</v>
      </c>
      <c r="O5325" s="193">
        <v>0</v>
      </c>
      <c r="P5325" s="124" t="s">
        <v>1314</v>
      </c>
    </row>
    <row r="5326" spans="1:16" ht="76.5">
      <c r="A5326" s="257">
        <v>25</v>
      </c>
      <c r="B5326" s="124"/>
      <c r="C5326" s="125" t="s">
        <v>694</v>
      </c>
      <c r="D5326" s="191">
        <v>43271</v>
      </c>
      <c r="E5326" s="124" t="s">
        <v>9595</v>
      </c>
      <c r="F5326" s="124" t="s">
        <v>1315</v>
      </c>
      <c r="G5326" s="124">
        <v>18116494</v>
      </c>
      <c r="H5326" s="124"/>
      <c r="I5326" s="128" t="s">
        <v>5955</v>
      </c>
      <c r="J5326" s="124"/>
      <c r="K5326" s="124"/>
      <c r="L5326" s="124"/>
      <c r="M5326" s="124"/>
      <c r="N5326" s="193">
        <v>418833.18</v>
      </c>
      <c r="O5326" s="193">
        <v>0</v>
      </c>
      <c r="P5326" s="124" t="s">
        <v>1314</v>
      </c>
    </row>
    <row r="5327" spans="1:16" ht="76.5">
      <c r="A5327" s="257">
        <v>25</v>
      </c>
      <c r="B5327" s="124"/>
      <c r="C5327" s="125" t="s">
        <v>694</v>
      </c>
      <c r="D5327" s="191">
        <v>43271</v>
      </c>
      <c r="E5327" s="124" t="s">
        <v>9596</v>
      </c>
      <c r="F5327" s="124" t="s">
        <v>1315</v>
      </c>
      <c r="G5327" s="124">
        <v>18116488</v>
      </c>
      <c r="H5327" s="124"/>
      <c r="I5327" s="128" t="s">
        <v>11383</v>
      </c>
      <c r="J5327" s="124"/>
      <c r="K5327" s="124"/>
      <c r="L5327" s="124"/>
      <c r="M5327" s="124"/>
      <c r="N5327" s="193">
        <v>116218.89</v>
      </c>
      <c r="O5327" s="193">
        <v>0</v>
      </c>
      <c r="P5327" s="124" t="s">
        <v>1314</v>
      </c>
    </row>
    <row r="5328" spans="1:16" ht="76.5">
      <c r="A5328" s="257">
        <v>25</v>
      </c>
      <c r="B5328" s="124"/>
      <c r="C5328" s="125" t="s">
        <v>694</v>
      </c>
      <c r="D5328" s="191">
        <v>43271</v>
      </c>
      <c r="E5328" s="124" t="s">
        <v>9597</v>
      </c>
      <c r="F5328" s="124" t="s">
        <v>1315</v>
      </c>
      <c r="G5328" s="124">
        <v>18116475</v>
      </c>
      <c r="H5328" s="124"/>
      <c r="I5328" s="128" t="s">
        <v>11384</v>
      </c>
      <c r="J5328" s="124"/>
      <c r="K5328" s="124"/>
      <c r="L5328" s="124"/>
      <c r="M5328" s="124"/>
      <c r="N5328" s="193">
        <v>251621.19</v>
      </c>
      <c r="O5328" s="193">
        <v>0</v>
      </c>
      <c r="P5328" s="124" t="s">
        <v>1314</v>
      </c>
    </row>
    <row r="5329" spans="1:16" ht="76.5">
      <c r="A5329" s="257">
        <v>25</v>
      </c>
      <c r="B5329" s="124"/>
      <c r="C5329" s="125" t="s">
        <v>694</v>
      </c>
      <c r="D5329" s="191">
        <v>43271</v>
      </c>
      <c r="E5329" s="124" t="s">
        <v>9598</v>
      </c>
      <c r="F5329" s="124" t="s">
        <v>1315</v>
      </c>
      <c r="G5329" s="124">
        <v>18118067</v>
      </c>
      <c r="H5329" s="124"/>
      <c r="I5329" s="128" t="s">
        <v>11385</v>
      </c>
      <c r="J5329" s="124"/>
      <c r="K5329" s="124"/>
      <c r="L5329" s="124"/>
      <c r="M5329" s="124"/>
      <c r="N5329" s="193">
        <v>30114.95</v>
      </c>
      <c r="O5329" s="193">
        <v>0</v>
      </c>
      <c r="P5329" s="124" t="s">
        <v>1314</v>
      </c>
    </row>
    <row r="5330" spans="1:16" ht="76.5">
      <c r="A5330" s="257">
        <v>25</v>
      </c>
      <c r="B5330" s="124"/>
      <c r="C5330" s="125" t="s">
        <v>694</v>
      </c>
      <c r="D5330" s="191">
        <v>43271</v>
      </c>
      <c r="E5330" s="124" t="s">
        <v>9599</v>
      </c>
      <c r="F5330" s="124" t="s">
        <v>1315</v>
      </c>
      <c r="G5330" s="124">
        <v>18118053</v>
      </c>
      <c r="H5330" s="124"/>
      <c r="I5330" s="128" t="s">
        <v>11386</v>
      </c>
      <c r="J5330" s="124"/>
      <c r="K5330" s="124"/>
      <c r="L5330" s="124"/>
      <c r="M5330" s="124"/>
      <c r="N5330" s="193">
        <v>182111.48</v>
      </c>
      <c r="O5330" s="193">
        <v>0</v>
      </c>
      <c r="P5330" s="124" t="s">
        <v>1314</v>
      </c>
    </row>
    <row r="5331" spans="1:16" ht="76.5">
      <c r="A5331" s="257">
        <v>25</v>
      </c>
      <c r="B5331" s="124"/>
      <c r="C5331" s="125" t="s">
        <v>694</v>
      </c>
      <c r="D5331" s="191">
        <v>43271</v>
      </c>
      <c r="E5331" s="124" t="s">
        <v>9600</v>
      </c>
      <c r="F5331" s="124" t="s">
        <v>1315</v>
      </c>
      <c r="G5331" s="124">
        <v>18118050</v>
      </c>
      <c r="H5331" s="124"/>
      <c r="I5331" s="128" t="s">
        <v>11387</v>
      </c>
      <c r="J5331" s="124"/>
      <c r="K5331" s="124"/>
      <c r="L5331" s="124"/>
      <c r="M5331" s="124"/>
      <c r="N5331" s="193">
        <v>391492.4</v>
      </c>
      <c r="O5331" s="193">
        <v>0</v>
      </c>
      <c r="P5331" s="124" t="s">
        <v>1314</v>
      </c>
    </row>
    <row r="5332" spans="1:16" ht="76.5">
      <c r="A5332" s="257">
        <v>25</v>
      </c>
      <c r="B5332" s="124"/>
      <c r="C5332" s="125" t="s">
        <v>694</v>
      </c>
      <c r="D5332" s="191">
        <v>43271</v>
      </c>
      <c r="E5332" s="124" t="s">
        <v>9601</v>
      </c>
      <c r="F5332" s="124" t="s">
        <v>1315</v>
      </c>
      <c r="G5332" s="124">
        <v>18118037</v>
      </c>
      <c r="H5332" s="124"/>
      <c r="I5332" s="128" t="s">
        <v>11388</v>
      </c>
      <c r="J5332" s="124"/>
      <c r="K5332" s="124"/>
      <c r="L5332" s="124"/>
      <c r="M5332" s="124"/>
      <c r="N5332" s="193">
        <v>641663.5</v>
      </c>
      <c r="O5332" s="193">
        <v>0</v>
      </c>
      <c r="P5332" s="124" t="s">
        <v>1314</v>
      </c>
    </row>
    <row r="5333" spans="1:16" ht="76.5">
      <c r="A5333" s="257">
        <v>25</v>
      </c>
      <c r="B5333" s="124"/>
      <c r="C5333" s="125" t="s">
        <v>694</v>
      </c>
      <c r="D5333" s="191">
        <v>43271</v>
      </c>
      <c r="E5333" s="124" t="s">
        <v>9602</v>
      </c>
      <c r="F5333" s="124" t="s">
        <v>1315</v>
      </c>
      <c r="G5333" s="124">
        <v>18118035</v>
      </c>
      <c r="H5333" s="124"/>
      <c r="I5333" s="128" t="s">
        <v>11389</v>
      </c>
      <c r="J5333" s="124"/>
      <c r="K5333" s="124"/>
      <c r="L5333" s="124"/>
      <c r="M5333" s="124"/>
      <c r="N5333" s="193">
        <v>296120.27</v>
      </c>
      <c r="O5333" s="193">
        <v>0</v>
      </c>
      <c r="P5333" s="124" t="s">
        <v>1314</v>
      </c>
    </row>
    <row r="5334" spans="1:16" ht="76.5">
      <c r="A5334" s="257">
        <v>25</v>
      </c>
      <c r="B5334" s="124"/>
      <c r="C5334" s="125" t="s">
        <v>694</v>
      </c>
      <c r="D5334" s="191">
        <v>43271</v>
      </c>
      <c r="E5334" s="124" t="s">
        <v>9603</v>
      </c>
      <c r="F5334" s="124" t="s">
        <v>1315</v>
      </c>
      <c r="G5334" s="124">
        <v>18118010</v>
      </c>
      <c r="H5334" s="124"/>
      <c r="I5334" s="128" t="s">
        <v>11390</v>
      </c>
      <c r="J5334" s="124"/>
      <c r="K5334" s="124"/>
      <c r="L5334" s="124"/>
      <c r="M5334" s="124"/>
      <c r="N5334" s="193">
        <v>1681137.06</v>
      </c>
      <c r="O5334" s="193">
        <v>0</v>
      </c>
      <c r="P5334" s="124" t="s">
        <v>1314</v>
      </c>
    </row>
    <row r="5335" spans="1:16" ht="76.5">
      <c r="A5335" s="257">
        <v>25</v>
      </c>
      <c r="B5335" s="124"/>
      <c r="C5335" s="125" t="s">
        <v>694</v>
      </c>
      <c r="D5335" s="191">
        <v>43271</v>
      </c>
      <c r="E5335" s="124" t="s">
        <v>9604</v>
      </c>
      <c r="F5335" s="124" t="s">
        <v>1315</v>
      </c>
      <c r="G5335" s="124">
        <v>18118007</v>
      </c>
      <c r="H5335" s="124"/>
      <c r="I5335" s="128" t="s">
        <v>11391</v>
      </c>
      <c r="J5335" s="124"/>
      <c r="K5335" s="124"/>
      <c r="L5335" s="124"/>
      <c r="M5335" s="124"/>
      <c r="N5335" s="193">
        <v>50096.11</v>
      </c>
      <c r="O5335" s="193">
        <v>0</v>
      </c>
      <c r="P5335" s="124" t="s">
        <v>1314</v>
      </c>
    </row>
    <row r="5336" spans="1:16" ht="76.5">
      <c r="A5336" s="257">
        <v>25</v>
      </c>
      <c r="B5336" s="124"/>
      <c r="C5336" s="125" t="s">
        <v>694</v>
      </c>
      <c r="D5336" s="191">
        <v>43271</v>
      </c>
      <c r="E5336" s="124" t="s">
        <v>9605</v>
      </c>
      <c r="F5336" s="124" t="s">
        <v>1315</v>
      </c>
      <c r="G5336" s="124">
        <v>18118003</v>
      </c>
      <c r="H5336" s="124"/>
      <c r="I5336" s="128" t="s">
        <v>11392</v>
      </c>
      <c r="J5336" s="124"/>
      <c r="K5336" s="124"/>
      <c r="L5336" s="124"/>
      <c r="M5336" s="124"/>
      <c r="N5336" s="193">
        <v>292674.65999999997</v>
      </c>
      <c r="O5336" s="193">
        <v>0</v>
      </c>
      <c r="P5336" s="124" t="s">
        <v>1314</v>
      </c>
    </row>
    <row r="5337" spans="1:16" ht="76.5">
      <c r="A5337" s="257">
        <v>25</v>
      </c>
      <c r="B5337" s="124"/>
      <c r="C5337" s="125" t="s">
        <v>694</v>
      </c>
      <c r="D5337" s="191">
        <v>43271</v>
      </c>
      <c r="E5337" s="124" t="s">
        <v>9606</v>
      </c>
      <c r="F5337" s="124" t="s">
        <v>1315</v>
      </c>
      <c r="G5337" s="124">
        <v>18117945</v>
      </c>
      <c r="H5337" s="124"/>
      <c r="I5337" s="128" t="s">
        <v>11393</v>
      </c>
      <c r="J5337" s="124"/>
      <c r="K5337" s="124"/>
      <c r="L5337" s="124"/>
      <c r="M5337" s="124"/>
      <c r="N5337" s="193">
        <v>265326.06</v>
      </c>
      <c r="O5337" s="193">
        <v>0</v>
      </c>
      <c r="P5337" s="124" t="s">
        <v>1314</v>
      </c>
    </row>
    <row r="5338" spans="1:16" ht="76.5">
      <c r="A5338" s="257">
        <v>25</v>
      </c>
      <c r="B5338" s="124"/>
      <c r="C5338" s="125" t="s">
        <v>694</v>
      </c>
      <c r="D5338" s="191">
        <v>43271</v>
      </c>
      <c r="E5338" s="124" t="s">
        <v>9607</v>
      </c>
      <c r="F5338" s="124" t="s">
        <v>1315</v>
      </c>
      <c r="G5338" s="124">
        <v>18117961</v>
      </c>
      <c r="H5338" s="124"/>
      <c r="I5338" s="128" t="s">
        <v>11394</v>
      </c>
      <c r="J5338" s="124"/>
      <c r="K5338" s="124"/>
      <c r="L5338" s="124"/>
      <c r="M5338" s="124"/>
      <c r="N5338" s="193">
        <v>131939.53</v>
      </c>
      <c r="O5338" s="193">
        <v>0</v>
      </c>
      <c r="P5338" s="124" t="s">
        <v>1314</v>
      </c>
    </row>
    <row r="5339" spans="1:16" ht="76.5">
      <c r="A5339" s="257">
        <v>25</v>
      </c>
      <c r="B5339" s="124"/>
      <c r="C5339" s="125" t="s">
        <v>694</v>
      </c>
      <c r="D5339" s="191">
        <v>43271</v>
      </c>
      <c r="E5339" s="124" t="s">
        <v>9608</v>
      </c>
      <c r="F5339" s="124" t="s">
        <v>1315</v>
      </c>
      <c r="G5339" s="124">
        <v>18117978</v>
      </c>
      <c r="H5339" s="124"/>
      <c r="I5339" s="128" t="s">
        <v>11395</v>
      </c>
      <c r="J5339" s="124"/>
      <c r="K5339" s="124"/>
      <c r="L5339" s="124"/>
      <c r="M5339" s="124"/>
      <c r="N5339" s="193">
        <v>60822.21</v>
      </c>
      <c r="O5339" s="193">
        <v>0</v>
      </c>
      <c r="P5339" s="124" t="s">
        <v>1314</v>
      </c>
    </row>
    <row r="5340" spans="1:16" ht="76.5">
      <c r="A5340" s="257">
        <v>25</v>
      </c>
      <c r="B5340" s="124"/>
      <c r="C5340" s="125" t="s">
        <v>694</v>
      </c>
      <c r="D5340" s="191">
        <v>43271</v>
      </c>
      <c r="E5340" s="124" t="s">
        <v>9609</v>
      </c>
      <c r="F5340" s="124" t="s">
        <v>1315</v>
      </c>
      <c r="G5340" s="124">
        <v>18117980</v>
      </c>
      <c r="H5340" s="124"/>
      <c r="I5340" s="128" t="s">
        <v>11396</v>
      </c>
      <c r="J5340" s="124"/>
      <c r="K5340" s="124"/>
      <c r="L5340" s="124"/>
      <c r="M5340" s="124"/>
      <c r="N5340" s="193">
        <v>291675.24</v>
      </c>
      <c r="O5340" s="193">
        <v>0</v>
      </c>
      <c r="P5340" s="124" t="s">
        <v>1314</v>
      </c>
    </row>
    <row r="5341" spans="1:16" ht="76.5">
      <c r="A5341" s="257">
        <v>25</v>
      </c>
      <c r="B5341" s="124"/>
      <c r="C5341" s="125" t="s">
        <v>694</v>
      </c>
      <c r="D5341" s="191">
        <v>43271</v>
      </c>
      <c r="E5341" s="124" t="s">
        <v>9610</v>
      </c>
      <c r="F5341" s="124" t="s">
        <v>1315</v>
      </c>
      <c r="G5341" s="124">
        <v>18117987</v>
      </c>
      <c r="H5341" s="124"/>
      <c r="I5341" s="128" t="s">
        <v>11397</v>
      </c>
      <c r="J5341" s="124"/>
      <c r="K5341" s="124"/>
      <c r="L5341" s="124"/>
      <c r="M5341" s="124"/>
      <c r="N5341" s="193">
        <v>354091.06</v>
      </c>
      <c r="O5341" s="193">
        <v>0</v>
      </c>
      <c r="P5341" s="124" t="s">
        <v>1314</v>
      </c>
    </row>
    <row r="5342" spans="1:16" ht="76.5">
      <c r="A5342" s="257">
        <v>25</v>
      </c>
      <c r="B5342" s="124"/>
      <c r="C5342" s="125" t="s">
        <v>694</v>
      </c>
      <c r="D5342" s="191">
        <v>43271</v>
      </c>
      <c r="E5342" s="124" t="s">
        <v>9611</v>
      </c>
      <c r="F5342" s="124" t="s">
        <v>1315</v>
      </c>
      <c r="G5342" s="124">
        <v>18118001</v>
      </c>
      <c r="H5342" s="124"/>
      <c r="I5342" s="128" t="s">
        <v>11398</v>
      </c>
      <c r="J5342" s="124"/>
      <c r="K5342" s="124"/>
      <c r="L5342" s="124"/>
      <c r="M5342" s="124"/>
      <c r="N5342" s="193">
        <v>417685.72</v>
      </c>
      <c r="O5342" s="193">
        <v>0</v>
      </c>
      <c r="P5342" s="124" t="s">
        <v>1314</v>
      </c>
    </row>
    <row r="5343" spans="1:16" ht="76.5">
      <c r="A5343" s="257">
        <v>25</v>
      </c>
      <c r="B5343" s="124"/>
      <c r="C5343" s="125" t="s">
        <v>694</v>
      </c>
      <c r="D5343" s="191">
        <v>43271</v>
      </c>
      <c r="E5343" s="124" t="s">
        <v>9612</v>
      </c>
      <c r="F5343" s="124" t="s">
        <v>1315</v>
      </c>
      <c r="G5343" s="124">
        <v>18118009</v>
      </c>
      <c r="H5343" s="124"/>
      <c r="I5343" s="128" t="s">
        <v>11399</v>
      </c>
      <c r="J5343" s="124"/>
      <c r="K5343" s="124"/>
      <c r="L5343" s="124"/>
      <c r="M5343" s="124"/>
      <c r="N5343" s="193">
        <v>680992.88</v>
      </c>
      <c r="O5343" s="193">
        <v>0</v>
      </c>
      <c r="P5343" s="124" t="s">
        <v>1314</v>
      </c>
    </row>
    <row r="5344" spans="1:16" ht="76.5">
      <c r="A5344" s="257">
        <v>25</v>
      </c>
      <c r="B5344" s="124"/>
      <c r="C5344" s="125" t="s">
        <v>694</v>
      </c>
      <c r="D5344" s="191">
        <v>43271</v>
      </c>
      <c r="E5344" s="124" t="s">
        <v>9613</v>
      </c>
      <c r="F5344" s="124" t="s">
        <v>1315</v>
      </c>
      <c r="G5344" s="124">
        <v>18118036</v>
      </c>
      <c r="H5344" s="124"/>
      <c r="I5344" s="128" t="s">
        <v>11400</v>
      </c>
      <c r="J5344" s="124"/>
      <c r="K5344" s="124"/>
      <c r="L5344" s="124"/>
      <c r="M5344" s="124"/>
      <c r="N5344" s="193">
        <v>282101.78999999998</v>
      </c>
      <c r="O5344" s="193">
        <v>0</v>
      </c>
      <c r="P5344" s="124" t="s">
        <v>1314</v>
      </c>
    </row>
    <row r="5345" spans="1:16" ht="76.5">
      <c r="A5345" s="257">
        <v>25</v>
      </c>
      <c r="B5345" s="124"/>
      <c r="C5345" s="125" t="s">
        <v>694</v>
      </c>
      <c r="D5345" s="191">
        <v>43271</v>
      </c>
      <c r="E5345" s="124" t="s">
        <v>9614</v>
      </c>
      <c r="F5345" s="124" t="s">
        <v>1315</v>
      </c>
      <c r="G5345" s="124">
        <v>18118049</v>
      </c>
      <c r="H5345" s="124"/>
      <c r="I5345" s="128" t="s">
        <v>11401</v>
      </c>
      <c r="J5345" s="124"/>
      <c r="K5345" s="124"/>
      <c r="L5345" s="124"/>
      <c r="M5345" s="124"/>
      <c r="N5345" s="193">
        <v>17143.86</v>
      </c>
      <c r="O5345" s="193">
        <v>0</v>
      </c>
      <c r="P5345" s="124" t="s">
        <v>1314</v>
      </c>
    </row>
    <row r="5346" spans="1:16" ht="76.5">
      <c r="A5346" s="257">
        <v>25</v>
      </c>
      <c r="B5346" s="124"/>
      <c r="C5346" s="125" t="s">
        <v>694</v>
      </c>
      <c r="D5346" s="191">
        <v>43271</v>
      </c>
      <c r="E5346" s="124" t="s">
        <v>9615</v>
      </c>
      <c r="F5346" s="124" t="s">
        <v>1315</v>
      </c>
      <c r="G5346" s="124">
        <v>18118052</v>
      </c>
      <c r="H5346" s="124"/>
      <c r="I5346" s="128" t="s">
        <v>11402</v>
      </c>
      <c r="J5346" s="124"/>
      <c r="K5346" s="124"/>
      <c r="L5346" s="124"/>
      <c r="M5346" s="124"/>
      <c r="N5346" s="193">
        <v>904861.47</v>
      </c>
      <c r="O5346" s="193">
        <v>0</v>
      </c>
      <c r="P5346" s="124" t="s">
        <v>1314</v>
      </c>
    </row>
    <row r="5347" spans="1:16" ht="76.5">
      <c r="A5347" s="257">
        <v>25</v>
      </c>
      <c r="B5347" s="124"/>
      <c r="C5347" s="125" t="s">
        <v>694</v>
      </c>
      <c r="D5347" s="191">
        <v>43271</v>
      </c>
      <c r="E5347" s="124" t="s">
        <v>9616</v>
      </c>
      <c r="F5347" s="124" t="s">
        <v>1315</v>
      </c>
      <c r="G5347" s="124">
        <v>18116582</v>
      </c>
      <c r="H5347" s="124"/>
      <c r="I5347" s="128" t="s">
        <v>11403</v>
      </c>
      <c r="J5347" s="124"/>
      <c r="K5347" s="124"/>
      <c r="L5347" s="124"/>
      <c r="M5347" s="124"/>
      <c r="N5347" s="193">
        <v>306584.02</v>
      </c>
      <c r="O5347" s="193">
        <v>0</v>
      </c>
      <c r="P5347" s="124" t="s">
        <v>1314</v>
      </c>
    </row>
    <row r="5348" spans="1:16" ht="76.5">
      <c r="A5348" s="257">
        <v>25</v>
      </c>
      <c r="B5348" s="124"/>
      <c r="C5348" s="125" t="s">
        <v>694</v>
      </c>
      <c r="D5348" s="191">
        <v>43271</v>
      </c>
      <c r="E5348" s="124" t="s">
        <v>9617</v>
      </c>
      <c r="F5348" s="124" t="s">
        <v>1315</v>
      </c>
      <c r="G5348" s="124">
        <v>18116586</v>
      </c>
      <c r="H5348" s="124"/>
      <c r="I5348" s="128" t="s">
        <v>11404</v>
      </c>
      <c r="J5348" s="124"/>
      <c r="K5348" s="124"/>
      <c r="L5348" s="124"/>
      <c r="M5348" s="124"/>
      <c r="N5348" s="193">
        <v>233308.12</v>
      </c>
      <c r="O5348" s="193">
        <v>0</v>
      </c>
      <c r="P5348" s="124" t="s">
        <v>1314</v>
      </c>
    </row>
    <row r="5349" spans="1:16" ht="76.5">
      <c r="A5349" s="257">
        <v>25</v>
      </c>
      <c r="B5349" s="124"/>
      <c r="C5349" s="125" t="s">
        <v>694</v>
      </c>
      <c r="D5349" s="191">
        <v>43271</v>
      </c>
      <c r="E5349" s="124" t="s">
        <v>9618</v>
      </c>
      <c r="F5349" s="124" t="s">
        <v>1315</v>
      </c>
      <c r="G5349" s="124">
        <v>18116536</v>
      </c>
      <c r="H5349" s="124"/>
      <c r="I5349" s="128" t="s">
        <v>7484</v>
      </c>
      <c r="J5349" s="124"/>
      <c r="K5349" s="124"/>
      <c r="L5349" s="124"/>
      <c r="M5349" s="124"/>
      <c r="N5349" s="193">
        <v>738275.64</v>
      </c>
      <c r="O5349" s="193">
        <v>0</v>
      </c>
      <c r="P5349" s="124" t="s">
        <v>1314</v>
      </c>
    </row>
    <row r="5350" spans="1:16" ht="76.5">
      <c r="A5350" s="257">
        <v>25</v>
      </c>
      <c r="B5350" s="124"/>
      <c r="C5350" s="125" t="s">
        <v>694</v>
      </c>
      <c r="D5350" s="191">
        <v>43271</v>
      </c>
      <c r="E5350" s="124" t="s">
        <v>9619</v>
      </c>
      <c r="F5350" s="124" t="s">
        <v>1315</v>
      </c>
      <c r="G5350" s="124">
        <v>18116509</v>
      </c>
      <c r="H5350" s="124"/>
      <c r="I5350" s="128" t="s">
        <v>11405</v>
      </c>
      <c r="J5350" s="124"/>
      <c r="K5350" s="124"/>
      <c r="L5350" s="124"/>
      <c r="M5350" s="124"/>
      <c r="N5350" s="193">
        <v>181739.41</v>
      </c>
      <c r="O5350" s="193">
        <v>0</v>
      </c>
      <c r="P5350" s="124" t="s">
        <v>1314</v>
      </c>
    </row>
    <row r="5351" spans="1:16" ht="76.5">
      <c r="A5351" s="257">
        <v>25</v>
      </c>
      <c r="B5351" s="124"/>
      <c r="C5351" s="125" t="s">
        <v>694</v>
      </c>
      <c r="D5351" s="191">
        <v>43271</v>
      </c>
      <c r="E5351" s="124" t="s">
        <v>9620</v>
      </c>
      <c r="F5351" s="124" t="s">
        <v>1315</v>
      </c>
      <c r="G5351" s="124">
        <v>18116502</v>
      </c>
      <c r="H5351" s="124"/>
      <c r="I5351" s="128" t="s">
        <v>11406</v>
      </c>
      <c r="J5351" s="124"/>
      <c r="K5351" s="124"/>
      <c r="L5351" s="124"/>
      <c r="M5351" s="124"/>
      <c r="N5351" s="193">
        <v>142495.29</v>
      </c>
      <c r="O5351" s="193">
        <v>0</v>
      </c>
      <c r="P5351" s="124" t="s">
        <v>1314</v>
      </c>
    </row>
    <row r="5352" spans="1:16" ht="76.5">
      <c r="A5352" s="257">
        <v>25</v>
      </c>
      <c r="B5352" s="124"/>
      <c r="C5352" s="125" t="s">
        <v>694</v>
      </c>
      <c r="D5352" s="191">
        <v>43271</v>
      </c>
      <c r="E5352" s="124" t="s">
        <v>9621</v>
      </c>
      <c r="F5352" s="124" t="s">
        <v>1315</v>
      </c>
      <c r="G5352" s="124">
        <v>18116489</v>
      </c>
      <c r="H5352" s="124"/>
      <c r="I5352" s="128" t="s">
        <v>11407</v>
      </c>
      <c r="J5352" s="124"/>
      <c r="K5352" s="124"/>
      <c r="L5352" s="124"/>
      <c r="M5352" s="124"/>
      <c r="N5352" s="193">
        <v>383915.8</v>
      </c>
      <c r="O5352" s="193">
        <v>0</v>
      </c>
      <c r="P5352" s="124" t="s">
        <v>1314</v>
      </c>
    </row>
    <row r="5353" spans="1:16" ht="76.5">
      <c r="A5353" s="257">
        <v>25</v>
      </c>
      <c r="B5353" s="124"/>
      <c r="C5353" s="125" t="s">
        <v>694</v>
      </c>
      <c r="D5353" s="191">
        <v>43271</v>
      </c>
      <c r="E5353" s="124" t="s">
        <v>9622</v>
      </c>
      <c r="F5353" s="124" t="s">
        <v>1315</v>
      </c>
      <c r="G5353" s="124">
        <v>18116378</v>
      </c>
      <c r="H5353" s="124"/>
      <c r="I5353" s="128" t="s">
        <v>11408</v>
      </c>
      <c r="J5353" s="124"/>
      <c r="K5353" s="124"/>
      <c r="L5353" s="124"/>
      <c r="M5353" s="124"/>
      <c r="N5353" s="193">
        <v>665334.02</v>
      </c>
      <c r="O5353" s="193">
        <v>0</v>
      </c>
      <c r="P5353" s="124" t="s">
        <v>1314</v>
      </c>
    </row>
    <row r="5354" spans="1:16" ht="76.5">
      <c r="A5354" s="257">
        <v>25</v>
      </c>
      <c r="B5354" s="124"/>
      <c r="C5354" s="125" t="s">
        <v>694</v>
      </c>
      <c r="D5354" s="191">
        <v>43271</v>
      </c>
      <c r="E5354" s="124" t="s">
        <v>9623</v>
      </c>
      <c r="F5354" s="124" t="s">
        <v>1315</v>
      </c>
      <c r="G5354" s="124">
        <v>18113809</v>
      </c>
      <c r="H5354" s="124"/>
      <c r="I5354" s="128" t="s">
        <v>6100</v>
      </c>
      <c r="J5354" s="124"/>
      <c r="K5354" s="124"/>
      <c r="L5354" s="124"/>
      <c r="M5354" s="124"/>
      <c r="N5354" s="193">
        <v>240089.17</v>
      </c>
      <c r="O5354" s="193">
        <v>0</v>
      </c>
      <c r="P5354" s="124" t="s">
        <v>1314</v>
      </c>
    </row>
    <row r="5355" spans="1:16" ht="76.5">
      <c r="A5355" s="257">
        <v>25</v>
      </c>
      <c r="B5355" s="124"/>
      <c r="C5355" s="125" t="s">
        <v>694</v>
      </c>
      <c r="D5355" s="191">
        <v>43271</v>
      </c>
      <c r="E5355" s="124" t="s">
        <v>9624</v>
      </c>
      <c r="F5355" s="124" t="s">
        <v>1315</v>
      </c>
      <c r="G5355" s="124">
        <v>18116421</v>
      </c>
      <c r="H5355" s="124"/>
      <c r="I5355" s="128" t="s">
        <v>11409</v>
      </c>
      <c r="J5355" s="124"/>
      <c r="K5355" s="124"/>
      <c r="L5355" s="124"/>
      <c r="M5355" s="124"/>
      <c r="N5355" s="193">
        <v>100007.92</v>
      </c>
      <c r="O5355" s="193">
        <v>0</v>
      </c>
      <c r="P5355" s="124" t="s">
        <v>1314</v>
      </c>
    </row>
    <row r="5356" spans="1:16" ht="76.5">
      <c r="A5356" s="257">
        <v>25</v>
      </c>
      <c r="B5356" s="124"/>
      <c r="C5356" s="125" t="s">
        <v>694</v>
      </c>
      <c r="D5356" s="191">
        <v>43271</v>
      </c>
      <c r="E5356" s="124" t="s">
        <v>9625</v>
      </c>
      <c r="F5356" s="124" t="s">
        <v>1315</v>
      </c>
      <c r="G5356" s="124">
        <v>18116395</v>
      </c>
      <c r="H5356" s="124"/>
      <c r="I5356" s="128" t="s">
        <v>11410</v>
      </c>
      <c r="J5356" s="124"/>
      <c r="K5356" s="124"/>
      <c r="L5356" s="124"/>
      <c r="M5356" s="124"/>
      <c r="N5356" s="193">
        <v>259821.08</v>
      </c>
      <c r="O5356" s="193">
        <v>0</v>
      </c>
      <c r="P5356" s="124" t="s">
        <v>1314</v>
      </c>
    </row>
    <row r="5357" spans="1:16" ht="76.5">
      <c r="A5357" s="257">
        <v>25</v>
      </c>
      <c r="B5357" s="124"/>
      <c r="C5357" s="125" t="s">
        <v>694</v>
      </c>
      <c r="D5357" s="191">
        <v>43271</v>
      </c>
      <c r="E5357" s="124" t="s">
        <v>9626</v>
      </c>
      <c r="F5357" s="124" t="s">
        <v>1315</v>
      </c>
      <c r="G5357" s="124">
        <v>18115939</v>
      </c>
      <c r="H5357" s="124"/>
      <c r="I5357" s="128" t="s">
        <v>11411</v>
      </c>
      <c r="J5357" s="124"/>
      <c r="K5357" s="124"/>
      <c r="L5357" s="124"/>
      <c r="M5357" s="124"/>
      <c r="N5357" s="193">
        <v>457319.52</v>
      </c>
      <c r="O5357" s="193">
        <v>0</v>
      </c>
      <c r="P5357" s="124" t="s">
        <v>1314</v>
      </c>
    </row>
    <row r="5358" spans="1:16" ht="76.5">
      <c r="A5358" s="257">
        <v>25</v>
      </c>
      <c r="B5358" s="124"/>
      <c r="C5358" s="125" t="s">
        <v>694</v>
      </c>
      <c r="D5358" s="191">
        <v>43271</v>
      </c>
      <c r="E5358" s="124" t="s">
        <v>9627</v>
      </c>
      <c r="F5358" s="124" t="s">
        <v>1315</v>
      </c>
      <c r="G5358" s="124">
        <v>18115477</v>
      </c>
      <c r="H5358" s="124"/>
      <c r="I5358" s="128" t="s">
        <v>11412</v>
      </c>
      <c r="J5358" s="124"/>
      <c r="K5358" s="124"/>
      <c r="L5358" s="124"/>
      <c r="M5358" s="124"/>
      <c r="N5358" s="193">
        <v>205507.19</v>
      </c>
      <c r="O5358" s="193">
        <v>0</v>
      </c>
      <c r="P5358" s="124" t="s">
        <v>1314</v>
      </c>
    </row>
    <row r="5359" spans="1:16" ht="76.5">
      <c r="A5359" s="257">
        <v>25</v>
      </c>
      <c r="B5359" s="124"/>
      <c r="C5359" s="125" t="s">
        <v>694</v>
      </c>
      <c r="D5359" s="191">
        <v>43271</v>
      </c>
      <c r="E5359" s="124" t="s">
        <v>9628</v>
      </c>
      <c r="F5359" s="124" t="s">
        <v>1315</v>
      </c>
      <c r="G5359" s="124">
        <v>18114337</v>
      </c>
      <c r="H5359" s="124"/>
      <c r="I5359" s="128" t="s">
        <v>11413</v>
      </c>
      <c r="J5359" s="124"/>
      <c r="K5359" s="124"/>
      <c r="L5359" s="124"/>
      <c r="M5359" s="124"/>
      <c r="N5359" s="193">
        <v>473234.58</v>
      </c>
      <c r="O5359" s="193">
        <v>0</v>
      </c>
      <c r="P5359" s="124" t="s">
        <v>1314</v>
      </c>
    </row>
    <row r="5360" spans="1:16" ht="76.5">
      <c r="A5360" s="257">
        <v>25</v>
      </c>
      <c r="B5360" s="124"/>
      <c r="C5360" s="125" t="s">
        <v>694</v>
      </c>
      <c r="D5360" s="191">
        <v>43271</v>
      </c>
      <c r="E5360" s="124" t="s">
        <v>9629</v>
      </c>
      <c r="F5360" s="124" t="s">
        <v>1315</v>
      </c>
      <c r="G5360" s="124">
        <v>18113899</v>
      </c>
      <c r="H5360" s="124"/>
      <c r="I5360" s="128" t="s">
        <v>11414</v>
      </c>
      <c r="J5360" s="124"/>
      <c r="K5360" s="124"/>
      <c r="L5360" s="124"/>
      <c r="M5360" s="124"/>
      <c r="N5360" s="193">
        <v>133217.03</v>
      </c>
      <c r="O5360" s="193">
        <v>0</v>
      </c>
      <c r="P5360" s="124" t="s">
        <v>1314</v>
      </c>
    </row>
    <row r="5361" spans="1:16" ht="76.5">
      <c r="A5361" s="257">
        <v>25</v>
      </c>
      <c r="B5361" s="124"/>
      <c r="C5361" s="125" t="s">
        <v>694</v>
      </c>
      <c r="D5361" s="191">
        <v>43271</v>
      </c>
      <c r="E5361" s="124" t="s">
        <v>9630</v>
      </c>
      <c r="F5361" s="124" t="s">
        <v>1315</v>
      </c>
      <c r="G5361" s="124">
        <v>18113888</v>
      </c>
      <c r="H5361" s="124"/>
      <c r="I5361" s="128" t="s">
        <v>11415</v>
      </c>
      <c r="J5361" s="124"/>
      <c r="K5361" s="124"/>
      <c r="L5361" s="124"/>
      <c r="M5361" s="124"/>
      <c r="N5361" s="193">
        <v>218617.72</v>
      </c>
      <c r="O5361" s="193">
        <v>0</v>
      </c>
      <c r="P5361" s="124" t="s">
        <v>1314</v>
      </c>
    </row>
    <row r="5362" spans="1:16" ht="76.5">
      <c r="A5362" s="257">
        <v>25</v>
      </c>
      <c r="B5362" s="124"/>
      <c r="C5362" s="125" t="s">
        <v>694</v>
      </c>
      <c r="D5362" s="191">
        <v>43271</v>
      </c>
      <c r="E5362" s="124" t="s">
        <v>9631</v>
      </c>
      <c r="F5362" s="124" t="s">
        <v>1315</v>
      </c>
      <c r="G5362" s="124">
        <v>18116491</v>
      </c>
      <c r="H5362" s="124"/>
      <c r="I5362" s="128" t="s">
        <v>11416</v>
      </c>
      <c r="J5362" s="124"/>
      <c r="K5362" s="124"/>
      <c r="L5362" s="124"/>
      <c r="M5362" s="124"/>
      <c r="N5362" s="193">
        <v>399806.68</v>
      </c>
      <c r="O5362" s="193">
        <v>0</v>
      </c>
      <c r="P5362" s="124" t="s">
        <v>1314</v>
      </c>
    </row>
    <row r="5363" spans="1:16" ht="76.5">
      <c r="A5363" s="257">
        <v>25</v>
      </c>
      <c r="B5363" s="124"/>
      <c r="C5363" s="125" t="s">
        <v>694</v>
      </c>
      <c r="D5363" s="191">
        <v>43271</v>
      </c>
      <c r="E5363" s="124" t="s">
        <v>9632</v>
      </c>
      <c r="F5363" s="124" t="s">
        <v>1315</v>
      </c>
      <c r="G5363" s="124">
        <v>18114599</v>
      </c>
      <c r="H5363" s="124"/>
      <c r="I5363" s="128" t="s">
        <v>11417</v>
      </c>
      <c r="J5363" s="124"/>
      <c r="K5363" s="124"/>
      <c r="L5363" s="124"/>
      <c r="M5363" s="124"/>
      <c r="N5363" s="193">
        <v>257363.98</v>
      </c>
      <c r="O5363" s="193">
        <v>0</v>
      </c>
      <c r="P5363" s="124" t="s">
        <v>1314</v>
      </c>
    </row>
    <row r="5364" spans="1:16" ht="76.5">
      <c r="A5364" s="257">
        <v>25</v>
      </c>
      <c r="B5364" s="124"/>
      <c r="C5364" s="125" t="s">
        <v>694</v>
      </c>
      <c r="D5364" s="191">
        <v>43271</v>
      </c>
      <c r="E5364" s="124" t="s">
        <v>9633</v>
      </c>
      <c r="F5364" s="124" t="s">
        <v>1315</v>
      </c>
      <c r="G5364" s="124">
        <v>18114836</v>
      </c>
      <c r="H5364" s="124"/>
      <c r="I5364" s="128" t="s">
        <v>11418</v>
      </c>
      <c r="J5364" s="124"/>
      <c r="K5364" s="124"/>
      <c r="L5364" s="124"/>
      <c r="M5364" s="124"/>
      <c r="N5364" s="193">
        <v>1200889.3500000001</v>
      </c>
      <c r="O5364" s="193">
        <v>0</v>
      </c>
      <c r="P5364" s="124" t="s">
        <v>1314</v>
      </c>
    </row>
    <row r="5365" spans="1:16" ht="76.5">
      <c r="A5365" s="257">
        <v>25</v>
      </c>
      <c r="B5365" s="124"/>
      <c r="C5365" s="125" t="s">
        <v>694</v>
      </c>
      <c r="D5365" s="191">
        <v>43271</v>
      </c>
      <c r="E5365" s="124" t="s">
        <v>9634</v>
      </c>
      <c r="F5365" s="124" t="s">
        <v>1315</v>
      </c>
      <c r="G5365" s="124">
        <v>18115075</v>
      </c>
      <c r="H5365" s="124"/>
      <c r="I5365" s="128" t="s">
        <v>11419</v>
      </c>
      <c r="J5365" s="124"/>
      <c r="K5365" s="124"/>
      <c r="L5365" s="124"/>
      <c r="M5365" s="124"/>
      <c r="N5365" s="193">
        <v>814887</v>
      </c>
      <c r="O5365" s="193">
        <v>0</v>
      </c>
      <c r="P5365" s="124" t="s">
        <v>1314</v>
      </c>
    </row>
    <row r="5366" spans="1:16" ht="76.5">
      <c r="A5366" s="257">
        <v>25</v>
      </c>
      <c r="B5366" s="124"/>
      <c r="C5366" s="125" t="s">
        <v>694</v>
      </c>
      <c r="D5366" s="191">
        <v>43271</v>
      </c>
      <c r="E5366" s="124" t="s">
        <v>9635</v>
      </c>
      <c r="F5366" s="124" t="s">
        <v>1315</v>
      </c>
      <c r="G5366" s="124">
        <v>18115343</v>
      </c>
      <c r="H5366" s="124"/>
      <c r="I5366" s="128" t="s">
        <v>8136</v>
      </c>
      <c r="J5366" s="124"/>
      <c r="K5366" s="124"/>
      <c r="L5366" s="124"/>
      <c r="M5366" s="124"/>
      <c r="N5366" s="193">
        <v>770883.18</v>
      </c>
      <c r="O5366" s="193">
        <v>0</v>
      </c>
      <c r="P5366" s="124" t="s">
        <v>1314</v>
      </c>
    </row>
    <row r="5367" spans="1:16" ht="76.5">
      <c r="A5367" s="257">
        <v>25</v>
      </c>
      <c r="B5367" s="124"/>
      <c r="C5367" s="125" t="s">
        <v>694</v>
      </c>
      <c r="D5367" s="191">
        <v>43271</v>
      </c>
      <c r="E5367" s="124" t="s">
        <v>9636</v>
      </c>
      <c r="F5367" s="124" t="s">
        <v>1315</v>
      </c>
      <c r="G5367" s="124">
        <v>18115882</v>
      </c>
      <c r="H5367" s="124"/>
      <c r="I5367" s="128" t="s">
        <v>11420</v>
      </c>
      <c r="J5367" s="124"/>
      <c r="K5367" s="124"/>
      <c r="L5367" s="124"/>
      <c r="M5367" s="124"/>
      <c r="N5367" s="193">
        <v>400000</v>
      </c>
      <c r="O5367" s="193">
        <v>0</v>
      </c>
      <c r="P5367" s="124" t="s">
        <v>1314</v>
      </c>
    </row>
    <row r="5368" spans="1:16" ht="76.5">
      <c r="A5368" s="257">
        <v>25</v>
      </c>
      <c r="B5368" s="124"/>
      <c r="C5368" s="125" t="s">
        <v>694</v>
      </c>
      <c r="D5368" s="191">
        <v>43271</v>
      </c>
      <c r="E5368" s="124" t="s">
        <v>9637</v>
      </c>
      <c r="F5368" s="124" t="s">
        <v>1315</v>
      </c>
      <c r="G5368" s="124">
        <v>18115690</v>
      </c>
      <c r="H5368" s="124"/>
      <c r="I5368" s="128" t="s">
        <v>11421</v>
      </c>
      <c r="J5368" s="124"/>
      <c r="K5368" s="124"/>
      <c r="L5368" s="124"/>
      <c r="M5368" s="124"/>
      <c r="N5368" s="193">
        <v>497527.83</v>
      </c>
      <c r="O5368" s="193">
        <v>0</v>
      </c>
      <c r="P5368" s="124" t="s">
        <v>1314</v>
      </c>
    </row>
    <row r="5369" spans="1:16" ht="76.5">
      <c r="A5369" s="257">
        <v>25</v>
      </c>
      <c r="B5369" s="124"/>
      <c r="C5369" s="125" t="s">
        <v>694</v>
      </c>
      <c r="D5369" s="191">
        <v>43271</v>
      </c>
      <c r="E5369" s="124" t="s">
        <v>9638</v>
      </c>
      <c r="F5369" s="124" t="s">
        <v>1315</v>
      </c>
      <c r="G5369" s="124">
        <v>18113940</v>
      </c>
      <c r="H5369" s="124"/>
      <c r="I5369" s="128" t="s">
        <v>11422</v>
      </c>
      <c r="J5369" s="124"/>
      <c r="K5369" s="124"/>
      <c r="L5369" s="124"/>
      <c r="M5369" s="124"/>
      <c r="N5369" s="193">
        <v>1152350.21</v>
      </c>
      <c r="O5369" s="193">
        <v>0</v>
      </c>
      <c r="P5369" s="124" t="s">
        <v>1314</v>
      </c>
    </row>
    <row r="5370" spans="1:16" ht="76.5">
      <c r="A5370" s="257">
        <v>25</v>
      </c>
      <c r="B5370" s="124"/>
      <c r="C5370" s="125" t="s">
        <v>694</v>
      </c>
      <c r="D5370" s="191">
        <v>43271</v>
      </c>
      <c r="E5370" s="124" t="s">
        <v>9639</v>
      </c>
      <c r="F5370" s="124" t="s">
        <v>1315</v>
      </c>
      <c r="G5370" s="124">
        <v>18114540</v>
      </c>
      <c r="H5370" s="124"/>
      <c r="I5370" s="128" t="s">
        <v>11423</v>
      </c>
      <c r="J5370" s="124"/>
      <c r="K5370" s="124"/>
      <c r="L5370" s="124"/>
      <c r="M5370" s="124"/>
      <c r="N5370" s="193">
        <v>63390.39</v>
      </c>
      <c r="O5370" s="193">
        <v>0</v>
      </c>
      <c r="P5370" s="124" t="s">
        <v>1314</v>
      </c>
    </row>
    <row r="5371" spans="1:16" ht="76.5">
      <c r="A5371" s="257">
        <v>25</v>
      </c>
      <c r="B5371" s="124"/>
      <c r="C5371" s="125" t="s">
        <v>694</v>
      </c>
      <c r="D5371" s="191">
        <v>43271</v>
      </c>
      <c r="E5371" s="124" t="s">
        <v>9640</v>
      </c>
      <c r="F5371" s="124" t="s">
        <v>1315</v>
      </c>
      <c r="G5371" s="124">
        <v>18115070</v>
      </c>
      <c r="H5371" s="124"/>
      <c r="I5371" s="128" t="s">
        <v>11424</v>
      </c>
      <c r="J5371" s="124"/>
      <c r="K5371" s="124"/>
      <c r="L5371" s="124"/>
      <c r="M5371" s="124"/>
      <c r="N5371" s="193">
        <v>315871.45</v>
      </c>
      <c r="O5371" s="193">
        <v>0</v>
      </c>
      <c r="P5371" s="124" t="s">
        <v>1314</v>
      </c>
    </row>
    <row r="5372" spans="1:16" ht="76.5">
      <c r="A5372" s="257">
        <v>25</v>
      </c>
      <c r="B5372" s="124"/>
      <c r="C5372" s="125" t="s">
        <v>694</v>
      </c>
      <c r="D5372" s="191">
        <v>43271</v>
      </c>
      <c r="E5372" s="124" t="s">
        <v>9641</v>
      </c>
      <c r="F5372" s="124" t="s">
        <v>1315</v>
      </c>
      <c r="G5372" s="124">
        <v>18116420</v>
      </c>
      <c r="H5372" s="124"/>
      <c r="I5372" s="128" t="s">
        <v>11425</v>
      </c>
      <c r="J5372" s="124"/>
      <c r="K5372" s="124"/>
      <c r="L5372" s="124"/>
      <c r="M5372" s="124"/>
      <c r="N5372" s="193">
        <v>107680.29</v>
      </c>
      <c r="O5372" s="193">
        <v>0</v>
      </c>
      <c r="P5372" s="124" t="s">
        <v>1314</v>
      </c>
    </row>
    <row r="5373" spans="1:16" ht="76.5">
      <c r="A5373" s="257">
        <v>25</v>
      </c>
      <c r="B5373" s="124"/>
      <c r="C5373" s="125" t="s">
        <v>694</v>
      </c>
      <c r="D5373" s="191">
        <v>43271</v>
      </c>
      <c r="E5373" s="124" t="s">
        <v>9642</v>
      </c>
      <c r="F5373" s="124" t="s">
        <v>1315</v>
      </c>
      <c r="G5373" s="124">
        <v>18116535</v>
      </c>
      <c r="H5373" s="124"/>
      <c r="I5373" s="128" t="s">
        <v>11426</v>
      </c>
      <c r="J5373" s="124"/>
      <c r="K5373" s="124"/>
      <c r="L5373" s="124"/>
      <c r="M5373" s="124"/>
      <c r="N5373" s="193">
        <v>581520.23</v>
      </c>
      <c r="O5373" s="193">
        <v>0</v>
      </c>
      <c r="P5373" s="124" t="s">
        <v>1314</v>
      </c>
    </row>
    <row r="5374" spans="1:16" ht="76.5">
      <c r="A5374" s="257">
        <v>25</v>
      </c>
      <c r="B5374" s="124"/>
      <c r="C5374" s="125" t="s">
        <v>694</v>
      </c>
      <c r="D5374" s="191">
        <v>43271</v>
      </c>
      <c r="E5374" s="124" t="s">
        <v>9643</v>
      </c>
      <c r="F5374" s="124" t="s">
        <v>1315</v>
      </c>
      <c r="G5374" s="124">
        <v>18116510</v>
      </c>
      <c r="H5374" s="124"/>
      <c r="I5374" s="128" t="s">
        <v>7444</v>
      </c>
      <c r="J5374" s="124"/>
      <c r="K5374" s="124"/>
      <c r="L5374" s="124"/>
      <c r="M5374" s="124"/>
      <c r="N5374" s="193">
        <v>50963.09</v>
      </c>
      <c r="O5374" s="193">
        <v>0</v>
      </c>
      <c r="P5374" s="124" t="s">
        <v>1314</v>
      </c>
    </row>
    <row r="5375" spans="1:16" ht="76.5">
      <c r="A5375" s="257">
        <v>25</v>
      </c>
      <c r="B5375" s="124"/>
      <c r="C5375" s="125" t="s">
        <v>694</v>
      </c>
      <c r="D5375" s="191">
        <v>43271</v>
      </c>
      <c r="E5375" s="124" t="s">
        <v>9644</v>
      </c>
      <c r="F5375" s="124" t="s">
        <v>1315</v>
      </c>
      <c r="G5375" s="124">
        <v>18116507</v>
      </c>
      <c r="H5375" s="124"/>
      <c r="I5375" s="128" t="s">
        <v>11427</v>
      </c>
      <c r="J5375" s="124"/>
      <c r="K5375" s="124"/>
      <c r="L5375" s="124"/>
      <c r="M5375" s="124"/>
      <c r="N5375" s="193">
        <v>842208.27</v>
      </c>
      <c r="O5375" s="193">
        <v>0</v>
      </c>
      <c r="P5375" s="124" t="s">
        <v>1314</v>
      </c>
    </row>
    <row r="5376" spans="1:16" ht="76.5">
      <c r="A5376" s="257">
        <v>25</v>
      </c>
      <c r="B5376" s="124"/>
      <c r="C5376" s="125" t="s">
        <v>694</v>
      </c>
      <c r="D5376" s="191">
        <v>43271</v>
      </c>
      <c r="E5376" s="124" t="s">
        <v>9645</v>
      </c>
      <c r="F5376" s="124" t="s">
        <v>1315</v>
      </c>
      <c r="G5376" s="124">
        <v>18116487</v>
      </c>
      <c r="H5376" s="124"/>
      <c r="I5376" s="128" t="s">
        <v>11428</v>
      </c>
      <c r="J5376" s="124"/>
      <c r="K5376" s="124"/>
      <c r="L5376" s="124"/>
      <c r="M5376" s="124"/>
      <c r="N5376" s="193">
        <v>251709.85</v>
      </c>
      <c r="O5376" s="193">
        <v>0</v>
      </c>
      <c r="P5376" s="124" t="s">
        <v>1314</v>
      </c>
    </row>
    <row r="5377" spans="1:16" ht="76.5">
      <c r="A5377" s="257">
        <v>25</v>
      </c>
      <c r="B5377" s="124"/>
      <c r="C5377" s="125" t="s">
        <v>694</v>
      </c>
      <c r="D5377" s="191">
        <v>43271</v>
      </c>
      <c r="E5377" s="124" t="s">
        <v>9646</v>
      </c>
      <c r="F5377" s="124" t="s">
        <v>1315</v>
      </c>
      <c r="G5377" s="124">
        <v>18116472</v>
      </c>
      <c r="H5377" s="124"/>
      <c r="I5377" s="128" t="s">
        <v>11429</v>
      </c>
      <c r="J5377" s="124"/>
      <c r="K5377" s="124"/>
      <c r="L5377" s="124"/>
      <c r="M5377" s="124"/>
      <c r="N5377" s="193">
        <v>251229.97</v>
      </c>
      <c r="O5377" s="193">
        <v>0</v>
      </c>
      <c r="P5377" s="124" t="s">
        <v>1314</v>
      </c>
    </row>
    <row r="5378" spans="1:16" ht="76.5">
      <c r="A5378" s="257">
        <v>25</v>
      </c>
      <c r="B5378" s="124"/>
      <c r="C5378" s="125" t="s">
        <v>694</v>
      </c>
      <c r="D5378" s="191">
        <v>43271</v>
      </c>
      <c r="E5378" s="124" t="s">
        <v>9647</v>
      </c>
      <c r="F5378" s="124" t="s">
        <v>1315</v>
      </c>
      <c r="G5378" s="124">
        <v>18116399</v>
      </c>
      <c r="H5378" s="124"/>
      <c r="I5378" s="128" t="s">
        <v>11430</v>
      </c>
      <c r="J5378" s="124"/>
      <c r="K5378" s="124"/>
      <c r="L5378" s="124"/>
      <c r="M5378" s="124"/>
      <c r="N5378" s="193">
        <v>394068.02</v>
      </c>
      <c r="O5378" s="193">
        <v>0</v>
      </c>
      <c r="P5378" s="124" t="s">
        <v>1314</v>
      </c>
    </row>
    <row r="5379" spans="1:16" ht="76.5">
      <c r="A5379" s="257">
        <v>25</v>
      </c>
      <c r="B5379" s="124"/>
      <c r="C5379" s="125" t="s">
        <v>694</v>
      </c>
      <c r="D5379" s="191">
        <v>43271</v>
      </c>
      <c r="E5379" s="124" t="s">
        <v>9648</v>
      </c>
      <c r="F5379" s="124" t="s">
        <v>1315</v>
      </c>
      <c r="G5379" s="124">
        <v>18113894</v>
      </c>
      <c r="H5379" s="124"/>
      <c r="I5379" s="128" t="s">
        <v>11431</v>
      </c>
      <c r="J5379" s="124"/>
      <c r="K5379" s="124"/>
      <c r="L5379" s="124"/>
      <c r="M5379" s="124"/>
      <c r="N5379" s="193">
        <v>752651.6</v>
      </c>
      <c r="O5379" s="193">
        <v>0</v>
      </c>
      <c r="P5379" s="124" t="s">
        <v>1314</v>
      </c>
    </row>
    <row r="5380" spans="1:16" ht="76.5">
      <c r="A5380" s="257">
        <v>25</v>
      </c>
      <c r="B5380" s="124"/>
      <c r="C5380" s="125" t="s">
        <v>694</v>
      </c>
      <c r="D5380" s="191">
        <v>43271</v>
      </c>
      <c r="E5380" s="124" t="s">
        <v>9649</v>
      </c>
      <c r="F5380" s="124" t="s">
        <v>1315</v>
      </c>
      <c r="G5380" s="124">
        <v>18113803</v>
      </c>
      <c r="H5380" s="124"/>
      <c r="I5380" s="128" t="s">
        <v>8270</v>
      </c>
      <c r="J5380" s="124"/>
      <c r="K5380" s="124"/>
      <c r="L5380" s="124"/>
      <c r="M5380" s="124"/>
      <c r="N5380" s="193">
        <v>915675.79</v>
      </c>
      <c r="O5380" s="193">
        <v>0</v>
      </c>
      <c r="P5380" s="124" t="s">
        <v>1314</v>
      </c>
    </row>
    <row r="5381" spans="1:16" ht="76.5">
      <c r="A5381" s="257">
        <v>25</v>
      </c>
      <c r="B5381" s="124"/>
      <c r="C5381" s="125" t="s">
        <v>694</v>
      </c>
      <c r="D5381" s="191">
        <v>43271</v>
      </c>
      <c r="E5381" s="124" t="s">
        <v>9650</v>
      </c>
      <c r="F5381" s="124" t="s">
        <v>1315</v>
      </c>
      <c r="G5381" s="124">
        <v>18113806</v>
      </c>
      <c r="H5381" s="124"/>
      <c r="I5381" s="128" t="s">
        <v>11432</v>
      </c>
      <c r="J5381" s="124"/>
      <c r="K5381" s="124"/>
      <c r="L5381" s="124"/>
      <c r="M5381" s="124"/>
      <c r="N5381" s="193">
        <v>259175.79</v>
      </c>
      <c r="O5381" s="193">
        <v>0</v>
      </c>
      <c r="P5381" s="124" t="s">
        <v>1314</v>
      </c>
    </row>
    <row r="5382" spans="1:16" ht="76.5">
      <c r="A5382" s="257">
        <v>25</v>
      </c>
      <c r="B5382" s="124"/>
      <c r="C5382" s="125" t="s">
        <v>694</v>
      </c>
      <c r="D5382" s="191">
        <v>43271</v>
      </c>
      <c r="E5382" s="124" t="s">
        <v>9651</v>
      </c>
      <c r="F5382" s="124" t="s">
        <v>1315</v>
      </c>
      <c r="G5382" s="124">
        <v>18113808</v>
      </c>
      <c r="H5382" s="124"/>
      <c r="I5382" s="128" t="s">
        <v>11433</v>
      </c>
      <c r="J5382" s="124"/>
      <c r="K5382" s="124"/>
      <c r="L5382" s="124"/>
      <c r="M5382" s="124"/>
      <c r="N5382" s="193">
        <v>244385.81</v>
      </c>
      <c r="O5382" s="193">
        <v>0</v>
      </c>
      <c r="P5382" s="124" t="s">
        <v>1314</v>
      </c>
    </row>
    <row r="5383" spans="1:16" ht="76.5">
      <c r="A5383" s="257">
        <v>25</v>
      </c>
      <c r="B5383" s="124"/>
      <c r="C5383" s="125" t="s">
        <v>694</v>
      </c>
      <c r="D5383" s="191">
        <v>43271</v>
      </c>
      <c r="E5383" s="124" t="s">
        <v>9652</v>
      </c>
      <c r="F5383" s="124" t="s">
        <v>1315</v>
      </c>
      <c r="G5383" s="124">
        <v>18113811</v>
      </c>
      <c r="H5383" s="124"/>
      <c r="I5383" s="128" t="s">
        <v>11434</v>
      </c>
      <c r="J5383" s="124"/>
      <c r="K5383" s="124"/>
      <c r="L5383" s="124"/>
      <c r="M5383" s="124"/>
      <c r="N5383" s="193">
        <v>734278.84</v>
      </c>
      <c r="O5383" s="193">
        <v>0</v>
      </c>
      <c r="P5383" s="124" t="s">
        <v>1314</v>
      </c>
    </row>
    <row r="5384" spans="1:16" ht="76.5">
      <c r="A5384" s="257">
        <v>25</v>
      </c>
      <c r="B5384" s="124"/>
      <c r="C5384" s="125" t="s">
        <v>694</v>
      </c>
      <c r="D5384" s="191">
        <v>43271</v>
      </c>
      <c r="E5384" s="124" t="s">
        <v>9653</v>
      </c>
      <c r="F5384" s="124" t="s">
        <v>1315</v>
      </c>
      <c r="G5384" s="124">
        <v>18113866</v>
      </c>
      <c r="H5384" s="124"/>
      <c r="I5384" s="128" t="s">
        <v>11435</v>
      </c>
      <c r="J5384" s="124"/>
      <c r="K5384" s="124"/>
      <c r="L5384" s="124"/>
      <c r="M5384" s="124"/>
      <c r="N5384" s="193">
        <v>170101.12</v>
      </c>
      <c r="O5384" s="193">
        <v>0</v>
      </c>
      <c r="P5384" s="124" t="s">
        <v>1314</v>
      </c>
    </row>
    <row r="5385" spans="1:16" ht="76.5">
      <c r="A5385" s="257">
        <v>25</v>
      </c>
      <c r="B5385" s="124"/>
      <c r="C5385" s="125" t="s">
        <v>694</v>
      </c>
      <c r="D5385" s="191">
        <v>43271</v>
      </c>
      <c r="E5385" s="124" t="s">
        <v>9654</v>
      </c>
      <c r="F5385" s="124" t="s">
        <v>1315</v>
      </c>
      <c r="G5385" s="124">
        <v>18113885</v>
      </c>
      <c r="H5385" s="124"/>
      <c r="I5385" s="128" t="s">
        <v>11436</v>
      </c>
      <c r="J5385" s="124"/>
      <c r="K5385" s="124"/>
      <c r="L5385" s="124"/>
      <c r="M5385" s="124"/>
      <c r="N5385" s="193">
        <v>2282461.63</v>
      </c>
      <c r="O5385" s="193">
        <v>0</v>
      </c>
      <c r="P5385" s="124" t="s">
        <v>1314</v>
      </c>
    </row>
    <row r="5386" spans="1:16" ht="76.5">
      <c r="A5386" s="257">
        <v>25</v>
      </c>
      <c r="B5386" s="124"/>
      <c r="C5386" s="125" t="s">
        <v>694</v>
      </c>
      <c r="D5386" s="191">
        <v>43271</v>
      </c>
      <c r="E5386" s="124" t="s">
        <v>9655</v>
      </c>
      <c r="F5386" s="124" t="s">
        <v>1315</v>
      </c>
      <c r="G5386" s="124">
        <v>18113889</v>
      </c>
      <c r="H5386" s="124"/>
      <c r="I5386" s="128" t="s">
        <v>11437</v>
      </c>
      <c r="J5386" s="124"/>
      <c r="K5386" s="124"/>
      <c r="L5386" s="124"/>
      <c r="M5386" s="124"/>
      <c r="N5386" s="193">
        <v>435458.07</v>
      </c>
      <c r="O5386" s="193">
        <v>0</v>
      </c>
      <c r="P5386" s="124" t="s">
        <v>1314</v>
      </c>
    </row>
    <row r="5387" spans="1:16" ht="76.5">
      <c r="A5387" s="257">
        <v>25</v>
      </c>
      <c r="B5387" s="124"/>
      <c r="C5387" s="125" t="s">
        <v>694</v>
      </c>
      <c r="D5387" s="191">
        <v>43271</v>
      </c>
      <c r="E5387" s="124" t="s">
        <v>9656</v>
      </c>
      <c r="F5387" s="124" t="s">
        <v>1315</v>
      </c>
      <c r="G5387" s="124">
        <v>18118082</v>
      </c>
      <c r="H5387" s="124"/>
      <c r="I5387" s="128" t="s">
        <v>11438</v>
      </c>
      <c r="J5387" s="124"/>
      <c r="K5387" s="124"/>
      <c r="L5387" s="124"/>
      <c r="M5387" s="124"/>
      <c r="N5387" s="193">
        <v>225716.41</v>
      </c>
      <c r="O5387" s="193">
        <v>0</v>
      </c>
      <c r="P5387" s="124" t="s">
        <v>1314</v>
      </c>
    </row>
    <row r="5388" spans="1:16" ht="76.5">
      <c r="A5388" s="257">
        <v>25</v>
      </c>
      <c r="B5388" s="124"/>
      <c r="C5388" s="125" t="s">
        <v>694</v>
      </c>
      <c r="D5388" s="191">
        <v>43271</v>
      </c>
      <c r="E5388" s="124" t="s">
        <v>9657</v>
      </c>
      <c r="F5388" s="124" t="s">
        <v>1315</v>
      </c>
      <c r="G5388" s="124">
        <v>18118076</v>
      </c>
      <c r="H5388" s="124"/>
      <c r="I5388" s="128" t="s">
        <v>11439</v>
      </c>
      <c r="J5388" s="124"/>
      <c r="K5388" s="124"/>
      <c r="L5388" s="124"/>
      <c r="M5388" s="124"/>
      <c r="N5388" s="193">
        <v>248105.07</v>
      </c>
      <c r="O5388" s="193">
        <v>0</v>
      </c>
      <c r="P5388" s="124" t="s">
        <v>1314</v>
      </c>
    </row>
    <row r="5389" spans="1:16" ht="76.5">
      <c r="A5389" s="257">
        <v>25</v>
      </c>
      <c r="B5389" s="124"/>
      <c r="C5389" s="125" t="s">
        <v>694</v>
      </c>
      <c r="D5389" s="191">
        <v>43271</v>
      </c>
      <c r="E5389" s="124" t="s">
        <v>9658</v>
      </c>
      <c r="F5389" s="124" t="s">
        <v>1315</v>
      </c>
      <c r="G5389" s="124">
        <v>18117152</v>
      </c>
      <c r="H5389" s="124"/>
      <c r="I5389" s="128" t="s">
        <v>11440</v>
      </c>
      <c r="J5389" s="124"/>
      <c r="K5389" s="124"/>
      <c r="L5389" s="124"/>
      <c r="M5389" s="124"/>
      <c r="N5389" s="193">
        <v>567825.84</v>
      </c>
      <c r="O5389" s="193">
        <v>0</v>
      </c>
      <c r="P5389" s="124" t="s">
        <v>1314</v>
      </c>
    </row>
    <row r="5390" spans="1:16" ht="76.5">
      <c r="A5390" s="257">
        <v>25</v>
      </c>
      <c r="B5390" s="124"/>
      <c r="C5390" s="125" t="s">
        <v>694</v>
      </c>
      <c r="D5390" s="191">
        <v>43271</v>
      </c>
      <c r="E5390" s="124" t="s">
        <v>9659</v>
      </c>
      <c r="F5390" s="124" t="s">
        <v>1315</v>
      </c>
      <c r="G5390" s="124">
        <v>18116612</v>
      </c>
      <c r="H5390" s="124"/>
      <c r="I5390" s="128" t="s">
        <v>11441</v>
      </c>
      <c r="J5390" s="124"/>
      <c r="K5390" s="124"/>
      <c r="L5390" s="124"/>
      <c r="M5390" s="124"/>
      <c r="N5390" s="193">
        <v>564451.69999999995</v>
      </c>
      <c r="O5390" s="193">
        <v>0</v>
      </c>
      <c r="P5390" s="124" t="s">
        <v>1314</v>
      </c>
    </row>
    <row r="5391" spans="1:16" ht="76.5">
      <c r="A5391" s="257">
        <v>25</v>
      </c>
      <c r="B5391" s="124"/>
      <c r="C5391" s="125" t="s">
        <v>694</v>
      </c>
      <c r="D5391" s="191">
        <v>43271</v>
      </c>
      <c r="E5391" s="124" t="s">
        <v>9660</v>
      </c>
      <c r="F5391" s="124" t="s">
        <v>1315</v>
      </c>
      <c r="G5391" s="124">
        <v>18116427</v>
      </c>
      <c r="H5391" s="124"/>
      <c r="I5391" s="128" t="s">
        <v>11442</v>
      </c>
      <c r="J5391" s="124"/>
      <c r="K5391" s="124"/>
      <c r="L5391" s="124"/>
      <c r="M5391" s="124"/>
      <c r="N5391" s="193">
        <v>61728.56</v>
      </c>
      <c r="O5391" s="193">
        <v>0</v>
      </c>
      <c r="P5391" s="124" t="s">
        <v>1314</v>
      </c>
    </row>
    <row r="5392" spans="1:16" ht="76.5">
      <c r="A5392" s="257">
        <v>25</v>
      </c>
      <c r="B5392" s="124"/>
      <c r="C5392" s="125" t="s">
        <v>694</v>
      </c>
      <c r="D5392" s="191">
        <v>43271</v>
      </c>
      <c r="E5392" s="124" t="s">
        <v>9661</v>
      </c>
      <c r="F5392" s="124" t="s">
        <v>1315</v>
      </c>
      <c r="G5392" s="124">
        <v>18116398</v>
      </c>
      <c r="H5392" s="124"/>
      <c r="I5392" s="128" t="s">
        <v>11405</v>
      </c>
      <c r="J5392" s="124"/>
      <c r="K5392" s="124"/>
      <c r="L5392" s="124"/>
      <c r="M5392" s="124"/>
      <c r="N5392" s="193">
        <v>49175.29</v>
      </c>
      <c r="O5392" s="193">
        <v>0</v>
      </c>
      <c r="P5392" s="124" t="s">
        <v>1314</v>
      </c>
    </row>
    <row r="5393" spans="1:16" ht="76.5">
      <c r="A5393" s="257">
        <v>25</v>
      </c>
      <c r="B5393" s="124"/>
      <c r="C5393" s="125" t="s">
        <v>694</v>
      </c>
      <c r="D5393" s="191">
        <v>43271</v>
      </c>
      <c r="E5393" s="124" t="s">
        <v>9662</v>
      </c>
      <c r="F5393" s="124" t="s">
        <v>1315</v>
      </c>
      <c r="G5393" s="124">
        <v>18116381</v>
      </c>
      <c r="H5393" s="124"/>
      <c r="I5393" s="128" t="s">
        <v>11443</v>
      </c>
      <c r="J5393" s="124"/>
      <c r="K5393" s="124"/>
      <c r="L5393" s="124"/>
      <c r="M5393" s="124"/>
      <c r="N5393" s="193">
        <v>399997.35</v>
      </c>
      <c r="O5393" s="193">
        <v>0</v>
      </c>
      <c r="P5393" s="124" t="s">
        <v>1314</v>
      </c>
    </row>
    <row r="5394" spans="1:16" ht="76.5">
      <c r="A5394" s="257">
        <v>25</v>
      </c>
      <c r="B5394" s="124"/>
      <c r="C5394" s="125" t="s">
        <v>694</v>
      </c>
      <c r="D5394" s="191">
        <v>43271</v>
      </c>
      <c r="E5394" s="124" t="s">
        <v>9663</v>
      </c>
      <c r="F5394" s="124" t="s">
        <v>1315</v>
      </c>
      <c r="G5394" s="124">
        <v>18114731</v>
      </c>
      <c r="H5394" s="124"/>
      <c r="I5394" s="128" t="s">
        <v>5942</v>
      </c>
      <c r="J5394" s="124"/>
      <c r="K5394" s="124"/>
      <c r="L5394" s="124"/>
      <c r="M5394" s="124"/>
      <c r="N5394" s="193">
        <v>50590.7</v>
      </c>
      <c r="O5394" s="193">
        <v>0</v>
      </c>
      <c r="P5394" s="124" t="s">
        <v>1314</v>
      </c>
    </row>
    <row r="5395" spans="1:16" ht="76.5">
      <c r="A5395" s="257">
        <v>25</v>
      </c>
      <c r="B5395" s="124"/>
      <c r="C5395" s="125" t="s">
        <v>694</v>
      </c>
      <c r="D5395" s="191">
        <v>43271</v>
      </c>
      <c r="E5395" s="124" t="s">
        <v>9664</v>
      </c>
      <c r="F5395" s="124" t="s">
        <v>1315</v>
      </c>
      <c r="G5395" s="124">
        <v>18116503</v>
      </c>
      <c r="H5395" s="124"/>
      <c r="I5395" s="128" t="s">
        <v>11444</v>
      </c>
      <c r="J5395" s="124"/>
      <c r="K5395" s="124"/>
      <c r="L5395" s="124"/>
      <c r="M5395" s="124"/>
      <c r="N5395" s="193">
        <v>767704.39</v>
      </c>
      <c r="O5395" s="193">
        <v>0</v>
      </c>
      <c r="P5395" s="124" t="s">
        <v>1314</v>
      </c>
    </row>
    <row r="5396" spans="1:16" ht="76.5">
      <c r="A5396" s="257">
        <v>25</v>
      </c>
      <c r="B5396" s="124"/>
      <c r="C5396" s="125" t="s">
        <v>694</v>
      </c>
      <c r="D5396" s="191">
        <v>43271</v>
      </c>
      <c r="E5396" s="124" t="s">
        <v>9665</v>
      </c>
      <c r="F5396" s="124" t="s">
        <v>1315</v>
      </c>
      <c r="G5396" s="124">
        <v>18131967</v>
      </c>
      <c r="H5396" s="124"/>
      <c r="I5396" s="128" t="s">
        <v>11445</v>
      </c>
      <c r="J5396" s="124"/>
      <c r="K5396" s="124"/>
      <c r="L5396" s="124"/>
      <c r="M5396" s="124"/>
      <c r="N5396" s="193">
        <v>933635.47</v>
      </c>
      <c r="O5396" s="193">
        <v>0</v>
      </c>
      <c r="P5396" s="124" t="s">
        <v>1314</v>
      </c>
    </row>
    <row r="5397" spans="1:16" ht="76.5">
      <c r="A5397" s="257">
        <v>25</v>
      </c>
      <c r="B5397" s="124"/>
      <c r="C5397" s="125" t="s">
        <v>694</v>
      </c>
      <c r="D5397" s="191">
        <v>43271</v>
      </c>
      <c r="E5397" s="124" t="s">
        <v>9666</v>
      </c>
      <c r="F5397" s="124" t="s">
        <v>1315</v>
      </c>
      <c r="G5397" s="124">
        <v>18118146</v>
      </c>
      <c r="H5397" s="124"/>
      <c r="I5397" s="128" t="s">
        <v>11446</v>
      </c>
      <c r="J5397" s="124"/>
      <c r="K5397" s="124"/>
      <c r="L5397" s="124"/>
      <c r="M5397" s="124"/>
      <c r="N5397" s="193">
        <v>523942.02</v>
      </c>
      <c r="O5397" s="193">
        <v>0</v>
      </c>
      <c r="P5397" s="124" t="s">
        <v>1314</v>
      </c>
    </row>
    <row r="5398" spans="1:16" ht="76.5">
      <c r="A5398" s="257">
        <v>25</v>
      </c>
      <c r="B5398" s="124"/>
      <c r="C5398" s="125" t="s">
        <v>694</v>
      </c>
      <c r="D5398" s="191">
        <v>43271</v>
      </c>
      <c r="E5398" s="124" t="s">
        <v>9667</v>
      </c>
      <c r="F5398" s="124" t="s">
        <v>1315</v>
      </c>
      <c r="G5398" s="124">
        <v>18118138</v>
      </c>
      <c r="H5398" s="124"/>
      <c r="I5398" s="128" t="s">
        <v>11447</v>
      </c>
      <c r="J5398" s="124"/>
      <c r="K5398" s="124"/>
      <c r="L5398" s="124"/>
      <c r="M5398" s="124"/>
      <c r="N5398" s="193">
        <v>800976.92</v>
      </c>
      <c r="O5398" s="193">
        <v>0</v>
      </c>
      <c r="P5398" s="124" t="s">
        <v>1314</v>
      </c>
    </row>
    <row r="5399" spans="1:16" ht="76.5">
      <c r="A5399" s="257">
        <v>25</v>
      </c>
      <c r="B5399" s="124"/>
      <c r="C5399" s="125" t="s">
        <v>694</v>
      </c>
      <c r="D5399" s="191">
        <v>43271</v>
      </c>
      <c r="E5399" s="124" t="s">
        <v>9668</v>
      </c>
      <c r="F5399" s="124" t="s">
        <v>1315</v>
      </c>
      <c r="G5399" s="124">
        <v>18118139</v>
      </c>
      <c r="H5399" s="124"/>
      <c r="I5399" s="128" t="s">
        <v>11448</v>
      </c>
      <c r="J5399" s="124"/>
      <c r="K5399" s="124"/>
      <c r="L5399" s="124"/>
      <c r="M5399" s="124"/>
      <c r="N5399" s="193">
        <v>233610.28</v>
      </c>
      <c r="O5399" s="193">
        <v>0</v>
      </c>
      <c r="P5399" s="124" t="s">
        <v>1314</v>
      </c>
    </row>
    <row r="5400" spans="1:16" ht="76.5">
      <c r="A5400" s="257">
        <v>25</v>
      </c>
      <c r="B5400" s="124"/>
      <c r="C5400" s="125" t="s">
        <v>694</v>
      </c>
      <c r="D5400" s="191">
        <v>43271</v>
      </c>
      <c r="E5400" s="124" t="s">
        <v>9669</v>
      </c>
      <c r="F5400" s="124" t="s">
        <v>1315</v>
      </c>
      <c r="G5400" s="124">
        <v>18118141</v>
      </c>
      <c r="H5400" s="124"/>
      <c r="I5400" s="128" t="s">
        <v>11449</v>
      </c>
      <c r="J5400" s="124"/>
      <c r="K5400" s="124"/>
      <c r="L5400" s="124"/>
      <c r="M5400" s="124"/>
      <c r="N5400" s="193">
        <v>874620.34</v>
      </c>
      <c r="O5400" s="193">
        <v>0</v>
      </c>
      <c r="P5400" s="124" t="s">
        <v>1314</v>
      </c>
    </row>
    <row r="5401" spans="1:16" ht="76.5">
      <c r="A5401" s="257">
        <v>25</v>
      </c>
      <c r="B5401" s="124"/>
      <c r="C5401" s="125" t="s">
        <v>694</v>
      </c>
      <c r="D5401" s="191">
        <v>43271</v>
      </c>
      <c r="E5401" s="124" t="s">
        <v>9670</v>
      </c>
      <c r="F5401" s="124" t="s">
        <v>1315</v>
      </c>
      <c r="G5401" s="124">
        <v>18118143</v>
      </c>
      <c r="H5401" s="124"/>
      <c r="I5401" s="128" t="s">
        <v>11450</v>
      </c>
      <c r="J5401" s="124"/>
      <c r="K5401" s="124"/>
      <c r="L5401" s="124"/>
      <c r="M5401" s="124"/>
      <c r="N5401" s="193">
        <v>134586.17000000001</v>
      </c>
      <c r="O5401" s="193">
        <v>0</v>
      </c>
      <c r="P5401" s="124" t="s">
        <v>1314</v>
      </c>
    </row>
    <row r="5402" spans="1:16" ht="76.5">
      <c r="A5402" s="257">
        <v>25</v>
      </c>
      <c r="B5402" s="124"/>
      <c r="C5402" s="125" t="s">
        <v>694</v>
      </c>
      <c r="D5402" s="191">
        <v>43271</v>
      </c>
      <c r="E5402" s="124" t="s">
        <v>9671</v>
      </c>
      <c r="F5402" s="124" t="s">
        <v>1315</v>
      </c>
      <c r="G5402" s="124">
        <v>18118144</v>
      </c>
      <c r="H5402" s="124"/>
      <c r="I5402" s="128" t="s">
        <v>11451</v>
      </c>
      <c r="J5402" s="124"/>
      <c r="K5402" s="124"/>
      <c r="L5402" s="124"/>
      <c r="M5402" s="124"/>
      <c r="N5402" s="193">
        <v>468249.59</v>
      </c>
      <c r="O5402" s="193">
        <v>0</v>
      </c>
      <c r="P5402" s="124" t="s">
        <v>1314</v>
      </c>
    </row>
    <row r="5403" spans="1:16" ht="76.5">
      <c r="A5403" s="257">
        <v>25</v>
      </c>
      <c r="B5403" s="124"/>
      <c r="C5403" s="125" t="s">
        <v>694</v>
      </c>
      <c r="D5403" s="191">
        <v>43271</v>
      </c>
      <c r="E5403" s="124" t="s">
        <v>9672</v>
      </c>
      <c r="F5403" s="124" t="s">
        <v>1315</v>
      </c>
      <c r="G5403" s="124">
        <v>18118147</v>
      </c>
      <c r="H5403" s="124"/>
      <c r="I5403" s="128" t="s">
        <v>11452</v>
      </c>
      <c r="J5403" s="124"/>
      <c r="K5403" s="124"/>
      <c r="L5403" s="124"/>
      <c r="M5403" s="124"/>
      <c r="N5403" s="193">
        <v>404387.06</v>
      </c>
      <c r="O5403" s="193">
        <v>0</v>
      </c>
      <c r="P5403" s="124" t="s">
        <v>1314</v>
      </c>
    </row>
    <row r="5404" spans="1:16" ht="76.5">
      <c r="A5404" s="257">
        <v>25</v>
      </c>
      <c r="B5404" s="124"/>
      <c r="C5404" s="125" t="s">
        <v>694</v>
      </c>
      <c r="D5404" s="191">
        <v>43271</v>
      </c>
      <c r="E5404" s="124" t="s">
        <v>9673</v>
      </c>
      <c r="F5404" s="124" t="s">
        <v>1315</v>
      </c>
      <c r="G5404" s="124">
        <v>18118133</v>
      </c>
      <c r="H5404" s="124"/>
      <c r="I5404" s="128" t="s">
        <v>11453</v>
      </c>
      <c r="J5404" s="124"/>
      <c r="K5404" s="124"/>
      <c r="L5404" s="124"/>
      <c r="M5404" s="124"/>
      <c r="N5404" s="193">
        <v>190820.19</v>
      </c>
      <c r="O5404" s="193">
        <v>0</v>
      </c>
      <c r="P5404" s="124" t="s">
        <v>1314</v>
      </c>
    </row>
    <row r="5405" spans="1:16" ht="76.5">
      <c r="A5405" s="257">
        <v>25</v>
      </c>
      <c r="B5405" s="124"/>
      <c r="C5405" s="125" t="s">
        <v>694</v>
      </c>
      <c r="D5405" s="191">
        <v>43271</v>
      </c>
      <c r="E5405" s="124" t="s">
        <v>9674</v>
      </c>
      <c r="F5405" s="124" t="s">
        <v>1315</v>
      </c>
      <c r="G5405" s="124">
        <v>18118131</v>
      </c>
      <c r="H5405" s="124"/>
      <c r="I5405" s="128" t="s">
        <v>11454</v>
      </c>
      <c r="J5405" s="124"/>
      <c r="K5405" s="124"/>
      <c r="L5405" s="124"/>
      <c r="M5405" s="124"/>
      <c r="N5405" s="193">
        <v>365382.23</v>
      </c>
      <c r="O5405" s="193">
        <v>0</v>
      </c>
      <c r="P5405" s="124" t="s">
        <v>1314</v>
      </c>
    </row>
    <row r="5406" spans="1:16" ht="76.5">
      <c r="A5406" s="257">
        <v>25</v>
      </c>
      <c r="B5406" s="124"/>
      <c r="C5406" s="125" t="s">
        <v>694</v>
      </c>
      <c r="D5406" s="191">
        <v>43271</v>
      </c>
      <c r="E5406" s="124" t="s">
        <v>9675</v>
      </c>
      <c r="F5406" s="124" t="s">
        <v>1315</v>
      </c>
      <c r="G5406" s="124">
        <v>18118125</v>
      </c>
      <c r="H5406" s="124"/>
      <c r="I5406" s="128" t="s">
        <v>11455</v>
      </c>
      <c r="J5406" s="124"/>
      <c r="K5406" s="124"/>
      <c r="L5406" s="124"/>
      <c r="M5406" s="124"/>
      <c r="N5406" s="193">
        <v>403681.17</v>
      </c>
      <c r="O5406" s="193">
        <v>0</v>
      </c>
      <c r="P5406" s="124" t="s">
        <v>1314</v>
      </c>
    </row>
    <row r="5407" spans="1:16" ht="76.5">
      <c r="A5407" s="257">
        <v>25</v>
      </c>
      <c r="B5407" s="124"/>
      <c r="C5407" s="125" t="s">
        <v>694</v>
      </c>
      <c r="D5407" s="191">
        <v>43271</v>
      </c>
      <c r="E5407" s="124" t="s">
        <v>9676</v>
      </c>
      <c r="F5407" s="124" t="s">
        <v>1315</v>
      </c>
      <c r="G5407" s="124">
        <v>18118104</v>
      </c>
      <c r="H5407" s="124"/>
      <c r="I5407" s="128" t="s">
        <v>11456</v>
      </c>
      <c r="J5407" s="124"/>
      <c r="K5407" s="124"/>
      <c r="L5407" s="124"/>
      <c r="M5407" s="124"/>
      <c r="N5407" s="193">
        <v>326247.21999999997</v>
      </c>
      <c r="O5407" s="193">
        <v>0</v>
      </c>
      <c r="P5407" s="124" t="s">
        <v>1314</v>
      </c>
    </row>
    <row r="5408" spans="1:16" ht="76.5">
      <c r="A5408" s="257">
        <v>25</v>
      </c>
      <c r="B5408" s="124"/>
      <c r="C5408" s="125" t="s">
        <v>694</v>
      </c>
      <c r="D5408" s="191">
        <v>43271</v>
      </c>
      <c r="E5408" s="124" t="s">
        <v>9677</v>
      </c>
      <c r="F5408" s="124" t="s">
        <v>1315</v>
      </c>
      <c r="G5408" s="124">
        <v>18118100</v>
      </c>
      <c r="H5408" s="124"/>
      <c r="I5408" s="128" t="s">
        <v>11457</v>
      </c>
      <c r="J5408" s="124"/>
      <c r="K5408" s="124"/>
      <c r="L5408" s="124"/>
      <c r="M5408" s="124"/>
      <c r="N5408" s="193">
        <v>675567.47</v>
      </c>
      <c r="O5408" s="193">
        <v>0</v>
      </c>
      <c r="P5408" s="124" t="s">
        <v>1314</v>
      </c>
    </row>
    <row r="5409" spans="1:16" ht="76.5">
      <c r="A5409" s="257">
        <v>25</v>
      </c>
      <c r="B5409" s="124"/>
      <c r="C5409" s="125" t="s">
        <v>694</v>
      </c>
      <c r="D5409" s="191">
        <v>43271</v>
      </c>
      <c r="E5409" s="124" t="s">
        <v>9678</v>
      </c>
      <c r="F5409" s="124" t="s">
        <v>1315</v>
      </c>
      <c r="G5409" s="124">
        <v>18118093</v>
      </c>
      <c r="H5409" s="124"/>
      <c r="I5409" s="128" t="s">
        <v>11458</v>
      </c>
      <c r="J5409" s="124"/>
      <c r="K5409" s="124"/>
      <c r="L5409" s="124"/>
      <c r="M5409" s="124"/>
      <c r="N5409" s="193">
        <v>197865.36</v>
      </c>
      <c r="O5409" s="193">
        <v>0</v>
      </c>
      <c r="P5409" s="124" t="s">
        <v>1314</v>
      </c>
    </row>
    <row r="5410" spans="1:16" ht="76.5">
      <c r="A5410" s="257">
        <v>25</v>
      </c>
      <c r="B5410" s="124"/>
      <c r="C5410" s="125" t="s">
        <v>694</v>
      </c>
      <c r="D5410" s="191">
        <v>43271</v>
      </c>
      <c r="E5410" s="124" t="s">
        <v>9679</v>
      </c>
      <c r="F5410" s="124" t="s">
        <v>1315</v>
      </c>
      <c r="G5410" s="124">
        <v>18118090</v>
      </c>
      <c r="H5410" s="124"/>
      <c r="I5410" s="128" t="s">
        <v>11459</v>
      </c>
      <c r="J5410" s="124"/>
      <c r="K5410" s="124"/>
      <c r="L5410" s="124"/>
      <c r="M5410" s="124"/>
      <c r="N5410" s="193">
        <v>414123.47</v>
      </c>
      <c r="O5410" s="193">
        <v>0</v>
      </c>
      <c r="P5410" s="124" t="s">
        <v>1314</v>
      </c>
    </row>
    <row r="5411" spans="1:16" ht="76.5">
      <c r="A5411" s="257">
        <v>25</v>
      </c>
      <c r="B5411" s="124"/>
      <c r="C5411" s="125" t="s">
        <v>694</v>
      </c>
      <c r="D5411" s="191">
        <v>43271</v>
      </c>
      <c r="E5411" s="124" t="s">
        <v>9680</v>
      </c>
      <c r="F5411" s="124" t="s">
        <v>1315</v>
      </c>
      <c r="G5411" s="124">
        <v>18118085</v>
      </c>
      <c r="H5411" s="124"/>
      <c r="I5411" s="128" t="s">
        <v>11460</v>
      </c>
      <c r="J5411" s="124"/>
      <c r="K5411" s="124"/>
      <c r="L5411" s="124"/>
      <c r="M5411" s="124"/>
      <c r="N5411" s="193">
        <v>653239.67000000004</v>
      </c>
      <c r="O5411" s="193">
        <v>0</v>
      </c>
      <c r="P5411" s="124" t="s">
        <v>1314</v>
      </c>
    </row>
    <row r="5412" spans="1:16" ht="76.5">
      <c r="A5412" s="257">
        <v>25</v>
      </c>
      <c r="B5412" s="124"/>
      <c r="C5412" s="125" t="s">
        <v>694</v>
      </c>
      <c r="D5412" s="191">
        <v>43271</v>
      </c>
      <c r="E5412" s="124" t="s">
        <v>9681</v>
      </c>
      <c r="F5412" s="124" t="s">
        <v>1315</v>
      </c>
      <c r="G5412" s="124">
        <v>18118083</v>
      </c>
      <c r="H5412" s="124"/>
      <c r="I5412" s="128" t="s">
        <v>11461</v>
      </c>
      <c r="J5412" s="124"/>
      <c r="K5412" s="124"/>
      <c r="L5412" s="124"/>
      <c r="M5412" s="124"/>
      <c r="N5412" s="193">
        <v>226473.35</v>
      </c>
      <c r="O5412" s="193">
        <v>0</v>
      </c>
      <c r="P5412" s="124" t="s">
        <v>1314</v>
      </c>
    </row>
    <row r="5413" spans="1:16" ht="76.5">
      <c r="A5413" s="257">
        <v>25</v>
      </c>
      <c r="B5413" s="124"/>
      <c r="C5413" s="125" t="s">
        <v>694</v>
      </c>
      <c r="D5413" s="191">
        <v>43271</v>
      </c>
      <c r="E5413" s="124" t="s">
        <v>9682</v>
      </c>
      <c r="F5413" s="124" t="s">
        <v>1315</v>
      </c>
      <c r="G5413" s="124">
        <v>18118078</v>
      </c>
      <c r="H5413" s="124"/>
      <c r="I5413" s="128" t="s">
        <v>11462</v>
      </c>
      <c r="J5413" s="124"/>
      <c r="K5413" s="124"/>
      <c r="L5413" s="124"/>
      <c r="M5413" s="124"/>
      <c r="N5413" s="193">
        <v>33033.72</v>
      </c>
      <c r="O5413" s="193">
        <v>0</v>
      </c>
      <c r="P5413" s="124" t="s">
        <v>1314</v>
      </c>
    </row>
    <row r="5414" spans="1:16" ht="76.5">
      <c r="A5414" s="257">
        <v>25</v>
      </c>
      <c r="B5414" s="124"/>
      <c r="C5414" s="125" t="s">
        <v>694</v>
      </c>
      <c r="D5414" s="191">
        <v>43271</v>
      </c>
      <c r="E5414" s="124" t="s">
        <v>9683</v>
      </c>
      <c r="F5414" s="124" t="s">
        <v>1315</v>
      </c>
      <c r="G5414" s="124">
        <v>18118062</v>
      </c>
      <c r="H5414" s="124"/>
      <c r="I5414" s="128" t="s">
        <v>11463</v>
      </c>
      <c r="J5414" s="124"/>
      <c r="K5414" s="124"/>
      <c r="L5414" s="124"/>
      <c r="M5414" s="124"/>
      <c r="N5414" s="193">
        <v>127726.18</v>
      </c>
      <c r="O5414" s="193">
        <v>0</v>
      </c>
      <c r="P5414" s="124" t="s">
        <v>1314</v>
      </c>
    </row>
    <row r="5415" spans="1:16" ht="76.5">
      <c r="A5415" s="257">
        <v>25</v>
      </c>
      <c r="B5415" s="124"/>
      <c r="C5415" s="125" t="s">
        <v>694</v>
      </c>
      <c r="D5415" s="191">
        <v>43271</v>
      </c>
      <c r="E5415" s="124" t="s">
        <v>9684</v>
      </c>
      <c r="F5415" s="124" t="s">
        <v>1315</v>
      </c>
      <c r="G5415" s="124">
        <v>18118055</v>
      </c>
      <c r="H5415" s="124"/>
      <c r="I5415" s="128" t="s">
        <v>11464</v>
      </c>
      <c r="J5415" s="124"/>
      <c r="K5415" s="124"/>
      <c r="L5415" s="124"/>
      <c r="M5415" s="124"/>
      <c r="N5415" s="193">
        <v>400000</v>
      </c>
      <c r="O5415" s="193">
        <v>0</v>
      </c>
      <c r="P5415" s="124" t="s">
        <v>1314</v>
      </c>
    </row>
    <row r="5416" spans="1:16" ht="76.5">
      <c r="A5416" s="257">
        <v>25</v>
      </c>
      <c r="B5416" s="124"/>
      <c r="C5416" s="125" t="s">
        <v>694</v>
      </c>
      <c r="D5416" s="191">
        <v>43271</v>
      </c>
      <c r="E5416" s="124" t="s">
        <v>9685</v>
      </c>
      <c r="F5416" s="124" t="s">
        <v>1315</v>
      </c>
      <c r="G5416" s="124">
        <v>18118051</v>
      </c>
      <c r="H5416" s="124"/>
      <c r="I5416" s="128" t="s">
        <v>11465</v>
      </c>
      <c r="J5416" s="124"/>
      <c r="K5416" s="124"/>
      <c r="L5416" s="124"/>
      <c r="M5416" s="124"/>
      <c r="N5416" s="193">
        <v>238393.22</v>
      </c>
      <c r="O5416" s="193">
        <v>0</v>
      </c>
      <c r="P5416" s="124" t="s">
        <v>1314</v>
      </c>
    </row>
    <row r="5417" spans="1:16" ht="76.5">
      <c r="A5417" s="257">
        <v>25</v>
      </c>
      <c r="B5417" s="124"/>
      <c r="C5417" s="125" t="s">
        <v>694</v>
      </c>
      <c r="D5417" s="191">
        <v>43271</v>
      </c>
      <c r="E5417" s="124" t="s">
        <v>9686</v>
      </c>
      <c r="F5417" s="124" t="s">
        <v>1315</v>
      </c>
      <c r="G5417" s="124">
        <v>18118038</v>
      </c>
      <c r="H5417" s="124"/>
      <c r="I5417" s="128" t="s">
        <v>11466</v>
      </c>
      <c r="J5417" s="124"/>
      <c r="K5417" s="124"/>
      <c r="L5417" s="124"/>
      <c r="M5417" s="124"/>
      <c r="N5417" s="193">
        <v>265326.06</v>
      </c>
      <c r="O5417" s="193">
        <v>0</v>
      </c>
      <c r="P5417" s="124" t="s">
        <v>1314</v>
      </c>
    </row>
    <row r="5418" spans="1:16" ht="76.5">
      <c r="A5418" s="257">
        <v>25</v>
      </c>
      <c r="B5418" s="124"/>
      <c r="C5418" s="125" t="s">
        <v>694</v>
      </c>
      <c r="D5418" s="191">
        <v>43271</v>
      </c>
      <c r="E5418" s="124" t="s">
        <v>9687</v>
      </c>
      <c r="F5418" s="124" t="s">
        <v>1315</v>
      </c>
      <c r="G5418" s="124">
        <v>18117836</v>
      </c>
      <c r="H5418" s="124"/>
      <c r="I5418" s="128" t="s">
        <v>11467</v>
      </c>
      <c r="J5418" s="124"/>
      <c r="K5418" s="124"/>
      <c r="L5418" s="124"/>
      <c r="M5418" s="124"/>
      <c r="N5418" s="193">
        <v>469039.3</v>
      </c>
      <c r="O5418" s="193">
        <v>0</v>
      </c>
      <c r="P5418" s="124" t="s">
        <v>1314</v>
      </c>
    </row>
    <row r="5419" spans="1:16" ht="76.5">
      <c r="A5419" s="257">
        <v>25</v>
      </c>
      <c r="B5419" s="124"/>
      <c r="C5419" s="125" t="s">
        <v>694</v>
      </c>
      <c r="D5419" s="191">
        <v>43271</v>
      </c>
      <c r="E5419" s="124" t="s">
        <v>9688</v>
      </c>
      <c r="F5419" s="124" t="s">
        <v>1315</v>
      </c>
      <c r="G5419" s="124">
        <v>18117829</v>
      </c>
      <c r="H5419" s="124"/>
      <c r="I5419" s="128" t="s">
        <v>11468</v>
      </c>
      <c r="J5419" s="124"/>
      <c r="K5419" s="124"/>
      <c r="L5419" s="124"/>
      <c r="M5419" s="124"/>
      <c r="N5419" s="193">
        <v>94099.25</v>
      </c>
      <c r="O5419" s="193">
        <v>0</v>
      </c>
      <c r="P5419" s="124" t="s">
        <v>1314</v>
      </c>
    </row>
    <row r="5420" spans="1:16" ht="76.5">
      <c r="A5420" s="257">
        <v>25</v>
      </c>
      <c r="B5420" s="124"/>
      <c r="C5420" s="125" t="s">
        <v>694</v>
      </c>
      <c r="D5420" s="191">
        <v>43271</v>
      </c>
      <c r="E5420" s="124" t="s">
        <v>9689</v>
      </c>
      <c r="F5420" s="124" t="s">
        <v>1315</v>
      </c>
      <c r="G5420" s="124">
        <v>18117813</v>
      </c>
      <c r="H5420" s="124"/>
      <c r="I5420" s="128" t="s">
        <v>11469</v>
      </c>
      <c r="J5420" s="124"/>
      <c r="K5420" s="124"/>
      <c r="L5420" s="124"/>
      <c r="M5420" s="124"/>
      <c r="N5420" s="193">
        <v>222890.85</v>
      </c>
      <c r="O5420" s="193">
        <v>0</v>
      </c>
      <c r="P5420" s="124" t="s">
        <v>1314</v>
      </c>
    </row>
    <row r="5421" spans="1:16" ht="76.5">
      <c r="A5421" s="257">
        <v>25</v>
      </c>
      <c r="B5421" s="124"/>
      <c r="C5421" s="125" t="s">
        <v>694</v>
      </c>
      <c r="D5421" s="191">
        <v>43271</v>
      </c>
      <c r="E5421" s="124" t="s">
        <v>9690</v>
      </c>
      <c r="F5421" s="124" t="s">
        <v>1315</v>
      </c>
      <c r="G5421" s="124">
        <v>18117601</v>
      </c>
      <c r="H5421" s="124"/>
      <c r="I5421" s="128" t="s">
        <v>11470</v>
      </c>
      <c r="J5421" s="124"/>
      <c r="K5421" s="124"/>
      <c r="L5421" s="124"/>
      <c r="M5421" s="124"/>
      <c r="N5421" s="193">
        <v>91441.84</v>
      </c>
      <c r="O5421" s="193">
        <v>0</v>
      </c>
      <c r="P5421" s="124" t="s">
        <v>1314</v>
      </c>
    </row>
    <row r="5422" spans="1:16" ht="76.5">
      <c r="A5422" s="257">
        <v>25</v>
      </c>
      <c r="B5422" s="124"/>
      <c r="C5422" s="125" t="s">
        <v>694</v>
      </c>
      <c r="D5422" s="191">
        <v>43271</v>
      </c>
      <c r="E5422" s="124" t="s">
        <v>9691</v>
      </c>
      <c r="F5422" s="124" t="s">
        <v>1315</v>
      </c>
      <c r="G5422" s="124">
        <v>18117590</v>
      </c>
      <c r="H5422" s="124"/>
      <c r="I5422" s="128" t="s">
        <v>11471</v>
      </c>
      <c r="J5422" s="124"/>
      <c r="K5422" s="124"/>
      <c r="L5422" s="124"/>
      <c r="M5422" s="124"/>
      <c r="N5422" s="193">
        <v>127123.32</v>
      </c>
      <c r="O5422" s="193">
        <v>0</v>
      </c>
      <c r="P5422" s="124" t="s">
        <v>1314</v>
      </c>
    </row>
    <row r="5423" spans="1:16" ht="76.5">
      <c r="A5423" s="257">
        <v>25</v>
      </c>
      <c r="B5423" s="124"/>
      <c r="C5423" s="125" t="s">
        <v>694</v>
      </c>
      <c r="D5423" s="191">
        <v>43271</v>
      </c>
      <c r="E5423" s="124" t="s">
        <v>9692</v>
      </c>
      <c r="F5423" s="124" t="s">
        <v>1315</v>
      </c>
      <c r="G5423" s="124">
        <v>18117589</v>
      </c>
      <c r="H5423" s="124"/>
      <c r="I5423" s="128" t="s">
        <v>11472</v>
      </c>
      <c r="J5423" s="124"/>
      <c r="K5423" s="124"/>
      <c r="L5423" s="124"/>
      <c r="M5423" s="124"/>
      <c r="N5423" s="193">
        <v>489334.48</v>
      </c>
      <c r="O5423" s="193">
        <v>0</v>
      </c>
      <c r="P5423" s="124" t="s">
        <v>1314</v>
      </c>
    </row>
    <row r="5424" spans="1:16" ht="76.5">
      <c r="A5424" s="257">
        <v>25</v>
      </c>
      <c r="B5424" s="124"/>
      <c r="C5424" s="125" t="s">
        <v>694</v>
      </c>
      <c r="D5424" s="191">
        <v>43271</v>
      </c>
      <c r="E5424" s="124" t="s">
        <v>9693</v>
      </c>
      <c r="F5424" s="124" t="s">
        <v>1315</v>
      </c>
      <c r="G5424" s="124">
        <v>18117576</v>
      </c>
      <c r="H5424" s="124"/>
      <c r="I5424" s="128" t="s">
        <v>11473</v>
      </c>
      <c r="J5424" s="124"/>
      <c r="K5424" s="124"/>
      <c r="L5424" s="124"/>
      <c r="M5424" s="124"/>
      <c r="N5424" s="193">
        <v>99826.09</v>
      </c>
      <c r="O5424" s="193">
        <v>0</v>
      </c>
      <c r="P5424" s="124" t="s">
        <v>1314</v>
      </c>
    </row>
    <row r="5425" spans="1:16" ht="76.5">
      <c r="A5425" s="257">
        <v>25</v>
      </c>
      <c r="B5425" s="124"/>
      <c r="C5425" s="125" t="s">
        <v>694</v>
      </c>
      <c r="D5425" s="191">
        <v>43271</v>
      </c>
      <c r="E5425" s="124" t="s">
        <v>9694</v>
      </c>
      <c r="F5425" s="124" t="s">
        <v>1315</v>
      </c>
      <c r="G5425" s="124">
        <v>18117533</v>
      </c>
      <c r="H5425" s="124"/>
      <c r="I5425" s="128" t="s">
        <v>11474</v>
      </c>
      <c r="J5425" s="124"/>
      <c r="K5425" s="124"/>
      <c r="L5425" s="124"/>
      <c r="M5425" s="124"/>
      <c r="N5425" s="193">
        <v>276304.08</v>
      </c>
      <c r="O5425" s="193">
        <v>0</v>
      </c>
      <c r="P5425" s="124" t="s">
        <v>1314</v>
      </c>
    </row>
    <row r="5426" spans="1:16" ht="76.5">
      <c r="A5426" s="257">
        <v>25</v>
      </c>
      <c r="B5426" s="124"/>
      <c r="C5426" s="125" t="s">
        <v>694</v>
      </c>
      <c r="D5426" s="191">
        <v>43271</v>
      </c>
      <c r="E5426" s="124" t="s">
        <v>9695</v>
      </c>
      <c r="F5426" s="124" t="s">
        <v>1315</v>
      </c>
      <c r="G5426" s="124">
        <v>18117574</v>
      </c>
      <c r="H5426" s="124"/>
      <c r="I5426" s="128" t="s">
        <v>11475</v>
      </c>
      <c r="J5426" s="124"/>
      <c r="K5426" s="124"/>
      <c r="L5426" s="124"/>
      <c r="M5426" s="124"/>
      <c r="N5426" s="193">
        <v>1237362.93</v>
      </c>
      <c r="O5426" s="193">
        <v>0</v>
      </c>
      <c r="P5426" s="124" t="s">
        <v>1314</v>
      </c>
    </row>
    <row r="5427" spans="1:16" ht="76.5">
      <c r="A5427" s="257">
        <v>25</v>
      </c>
      <c r="B5427" s="124"/>
      <c r="C5427" s="125" t="s">
        <v>694</v>
      </c>
      <c r="D5427" s="191">
        <v>43271</v>
      </c>
      <c r="E5427" s="124" t="s">
        <v>9696</v>
      </c>
      <c r="F5427" s="124" t="s">
        <v>1315</v>
      </c>
      <c r="G5427" s="124">
        <v>18117575</v>
      </c>
      <c r="H5427" s="124"/>
      <c r="I5427" s="128" t="s">
        <v>11476</v>
      </c>
      <c r="J5427" s="124"/>
      <c r="K5427" s="124"/>
      <c r="L5427" s="124"/>
      <c r="M5427" s="124"/>
      <c r="N5427" s="193">
        <v>575088.23</v>
      </c>
      <c r="O5427" s="193">
        <v>0</v>
      </c>
      <c r="P5427" s="124" t="s">
        <v>1314</v>
      </c>
    </row>
    <row r="5428" spans="1:16" ht="76.5">
      <c r="A5428" s="257">
        <v>25</v>
      </c>
      <c r="B5428" s="124"/>
      <c r="C5428" s="125" t="s">
        <v>694</v>
      </c>
      <c r="D5428" s="191">
        <v>43271</v>
      </c>
      <c r="E5428" s="124" t="s">
        <v>9697</v>
      </c>
      <c r="F5428" s="124" t="s">
        <v>1315</v>
      </c>
      <c r="G5428" s="124">
        <v>18117532</v>
      </c>
      <c r="H5428" s="124"/>
      <c r="I5428" s="128" t="s">
        <v>11477</v>
      </c>
      <c r="J5428" s="124"/>
      <c r="K5428" s="124"/>
      <c r="L5428" s="124"/>
      <c r="M5428" s="124"/>
      <c r="N5428" s="193">
        <v>237114.03</v>
      </c>
      <c r="O5428" s="193">
        <v>0</v>
      </c>
      <c r="P5428" s="124" t="s">
        <v>1314</v>
      </c>
    </row>
    <row r="5429" spans="1:16" ht="76.5">
      <c r="A5429" s="257">
        <v>597</v>
      </c>
      <c r="B5429" s="124"/>
      <c r="C5429" s="125" t="s">
        <v>3556</v>
      </c>
      <c r="D5429" s="191">
        <v>43271</v>
      </c>
      <c r="E5429" s="124" t="s">
        <v>9698</v>
      </c>
      <c r="F5429" s="124" t="s">
        <v>11</v>
      </c>
      <c r="G5429" s="124">
        <v>924970</v>
      </c>
      <c r="H5429" s="124"/>
      <c r="I5429" s="128" t="s">
        <v>11478</v>
      </c>
      <c r="J5429" s="124"/>
      <c r="K5429" s="124"/>
      <c r="L5429" s="124"/>
      <c r="M5429" s="124"/>
      <c r="N5429" s="193">
        <v>270</v>
      </c>
      <c r="O5429" s="193">
        <v>0</v>
      </c>
      <c r="P5429" s="124" t="s">
        <v>1314</v>
      </c>
    </row>
    <row r="5430" spans="1:16" ht="38.25">
      <c r="A5430" s="257">
        <v>86</v>
      </c>
      <c r="B5430" s="124"/>
      <c r="C5430" s="125" t="s">
        <v>710</v>
      </c>
      <c r="D5430" s="191">
        <v>43271</v>
      </c>
      <c r="E5430" s="124" t="s">
        <v>9699</v>
      </c>
      <c r="F5430" s="124" t="s">
        <v>6</v>
      </c>
      <c r="G5430" s="124">
        <v>75884</v>
      </c>
      <c r="H5430" s="124"/>
      <c r="I5430" s="128" t="s">
        <v>11479</v>
      </c>
      <c r="J5430" s="124"/>
      <c r="K5430" s="124"/>
      <c r="L5430" s="124"/>
      <c r="M5430" s="124"/>
      <c r="N5430" s="193">
        <v>0</v>
      </c>
      <c r="O5430" s="193">
        <v>63572960</v>
      </c>
      <c r="P5430" s="124" t="s">
        <v>1314</v>
      </c>
    </row>
    <row r="5431" spans="1:16" ht="51">
      <c r="A5431" s="257">
        <v>86</v>
      </c>
      <c r="B5431" s="124"/>
      <c r="C5431" s="125" t="s">
        <v>710</v>
      </c>
      <c r="D5431" s="191">
        <v>43273</v>
      </c>
      <c r="E5431" s="124" t="s">
        <v>9700</v>
      </c>
      <c r="F5431" s="124" t="s">
        <v>3</v>
      </c>
      <c r="G5431" s="124">
        <v>1633482</v>
      </c>
      <c r="H5431" s="124"/>
      <c r="I5431" s="128" t="s">
        <v>11480</v>
      </c>
      <c r="J5431" s="124"/>
      <c r="K5431" s="124"/>
      <c r="L5431" s="124"/>
      <c r="M5431" s="124"/>
      <c r="N5431" s="193">
        <v>0</v>
      </c>
      <c r="O5431" s="193">
        <v>429.63</v>
      </c>
      <c r="P5431" s="124" t="s">
        <v>1314</v>
      </c>
    </row>
    <row r="5432" spans="1:16" ht="51">
      <c r="A5432" s="257" t="s">
        <v>619</v>
      </c>
      <c r="B5432" s="124"/>
      <c r="C5432" s="125" t="s">
        <v>713</v>
      </c>
      <c r="D5432" s="191">
        <v>43273</v>
      </c>
      <c r="E5432" s="124" t="s">
        <v>9701</v>
      </c>
      <c r="F5432" s="124" t="s">
        <v>3</v>
      </c>
      <c r="G5432" s="124">
        <v>1633520</v>
      </c>
      <c r="H5432" s="124"/>
      <c r="I5432" s="128" t="s">
        <v>11481</v>
      </c>
      <c r="J5432" s="124"/>
      <c r="K5432" s="124"/>
      <c r="L5432" s="124"/>
      <c r="M5432" s="124"/>
      <c r="N5432" s="193">
        <v>0</v>
      </c>
      <c r="O5432" s="193">
        <v>330</v>
      </c>
      <c r="P5432" s="124" t="s">
        <v>1314</v>
      </c>
    </row>
    <row r="5433" spans="1:16" ht="38.25">
      <c r="A5433" s="257">
        <v>47</v>
      </c>
      <c r="B5433" s="124"/>
      <c r="C5433" s="125" t="s">
        <v>699</v>
      </c>
      <c r="D5433" s="191">
        <v>43273</v>
      </c>
      <c r="E5433" s="124" t="s">
        <v>9702</v>
      </c>
      <c r="F5433" s="124" t="s">
        <v>3</v>
      </c>
      <c r="G5433" s="124">
        <v>1633528</v>
      </c>
      <c r="H5433" s="124"/>
      <c r="I5433" s="128" t="s">
        <v>11482</v>
      </c>
      <c r="J5433" s="124"/>
      <c r="K5433" s="124"/>
      <c r="L5433" s="124"/>
      <c r="M5433" s="124"/>
      <c r="N5433" s="193">
        <v>0</v>
      </c>
      <c r="O5433" s="193">
        <v>525</v>
      </c>
      <c r="P5433" s="124" t="s">
        <v>1314</v>
      </c>
    </row>
    <row r="5434" spans="1:16" ht="51">
      <c r="A5434" s="257" t="s">
        <v>619</v>
      </c>
      <c r="B5434" s="124"/>
      <c r="C5434" s="125" t="s">
        <v>713</v>
      </c>
      <c r="D5434" s="191">
        <v>43273</v>
      </c>
      <c r="E5434" s="124" t="s">
        <v>9703</v>
      </c>
      <c r="F5434" s="124" t="s">
        <v>3</v>
      </c>
      <c r="G5434" s="124">
        <v>1633529</v>
      </c>
      <c r="H5434" s="124"/>
      <c r="I5434" s="128" t="s">
        <v>11483</v>
      </c>
      <c r="J5434" s="124"/>
      <c r="K5434" s="124"/>
      <c r="L5434" s="124"/>
      <c r="M5434" s="124"/>
      <c r="N5434" s="193">
        <v>0</v>
      </c>
      <c r="O5434" s="193">
        <v>1459.5</v>
      </c>
      <c r="P5434" s="124" t="s">
        <v>1314</v>
      </c>
    </row>
    <row r="5435" spans="1:16" ht="51">
      <c r="A5435" s="257" t="s">
        <v>619</v>
      </c>
      <c r="B5435" s="124"/>
      <c r="C5435" s="125" t="s">
        <v>713</v>
      </c>
      <c r="D5435" s="191">
        <v>43273</v>
      </c>
      <c r="E5435" s="124" t="s">
        <v>9704</v>
      </c>
      <c r="F5435" s="124" t="s">
        <v>3</v>
      </c>
      <c r="G5435" s="124">
        <v>1633551</v>
      </c>
      <c r="H5435" s="124"/>
      <c r="I5435" s="128" t="s">
        <v>11484</v>
      </c>
      <c r="J5435" s="124"/>
      <c r="K5435" s="124"/>
      <c r="L5435" s="124"/>
      <c r="M5435" s="124"/>
      <c r="N5435" s="193">
        <v>0</v>
      </c>
      <c r="O5435" s="193">
        <v>307.94</v>
      </c>
      <c r="P5435" s="124" t="s">
        <v>1314</v>
      </c>
    </row>
    <row r="5436" spans="1:16" ht="51">
      <c r="A5436" s="257">
        <v>48</v>
      </c>
      <c r="B5436" s="124"/>
      <c r="C5436" s="125" t="s">
        <v>700</v>
      </c>
      <c r="D5436" s="191">
        <v>43273</v>
      </c>
      <c r="E5436" s="124" t="s">
        <v>9705</v>
      </c>
      <c r="F5436" s="124" t="s">
        <v>3</v>
      </c>
      <c r="G5436" s="124">
        <v>1633578</v>
      </c>
      <c r="H5436" s="124"/>
      <c r="I5436" s="128" t="s">
        <v>11485</v>
      </c>
      <c r="J5436" s="124"/>
      <c r="K5436" s="124"/>
      <c r="L5436" s="124"/>
      <c r="M5436" s="124"/>
      <c r="N5436" s="193">
        <v>0</v>
      </c>
      <c r="O5436" s="193">
        <v>41000</v>
      </c>
      <c r="P5436" s="124" t="s">
        <v>1314</v>
      </c>
    </row>
    <row r="5437" spans="1:16" ht="51">
      <c r="A5437" s="257" t="s">
        <v>619</v>
      </c>
      <c r="B5437" s="124"/>
      <c r="C5437" s="125" t="s">
        <v>713</v>
      </c>
      <c r="D5437" s="191">
        <v>43273</v>
      </c>
      <c r="E5437" s="124" t="s">
        <v>9706</v>
      </c>
      <c r="F5437" s="124" t="s">
        <v>3</v>
      </c>
      <c r="G5437" s="124">
        <v>1633584</v>
      </c>
      <c r="H5437" s="124"/>
      <c r="I5437" s="128" t="s">
        <v>11486</v>
      </c>
      <c r="J5437" s="124"/>
      <c r="K5437" s="124"/>
      <c r="L5437" s="124"/>
      <c r="M5437" s="124"/>
      <c r="N5437" s="193">
        <v>0</v>
      </c>
      <c r="O5437" s="193">
        <v>585.34</v>
      </c>
      <c r="P5437" s="124" t="s">
        <v>1314</v>
      </c>
    </row>
    <row r="5438" spans="1:16" ht="51">
      <c r="A5438" s="257" t="s">
        <v>619</v>
      </c>
      <c r="B5438" s="124"/>
      <c r="C5438" s="125" t="s">
        <v>713</v>
      </c>
      <c r="D5438" s="191">
        <v>43273</v>
      </c>
      <c r="E5438" s="124" t="s">
        <v>9707</v>
      </c>
      <c r="F5438" s="124" t="s">
        <v>3</v>
      </c>
      <c r="G5438" s="124">
        <v>1633426</v>
      </c>
      <c r="H5438" s="124"/>
      <c r="I5438" s="128" t="s">
        <v>11487</v>
      </c>
      <c r="J5438" s="124"/>
      <c r="K5438" s="124"/>
      <c r="L5438" s="124"/>
      <c r="M5438" s="124"/>
      <c r="N5438" s="193">
        <v>0</v>
      </c>
      <c r="O5438" s="193">
        <v>220</v>
      </c>
      <c r="P5438" s="124" t="s">
        <v>1314</v>
      </c>
    </row>
    <row r="5439" spans="1:16" ht="51">
      <c r="A5439" s="257" t="s">
        <v>619</v>
      </c>
      <c r="B5439" s="124"/>
      <c r="C5439" s="125" t="s">
        <v>713</v>
      </c>
      <c r="D5439" s="191">
        <v>43273</v>
      </c>
      <c r="E5439" s="124" t="s">
        <v>9708</v>
      </c>
      <c r="F5439" s="124" t="s">
        <v>3</v>
      </c>
      <c r="G5439" s="124">
        <v>1633428</v>
      </c>
      <c r="H5439" s="124"/>
      <c r="I5439" s="128" t="s">
        <v>11488</v>
      </c>
      <c r="J5439" s="124"/>
      <c r="K5439" s="124"/>
      <c r="L5439" s="124"/>
      <c r="M5439" s="124"/>
      <c r="N5439" s="193">
        <v>0</v>
      </c>
      <c r="O5439" s="193">
        <v>220</v>
      </c>
      <c r="P5439" s="124" t="s">
        <v>1314</v>
      </c>
    </row>
    <row r="5440" spans="1:16" ht="51">
      <c r="A5440" s="257" t="s">
        <v>619</v>
      </c>
      <c r="B5440" s="124"/>
      <c r="C5440" s="125" t="s">
        <v>713</v>
      </c>
      <c r="D5440" s="191">
        <v>43273</v>
      </c>
      <c r="E5440" s="124" t="s">
        <v>9709</v>
      </c>
      <c r="F5440" s="124" t="s">
        <v>3</v>
      </c>
      <c r="G5440" s="124">
        <v>1633431</v>
      </c>
      <c r="H5440" s="124"/>
      <c r="I5440" s="128" t="s">
        <v>11489</v>
      </c>
      <c r="J5440" s="124"/>
      <c r="K5440" s="124"/>
      <c r="L5440" s="124"/>
      <c r="M5440" s="124"/>
      <c r="N5440" s="193">
        <v>0</v>
      </c>
      <c r="O5440" s="193">
        <v>140</v>
      </c>
      <c r="P5440" s="124" t="s">
        <v>1314</v>
      </c>
    </row>
    <row r="5441" spans="1:16" ht="51">
      <c r="A5441" s="257" t="s">
        <v>619</v>
      </c>
      <c r="B5441" s="124"/>
      <c r="C5441" s="125" t="s">
        <v>713</v>
      </c>
      <c r="D5441" s="191">
        <v>43273</v>
      </c>
      <c r="E5441" s="124" t="s">
        <v>9710</v>
      </c>
      <c r="F5441" s="124" t="s">
        <v>3</v>
      </c>
      <c r="G5441" s="124">
        <v>1633432</v>
      </c>
      <c r="H5441" s="124"/>
      <c r="I5441" s="128" t="s">
        <v>11490</v>
      </c>
      <c r="J5441" s="124"/>
      <c r="K5441" s="124"/>
      <c r="L5441" s="124"/>
      <c r="M5441" s="124"/>
      <c r="N5441" s="193">
        <v>0</v>
      </c>
      <c r="O5441" s="193">
        <v>140</v>
      </c>
      <c r="P5441" s="124" t="s">
        <v>1314</v>
      </c>
    </row>
    <row r="5442" spans="1:16" ht="51">
      <c r="A5442" s="257" t="s">
        <v>619</v>
      </c>
      <c r="B5442" s="124"/>
      <c r="C5442" s="125" t="s">
        <v>713</v>
      </c>
      <c r="D5442" s="191">
        <v>43273</v>
      </c>
      <c r="E5442" s="124" t="s">
        <v>9711</v>
      </c>
      <c r="F5442" s="124" t="s">
        <v>3</v>
      </c>
      <c r="G5442" s="124">
        <v>1633434</v>
      </c>
      <c r="H5442" s="124"/>
      <c r="I5442" s="128" t="s">
        <v>11491</v>
      </c>
      <c r="J5442" s="124"/>
      <c r="K5442" s="124"/>
      <c r="L5442" s="124"/>
      <c r="M5442" s="124"/>
      <c r="N5442" s="193">
        <v>0</v>
      </c>
      <c r="O5442" s="193">
        <v>140</v>
      </c>
      <c r="P5442" s="124" t="s">
        <v>1314</v>
      </c>
    </row>
    <row r="5443" spans="1:16" ht="51">
      <c r="A5443" s="257" t="s">
        <v>619</v>
      </c>
      <c r="B5443" s="124"/>
      <c r="C5443" s="125" t="s">
        <v>713</v>
      </c>
      <c r="D5443" s="191">
        <v>43273</v>
      </c>
      <c r="E5443" s="124" t="s">
        <v>9712</v>
      </c>
      <c r="F5443" s="124" t="s">
        <v>3</v>
      </c>
      <c r="G5443" s="124">
        <v>1633437</v>
      </c>
      <c r="H5443" s="124"/>
      <c r="I5443" s="128" t="s">
        <v>11492</v>
      </c>
      <c r="J5443" s="124"/>
      <c r="K5443" s="124"/>
      <c r="L5443" s="124"/>
      <c r="M5443" s="124"/>
      <c r="N5443" s="193">
        <v>0</v>
      </c>
      <c r="O5443" s="193">
        <v>140</v>
      </c>
      <c r="P5443" s="124" t="s">
        <v>1314</v>
      </c>
    </row>
    <row r="5444" spans="1:16" ht="51">
      <c r="A5444" s="257" t="s">
        <v>619</v>
      </c>
      <c r="B5444" s="124"/>
      <c r="C5444" s="125" t="s">
        <v>713</v>
      </c>
      <c r="D5444" s="191">
        <v>43273</v>
      </c>
      <c r="E5444" s="124" t="s">
        <v>9713</v>
      </c>
      <c r="F5444" s="124" t="s">
        <v>3</v>
      </c>
      <c r="G5444" s="124">
        <v>1633438</v>
      </c>
      <c r="H5444" s="124"/>
      <c r="I5444" s="128" t="s">
        <v>11493</v>
      </c>
      <c r="J5444" s="124"/>
      <c r="K5444" s="124"/>
      <c r="L5444" s="124"/>
      <c r="M5444" s="124"/>
      <c r="N5444" s="193">
        <v>0</v>
      </c>
      <c r="O5444" s="193">
        <v>140</v>
      </c>
      <c r="P5444" s="124" t="s">
        <v>1314</v>
      </c>
    </row>
    <row r="5445" spans="1:16" ht="51">
      <c r="A5445" s="257" t="s">
        <v>619</v>
      </c>
      <c r="B5445" s="124"/>
      <c r="C5445" s="125" t="s">
        <v>713</v>
      </c>
      <c r="D5445" s="191">
        <v>43273</v>
      </c>
      <c r="E5445" s="124" t="s">
        <v>9714</v>
      </c>
      <c r="F5445" s="124" t="s">
        <v>3</v>
      </c>
      <c r="G5445" s="124">
        <v>1633442</v>
      </c>
      <c r="H5445" s="124"/>
      <c r="I5445" s="128" t="s">
        <v>11494</v>
      </c>
      <c r="J5445" s="124"/>
      <c r="K5445" s="124"/>
      <c r="L5445" s="124"/>
      <c r="M5445" s="124"/>
      <c r="N5445" s="193">
        <v>0</v>
      </c>
      <c r="O5445" s="193">
        <v>140</v>
      </c>
      <c r="P5445" s="124" t="s">
        <v>1314</v>
      </c>
    </row>
    <row r="5446" spans="1:16" ht="51">
      <c r="A5446" s="257" t="s">
        <v>619</v>
      </c>
      <c r="B5446" s="124"/>
      <c r="C5446" s="125" t="s">
        <v>713</v>
      </c>
      <c r="D5446" s="191">
        <v>43273</v>
      </c>
      <c r="E5446" s="124" t="s">
        <v>9715</v>
      </c>
      <c r="F5446" s="124" t="s">
        <v>3</v>
      </c>
      <c r="G5446" s="124">
        <v>1633443</v>
      </c>
      <c r="H5446" s="124"/>
      <c r="I5446" s="128" t="s">
        <v>11495</v>
      </c>
      <c r="J5446" s="124"/>
      <c r="K5446" s="124"/>
      <c r="L5446" s="124"/>
      <c r="M5446" s="124"/>
      <c r="N5446" s="193">
        <v>0</v>
      </c>
      <c r="O5446" s="193">
        <v>140</v>
      </c>
      <c r="P5446" s="124" t="s">
        <v>1314</v>
      </c>
    </row>
    <row r="5447" spans="1:16" ht="51">
      <c r="A5447" s="257" t="s">
        <v>619</v>
      </c>
      <c r="B5447" s="124"/>
      <c r="C5447" s="125" t="s">
        <v>713</v>
      </c>
      <c r="D5447" s="191">
        <v>43273</v>
      </c>
      <c r="E5447" s="124" t="s">
        <v>9716</v>
      </c>
      <c r="F5447" s="124" t="s">
        <v>3</v>
      </c>
      <c r="G5447" s="124">
        <v>1633444</v>
      </c>
      <c r="H5447" s="124"/>
      <c r="I5447" s="128" t="s">
        <v>11496</v>
      </c>
      <c r="J5447" s="124"/>
      <c r="K5447" s="124"/>
      <c r="L5447" s="124"/>
      <c r="M5447" s="124"/>
      <c r="N5447" s="193">
        <v>0</v>
      </c>
      <c r="O5447" s="193">
        <v>140</v>
      </c>
      <c r="P5447" s="124" t="s">
        <v>1314</v>
      </c>
    </row>
    <row r="5448" spans="1:16" ht="51">
      <c r="A5448" s="257" t="s">
        <v>619</v>
      </c>
      <c r="B5448" s="124"/>
      <c r="C5448" s="125" t="s">
        <v>713</v>
      </c>
      <c r="D5448" s="191">
        <v>43273</v>
      </c>
      <c r="E5448" s="124" t="s">
        <v>9717</v>
      </c>
      <c r="F5448" s="124" t="s">
        <v>3</v>
      </c>
      <c r="G5448" s="124">
        <v>1633445</v>
      </c>
      <c r="H5448" s="124"/>
      <c r="I5448" s="128" t="s">
        <v>11497</v>
      </c>
      <c r="J5448" s="124"/>
      <c r="K5448" s="124"/>
      <c r="L5448" s="124"/>
      <c r="M5448" s="124"/>
      <c r="N5448" s="193">
        <v>0</v>
      </c>
      <c r="O5448" s="193">
        <v>140</v>
      </c>
      <c r="P5448" s="124" t="s">
        <v>1314</v>
      </c>
    </row>
    <row r="5449" spans="1:16" ht="51">
      <c r="A5449" s="257" t="s">
        <v>619</v>
      </c>
      <c r="B5449" s="124"/>
      <c r="C5449" s="125" t="s">
        <v>713</v>
      </c>
      <c r="D5449" s="191">
        <v>43273</v>
      </c>
      <c r="E5449" s="124" t="s">
        <v>9718</v>
      </c>
      <c r="F5449" s="124" t="s">
        <v>3</v>
      </c>
      <c r="G5449" s="124">
        <v>1633447</v>
      </c>
      <c r="H5449" s="124"/>
      <c r="I5449" s="128" t="s">
        <v>11498</v>
      </c>
      <c r="J5449" s="124"/>
      <c r="K5449" s="124"/>
      <c r="L5449" s="124"/>
      <c r="M5449" s="124"/>
      <c r="N5449" s="193">
        <v>0</v>
      </c>
      <c r="O5449" s="193">
        <v>1038.72</v>
      </c>
      <c r="P5449" s="124" t="s">
        <v>1314</v>
      </c>
    </row>
    <row r="5450" spans="1:16" ht="51">
      <c r="A5450" s="257" t="s">
        <v>619</v>
      </c>
      <c r="B5450" s="124"/>
      <c r="C5450" s="125" t="s">
        <v>713</v>
      </c>
      <c r="D5450" s="191">
        <v>43273</v>
      </c>
      <c r="E5450" s="124" t="s">
        <v>9719</v>
      </c>
      <c r="F5450" s="124" t="s">
        <v>3</v>
      </c>
      <c r="G5450" s="124">
        <v>1633449</v>
      </c>
      <c r="H5450" s="124"/>
      <c r="I5450" s="128" t="s">
        <v>11498</v>
      </c>
      <c r="J5450" s="124"/>
      <c r="K5450" s="124"/>
      <c r="L5450" s="124"/>
      <c r="M5450" s="124"/>
      <c r="N5450" s="193">
        <v>0</v>
      </c>
      <c r="O5450" s="193">
        <v>1070.23</v>
      </c>
      <c r="P5450" s="124" t="s">
        <v>1314</v>
      </c>
    </row>
    <row r="5451" spans="1:16" ht="51">
      <c r="A5451" s="257" t="s">
        <v>619</v>
      </c>
      <c r="B5451" s="124"/>
      <c r="C5451" s="125" t="s">
        <v>713</v>
      </c>
      <c r="D5451" s="191">
        <v>43273</v>
      </c>
      <c r="E5451" s="124" t="s">
        <v>9720</v>
      </c>
      <c r="F5451" s="124" t="s">
        <v>3</v>
      </c>
      <c r="G5451" s="124">
        <v>1633460</v>
      </c>
      <c r="H5451" s="124"/>
      <c r="I5451" s="128" t="s">
        <v>11499</v>
      </c>
      <c r="J5451" s="124"/>
      <c r="K5451" s="124"/>
      <c r="L5451" s="124"/>
      <c r="M5451" s="124"/>
      <c r="N5451" s="193">
        <v>0</v>
      </c>
      <c r="O5451" s="193">
        <v>3513</v>
      </c>
      <c r="P5451" s="124" t="s">
        <v>1314</v>
      </c>
    </row>
    <row r="5452" spans="1:16" ht="51">
      <c r="A5452" s="257" t="s">
        <v>619</v>
      </c>
      <c r="B5452" s="124"/>
      <c r="C5452" s="125" t="s">
        <v>713</v>
      </c>
      <c r="D5452" s="191">
        <v>43273</v>
      </c>
      <c r="E5452" s="124" t="s">
        <v>9721</v>
      </c>
      <c r="F5452" s="124" t="s">
        <v>3</v>
      </c>
      <c r="G5452" s="124">
        <v>1633632</v>
      </c>
      <c r="H5452" s="124"/>
      <c r="I5452" s="128" t="s">
        <v>11500</v>
      </c>
      <c r="J5452" s="124"/>
      <c r="K5452" s="124"/>
      <c r="L5452" s="124"/>
      <c r="M5452" s="124"/>
      <c r="N5452" s="193">
        <v>0</v>
      </c>
      <c r="O5452" s="193">
        <v>4316</v>
      </c>
      <c r="P5452" s="124" t="s">
        <v>1314</v>
      </c>
    </row>
    <row r="5453" spans="1:16" ht="51">
      <c r="A5453" s="257" t="s">
        <v>619</v>
      </c>
      <c r="B5453" s="124"/>
      <c r="C5453" s="125" t="s">
        <v>713</v>
      </c>
      <c r="D5453" s="191">
        <v>43273</v>
      </c>
      <c r="E5453" s="124" t="s">
        <v>9722</v>
      </c>
      <c r="F5453" s="124" t="s">
        <v>3</v>
      </c>
      <c r="G5453" s="124">
        <v>1633657</v>
      </c>
      <c r="H5453" s="124"/>
      <c r="I5453" s="128" t="s">
        <v>11501</v>
      </c>
      <c r="J5453" s="124"/>
      <c r="K5453" s="124"/>
      <c r="L5453" s="124"/>
      <c r="M5453" s="124"/>
      <c r="N5453" s="193">
        <v>0</v>
      </c>
      <c r="O5453" s="193">
        <v>78.040000000000006</v>
      </c>
      <c r="P5453" s="124" t="s">
        <v>1314</v>
      </c>
    </row>
    <row r="5454" spans="1:16" ht="51">
      <c r="A5454" s="257">
        <v>526</v>
      </c>
      <c r="B5454" s="124"/>
      <c r="C5454" s="125" t="s">
        <v>846</v>
      </c>
      <c r="D5454" s="191">
        <v>43273</v>
      </c>
      <c r="E5454" s="124" t="s">
        <v>9723</v>
      </c>
      <c r="F5454" s="124" t="s">
        <v>3</v>
      </c>
      <c r="G5454" s="124">
        <v>1633662</v>
      </c>
      <c r="H5454" s="124"/>
      <c r="I5454" s="128" t="s">
        <v>11502</v>
      </c>
      <c r="J5454" s="124"/>
      <c r="K5454" s="124"/>
      <c r="L5454" s="124"/>
      <c r="M5454" s="124"/>
      <c r="N5454" s="193">
        <v>0</v>
      </c>
      <c r="O5454" s="193">
        <v>180</v>
      </c>
      <c r="P5454" s="124" t="s">
        <v>1314</v>
      </c>
    </row>
    <row r="5455" spans="1:16" ht="51">
      <c r="A5455" s="257">
        <v>212</v>
      </c>
      <c r="B5455" s="124"/>
      <c r="C5455" s="125" t="s">
        <v>761</v>
      </c>
      <c r="D5455" s="191">
        <v>43273</v>
      </c>
      <c r="E5455" s="124" t="s">
        <v>9724</v>
      </c>
      <c r="F5455" s="124" t="s">
        <v>3</v>
      </c>
      <c r="G5455" s="124">
        <v>1633670</v>
      </c>
      <c r="H5455" s="124"/>
      <c r="I5455" s="128" t="s">
        <v>11503</v>
      </c>
      <c r="J5455" s="124"/>
      <c r="K5455" s="124"/>
      <c r="L5455" s="124"/>
      <c r="M5455" s="124"/>
      <c r="N5455" s="193">
        <v>0</v>
      </c>
      <c r="O5455" s="193">
        <v>101</v>
      </c>
      <c r="P5455" s="124" t="s">
        <v>1314</v>
      </c>
    </row>
    <row r="5456" spans="1:16" ht="51">
      <c r="A5456" s="257">
        <v>212</v>
      </c>
      <c r="B5456" s="124"/>
      <c r="C5456" s="125" t="s">
        <v>761</v>
      </c>
      <c r="D5456" s="191">
        <v>43273</v>
      </c>
      <c r="E5456" s="124" t="s">
        <v>9725</v>
      </c>
      <c r="F5456" s="124" t="s">
        <v>3</v>
      </c>
      <c r="G5456" s="124">
        <v>1633677</v>
      </c>
      <c r="H5456" s="124"/>
      <c r="I5456" s="128" t="s">
        <v>11504</v>
      </c>
      <c r="J5456" s="124"/>
      <c r="K5456" s="124"/>
      <c r="L5456" s="124"/>
      <c r="M5456" s="124"/>
      <c r="N5456" s="193">
        <v>0</v>
      </c>
      <c r="O5456" s="193">
        <v>87.62</v>
      </c>
      <c r="P5456" s="124" t="s">
        <v>1314</v>
      </c>
    </row>
    <row r="5457" spans="1:16" ht="38.25">
      <c r="A5457" s="257">
        <v>592</v>
      </c>
      <c r="B5457" s="124"/>
      <c r="C5457" s="125" t="s">
        <v>862</v>
      </c>
      <c r="D5457" s="191">
        <v>43273</v>
      </c>
      <c r="E5457" s="124" t="s">
        <v>9726</v>
      </c>
      <c r="F5457" s="124" t="s">
        <v>3</v>
      </c>
      <c r="G5457" s="124">
        <v>1633683</v>
      </c>
      <c r="H5457" s="124"/>
      <c r="I5457" s="128" t="s">
        <v>11505</v>
      </c>
      <c r="J5457" s="124"/>
      <c r="K5457" s="124"/>
      <c r="L5457" s="124"/>
      <c r="M5457" s="124"/>
      <c r="N5457" s="193">
        <v>0</v>
      </c>
      <c r="O5457" s="193">
        <v>3134.8</v>
      </c>
      <c r="P5457" s="124" t="s">
        <v>1314</v>
      </c>
    </row>
    <row r="5458" spans="1:16" ht="51">
      <c r="A5458" s="257">
        <v>670</v>
      </c>
      <c r="B5458" s="124"/>
      <c r="C5458" s="125" t="s">
        <v>235</v>
      </c>
      <c r="D5458" s="191">
        <v>43273</v>
      </c>
      <c r="E5458" s="124" t="s">
        <v>9727</v>
      </c>
      <c r="F5458" s="124" t="s">
        <v>3</v>
      </c>
      <c r="G5458" s="124">
        <v>1633335</v>
      </c>
      <c r="H5458" s="124"/>
      <c r="I5458" s="128" t="s">
        <v>11506</v>
      </c>
      <c r="J5458" s="124"/>
      <c r="K5458" s="124"/>
      <c r="L5458" s="124"/>
      <c r="M5458" s="124"/>
      <c r="N5458" s="193">
        <v>0</v>
      </c>
      <c r="O5458" s="193">
        <v>399898</v>
      </c>
      <c r="P5458" s="124" t="s">
        <v>1314</v>
      </c>
    </row>
    <row r="5459" spans="1:16" ht="51">
      <c r="A5459" s="257">
        <v>670</v>
      </c>
      <c r="B5459" s="124"/>
      <c r="C5459" s="125" t="s">
        <v>235</v>
      </c>
      <c r="D5459" s="191">
        <v>43273</v>
      </c>
      <c r="E5459" s="124" t="s">
        <v>9728</v>
      </c>
      <c r="F5459" s="124" t="s">
        <v>3</v>
      </c>
      <c r="G5459" s="124">
        <v>1633336</v>
      </c>
      <c r="H5459" s="124"/>
      <c r="I5459" s="128" t="s">
        <v>11507</v>
      </c>
      <c r="J5459" s="124"/>
      <c r="K5459" s="124"/>
      <c r="L5459" s="124"/>
      <c r="M5459" s="124"/>
      <c r="N5459" s="193">
        <v>0</v>
      </c>
      <c r="O5459" s="193">
        <v>300</v>
      </c>
      <c r="P5459" s="124" t="s">
        <v>1314</v>
      </c>
    </row>
    <row r="5460" spans="1:16" ht="51">
      <c r="A5460" s="257">
        <v>163</v>
      </c>
      <c r="B5460" s="124"/>
      <c r="C5460" s="125" t="s">
        <v>748</v>
      </c>
      <c r="D5460" s="191">
        <v>43273</v>
      </c>
      <c r="E5460" s="124" t="s">
        <v>9729</v>
      </c>
      <c r="F5460" s="124" t="s">
        <v>3</v>
      </c>
      <c r="G5460" s="124">
        <v>1633452</v>
      </c>
      <c r="H5460" s="124"/>
      <c r="I5460" s="128" t="s">
        <v>11508</v>
      </c>
      <c r="J5460" s="124"/>
      <c r="K5460" s="124"/>
      <c r="L5460" s="124"/>
      <c r="M5460" s="124"/>
      <c r="N5460" s="193">
        <v>0</v>
      </c>
      <c r="O5460" s="193">
        <v>317.53000000000003</v>
      </c>
      <c r="P5460" s="124" t="s">
        <v>1314</v>
      </c>
    </row>
    <row r="5461" spans="1:16" ht="76.5">
      <c r="A5461" s="257" t="s">
        <v>619</v>
      </c>
      <c r="B5461" s="124"/>
      <c r="C5461" s="125" t="s">
        <v>713</v>
      </c>
      <c r="D5461" s="191">
        <v>43273</v>
      </c>
      <c r="E5461" s="124" t="s">
        <v>9730</v>
      </c>
      <c r="F5461" s="124" t="s">
        <v>3</v>
      </c>
      <c r="G5461" s="124">
        <v>1633478</v>
      </c>
      <c r="H5461" s="124"/>
      <c r="I5461" s="128" t="s">
        <v>11509</v>
      </c>
      <c r="J5461" s="124"/>
      <c r="K5461" s="124"/>
      <c r="L5461" s="124"/>
      <c r="M5461" s="124"/>
      <c r="N5461" s="193">
        <v>0</v>
      </c>
      <c r="O5461" s="193">
        <v>626.4</v>
      </c>
      <c r="P5461" s="124" t="s">
        <v>1314</v>
      </c>
    </row>
    <row r="5462" spans="1:16" ht="51">
      <c r="A5462" s="257" t="s">
        <v>619</v>
      </c>
      <c r="B5462" s="124"/>
      <c r="C5462" s="125" t="s">
        <v>713</v>
      </c>
      <c r="D5462" s="191">
        <v>43273</v>
      </c>
      <c r="E5462" s="124" t="s">
        <v>9731</v>
      </c>
      <c r="F5462" s="124" t="s">
        <v>3</v>
      </c>
      <c r="G5462" s="124">
        <v>1633343</v>
      </c>
      <c r="H5462" s="124"/>
      <c r="I5462" s="128" t="s">
        <v>11510</v>
      </c>
      <c r="J5462" s="124"/>
      <c r="K5462" s="124"/>
      <c r="L5462" s="124"/>
      <c r="M5462" s="124"/>
      <c r="N5462" s="193">
        <v>0</v>
      </c>
      <c r="O5462" s="193">
        <v>107.8</v>
      </c>
      <c r="P5462" s="124" t="s">
        <v>1314</v>
      </c>
    </row>
    <row r="5463" spans="1:16" ht="63.75">
      <c r="A5463" s="257">
        <v>373</v>
      </c>
      <c r="B5463" s="124"/>
      <c r="C5463" s="125" t="s">
        <v>1269</v>
      </c>
      <c r="D5463" s="191">
        <v>43273</v>
      </c>
      <c r="E5463" s="124" t="s">
        <v>9732</v>
      </c>
      <c r="F5463" s="124" t="s">
        <v>3</v>
      </c>
      <c r="G5463" s="124">
        <v>1633346</v>
      </c>
      <c r="H5463" s="124"/>
      <c r="I5463" s="128" t="s">
        <v>11511</v>
      </c>
      <c r="J5463" s="124"/>
      <c r="K5463" s="124"/>
      <c r="L5463" s="124"/>
      <c r="M5463" s="124"/>
      <c r="N5463" s="193">
        <v>0</v>
      </c>
      <c r="O5463" s="193">
        <v>13439.880000000001</v>
      </c>
      <c r="P5463" s="124" t="s">
        <v>1314</v>
      </c>
    </row>
    <row r="5464" spans="1:16" ht="51">
      <c r="A5464" s="257">
        <v>20</v>
      </c>
      <c r="B5464" s="124"/>
      <c r="C5464" s="125" t="s">
        <v>693</v>
      </c>
      <c r="D5464" s="191">
        <v>43273</v>
      </c>
      <c r="E5464" s="124" t="s">
        <v>9733</v>
      </c>
      <c r="F5464" s="124" t="s">
        <v>3</v>
      </c>
      <c r="G5464" s="124">
        <v>1633349</v>
      </c>
      <c r="H5464" s="124"/>
      <c r="I5464" s="128" t="s">
        <v>11512</v>
      </c>
      <c r="J5464" s="124"/>
      <c r="K5464" s="124"/>
      <c r="L5464" s="124"/>
      <c r="M5464" s="124"/>
      <c r="N5464" s="193">
        <v>0</v>
      </c>
      <c r="O5464" s="193">
        <v>3802.5</v>
      </c>
      <c r="P5464" s="124" t="s">
        <v>1314</v>
      </c>
    </row>
    <row r="5465" spans="1:16" ht="51">
      <c r="A5465" s="257" t="s">
        <v>619</v>
      </c>
      <c r="B5465" s="124"/>
      <c r="C5465" s="125" t="s">
        <v>713</v>
      </c>
      <c r="D5465" s="191">
        <v>43273</v>
      </c>
      <c r="E5465" s="124" t="s">
        <v>9734</v>
      </c>
      <c r="F5465" s="124" t="s">
        <v>3</v>
      </c>
      <c r="G5465" s="124">
        <v>1633364</v>
      </c>
      <c r="H5465" s="124"/>
      <c r="I5465" s="128" t="s">
        <v>11513</v>
      </c>
      <c r="J5465" s="124"/>
      <c r="K5465" s="124"/>
      <c r="L5465" s="124"/>
      <c r="M5465" s="124"/>
      <c r="N5465" s="193">
        <v>0</v>
      </c>
      <c r="O5465" s="193">
        <v>100</v>
      </c>
      <c r="P5465" s="124" t="s">
        <v>1314</v>
      </c>
    </row>
    <row r="5466" spans="1:16" ht="51">
      <c r="A5466" s="257" t="s">
        <v>619</v>
      </c>
      <c r="B5466" s="124"/>
      <c r="C5466" s="125" t="s">
        <v>713</v>
      </c>
      <c r="D5466" s="191">
        <v>43273</v>
      </c>
      <c r="E5466" s="124" t="s">
        <v>9735</v>
      </c>
      <c r="F5466" s="124" t="s">
        <v>3</v>
      </c>
      <c r="G5466" s="124">
        <v>1633367</v>
      </c>
      <c r="H5466" s="124"/>
      <c r="I5466" s="128" t="s">
        <v>11514</v>
      </c>
      <c r="J5466" s="124"/>
      <c r="K5466" s="124"/>
      <c r="L5466" s="124"/>
      <c r="M5466" s="124"/>
      <c r="N5466" s="193">
        <v>0</v>
      </c>
      <c r="O5466" s="193">
        <v>140</v>
      </c>
      <c r="P5466" s="124" t="s">
        <v>1314</v>
      </c>
    </row>
    <row r="5467" spans="1:16" ht="51">
      <c r="A5467" s="257" t="s">
        <v>619</v>
      </c>
      <c r="B5467" s="124"/>
      <c r="C5467" s="125" t="s">
        <v>713</v>
      </c>
      <c r="D5467" s="191">
        <v>43273</v>
      </c>
      <c r="E5467" s="124" t="s">
        <v>9736</v>
      </c>
      <c r="F5467" s="124" t="s">
        <v>3</v>
      </c>
      <c r="G5467" s="124">
        <v>1633372</v>
      </c>
      <c r="H5467" s="124"/>
      <c r="I5467" s="128" t="s">
        <v>11515</v>
      </c>
      <c r="J5467" s="124"/>
      <c r="K5467" s="124"/>
      <c r="L5467" s="124"/>
      <c r="M5467" s="124"/>
      <c r="N5467" s="193">
        <v>0</v>
      </c>
      <c r="O5467" s="193">
        <v>1520.67</v>
      </c>
      <c r="P5467" s="124" t="s">
        <v>1314</v>
      </c>
    </row>
    <row r="5468" spans="1:16" ht="51">
      <c r="A5468" s="257" t="s">
        <v>619</v>
      </c>
      <c r="B5468" s="124"/>
      <c r="C5468" s="125" t="s">
        <v>713</v>
      </c>
      <c r="D5468" s="191">
        <v>43273</v>
      </c>
      <c r="E5468" s="124" t="s">
        <v>9737</v>
      </c>
      <c r="F5468" s="124" t="s">
        <v>3</v>
      </c>
      <c r="G5468" s="124">
        <v>1633397</v>
      </c>
      <c r="H5468" s="124"/>
      <c r="I5468" s="128" t="s">
        <v>11516</v>
      </c>
      <c r="J5468" s="124"/>
      <c r="K5468" s="124"/>
      <c r="L5468" s="124"/>
      <c r="M5468" s="124"/>
      <c r="N5468" s="193">
        <v>0</v>
      </c>
      <c r="O5468" s="193">
        <v>2243</v>
      </c>
      <c r="P5468" s="124" t="s">
        <v>1314</v>
      </c>
    </row>
    <row r="5469" spans="1:16" ht="51">
      <c r="A5469" s="257" t="s">
        <v>619</v>
      </c>
      <c r="B5469" s="124"/>
      <c r="C5469" s="125" t="s">
        <v>713</v>
      </c>
      <c r="D5469" s="191">
        <v>43273</v>
      </c>
      <c r="E5469" s="124" t="s">
        <v>9738</v>
      </c>
      <c r="F5469" s="124" t="s">
        <v>3</v>
      </c>
      <c r="G5469" s="124">
        <v>1633403</v>
      </c>
      <c r="H5469" s="124"/>
      <c r="I5469" s="128" t="s">
        <v>11517</v>
      </c>
      <c r="J5469" s="124"/>
      <c r="K5469" s="124"/>
      <c r="L5469" s="124"/>
      <c r="M5469" s="124"/>
      <c r="N5469" s="193">
        <v>0</v>
      </c>
      <c r="O5469" s="193">
        <v>1633.5</v>
      </c>
      <c r="P5469" s="124" t="s">
        <v>1314</v>
      </c>
    </row>
    <row r="5470" spans="1:16" ht="51">
      <c r="A5470" s="257" t="s">
        <v>619</v>
      </c>
      <c r="B5470" s="124"/>
      <c r="C5470" s="125" t="s">
        <v>713</v>
      </c>
      <c r="D5470" s="191">
        <v>43273</v>
      </c>
      <c r="E5470" s="124" t="s">
        <v>9739</v>
      </c>
      <c r="F5470" s="124" t="s">
        <v>3</v>
      </c>
      <c r="G5470" s="124">
        <v>1633407</v>
      </c>
      <c r="H5470" s="124"/>
      <c r="I5470" s="128" t="s">
        <v>11518</v>
      </c>
      <c r="J5470" s="124"/>
      <c r="K5470" s="124"/>
      <c r="L5470" s="124"/>
      <c r="M5470" s="124"/>
      <c r="N5470" s="193">
        <v>0</v>
      </c>
      <c r="O5470" s="193">
        <v>70</v>
      </c>
      <c r="P5470" s="124" t="s">
        <v>1314</v>
      </c>
    </row>
    <row r="5471" spans="1:16" ht="76.5">
      <c r="A5471" s="257">
        <v>25</v>
      </c>
      <c r="B5471" s="124"/>
      <c r="C5471" s="125" t="s">
        <v>694</v>
      </c>
      <c r="D5471" s="191">
        <v>43273</v>
      </c>
      <c r="E5471" s="124" t="s">
        <v>9740</v>
      </c>
      <c r="F5471" s="124" t="s">
        <v>1315</v>
      </c>
      <c r="G5471" s="124">
        <v>18136750</v>
      </c>
      <c r="H5471" s="124"/>
      <c r="I5471" s="128" t="s">
        <v>11519</v>
      </c>
      <c r="J5471" s="124"/>
      <c r="K5471" s="124"/>
      <c r="L5471" s="124"/>
      <c r="M5471" s="124"/>
      <c r="N5471" s="193">
        <v>5565155.4299999997</v>
      </c>
      <c r="O5471" s="193">
        <v>0</v>
      </c>
      <c r="P5471" s="124" t="s">
        <v>1314</v>
      </c>
    </row>
    <row r="5472" spans="1:16" ht="76.5">
      <c r="A5472" s="257">
        <v>25</v>
      </c>
      <c r="B5472" s="124"/>
      <c r="C5472" s="125" t="s">
        <v>694</v>
      </c>
      <c r="D5472" s="191">
        <v>43273</v>
      </c>
      <c r="E5472" s="124" t="s">
        <v>9741</v>
      </c>
      <c r="F5472" s="124" t="s">
        <v>1315</v>
      </c>
      <c r="G5472" s="124">
        <v>18117603</v>
      </c>
      <c r="H5472" s="124"/>
      <c r="I5472" s="128" t="s">
        <v>11520</v>
      </c>
      <c r="J5472" s="124"/>
      <c r="K5472" s="124"/>
      <c r="L5472" s="124"/>
      <c r="M5472" s="124"/>
      <c r="N5472" s="193">
        <v>275270.40000000002</v>
      </c>
      <c r="O5472" s="193">
        <v>0</v>
      </c>
      <c r="P5472" s="124" t="s">
        <v>1314</v>
      </c>
    </row>
    <row r="5473" spans="1:16" ht="76.5">
      <c r="A5473" s="257">
        <v>25</v>
      </c>
      <c r="B5473" s="124"/>
      <c r="C5473" s="125" t="s">
        <v>694</v>
      </c>
      <c r="D5473" s="191">
        <v>43273</v>
      </c>
      <c r="E5473" s="124" t="s">
        <v>9742</v>
      </c>
      <c r="F5473" s="124" t="s">
        <v>1315</v>
      </c>
      <c r="G5473" s="124">
        <v>18136958</v>
      </c>
      <c r="H5473" s="124"/>
      <c r="I5473" s="128" t="s">
        <v>11521</v>
      </c>
      <c r="J5473" s="124"/>
      <c r="K5473" s="124"/>
      <c r="L5473" s="124"/>
      <c r="M5473" s="124"/>
      <c r="N5473" s="193">
        <v>1507238.31</v>
      </c>
      <c r="O5473" s="193">
        <v>0</v>
      </c>
      <c r="P5473" s="124" t="s">
        <v>1314</v>
      </c>
    </row>
    <row r="5474" spans="1:16" ht="76.5">
      <c r="A5474" s="257">
        <v>25</v>
      </c>
      <c r="B5474" s="124"/>
      <c r="C5474" s="125" t="s">
        <v>694</v>
      </c>
      <c r="D5474" s="191">
        <v>43273</v>
      </c>
      <c r="E5474" s="124" t="s">
        <v>9743</v>
      </c>
      <c r="F5474" s="124" t="s">
        <v>1315</v>
      </c>
      <c r="G5474" s="124">
        <v>18136448</v>
      </c>
      <c r="H5474" s="124"/>
      <c r="I5474" s="128" t="s">
        <v>11229</v>
      </c>
      <c r="J5474" s="124"/>
      <c r="K5474" s="124"/>
      <c r="L5474" s="124"/>
      <c r="M5474" s="124"/>
      <c r="N5474" s="193">
        <v>112570.97</v>
      </c>
      <c r="O5474" s="193">
        <v>0</v>
      </c>
      <c r="P5474" s="124" t="s">
        <v>1314</v>
      </c>
    </row>
    <row r="5475" spans="1:16" ht="76.5">
      <c r="A5475" s="257">
        <v>25</v>
      </c>
      <c r="B5475" s="124"/>
      <c r="C5475" s="125" t="s">
        <v>694</v>
      </c>
      <c r="D5475" s="191">
        <v>43273</v>
      </c>
      <c r="E5475" s="124" t="s">
        <v>9744</v>
      </c>
      <c r="F5475" s="124" t="s">
        <v>1315</v>
      </c>
      <c r="G5475" s="124">
        <v>18136659</v>
      </c>
      <c r="H5475" s="124"/>
      <c r="I5475" s="128" t="s">
        <v>11522</v>
      </c>
      <c r="J5475" s="124"/>
      <c r="K5475" s="124"/>
      <c r="L5475" s="124"/>
      <c r="M5475" s="124"/>
      <c r="N5475" s="193">
        <v>405391.21</v>
      </c>
      <c r="O5475" s="193">
        <v>0</v>
      </c>
      <c r="P5475" s="124" t="s">
        <v>1314</v>
      </c>
    </row>
    <row r="5476" spans="1:16" ht="76.5">
      <c r="A5476" s="257">
        <v>25</v>
      </c>
      <c r="B5476" s="124"/>
      <c r="C5476" s="125" t="s">
        <v>694</v>
      </c>
      <c r="D5476" s="191">
        <v>43273</v>
      </c>
      <c r="E5476" s="124" t="s">
        <v>9745</v>
      </c>
      <c r="F5476" s="124" t="s">
        <v>1315</v>
      </c>
      <c r="G5476" s="124">
        <v>18136756</v>
      </c>
      <c r="H5476" s="124"/>
      <c r="I5476" s="128" t="s">
        <v>11523</v>
      </c>
      <c r="J5476" s="124"/>
      <c r="K5476" s="124"/>
      <c r="L5476" s="124"/>
      <c r="M5476" s="124"/>
      <c r="N5476" s="193">
        <v>34416.230000000003</v>
      </c>
      <c r="O5476" s="193">
        <v>0</v>
      </c>
      <c r="P5476" s="124" t="s">
        <v>1314</v>
      </c>
    </row>
    <row r="5477" spans="1:16" ht="76.5">
      <c r="A5477" s="257">
        <v>25</v>
      </c>
      <c r="B5477" s="124"/>
      <c r="C5477" s="125" t="s">
        <v>694</v>
      </c>
      <c r="D5477" s="191">
        <v>43273</v>
      </c>
      <c r="E5477" s="124" t="s">
        <v>9746</v>
      </c>
      <c r="F5477" s="124" t="s">
        <v>1315</v>
      </c>
      <c r="G5477" s="124">
        <v>18136758</v>
      </c>
      <c r="H5477" s="124"/>
      <c r="I5477" s="128" t="s">
        <v>11524</v>
      </c>
      <c r="J5477" s="124"/>
      <c r="K5477" s="124"/>
      <c r="L5477" s="124"/>
      <c r="M5477" s="124"/>
      <c r="N5477" s="193">
        <v>795391.01</v>
      </c>
      <c r="O5477" s="193">
        <v>0</v>
      </c>
      <c r="P5477" s="124" t="s">
        <v>1314</v>
      </c>
    </row>
    <row r="5478" spans="1:16" ht="76.5">
      <c r="A5478" s="257">
        <v>25</v>
      </c>
      <c r="B5478" s="124"/>
      <c r="C5478" s="125" t="s">
        <v>694</v>
      </c>
      <c r="D5478" s="191">
        <v>43273</v>
      </c>
      <c r="E5478" s="124" t="s">
        <v>9747</v>
      </c>
      <c r="F5478" s="124" t="s">
        <v>1315</v>
      </c>
      <c r="G5478" s="124">
        <v>18137106</v>
      </c>
      <c r="H5478" s="124"/>
      <c r="I5478" s="128" t="s">
        <v>11525</v>
      </c>
      <c r="J5478" s="124"/>
      <c r="K5478" s="124"/>
      <c r="L5478" s="124"/>
      <c r="M5478" s="124"/>
      <c r="N5478" s="193">
        <v>221096.71</v>
      </c>
      <c r="O5478" s="193">
        <v>0</v>
      </c>
      <c r="P5478" s="124" t="s">
        <v>1314</v>
      </c>
    </row>
    <row r="5479" spans="1:16" ht="76.5">
      <c r="A5479" s="257">
        <v>25</v>
      </c>
      <c r="B5479" s="124"/>
      <c r="C5479" s="125" t="s">
        <v>694</v>
      </c>
      <c r="D5479" s="191">
        <v>43273</v>
      </c>
      <c r="E5479" s="124" t="s">
        <v>9748</v>
      </c>
      <c r="F5479" s="124" t="s">
        <v>1315</v>
      </c>
      <c r="G5479" s="124">
        <v>18137099</v>
      </c>
      <c r="H5479" s="124"/>
      <c r="I5479" s="128" t="s">
        <v>11526</v>
      </c>
      <c r="J5479" s="124"/>
      <c r="K5479" s="124"/>
      <c r="L5479" s="124"/>
      <c r="M5479" s="124"/>
      <c r="N5479" s="193">
        <v>202234.84</v>
      </c>
      <c r="O5479" s="193">
        <v>0</v>
      </c>
      <c r="P5479" s="124" t="s">
        <v>1314</v>
      </c>
    </row>
    <row r="5480" spans="1:16" ht="76.5">
      <c r="A5480" s="257">
        <v>25</v>
      </c>
      <c r="B5480" s="124"/>
      <c r="C5480" s="125" t="s">
        <v>694</v>
      </c>
      <c r="D5480" s="191">
        <v>43273</v>
      </c>
      <c r="E5480" s="124" t="s">
        <v>9749</v>
      </c>
      <c r="F5480" s="124" t="s">
        <v>1315</v>
      </c>
      <c r="G5480" s="124">
        <v>18137096</v>
      </c>
      <c r="H5480" s="124"/>
      <c r="I5480" s="128" t="s">
        <v>11527</v>
      </c>
      <c r="J5480" s="124"/>
      <c r="K5480" s="124"/>
      <c r="L5480" s="124"/>
      <c r="M5480" s="124"/>
      <c r="N5480" s="193">
        <v>439987.82</v>
      </c>
      <c r="O5480" s="193">
        <v>0</v>
      </c>
      <c r="P5480" s="124" t="s">
        <v>1314</v>
      </c>
    </row>
    <row r="5481" spans="1:16" ht="76.5">
      <c r="A5481" s="257">
        <v>25</v>
      </c>
      <c r="B5481" s="124"/>
      <c r="C5481" s="125" t="s">
        <v>694</v>
      </c>
      <c r="D5481" s="191">
        <v>43273</v>
      </c>
      <c r="E5481" s="124" t="s">
        <v>9750</v>
      </c>
      <c r="F5481" s="124" t="s">
        <v>1315</v>
      </c>
      <c r="G5481" s="124">
        <v>18135560</v>
      </c>
      <c r="H5481" s="124"/>
      <c r="I5481" s="128" t="s">
        <v>11528</v>
      </c>
      <c r="J5481" s="124"/>
      <c r="K5481" s="124"/>
      <c r="L5481" s="124"/>
      <c r="M5481" s="124"/>
      <c r="N5481" s="193">
        <v>398120.51</v>
      </c>
      <c r="O5481" s="193">
        <v>0</v>
      </c>
      <c r="P5481" s="124" t="s">
        <v>1314</v>
      </c>
    </row>
    <row r="5482" spans="1:16" ht="76.5">
      <c r="A5482" s="257">
        <v>25</v>
      </c>
      <c r="B5482" s="124"/>
      <c r="C5482" s="125" t="s">
        <v>694</v>
      </c>
      <c r="D5482" s="191">
        <v>43273</v>
      </c>
      <c r="E5482" s="124" t="s">
        <v>9751</v>
      </c>
      <c r="F5482" s="124" t="s">
        <v>1315</v>
      </c>
      <c r="G5482" s="124">
        <v>18134864</v>
      </c>
      <c r="H5482" s="124"/>
      <c r="I5482" s="128" t="s">
        <v>11529</v>
      </c>
      <c r="J5482" s="124"/>
      <c r="K5482" s="124"/>
      <c r="L5482" s="124"/>
      <c r="M5482" s="124"/>
      <c r="N5482" s="193">
        <v>383913.04</v>
      </c>
      <c r="O5482" s="193">
        <v>0</v>
      </c>
      <c r="P5482" s="124" t="s">
        <v>1314</v>
      </c>
    </row>
    <row r="5483" spans="1:16" ht="76.5">
      <c r="A5483" s="257">
        <v>25</v>
      </c>
      <c r="B5483" s="124"/>
      <c r="C5483" s="125" t="s">
        <v>694</v>
      </c>
      <c r="D5483" s="191">
        <v>43273</v>
      </c>
      <c r="E5483" s="124" t="s">
        <v>9752</v>
      </c>
      <c r="F5483" s="124" t="s">
        <v>1315</v>
      </c>
      <c r="G5483" s="124">
        <v>18134083</v>
      </c>
      <c r="H5483" s="124"/>
      <c r="I5483" s="128" t="s">
        <v>11530</v>
      </c>
      <c r="J5483" s="124"/>
      <c r="K5483" s="124"/>
      <c r="L5483" s="124"/>
      <c r="M5483" s="124"/>
      <c r="N5483" s="193">
        <v>383913.02</v>
      </c>
      <c r="O5483" s="193">
        <v>0</v>
      </c>
      <c r="P5483" s="124" t="s">
        <v>1314</v>
      </c>
    </row>
    <row r="5484" spans="1:16" ht="76.5">
      <c r="A5484" s="257">
        <v>25</v>
      </c>
      <c r="B5484" s="124"/>
      <c r="C5484" s="125" t="s">
        <v>694</v>
      </c>
      <c r="D5484" s="191">
        <v>43273</v>
      </c>
      <c r="E5484" s="124" t="s">
        <v>9753</v>
      </c>
      <c r="F5484" s="124" t="s">
        <v>1315</v>
      </c>
      <c r="G5484" s="124">
        <v>18133482</v>
      </c>
      <c r="H5484" s="124"/>
      <c r="I5484" s="128" t="s">
        <v>11531</v>
      </c>
      <c r="J5484" s="124"/>
      <c r="K5484" s="124"/>
      <c r="L5484" s="124"/>
      <c r="M5484" s="124"/>
      <c r="N5484" s="193">
        <v>278812.38</v>
      </c>
      <c r="O5484" s="193">
        <v>0</v>
      </c>
      <c r="P5484" s="124" t="s">
        <v>1314</v>
      </c>
    </row>
    <row r="5485" spans="1:16" ht="76.5">
      <c r="A5485" s="257">
        <v>25</v>
      </c>
      <c r="B5485" s="124"/>
      <c r="C5485" s="125" t="s">
        <v>694</v>
      </c>
      <c r="D5485" s="191">
        <v>43273</v>
      </c>
      <c r="E5485" s="124" t="s">
        <v>9754</v>
      </c>
      <c r="F5485" s="124" t="s">
        <v>1315</v>
      </c>
      <c r="G5485" s="124">
        <v>18136759</v>
      </c>
      <c r="H5485" s="124"/>
      <c r="I5485" s="128" t="s">
        <v>4534</v>
      </c>
      <c r="J5485" s="124"/>
      <c r="K5485" s="124"/>
      <c r="L5485" s="124"/>
      <c r="M5485" s="124"/>
      <c r="N5485" s="193">
        <v>433661.66</v>
      </c>
      <c r="O5485" s="193">
        <v>0</v>
      </c>
      <c r="P5485" s="124" t="s">
        <v>1314</v>
      </c>
    </row>
    <row r="5486" spans="1:16" ht="76.5">
      <c r="A5486" s="257">
        <v>25</v>
      </c>
      <c r="B5486" s="124"/>
      <c r="C5486" s="125" t="s">
        <v>694</v>
      </c>
      <c r="D5486" s="191">
        <v>43273</v>
      </c>
      <c r="E5486" s="124" t="s">
        <v>9755</v>
      </c>
      <c r="F5486" s="124" t="s">
        <v>1315</v>
      </c>
      <c r="G5486" s="124">
        <v>18136777</v>
      </c>
      <c r="H5486" s="124"/>
      <c r="I5486" s="128" t="s">
        <v>11532</v>
      </c>
      <c r="J5486" s="124"/>
      <c r="K5486" s="124"/>
      <c r="L5486" s="124"/>
      <c r="M5486" s="124"/>
      <c r="N5486" s="193">
        <v>18586.5</v>
      </c>
      <c r="O5486" s="193">
        <v>0</v>
      </c>
      <c r="P5486" s="124" t="s">
        <v>1314</v>
      </c>
    </row>
    <row r="5487" spans="1:16" ht="76.5">
      <c r="A5487" s="257">
        <v>25</v>
      </c>
      <c r="B5487" s="124"/>
      <c r="C5487" s="125" t="s">
        <v>694</v>
      </c>
      <c r="D5487" s="191">
        <v>43273</v>
      </c>
      <c r="E5487" s="124" t="s">
        <v>9756</v>
      </c>
      <c r="F5487" s="124" t="s">
        <v>1315</v>
      </c>
      <c r="G5487" s="124">
        <v>18136796</v>
      </c>
      <c r="H5487" s="124"/>
      <c r="I5487" s="128" t="s">
        <v>11533</v>
      </c>
      <c r="J5487" s="124"/>
      <c r="K5487" s="124"/>
      <c r="L5487" s="124"/>
      <c r="M5487" s="124"/>
      <c r="N5487" s="193">
        <v>653294.35</v>
      </c>
      <c r="O5487" s="193">
        <v>0</v>
      </c>
      <c r="P5487" s="124" t="s">
        <v>1314</v>
      </c>
    </row>
    <row r="5488" spans="1:16" ht="76.5">
      <c r="A5488" s="257">
        <v>25</v>
      </c>
      <c r="B5488" s="124"/>
      <c r="C5488" s="125" t="s">
        <v>694</v>
      </c>
      <c r="D5488" s="191">
        <v>43273</v>
      </c>
      <c r="E5488" s="124" t="s">
        <v>9757</v>
      </c>
      <c r="F5488" s="124" t="s">
        <v>1315</v>
      </c>
      <c r="G5488" s="124">
        <v>18136803</v>
      </c>
      <c r="H5488" s="124"/>
      <c r="I5488" s="128" t="s">
        <v>11534</v>
      </c>
      <c r="J5488" s="124"/>
      <c r="K5488" s="124"/>
      <c r="L5488" s="124"/>
      <c r="M5488" s="124"/>
      <c r="N5488" s="193">
        <v>1368713.86</v>
      </c>
      <c r="O5488" s="193">
        <v>0</v>
      </c>
      <c r="P5488" s="124" t="s">
        <v>1314</v>
      </c>
    </row>
    <row r="5489" spans="1:16" ht="76.5">
      <c r="A5489" s="257">
        <v>25</v>
      </c>
      <c r="B5489" s="124"/>
      <c r="C5489" s="125" t="s">
        <v>694</v>
      </c>
      <c r="D5489" s="191">
        <v>43273</v>
      </c>
      <c r="E5489" s="124" t="s">
        <v>9758</v>
      </c>
      <c r="F5489" s="124" t="s">
        <v>1315</v>
      </c>
      <c r="G5489" s="124">
        <v>18136879</v>
      </c>
      <c r="H5489" s="124"/>
      <c r="I5489" s="128" t="s">
        <v>11535</v>
      </c>
      <c r="J5489" s="124"/>
      <c r="K5489" s="124"/>
      <c r="L5489" s="124"/>
      <c r="M5489" s="124"/>
      <c r="N5489" s="193">
        <v>428575.34</v>
      </c>
      <c r="O5489" s="193">
        <v>0</v>
      </c>
      <c r="P5489" s="124" t="s">
        <v>1314</v>
      </c>
    </row>
    <row r="5490" spans="1:16" ht="76.5">
      <c r="A5490" s="257">
        <v>25</v>
      </c>
      <c r="B5490" s="124"/>
      <c r="C5490" s="125" t="s">
        <v>694</v>
      </c>
      <c r="D5490" s="191">
        <v>43273</v>
      </c>
      <c r="E5490" s="124" t="s">
        <v>9759</v>
      </c>
      <c r="F5490" s="124" t="s">
        <v>1315</v>
      </c>
      <c r="G5490" s="124">
        <v>18132981</v>
      </c>
      <c r="H5490" s="124"/>
      <c r="I5490" s="128" t="s">
        <v>11536</v>
      </c>
      <c r="J5490" s="124"/>
      <c r="K5490" s="124"/>
      <c r="L5490" s="124"/>
      <c r="M5490" s="124"/>
      <c r="N5490" s="193">
        <v>279803.96000000002</v>
      </c>
      <c r="O5490" s="193">
        <v>0</v>
      </c>
      <c r="P5490" s="124" t="s">
        <v>1314</v>
      </c>
    </row>
    <row r="5491" spans="1:16" ht="76.5">
      <c r="A5491" s="257">
        <v>25</v>
      </c>
      <c r="B5491" s="124"/>
      <c r="C5491" s="125" t="s">
        <v>694</v>
      </c>
      <c r="D5491" s="191">
        <v>43273</v>
      </c>
      <c r="E5491" s="124" t="s">
        <v>9760</v>
      </c>
      <c r="F5491" s="124" t="s">
        <v>1315</v>
      </c>
      <c r="G5491" s="124">
        <v>18132982</v>
      </c>
      <c r="H5491" s="124"/>
      <c r="I5491" s="128" t="s">
        <v>11537</v>
      </c>
      <c r="J5491" s="124"/>
      <c r="K5491" s="124"/>
      <c r="L5491" s="124"/>
      <c r="M5491" s="124"/>
      <c r="N5491" s="193">
        <v>124575.48</v>
      </c>
      <c r="O5491" s="193">
        <v>0</v>
      </c>
      <c r="P5491" s="124" t="s">
        <v>1314</v>
      </c>
    </row>
    <row r="5492" spans="1:16" ht="76.5">
      <c r="A5492" s="257">
        <v>25</v>
      </c>
      <c r="B5492" s="124"/>
      <c r="C5492" s="125" t="s">
        <v>694</v>
      </c>
      <c r="D5492" s="191">
        <v>43273</v>
      </c>
      <c r="E5492" s="124" t="s">
        <v>9761</v>
      </c>
      <c r="F5492" s="124" t="s">
        <v>1315</v>
      </c>
      <c r="G5492" s="124">
        <v>18133119</v>
      </c>
      <c r="H5492" s="124"/>
      <c r="I5492" s="128" t="s">
        <v>11538</v>
      </c>
      <c r="J5492" s="124"/>
      <c r="K5492" s="124"/>
      <c r="L5492" s="124"/>
      <c r="M5492" s="124"/>
      <c r="N5492" s="193">
        <v>124575.48</v>
      </c>
      <c r="O5492" s="193">
        <v>0</v>
      </c>
      <c r="P5492" s="124" t="s">
        <v>1314</v>
      </c>
    </row>
    <row r="5493" spans="1:16" ht="76.5">
      <c r="A5493" s="257">
        <v>25</v>
      </c>
      <c r="B5493" s="124"/>
      <c r="C5493" s="125" t="s">
        <v>694</v>
      </c>
      <c r="D5493" s="191">
        <v>43273</v>
      </c>
      <c r="E5493" s="124" t="s">
        <v>9762</v>
      </c>
      <c r="F5493" s="124" t="s">
        <v>1315</v>
      </c>
      <c r="G5493" s="124">
        <v>18133135</v>
      </c>
      <c r="H5493" s="124"/>
      <c r="I5493" s="128" t="s">
        <v>11539</v>
      </c>
      <c r="J5493" s="124"/>
      <c r="K5493" s="124"/>
      <c r="L5493" s="124"/>
      <c r="M5493" s="124"/>
      <c r="N5493" s="193">
        <v>132751.22</v>
      </c>
      <c r="O5493" s="193">
        <v>0</v>
      </c>
      <c r="P5493" s="124" t="s">
        <v>1314</v>
      </c>
    </row>
    <row r="5494" spans="1:16" ht="76.5">
      <c r="A5494" s="257">
        <v>25</v>
      </c>
      <c r="B5494" s="124"/>
      <c r="C5494" s="125" t="s">
        <v>694</v>
      </c>
      <c r="D5494" s="191">
        <v>43273</v>
      </c>
      <c r="E5494" s="124" t="s">
        <v>9763</v>
      </c>
      <c r="F5494" s="124" t="s">
        <v>1315</v>
      </c>
      <c r="G5494" s="124">
        <v>18133136</v>
      </c>
      <c r="H5494" s="124"/>
      <c r="I5494" s="128" t="s">
        <v>11540</v>
      </c>
      <c r="J5494" s="124"/>
      <c r="K5494" s="124"/>
      <c r="L5494" s="124"/>
      <c r="M5494" s="124"/>
      <c r="N5494" s="193">
        <v>309038.96999999997</v>
      </c>
      <c r="O5494" s="193">
        <v>0</v>
      </c>
      <c r="P5494" s="124" t="s">
        <v>1314</v>
      </c>
    </row>
    <row r="5495" spans="1:16" ht="51">
      <c r="A5495" s="257">
        <v>342</v>
      </c>
      <c r="B5495" s="124"/>
      <c r="C5495" s="125" t="s">
        <v>816</v>
      </c>
      <c r="D5495" s="191">
        <v>43273</v>
      </c>
      <c r="E5495" s="124" t="s">
        <v>9764</v>
      </c>
      <c r="F5495" s="124" t="s">
        <v>6</v>
      </c>
      <c r="G5495" s="124">
        <v>988988</v>
      </c>
      <c r="H5495" s="124"/>
      <c r="I5495" s="128" t="s">
        <v>11541</v>
      </c>
      <c r="J5495" s="124"/>
      <c r="K5495" s="124"/>
      <c r="L5495" s="124"/>
      <c r="M5495" s="124"/>
      <c r="N5495" s="193">
        <v>0</v>
      </c>
      <c r="O5495" s="193">
        <v>915692.59</v>
      </c>
      <c r="P5495" s="124" t="s">
        <v>1314</v>
      </c>
    </row>
    <row r="5496" spans="1:16" ht="63.75">
      <c r="A5496" s="257">
        <v>513</v>
      </c>
      <c r="B5496" s="124"/>
      <c r="C5496" s="125" t="s">
        <v>201</v>
      </c>
      <c r="D5496" s="191">
        <v>43273</v>
      </c>
      <c r="E5496" s="124" t="s">
        <v>9765</v>
      </c>
      <c r="F5496" s="124" t="s">
        <v>15</v>
      </c>
      <c r="G5496" s="124">
        <v>766142</v>
      </c>
      <c r="H5496" s="124"/>
      <c r="I5496" s="128" t="s">
        <v>11542</v>
      </c>
      <c r="J5496" s="124"/>
      <c r="K5496" s="124"/>
      <c r="L5496" s="124"/>
      <c r="M5496" s="124"/>
      <c r="N5496" s="193">
        <v>50</v>
      </c>
      <c r="O5496" s="193">
        <v>0</v>
      </c>
      <c r="P5496" s="124" t="s">
        <v>1314</v>
      </c>
    </row>
    <row r="5497" spans="1:16" ht="76.5">
      <c r="A5497" s="257">
        <v>25</v>
      </c>
      <c r="B5497" s="124"/>
      <c r="C5497" s="125" t="s">
        <v>694</v>
      </c>
      <c r="D5497" s="191">
        <v>43273</v>
      </c>
      <c r="E5497" s="124" t="s">
        <v>9766</v>
      </c>
      <c r="F5497" s="124" t="s">
        <v>1315</v>
      </c>
      <c r="G5497" s="124">
        <v>18133129</v>
      </c>
      <c r="H5497" s="124"/>
      <c r="I5497" s="128" t="s">
        <v>11543</v>
      </c>
      <c r="J5497" s="124"/>
      <c r="K5497" s="124"/>
      <c r="L5497" s="124"/>
      <c r="M5497" s="124"/>
      <c r="N5497" s="193">
        <v>53936.93</v>
      </c>
      <c r="O5497" s="193">
        <v>0</v>
      </c>
      <c r="P5497" s="124" t="s">
        <v>1314</v>
      </c>
    </row>
    <row r="5498" spans="1:16" ht="76.5">
      <c r="A5498" s="257">
        <v>25</v>
      </c>
      <c r="B5498" s="124"/>
      <c r="C5498" s="125" t="s">
        <v>694</v>
      </c>
      <c r="D5498" s="191">
        <v>43273</v>
      </c>
      <c r="E5498" s="124" t="s">
        <v>9767</v>
      </c>
      <c r="F5498" s="124" t="s">
        <v>1315</v>
      </c>
      <c r="G5498" s="124">
        <v>18135565</v>
      </c>
      <c r="H5498" s="124"/>
      <c r="I5498" s="128" t="s">
        <v>11544</v>
      </c>
      <c r="J5498" s="124"/>
      <c r="K5498" s="124"/>
      <c r="L5498" s="124"/>
      <c r="M5498" s="124"/>
      <c r="N5498" s="193">
        <v>500107.22</v>
      </c>
      <c r="O5498" s="193">
        <v>0</v>
      </c>
      <c r="P5498" s="124" t="s">
        <v>1314</v>
      </c>
    </row>
    <row r="5499" spans="1:16" ht="76.5">
      <c r="A5499" s="257">
        <v>25</v>
      </c>
      <c r="B5499" s="124"/>
      <c r="C5499" s="125" t="s">
        <v>694</v>
      </c>
      <c r="D5499" s="191">
        <v>43273</v>
      </c>
      <c r="E5499" s="124" t="s">
        <v>9768</v>
      </c>
      <c r="F5499" s="124" t="s">
        <v>1315</v>
      </c>
      <c r="G5499" s="124">
        <v>18137049</v>
      </c>
      <c r="H5499" s="124"/>
      <c r="I5499" s="128" t="s">
        <v>11545</v>
      </c>
      <c r="J5499" s="124"/>
      <c r="K5499" s="124"/>
      <c r="L5499" s="124"/>
      <c r="M5499" s="124"/>
      <c r="N5499" s="193">
        <v>35698.980000000003</v>
      </c>
      <c r="O5499" s="193">
        <v>0</v>
      </c>
      <c r="P5499" s="124" t="s">
        <v>1314</v>
      </c>
    </row>
    <row r="5500" spans="1:16" ht="76.5">
      <c r="A5500" s="257">
        <v>25</v>
      </c>
      <c r="B5500" s="124"/>
      <c r="C5500" s="125" t="s">
        <v>694</v>
      </c>
      <c r="D5500" s="191">
        <v>43273</v>
      </c>
      <c r="E5500" s="124" t="s">
        <v>9769</v>
      </c>
      <c r="F5500" s="124" t="s">
        <v>1315</v>
      </c>
      <c r="G5500" s="124">
        <v>18137134</v>
      </c>
      <c r="H5500" s="124"/>
      <c r="I5500" s="128" t="s">
        <v>11546</v>
      </c>
      <c r="J5500" s="124"/>
      <c r="K5500" s="124"/>
      <c r="L5500" s="124"/>
      <c r="M5500" s="124"/>
      <c r="N5500" s="193">
        <v>169239.35</v>
      </c>
      <c r="O5500" s="193">
        <v>0</v>
      </c>
      <c r="P5500" s="124" t="s">
        <v>1314</v>
      </c>
    </row>
    <row r="5501" spans="1:16" ht="76.5">
      <c r="A5501" s="257">
        <v>25</v>
      </c>
      <c r="B5501" s="124"/>
      <c r="C5501" s="125" t="s">
        <v>694</v>
      </c>
      <c r="D5501" s="191">
        <v>43273</v>
      </c>
      <c r="E5501" s="124" t="s">
        <v>9770</v>
      </c>
      <c r="F5501" s="124" t="s">
        <v>1315</v>
      </c>
      <c r="G5501" s="124">
        <v>18137136</v>
      </c>
      <c r="H5501" s="124"/>
      <c r="I5501" s="128" t="s">
        <v>11547</v>
      </c>
      <c r="J5501" s="124"/>
      <c r="K5501" s="124"/>
      <c r="L5501" s="124"/>
      <c r="M5501" s="124"/>
      <c r="N5501" s="193">
        <v>1800120.17</v>
      </c>
      <c r="O5501" s="193">
        <v>0</v>
      </c>
      <c r="P5501" s="124" t="s">
        <v>1314</v>
      </c>
    </row>
    <row r="5502" spans="1:16" ht="76.5">
      <c r="A5502" s="257">
        <v>25</v>
      </c>
      <c r="B5502" s="124"/>
      <c r="C5502" s="125" t="s">
        <v>694</v>
      </c>
      <c r="D5502" s="191">
        <v>43273</v>
      </c>
      <c r="E5502" s="124" t="s">
        <v>9771</v>
      </c>
      <c r="F5502" s="124" t="s">
        <v>1315</v>
      </c>
      <c r="G5502" s="124">
        <v>18151160</v>
      </c>
      <c r="H5502" s="124"/>
      <c r="I5502" s="128" t="s">
        <v>11548</v>
      </c>
      <c r="J5502" s="124"/>
      <c r="K5502" s="124"/>
      <c r="L5502" s="124"/>
      <c r="M5502" s="124"/>
      <c r="N5502" s="193">
        <v>521534.82</v>
      </c>
      <c r="O5502" s="193">
        <v>0</v>
      </c>
      <c r="P5502" s="124" t="s">
        <v>1314</v>
      </c>
    </row>
    <row r="5503" spans="1:16" ht="76.5">
      <c r="A5503" s="257">
        <v>25</v>
      </c>
      <c r="B5503" s="124"/>
      <c r="C5503" s="125" t="s">
        <v>694</v>
      </c>
      <c r="D5503" s="191">
        <v>43273</v>
      </c>
      <c r="E5503" s="124" t="s">
        <v>9772</v>
      </c>
      <c r="F5503" s="124" t="s">
        <v>1315</v>
      </c>
      <c r="G5503" s="124">
        <v>18151179</v>
      </c>
      <c r="H5503" s="124"/>
      <c r="I5503" s="128" t="s">
        <v>11549</v>
      </c>
      <c r="J5503" s="124"/>
      <c r="K5503" s="124"/>
      <c r="L5503" s="124"/>
      <c r="M5503" s="124"/>
      <c r="N5503" s="193">
        <v>1023359.48</v>
      </c>
      <c r="O5503" s="193">
        <v>0</v>
      </c>
      <c r="P5503" s="124" t="s">
        <v>1314</v>
      </c>
    </row>
    <row r="5504" spans="1:16" ht="76.5">
      <c r="A5504" s="257">
        <v>25</v>
      </c>
      <c r="B5504" s="124"/>
      <c r="C5504" s="125" t="s">
        <v>694</v>
      </c>
      <c r="D5504" s="191">
        <v>43273</v>
      </c>
      <c r="E5504" s="124" t="s">
        <v>9773</v>
      </c>
      <c r="F5504" s="124" t="s">
        <v>1315</v>
      </c>
      <c r="G5504" s="124">
        <v>18151187</v>
      </c>
      <c r="H5504" s="124"/>
      <c r="I5504" s="128" t="s">
        <v>11550</v>
      </c>
      <c r="J5504" s="124"/>
      <c r="K5504" s="124"/>
      <c r="L5504" s="124"/>
      <c r="M5504" s="124"/>
      <c r="N5504" s="193">
        <v>789001.8</v>
      </c>
      <c r="O5504" s="193">
        <v>0</v>
      </c>
      <c r="P5504" s="124" t="s">
        <v>1314</v>
      </c>
    </row>
    <row r="5505" spans="1:16" ht="76.5">
      <c r="A5505" s="257">
        <v>291</v>
      </c>
      <c r="B5505" s="124"/>
      <c r="C5505" s="125" t="s">
        <v>794</v>
      </c>
      <c r="D5505" s="191">
        <v>43273</v>
      </c>
      <c r="E5505" s="124" t="s">
        <v>9774</v>
      </c>
      <c r="F5505" s="124" t="s">
        <v>11</v>
      </c>
      <c r="G5505" s="124">
        <v>766329</v>
      </c>
      <c r="H5505" s="124"/>
      <c r="I5505" s="128" t="s">
        <v>11551</v>
      </c>
      <c r="J5505" s="124"/>
      <c r="K5505" s="124"/>
      <c r="L5505" s="124"/>
      <c r="M5505" s="124"/>
      <c r="N5505" s="193">
        <v>50</v>
      </c>
      <c r="O5505" s="193">
        <v>0</v>
      </c>
      <c r="P5505" s="124" t="s">
        <v>1314</v>
      </c>
    </row>
    <row r="5506" spans="1:16" ht="76.5">
      <c r="A5506" s="257">
        <v>291</v>
      </c>
      <c r="B5506" s="124"/>
      <c r="C5506" s="125" t="s">
        <v>794</v>
      </c>
      <c r="D5506" s="191">
        <v>43273</v>
      </c>
      <c r="E5506" s="124" t="s">
        <v>9775</v>
      </c>
      <c r="F5506" s="124" t="s">
        <v>11</v>
      </c>
      <c r="G5506" s="124">
        <v>766330</v>
      </c>
      <c r="H5506" s="124"/>
      <c r="I5506" s="128" t="s">
        <v>11552</v>
      </c>
      <c r="J5506" s="124"/>
      <c r="K5506" s="124"/>
      <c r="L5506" s="124"/>
      <c r="M5506" s="124"/>
      <c r="N5506" s="193">
        <v>50</v>
      </c>
      <c r="O5506" s="193">
        <v>0</v>
      </c>
      <c r="P5506" s="124" t="s">
        <v>1314</v>
      </c>
    </row>
    <row r="5507" spans="1:16" ht="76.5">
      <c r="A5507" s="257">
        <v>291</v>
      </c>
      <c r="B5507" s="124"/>
      <c r="C5507" s="125" t="s">
        <v>794</v>
      </c>
      <c r="D5507" s="191">
        <v>43273</v>
      </c>
      <c r="E5507" s="124" t="s">
        <v>9776</v>
      </c>
      <c r="F5507" s="124" t="s">
        <v>11</v>
      </c>
      <c r="G5507" s="124">
        <v>766331</v>
      </c>
      <c r="H5507" s="124"/>
      <c r="I5507" s="128" t="s">
        <v>11553</v>
      </c>
      <c r="J5507" s="124"/>
      <c r="K5507" s="124"/>
      <c r="L5507" s="124"/>
      <c r="M5507" s="124"/>
      <c r="N5507" s="193">
        <v>50</v>
      </c>
      <c r="O5507" s="193">
        <v>0</v>
      </c>
      <c r="P5507" s="124" t="s">
        <v>1314</v>
      </c>
    </row>
    <row r="5508" spans="1:16" ht="76.5">
      <c r="A5508" s="257">
        <v>291</v>
      </c>
      <c r="B5508" s="124"/>
      <c r="C5508" s="125" t="s">
        <v>794</v>
      </c>
      <c r="D5508" s="191">
        <v>43273</v>
      </c>
      <c r="E5508" s="124" t="s">
        <v>9777</v>
      </c>
      <c r="F5508" s="124" t="s">
        <v>11</v>
      </c>
      <c r="G5508" s="124">
        <v>766332</v>
      </c>
      <c r="H5508" s="124"/>
      <c r="I5508" s="128" t="s">
        <v>11554</v>
      </c>
      <c r="J5508" s="124"/>
      <c r="K5508" s="124"/>
      <c r="L5508" s="124"/>
      <c r="M5508" s="124"/>
      <c r="N5508" s="193">
        <v>50</v>
      </c>
      <c r="O5508" s="193">
        <v>0</v>
      </c>
      <c r="P5508" s="124" t="s">
        <v>1314</v>
      </c>
    </row>
    <row r="5509" spans="1:16" ht="38.25">
      <c r="A5509" s="257">
        <v>86</v>
      </c>
      <c r="B5509" s="124"/>
      <c r="C5509" s="125" t="s">
        <v>710</v>
      </c>
      <c r="D5509" s="191">
        <v>43273</v>
      </c>
      <c r="E5509" s="124" t="s">
        <v>9778</v>
      </c>
      <c r="F5509" s="124" t="s">
        <v>6</v>
      </c>
      <c r="G5509" s="124">
        <v>989209</v>
      </c>
      <c r="H5509" s="124"/>
      <c r="I5509" s="128" t="s">
        <v>11555</v>
      </c>
      <c r="J5509" s="124"/>
      <c r="K5509" s="124"/>
      <c r="L5509" s="124"/>
      <c r="M5509" s="124"/>
      <c r="N5509" s="193">
        <v>0</v>
      </c>
      <c r="O5509" s="193">
        <v>1236000</v>
      </c>
      <c r="P5509" s="124" t="s">
        <v>1314</v>
      </c>
    </row>
    <row r="5510" spans="1:16" ht="76.5">
      <c r="A5510" s="257">
        <v>513</v>
      </c>
      <c r="B5510" s="124"/>
      <c r="C5510" s="125" t="s">
        <v>201</v>
      </c>
      <c r="D5510" s="191">
        <v>43273</v>
      </c>
      <c r="E5510" s="124" t="s">
        <v>9779</v>
      </c>
      <c r="F5510" s="124" t="s">
        <v>15</v>
      </c>
      <c r="G5510" s="124">
        <v>5293</v>
      </c>
      <c r="H5510" s="124"/>
      <c r="I5510" s="128" t="s">
        <v>11556</v>
      </c>
      <c r="J5510" s="124"/>
      <c r="K5510" s="124"/>
      <c r="L5510" s="124"/>
      <c r="M5510" s="124"/>
      <c r="N5510" s="193">
        <v>835.68</v>
      </c>
      <c r="O5510" s="193">
        <v>0</v>
      </c>
      <c r="P5510" s="124" t="s">
        <v>1314</v>
      </c>
    </row>
    <row r="5511" spans="1:16" ht="76.5">
      <c r="A5511" s="257">
        <v>25</v>
      </c>
      <c r="B5511" s="124"/>
      <c r="C5511" s="125" t="s">
        <v>694</v>
      </c>
      <c r="D5511" s="191">
        <v>43273</v>
      </c>
      <c r="E5511" s="124" t="s">
        <v>9780</v>
      </c>
      <c r="F5511" s="124" t="s">
        <v>1315</v>
      </c>
      <c r="G5511" s="124">
        <v>18133647</v>
      </c>
      <c r="H5511" s="124"/>
      <c r="I5511" s="128" t="s">
        <v>11557</v>
      </c>
      <c r="J5511" s="124"/>
      <c r="K5511" s="124"/>
      <c r="L5511" s="124"/>
      <c r="M5511" s="124"/>
      <c r="N5511" s="193">
        <v>697392.86</v>
      </c>
      <c r="O5511" s="193">
        <v>0</v>
      </c>
      <c r="P5511" s="124" t="s">
        <v>1314</v>
      </c>
    </row>
    <row r="5512" spans="1:16" ht="76.5">
      <c r="A5512" s="257">
        <v>25</v>
      </c>
      <c r="B5512" s="124"/>
      <c r="C5512" s="125" t="s">
        <v>694</v>
      </c>
      <c r="D5512" s="191">
        <v>43273</v>
      </c>
      <c r="E5512" s="124" t="s">
        <v>9781</v>
      </c>
      <c r="F5512" s="124" t="s">
        <v>1315</v>
      </c>
      <c r="G5512" s="124">
        <v>18132687</v>
      </c>
      <c r="H5512" s="124"/>
      <c r="I5512" s="128" t="s">
        <v>11558</v>
      </c>
      <c r="J5512" s="124"/>
      <c r="K5512" s="124"/>
      <c r="L5512" s="124"/>
      <c r="M5512" s="124"/>
      <c r="N5512" s="193">
        <v>316526.11</v>
      </c>
      <c r="O5512" s="193">
        <v>0</v>
      </c>
      <c r="P5512" s="124" t="s">
        <v>1314</v>
      </c>
    </row>
    <row r="5513" spans="1:16" ht="76.5">
      <c r="A5513" s="257">
        <v>25</v>
      </c>
      <c r="B5513" s="124"/>
      <c r="C5513" s="125" t="s">
        <v>694</v>
      </c>
      <c r="D5513" s="191">
        <v>43273</v>
      </c>
      <c r="E5513" s="124" t="s">
        <v>9782</v>
      </c>
      <c r="F5513" s="124" t="s">
        <v>1315</v>
      </c>
      <c r="G5513" s="124">
        <v>18132645</v>
      </c>
      <c r="H5513" s="124"/>
      <c r="I5513" s="128" t="s">
        <v>11559</v>
      </c>
      <c r="J5513" s="124"/>
      <c r="K5513" s="124"/>
      <c r="L5513" s="124"/>
      <c r="M5513" s="124"/>
      <c r="N5513" s="193">
        <v>359959.31</v>
      </c>
      <c r="O5513" s="193">
        <v>0</v>
      </c>
      <c r="P5513" s="124" t="s">
        <v>1314</v>
      </c>
    </row>
    <row r="5514" spans="1:16" ht="76.5">
      <c r="A5514" s="257">
        <v>25</v>
      </c>
      <c r="B5514" s="124"/>
      <c r="C5514" s="125" t="s">
        <v>694</v>
      </c>
      <c r="D5514" s="191">
        <v>43273</v>
      </c>
      <c r="E5514" s="124" t="s">
        <v>9783</v>
      </c>
      <c r="F5514" s="124" t="s">
        <v>1315</v>
      </c>
      <c r="G5514" s="124">
        <v>18132545</v>
      </c>
      <c r="H5514" s="124"/>
      <c r="I5514" s="128" t="s">
        <v>11560</v>
      </c>
      <c r="J5514" s="124"/>
      <c r="K5514" s="124"/>
      <c r="L5514" s="124"/>
      <c r="M5514" s="124"/>
      <c r="N5514" s="193">
        <v>346752.18</v>
      </c>
      <c r="O5514" s="193">
        <v>0</v>
      </c>
      <c r="P5514" s="124" t="s">
        <v>1314</v>
      </c>
    </row>
    <row r="5515" spans="1:16" ht="76.5">
      <c r="A5515" s="257">
        <v>25</v>
      </c>
      <c r="B5515" s="124"/>
      <c r="C5515" s="125" t="s">
        <v>694</v>
      </c>
      <c r="D5515" s="191">
        <v>43273</v>
      </c>
      <c r="E5515" s="124" t="s">
        <v>9784</v>
      </c>
      <c r="F5515" s="124" t="s">
        <v>1315</v>
      </c>
      <c r="G5515" s="124">
        <v>18132268</v>
      </c>
      <c r="H5515" s="124"/>
      <c r="I5515" s="128" t="s">
        <v>11561</v>
      </c>
      <c r="J5515" s="124"/>
      <c r="K5515" s="124"/>
      <c r="L5515" s="124"/>
      <c r="M5515" s="124"/>
      <c r="N5515" s="193">
        <v>400000</v>
      </c>
      <c r="O5515" s="193">
        <v>0</v>
      </c>
      <c r="P5515" s="124" t="s">
        <v>1314</v>
      </c>
    </row>
    <row r="5516" spans="1:16" ht="51">
      <c r="A5516" s="257">
        <v>513</v>
      </c>
      <c r="B5516" s="124"/>
      <c r="C5516" s="125" t="s">
        <v>201</v>
      </c>
      <c r="D5516" s="191">
        <v>43273</v>
      </c>
      <c r="E5516" s="124" t="s">
        <v>9785</v>
      </c>
      <c r="F5516" s="124" t="s">
        <v>15</v>
      </c>
      <c r="G5516" s="124">
        <v>766813</v>
      </c>
      <c r="H5516" s="124"/>
      <c r="I5516" s="128" t="s">
        <v>11562</v>
      </c>
      <c r="J5516" s="124"/>
      <c r="K5516" s="124"/>
      <c r="L5516" s="124"/>
      <c r="M5516" s="124"/>
      <c r="N5516" s="193">
        <v>50</v>
      </c>
      <c r="O5516" s="193">
        <v>0</v>
      </c>
      <c r="P5516" s="124" t="s">
        <v>1314</v>
      </c>
    </row>
    <row r="5517" spans="1:16" ht="63.75">
      <c r="A5517" s="257">
        <v>513</v>
      </c>
      <c r="B5517" s="124"/>
      <c r="C5517" s="125" t="s">
        <v>201</v>
      </c>
      <c r="D5517" s="191">
        <v>43273</v>
      </c>
      <c r="E5517" s="124" t="s">
        <v>9786</v>
      </c>
      <c r="F5517" s="124" t="s">
        <v>15</v>
      </c>
      <c r="G5517" s="124">
        <v>766809</v>
      </c>
      <c r="H5517" s="124"/>
      <c r="I5517" s="128" t="s">
        <v>11563</v>
      </c>
      <c r="J5517" s="124"/>
      <c r="K5517" s="124"/>
      <c r="L5517" s="124"/>
      <c r="M5517" s="124"/>
      <c r="N5517" s="193">
        <v>50</v>
      </c>
      <c r="O5517" s="193">
        <v>0</v>
      </c>
      <c r="P5517" s="124" t="s">
        <v>1314</v>
      </c>
    </row>
    <row r="5518" spans="1:16" ht="51">
      <c r="A5518" s="257">
        <v>340</v>
      </c>
      <c r="B5518" s="124"/>
      <c r="C5518" s="125" t="s">
        <v>814</v>
      </c>
      <c r="D5518" s="191">
        <v>43273</v>
      </c>
      <c r="E5518" s="124" t="s">
        <v>9787</v>
      </c>
      <c r="F5518" s="124" t="s">
        <v>6</v>
      </c>
      <c r="G5518" s="124">
        <v>767033</v>
      </c>
      <c r="H5518" s="124"/>
      <c r="I5518" s="128" t="s">
        <v>11564</v>
      </c>
      <c r="J5518" s="124"/>
      <c r="K5518" s="124"/>
      <c r="L5518" s="124"/>
      <c r="M5518" s="124"/>
      <c r="N5518" s="193">
        <v>0</v>
      </c>
      <c r="O5518" s="193">
        <v>21861.45</v>
      </c>
      <c r="P5518" s="124" t="s">
        <v>1314</v>
      </c>
    </row>
    <row r="5519" spans="1:16" ht="51">
      <c r="A5519" s="257">
        <v>513</v>
      </c>
      <c r="B5519" s="124"/>
      <c r="C5519" s="125" t="s">
        <v>201</v>
      </c>
      <c r="D5519" s="191">
        <v>43273</v>
      </c>
      <c r="E5519" s="124" t="s">
        <v>9788</v>
      </c>
      <c r="F5519" s="124" t="s">
        <v>15</v>
      </c>
      <c r="G5519" s="124">
        <v>767032</v>
      </c>
      <c r="H5519" s="124"/>
      <c r="I5519" s="128" t="s">
        <v>4731</v>
      </c>
      <c r="J5519" s="124"/>
      <c r="K5519" s="124"/>
      <c r="L5519" s="124"/>
      <c r="M5519" s="124"/>
      <c r="N5519" s="193">
        <v>50</v>
      </c>
      <c r="O5519" s="193">
        <v>0</v>
      </c>
      <c r="P5519" s="124" t="s">
        <v>1314</v>
      </c>
    </row>
    <row r="5520" spans="1:16" ht="51">
      <c r="A5520" s="257">
        <v>340</v>
      </c>
      <c r="B5520" s="124"/>
      <c r="C5520" s="125" t="s">
        <v>814</v>
      </c>
      <c r="D5520" s="191">
        <v>43273</v>
      </c>
      <c r="E5520" s="124" t="s">
        <v>9789</v>
      </c>
      <c r="F5520" s="124" t="s">
        <v>15</v>
      </c>
      <c r="G5520" s="124">
        <v>767034</v>
      </c>
      <c r="H5520" s="124"/>
      <c r="I5520" s="128" t="s">
        <v>11565</v>
      </c>
      <c r="J5520" s="124"/>
      <c r="K5520" s="124"/>
      <c r="L5520" s="124"/>
      <c r="M5520" s="124"/>
      <c r="N5520" s="193">
        <v>50</v>
      </c>
      <c r="O5520" s="193">
        <v>0</v>
      </c>
      <c r="P5520" s="124" t="s">
        <v>1314</v>
      </c>
    </row>
    <row r="5521" spans="1:16" ht="51">
      <c r="A5521" s="257">
        <v>513</v>
      </c>
      <c r="B5521" s="124"/>
      <c r="C5521" s="125" t="s">
        <v>201</v>
      </c>
      <c r="D5521" s="191">
        <v>43273</v>
      </c>
      <c r="E5521" s="124" t="s">
        <v>9790</v>
      </c>
      <c r="F5521" s="124" t="s">
        <v>11</v>
      </c>
      <c r="G5521" s="124">
        <v>925081</v>
      </c>
      <c r="H5521" s="124"/>
      <c r="I5521" s="128" t="s">
        <v>11566</v>
      </c>
      <c r="J5521" s="124"/>
      <c r="K5521" s="124"/>
      <c r="L5521" s="124"/>
      <c r="M5521" s="124"/>
      <c r="N5521" s="193">
        <v>50</v>
      </c>
      <c r="O5521" s="193">
        <v>0</v>
      </c>
      <c r="P5521" s="124" t="s">
        <v>1314</v>
      </c>
    </row>
    <row r="5522" spans="1:16" ht="63.75">
      <c r="A5522" s="257">
        <v>597</v>
      </c>
      <c r="B5522" s="124"/>
      <c r="C5522" s="125" t="s">
        <v>3556</v>
      </c>
      <c r="D5522" s="191">
        <v>43276</v>
      </c>
      <c r="E5522" s="124" t="s">
        <v>9791</v>
      </c>
      <c r="F5522" s="124" t="s">
        <v>3</v>
      </c>
      <c r="G5522" s="124">
        <v>1633867</v>
      </c>
      <c r="H5522" s="124"/>
      <c r="I5522" s="128" t="s">
        <v>11567</v>
      </c>
      <c r="J5522" s="124"/>
      <c r="K5522" s="124"/>
      <c r="L5522" s="124"/>
      <c r="M5522" s="124"/>
      <c r="N5522" s="193">
        <v>0</v>
      </c>
      <c r="O5522" s="193">
        <v>373.56</v>
      </c>
      <c r="P5522" s="124" t="s">
        <v>1314</v>
      </c>
    </row>
    <row r="5523" spans="1:16" ht="51">
      <c r="A5523" s="257" t="s">
        <v>619</v>
      </c>
      <c r="B5523" s="124"/>
      <c r="C5523" s="125" t="s">
        <v>713</v>
      </c>
      <c r="D5523" s="191">
        <v>43276</v>
      </c>
      <c r="E5523" s="124" t="s">
        <v>9792</v>
      </c>
      <c r="F5523" s="124" t="s">
        <v>3</v>
      </c>
      <c r="G5523" s="124">
        <v>1633866</v>
      </c>
      <c r="H5523" s="124"/>
      <c r="I5523" s="128" t="s">
        <v>11568</v>
      </c>
      <c r="J5523" s="124"/>
      <c r="K5523" s="124"/>
      <c r="L5523" s="124"/>
      <c r="M5523" s="124"/>
      <c r="N5523" s="193">
        <v>0</v>
      </c>
      <c r="O5523" s="193">
        <v>3762.2000000000003</v>
      </c>
      <c r="P5523" s="124" t="s">
        <v>1314</v>
      </c>
    </row>
    <row r="5524" spans="1:16" ht="51">
      <c r="A5524" s="257" t="s">
        <v>619</v>
      </c>
      <c r="B5524" s="124"/>
      <c r="C5524" s="125" t="s">
        <v>713</v>
      </c>
      <c r="D5524" s="191">
        <v>43276</v>
      </c>
      <c r="E5524" s="124" t="s">
        <v>9793</v>
      </c>
      <c r="F5524" s="124" t="s">
        <v>3</v>
      </c>
      <c r="G5524" s="124">
        <v>1633857</v>
      </c>
      <c r="H5524" s="124"/>
      <c r="I5524" s="128" t="s">
        <v>11569</v>
      </c>
      <c r="J5524" s="124"/>
      <c r="K5524" s="124"/>
      <c r="L5524" s="124"/>
      <c r="M5524" s="124"/>
      <c r="N5524" s="193">
        <v>0</v>
      </c>
      <c r="O5524" s="193">
        <v>28000</v>
      </c>
      <c r="P5524" s="124" t="s">
        <v>1314</v>
      </c>
    </row>
    <row r="5525" spans="1:16" ht="51">
      <c r="A5525" s="257" t="s">
        <v>619</v>
      </c>
      <c r="B5525" s="124"/>
      <c r="C5525" s="125" t="s">
        <v>713</v>
      </c>
      <c r="D5525" s="191">
        <v>43276</v>
      </c>
      <c r="E5525" s="124" t="s">
        <v>9794</v>
      </c>
      <c r="F5525" s="124" t="s">
        <v>3</v>
      </c>
      <c r="G5525" s="124">
        <v>1633829</v>
      </c>
      <c r="H5525" s="124"/>
      <c r="I5525" s="128" t="s">
        <v>11570</v>
      </c>
      <c r="J5525" s="124"/>
      <c r="K5525" s="124"/>
      <c r="L5525" s="124"/>
      <c r="M5525" s="124"/>
      <c r="N5525" s="193">
        <v>0</v>
      </c>
      <c r="O5525" s="193">
        <v>1154</v>
      </c>
      <c r="P5525" s="124" t="s">
        <v>1314</v>
      </c>
    </row>
    <row r="5526" spans="1:16" ht="51">
      <c r="A5526" s="257">
        <v>20</v>
      </c>
      <c r="B5526" s="124"/>
      <c r="C5526" s="125" t="s">
        <v>693</v>
      </c>
      <c r="D5526" s="191">
        <v>43276</v>
      </c>
      <c r="E5526" s="124" t="s">
        <v>9795</v>
      </c>
      <c r="F5526" s="124" t="s">
        <v>3</v>
      </c>
      <c r="G5526" s="124">
        <v>1633816</v>
      </c>
      <c r="H5526" s="124"/>
      <c r="I5526" s="128" t="s">
        <v>11571</v>
      </c>
      <c r="J5526" s="124"/>
      <c r="K5526" s="124"/>
      <c r="L5526" s="124"/>
      <c r="M5526" s="124"/>
      <c r="N5526" s="193">
        <v>0</v>
      </c>
      <c r="O5526" s="193">
        <v>8</v>
      </c>
      <c r="P5526" s="124" t="s">
        <v>1314</v>
      </c>
    </row>
    <row r="5527" spans="1:16" ht="63.75">
      <c r="A5527" s="257">
        <v>597</v>
      </c>
      <c r="B5527" s="124"/>
      <c r="C5527" s="125" t="s">
        <v>3556</v>
      </c>
      <c r="D5527" s="191">
        <v>43276</v>
      </c>
      <c r="E5527" s="124" t="s">
        <v>9796</v>
      </c>
      <c r="F5527" s="124" t="s">
        <v>3</v>
      </c>
      <c r="G5527" s="124">
        <v>1633868</v>
      </c>
      <c r="H5527" s="124"/>
      <c r="I5527" s="128" t="s">
        <v>11567</v>
      </c>
      <c r="J5527" s="124"/>
      <c r="K5527" s="124"/>
      <c r="L5527" s="124"/>
      <c r="M5527" s="124"/>
      <c r="N5527" s="193">
        <v>0</v>
      </c>
      <c r="O5527" s="193">
        <v>152.56</v>
      </c>
      <c r="P5527" s="124" t="s">
        <v>1314</v>
      </c>
    </row>
    <row r="5528" spans="1:16" ht="51">
      <c r="A5528" s="257">
        <v>119</v>
      </c>
      <c r="B5528" s="124"/>
      <c r="C5528" s="125" t="s">
        <v>723</v>
      </c>
      <c r="D5528" s="191">
        <v>43276</v>
      </c>
      <c r="E5528" s="124" t="s">
        <v>9797</v>
      </c>
      <c r="F5528" s="124" t="s">
        <v>3</v>
      </c>
      <c r="G5528" s="124">
        <v>1633893</v>
      </c>
      <c r="H5528" s="124"/>
      <c r="I5528" s="128" t="s">
        <v>11572</v>
      </c>
      <c r="J5528" s="124"/>
      <c r="K5528" s="124"/>
      <c r="L5528" s="124"/>
      <c r="M5528" s="124"/>
      <c r="N5528" s="193">
        <v>0</v>
      </c>
      <c r="O5528" s="193">
        <v>36.4</v>
      </c>
      <c r="P5528" s="124" t="s">
        <v>1314</v>
      </c>
    </row>
    <row r="5529" spans="1:16" ht="51">
      <c r="A5529" s="257" t="s">
        <v>619</v>
      </c>
      <c r="B5529" s="124"/>
      <c r="C5529" s="125" t="s">
        <v>713</v>
      </c>
      <c r="D5529" s="191">
        <v>43276</v>
      </c>
      <c r="E5529" s="124" t="s">
        <v>9798</v>
      </c>
      <c r="F5529" s="124" t="s">
        <v>3</v>
      </c>
      <c r="G5529" s="124">
        <v>1634082</v>
      </c>
      <c r="H5529" s="124"/>
      <c r="I5529" s="128" t="s">
        <v>11573</v>
      </c>
      <c r="J5529" s="124"/>
      <c r="K5529" s="124"/>
      <c r="L5529" s="124"/>
      <c r="M5529" s="124"/>
      <c r="N5529" s="193">
        <v>0</v>
      </c>
      <c r="O5529" s="193">
        <v>519.84</v>
      </c>
      <c r="P5529" s="124" t="s">
        <v>1314</v>
      </c>
    </row>
    <row r="5530" spans="1:16" ht="38.25">
      <c r="A5530" s="257">
        <v>373</v>
      </c>
      <c r="B5530" s="124"/>
      <c r="C5530" s="125" t="s">
        <v>1269</v>
      </c>
      <c r="D5530" s="191">
        <v>43276</v>
      </c>
      <c r="E5530" s="124" t="s">
        <v>9799</v>
      </c>
      <c r="F5530" s="124" t="s">
        <v>3</v>
      </c>
      <c r="G5530" s="124">
        <v>1634089</v>
      </c>
      <c r="H5530" s="124"/>
      <c r="I5530" s="128" t="s">
        <v>11574</v>
      </c>
      <c r="J5530" s="124"/>
      <c r="K5530" s="124"/>
      <c r="L5530" s="124"/>
      <c r="M5530" s="124"/>
      <c r="N5530" s="193">
        <v>0</v>
      </c>
      <c r="O5530" s="193">
        <v>49599.1</v>
      </c>
      <c r="P5530" s="124" t="s">
        <v>1314</v>
      </c>
    </row>
    <row r="5531" spans="1:16" ht="51">
      <c r="A5531" s="257">
        <v>225</v>
      </c>
      <c r="B5531" s="124"/>
      <c r="C5531" s="125" t="s">
        <v>766</v>
      </c>
      <c r="D5531" s="191">
        <v>43276</v>
      </c>
      <c r="E5531" s="124" t="s">
        <v>9800</v>
      </c>
      <c r="F5531" s="124" t="s">
        <v>3</v>
      </c>
      <c r="G5531" s="124">
        <v>1634091</v>
      </c>
      <c r="H5531" s="124"/>
      <c r="I5531" s="128" t="s">
        <v>11575</v>
      </c>
      <c r="J5531" s="124"/>
      <c r="K5531" s="124"/>
      <c r="L5531" s="124"/>
      <c r="M5531" s="124"/>
      <c r="N5531" s="193">
        <v>0</v>
      </c>
      <c r="O5531" s="193">
        <v>200</v>
      </c>
      <c r="P5531" s="124" t="s">
        <v>1314</v>
      </c>
    </row>
    <row r="5532" spans="1:16" ht="51">
      <c r="A5532" s="257">
        <v>212</v>
      </c>
      <c r="B5532" s="124"/>
      <c r="C5532" s="125" t="s">
        <v>761</v>
      </c>
      <c r="D5532" s="191">
        <v>43276</v>
      </c>
      <c r="E5532" s="124" t="s">
        <v>9801</v>
      </c>
      <c r="F5532" s="124" t="s">
        <v>3</v>
      </c>
      <c r="G5532" s="124">
        <v>1634008</v>
      </c>
      <c r="H5532" s="124"/>
      <c r="I5532" s="128" t="s">
        <v>7775</v>
      </c>
      <c r="J5532" s="124"/>
      <c r="K5532" s="124"/>
      <c r="L5532" s="124"/>
      <c r="M5532" s="124"/>
      <c r="N5532" s="193">
        <v>0</v>
      </c>
      <c r="O5532" s="193">
        <v>200</v>
      </c>
      <c r="P5532" s="124" t="s">
        <v>1314</v>
      </c>
    </row>
    <row r="5533" spans="1:16" ht="51">
      <c r="A5533" s="257">
        <v>212</v>
      </c>
      <c r="B5533" s="124"/>
      <c r="C5533" s="125" t="s">
        <v>761</v>
      </c>
      <c r="D5533" s="191">
        <v>43276</v>
      </c>
      <c r="E5533" s="124" t="s">
        <v>9802</v>
      </c>
      <c r="F5533" s="124" t="s">
        <v>3</v>
      </c>
      <c r="G5533" s="124">
        <v>1634009</v>
      </c>
      <c r="H5533" s="124"/>
      <c r="I5533" s="128" t="s">
        <v>11576</v>
      </c>
      <c r="J5533" s="124"/>
      <c r="K5533" s="124"/>
      <c r="L5533" s="124"/>
      <c r="M5533" s="124"/>
      <c r="N5533" s="193">
        <v>0</v>
      </c>
      <c r="O5533" s="193">
        <v>606</v>
      </c>
      <c r="P5533" s="124" t="s">
        <v>1314</v>
      </c>
    </row>
    <row r="5534" spans="1:16" ht="63.75">
      <c r="A5534" s="257" t="s">
        <v>619</v>
      </c>
      <c r="B5534" s="124"/>
      <c r="C5534" s="125" t="s">
        <v>713</v>
      </c>
      <c r="D5534" s="191">
        <v>43276</v>
      </c>
      <c r="E5534" s="124" t="s">
        <v>9803</v>
      </c>
      <c r="F5534" s="124" t="s">
        <v>3</v>
      </c>
      <c r="G5534" s="124">
        <v>1634036</v>
      </c>
      <c r="H5534" s="124"/>
      <c r="I5534" s="128" t="s">
        <v>11577</v>
      </c>
      <c r="J5534" s="124"/>
      <c r="K5534" s="124"/>
      <c r="L5534" s="124"/>
      <c r="M5534" s="124"/>
      <c r="N5534" s="193">
        <v>0</v>
      </c>
      <c r="O5534" s="193">
        <v>39.340000000000003</v>
      </c>
      <c r="P5534" s="124" t="s">
        <v>1314</v>
      </c>
    </row>
    <row r="5535" spans="1:16" ht="63.75">
      <c r="A5535" s="257">
        <v>373</v>
      </c>
      <c r="B5535" s="124"/>
      <c r="C5535" s="125" t="s">
        <v>1269</v>
      </c>
      <c r="D5535" s="191">
        <v>43276</v>
      </c>
      <c r="E5535" s="124" t="s">
        <v>9804</v>
      </c>
      <c r="F5535" s="124" t="s">
        <v>3</v>
      </c>
      <c r="G5535" s="124">
        <v>1634061</v>
      </c>
      <c r="H5535" s="124"/>
      <c r="I5535" s="128" t="s">
        <v>11578</v>
      </c>
      <c r="J5535" s="124"/>
      <c r="K5535" s="124"/>
      <c r="L5535" s="124"/>
      <c r="M5535" s="124"/>
      <c r="N5535" s="193">
        <v>0</v>
      </c>
      <c r="O5535" s="193">
        <v>56.95</v>
      </c>
      <c r="P5535" s="124" t="s">
        <v>1314</v>
      </c>
    </row>
    <row r="5536" spans="1:16" ht="51">
      <c r="A5536" s="257" t="s">
        <v>619</v>
      </c>
      <c r="B5536" s="124"/>
      <c r="C5536" s="125" t="s">
        <v>713</v>
      </c>
      <c r="D5536" s="191">
        <v>43276</v>
      </c>
      <c r="E5536" s="124" t="s">
        <v>9805</v>
      </c>
      <c r="F5536" s="124" t="s">
        <v>3</v>
      </c>
      <c r="G5536" s="124">
        <v>1633896</v>
      </c>
      <c r="H5536" s="124"/>
      <c r="I5536" s="128" t="s">
        <v>11579</v>
      </c>
      <c r="J5536" s="124"/>
      <c r="K5536" s="124"/>
      <c r="L5536" s="124"/>
      <c r="M5536" s="124"/>
      <c r="N5536" s="193">
        <v>0</v>
      </c>
      <c r="O5536" s="193">
        <v>1397.5</v>
      </c>
      <c r="P5536" s="124" t="s">
        <v>1314</v>
      </c>
    </row>
    <row r="5537" spans="1:16" ht="51">
      <c r="A5537" s="257" t="s">
        <v>619</v>
      </c>
      <c r="B5537" s="124"/>
      <c r="C5537" s="125" t="s">
        <v>713</v>
      </c>
      <c r="D5537" s="191">
        <v>43276</v>
      </c>
      <c r="E5537" s="124" t="s">
        <v>9806</v>
      </c>
      <c r="F5537" s="124" t="s">
        <v>3</v>
      </c>
      <c r="G5537" s="124">
        <v>1633899</v>
      </c>
      <c r="H5537" s="124"/>
      <c r="I5537" s="128" t="s">
        <v>11580</v>
      </c>
      <c r="J5537" s="124"/>
      <c r="K5537" s="124"/>
      <c r="L5537" s="124"/>
      <c r="M5537" s="124"/>
      <c r="N5537" s="193">
        <v>0</v>
      </c>
      <c r="O5537" s="193">
        <v>44163.89</v>
      </c>
      <c r="P5537" s="124" t="s">
        <v>1314</v>
      </c>
    </row>
    <row r="5538" spans="1:16" ht="51">
      <c r="A5538" s="257">
        <v>16</v>
      </c>
      <c r="B5538" s="124"/>
      <c r="C5538" s="125" t="s">
        <v>692</v>
      </c>
      <c r="D5538" s="191">
        <v>43276</v>
      </c>
      <c r="E5538" s="124" t="s">
        <v>9807</v>
      </c>
      <c r="F5538" s="124" t="s">
        <v>3</v>
      </c>
      <c r="G5538" s="124">
        <v>1633900</v>
      </c>
      <c r="H5538" s="124"/>
      <c r="I5538" s="128" t="s">
        <v>11581</v>
      </c>
      <c r="J5538" s="124"/>
      <c r="K5538" s="124"/>
      <c r="L5538" s="124"/>
      <c r="M5538" s="124"/>
      <c r="N5538" s="193">
        <v>0</v>
      </c>
      <c r="O5538" s="193">
        <v>66184.259999999995</v>
      </c>
      <c r="P5538" s="124" t="s">
        <v>1314</v>
      </c>
    </row>
    <row r="5539" spans="1:16" ht="51">
      <c r="A5539" s="257">
        <v>287</v>
      </c>
      <c r="B5539" s="124"/>
      <c r="C5539" s="125" t="s">
        <v>790</v>
      </c>
      <c r="D5539" s="191">
        <v>43276</v>
      </c>
      <c r="E5539" s="124" t="s">
        <v>9808</v>
      </c>
      <c r="F5539" s="124" t="s">
        <v>3</v>
      </c>
      <c r="G5539" s="124">
        <v>1633974</v>
      </c>
      <c r="H5539" s="124"/>
      <c r="I5539" s="128" t="s">
        <v>11582</v>
      </c>
      <c r="J5539" s="124"/>
      <c r="K5539" s="124"/>
      <c r="L5539" s="124"/>
      <c r="M5539" s="124"/>
      <c r="N5539" s="193">
        <v>0</v>
      </c>
      <c r="O5539" s="193">
        <v>197782.01</v>
      </c>
      <c r="P5539" s="124" t="s">
        <v>1314</v>
      </c>
    </row>
    <row r="5540" spans="1:16" ht="51">
      <c r="A5540" s="257">
        <v>287</v>
      </c>
      <c r="B5540" s="124"/>
      <c r="C5540" s="125" t="s">
        <v>790</v>
      </c>
      <c r="D5540" s="191">
        <v>43276</v>
      </c>
      <c r="E5540" s="124" t="s">
        <v>9809</v>
      </c>
      <c r="F5540" s="124" t="s">
        <v>3</v>
      </c>
      <c r="G5540" s="124">
        <v>1633977</v>
      </c>
      <c r="H5540" s="124"/>
      <c r="I5540" s="128" t="s">
        <v>11583</v>
      </c>
      <c r="J5540" s="124"/>
      <c r="K5540" s="124"/>
      <c r="L5540" s="124"/>
      <c r="M5540" s="124"/>
      <c r="N5540" s="193">
        <v>0</v>
      </c>
      <c r="O5540" s="193">
        <v>368.90000000000003</v>
      </c>
      <c r="P5540" s="124" t="s">
        <v>1314</v>
      </c>
    </row>
    <row r="5541" spans="1:16" ht="51">
      <c r="A5541" s="257">
        <v>287</v>
      </c>
      <c r="B5541" s="124"/>
      <c r="C5541" s="125" t="s">
        <v>790</v>
      </c>
      <c r="D5541" s="191">
        <v>43276</v>
      </c>
      <c r="E5541" s="124" t="s">
        <v>9810</v>
      </c>
      <c r="F5541" s="124" t="s">
        <v>3</v>
      </c>
      <c r="G5541" s="124">
        <v>1633978</v>
      </c>
      <c r="H5541" s="124"/>
      <c r="I5541" s="128" t="s">
        <v>11584</v>
      </c>
      <c r="J5541" s="124"/>
      <c r="K5541" s="124"/>
      <c r="L5541" s="124"/>
      <c r="M5541" s="124"/>
      <c r="N5541" s="193">
        <v>0</v>
      </c>
      <c r="O5541" s="193">
        <v>391.8</v>
      </c>
      <c r="P5541" s="124" t="s">
        <v>1314</v>
      </c>
    </row>
    <row r="5542" spans="1:16" ht="63.75">
      <c r="A5542" s="257">
        <v>660</v>
      </c>
      <c r="B5542" s="124"/>
      <c r="C5542" s="125" t="s">
        <v>233</v>
      </c>
      <c r="D5542" s="191">
        <v>43276</v>
      </c>
      <c r="E5542" s="124" t="s">
        <v>9811</v>
      </c>
      <c r="F5542" s="124" t="s">
        <v>3</v>
      </c>
      <c r="G5542" s="124">
        <v>1633855</v>
      </c>
      <c r="H5542" s="124"/>
      <c r="I5542" s="128" t="s">
        <v>11585</v>
      </c>
      <c r="J5542" s="124"/>
      <c r="K5542" s="124"/>
      <c r="L5542" s="124"/>
      <c r="M5542" s="124"/>
      <c r="N5542" s="193">
        <v>0</v>
      </c>
      <c r="O5542" s="193">
        <v>34620.400000000001</v>
      </c>
      <c r="P5542" s="124" t="s">
        <v>1314</v>
      </c>
    </row>
    <row r="5543" spans="1:16" ht="63.75">
      <c r="A5543" s="257">
        <v>513</v>
      </c>
      <c r="B5543" s="124"/>
      <c r="C5543" s="125" t="s">
        <v>201</v>
      </c>
      <c r="D5543" s="191">
        <v>43276</v>
      </c>
      <c r="E5543" s="124" t="s">
        <v>9812</v>
      </c>
      <c r="F5543" s="124" t="s">
        <v>15</v>
      </c>
      <c r="G5543" s="124">
        <v>767294</v>
      </c>
      <c r="H5543" s="124"/>
      <c r="I5543" s="128" t="s">
        <v>11586</v>
      </c>
      <c r="J5543" s="124"/>
      <c r="K5543" s="124"/>
      <c r="L5543" s="124"/>
      <c r="M5543" s="124"/>
      <c r="N5543" s="193">
        <v>50</v>
      </c>
      <c r="O5543" s="193">
        <v>0</v>
      </c>
      <c r="P5543" s="124" t="s">
        <v>1314</v>
      </c>
    </row>
    <row r="5544" spans="1:16" ht="51">
      <c r="A5544" s="257">
        <v>513</v>
      </c>
      <c r="B5544" s="124"/>
      <c r="C5544" s="125" t="s">
        <v>201</v>
      </c>
      <c r="D5544" s="191">
        <v>43276</v>
      </c>
      <c r="E5544" s="124" t="s">
        <v>9813</v>
      </c>
      <c r="F5544" s="124" t="s">
        <v>15</v>
      </c>
      <c r="G5544" s="124">
        <v>767532</v>
      </c>
      <c r="H5544" s="124"/>
      <c r="I5544" s="128" t="s">
        <v>4577</v>
      </c>
      <c r="J5544" s="124"/>
      <c r="K5544" s="124"/>
      <c r="L5544" s="124"/>
      <c r="M5544" s="124"/>
      <c r="N5544" s="193">
        <v>50</v>
      </c>
      <c r="O5544" s="193">
        <v>0</v>
      </c>
      <c r="P5544" s="124" t="s">
        <v>1314</v>
      </c>
    </row>
    <row r="5545" spans="1:16" ht="51">
      <c r="A5545" s="257">
        <v>513</v>
      </c>
      <c r="B5545" s="124"/>
      <c r="C5545" s="125" t="s">
        <v>201</v>
      </c>
      <c r="D5545" s="191">
        <v>43276</v>
      </c>
      <c r="E5545" s="124" t="s">
        <v>9814</v>
      </c>
      <c r="F5545" s="124" t="s">
        <v>15</v>
      </c>
      <c r="G5545" s="124">
        <v>767534</v>
      </c>
      <c r="H5545" s="124"/>
      <c r="I5545" s="128" t="s">
        <v>4577</v>
      </c>
      <c r="J5545" s="124"/>
      <c r="K5545" s="124"/>
      <c r="L5545" s="124"/>
      <c r="M5545" s="124"/>
      <c r="N5545" s="193">
        <v>50</v>
      </c>
      <c r="O5545" s="193">
        <v>0</v>
      </c>
      <c r="P5545" s="124" t="s">
        <v>1314</v>
      </c>
    </row>
    <row r="5546" spans="1:16" ht="76.5">
      <c r="A5546" s="257">
        <v>25</v>
      </c>
      <c r="B5546" s="124"/>
      <c r="C5546" s="125" t="s">
        <v>694</v>
      </c>
      <c r="D5546" s="191">
        <v>43276</v>
      </c>
      <c r="E5546" s="124" t="s">
        <v>9815</v>
      </c>
      <c r="F5546" s="124" t="s">
        <v>1315</v>
      </c>
      <c r="G5546" s="124">
        <v>18152391</v>
      </c>
      <c r="H5546" s="124"/>
      <c r="I5546" s="128" t="s">
        <v>11587</v>
      </c>
      <c r="J5546" s="124"/>
      <c r="K5546" s="124"/>
      <c r="L5546" s="124"/>
      <c r="M5546" s="124"/>
      <c r="N5546" s="193">
        <v>1375858.33</v>
      </c>
      <c r="O5546" s="193">
        <v>0</v>
      </c>
      <c r="P5546" s="124" t="s">
        <v>1314</v>
      </c>
    </row>
    <row r="5547" spans="1:16" ht="76.5">
      <c r="A5547" s="257">
        <v>25</v>
      </c>
      <c r="B5547" s="124"/>
      <c r="C5547" s="125" t="s">
        <v>694</v>
      </c>
      <c r="D5547" s="191">
        <v>43276</v>
      </c>
      <c r="E5547" s="124" t="s">
        <v>9816</v>
      </c>
      <c r="F5547" s="124" t="s">
        <v>1315</v>
      </c>
      <c r="G5547" s="124">
        <v>18152548</v>
      </c>
      <c r="H5547" s="124"/>
      <c r="I5547" s="128" t="s">
        <v>11588</v>
      </c>
      <c r="J5547" s="124"/>
      <c r="K5547" s="124"/>
      <c r="L5547" s="124"/>
      <c r="M5547" s="124"/>
      <c r="N5547" s="193">
        <v>13859.84</v>
      </c>
      <c r="O5547" s="193">
        <v>0</v>
      </c>
      <c r="P5547" s="124" t="s">
        <v>1314</v>
      </c>
    </row>
    <row r="5548" spans="1:16" ht="76.5">
      <c r="A5548" s="257">
        <v>25</v>
      </c>
      <c r="B5548" s="124"/>
      <c r="C5548" s="125" t="s">
        <v>694</v>
      </c>
      <c r="D5548" s="191">
        <v>43276</v>
      </c>
      <c r="E5548" s="124" t="s">
        <v>9817</v>
      </c>
      <c r="F5548" s="124" t="s">
        <v>1315</v>
      </c>
      <c r="G5548" s="124">
        <v>18152920</v>
      </c>
      <c r="H5548" s="124"/>
      <c r="I5548" s="128" t="s">
        <v>11589</v>
      </c>
      <c r="J5548" s="124"/>
      <c r="K5548" s="124"/>
      <c r="L5548" s="124"/>
      <c r="M5548" s="124"/>
      <c r="N5548" s="193">
        <v>656378.84</v>
      </c>
      <c r="O5548" s="193">
        <v>0</v>
      </c>
      <c r="P5548" s="124" t="s">
        <v>1314</v>
      </c>
    </row>
    <row r="5549" spans="1:16" ht="76.5">
      <c r="A5549" s="257">
        <v>25</v>
      </c>
      <c r="B5549" s="124"/>
      <c r="C5549" s="125" t="s">
        <v>694</v>
      </c>
      <c r="D5549" s="191">
        <v>43276</v>
      </c>
      <c r="E5549" s="124" t="s">
        <v>9818</v>
      </c>
      <c r="F5549" s="124" t="s">
        <v>1315</v>
      </c>
      <c r="G5549" s="124">
        <v>18153296</v>
      </c>
      <c r="H5549" s="124"/>
      <c r="I5549" s="128" t="s">
        <v>11590</v>
      </c>
      <c r="J5549" s="124"/>
      <c r="K5549" s="124"/>
      <c r="L5549" s="124"/>
      <c r="M5549" s="124"/>
      <c r="N5549" s="193">
        <v>35387.39</v>
      </c>
      <c r="O5549" s="193">
        <v>0</v>
      </c>
      <c r="P5549" s="124" t="s">
        <v>1314</v>
      </c>
    </row>
    <row r="5550" spans="1:16" ht="76.5">
      <c r="A5550" s="257">
        <v>25</v>
      </c>
      <c r="B5550" s="124"/>
      <c r="C5550" s="125" t="s">
        <v>694</v>
      </c>
      <c r="D5550" s="191">
        <v>43276</v>
      </c>
      <c r="E5550" s="124" t="s">
        <v>9819</v>
      </c>
      <c r="F5550" s="124" t="s">
        <v>1315</v>
      </c>
      <c r="G5550" s="124">
        <v>18153572</v>
      </c>
      <c r="H5550" s="124"/>
      <c r="I5550" s="128" t="s">
        <v>11591</v>
      </c>
      <c r="J5550" s="124"/>
      <c r="K5550" s="124"/>
      <c r="L5550" s="124"/>
      <c r="M5550" s="124"/>
      <c r="N5550" s="193">
        <v>165641.4</v>
      </c>
      <c r="O5550" s="193">
        <v>0</v>
      </c>
      <c r="P5550" s="124" t="s">
        <v>1314</v>
      </c>
    </row>
    <row r="5551" spans="1:16" ht="76.5">
      <c r="A5551" s="257">
        <v>25</v>
      </c>
      <c r="B5551" s="124"/>
      <c r="C5551" s="125" t="s">
        <v>694</v>
      </c>
      <c r="D5551" s="191">
        <v>43276</v>
      </c>
      <c r="E5551" s="124" t="s">
        <v>9820</v>
      </c>
      <c r="F5551" s="124" t="s">
        <v>1315</v>
      </c>
      <c r="G5551" s="124">
        <v>18153905</v>
      </c>
      <c r="H5551" s="124"/>
      <c r="I5551" s="128" t="s">
        <v>11592</v>
      </c>
      <c r="J5551" s="124"/>
      <c r="K5551" s="124"/>
      <c r="L5551" s="124"/>
      <c r="M5551" s="124"/>
      <c r="N5551" s="193">
        <v>776778.85</v>
      </c>
      <c r="O5551" s="193">
        <v>0</v>
      </c>
      <c r="P5551" s="124" t="s">
        <v>1314</v>
      </c>
    </row>
    <row r="5552" spans="1:16" ht="76.5">
      <c r="A5552" s="257">
        <v>25</v>
      </c>
      <c r="B5552" s="124"/>
      <c r="C5552" s="125" t="s">
        <v>694</v>
      </c>
      <c r="D5552" s="191">
        <v>43276</v>
      </c>
      <c r="E5552" s="124" t="s">
        <v>9821</v>
      </c>
      <c r="F5552" s="124" t="s">
        <v>1315</v>
      </c>
      <c r="G5552" s="124">
        <v>18154367</v>
      </c>
      <c r="H5552" s="124"/>
      <c r="I5552" s="128" t="s">
        <v>7451</v>
      </c>
      <c r="J5552" s="124"/>
      <c r="K5552" s="124"/>
      <c r="L5552" s="124"/>
      <c r="M5552" s="124"/>
      <c r="N5552" s="193">
        <v>454817.34</v>
      </c>
      <c r="O5552" s="193">
        <v>0</v>
      </c>
      <c r="P5552" s="124" t="s">
        <v>1314</v>
      </c>
    </row>
    <row r="5553" spans="1:16" ht="76.5">
      <c r="A5553" s="257">
        <v>25</v>
      </c>
      <c r="B5553" s="124"/>
      <c r="C5553" s="125" t="s">
        <v>694</v>
      </c>
      <c r="D5553" s="191">
        <v>43276</v>
      </c>
      <c r="E5553" s="124" t="s">
        <v>9822</v>
      </c>
      <c r="F5553" s="124" t="s">
        <v>1315</v>
      </c>
      <c r="G5553" s="124">
        <v>18154822</v>
      </c>
      <c r="H5553" s="124"/>
      <c r="I5553" s="128" t="s">
        <v>11593</v>
      </c>
      <c r="J5553" s="124"/>
      <c r="K5553" s="124"/>
      <c r="L5553" s="124"/>
      <c r="M5553" s="124"/>
      <c r="N5553" s="193">
        <v>329105.51</v>
      </c>
      <c r="O5553" s="193">
        <v>0</v>
      </c>
      <c r="P5553" s="124" t="s">
        <v>1314</v>
      </c>
    </row>
    <row r="5554" spans="1:16" ht="76.5">
      <c r="A5554" s="257">
        <v>25</v>
      </c>
      <c r="B5554" s="124"/>
      <c r="C5554" s="125" t="s">
        <v>694</v>
      </c>
      <c r="D5554" s="191">
        <v>43276</v>
      </c>
      <c r="E5554" s="124" t="s">
        <v>9823</v>
      </c>
      <c r="F5554" s="124" t="s">
        <v>1315</v>
      </c>
      <c r="G5554" s="124">
        <v>18154981</v>
      </c>
      <c r="H5554" s="124"/>
      <c r="I5554" s="128" t="s">
        <v>11594</v>
      </c>
      <c r="J5554" s="124"/>
      <c r="K5554" s="124"/>
      <c r="L5554" s="124"/>
      <c r="M5554" s="124"/>
      <c r="N5554" s="193">
        <v>34128.11</v>
      </c>
      <c r="O5554" s="193">
        <v>0</v>
      </c>
      <c r="P5554" s="124" t="s">
        <v>1314</v>
      </c>
    </row>
    <row r="5555" spans="1:16" ht="76.5">
      <c r="A5555" s="257">
        <v>25</v>
      </c>
      <c r="B5555" s="124"/>
      <c r="C5555" s="125" t="s">
        <v>694</v>
      </c>
      <c r="D5555" s="191">
        <v>43276</v>
      </c>
      <c r="E5555" s="124" t="s">
        <v>9824</v>
      </c>
      <c r="F5555" s="124" t="s">
        <v>1315</v>
      </c>
      <c r="G5555" s="124">
        <v>18154982</v>
      </c>
      <c r="H5555" s="124"/>
      <c r="I5555" s="128" t="s">
        <v>11595</v>
      </c>
      <c r="J5555" s="124"/>
      <c r="K5555" s="124"/>
      <c r="L5555" s="124"/>
      <c r="M5555" s="124"/>
      <c r="N5555" s="193">
        <v>349337.4</v>
      </c>
      <c r="O5555" s="193">
        <v>0</v>
      </c>
      <c r="P5555" s="124" t="s">
        <v>1314</v>
      </c>
    </row>
    <row r="5556" spans="1:16" ht="76.5">
      <c r="A5556" s="257">
        <v>25</v>
      </c>
      <c r="B5556" s="124"/>
      <c r="C5556" s="125" t="s">
        <v>694</v>
      </c>
      <c r="D5556" s="191">
        <v>43276</v>
      </c>
      <c r="E5556" s="124" t="s">
        <v>9825</v>
      </c>
      <c r="F5556" s="124" t="s">
        <v>1315</v>
      </c>
      <c r="G5556" s="124">
        <v>18154983</v>
      </c>
      <c r="H5556" s="124"/>
      <c r="I5556" s="128" t="s">
        <v>11596</v>
      </c>
      <c r="J5556" s="124"/>
      <c r="K5556" s="124"/>
      <c r="L5556" s="124"/>
      <c r="M5556" s="124"/>
      <c r="N5556" s="193">
        <v>514287.07</v>
      </c>
      <c r="O5556" s="193">
        <v>0</v>
      </c>
      <c r="P5556" s="124" t="s">
        <v>1314</v>
      </c>
    </row>
    <row r="5557" spans="1:16" ht="76.5">
      <c r="A5557" s="257">
        <v>25</v>
      </c>
      <c r="B5557" s="124"/>
      <c r="C5557" s="125" t="s">
        <v>694</v>
      </c>
      <c r="D5557" s="191">
        <v>43276</v>
      </c>
      <c r="E5557" s="124" t="s">
        <v>9826</v>
      </c>
      <c r="F5557" s="124" t="s">
        <v>1315</v>
      </c>
      <c r="G5557" s="124">
        <v>18155004</v>
      </c>
      <c r="H5557" s="124"/>
      <c r="I5557" s="128" t="s">
        <v>11597</v>
      </c>
      <c r="J5557" s="124"/>
      <c r="K5557" s="124"/>
      <c r="L5557" s="124"/>
      <c r="M5557" s="124"/>
      <c r="N5557" s="193">
        <v>267695.56</v>
      </c>
      <c r="O5557" s="193">
        <v>0</v>
      </c>
      <c r="P5557" s="124" t="s">
        <v>1314</v>
      </c>
    </row>
    <row r="5558" spans="1:16" ht="76.5">
      <c r="A5558" s="257">
        <v>25</v>
      </c>
      <c r="B5558" s="124"/>
      <c r="C5558" s="125" t="s">
        <v>694</v>
      </c>
      <c r="D5558" s="191">
        <v>43276</v>
      </c>
      <c r="E5558" s="124" t="s">
        <v>9827</v>
      </c>
      <c r="F5558" s="124" t="s">
        <v>1315</v>
      </c>
      <c r="G5558" s="124">
        <v>18155005</v>
      </c>
      <c r="H5558" s="124"/>
      <c r="I5558" s="128" t="s">
        <v>11598</v>
      </c>
      <c r="J5558" s="124"/>
      <c r="K5558" s="124"/>
      <c r="L5558" s="124"/>
      <c r="M5558" s="124"/>
      <c r="N5558" s="193">
        <v>367270.71</v>
      </c>
      <c r="O5558" s="193">
        <v>0</v>
      </c>
      <c r="P5558" s="124" t="s">
        <v>1314</v>
      </c>
    </row>
    <row r="5559" spans="1:16" ht="76.5">
      <c r="A5559" s="257">
        <v>25</v>
      </c>
      <c r="B5559" s="124"/>
      <c r="C5559" s="125" t="s">
        <v>694</v>
      </c>
      <c r="D5559" s="191">
        <v>43276</v>
      </c>
      <c r="E5559" s="124" t="s">
        <v>9828</v>
      </c>
      <c r="F5559" s="124" t="s">
        <v>1315</v>
      </c>
      <c r="G5559" s="124">
        <v>18155046</v>
      </c>
      <c r="H5559" s="124"/>
      <c r="I5559" s="128" t="s">
        <v>11599</v>
      </c>
      <c r="J5559" s="124"/>
      <c r="K5559" s="124"/>
      <c r="L5559" s="124"/>
      <c r="M5559" s="124"/>
      <c r="N5559" s="193">
        <v>146004.95000000001</v>
      </c>
      <c r="O5559" s="193">
        <v>0</v>
      </c>
      <c r="P5559" s="124" t="s">
        <v>1314</v>
      </c>
    </row>
    <row r="5560" spans="1:16" ht="76.5">
      <c r="A5560" s="257">
        <v>25</v>
      </c>
      <c r="B5560" s="124"/>
      <c r="C5560" s="125" t="s">
        <v>694</v>
      </c>
      <c r="D5560" s="191">
        <v>43276</v>
      </c>
      <c r="E5560" s="124" t="s">
        <v>9829</v>
      </c>
      <c r="F5560" s="124" t="s">
        <v>1315</v>
      </c>
      <c r="G5560" s="124">
        <v>18155389</v>
      </c>
      <c r="H5560" s="124"/>
      <c r="I5560" s="128" t="s">
        <v>11600</v>
      </c>
      <c r="J5560" s="124"/>
      <c r="K5560" s="124"/>
      <c r="L5560" s="124"/>
      <c r="M5560" s="124"/>
      <c r="N5560" s="193">
        <v>398083.83</v>
      </c>
      <c r="O5560" s="193">
        <v>0</v>
      </c>
      <c r="P5560" s="124" t="s">
        <v>1314</v>
      </c>
    </row>
    <row r="5561" spans="1:16" ht="76.5">
      <c r="A5561" s="257">
        <v>25</v>
      </c>
      <c r="B5561" s="124"/>
      <c r="C5561" s="125" t="s">
        <v>694</v>
      </c>
      <c r="D5561" s="191">
        <v>43276</v>
      </c>
      <c r="E5561" s="124" t="s">
        <v>9830</v>
      </c>
      <c r="F5561" s="124" t="s">
        <v>1315</v>
      </c>
      <c r="G5561" s="124">
        <v>18155391</v>
      </c>
      <c r="H5561" s="124"/>
      <c r="I5561" s="128" t="s">
        <v>11601</v>
      </c>
      <c r="J5561" s="124"/>
      <c r="K5561" s="124"/>
      <c r="L5561" s="124"/>
      <c r="M5561" s="124"/>
      <c r="N5561" s="193">
        <v>400000</v>
      </c>
      <c r="O5561" s="193">
        <v>0</v>
      </c>
      <c r="P5561" s="124" t="s">
        <v>1314</v>
      </c>
    </row>
    <row r="5562" spans="1:16" ht="76.5">
      <c r="A5562" s="257">
        <v>25</v>
      </c>
      <c r="B5562" s="124"/>
      <c r="C5562" s="125" t="s">
        <v>694</v>
      </c>
      <c r="D5562" s="191">
        <v>43276</v>
      </c>
      <c r="E5562" s="124" t="s">
        <v>9831</v>
      </c>
      <c r="F5562" s="124" t="s">
        <v>1315</v>
      </c>
      <c r="G5562" s="124">
        <v>18155396</v>
      </c>
      <c r="H5562" s="124"/>
      <c r="I5562" s="128" t="s">
        <v>11602</v>
      </c>
      <c r="J5562" s="124"/>
      <c r="K5562" s="124"/>
      <c r="L5562" s="124"/>
      <c r="M5562" s="124"/>
      <c r="N5562" s="193">
        <v>2553453.77</v>
      </c>
      <c r="O5562" s="193">
        <v>0</v>
      </c>
      <c r="P5562" s="124" t="s">
        <v>1314</v>
      </c>
    </row>
    <row r="5563" spans="1:16" ht="76.5">
      <c r="A5563" s="257">
        <v>25</v>
      </c>
      <c r="B5563" s="124"/>
      <c r="C5563" s="125" t="s">
        <v>694</v>
      </c>
      <c r="D5563" s="191">
        <v>43276</v>
      </c>
      <c r="E5563" s="124" t="s">
        <v>9832</v>
      </c>
      <c r="F5563" s="124" t="s">
        <v>1315</v>
      </c>
      <c r="G5563" s="124">
        <v>18137117</v>
      </c>
      <c r="H5563" s="124"/>
      <c r="I5563" s="128" t="s">
        <v>11603</v>
      </c>
      <c r="J5563" s="124"/>
      <c r="K5563" s="124"/>
      <c r="L5563" s="124"/>
      <c r="M5563" s="124"/>
      <c r="N5563" s="193">
        <v>343399.3</v>
      </c>
      <c r="O5563" s="193">
        <v>0</v>
      </c>
      <c r="P5563" s="124" t="s">
        <v>1314</v>
      </c>
    </row>
    <row r="5564" spans="1:16" ht="76.5">
      <c r="A5564" s="257">
        <v>25</v>
      </c>
      <c r="B5564" s="124"/>
      <c r="C5564" s="125" t="s">
        <v>694</v>
      </c>
      <c r="D5564" s="191">
        <v>43276</v>
      </c>
      <c r="E5564" s="124" t="s">
        <v>9833</v>
      </c>
      <c r="F5564" s="124" t="s">
        <v>1315</v>
      </c>
      <c r="G5564" s="124">
        <v>18137105</v>
      </c>
      <c r="H5564" s="124"/>
      <c r="I5564" s="128" t="s">
        <v>11604</v>
      </c>
      <c r="J5564" s="124"/>
      <c r="K5564" s="124"/>
      <c r="L5564" s="124"/>
      <c r="M5564" s="124"/>
      <c r="N5564" s="193">
        <v>197083.79</v>
      </c>
      <c r="O5564" s="193">
        <v>0</v>
      </c>
      <c r="P5564" s="124" t="s">
        <v>1314</v>
      </c>
    </row>
    <row r="5565" spans="1:16" ht="76.5">
      <c r="A5565" s="257">
        <v>25</v>
      </c>
      <c r="B5565" s="124"/>
      <c r="C5565" s="125" t="s">
        <v>694</v>
      </c>
      <c r="D5565" s="191">
        <v>43276</v>
      </c>
      <c r="E5565" s="124" t="s">
        <v>9834</v>
      </c>
      <c r="F5565" s="124" t="s">
        <v>1315</v>
      </c>
      <c r="G5565" s="124">
        <v>18137097</v>
      </c>
      <c r="H5565" s="124"/>
      <c r="I5565" s="128" t="s">
        <v>11605</v>
      </c>
      <c r="J5565" s="124"/>
      <c r="K5565" s="124"/>
      <c r="L5565" s="124"/>
      <c r="M5565" s="124"/>
      <c r="N5565" s="193">
        <v>1096718.42</v>
      </c>
      <c r="O5565" s="193">
        <v>0</v>
      </c>
      <c r="P5565" s="124" t="s">
        <v>1314</v>
      </c>
    </row>
    <row r="5566" spans="1:16" ht="76.5">
      <c r="A5566" s="257">
        <v>25</v>
      </c>
      <c r="B5566" s="124"/>
      <c r="C5566" s="125" t="s">
        <v>694</v>
      </c>
      <c r="D5566" s="191">
        <v>43276</v>
      </c>
      <c r="E5566" s="124" t="s">
        <v>9835</v>
      </c>
      <c r="F5566" s="124" t="s">
        <v>1315</v>
      </c>
      <c r="G5566" s="124">
        <v>18137095</v>
      </c>
      <c r="H5566" s="124"/>
      <c r="I5566" s="128" t="s">
        <v>11606</v>
      </c>
      <c r="J5566" s="124"/>
      <c r="K5566" s="124"/>
      <c r="L5566" s="124"/>
      <c r="M5566" s="124"/>
      <c r="N5566" s="193">
        <v>388479.76</v>
      </c>
      <c r="O5566" s="193">
        <v>0</v>
      </c>
      <c r="P5566" s="124" t="s">
        <v>1314</v>
      </c>
    </row>
    <row r="5567" spans="1:16" ht="76.5">
      <c r="A5567" s="257">
        <v>25</v>
      </c>
      <c r="B5567" s="124"/>
      <c r="C5567" s="125" t="s">
        <v>694</v>
      </c>
      <c r="D5567" s="191">
        <v>43276</v>
      </c>
      <c r="E5567" s="124" t="s">
        <v>9836</v>
      </c>
      <c r="F5567" s="124" t="s">
        <v>1315</v>
      </c>
      <c r="G5567" s="124">
        <v>18136959</v>
      </c>
      <c r="H5567" s="124"/>
      <c r="I5567" s="128" t="s">
        <v>11607</v>
      </c>
      <c r="J5567" s="124"/>
      <c r="K5567" s="124"/>
      <c r="L5567" s="124"/>
      <c r="M5567" s="124"/>
      <c r="N5567" s="193">
        <v>396940.84</v>
      </c>
      <c r="O5567" s="193">
        <v>0</v>
      </c>
      <c r="P5567" s="124" t="s">
        <v>1314</v>
      </c>
    </row>
    <row r="5568" spans="1:16" ht="76.5">
      <c r="A5568" s="257">
        <v>25</v>
      </c>
      <c r="B5568" s="124"/>
      <c r="C5568" s="125" t="s">
        <v>694</v>
      </c>
      <c r="D5568" s="191">
        <v>43276</v>
      </c>
      <c r="E5568" s="124" t="s">
        <v>9837</v>
      </c>
      <c r="F5568" s="124" t="s">
        <v>1315</v>
      </c>
      <c r="G5568" s="124">
        <v>18136802</v>
      </c>
      <c r="H5568" s="124"/>
      <c r="I5568" s="128" t="s">
        <v>11608</v>
      </c>
      <c r="J5568" s="124"/>
      <c r="K5568" s="124"/>
      <c r="L5568" s="124"/>
      <c r="M5568" s="124"/>
      <c r="N5568" s="193">
        <v>398657.78</v>
      </c>
      <c r="O5568" s="193">
        <v>0</v>
      </c>
      <c r="P5568" s="124" t="s">
        <v>1314</v>
      </c>
    </row>
    <row r="5569" spans="1:16" ht="76.5">
      <c r="A5569" s="257">
        <v>25</v>
      </c>
      <c r="B5569" s="124"/>
      <c r="C5569" s="125" t="s">
        <v>694</v>
      </c>
      <c r="D5569" s="191">
        <v>43276</v>
      </c>
      <c r="E5569" s="124" t="s">
        <v>9838</v>
      </c>
      <c r="F5569" s="124" t="s">
        <v>1315</v>
      </c>
      <c r="G5569" s="124">
        <v>18136766</v>
      </c>
      <c r="H5569" s="124"/>
      <c r="I5569" s="128" t="s">
        <v>11609</v>
      </c>
      <c r="J5569" s="124"/>
      <c r="K5569" s="124"/>
      <c r="L5569" s="124"/>
      <c r="M5569" s="124"/>
      <c r="N5569" s="193">
        <v>558499.72</v>
      </c>
      <c r="O5569" s="193">
        <v>0</v>
      </c>
      <c r="P5569" s="124" t="s">
        <v>1314</v>
      </c>
    </row>
    <row r="5570" spans="1:16" ht="76.5">
      <c r="A5570" s="257">
        <v>25</v>
      </c>
      <c r="B5570" s="124"/>
      <c r="C5570" s="125" t="s">
        <v>694</v>
      </c>
      <c r="D5570" s="191">
        <v>43276</v>
      </c>
      <c r="E5570" s="124" t="s">
        <v>9839</v>
      </c>
      <c r="F5570" s="124" t="s">
        <v>1315</v>
      </c>
      <c r="G5570" s="124">
        <v>18136757</v>
      </c>
      <c r="H5570" s="124"/>
      <c r="I5570" s="128" t="s">
        <v>11610</v>
      </c>
      <c r="J5570" s="124"/>
      <c r="K5570" s="124"/>
      <c r="L5570" s="124"/>
      <c r="M5570" s="124"/>
      <c r="N5570" s="193">
        <v>400328.97</v>
      </c>
      <c r="O5570" s="193">
        <v>0</v>
      </c>
      <c r="P5570" s="124" t="s">
        <v>1314</v>
      </c>
    </row>
    <row r="5571" spans="1:16" ht="76.5">
      <c r="A5571" s="257">
        <v>25</v>
      </c>
      <c r="B5571" s="124"/>
      <c r="C5571" s="125" t="s">
        <v>694</v>
      </c>
      <c r="D5571" s="191">
        <v>43276</v>
      </c>
      <c r="E5571" s="124" t="s">
        <v>9840</v>
      </c>
      <c r="F5571" s="124" t="s">
        <v>1315</v>
      </c>
      <c r="G5571" s="124">
        <v>18132299</v>
      </c>
      <c r="H5571" s="124"/>
      <c r="I5571" s="128" t="s">
        <v>11611</v>
      </c>
      <c r="J5571" s="124"/>
      <c r="K5571" s="124"/>
      <c r="L5571" s="124"/>
      <c r="M5571" s="124"/>
      <c r="N5571" s="193">
        <v>218262.91</v>
      </c>
      <c r="O5571" s="193">
        <v>0</v>
      </c>
      <c r="P5571" s="124" t="s">
        <v>1314</v>
      </c>
    </row>
    <row r="5572" spans="1:16" ht="76.5">
      <c r="A5572" s="257">
        <v>25</v>
      </c>
      <c r="B5572" s="124"/>
      <c r="C5572" s="125" t="s">
        <v>694</v>
      </c>
      <c r="D5572" s="191">
        <v>43276</v>
      </c>
      <c r="E5572" s="124" t="s">
        <v>9841</v>
      </c>
      <c r="F5572" s="124" t="s">
        <v>1315</v>
      </c>
      <c r="G5572" s="124">
        <v>18132637</v>
      </c>
      <c r="H5572" s="124"/>
      <c r="I5572" s="128" t="s">
        <v>11612</v>
      </c>
      <c r="J5572" s="124"/>
      <c r="K5572" s="124"/>
      <c r="L5572" s="124"/>
      <c r="M5572" s="124"/>
      <c r="N5572" s="193">
        <v>55384.51</v>
      </c>
      <c r="O5572" s="193">
        <v>0</v>
      </c>
      <c r="P5572" s="124" t="s">
        <v>1314</v>
      </c>
    </row>
    <row r="5573" spans="1:16" ht="76.5">
      <c r="A5573" s="257">
        <v>25</v>
      </c>
      <c r="B5573" s="124"/>
      <c r="C5573" s="125" t="s">
        <v>694</v>
      </c>
      <c r="D5573" s="191">
        <v>43276</v>
      </c>
      <c r="E5573" s="124" t="s">
        <v>9842</v>
      </c>
      <c r="F5573" s="124" t="s">
        <v>1315</v>
      </c>
      <c r="G5573" s="124">
        <v>18135032</v>
      </c>
      <c r="H5573" s="124"/>
      <c r="I5573" s="128" t="s">
        <v>11613</v>
      </c>
      <c r="J5573" s="124"/>
      <c r="K5573" s="124"/>
      <c r="L5573" s="124"/>
      <c r="M5573" s="124"/>
      <c r="N5573" s="193">
        <v>277847.96999999997</v>
      </c>
      <c r="O5573" s="193">
        <v>0</v>
      </c>
      <c r="P5573" s="124" t="s">
        <v>1314</v>
      </c>
    </row>
    <row r="5574" spans="1:16" ht="76.5">
      <c r="A5574" s="257">
        <v>25</v>
      </c>
      <c r="B5574" s="124"/>
      <c r="C5574" s="125" t="s">
        <v>694</v>
      </c>
      <c r="D5574" s="191">
        <v>43276</v>
      </c>
      <c r="E5574" s="124" t="s">
        <v>9843</v>
      </c>
      <c r="F5574" s="124" t="s">
        <v>1315</v>
      </c>
      <c r="G5574" s="124">
        <v>18134414</v>
      </c>
      <c r="H5574" s="124"/>
      <c r="I5574" s="128" t="s">
        <v>11614</v>
      </c>
      <c r="J5574" s="124"/>
      <c r="K5574" s="124"/>
      <c r="L5574" s="124"/>
      <c r="M5574" s="124"/>
      <c r="N5574" s="193">
        <v>150295.67000000001</v>
      </c>
      <c r="O5574" s="193">
        <v>0</v>
      </c>
      <c r="P5574" s="124" t="s">
        <v>1314</v>
      </c>
    </row>
    <row r="5575" spans="1:16" ht="76.5">
      <c r="A5575" s="257">
        <v>25</v>
      </c>
      <c r="B5575" s="124"/>
      <c r="C5575" s="125" t="s">
        <v>694</v>
      </c>
      <c r="D5575" s="191">
        <v>43276</v>
      </c>
      <c r="E5575" s="124" t="s">
        <v>9844</v>
      </c>
      <c r="F5575" s="124" t="s">
        <v>1315</v>
      </c>
      <c r="G5575" s="124">
        <v>18136674</v>
      </c>
      <c r="H5575" s="124"/>
      <c r="I5575" s="128" t="s">
        <v>11615</v>
      </c>
      <c r="J5575" s="124"/>
      <c r="K5575" s="124"/>
      <c r="L5575" s="124"/>
      <c r="M5575" s="124"/>
      <c r="N5575" s="193">
        <v>168919</v>
      </c>
      <c r="O5575" s="193">
        <v>0</v>
      </c>
      <c r="P5575" s="124" t="s">
        <v>1314</v>
      </c>
    </row>
    <row r="5576" spans="1:16" ht="89.25">
      <c r="A5576" s="257">
        <v>513</v>
      </c>
      <c r="B5576" s="124"/>
      <c r="C5576" s="125" t="s">
        <v>201</v>
      </c>
      <c r="D5576" s="191">
        <v>43276</v>
      </c>
      <c r="E5576" s="124" t="s">
        <v>9845</v>
      </c>
      <c r="F5576" s="124" t="s">
        <v>15</v>
      </c>
      <c r="G5576" s="124">
        <v>5235</v>
      </c>
      <c r="H5576" s="124"/>
      <c r="I5576" s="128" t="s">
        <v>11616</v>
      </c>
      <c r="J5576" s="124"/>
      <c r="K5576" s="124"/>
      <c r="L5576" s="124"/>
      <c r="M5576" s="124"/>
      <c r="N5576" s="193">
        <v>48849.16</v>
      </c>
      <c r="O5576" s="193">
        <v>0</v>
      </c>
      <c r="P5576" s="124" t="s">
        <v>1314</v>
      </c>
    </row>
    <row r="5577" spans="1:16" ht="51">
      <c r="A5577" s="257">
        <v>340</v>
      </c>
      <c r="B5577" s="124"/>
      <c r="C5577" s="125" t="s">
        <v>814</v>
      </c>
      <c r="D5577" s="191">
        <v>43276</v>
      </c>
      <c r="E5577" s="124" t="s">
        <v>9846</v>
      </c>
      <c r="F5577" s="124" t="s">
        <v>6</v>
      </c>
      <c r="G5577" s="124">
        <v>989780</v>
      </c>
      <c r="H5577" s="124"/>
      <c r="I5577" s="128" t="s">
        <v>11617</v>
      </c>
      <c r="J5577" s="124"/>
      <c r="K5577" s="124"/>
      <c r="L5577" s="124"/>
      <c r="M5577" s="124"/>
      <c r="N5577" s="193">
        <v>0</v>
      </c>
      <c r="O5577" s="193">
        <v>611.59</v>
      </c>
      <c r="P5577" s="124" t="s">
        <v>1314</v>
      </c>
    </row>
    <row r="5578" spans="1:16" ht="63.75">
      <c r="A5578" s="257">
        <v>340</v>
      </c>
      <c r="B5578" s="124"/>
      <c r="C5578" s="125" t="s">
        <v>814</v>
      </c>
      <c r="D5578" s="191">
        <v>43276</v>
      </c>
      <c r="E5578" s="124" t="s">
        <v>9847</v>
      </c>
      <c r="F5578" s="124" t="s">
        <v>6</v>
      </c>
      <c r="G5578" s="124">
        <v>767910</v>
      </c>
      <c r="H5578" s="124"/>
      <c r="I5578" s="128" t="s">
        <v>11618</v>
      </c>
      <c r="J5578" s="124"/>
      <c r="K5578" s="124"/>
      <c r="L5578" s="124"/>
      <c r="M5578" s="124"/>
      <c r="N5578" s="193">
        <v>0</v>
      </c>
      <c r="O5578" s="193">
        <v>77545.440000000002</v>
      </c>
      <c r="P5578" s="124" t="s">
        <v>1314</v>
      </c>
    </row>
    <row r="5579" spans="1:16" ht="76.5">
      <c r="A5579" s="257" t="s">
        <v>620</v>
      </c>
      <c r="B5579" s="124"/>
      <c r="C5579" s="125" t="s">
        <v>714</v>
      </c>
      <c r="D5579" s="191">
        <v>43276</v>
      </c>
      <c r="E5579" s="124" t="s">
        <v>9848</v>
      </c>
      <c r="F5579" s="124" t="s">
        <v>6</v>
      </c>
      <c r="G5579" s="124">
        <v>989930</v>
      </c>
      <c r="H5579" s="124"/>
      <c r="I5579" s="128" t="s">
        <v>11619</v>
      </c>
      <c r="J5579" s="124"/>
      <c r="K5579" s="124"/>
      <c r="L5579" s="124"/>
      <c r="M5579" s="124"/>
      <c r="N5579" s="193">
        <v>0</v>
      </c>
      <c r="O5579" s="193">
        <v>124000</v>
      </c>
      <c r="P5579" s="124" t="s">
        <v>1314</v>
      </c>
    </row>
    <row r="5580" spans="1:16" ht="63.75">
      <c r="A5580" s="257">
        <v>513</v>
      </c>
      <c r="B5580" s="124"/>
      <c r="C5580" s="125" t="s">
        <v>201</v>
      </c>
      <c r="D5580" s="191">
        <v>43276</v>
      </c>
      <c r="E5580" s="124" t="s">
        <v>9849</v>
      </c>
      <c r="F5580" s="124" t="s">
        <v>15</v>
      </c>
      <c r="G5580" s="124">
        <v>767896</v>
      </c>
      <c r="H5580" s="124"/>
      <c r="I5580" s="128" t="s">
        <v>11620</v>
      </c>
      <c r="J5580" s="124"/>
      <c r="K5580" s="124"/>
      <c r="L5580" s="124"/>
      <c r="M5580" s="124"/>
      <c r="N5580" s="193">
        <v>50</v>
      </c>
      <c r="O5580" s="193">
        <v>0</v>
      </c>
      <c r="P5580" s="124" t="s">
        <v>1314</v>
      </c>
    </row>
    <row r="5581" spans="1:16" ht="51">
      <c r="A5581" s="257">
        <v>340</v>
      </c>
      <c r="B5581" s="124"/>
      <c r="C5581" s="125" t="s">
        <v>814</v>
      </c>
      <c r="D5581" s="191">
        <v>43276</v>
      </c>
      <c r="E5581" s="124" t="s">
        <v>9850</v>
      </c>
      <c r="F5581" s="124" t="s">
        <v>15</v>
      </c>
      <c r="G5581" s="124">
        <v>767911</v>
      </c>
      <c r="H5581" s="124"/>
      <c r="I5581" s="128" t="s">
        <v>11621</v>
      </c>
      <c r="J5581" s="124"/>
      <c r="K5581" s="124"/>
      <c r="L5581" s="124"/>
      <c r="M5581" s="124"/>
      <c r="N5581" s="193">
        <v>50</v>
      </c>
      <c r="O5581" s="193">
        <v>0</v>
      </c>
      <c r="P5581" s="124" t="s">
        <v>1314</v>
      </c>
    </row>
    <row r="5582" spans="1:16" ht="63.75">
      <c r="A5582" s="257">
        <v>513</v>
      </c>
      <c r="B5582" s="124"/>
      <c r="C5582" s="125" t="s">
        <v>201</v>
      </c>
      <c r="D5582" s="191">
        <v>43276</v>
      </c>
      <c r="E5582" s="124" t="s">
        <v>9851</v>
      </c>
      <c r="F5582" s="124" t="s">
        <v>11</v>
      </c>
      <c r="G5582" s="124">
        <v>925164</v>
      </c>
      <c r="H5582" s="124"/>
      <c r="I5582" s="128" t="s">
        <v>11622</v>
      </c>
      <c r="J5582" s="124"/>
      <c r="K5582" s="124"/>
      <c r="L5582" s="124"/>
      <c r="M5582" s="124"/>
      <c r="N5582" s="193">
        <v>270</v>
      </c>
      <c r="O5582" s="193">
        <v>0</v>
      </c>
      <c r="P5582" s="124" t="s">
        <v>1314</v>
      </c>
    </row>
    <row r="5583" spans="1:16" ht="76.5">
      <c r="A5583" s="257">
        <v>25</v>
      </c>
      <c r="B5583" s="124"/>
      <c r="C5583" s="125" t="s">
        <v>694</v>
      </c>
      <c r="D5583" s="191">
        <v>43276</v>
      </c>
      <c r="E5583" s="124" t="s">
        <v>9852</v>
      </c>
      <c r="F5583" s="124" t="s">
        <v>1315</v>
      </c>
      <c r="G5583" s="124">
        <v>18152390</v>
      </c>
      <c r="H5583" s="124"/>
      <c r="I5583" s="128" t="s">
        <v>11623</v>
      </c>
      <c r="J5583" s="124"/>
      <c r="K5583" s="124"/>
      <c r="L5583" s="124"/>
      <c r="M5583" s="124"/>
      <c r="N5583" s="193">
        <v>252292.8</v>
      </c>
      <c r="O5583" s="193">
        <v>0</v>
      </c>
      <c r="P5583" s="124" t="s">
        <v>1314</v>
      </c>
    </row>
    <row r="5584" spans="1:16" ht="76.5">
      <c r="A5584" s="257">
        <v>25</v>
      </c>
      <c r="B5584" s="124"/>
      <c r="C5584" s="125" t="s">
        <v>694</v>
      </c>
      <c r="D5584" s="191">
        <v>43276</v>
      </c>
      <c r="E5584" s="124" t="s">
        <v>9853</v>
      </c>
      <c r="F5584" s="124" t="s">
        <v>1315</v>
      </c>
      <c r="G5584" s="124">
        <v>18155393</v>
      </c>
      <c r="H5584" s="124"/>
      <c r="I5584" s="128" t="s">
        <v>11624</v>
      </c>
      <c r="J5584" s="124"/>
      <c r="K5584" s="124"/>
      <c r="L5584" s="124"/>
      <c r="M5584" s="124"/>
      <c r="N5584" s="193">
        <v>359136.89</v>
      </c>
      <c r="O5584" s="193">
        <v>0</v>
      </c>
      <c r="P5584" s="124" t="s">
        <v>1314</v>
      </c>
    </row>
    <row r="5585" spans="1:16" ht="76.5">
      <c r="A5585" s="257">
        <v>25</v>
      </c>
      <c r="B5585" s="124"/>
      <c r="C5585" s="125" t="s">
        <v>694</v>
      </c>
      <c r="D5585" s="191">
        <v>43276</v>
      </c>
      <c r="E5585" s="124" t="s">
        <v>9854</v>
      </c>
      <c r="F5585" s="124" t="s">
        <v>1315</v>
      </c>
      <c r="G5585" s="124">
        <v>18170927</v>
      </c>
      <c r="H5585" s="124"/>
      <c r="I5585" s="128" t="s">
        <v>11625</v>
      </c>
      <c r="J5585" s="124"/>
      <c r="K5585" s="124"/>
      <c r="L5585" s="124"/>
      <c r="M5585" s="124"/>
      <c r="N5585" s="193">
        <v>980602.96</v>
      </c>
      <c r="O5585" s="193">
        <v>0</v>
      </c>
      <c r="P5585" s="124" t="s">
        <v>1314</v>
      </c>
    </row>
    <row r="5586" spans="1:16" ht="76.5">
      <c r="A5586" s="257">
        <v>25</v>
      </c>
      <c r="B5586" s="124"/>
      <c r="C5586" s="125" t="s">
        <v>694</v>
      </c>
      <c r="D5586" s="191">
        <v>43276</v>
      </c>
      <c r="E5586" s="124" t="s">
        <v>9855</v>
      </c>
      <c r="F5586" s="124" t="s">
        <v>1315</v>
      </c>
      <c r="G5586" s="124">
        <v>18171174</v>
      </c>
      <c r="H5586" s="124"/>
      <c r="I5586" s="128" t="s">
        <v>11626</v>
      </c>
      <c r="J5586" s="124"/>
      <c r="K5586" s="124"/>
      <c r="L5586" s="124"/>
      <c r="M5586" s="124"/>
      <c r="N5586" s="193">
        <v>615748.28</v>
      </c>
      <c r="O5586" s="193">
        <v>0</v>
      </c>
      <c r="P5586" s="124" t="s">
        <v>1314</v>
      </c>
    </row>
    <row r="5587" spans="1:16" ht="76.5">
      <c r="A5587" s="257">
        <v>35</v>
      </c>
      <c r="B5587" s="124"/>
      <c r="C5587" s="125" t="s">
        <v>696</v>
      </c>
      <c r="D5587" s="191">
        <v>43276</v>
      </c>
      <c r="E5587" s="124" t="s">
        <v>9856</v>
      </c>
      <c r="F5587" s="124" t="s">
        <v>1315</v>
      </c>
      <c r="G5587" s="124">
        <v>18170917</v>
      </c>
      <c r="H5587" s="124"/>
      <c r="I5587" s="128" t="s">
        <v>11627</v>
      </c>
      <c r="J5587" s="124"/>
      <c r="K5587" s="124"/>
      <c r="L5587" s="124"/>
      <c r="M5587" s="124"/>
      <c r="N5587" s="193">
        <v>0</v>
      </c>
      <c r="O5587" s="193">
        <v>2007712.74</v>
      </c>
      <c r="P5587" s="124" t="s">
        <v>1314</v>
      </c>
    </row>
    <row r="5588" spans="1:16" ht="89.25">
      <c r="A5588" s="257">
        <v>572</v>
      </c>
      <c r="B5588" s="124"/>
      <c r="C5588" s="125" t="s">
        <v>848</v>
      </c>
      <c r="D5588" s="191">
        <v>43276</v>
      </c>
      <c r="E5588" s="124" t="s">
        <v>9857</v>
      </c>
      <c r="F5588" s="124" t="s">
        <v>1315</v>
      </c>
      <c r="G5588" s="124">
        <v>18171018</v>
      </c>
      <c r="H5588" s="124"/>
      <c r="I5588" s="128" t="s">
        <v>11628</v>
      </c>
      <c r="J5588" s="124"/>
      <c r="K5588" s="124"/>
      <c r="L5588" s="124"/>
      <c r="M5588" s="124"/>
      <c r="N5588" s="193">
        <v>0</v>
      </c>
      <c r="O5588" s="193">
        <v>1162</v>
      </c>
      <c r="P5588" s="124" t="s">
        <v>1314</v>
      </c>
    </row>
    <row r="5589" spans="1:16" ht="89.25">
      <c r="A5589" s="257" t="s">
        <v>619</v>
      </c>
      <c r="B5589" s="124"/>
      <c r="C5589" s="125" t="s">
        <v>713</v>
      </c>
      <c r="D5589" s="191">
        <v>43276</v>
      </c>
      <c r="E5589" s="124" t="s">
        <v>9858</v>
      </c>
      <c r="F5589" s="124" t="s">
        <v>1315</v>
      </c>
      <c r="G5589" s="124">
        <v>18171956</v>
      </c>
      <c r="H5589" s="124"/>
      <c r="I5589" s="128" t="s">
        <v>11629</v>
      </c>
      <c r="J5589" s="124"/>
      <c r="K5589" s="124"/>
      <c r="L5589" s="124"/>
      <c r="M5589" s="124"/>
      <c r="N5589" s="193">
        <v>0</v>
      </c>
      <c r="O5589" s="193">
        <v>22977.4</v>
      </c>
      <c r="P5589" s="124" t="s">
        <v>1314</v>
      </c>
    </row>
    <row r="5590" spans="1:16" ht="76.5">
      <c r="A5590" s="257">
        <v>591</v>
      </c>
      <c r="B5590" s="124"/>
      <c r="C5590" s="125" t="s">
        <v>861</v>
      </c>
      <c r="D5590" s="191">
        <v>43276</v>
      </c>
      <c r="E5590" s="124" t="s">
        <v>9859</v>
      </c>
      <c r="F5590" s="124" t="s">
        <v>1315</v>
      </c>
      <c r="G5590" s="124">
        <v>18173490</v>
      </c>
      <c r="H5590" s="124"/>
      <c r="I5590" s="128" t="s">
        <v>11630</v>
      </c>
      <c r="J5590" s="124"/>
      <c r="K5590" s="124"/>
      <c r="L5590" s="124"/>
      <c r="M5590" s="124"/>
      <c r="N5590" s="193">
        <v>0</v>
      </c>
      <c r="O5590" s="193">
        <v>1099</v>
      </c>
      <c r="P5590" s="124" t="s">
        <v>1314</v>
      </c>
    </row>
    <row r="5591" spans="1:16" ht="63.75">
      <c r="A5591" s="257" t="s">
        <v>619</v>
      </c>
      <c r="B5591" s="124"/>
      <c r="C5591" s="125" t="s">
        <v>713</v>
      </c>
      <c r="D5591" s="191">
        <v>43276</v>
      </c>
      <c r="E5591" s="124" t="s">
        <v>9860</v>
      </c>
      <c r="F5591" s="124" t="s">
        <v>6</v>
      </c>
      <c r="G5591" s="124">
        <v>990049</v>
      </c>
      <c r="H5591" s="124"/>
      <c r="I5591" s="128" t="s">
        <v>11631</v>
      </c>
      <c r="J5591" s="124"/>
      <c r="K5591" s="124"/>
      <c r="L5591" s="124"/>
      <c r="M5591" s="124"/>
      <c r="N5591" s="193">
        <v>0</v>
      </c>
      <c r="O5591" s="193">
        <v>641.44000000000005</v>
      </c>
      <c r="P5591" s="124" t="s">
        <v>1314</v>
      </c>
    </row>
    <row r="5592" spans="1:16" ht="51">
      <c r="A5592" s="257">
        <v>340</v>
      </c>
      <c r="B5592" s="124"/>
      <c r="C5592" s="125" t="s">
        <v>814</v>
      </c>
      <c r="D5592" s="191">
        <v>43276</v>
      </c>
      <c r="E5592" s="124" t="s">
        <v>9861</v>
      </c>
      <c r="F5592" s="124" t="s">
        <v>1315</v>
      </c>
      <c r="G5592" s="124">
        <v>18174528</v>
      </c>
      <c r="H5592" s="124"/>
      <c r="I5592" s="128" t="s">
        <v>11632</v>
      </c>
      <c r="J5592" s="124"/>
      <c r="K5592" s="124"/>
      <c r="L5592" s="124"/>
      <c r="M5592" s="124"/>
      <c r="N5592" s="193">
        <v>2215</v>
      </c>
      <c r="O5592" s="193">
        <v>0</v>
      </c>
      <c r="P5592" s="124" t="s">
        <v>1314</v>
      </c>
    </row>
    <row r="5593" spans="1:16" ht="51">
      <c r="A5593" s="257">
        <v>340</v>
      </c>
      <c r="B5593" s="124"/>
      <c r="C5593" s="125" t="s">
        <v>814</v>
      </c>
      <c r="D5593" s="191">
        <v>43276</v>
      </c>
      <c r="E5593" s="124" t="s">
        <v>9862</v>
      </c>
      <c r="F5593" s="124" t="s">
        <v>1315</v>
      </c>
      <c r="G5593" s="124">
        <v>18174300</v>
      </c>
      <c r="H5593" s="124"/>
      <c r="I5593" s="128" t="s">
        <v>11633</v>
      </c>
      <c r="J5593" s="124"/>
      <c r="K5593" s="124"/>
      <c r="L5593" s="124"/>
      <c r="M5593" s="124"/>
      <c r="N5593" s="193">
        <v>13340</v>
      </c>
      <c r="O5593" s="193">
        <v>0</v>
      </c>
      <c r="P5593" s="124" t="s">
        <v>1314</v>
      </c>
    </row>
    <row r="5594" spans="1:16" ht="63.75">
      <c r="A5594" s="257">
        <v>513</v>
      </c>
      <c r="B5594" s="124"/>
      <c r="C5594" s="125" t="s">
        <v>201</v>
      </c>
      <c r="D5594" s="191">
        <v>43276</v>
      </c>
      <c r="E5594" s="124" t="s">
        <v>9863</v>
      </c>
      <c r="F5594" s="124" t="s">
        <v>11</v>
      </c>
      <c r="G5594" s="124">
        <v>925182</v>
      </c>
      <c r="H5594" s="124"/>
      <c r="I5594" s="128" t="s">
        <v>11634</v>
      </c>
      <c r="J5594" s="124"/>
      <c r="K5594" s="124"/>
      <c r="L5594" s="124"/>
      <c r="M5594" s="124"/>
      <c r="N5594" s="193">
        <v>50</v>
      </c>
      <c r="O5594" s="193">
        <v>0</v>
      </c>
      <c r="P5594" s="124" t="s">
        <v>1314</v>
      </c>
    </row>
    <row r="5595" spans="1:16" ht="76.5">
      <c r="A5595" s="257">
        <v>291</v>
      </c>
      <c r="B5595" s="124"/>
      <c r="C5595" s="125" t="s">
        <v>794</v>
      </c>
      <c r="D5595" s="191">
        <v>43276</v>
      </c>
      <c r="E5595" s="124" t="s">
        <v>9864</v>
      </c>
      <c r="F5595" s="124" t="s">
        <v>11</v>
      </c>
      <c r="G5595" s="124">
        <v>768274</v>
      </c>
      <c r="H5595" s="124"/>
      <c r="I5595" s="128" t="s">
        <v>11635</v>
      </c>
      <c r="J5595" s="124"/>
      <c r="K5595" s="124"/>
      <c r="L5595" s="124"/>
      <c r="M5595" s="124"/>
      <c r="N5595" s="193">
        <v>50</v>
      </c>
      <c r="O5595" s="193">
        <v>0</v>
      </c>
      <c r="P5595" s="124" t="s">
        <v>1314</v>
      </c>
    </row>
    <row r="5596" spans="1:16" ht="76.5">
      <c r="A5596" s="257">
        <v>25</v>
      </c>
      <c r="B5596" s="124"/>
      <c r="C5596" s="125" t="s">
        <v>694</v>
      </c>
      <c r="D5596" s="191">
        <v>43276</v>
      </c>
      <c r="E5596" s="124" t="s">
        <v>9865</v>
      </c>
      <c r="F5596" s="124" t="s">
        <v>1315</v>
      </c>
      <c r="G5596" s="124">
        <v>18175668</v>
      </c>
      <c r="H5596" s="124"/>
      <c r="I5596" s="128" t="s">
        <v>11636</v>
      </c>
      <c r="J5596" s="124"/>
      <c r="K5596" s="124"/>
      <c r="L5596" s="124"/>
      <c r="M5596" s="124"/>
      <c r="N5596" s="193">
        <v>776947.69</v>
      </c>
      <c r="O5596" s="193">
        <v>0</v>
      </c>
      <c r="P5596" s="124" t="s">
        <v>1314</v>
      </c>
    </row>
    <row r="5597" spans="1:16" ht="76.5">
      <c r="A5597" s="257">
        <v>25</v>
      </c>
      <c r="B5597" s="124"/>
      <c r="C5597" s="125" t="s">
        <v>694</v>
      </c>
      <c r="D5597" s="191">
        <v>43276</v>
      </c>
      <c r="E5597" s="124" t="s">
        <v>9866</v>
      </c>
      <c r="F5597" s="124" t="s">
        <v>1315</v>
      </c>
      <c r="G5597" s="124">
        <v>18175683</v>
      </c>
      <c r="H5597" s="124"/>
      <c r="I5597" s="128" t="s">
        <v>11637</v>
      </c>
      <c r="J5597" s="124"/>
      <c r="K5597" s="124"/>
      <c r="L5597" s="124"/>
      <c r="M5597" s="124"/>
      <c r="N5597" s="193">
        <v>446597.63</v>
      </c>
      <c r="O5597" s="193">
        <v>0</v>
      </c>
      <c r="P5597" s="124" t="s">
        <v>1314</v>
      </c>
    </row>
    <row r="5598" spans="1:16" ht="76.5">
      <c r="A5598" s="257">
        <v>25</v>
      </c>
      <c r="B5598" s="124"/>
      <c r="C5598" s="125" t="s">
        <v>694</v>
      </c>
      <c r="D5598" s="191">
        <v>43276</v>
      </c>
      <c r="E5598" s="124" t="s">
        <v>9867</v>
      </c>
      <c r="F5598" s="124" t="s">
        <v>1315</v>
      </c>
      <c r="G5598" s="124">
        <v>18176411</v>
      </c>
      <c r="H5598" s="124"/>
      <c r="I5598" s="128" t="s">
        <v>11638</v>
      </c>
      <c r="J5598" s="124"/>
      <c r="K5598" s="124"/>
      <c r="L5598" s="124"/>
      <c r="M5598" s="124"/>
      <c r="N5598" s="193">
        <v>1816597.82</v>
      </c>
      <c r="O5598" s="193">
        <v>0</v>
      </c>
      <c r="P5598" s="124" t="s">
        <v>1314</v>
      </c>
    </row>
    <row r="5599" spans="1:16" ht="76.5">
      <c r="A5599" s="257">
        <v>25</v>
      </c>
      <c r="B5599" s="124"/>
      <c r="C5599" s="125" t="s">
        <v>694</v>
      </c>
      <c r="D5599" s="191">
        <v>43276</v>
      </c>
      <c r="E5599" s="124" t="s">
        <v>9868</v>
      </c>
      <c r="F5599" s="124" t="s">
        <v>1315</v>
      </c>
      <c r="G5599" s="124">
        <v>18176754</v>
      </c>
      <c r="H5599" s="124"/>
      <c r="I5599" s="128" t="s">
        <v>11639</v>
      </c>
      <c r="J5599" s="124"/>
      <c r="K5599" s="124"/>
      <c r="L5599" s="124"/>
      <c r="M5599" s="124"/>
      <c r="N5599" s="193">
        <v>1494363.45</v>
      </c>
      <c r="O5599" s="193">
        <v>0</v>
      </c>
      <c r="P5599" s="124" t="s">
        <v>1314</v>
      </c>
    </row>
    <row r="5600" spans="1:16" ht="76.5">
      <c r="A5600" s="257">
        <v>25</v>
      </c>
      <c r="B5600" s="124"/>
      <c r="C5600" s="125" t="s">
        <v>694</v>
      </c>
      <c r="D5600" s="191">
        <v>43276</v>
      </c>
      <c r="E5600" s="124" t="s">
        <v>9869</v>
      </c>
      <c r="F5600" s="124" t="s">
        <v>1315</v>
      </c>
      <c r="G5600" s="124">
        <v>18176744</v>
      </c>
      <c r="H5600" s="124"/>
      <c r="I5600" s="128" t="s">
        <v>11640</v>
      </c>
      <c r="J5600" s="124"/>
      <c r="K5600" s="124"/>
      <c r="L5600" s="124"/>
      <c r="M5600" s="124"/>
      <c r="N5600" s="193">
        <v>568890.41</v>
      </c>
      <c r="O5600" s="193">
        <v>0</v>
      </c>
      <c r="P5600" s="124" t="s">
        <v>1314</v>
      </c>
    </row>
    <row r="5601" spans="1:16" ht="76.5">
      <c r="A5601" s="257">
        <v>25</v>
      </c>
      <c r="B5601" s="124"/>
      <c r="C5601" s="125" t="s">
        <v>694</v>
      </c>
      <c r="D5601" s="191">
        <v>43276</v>
      </c>
      <c r="E5601" s="124" t="s">
        <v>9870</v>
      </c>
      <c r="F5601" s="124" t="s">
        <v>1315</v>
      </c>
      <c r="G5601" s="124">
        <v>18175972</v>
      </c>
      <c r="H5601" s="124"/>
      <c r="I5601" s="128" t="s">
        <v>11641</v>
      </c>
      <c r="J5601" s="124"/>
      <c r="K5601" s="124"/>
      <c r="L5601" s="124"/>
      <c r="M5601" s="124"/>
      <c r="N5601" s="193">
        <v>1234256.19</v>
      </c>
      <c r="O5601" s="193">
        <v>0</v>
      </c>
      <c r="P5601" s="124" t="s">
        <v>1314</v>
      </c>
    </row>
    <row r="5602" spans="1:16" ht="76.5">
      <c r="A5602" s="257">
        <v>25</v>
      </c>
      <c r="B5602" s="124"/>
      <c r="C5602" s="125" t="s">
        <v>694</v>
      </c>
      <c r="D5602" s="191">
        <v>43276</v>
      </c>
      <c r="E5602" s="124" t="s">
        <v>9871</v>
      </c>
      <c r="F5602" s="124" t="s">
        <v>1315</v>
      </c>
      <c r="G5602" s="124">
        <v>18175685</v>
      </c>
      <c r="H5602" s="124"/>
      <c r="I5602" s="128" t="s">
        <v>11642</v>
      </c>
      <c r="J5602" s="124"/>
      <c r="K5602" s="124"/>
      <c r="L5602" s="124"/>
      <c r="M5602" s="124"/>
      <c r="N5602" s="193">
        <v>270927.94</v>
      </c>
      <c r="O5602" s="193">
        <v>0</v>
      </c>
      <c r="P5602" s="124" t="s">
        <v>1314</v>
      </c>
    </row>
    <row r="5603" spans="1:16" ht="76.5">
      <c r="A5603" s="257">
        <v>25</v>
      </c>
      <c r="B5603" s="124"/>
      <c r="C5603" s="125" t="s">
        <v>694</v>
      </c>
      <c r="D5603" s="191">
        <v>43276</v>
      </c>
      <c r="E5603" s="124" t="s">
        <v>9872</v>
      </c>
      <c r="F5603" s="124" t="s">
        <v>1315</v>
      </c>
      <c r="G5603" s="124">
        <v>18170933</v>
      </c>
      <c r="H5603" s="124"/>
      <c r="I5603" s="128" t="s">
        <v>11643</v>
      </c>
      <c r="J5603" s="124"/>
      <c r="K5603" s="124"/>
      <c r="L5603" s="124"/>
      <c r="M5603" s="124"/>
      <c r="N5603" s="193">
        <v>457013.64</v>
      </c>
      <c r="O5603" s="193">
        <v>0</v>
      </c>
      <c r="P5603" s="124" t="s">
        <v>1314</v>
      </c>
    </row>
    <row r="5604" spans="1:16" ht="76.5">
      <c r="A5604" s="257">
        <v>25</v>
      </c>
      <c r="B5604" s="124"/>
      <c r="C5604" s="125" t="s">
        <v>694</v>
      </c>
      <c r="D5604" s="191">
        <v>43276</v>
      </c>
      <c r="E5604" s="124" t="s">
        <v>9873</v>
      </c>
      <c r="F5604" s="124" t="s">
        <v>1315</v>
      </c>
      <c r="G5604" s="124">
        <v>18170975</v>
      </c>
      <c r="H5604" s="124"/>
      <c r="I5604" s="128" t="s">
        <v>11644</v>
      </c>
      <c r="J5604" s="124"/>
      <c r="K5604" s="124"/>
      <c r="L5604" s="124"/>
      <c r="M5604" s="124"/>
      <c r="N5604" s="193">
        <v>426822.27</v>
      </c>
      <c r="O5604" s="193">
        <v>0</v>
      </c>
      <c r="P5604" s="124" t="s">
        <v>1314</v>
      </c>
    </row>
    <row r="5605" spans="1:16" ht="76.5">
      <c r="A5605" s="257">
        <v>25</v>
      </c>
      <c r="B5605" s="124"/>
      <c r="C5605" s="125" t="s">
        <v>694</v>
      </c>
      <c r="D5605" s="191">
        <v>43276</v>
      </c>
      <c r="E5605" s="124" t="s">
        <v>9874</v>
      </c>
      <c r="F5605" s="124" t="s">
        <v>1315</v>
      </c>
      <c r="G5605" s="124">
        <v>18177390</v>
      </c>
      <c r="H5605" s="124"/>
      <c r="I5605" s="128" t="s">
        <v>11645</v>
      </c>
      <c r="J5605" s="124"/>
      <c r="K5605" s="124"/>
      <c r="L5605" s="124"/>
      <c r="M5605" s="124"/>
      <c r="N5605" s="193">
        <v>141311.38</v>
      </c>
      <c r="O5605" s="193">
        <v>0</v>
      </c>
      <c r="P5605" s="124" t="s">
        <v>1314</v>
      </c>
    </row>
    <row r="5606" spans="1:16" ht="76.5">
      <c r="A5606" s="257">
        <v>25</v>
      </c>
      <c r="B5606" s="124"/>
      <c r="C5606" s="125" t="s">
        <v>694</v>
      </c>
      <c r="D5606" s="191">
        <v>43276</v>
      </c>
      <c r="E5606" s="124" t="s">
        <v>9875</v>
      </c>
      <c r="F5606" s="124" t="s">
        <v>1315</v>
      </c>
      <c r="G5606" s="124">
        <v>18172597</v>
      </c>
      <c r="H5606" s="124"/>
      <c r="I5606" s="128" t="s">
        <v>11646</v>
      </c>
      <c r="J5606" s="124"/>
      <c r="K5606" s="124"/>
      <c r="L5606" s="124"/>
      <c r="M5606" s="124"/>
      <c r="N5606" s="193">
        <v>598767.94999999995</v>
      </c>
      <c r="O5606" s="193">
        <v>0</v>
      </c>
      <c r="P5606" s="124" t="s">
        <v>1314</v>
      </c>
    </row>
    <row r="5607" spans="1:16" ht="76.5">
      <c r="A5607" s="257">
        <v>25</v>
      </c>
      <c r="B5607" s="124"/>
      <c r="C5607" s="125" t="s">
        <v>694</v>
      </c>
      <c r="D5607" s="191">
        <v>43276</v>
      </c>
      <c r="E5607" s="124" t="s">
        <v>9876</v>
      </c>
      <c r="F5607" s="124" t="s">
        <v>1315</v>
      </c>
      <c r="G5607" s="124">
        <v>18171636</v>
      </c>
      <c r="H5607" s="124"/>
      <c r="I5607" s="128" t="s">
        <v>11647</v>
      </c>
      <c r="J5607" s="124"/>
      <c r="K5607" s="124"/>
      <c r="L5607" s="124"/>
      <c r="M5607" s="124"/>
      <c r="N5607" s="193">
        <v>400000</v>
      </c>
      <c r="O5607" s="193">
        <v>0</v>
      </c>
      <c r="P5607" s="124" t="s">
        <v>1314</v>
      </c>
    </row>
    <row r="5608" spans="1:16" ht="76.5">
      <c r="A5608" s="257">
        <v>25</v>
      </c>
      <c r="B5608" s="124"/>
      <c r="C5608" s="125" t="s">
        <v>694</v>
      </c>
      <c r="D5608" s="191">
        <v>43276</v>
      </c>
      <c r="E5608" s="124" t="s">
        <v>9877</v>
      </c>
      <c r="F5608" s="124" t="s">
        <v>1315</v>
      </c>
      <c r="G5608" s="124">
        <v>18171103</v>
      </c>
      <c r="H5608" s="124"/>
      <c r="I5608" s="128" t="s">
        <v>11648</v>
      </c>
      <c r="J5608" s="124"/>
      <c r="K5608" s="124"/>
      <c r="L5608" s="124"/>
      <c r="M5608" s="124"/>
      <c r="N5608" s="193">
        <v>406998.5</v>
      </c>
      <c r="O5608" s="193">
        <v>0</v>
      </c>
      <c r="P5608" s="124" t="s">
        <v>1314</v>
      </c>
    </row>
    <row r="5609" spans="1:16" ht="76.5">
      <c r="A5609" s="257">
        <v>25</v>
      </c>
      <c r="B5609" s="124"/>
      <c r="C5609" s="125" t="s">
        <v>694</v>
      </c>
      <c r="D5609" s="191">
        <v>43276</v>
      </c>
      <c r="E5609" s="124" t="s">
        <v>9878</v>
      </c>
      <c r="F5609" s="124" t="s">
        <v>1315</v>
      </c>
      <c r="G5609" s="124">
        <v>18171856</v>
      </c>
      <c r="H5609" s="124"/>
      <c r="I5609" s="128" t="s">
        <v>11649</v>
      </c>
      <c r="J5609" s="124"/>
      <c r="K5609" s="124"/>
      <c r="L5609" s="124"/>
      <c r="M5609" s="124"/>
      <c r="N5609" s="193">
        <v>328565.46999999997</v>
      </c>
      <c r="O5609" s="193">
        <v>0</v>
      </c>
      <c r="P5609" s="124" t="s">
        <v>1314</v>
      </c>
    </row>
    <row r="5610" spans="1:16" ht="76.5">
      <c r="A5610" s="257">
        <v>25</v>
      </c>
      <c r="B5610" s="124"/>
      <c r="C5610" s="125" t="s">
        <v>694</v>
      </c>
      <c r="D5610" s="191">
        <v>43276</v>
      </c>
      <c r="E5610" s="124" t="s">
        <v>9879</v>
      </c>
      <c r="F5610" s="124" t="s">
        <v>1315</v>
      </c>
      <c r="G5610" s="124">
        <v>18172671</v>
      </c>
      <c r="H5610" s="124"/>
      <c r="I5610" s="128" t="s">
        <v>11650</v>
      </c>
      <c r="J5610" s="124"/>
      <c r="K5610" s="124"/>
      <c r="L5610" s="124"/>
      <c r="M5610" s="124"/>
      <c r="N5610" s="193">
        <v>454900.94</v>
      </c>
      <c r="O5610" s="193">
        <v>0</v>
      </c>
      <c r="P5610" s="124" t="s">
        <v>1314</v>
      </c>
    </row>
    <row r="5611" spans="1:16" ht="76.5">
      <c r="A5611" s="257">
        <v>25</v>
      </c>
      <c r="B5611" s="124"/>
      <c r="C5611" s="125" t="s">
        <v>694</v>
      </c>
      <c r="D5611" s="191">
        <v>43276</v>
      </c>
      <c r="E5611" s="124" t="s">
        <v>9880</v>
      </c>
      <c r="F5611" s="124" t="s">
        <v>1315</v>
      </c>
      <c r="G5611" s="124">
        <v>18174864</v>
      </c>
      <c r="H5611" s="124"/>
      <c r="I5611" s="128" t="s">
        <v>11651</v>
      </c>
      <c r="J5611" s="124"/>
      <c r="K5611" s="124"/>
      <c r="L5611" s="124"/>
      <c r="M5611" s="124"/>
      <c r="N5611" s="193">
        <v>308580.34000000003</v>
      </c>
      <c r="O5611" s="193">
        <v>0</v>
      </c>
      <c r="P5611" s="124" t="s">
        <v>1314</v>
      </c>
    </row>
    <row r="5612" spans="1:16" ht="76.5">
      <c r="A5612" s="257">
        <v>25</v>
      </c>
      <c r="B5612" s="124"/>
      <c r="C5612" s="125" t="s">
        <v>694</v>
      </c>
      <c r="D5612" s="191">
        <v>43276</v>
      </c>
      <c r="E5612" s="124" t="s">
        <v>9881</v>
      </c>
      <c r="F5612" s="124" t="s">
        <v>1315</v>
      </c>
      <c r="G5612" s="124">
        <v>18175614</v>
      </c>
      <c r="H5612" s="124"/>
      <c r="I5612" s="128" t="s">
        <v>11652</v>
      </c>
      <c r="J5612" s="124"/>
      <c r="K5612" s="124"/>
      <c r="L5612" s="124"/>
      <c r="M5612" s="124"/>
      <c r="N5612" s="193">
        <v>653232.79</v>
      </c>
      <c r="O5612" s="193">
        <v>0</v>
      </c>
      <c r="P5612" s="124" t="s">
        <v>1314</v>
      </c>
    </row>
    <row r="5613" spans="1:16" ht="76.5">
      <c r="A5613" s="257">
        <v>25</v>
      </c>
      <c r="B5613" s="124"/>
      <c r="C5613" s="125" t="s">
        <v>694</v>
      </c>
      <c r="D5613" s="191">
        <v>43276</v>
      </c>
      <c r="E5613" s="124" t="s">
        <v>9882</v>
      </c>
      <c r="F5613" s="124" t="s">
        <v>1315</v>
      </c>
      <c r="G5613" s="124">
        <v>18175667</v>
      </c>
      <c r="H5613" s="124"/>
      <c r="I5613" s="128" t="s">
        <v>11653</v>
      </c>
      <c r="J5613" s="124"/>
      <c r="K5613" s="124"/>
      <c r="L5613" s="124"/>
      <c r="M5613" s="124"/>
      <c r="N5613" s="193">
        <v>102765.35</v>
      </c>
      <c r="O5613" s="193">
        <v>0</v>
      </c>
      <c r="P5613" s="124" t="s">
        <v>1314</v>
      </c>
    </row>
    <row r="5614" spans="1:16" ht="76.5">
      <c r="A5614" s="257">
        <v>25</v>
      </c>
      <c r="B5614" s="124"/>
      <c r="C5614" s="125" t="s">
        <v>694</v>
      </c>
      <c r="D5614" s="191">
        <v>43276</v>
      </c>
      <c r="E5614" s="124" t="s">
        <v>9883</v>
      </c>
      <c r="F5614" s="124" t="s">
        <v>1315</v>
      </c>
      <c r="G5614" s="124">
        <v>18175674</v>
      </c>
      <c r="H5614" s="124"/>
      <c r="I5614" s="128" t="s">
        <v>11654</v>
      </c>
      <c r="J5614" s="124"/>
      <c r="K5614" s="124"/>
      <c r="L5614" s="124"/>
      <c r="M5614" s="124"/>
      <c r="N5614" s="193">
        <v>539811.81999999995</v>
      </c>
      <c r="O5614" s="193">
        <v>0</v>
      </c>
      <c r="P5614" s="124" t="s">
        <v>1314</v>
      </c>
    </row>
    <row r="5615" spans="1:16" ht="76.5">
      <c r="A5615" s="257">
        <v>86</v>
      </c>
      <c r="B5615" s="124"/>
      <c r="C5615" s="125" t="s">
        <v>710</v>
      </c>
      <c r="D5615" s="191">
        <v>43276</v>
      </c>
      <c r="E5615" s="124" t="s">
        <v>9884</v>
      </c>
      <c r="F5615" s="124" t="s">
        <v>13</v>
      </c>
      <c r="G5615" s="124">
        <v>4412</v>
      </c>
      <c r="H5615" s="124"/>
      <c r="I5615" s="128" t="s">
        <v>11655</v>
      </c>
      <c r="J5615" s="124"/>
      <c r="K5615" s="124"/>
      <c r="L5615" s="124"/>
      <c r="M5615" s="124"/>
      <c r="N5615" s="193">
        <v>243.18</v>
      </c>
      <c r="O5615" s="193">
        <v>0</v>
      </c>
      <c r="P5615" s="124" t="s">
        <v>1314</v>
      </c>
    </row>
    <row r="5616" spans="1:16" ht="51">
      <c r="A5616" s="257">
        <v>10</v>
      </c>
      <c r="B5616" s="124"/>
      <c r="C5616" s="125" t="s">
        <v>690</v>
      </c>
      <c r="D5616" s="191">
        <v>43277</v>
      </c>
      <c r="E5616" s="124" t="s">
        <v>9885</v>
      </c>
      <c r="F5616" s="124" t="s">
        <v>3</v>
      </c>
      <c r="G5616" s="124">
        <v>1634294</v>
      </c>
      <c r="H5616" s="124"/>
      <c r="I5616" s="128" t="s">
        <v>11656</v>
      </c>
      <c r="J5616" s="124"/>
      <c r="K5616" s="124"/>
      <c r="L5616" s="124"/>
      <c r="M5616" s="124"/>
      <c r="N5616" s="193">
        <v>0</v>
      </c>
      <c r="O5616" s="193">
        <v>2692</v>
      </c>
      <c r="P5616" s="124" t="s">
        <v>1314</v>
      </c>
    </row>
    <row r="5617" spans="1:16" ht="38.25">
      <c r="A5617" s="257">
        <v>373</v>
      </c>
      <c r="B5617" s="124"/>
      <c r="C5617" s="125" t="s">
        <v>1269</v>
      </c>
      <c r="D5617" s="191">
        <v>43277</v>
      </c>
      <c r="E5617" s="124" t="s">
        <v>9886</v>
      </c>
      <c r="F5617" s="124" t="s">
        <v>3</v>
      </c>
      <c r="G5617" s="124">
        <v>1634307</v>
      </c>
      <c r="H5617" s="124"/>
      <c r="I5617" s="128" t="s">
        <v>11657</v>
      </c>
      <c r="J5617" s="124"/>
      <c r="K5617" s="124"/>
      <c r="L5617" s="124"/>
      <c r="M5617" s="124"/>
      <c r="N5617" s="193">
        <v>0</v>
      </c>
      <c r="O5617" s="193">
        <v>238.70000000000002</v>
      </c>
      <c r="P5617" s="124" t="s">
        <v>1314</v>
      </c>
    </row>
    <row r="5618" spans="1:16" ht="38.25">
      <c r="A5618" s="257">
        <v>373</v>
      </c>
      <c r="B5618" s="124"/>
      <c r="C5618" s="125" t="s">
        <v>1269</v>
      </c>
      <c r="D5618" s="191">
        <v>43277</v>
      </c>
      <c r="E5618" s="124" t="s">
        <v>9887</v>
      </c>
      <c r="F5618" s="124" t="s">
        <v>3</v>
      </c>
      <c r="G5618" s="124">
        <v>1634309</v>
      </c>
      <c r="H5618" s="124"/>
      <c r="I5618" s="128" t="s">
        <v>11658</v>
      </c>
      <c r="J5618" s="124"/>
      <c r="K5618" s="124"/>
      <c r="L5618" s="124"/>
      <c r="M5618" s="124"/>
      <c r="N5618" s="193">
        <v>0</v>
      </c>
      <c r="O5618" s="193">
        <v>1017</v>
      </c>
      <c r="P5618" s="124" t="s">
        <v>1314</v>
      </c>
    </row>
    <row r="5619" spans="1:16" ht="51">
      <c r="A5619" s="257">
        <v>212</v>
      </c>
      <c r="B5619" s="124"/>
      <c r="C5619" s="125" t="s">
        <v>761</v>
      </c>
      <c r="D5619" s="191">
        <v>43277</v>
      </c>
      <c r="E5619" s="124" t="s">
        <v>9888</v>
      </c>
      <c r="F5619" s="124" t="s">
        <v>3</v>
      </c>
      <c r="G5619" s="124">
        <v>1634319</v>
      </c>
      <c r="H5619" s="124"/>
      <c r="I5619" s="128" t="s">
        <v>11659</v>
      </c>
      <c r="J5619" s="124"/>
      <c r="K5619" s="124"/>
      <c r="L5619" s="124"/>
      <c r="M5619" s="124"/>
      <c r="N5619" s="193">
        <v>0</v>
      </c>
      <c r="O5619" s="193">
        <v>120</v>
      </c>
      <c r="P5619" s="124" t="s">
        <v>1314</v>
      </c>
    </row>
    <row r="5620" spans="1:16" ht="51">
      <c r="A5620" s="257">
        <v>130</v>
      </c>
      <c r="B5620" s="124"/>
      <c r="C5620" s="125" t="s">
        <v>727</v>
      </c>
      <c r="D5620" s="191">
        <v>43277</v>
      </c>
      <c r="E5620" s="124" t="s">
        <v>9889</v>
      </c>
      <c r="F5620" s="124" t="s">
        <v>3</v>
      </c>
      <c r="G5620" s="124">
        <v>1634334</v>
      </c>
      <c r="H5620" s="124"/>
      <c r="I5620" s="128" t="s">
        <v>11660</v>
      </c>
      <c r="J5620" s="124"/>
      <c r="K5620" s="124"/>
      <c r="L5620" s="124"/>
      <c r="M5620" s="124"/>
      <c r="N5620" s="193">
        <v>0</v>
      </c>
      <c r="O5620" s="193">
        <v>230</v>
      </c>
      <c r="P5620" s="124" t="s">
        <v>1314</v>
      </c>
    </row>
    <row r="5621" spans="1:16" ht="51">
      <c r="A5621" s="257">
        <v>70</v>
      </c>
      <c r="B5621" s="124"/>
      <c r="C5621" s="125" t="s">
        <v>705</v>
      </c>
      <c r="D5621" s="191">
        <v>43277</v>
      </c>
      <c r="E5621" s="124" t="s">
        <v>9890</v>
      </c>
      <c r="F5621" s="124" t="s">
        <v>3</v>
      </c>
      <c r="G5621" s="124">
        <v>1634335</v>
      </c>
      <c r="H5621" s="124"/>
      <c r="I5621" s="128" t="s">
        <v>11661</v>
      </c>
      <c r="J5621" s="124"/>
      <c r="K5621" s="124"/>
      <c r="L5621" s="124"/>
      <c r="M5621" s="124"/>
      <c r="N5621" s="193">
        <v>0</v>
      </c>
      <c r="O5621" s="193">
        <v>340</v>
      </c>
      <c r="P5621" s="124" t="s">
        <v>1314</v>
      </c>
    </row>
    <row r="5622" spans="1:16" ht="51">
      <c r="A5622" s="257" t="s">
        <v>619</v>
      </c>
      <c r="B5622" s="124"/>
      <c r="C5622" s="125" t="s">
        <v>713</v>
      </c>
      <c r="D5622" s="191">
        <v>43277</v>
      </c>
      <c r="E5622" s="124" t="s">
        <v>9891</v>
      </c>
      <c r="F5622" s="124" t="s">
        <v>3</v>
      </c>
      <c r="G5622" s="124">
        <v>1634349</v>
      </c>
      <c r="H5622" s="124"/>
      <c r="I5622" s="128" t="s">
        <v>11662</v>
      </c>
      <c r="J5622" s="124"/>
      <c r="K5622" s="124"/>
      <c r="L5622" s="124"/>
      <c r="M5622" s="124"/>
      <c r="N5622" s="193">
        <v>0</v>
      </c>
      <c r="O5622" s="193">
        <v>750.19</v>
      </c>
      <c r="P5622" s="124" t="s">
        <v>1314</v>
      </c>
    </row>
    <row r="5623" spans="1:16" ht="51">
      <c r="A5623" s="257">
        <v>373</v>
      </c>
      <c r="B5623" s="124"/>
      <c r="C5623" s="125" t="s">
        <v>1269</v>
      </c>
      <c r="D5623" s="191">
        <v>43277</v>
      </c>
      <c r="E5623" s="124" t="s">
        <v>9892</v>
      </c>
      <c r="F5623" s="124" t="s">
        <v>3</v>
      </c>
      <c r="G5623" s="124">
        <v>1634481</v>
      </c>
      <c r="H5623" s="124"/>
      <c r="I5623" s="128" t="s">
        <v>11663</v>
      </c>
      <c r="J5623" s="124"/>
      <c r="K5623" s="124"/>
      <c r="L5623" s="124"/>
      <c r="M5623" s="124"/>
      <c r="N5623" s="193">
        <v>0</v>
      </c>
      <c r="O5623" s="193">
        <v>2513.13</v>
      </c>
      <c r="P5623" s="124" t="s">
        <v>1314</v>
      </c>
    </row>
    <row r="5624" spans="1:16" ht="51">
      <c r="A5624" s="257">
        <v>681</v>
      </c>
      <c r="B5624" s="124"/>
      <c r="C5624" s="125" t="s">
        <v>237</v>
      </c>
      <c r="D5624" s="191">
        <v>43277</v>
      </c>
      <c r="E5624" s="124" t="s">
        <v>9893</v>
      </c>
      <c r="F5624" s="124" t="s">
        <v>3</v>
      </c>
      <c r="G5624" s="124">
        <v>1634497</v>
      </c>
      <c r="H5624" s="124"/>
      <c r="I5624" s="128" t="s">
        <v>11664</v>
      </c>
      <c r="J5624" s="124"/>
      <c r="K5624" s="124"/>
      <c r="L5624" s="124"/>
      <c r="M5624" s="124"/>
      <c r="N5624" s="193">
        <v>0</v>
      </c>
      <c r="O5624" s="193">
        <v>612</v>
      </c>
      <c r="P5624" s="124" t="s">
        <v>1314</v>
      </c>
    </row>
    <row r="5625" spans="1:16" ht="38.25">
      <c r="A5625" s="257">
        <v>212</v>
      </c>
      <c r="B5625" s="124"/>
      <c r="C5625" s="125" t="s">
        <v>761</v>
      </c>
      <c r="D5625" s="191">
        <v>43277</v>
      </c>
      <c r="E5625" s="124" t="s">
        <v>9894</v>
      </c>
      <c r="F5625" s="124" t="s">
        <v>3</v>
      </c>
      <c r="G5625" s="124">
        <v>1634506</v>
      </c>
      <c r="H5625" s="124"/>
      <c r="I5625" s="128" t="s">
        <v>11665</v>
      </c>
      <c r="J5625" s="124"/>
      <c r="K5625" s="124"/>
      <c r="L5625" s="124"/>
      <c r="M5625" s="124"/>
      <c r="N5625" s="193">
        <v>0</v>
      </c>
      <c r="O5625" s="193">
        <v>877.94</v>
      </c>
      <c r="P5625" s="124" t="s">
        <v>1314</v>
      </c>
    </row>
    <row r="5626" spans="1:16" ht="38.25">
      <c r="A5626" s="257">
        <v>292</v>
      </c>
      <c r="B5626" s="124"/>
      <c r="C5626" s="125" t="s">
        <v>152</v>
      </c>
      <c r="D5626" s="191">
        <v>43277</v>
      </c>
      <c r="E5626" s="124" t="s">
        <v>9895</v>
      </c>
      <c r="F5626" s="124" t="s">
        <v>3</v>
      </c>
      <c r="G5626" s="124">
        <v>1634512</v>
      </c>
      <c r="H5626" s="124"/>
      <c r="I5626" s="128" t="s">
        <v>11666</v>
      </c>
      <c r="J5626" s="124"/>
      <c r="K5626" s="124"/>
      <c r="L5626" s="124"/>
      <c r="M5626" s="124"/>
      <c r="N5626" s="193">
        <v>0</v>
      </c>
      <c r="O5626" s="193">
        <v>160</v>
      </c>
      <c r="P5626" s="124" t="s">
        <v>1314</v>
      </c>
    </row>
    <row r="5627" spans="1:16" ht="38.25">
      <c r="A5627" s="257">
        <v>292</v>
      </c>
      <c r="B5627" s="124"/>
      <c r="C5627" s="125" t="s">
        <v>152</v>
      </c>
      <c r="D5627" s="191">
        <v>43277</v>
      </c>
      <c r="E5627" s="124" t="s">
        <v>9896</v>
      </c>
      <c r="F5627" s="124" t="s">
        <v>3</v>
      </c>
      <c r="G5627" s="124">
        <v>1634513</v>
      </c>
      <c r="H5627" s="124"/>
      <c r="I5627" s="128" t="s">
        <v>11666</v>
      </c>
      <c r="J5627" s="124"/>
      <c r="K5627" s="124"/>
      <c r="L5627" s="124"/>
      <c r="M5627" s="124"/>
      <c r="N5627" s="193">
        <v>0</v>
      </c>
      <c r="O5627" s="193">
        <v>99.25</v>
      </c>
      <c r="P5627" s="124" t="s">
        <v>1314</v>
      </c>
    </row>
    <row r="5628" spans="1:16" ht="38.25">
      <c r="A5628" s="257">
        <v>592</v>
      </c>
      <c r="B5628" s="124"/>
      <c r="C5628" s="125" t="s">
        <v>862</v>
      </c>
      <c r="D5628" s="191">
        <v>43277</v>
      </c>
      <c r="E5628" s="124" t="s">
        <v>9897</v>
      </c>
      <c r="F5628" s="124" t="s">
        <v>3</v>
      </c>
      <c r="G5628" s="124">
        <v>1634520</v>
      </c>
      <c r="H5628" s="124"/>
      <c r="I5628" s="128" t="s">
        <v>11505</v>
      </c>
      <c r="J5628" s="124"/>
      <c r="K5628" s="124"/>
      <c r="L5628" s="124"/>
      <c r="M5628" s="124"/>
      <c r="N5628" s="193">
        <v>0</v>
      </c>
      <c r="O5628" s="193">
        <v>25090</v>
      </c>
      <c r="P5628" s="124" t="s">
        <v>1314</v>
      </c>
    </row>
    <row r="5629" spans="1:16" ht="38.25">
      <c r="A5629" s="257">
        <v>592</v>
      </c>
      <c r="B5629" s="124"/>
      <c r="C5629" s="125" t="s">
        <v>862</v>
      </c>
      <c r="D5629" s="191">
        <v>43277</v>
      </c>
      <c r="E5629" s="124" t="s">
        <v>9898</v>
      </c>
      <c r="F5629" s="124" t="s">
        <v>3</v>
      </c>
      <c r="G5629" s="124">
        <v>1634521</v>
      </c>
      <c r="H5629" s="124"/>
      <c r="I5629" s="128" t="s">
        <v>11505</v>
      </c>
      <c r="J5629" s="124"/>
      <c r="K5629" s="124"/>
      <c r="L5629" s="124"/>
      <c r="M5629" s="124"/>
      <c r="N5629" s="193">
        <v>0</v>
      </c>
      <c r="O5629" s="193">
        <v>23.900000000000002</v>
      </c>
      <c r="P5629" s="124" t="s">
        <v>1314</v>
      </c>
    </row>
    <row r="5630" spans="1:16" ht="51">
      <c r="A5630" s="257">
        <v>81</v>
      </c>
      <c r="B5630" s="124"/>
      <c r="C5630" s="125" t="s">
        <v>709</v>
      </c>
      <c r="D5630" s="191">
        <v>43277</v>
      </c>
      <c r="E5630" s="124" t="s">
        <v>9899</v>
      </c>
      <c r="F5630" s="124" t="s">
        <v>3</v>
      </c>
      <c r="G5630" s="124">
        <v>1634545</v>
      </c>
      <c r="H5630" s="124"/>
      <c r="I5630" s="128" t="s">
        <v>11667</v>
      </c>
      <c r="J5630" s="124"/>
      <c r="K5630" s="124"/>
      <c r="L5630" s="124"/>
      <c r="M5630" s="124"/>
      <c r="N5630" s="193">
        <v>0</v>
      </c>
      <c r="O5630" s="193">
        <v>8.5400000000000009</v>
      </c>
      <c r="P5630" s="124" t="s">
        <v>1314</v>
      </c>
    </row>
    <row r="5631" spans="1:16" ht="51">
      <c r="A5631" s="257">
        <v>81</v>
      </c>
      <c r="B5631" s="124"/>
      <c r="C5631" s="125" t="s">
        <v>709</v>
      </c>
      <c r="D5631" s="191">
        <v>43277</v>
      </c>
      <c r="E5631" s="124" t="s">
        <v>9900</v>
      </c>
      <c r="F5631" s="124" t="s">
        <v>3</v>
      </c>
      <c r="G5631" s="124">
        <v>1634548</v>
      </c>
      <c r="H5631" s="124"/>
      <c r="I5631" s="128" t="s">
        <v>11668</v>
      </c>
      <c r="J5631" s="124"/>
      <c r="K5631" s="124"/>
      <c r="L5631" s="124"/>
      <c r="M5631" s="124"/>
      <c r="N5631" s="193">
        <v>0</v>
      </c>
      <c r="O5631" s="193">
        <v>242.17000000000002</v>
      </c>
      <c r="P5631" s="124" t="s">
        <v>1314</v>
      </c>
    </row>
    <row r="5632" spans="1:16" ht="51">
      <c r="A5632" s="257">
        <v>47</v>
      </c>
      <c r="B5632" s="124"/>
      <c r="C5632" s="125" t="s">
        <v>699</v>
      </c>
      <c r="D5632" s="191">
        <v>43277</v>
      </c>
      <c r="E5632" s="124" t="s">
        <v>9901</v>
      </c>
      <c r="F5632" s="124" t="s">
        <v>3</v>
      </c>
      <c r="G5632" s="124">
        <v>1634352</v>
      </c>
      <c r="H5632" s="124"/>
      <c r="I5632" s="128" t="s">
        <v>11669</v>
      </c>
      <c r="J5632" s="124"/>
      <c r="K5632" s="124"/>
      <c r="L5632" s="124"/>
      <c r="M5632" s="124"/>
      <c r="N5632" s="193">
        <v>0</v>
      </c>
      <c r="O5632" s="193">
        <v>6337.43</v>
      </c>
      <c r="P5632" s="124" t="s">
        <v>1314</v>
      </c>
    </row>
    <row r="5633" spans="1:16" ht="51">
      <c r="A5633" s="257" t="s">
        <v>619</v>
      </c>
      <c r="B5633" s="124"/>
      <c r="C5633" s="125" t="s">
        <v>713</v>
      </c>
      <c r="D5633" s="191">
        <v>43277</v>
      </c>
      <c r="E5633" s="124" t="s">
        <v>9902</v>
      </c>
      <c r="F5633" s="124" t="s">
        <v>3</v>
      </c>
      <c r="G5633" s="124">
        <v>1634360</v>
      </c>
      <c r="H5633" s="124"/>
      <c r="I5633" s="128" t="s">
        <v>11670</v>
      </c>
      <c r="J5633" s="124"/>
      <c r="K5633" s="124"/>
      <c r="L5633" s="124"/>
      <c r="M5633" s="124"/>
      <c r="N5633" s="193">
        <v>0</v>
      </c>
      <c r="O5633" s="193">
        <v>46172.39</v>
      </c>
      <c r="P5633" s="124" t="s">
        <v>1314</v>
      </c>
    </row>
    <row r="5634" spans="1:16" ht="38.25">
      <c r="A5634" s="257">
        <v>373</v>
      </c>
      <c r="B5634" s="124"/>
      <c r="C5634" s="125" t="s">
        <v>1269</v>
      </c>
      <c r="D5634" s="191">
        <v>43277</v>
      </c>
      <c r="E5634" s="124" t="s">
        <v>9903</v>
      </c>
      <c r="F5634" s="124" t="s">
        <v>3</v>
      </c>
      <c r="G5634" s="124">
        <v>1634379</v>
      </c>
      <c r="H5634" s="124"/>
      <c r="I5634" s="128" t="s">
        <v>11671</v>
      </c>
      <c r="J5634" s="124"/>
      <c r="K5634" s="124"/>
      <c r="L5634" s="124"/>
      <c r="M5634" s="124"/>
      <c r="N5634" s="193">
        <v>0</v>
      </c>
      <c r="O5634" s="193">
        <v>63.25</v>
      </c>
      <c r="P5634" s="124" t="s">
        <v>1314</v>
      </c>
    </row>
    <row r="5635" spans="1:16" ht="51">
      <c r="A5635" s="257" t="s">
        <v>619</v>
      </c>
      <c r="B5635" s="124"/>
      <c r="C5635" s="125" t="s">
        <v>713</v>
      </c>
      <c r="D5635" s="191">
        <v>43277</v>
      </c>
      <c r="E5635" s="124" t="s">
        <v>9904</v>
      </c>
      <c r="F5635" s="124" t="s">
        <v>3</v>
      </c>
      <c r="G5635" s="124">
        <v>1634408</v>
      </c>
      <c r="H5635" s="124"/>
      <c r="I5635" s="128" t="s">
        <v>11672</v>
      </c>
      <c r="J5635" s="124"/>
      <c r="K5635" s="124"/>
      <c r="L5635" s="124"/>
      <c r="M5635" s="124"/>
      <c r="N5635" s="193">
        <v>0</v>
      </c>
      <c r="O5635" s="193">
        <v>140</v>
      </c>
      <c r="P5635" s="124" t="s">
        <v>1314</v>
      </c>
    </row>
    <row r="5636" spans="1:16" ht="51">
      <c r="A5636" s="257" t="s">
        <v>619</v>
      </c>
      <c r="B5636" s="124"/>
      <c r="C5636" s="125" t="s">
        <v>713</v>
      </c>
      <c r="D5636" s="191">
        <v>43277</v>
      </c>
      <c r="E5636" s="124" t="s">
        <v>9905</v>
      </c>
      <c r="F5636" s="124" t="s">
        <v>3</v>
      </c>
      <c r="G5636" s="124">
        <v>1634411</v>
      </c>
      <c r="H5636" s="124"/>
      <c r="I5636" s="128" t="s">
        <v>11673</v>
      </c>
      <c r="J5636" s="124"/>
      <c r="K5636" s="124"/>
      <c r="L5636" s="124"/>
      <c r="M5636" s="124"/>
      <c r="N5636" s="193">
        <v>0</v>
      </c>
      <c r="O5636" s="193">
        <v>140</v>
      </c>
      <c r="P5636" s="124" t="s">
        <v>1314</v>
      </c>
    </row>
    <row r="5637" spans="1:16" ht="51">
      <c r="A5637" s="257" t="s">
        <v>619</v>
      </c>
      <c r="B5637" s="124"/>
      <c r="C5637" s="125" t="s">
        <v>713</v>
      </c>
      <c r="D5637" s="191">
        <v>43277</v>
      </c>
      <c r="E5637" s="124" t="s">
        <v>9906</v>
      </c>
      <c r="F5637" s="124" t="s">
        <v>3</v>
      </c>
      <c r="G5637" s="124">
        <v>1634417</v>
      </c>
      <c r="H5637" s="124"/>
      <c r="I5637" s="128" t="s">
        <v>11674</v>
      </c>
      <c r="J5637" s="124"/>
      <c r="K5637" s="124"/>
      <c r="L5637" s="124"/>
      <c r="M5637" s="124"/>
      <c r="N5637" s="193">
        <v>0</v>
      </c>
      <c r="O5637" s="193">
        <v>80</v>
      </c>
      <c r="P5637" s="124" t="s">
        <v>1314</v>
      </c>
    </row>
    <row r="5638" spans="1:16" ht="63.75">
      <c r="A5638" s="257">
        <v>35</v>
      </c>
      <c r="B5638" s="124"/>
      <c r="C5638" s="125" t="s">
        <v>696</v>
      </c>
      <c r="D5638" s="191">
        <v>43277</v>
      </c>
      <c r="E5638" s="124" t="s">
        <v>9907</v>
      </c>
      <c r="F5638" s="124" t="s">
        <v>3</v>
      </c>
      <c r="G5638" s="124">
        <v>1634389</v>
      </c>
      <c r="H5638" s="124"/>
      <c r="I5638" s="128" t="s">
        <v>11675</v>
      </c>
      <c r="J5638" s="124"/>
      <c r="K5638" s="124"/>
      <c r="L5638" s="124"/>
      <c r="M5638" s="124"/>
      <c r="N5638" s="193">
        <v>0</v>
      </c>
      <c r="O5638" s="193">
        <v>93980</v>
      </c>
      <c r="P5638" s="124" t="s">
        <v>1314</v>
      </c>
    </row>
    <row r="5639" spans="1:16" ht="63.75">
      <c r="A5639" s="257" t="s">
        <v>619</v>
      </c>
      <c r="B5639" s="124"/>
      <c r="C5639" s="125" t="s">
        <v>713</v>
      </c>
      <c r="D5639" s="191">
        <v>43277</v>
      </c>
      <c r="E5639" s="124" t="s">
        <v>9908</v>
      </c>
      <c r="F5639" s="124" t="s">
        <v>3</v>
      </c>
      <c r="G5639" s="124">
        <v>1634272</v>
      </c>
      <c r="H5639" s="124"/>
      <c r="I5639" s="128" t="s">
        <v>11676</v>
      </c>
      <c r="J5639" s="124"/>
      <c r="K5639" s="124"/>
      <c r="L5639" s="124"/>
      <c r="M5639" s="124"/>
      <c r="N5639" s="193">
        <v>0</v>
      </c>
      <c r="O5639" s="193">
        <v>401</v>
      </c>
      <c r="P5639" s="124" t="s">
        <v>1314</v>
      </c>
    </row>
    <row r="5640" spans="1:16" ht="63.75">
      <c r="A5640" s="257">
        <v>660</v>
      </c>
      <c r="B5640" s="124"/>
      <c r="C5640" s="125" t="s">
        <v>233</v>
      </c>
      <c r="D5640" s="191">
        <v>43277</v>
      </c>
      <c r="E5640" s="124" t="s">
        <v>9909</v>
      </c>
      <c r="F5640" s="124" t="s">
        <v>3</v>
      </c>
      <c r="G5640" s="124">
        <v>1634288</v>
      </c>
      <c r="H5640" s="124"/>
      <c r="I5640" s="128" t="s">
        <v>11677</v>
      </c>
      <c r="J5640" s="124"/>
      <c r="K5640" s="124"/>
      <c r="L5640" s="124"/>
      <c r="M5640" s="124"/>
      <c r="N5640" s="193">
        <v>0</v>
      </c>
      <c r="O5640" s="193">
        <v>612</v>
      </c>
      <c r="P5640" s="124" t="s">
        <v>1314</v>
      </c>
    </row>
    <row r="5641" spans="1:16" ht="63.75">
      <c r="A5641" s="257">
        <v>513</v>
      </c>
      <c r="B5641" s="124"/>
      <c r="C5641" s="125" t="s">
        <v>201</v>
      </c>
      <c r="D5641" s="191">
        <v>43277</v>
      </c>
      <c r="E5641" s="124" t="s">
        <v>9910</v>
      </c>
      <c r="F5641" s="124" t="s">
        <v>15</v>
      </c>
      <c r="G5641" s="124">
        <v>768428</v>
      </c>
      <c r="H5641" s="124"/>
      <c r="I5641" s="128" t="s">
        <v>11678</v>
      </c>
      <c r="J5641" s="124"/>
      <c r="K5641" s="124"/>
      <c r="L5641" s="124"/>
      <c r="M5641" s="124"/>
      <c r="N5641" s="193">
        <v>50</v>
      </c>
      <c r="O5641" s="193">
        <v>0</v>
      </c>
      <c r="P5641" s="124" t="s">
        <v>1314</v>
      </c>
    </row>
    <row r="5642" spans="1:16" ht="76.5">
      <c r="A5642" s="257">
        <v>25</v>
      </c>
      <c r="B5642" s="124"/>
      <c r="C5642" s="125" t="s">
        <v>694</v>
      </c>
      <c r="D5642" s="191">
        <v>43277</v>
      </c>
      <c r="E5642" s="124" t="s">
        <v>9911</v>
      </c>
      <c r="F5642" s="124" t="s">
        <v>1315</v>
      </c>
      <c r="G5642" s="124">
        <v>18177788</v>
      </c>
      <c r="H5642" s="124"/>
      <c r="I5642" s="128" t="s">
        <v>11679</v>
      </c>
      <c r="J5642" s="124"/>
      <c r="K5642" s="124"/>
      <c r="L5642" s="124"/>
      <c r="M5642" s="124"/>
      <c r="N5642" s="193">
        <v>1101597.58</v>
      </c>
      <c r="O5642" s="193">
        <v>0</v>
      </c>
      <c r="P5642" s="124" t="s">
        <v>1314</v>
      </c>
    </row>
    <row r="5643" spans="1:16" ht="76.5">
      <c r="A5643" s="257">
        <v>25</v>
      </c>
      <c r="B5643" s="124"/>
      <c r="C5643" s="125" t="s">
        <v>694</v>
      </c>
      <c r="D5643" s="191">
        <v>43277</v>
      </c>
      <c r="E5643" s="124" t="s">
        <v>9912</v>
      </c>
      <c r="F5643" s="124" t="s">
        <v>1315</v>
      </c>
      <c r="G5643" s="124">
        <v>18176745</v>
      </c>
      <c r="H5643" s="124"/>
      <c r="I5643" s="128" t="s">
        <v>11680</v>
      </c>
      <c r="J5643" s="124"/>
      <c r="K5643" s="124"/>
      <c r="L5643" s="124"/>
      <c r="M5643" s="124"/>
      <c r="N5643" s="193">
        <v>718956.63</v>
      </c>
      <c r="O5643" s="193">
        <v>0</v>
      </c>
      <c r="P5643" s="124" t="s">
        <v>1314</v>
      </c>
    </row>
    <row r="5644" spans="1:16" ht="76.5">
      <c r="A5644" s="257">
        <v>25</v>
      </c>
      <c r="B5644" s="124"/>
      <c r="C5644" s="125" t="s">
        <v>694</v>
      </c>
      <c r="D5644" s="191">
        <v>43277</v>
      </c>
      <c r="E5644" s="124" t="s">
        <v>9913</v>
      </c>
      <c r="F5644" s="124" t="s">
        <v>1315</v>
      </c>
      <c r="G5644" s="124">
        <v>18177430</v>
      </c>
      <c r="H5644" s="124"/>
      <c r="I5644" s="128" t="s">
        <v>11681</v>
      </c>
      <c r="J5644" s="124"/>
      <c r="K5644" s="124"/>
      <c r="L5644" s="124"/>
      <c r="M5644" s="124"/>
      <c r="N5644" s="193">
        <v>176267.9</v>
      </c>
      <c r="O5644" s="193">
        <v>0</v>
      </c>
      <c r="P5644" s="124" t="s">
        <v>1314</v>
      </c>
    </row>
    <row r="5645" spans="1:16" ht="76.5">
      <c r="A5645" s="257">
        <v>25</v>
      </c>
      <c r="B5645" s="124"/>
      <c r="C5645" s="125" t="s">
        <v>694</v>
      </c>
      <c r="D5645" s="191">
        <v>43277</v>
      </c>
      <c r="E5645" s="124" t="s">
        <v>9914</v>
      </c>
      <c r="F5645" s="124" t="s">
        <v>1315</v>
      </c>
      <c r="G5645" s="124">
        <v>18177431</v>
      </c>
      <c r="H5645" s="124"/>
      <c r="I5645" s="128" t="s">
        <v>11682</v>
      </c>
      <c r="J5645" s="124"/>
      <c r="K5645" s="124"/>
      <c r="L5645" s="124"/>
      <c r="M5645" s="124"/>
      <c r="N5645" s="193">
        <v>45012.73</v>
      </c>
      <c r="O5645" s="193">
        <v>0</v>
      </c>
      <c r="P5645" s="124" t="s">
        <v>1314</v>
      </c>
    </row>
    <row r="5646" spans="1:16" ht="76.5">
      <c r="A5646" s="257">
        <v>25</v>
      </c>
      <c r="B5646" s="124"/>
      <c r="C5646" s="125" t="s">
        <v>694</v>
      </c>
      <c r="D5646" s="191">
        <v>43277</v>
      </c>
      <c r="E5646" s="124" t="s">
        <v>9915</v>
      </c>
      <c r="F5646" s="124" t="s">
        <v>1315</v>
      </c>
      <c r="G5646" s="124">
        <v>18177432</v>
      </c>
      <c r="H5646" s="124"/>
      <c r="I5646" s="128" t="s">
        <v>6101</v>
      </c>
      <c r="J5646" s="124"/>
      <c r="K5646" s="124"/>
      <c r="L5646" s="124"/>
      <c r="M5646" s="124"/>
      <c r="N5646" s="193">
        <v>475112.42</v>
      </c>
      <c r="O5646" s="193">
        <v>0</v>
      </c>
      <c r="P5646" s="124" t="s">
        <v>1314</v>
      </c>
    </row>
    <row r="5647" spans="1:16" ht="76.5">
      <c r="A5647" s="257">
        <v>25</v>
      </c>
      <c r="B5647" s="124"/>
      <c r="C5647" s="125" t="s">
        <v>694</v>
      </c>
      <c r="D5647" s="191">
        <v>43277</v>
      </c>
      <c r="E5647" s="124" t="s">
        <v>9916</v>
      </c>
      <c r="F5647" s="124" t="s">
        <v>1315</v>
      </c>
      <c r="G5647" s="124">
        <v>18177489</v>
      </c>
      <c r="H5647" s="124"/>
      <c r="I5647" s="128" t="s">
        <v>11683</v>
      </c>
      <c r="J5647" s="124"/>
      <c r="K5647" s="124"/>
      <c r="L5647" s="124"/>
      <c r="M5647" s="124"/>
      <c r="N5647" s="193">
        <v>555235.30000000005</v>
      </c>
      <c r="O5647" s="193">
        <v>0</v>
      </c>
      <c r="P5647" s="124" t="s">
        <v>1314</v>
      </c>
    </row>
    <row r="5648" spans="1:16" ht="76.5">
      <c r="A5648" s="257">
        <v>25</v>
      </c>
      <c r="B5648" s="124"/>
      <c r="C5648" s="125" t="s">
        <v>694</v>
      </c>
      <c r="D5648" s="191">
        <v>43277</v>
      </c>
      <c r="E5648" s="124" t="s">
        <v>9917</v>
      </c>
      <c r="F5648" s="124" t="s">
        <v>1315</v>
      </c>
      <c r="G5648" s="124">
        <v>18177508</v>
      </c>
      <c r="H5648" s="124"/>
      <c r="I5648" s="128" t="s">
        <v>11684</v>
      </c>
      <c r="J5648" s="124"/>
      <c r="K5648" s="124"/>
      <c r="L5648" s="124"/>
      <c r="M5648" s="124"/>
      <c r="N5648" s="193">
        <v>104140.78</v>
      </c>
      <c r="O5648" s="193">
        <v>0</v>
      </c>
      <c r="P5648" s="124" t="s">
        <v>1314</v>
      </c>
    </row>
    <row r="5649" spans="1:16" ht="76.5">
      <c r="A5649" s="257">
        <v>25</v>
      </c>
      <c r="B5649" s="124"/>
      <c r="C5649" s="125" t="s">
        <v>694</v>
      </c>
      <c r="D5649" s="191">
        <v>43277</v>
      </c>
      <c r="E5649" s="124" t="s">
        <v>9918</v>
      </c>
      <c r="F5649" s="124" t="s">
        <v>1315</v>
      </c>
      <c r="G5649" s="124">
        <v>18118145</v>
      </c>
      <c r="H5649" s="124"/>
      <c r="I5649" s="128" t="s">
        <v>11685</v>
      </c>
      <c r="J5649" s="124"/>
      <c r="K5649" s="124"/>
      <c r="L5649" s="124"/>
      <c r="M5649" s="124"/>
      <c r="N5649" s="193">
        <v>467098.53</v>
      </c>
      <c r="O5649" s="193">
        <v>0</v>
      </c>
      <c r="P5649" s="124" t="s">
        <v>1314</v>
      </c>
    </row>
    <row r="5650" spans="1:16" ht="76.5">
      <c r="A5650" s="257">
        <v>25</v>
      </c>
      <c r="B5650" s="124"/>
      <c r="C5650" s="125" t="s">
        <v>694</v>
      </c>
      <c r="D5650" s="191">
        <v>43277</v>
      </c>
      <c r="E5650" s="124" t="s">
        <v>9919</v>
      </c>
      <c r="F5650" s="124" t="s">
        <v>1315</v>
      </c>
      <c r="G5650" s="124">
        <v>18177514</v>
      </c>
      <c r="H5650" s="124"/>
      <c r="I5650" s="128" t="s">
        <v>11686</v>
      </c>
      <c r="J5650" s="124"/>
      <c r="K5650" s="124"/>
      <c r="L5650" s="124"/>
      <c r="M5650" s="124"/>
      <c r="N5650" s="193">
        <v>304456.98</v>
      </c>
      <c r="O5650" s="193">
        <v>0</v>
      </c>
      <c r="P5650" s="124" t="s">
        <v>1314</v>
      </c>
    </row>
    <row r="5651" spans="1:16" ht="76.5">
      <c r="A5651" s="257">
        <v>25</v>
      </c>
      <c r="B5651" s="124"/>
      <c r="C5651" s="125" t="s">
        <v>694</v>
      </c>
      <c r="D5651" s="191">
        <v>43277</v>
      </c>
      <c r="E5651" s="124" t="s">
        <v>9920</v>
      </c>
      <c r="F5651" s="124" t="s">
        <v>1315</v>
      </c>
      <c r="G5651" s="124">
        <v>18177375</v>
      </c>
      <c r="H5651" s="124"/>
      <c r="I5651" s="128" t="s">
        <v>11687</v>
      </c>
      <c r="J5651" s="124"/>
      <c r="K5651" s="124"/>
      <c r="L5651" s="124"/>
      <c r="M5651" s="124"/>
      <c r="N5651" s="193">
        <v>999873.03</v>
      </c>
      <c r="O5651" s="193">
        <v>0</v>
      </c>
      <c r="P5651" s="124" t="s">
        <v>1314</v>
      </c>
    </row>
    <row r="5652" spans="1:16" ht="76.5">
      <c r="A5652" s="257">
        <v>25</v>
      </c>
      <c r="B5652" s="124"/>
      <c r="C5652" s="125" t="s">
        <v>694</v>
      </c>
      <c r="D5652" s="191">
        <v>43277</v>
      </c>
      <c r="E5652" s="124" t="s">
        <v>9921</v>
      </c>
      <c r="F5652" s="124" t="s">
        <v>1315</v>
      </c>
      <c r="G5652" s="124">
        <v>18177355</v>
      </c>
      <c r="H5652" s="124"/>
      <c r="I5652" s="128" t="s">
        <v>11688</v>
      </c>
      <c r="J5652" s="124"/>
      <c r="K5652" s="124"/>
      <c r="L5652" s="124"/>
      <c r="M5652" s="124"/>
      <c r="N5652" s="193">
        <v>921958.89</v>
      </c>
      <c r="O5652" s="193">
        <v>0</v>
      </c>
      <c r="P5652" s="124" t="s">
        <v>1314</v>
      </c>
    </row>
    <row r="5653" spans="1:16" ht="76.5">
      <c r="A5653" s="257">
        <v>25</v>
      </c>
      <c r="B5653" s="124"/>
      <c r="C5653" s="125" t="s">
        <v>694</v>
      </c>
      <c r="D5653" s="191">
        <v>43277</v>
      </c>
      <c r="E5653" s="124" t="s">
        <v>9922</v>
      </c>
      <c r="F5653" s="124" t="s">
        <v>1315</v>
      </c>
      <c r="G5653" s="124">
        <v>18177351</v>
      </c>
      <c r="H5653" s="124"/>
      <c r="I5653" s="128" t="s">
        <v>11689</v>
      </c>
      <c r="J5653" s="124"/>
      <c r="K5653" s="124"/>
      <c r="L5653" s="124"/>
      <c r="M5653" s="124"/>
      <c r="N5653" s="193">
        <v>337828.1</v>
      </c>
      <c r="O5653" s="193">
        <v>0</v>
      </c>
      <c r="P5653" s="124" t="s">
        <v>1314</v>
      </c>
    </row>
    <row r="5654" spans="1:16" ht="76.5">
      <c r="A5654" s="257">
        <v>598</v>
      </c>
      <c r="B5654" s="124"/>
      <c r="C5654" s="125" t="s">
        <v>6201</v>
      </c>
      <c r="D5654" s="191">
        <v>43277</v>
      </c>
      <c r="E5654" s="124" t="s">
        <v>9923</v>
      </c>
      <c r="F5654" s="124" t="s">
        <v>6</v>
      </c>
      <c r="G5654" s="124">
        <v>925220</v>
      </c>
      <c r="H5654" s="124"/>
      <c r="I5654" s="128" t="s">
        <v>11690</v>
      </c>
      <c r="J5654" s="124"/>
      <c r="K5654" s="124"/>
      <c r="L5654" s="124"/>
      <c r="M5654" s="124"/>
      <c r="N5654" s="193">
        <v>0</v>
      </c>
      <c r="O5654" s="193">
        <v>11357092</v>
      </c>
      <c r="P5654" s="124" t="s">
        <v>1314</v>
      </c>
    </row>
    <row r="5655" spans="1:16" ht="76.5">
      <c r="A5655" s="257">
        <v>25</v>
      </c>
      <c r="B5655" s="124"/>
      <c r="C5655" s="125" t="s">
        <v>694</v>
      </c>
      <c r="D5655" s="191">
        <v>43277</v>
      </c>
      <c r="E5655" s="124" t="s">
        <v>9924</v>
      </c>
      <c r="F5655" s="124" t="s">
        <v>1315</v>
      </c>
      <c r="G5655" s="124">
        <v>18173362</v>
      </c>
      <c r="H5655" s="124"/>
      <c r="I5655" s="128" t="s">
        <v>11691</v>
      </c>
      <c r="J5655" s="124"/>
      <c r="K5655" s="124"/>
      <c r="L5655" s="124"/>
      <c r="M5655" s="124"/>
      <c r="N5655" s="193">
        <v>52892.91</v>
      </c>
      <c r="O5655" s="193">
        <v>0</v>
      </c>
      <c r="P5655" s="124" t="s">
        <v>1314</v>
      </c>
    </row>
    <row r="5656" spans="1:16" ht="76.5">
      <c r="A5656" s="257">
        <v>25</v>
      </c>
      <c r="B5656" s="124"/>
      <c r="C5656" s="125" t="s">
        <v>694</v>
      </c>
      <c r="D5656" s="191">
        <v>43277</v>
      </c>
      <c r="E5656" s="124" t="s">
        <v>9925</v>
      </c>
      <c r="F5656" s="124" t="s">
        <v>1315</v>
      </c>
      <c r="G5656" s="124">
        <v>18177424</v>
      </c>
      <c r="H5656" s="124"/>
      <c r="I5656" s="128" t="s">
        <v>11692</v>
      </c>
      <c r="J5656" s="124"/>
      <c r="K5656" s="124"/>
      <c r="L5656" s="124"/>
      <c r="M5656" s="124"/>
      <c r="N5656" s="193">
        <v>144353.70000000001</v>
      </c>
      <c r="O5656" s="193">
        <v>0</v>
      </c>
      <c r="P5656" s="124" t="s">
        <v>1314</v>
      </c>
    </row>
    <row r="5657" spans="1:16" ht="76.5">
      <c r="A5657" s="257">
        <v>25</v>
      </c>
      <c r="B5657" s="124"/>
      <c r="C5657" s="125" t="s">
        <v>694</v>
      </c>
      <c r="D5657" s="191">
        <v>43277</v>
      </c>
      <c r="E5657" s="124" t="s">
        <v>9926</v>
      </c>
      <c r="F5657" s="124" t="s">
        <v>1315</v>
      </c>
      <c r="G5657" s="124">
        <v>18177423</v>
      </c>
      <c r="H5657" s="124"/>
      <c r="I5657" s="128" t="s">
        <v>11693</v>
      </c>
      <c r="J5657" s="124"/>
      <c r="K5657" s="124"/>
      <c r="L5657" s="124"/>
      <c r="M5657" s="124"/>
      <c r="N5657" s="193">
        <v>90958.76</v>
      </c>
      <c r="O5657" s="193">
        <v>0</v>
      </c>
      <c r="P5657" s="124" t="s">
        <v>1314</v>
      </c>
    </row>
    <row r="5658" spans="1:16" ht="76.5">
      <c r="A5658" s="257">
        <v>25</v>
      </c>
      <c r="B5658" s="124"/>
      <c r="C5658" s="125" t="s">
        <v>694</v>
      </c>
      <c r="D5658" s="191">
        <v>43277</v>
      </c>
      <c r="E5658" s="124" t="s">
        <v>9927</v>
      </c>
      <c r="F5658" s="124" t="s">
        <v>1315</v>
      </c>
      <c r="G5658" s="124">
        <v>18177393</v>
      </c>
      <c r="H5658" s="124"/>
      <c r="I5658" s="128" t="s">
        <v>11694</v>
      </c>
      <c r="J5658" s="124"/>
      <c r="K5658" s="124"/>
      <c r="L5658" s="124"/>
      <c r="M5658" s="124"/>
      <c r="N5658" s="193">
        <v>398822.63</v>
      </c>
      <c r="O5658" s="193">
        <v>0</v>
      </c>
      <c r="P5658" s="124" t="s">
        <v>1314</v>
      </c>
    </row>
    <row r="5659" spans="1:16" ht="76.5">
      <c r="A5659" s="257">
        <v>25</v>
      </c>
      <c r="B5659" s="124"/>
      <c r="C5659" s="125" t="s">
        <v>694</v>
      </c>
      <c r="D5659" s="191">
        <v>43277</v>
      </c>
      <c r="E5659" s="124" t="s">
        <v>9928</v>
      </c>
      <c r="F5659" s="124" t="s">
        <v>1315</v>
      </c>
      <c r="G5659" s="124">
        <v>18177391</v>
      </c>
      <c r="H5659" s="124"/>
      <c r="I5659" s="128" t="s">
        <v>11695</v>
      </c>
      <c r="J5659" s="124"/>
      <c r="K5659" s="124"/>
      <c r="L5659" s="124"/>
      <c r="M5659" s="124"/>
      <c r="N5659" s="193">
        <v>548464.41</v>
      </c>
      <c r="O5659" s="193">
        <v>0</v>
      </c>
      <c r="P5659" s="124" t="s">
        <v>1314</v>
      </c>
    </row>
    <row r="5660" spans="1:16" ht="76.5">
      <c r="A5660" s="257">
        <v>25</v>
      </c>
      <c r="B5660" s="124"/>
      <c r="C5660" s="125" t="s">
        <v>694</v>
      </c>
      <c r="D5660" s="191">
        <v>43277</v>
      </c>
      <c r="E5660" s="124" t="s">
        <v>9929</v>
      </c>
      <c r="F5660" s="124" t="s">
        <v>1315</v>
      </c>
      <c r="G5660" s="124">
        <v>18177380</v>
      </c>
      <c r="H5660" s="124"/>
      <c r="I5660" s="128" t="s">
        <v>11696</v>
      </c>
      <c r="J5660" s="124"/>
      <c r="K5660" s="124"/>
      <c r="L5660" s="124"/>
      <c r="M5660" s="124"/>
      <c r="N5660" s="193">
        <v>58986.78</v>
      </c>
      <c r="O5660" s="193">
        <v>0</v>
      </c>
      <c r="P5660" s="124" t="s">
        <v>1314</v>
      </c>
    </row>
    <row r="5661" spans="1:16" ht="76.5">
      <c r="A5661" s="257">
        <v>25</v>
      </c>
      <c r="B5661" s="124"/>
      <c r="C5661" s="125" t="s">
        <v>694</v>
      </c>
      <c r="D5661" s="191">
        <v>43277</v>
      </c>
      <c r="E5661" s="124" t="s">
        <v>9930</v>
      </c>
      <c r="F5661" s="124" t="s">
        <v>1315</v>
      </c>
      <c r="G5661" s="124">
        <v>18175662</v>
      </c>
      <c r="H5661" s="124"/>
      <c r="I5661" s="128" t="s">
        <v>11697</v>
      </c>
      <c r="J5661" s="124"/>
      <c r="K5661" s="124"/>
      <c r="L5661" s="124"/>
      <c r="M5661" s="124"/>
      <c r="N5661" s="193">
        <v>550722.6</v>
      </c>
      <c r="O5661" s="193">
        <v>0</v>
      </c>
      <c r="P5661" s="124" t="s">
        <v>1314</v>
      </c>
    </row>
    <row r="5662" spans="1:16" ht="76.5">
      <c r="A5662" s="257">
        <v>25</v>
      </c>
      <c r="B5662" s="124"/>
      <c r="C5662" s="125" t="s">
        <v>694</v>
      </c>
      <c r="D5662" s="191">
        <v>43277</v>
      </c>
      <c r="E5662" s="124" t="s">
        <v>9931</v>
      </c>
      <c r="F5662" s="124" t="s">
        <v>1315</v>
      </c>
      <c r="G5662" s="124">
        <v>18175248</v>
      </c>
      <c r="H5662" s="124"/>
      <c r="I5662" s="128" t="s">
        <v>11698</v>
      </c>
      <c r="J5662" s="124"/>
      <c r="K5662" s="124"/>
      <c r="L5662" s="124"/>
      <c r="M5662" s="124"/>
      <c r="N5662" s="193">
        <v>338381.73</v>
      </c>
      <c r="O5662" s="193">
        <v>0</v>
      </c>
      <c r="P5662" s="124" t="s">
        <v>1314</v>
      </c>
    </row>
    <row r="5663" spans="1:16" ht="76.5">
      <c r="A5663" s="257">
        <v>25</v>
      </c>
      <c r="B5663" s="124"/>
      <c r="C5663" s="125" t="s">
        <v>694</v>
      </c>
      <c r="D5663" s="191">
        <v>43277</v>
      </c>
      <c r="E5663" s="124" t="s">
        <v>9932</v>
      </c>
      <c r="F5663" s="124" t="s">
        <v>1315</v>
      </c>
      <c r="G5663" s="124">
        <v>18174826</v>
      </c>
      <c r="H5663" s="124"/>
      <c r="I5663" s="128" t="s">
        <v>11699</v>
      </c>
      <c r="J5663" s="124"/>
      <c r="K5663" s="124"/>
      <c r="L5663" s="124"/>
      <c r="M5663" s="124"/>
      <c r="N5663" s="193">
        <v>251419.35</v>
      </c>
      <c r="O5663" s="193">
        <v>0</v>
      </c>
      <c r="P5663" s="124" t="s">
        <v>1314</v>
      </c>
    </row>
    <row r="5664" spans="1:16" ht="76.5">
      <c r="A5664" s="257">
        <v>25</v>
      </c>
      <c r="B5664" s="124"/>
      <c r="C5664" s="125" t="s">
        <v>694</v>
      </c>
      <c r="D5664" s="191">
        <v>43277</v>
      </c>
      <c r="E5664" s="124" t="s">
        <v>9933</v>
      </c>
      <c r="F5664" s="124" t="s">
        <v>1315</v>
      </c>
      <c r="G5664" s="124">
        <v>18174055</v>
      </c>
      <c r="H5664" s="124"/>
      <c r="I5664" s="128" t="s">
        <v>11700</v>
      </c>
      <c r="J5664" s="124"/>
      <c r="K5664" s="124"/>
      <c r="L5664" s="124"/>
      <c r="M5664" s="124"/>
      <c r="N5664" s="193">
        <v>2672364.84</v>
      </c>
      <c r="O5664" s="193">
        <v>0</v>
      </c>
      <c r="P5664" s="124" t="s">
        <v>1314</v>
      </c>
    </row>
    <row r="5665" spans="1:16" ht="76.5">
      <c r="A5665" s="257">
        <v>25</v>
      </c>
      <c r="B5665" s="124"/>
      <c r="C5665" s="125" t="s">
        <v>694</v>
      </c>
      <c r="D5665" s="191">
        <v>43277</v>
      </c>
      <c r="E5665" s="124" t="s">
        <v>9934</v>
      </c>
      <c r="F5665" s="124" t="s">
        <v>1315</v>
      </c>
      <c r="G5665" s="124">
        <v>18175676</v>
      </c>
      <c r="H5665" s="124"/>
      <c r="I5665" s="128" t="s">
        <v>11701</v>
      </c>
      <c r="J5665" s="124"/>
      <c r="K5665" s="124"/>
      <c r="L5665" s="124"/>
      <c r="M5665" s="124"/>
      <c r="N5665" s="193">
        <v>376806.77</v>
      </c>
      <c r="O5665" s="193">
        <v>0</v>
      </c>
      <c r="P5665" s="124" t="s">
        <v>1314</v>
      </c>
    </row>
    <row r="5666" spans="1:16" ht="76.5">
      <c r="A5666" s="257">
        <v>25</v>
      </c>
      <c r="B5666" s="124"/>
      <c r="C5666" s="125" t="s">
        <v>694</v>
      </c>
      <c r="D5666" s="191">
        <v>43277</v>
      </c>
      <c r="E5666" s="124" t="s">
        <v>9935</v>
      </c>
      <c r="F5666" s="124" t="s">
        <v>1315</v>
      </c>
      <c r="G5666" s="124">
        <v>18171974</v>
      </c>
      <c r="H5666" s="124"/>
      <c r="I5666" s="128" t="s">
        <v>11702</v>
      </c>
      <c r="J5666" s="124"/>
      <c r="K5666" s="124"/>
      <c r="L5666" s="124"/>
      <c r="M5666" s="124"/>
      <c r="N5666" s="193">
        <v>517165.1</v>
      </c>
      <c r="O5666" s="193">
        <v>0</v>
      </c>
      <c r="P5666" s="124" t="s">
        <v>1314</v>
      </c>
    </row>
    <row r="5667" spans="1:16" ht="76.5">
      <c r="A5667" s="257">
        <v>25</v>
      </c>
      <c r="B5667" s="124"/>
      <c r="C5667" s="125" t="s">
        <v>694</v>
      </c>
      <c r="D5667" s="191">
        <v>43277</v>
      </c>
      <c r="E5667" s="124" t="s">
        <v>9936</v>
      </c>
      <c r="F5667" s="124" t="s">
        <v>1315</v>
      </c>
      <c r="G5667" s="124">
        <v>18175658</v>
      </c>
      <c r="H5667" s="124"/>
      <c r="I5667" s="128" t="s">
        <v>11703</v>
      </c>
      <c r="J5667" s="124"/>
      <c r="K5667" s="124"/>
      <c r="L5667" s="124"/>
      <c r="M5667" s="124"/>
      <c r="N5667" s="193">
        <v>1359098.73</v>
      </c>
      <c r="O5667" s="193">
        <v>0</v>
      </c>
      <c r="P5667" s="124" t="s">
        <v>1314</v>
      </c>
    </row>
    <row r="5668" spans="1:16" ht="76.5">
      <c r="A5668" s="257">
        <v>25</v>
      </c>
      <c r="B5668" s="124"/>
      <c r="C5668" s="125" t="s">
        <v>694</v>
      </c>
      <c r="D5668" s="191">
        <v>43277</v>
      </c>
      <c r="E5668" s="124" t="s">
        <v>9937</v>
      </c>
      <c r="F5668" s="124" t="s">
        <v>1315</v>
      </c>
      <c r="G5668" s="124">
        <v>18175397</v>
      </c>
      <c r="H5668" s="124"/>
      <c r="I5668" s="128" t="s">
        <v>11704</v>
      </c>
      <c r="J5668" s="124"/>
      <c r="K5668" s="124"/>
      <c r="L5668" s="124"/>
      <c r="M5668" s="124"/>
      <c r="N5668" s="193">
        <v>296444.28000000003</v>
      </c>
      <c r="O5668" s="193">
        <v>0</v>
      </c>
      <c r="P5668" s="124" t="s">
        <v>1314</v>
      </c>
    </row>
    <row r="5669" spans="1:16" ht="76.5">
      <c r="A5669" s="257">
        <v>25</v>
      </c>
      <c r="B5669" s="124"/>
      <c r="C5669" s="125" t="s">
        <v>694</v>
      </c>
      <c r="D5669" s="191">
        <v>43277</v>
      </c>
      <c r="E5669" s="124" t="s">
        <v>9938</v>
      </c>
      <c r="F5669" s="124" t="s">
        <v>1315</v>
      </c>
      <c r="G5669" s="124">
        <v>18175129</v>
      </c>
      <c r="H5669" s="124"/>
      <c r="I5669" s="128" t="s">
        <v>11705</v>
      </c>
      <c r="J5669" s="124"/>
      <c r="K5669" s="124"/>
      <c r="L5669" s="124"/>
      <c r="M5669" s="124"/>
      <c r="N5669" s="193">
        <v>402018.55</v>
      </c>
      <c r="O5669" s="193">
        <v>0</v>
      </c>
      <c r="P5669" s="124" t="s">
        <v>1314</v>
      </c>
    </row>
    <row r="5670" spans="1:16" ht="76.5">
      <c r="A5670" s="257">
        <v>25</v>
      </c>
      <c r="B5670" s="124"/>
      <c r="C5670" s="125" t="s">
        <v>694</v>
      </c>
      <c r="D5670" s="191">
        <v>43277</v>
      </c>
      <c r="E5670" s="124" t="s">
        <v>9939</v>
      </c>
      <c r="F5670" s="124" t="s">
        <v>1315</v>
      </c>
      <c r="G5670" s="124">
        <v>18174776</v>
      </c>
      <c r="H5670" s="124"/>
      <c r="I5670" s="128" t="s">
        <v>11706</v>
      </c>
      <c r="J5670" s="124"/>
      <c r="K5670" s="124"/>
      <c r="L5670" s="124"/>
      <c r="M5670" s="124"/>
      <c r="N5670" s="193">
        <v>227695.93</v>
      </c>
      <c r="O5670" s="193">
        <v>0</v>
      </c>
      <c r="P5670" s="124" t="s">
        <v>1314</v>
      </c>
    </row>
    <row r="5671" spans="1:16" ht="76.5">
      <c r="A5671" s="257">
        <v>25</v>
      </c>
      <c r="B5671" s="124"/>
      <c r="C5671" s="125" t="s">
        <v>694</v>
      </c>
      <c r="D5671" s="191">
        <v>43277</v>
      </c>
      <c r="E5671" s="124" t="s">
        <v>9940</v>
      </c>
      <c r="F5671" s="124" t="s">
        <v>1315</v>
      </c>
      <c r="G5671" s="124">
        <v>18173248</v>
      </c>
      <c r="H5671" s="124"/>
      <c r="I5671" s="128" t="s">
        <v>11707</v>
      </c>
      <c r="J5671" s="124"/>
      <c r="K5671" s="124"/>
      <c r="L5671" s="124"/>
      <c r="M5671" s="124"/>
      <c r="N5671" s="193">
        <v>80542.62</v>
      </c>
      <c r="O5671" s="193">
        <v>0</v>
      </c>
      <c r="P5671" s="124" t="s">
        <v>1314</v>
      </c>
    </row>
    <row r="5672" spans="1:16" ht="76.5">
      <c r="A5672" s="257">
        <v>25</v>
      </c>
      <c r="B5672" s="124"/>
      <c r="C5672" s="125" t="s">
        <v>694</v>
      </c>
      <c r="D5672" s="191">
        <v>43277</v>
      </c>
      <c r="E5672" s="124" t="s">
        <v>9941</v>
      </c>
      <c r="F5672" s="124" t="s">
        <v>1315</v>
      </c>
      <c r="G5672" s="124">
        <v>18172908</v>
      </c>
      <c r="H5672" s="124"/>
      <c r="I5672" s="128" t="s">
        <v>11708</v>
      </c>
      <c r="J5672" s="124"/>
      <c r="K5672" s="124"/>
      <c r="L5672" s="124"/>
      <c r="M5672" s="124"/>
      <c r="N5672" s="193">
        <v>96915.91</v>
      </c>
      <c r="O5672" s="193">
        <v>0</v>
      </c>
      <c r="P5672" s="124" t="s">
        <v>1314</v>
      </c>
    </row>
    <row r="5673" spans="1:16" ht="76.5">
      <c r="A5673" s="257">
        <v>25</v>
      </c>
      <c r="B5673" s="124"/>
      <c r="C5673" s="125" t="s">
        <v>694</v>
      </c>
      <c r="D5673" s="191">
        <v>43277</v>
      </c>
      <c r="E5673" s="124" t="s">
        <v>9942</v>
      </c>
      <c r="F5673" s="124" t="s">
        <v>1315</v>
      </c>
      <c r="G5673" s="124">
        <v>18172312</v>
      </c>
      <c r="H5673" s="124"/>
      <c r="I5673" s="128" t="s">
        <v>11709</v>
      </c>
      <c r="J5673" s="124"/>
      <c r="K5673" s="124"/>
      <c r="L5673" s="124"/>
      <c r="M5673" s="124"/>
      <c r="N5673" s="193">
        <v>232537.01</v>
      </c>
      <c r="O5673" s="193">
        <v>0</v>
      </c>
      <c r="P5673" s="124" t="s">
        <v>1314</v>
      </c>
    </row>
    <row r="5674" spans="1:16" ht="76.5">
      <c r="A5674" s="257">
        <v>25</v>
      </c>
      <c r="B5674" s="124"/>
      <c r="C5674" s="125" t="s">
        <v>694</v>
      </c>
      <c r="D5674" s="191">
        <v>43277</v>
      </c>
      <c r="E5674" s="124" t="s">
        <v>9943</v>
      </c>
      <c r="F5674" s="124" t="s">
        <v>1315</v>
      </c>
      <c r="G5674" s="124">
        <v>18171020</v>
      </c>
      <c r="H5674" s="124"/>
      <c r="I5674" s="128" t="s">
        <v>11710</v>
      </c>
      <c r="J5674" s="124"/>
      <c r="K5674" s="124"/>
      <c r="L5674" s="124"/>
      <c r="M5674" s="124"/>
      <c r="N5674" s="193">
        <v>464783.49</v>
      </c>
      <c r="O5674" s="193">
        <v>0</v>
      </c>
      <c r="P5674" s="124" t="s">
        <v>1314</v>
      </c>
    </row>
    <row r="5675" spans="1:16" ht="76.5">
      <c r="A5675" s="257">
        <v>25</v>
      </c>
      <c r="B5675" s="124"/>
      <c r="C5675" s="125" t="s">
        <v>694</v>
      </c>
      <c r="D5675" s="191">
        <v>43277</v>
      </c>
      <c r="E5675" s="124" t="s">
        <v>9944</v>
      </c>
      <c r="F5675" s="124" t="s">
        <v>1315</v>
      </c>
      <c r="G5675" s="124">
        <v>18171015</v>
      </c>
      <c r="H5675" s="124"/>
      <c r="I5675" s="128" t="s">
        <v>11711</v>
      </c>
      <c r="J5675" s="124"/>
      <c r="K5675" s="124"/>
      <c r="L5675" s="124"/>
      <c r="M5675" s="124"/>
      <c r="N5675" s="193">
        <v>409818.24</v>
      </c>
      <c r="O5675" s="193">
        <v>0</v>
      </c>
      <c r="P5675" s="124" t="s">
        <v>1314</v>
      </c>
    </row>
    <row r="5676" spans="1:16" ht="76.5">
      <c r="A5676" s="257">
        <v>25</v>
      </c>
      <c r="B5676" s="124"/>
      <c r="C5676" s="125" t="s">
        <v>694</v>
      </c>
      <c r="D5676" s="191">
        <v>43277</v>
      </c>
      <c r="E5676" s="124" t="s">
        <v>9945</v>
      </c>
      <c r="F5676" s="124" t="s">
        <v>1315</v>
      </c>
      <c r="G5676" s="124">
        <v>18171003</v>
      </c>
      <c r="H5676" s="124"/>
      <c r="I5676" s="128" t="s">
        <v>11712</v>
      </c>
      <c r="J5676" s="124"/>
      <c r="K5676" s="124"/>
      <c r="L5676" s="124"/>
      <c r="M5676" s="124"/>
      <c r="N5676" s="193">
        <v>622816.34</v>
      </c>
      <c r="O5676" s="193">
        <v>0</v>
      </c>
      <c r="P5676" s="124" t="s">
        <v>1314</v>
      </c>
    </row>
    <row r="5677" spans="1:16" ht="76.5">
      <c r="A5677" s="257">
        <v>25</v>
      </c>
      <c r="B5677" s="124"/>
      <c r="C5677" s="125" t="s">
        <v>694</v>
      </c>
      <c r="D5677" s="191">
        <v>43277</v>
      </c>
      <c r="E5677" s="124" t="s">
        <v>9946</v>
      </c>
      <c r="F5677" s="124" t="s">
        <v>1315</v>
      </c>
      <c r="G5677" s="124">
        <v>18170973</v>
      </c>
      <c r="H5677" s="124"/>
      <c r="I5677" s="128" t="s">
        <v>11713</v>
      </c>
      <c r="J5677" s="124"/>
      <c r="K5677" s="124"/>
      <c r="L5677" s="124"/>
      <c r="M5677" s="124"/>
      <c r="N5677" s="193">
        <v>77843.16</v>
      </c>
      <c r="O5677" s="193">
        <v>0</v>
      </c>
      <c r="P5677" s="124" t="s">
        <v>1314</v>
      </c>
    </row>
    <row r="5678" spans="1:16" ht="76.5">
      <c r="A5678" s="257">
        <v>25</v>
      </c>
      <c r="B5678" s="124"/>
      <c r="C5678" s="125" t="s">
        <v>694</v>
      </c>
      <c r="D5678" s="191">
        <v>43277</v>
      </c>
      <c r="E5678" s="124" t="s">
        <v>9947</v>
      </c>
      <c r="F5678" s="124" t="s">
        <v>1315</v>
      </c>
      <c r="G5678" s="124">
        <v>18118066</v>
      </c>
      <c r="H5678" s="124"/>
      <c r="I5678" s="128" t="s">
        <v>11714</v>
      </c>
      <c r="J5678" s="124"/>
      <c r="K5678" s="124"/>
      <c r="L5678" s="124"/>
      <c r="M5678" s="124"/>
      <c r="N5678" s="193">
        <v>563928.74</v>
      </c>
      <c r="O5678" s="193">
        <v>0</v>
      </c>
      <c r="P5678" s="124" t="s">
        <v>1314</v>
      </c>
    </row>
    <row r="5679" spans="1:16" ht="76.5">
      <c r="A5679" s="257">
        <v>25</v>
      </c>
      <c r="B5679" s="124"/>
      <c r="C5679" s="125" t="s">
        <v>694</v>
      </c>
      <c r="D5679" s="191">
        <v>43277</v>
      </c>
      <c r="E5679" s="124" t="s">
        <v>9948</v>
      </c>
      <c r="F5679" s="124" t="s">
        <v>1315</v>
      </c>
      <c r="G5679" s="124">
        <v>18175663</v>
      </c>
      <c r="H5679" s="124"/>
      <c r="I5679" s="128" t="s">
        <v>11715</v>
      </c>
      <c r="J5679" s="124"/>
      <c r="K5679" s="124"/>
      <c r="L5679" s="124"/>
      <c r="M5679" s="124"/>
      <c r="N5679" s="193">
        <v>2749525.84</v>
      </c>
      <c r="O5679" s="193">
        <v>0</v>
      </c>
      <c r="P5679" s="124" t="s">
        <v>1314</v>
      </c>
    </row>
    <row r="5680" spans="1:16" ht="76.5">
      <c r="A5680" s="257">
        <v>25</v>
      </c>
      <c r="B5680" s="124"/>
      <c r="C5680" s="125" t="s">
        <v>694</v>
      </c>
      <c r="D5680" s="191">
        <v>43277</v>
      </c>
      <c r="E5680" s="124" t="s">
        <v>9949</v>
      </c>
      <c r="F5680" s="124" t="s">
        <v>1315</v>
      </c>
      <c r="G5680" s="124">
        <v>18177429</v>
      </c>
      <c r="H5680" s="124"/>
      <c r="I5680" s="128" t="s">
        <v>11716</v>
      </c>
      <c r="J5680" s="124"/>
      <c r="K5680" s="124"/>
      <c r="L5680" s="124"/>
      <c r="M5680" s="124"/>
      <c r="N5680" s="193">
        <v>709510.66</v>
      </c>
      <c r="O5680" s="193">
        <v>0</v>
      </c>
      <c r="P5680" s="124" t="s">
        <v>1314</v>
      </c>
    </row>
    <row r="5681" spans="1:16" ht="76.5">
      <c r="A5681" s="257">
        <v>25</v>
      </c>
      <c r="B5681" s="124"/>
      <c r="C5681" s="125" t="s">
        <v>694</v>
      </c>
      <c r="D5681" s="191">
        <v>43277</v>
      </c>
      <c r="E5681" s="124" t="s">
        <v>9950</v>
      </c>
      <c r="F5681" s="124" t="s">
        <v>1315</v>
      </c>
      <c r="G5681" s="124">
        <v>18177377</v>
      </c>
      <c r="H5681" s="124"/>
      <c r="I5681" s="128" t="s">
        <v>11717</v>
      </c>
      <c r="J5681" s="124"/>
      <c r="K5681" s="124"/>
      <c r="L5681" s="124"/>
      <c r="M5681" s="124"/>
      <c r="N5681" s="193">
        <v>458795.57</v>
      </c>
      <c r="O5681" s="193">
        <v>0</v>
      </c>
      <c r="P5681" s="124" t="s">
        <v>1314</v>
      </c>
    </row>
    <row r="5682" spans="1:16" ht="76.5">
      <c r="A5682" s="257">
        <v>25</v>
      </c>
      <c r="B5682" s="124"/>
      <c r="C5682" s="125" t="s">
        <v>694</v>
      </c>
      <c r="D5682" s="191">
        <v>43277</v>
      </c>
      <c r="E5682" s="124" t="s">
        <v>9951</v>
      </c>
      <c r="F5682" s="124" t="s">
        <v>1315</v>
      </c>
      <c r="G5682" s="124">
        <v>18177354</v>
      </c>
      <c r="H5682" s="124"/>
      <c r="I5682" s="128" t="s">
        <v>11718</v>
      </c>
      <c r="J5682" s="124"/>
      <c r="K5682" s="124"/>
      <c r="L5682" s="124"/>
      <c r="M5682" s="124"/>
      <c r="N5682" s="193">
        <v>176457.55</v>
      </c>
      <c r="O5682" s="193">
        <v>0</v>
      </c>
      <c r="P5682" s="124" t="s">
        <v>1314</v>
      </c>
    </row>
    <row r="5683" spans="1:16" ht="76.5">
      <c r="A5683" s="257">
        <v>25</v>
      </c>
      <c r="B5683" s="124"/>
      <c r="C5683" s="125" t="s">
        <v>694</v>
      </c>
      <c r="D5683" s="191">
        <v>43277</v>
      </c>
      <c r="E5683" s="124" t="s">
        <v>9952</v>
      </c>
      <c r="F5683" s="124" t="s">
        <v>1315</v>
      </c>
      <c r="G5683" s="124">
        <v>18175672</v>
      </c>
      <c r="H5683" s="124"/>
      <c r="I5683" s="128" t="s">
        <v>11719</v>
      </c>
      <c r="J5683" s="124"/>
      <c r="K5683" s="124"/>
      <c r="L5683" s="124"/>
      <c r="M5683" s="124"/>
      <c r="N5683" s="193">
        <v>456573.13</v>
      </c>
      <c r="O5683" s="193">
        <v>0</v>
      </c>
      <c r="P5683" s="124" t="s">
        <v>1314</v>
      </c>
    </row>
    <row r="5684" spans="1:16" ht="76.5">
      <c r="A5684" s="257">
        <v>25</v>
      </c>
      <c r="B5684" s="124"/>
      <c r="C5684" s="125" t="s">
        <v>694</v>
      </c>
      <c r="D5684" s="191">
        <v>43277</v>
      </c>
      <c r="E5684" s="124" t="s">
        <v>9953</v>
      </c>
      <c r="F5684" s="124" t="s">
        <v>1315</v>
      </c>
      <c r="G5684" s="124">
        <v>18175660</v>
      </c>
      <c r="H5684" s="124"/>
      <c r="I5684" s="128" t="s">
        <v>11720</v>
      </c>
      <c r="J5684" s="124"/>
      <c r="K5684" s="124"/>
      <c r="L5684" s="124"/>
      <c r="M5684" s="124"/>
      <c r="N5684" s="193">
        <v>459852.45</v>
      </c>
      <c r="O5684" s="193">
        <v>0</v>
      </c>
      <c r="P5684" s="124" t="s">
        <v>1314</v>
      </c>
    </row>
    <row r="5685" spans="1:16" ht="76.5">
      <c r="A5685" s="257">
        <v>25</v>
      </c>
      <c r="B5685" s="124"/>
      <c r="C5685" s="125" t="s">
        <v>694</v>
      </c>
      <c r="D5685" s="191">
        <v>43277</v>
      </c>
      <c r="E5685" s="124" t="s">
        <v>9954</v>
      </c>
      <c r="F5685" s="124" t="s">
        <v>1315</v>
      </c>
      <c r="G5685" s="124">
        <v>18174999</v>
      </c>
      <c r="H5685" s="124"/>
      <c r="I5685" s="128" t="s">
        <v>11721</v>
      </c>
      <c r="J5685" s="124"/>
      <c r="K5685" s="124"/>
      <c r="L5685" s="124"/>
      <c r="M5685" s="124"/>
      <c r="N5685" s="193">
        <v>578626.17000000004</v>
      </c>
      <c r="O5685" s="193">
        <v>0</v>
      </c>
      <c r="P5685" s="124" t="s">
        <v>1314</v>
      </c>
    </row>
    <row r="5686" spans="1:16" ht="76.5">
      <c r="A5686" s="257">
        <v>25</v>
      </c>
      <c r="B5686" s="124"/>
      <c r="C5686" s="125" t="s">
        <v>694</v>
      </c>
      <c r="D5686" s="191">
        <v>43277</v>
      </c>
      <c r="E5686" s="124" t="s">
        <v>9955</v>
      </c>
      <c r="F5686" s="124" t="s">
        <v>1315</v>
      </c>
      <c r="G5686" s="124">
        <v>18173910</v>
      </c>
      <c r="H5686" s="124"/>
      <c r="I5686" s="128" t="s">
        <v>11722</v>
      </c>
      <c r="J5686" s="124"/>
      <c r="K5686" s="124"/>
      <c r="L5686" s="124"/>
      <c r="M5686" s="124"/>
      <c r="N5686" s="193">
        <v>843240.24</v>
      </c>
      <c r="O5686" s="193">
        <v>0</v>
      </c>
      <c r="P5686" s="124" t="s">
        <v>1314</v>
      </c>
    </row>
    <row r="5687" spans="1:16" ht="63.75">
      <c r="A5687" s="257">
        <v>513</v>
      </c>
      <c r="B5687" s="124"/>
      <c r="C5687" s="125" t="s">
        <v>201</v>
      </c>
      <c r="D5687" s="191">
        <v>43277</v>
      </c>
      <c r="E5687" s="124" t="s">
        <v>9956</v>
      </c>
      <c r="F5687" s="124" t="s">
        <v>15</v>
      </c>
      <c r="G5687" s="124">
        <v>769029</v>
      </c>
      <c r="H5687" s="124"/>
      <c r="I5687" s="128" t="s">
        <v>11723</v>
      </c>
      <c r="J5687" s="124"/>
      <c r="K5687" s="124"/>
      <c r="L5687" s="124"/>
      <c r="M5687" s="124"/>
      <c r="N5687" s="193">
        <v>50</v>
      </c>
      <c r="O5687" s="193">
        <v>0</v>
      </c>
      <c r="P5687" s="124" t="s">
        <v>1314</v>
      </c>
    </row>
    <row r="5688" spans="1:16" ht="76.5">
      <c r="A5688" s="257">
        <v>25</v>
      </c>
      <c r="B5688" s="124"/>
      <c r="C5688" s="125" t="s">
        <v>694</v>
      </c>
      <c r="D5688" s="191">
        <v>43277</v>
      </c>
      <c r="E5688" s="124" t="s">
        <v>9957</v>
      </c>
      <c r="F5688" s="124" t="s">
        <v>1315</v>
      </c>
      <c r="G5688" s="124">
        <v>18175657</v>
      </c>
      <c r="H5688" s="124"/>
      <c r="I5688" s="128" t="s">
        <v>11724</v>
      </c>
      <c r="J5688" s="124"/>
      <c r="K5688" s="124"/>
      <c r="L5688" s="124"/>
      <c r="M5688" s="124"/>
      <c r="N5688" s="193">
        <v>96652.96</v>
      </c>
      <c r="O5688" s="193">
        <v>0</v>
      </c>
      <c r="P5688" s="124" t="s">
        <v>1314</v>
      </c>
    </row>
    <row r="5689" spans="1:16" ht="76.5">
      <c r="A5689" s="257">
        <v>25</v>
      </c>
      <c r="B5689" s="124"/>
      <c r="C5689" s="125" t="s">
        <v>694</v>
      </c>
      <c r="D5689" s="191">
        <v>43277</v>
      </c>
      <c r="E5689" s="124" t="s">
        <v>9958</v>
      </c>
      <c r="F5689" s="124" t="s">
        <v>1315</v>
      </c>
      <c r="G5689" s="124">
        <v>18175671</v>
      </c>
      <c r="H5689" s="124"/>
      <c r="I5689" s="128" t="s">
        <v>11725</v>
      </c>
      <c r="J5689" s="124"/>
      <c r="K5689" s="124"/>
      <c r="L5689" s="124"/>
      <c r="M5689" s="124"/>
      <c r="N5689" s="193">
        <v>123469.6</v>
      </c>
      <c r="O5689" s="193">
        <v>0</v>
      </c>
      <c r="P5689" s="124" t="s">
        <v>1314</v>
      </c>
    </row>
    <row r="5690" spans="1:16" ht="76.5">
      <c r="A5690" s="257">
        <v>25</v>
      </c>
      <c r="B5690" s="124"/>
      <c r="C5690" s="125" t="s">
        <v>694</v>
      </c>
      <c r="D5690" s="191">
        <v>43277</v>
      </c>
      <c r="E5690" s="124" t="s">
        <v>9959</v>
      </c>
      <c r="F5690" s="124" t="s">
        <v>1315</v>
      </c>
      <c r="G5690" s="124">
        <v>18175682</v>
      </c>
      <c r="H5690" s="124"/>
      <c r="I5690" s="128" t="s">
        <v>11726</v>
      </c>
      <c r="J5690" s="124"/>
      <c r="K5690" s="124"/>
      <c r="L5690" s="124"/>
      <c r="M5690" s="124"/>
      <c r="N5690" s="193">
        <v>803948.87</v>
      </c>
      <c r="O5690" s="193">
        <v>0</v>
      </c>
      <c r="P5690" s="124" t="s">
        <v>1314</v>
      </c>
    </row>
    <row r="5691" spans="1:16" ht="76.5">
      <c r="A5691" s="257">
        <v>25</v>
      </c>
      <c r="B5691" s="124"/>
      <c r="C5691" s="125" t="s">
        <v>694</v>
      </c>
      <c r="D5691" s="191">
        <v>43277</v>
      </c>
      <c r="E5691" s="124" t="s">
        <v>9960</v>
      </c>
      <c r="F5691" s="124" t="s">
        <v>1315</v>
      </c>
      <c r="G5691" s="124">
        <v>18175805</v>
      </c>
      <c r="H5691" s="124"/>
      <c r="I5691" s="128" t="s">
        <v>11727</v>
      </c>
      <c r="J5691" s="124"/>
      <c r="K5691" s="124"/>
      <c r="L5691" s="124"/>
      <c r="M5691" s="124"/>
      <c r="N5691" s="193">
        <v>296882.44</v>
      </c>
      <c r="O5691" s="193">
        <v>0</v>
      </c>
      <c r="P5691" s="124" t="s">
        <v>1314</v>
      </c>
    </row>
    <row r="5692" spans="1:16" ht="76.5">
      <c r="A5692" s="257">
        <v>25</v>
      </c>
      <c r="B5692" s="124"/>
      <c r="C5692" s="125" t="s">
        <v>694</v>
      </c>
      <c r="D5692" s="191">
        <v>43277</v>
      </c>
      <c r="E5692" s="124" t="s">
        <v>9961</v>
      </c>
      <c r="F5692" s="124" t="s">
        <v>1315</v>
      </c>
      <c r="G5692" s="124">
        <v>18176742</v>
      </c>
      <c r="H5692" s="124"/>
      <c r="I5692" s="128" t="s">
        <v>11728</v>
      </c>
      <c r="J5692" s="124"/>
      <c r="K5692" s="124"/>
      <c r="L5692" s="124"/>
      <c r="M5692" s="124"/>
      <c r="N5692" s="193">
        <v>201724.91</v>
      </c>
      <c r="O5692" s="193">
        <v>0</v>
      </c>
      <c r="P5692" s="124" t="s">
        <v>1314</v>
      </c>
    </row>
    <row r="5693" spans="1:16" ht="76.5">
      <c r="A5693" s="257">
        <v>25</v>
      </c>
      <c r="B5693" s="124"/>
      <c r="C5693" s="125" t="s">
        <v>694</v>
      </c>
      <c r="D5693" s="191">
        <v>43277</v>
      </c>
      <c r="E5693" s="124" t="s">
        <v>9962</v>
      </c>
      <c r="F5693" s="124" t="s">
        <v>1315</v>
      </c>
      <c r="G5693" s="124">
        <v>18177003</v>
      </c>
      <c r="H5693" s="124"/>
      <c r="I5693" s="128" t="s">
        <v>11729</v>
      </c>
      <c r="J5693" s="124"/>
      <c r="K5693" s="124"/>
      <c r="L5693" s="124"/>
      <c r="M5693" s="124"/>
      <c r="N5693" s="193">
        <v>309038.96999999997</v>
      </c>
      <c r="O5693" s="193">
        <v>0</v>
      </c>
      <c r="P5693" s="124" t="s">
        <v>1314</v>
      </c>
    </row>
    <row r="5694" spans="1:16" ht="89.25">
      <c r="A5694" s="257">
        <v>513</v>
      </c>
      <c r="B5694" s="124"/>
      <c r="C5694" s="125" t="s">
        <v>201</v>
      </c>
      <c r="D5694" s="191">
        <v>43277</v>
      </c>
      <c r="E5694" s="124" t="s">
        <v>9963</v>
      </c>
      <c r="F5694" s="124" t="s">
        <v>15</v>
      </c>
      <c r="G5694" s="124">
        <v>5307</v>
      </c>
      <c r="H5694" s="124"/>
      <c r="I5694" s="128" t="s">
        <v>11730</v>
      </c>
      <c r="J5694" s="124"/>
      <c r="K5694" s="124"/>
      <c r="L5694" s="124"/>
      <c r="M5694" s="124"/>
      <c r="N5694" s="193">
        <v>155376.25</v>
      </c>
      <c r="O5694" s="193">
        <v>0</v>
      </c>
      <c r="P5694" s="124" t="s">
        <v>1314</v>
      </c>
    </row>
    <row r="5695" spans="1:16" ht="76.5">
      <c r="A5695" s="257">
        <v>25</v>
      </c>
      <c r="B5695" s="124"/>
      <c r="C5695" s="125" t="s">
        <v>694</v>
      </c>
      <c r="D5695" s="191">
        <v>43277</v>
      </c>
      <c r="E5695" s="124" t="s">
        <v>9964</v>
      </c>
      <c r="F5695" s="124" t="s">
        <v>1315</v>
      </c>
      <c r="G5695" s="124">
        <v>18177791</v>
      </c>
      <c r="H5695" s="124"/>
      <c r="I5695" s="128" t="s">
        <v>11731</v>
      </c>
      <c r="J5695" s="124"/>
      <c r="K5695" s="124"/>
      <c r="L5695" s="124"/>
      <c r="M5695" s="124"/>
      <c r="N5695" s="193">
        <v>987635.29</v>
      </c>
      <c r="O5695" s="193">
        <v>0</v>
      </c>
      <c r="P5695" s="124" t="s">
        <v>1314</v>
      </c>
    </row>
    <row r="5696" spans="1:16" ht="76.5">
      <c r="A5696" s="257">
        <v>25</v>
      </c>
      <c r="B5696" s="124"/>
      <c r="C5696" s="125" t="s">
        <v>694</v>
      </c>
      <c r="D5696" s="191">
        <v>43277</v>
      </c>
      <c r="E5696" s="124" t="s">
        <v>9965</v>
      </c>
      <c r="F5696" s="124" t="s">
        <v>1315</v>
      </c>
      <c r="G5696" s="124">
        <v>18177790</v>
      </c>
      <c r="H5696" s="124"/>
      <c r="I5696" s="128" t="s">
        <v>11732</v>
      </c>
      <c r="J5696" s="124"/>
      <c r="K5696" s="124"/>
      <c r="L5696" s="124"/>
      <c r="M5696" s="124"/>
      <c r="N5696" s="193">
        <v>2016303.71</v>
      </c>
      <c r="O5696" s="193">
        <v>0</v>
      </c>
      <c r="P5696" s="124" t="s">
        <v>1314</v>
      </c>
    </row>
    <row r="5697" spans="1:16" ht="76.5">
      <c r="A5697" s="257">
        <v>25</v>
      </c>
      <c r="B5697" s="124"/>
      <c r="C5697" s="125" t="s">
        <v>694</v>
      </c>
      <c r="D5697" s="191">
        <v>43277</v>
      </c>
      <c r="E5697" s="124" t="s">
        <v>9966</v>
      </c>
      <c r="F5697" s="124" t="s">
        <v>1315</v>
      </c>
      <c r="G5697" s="124">
        <v>18177787</v>
      </c>
      <c r="H5697" s="124"/>
      <c r="I5697" s="128" t="s">
        <v>11733</v>
      </c>
      <c r="J5697" s="124"/>
      <c r="K5697" s="124"/>
      <c r="L5697" s="124"/>
      <c r="M5697" s="124"/>
      <c r="N5697" s="193">
        <v>292631.5</v>
      </c>
      <c r="O5697" s="193">
        <v>0</v>
      </c>
      <c r="P5697" s="124" t="s">
        <v>1314</v>
      </c>
    </row>
    <row r="5698" spans="1:16" ht="76.5">
      <c r="A5698" s="257">
        <v>25</v>
      </c>
      <c r="B5698" s="124"/>
      <c r="C5698" s="125" t="s">
        <v>694</v>
      </c>
      <c r="D5698" s="191">
        <v>43277</v>
      </c>
      <c r="E5698" s="124" t="s">
        <v>9967</v>
      </c>
      <c r="F5698" s="124" t="s">
        <v>1315</v>
      </c>
      <c r="G5698" s="124">
        <v>18177784</v>
      </c>
      <c r="H5698" s="124"/>
      <c r="I5698" s="128" t="s">
        <v>11734</v>
      </c>
      <c r="J5698" s="124"/>
      <c r="K5698" s="124"/>
      <c r="L5698" s="124"/>
      <c r="M5698" s="124"/>
      <c r="N5698" s="193">
        <v>399999.71</v>
      </c>
      <c r="O5698" s="193">
        <v>0</v>
      </c>
      <c r="P5698" s="124" t="s">
        <v>1314</v>
      </c>
    </row>
    <row r="5699" spans="1:16" ht="76.5">
      <c r="A5699" s="257">
        <v>25</v>
      </c>
      <c r="B5699" s="124"/>
      <c r="C5699" s="125" t="s">
        <v>694</v>
      </c>
      <c r="D5699" s="191">
        <v>43277</v>
      </c>
      <c r="E5699" s="124" t="s">
        <v>9968</v>
      </c>
      <c r="F5699" s="124" t="s">
        <v>1315</v>
      </c>
      <c r="G5699" s="124">
        <v>18177780</v>
      </c>
      <c r="H5699" s="124"/>
      <c r="I5699" s="128" t="s">
        <v>11735</v>
      </c>
      <c r="J5699" s="124"/>
      <c r="K5699" s="124"/>
      <c r="L5699" s="124"/>
      <c r="M5699" s="124"/>
      <c r="N5699" s="193">
        <v>636293.56999999995</v>
      </c>
      <c r="O5699" s="193">
        <v>0</v>
      </c>
      <c r="P5699" s="124" t="s">
        <v>1314</v>
      </c>
    </row>
    <row r="5700" spans="1:16" ht="76.5">
      <c r="A5700" s="257">
        <v>25</v>
      </c>
      <c r="B5700" s="124"/>
      <c r="C5700" s="125" t="s">
        <v>694</v>
      </c>
      <c r="D5700" s="191">
        <v>43277</v>
      </c>
      <c r="E5700" s="124" t="s">
        <v>9969</v>
      </c>
      <c r="F5700" s="124" t="s">
        <v>1315</v>
      </c>
      <c r="G5700" s="124">
        <v>18177779</v>
      </c>
      <c r="H5700" s="124"/>
      <c r="I5700" s="128" t="s">
        <v>11736</v>
      </c>
      <c r="J5700" s="124"/>
      <c r="K5700" s="124"/>
      <c r="L5700" s="124"/>
      <c r="M5700" s="124"/>
      <c r="N5700" s="193">
        <v>258684.88</v>
      </c>
      <c r="O5700" s="193">
        <v>0</v>
      </c>
      <c r="P5700" s="124" t="s">
        <v>1314</v>
      </c>
    </row>
    <row r="5701" spans="1:16" ht="76.5">
      <c r="A5701" s="257">
        <v>25</v>
      </c>
      <c r="B5701" s="124"/>
      <c r="C5701" s="125" t="s">
        <v>694</v>
      </c>
      <c r="D5701" s="191">
        <v>43277</v>
      </c>
      <c r="E5701" s="124" t="s">
        <v>9970</v>
      </c>
      <c r="F5701" s="124" t="s">
        <v>1315</v>
      </c>
      <c r="G5701" s="124">
        <v>18177698</v>
      </c>
      <c r="H5701" s="124"/>
      <c r="I5701" s="128" t="s">
        <v>10609</v>
      </c>
      <c r="J5701" s="124"/>
      <c r="K5701" s="124"/>
      <c r="L5701" s="124"/>
      <c r="M5701" s="124"/>
      <c r="N5701" s="193">
        <v>138363.66</v>
      </c>
      <c r="O5701" s="193">
        <v>0</v>
      </c>
      <c r="P5701" s="124" t="s">
        <v>1314</v>
      </c>
    </row>
    <row r="5702" spans="1:16" ht="76.5">
      <c r="A5702" s="257">
        <v>25</v>
      </c>
      <c r="B5702" s="124"/>
      <c r="C5702" s="125" t="s">
        <v>694</v>
      </c>
      <c r="D5702" s="191">
        <v>43277</v>
      </c>
      <c r="E5702" s="124" t="s">
        <v>9971</v>
      </c>
      <c r="F5702" s="124" t="s">
        <v>1315</v>
      </c>
      <c r="G5702" s="124">
        <v>18175275</v>
      </c>
      <c r="H5702" s="124"/>
      <c r="I5702" s="128" t="s">
        <v>11737</v>
      </c>
      <c r="J5702" s="124"/>
      <c r="K5702" s="124"/>
      <c r="L5702" s="124"/>
      <c r="M5702" s="124"/>
      <c r="N5702" s="193">
        <v>168843.71</v>
      </c>
      <c r="O5702" s="193">
        <v>0</v>
      </c>
      <c r="P5702" s="124" t="s">
        <v>1314</v>
      </c>
    </row>
    <row r="5703" spans="1:16" ht="76.5">
      <c r="A5703" s="257">
        <v>25</v>
      </c>
      <c r="B5703" s="124"/>
      <c r="C5703" s="125" t="s">
        <v>694</v>
      </c>
      <c r="D5703" s="191">
        <v>43277</v>
      </c>
      <c r="E5703" s="124" t="s">
        <v>9972</v>
      </c>
      <c r="F5703" s="124" t="s">
        <v>1315</v>
      </c>
      <c r="G5703" s="124">
        <v>18177005</v>
      </c>
      <c r="H5703" s="124"/>
      <c r="I5703" s="128" t="s">
        <v>11738</v>
      </c>
      <c r="J5703" s="124"/>
      <c r="K5703" s="124"/>
      <c r="L5703" s="124"/>
      <c r="M5703" s="124"/>
      <c r="N5703" s="193">
        <v>500644.66</v>
      </c>
      <c r="O5703" s="193">
        <v>0</v>
      </c>
      <c r="P5703" s="124" t="s">
        <v>1314</v>
      </c>
    </row>
    <row r="5704" spans="1:16" ht="76.5">
      <c r="A5704" s="257">
        <v>25</v>
      </c>
      <c r="B5704" s="124"/>
      <c r="C5704" s="125" t="s">
        <v>694</v>
      </c>
      <c r="D5704" s="191">
        <v>43277</v>
      </c>
      <c r="E5704" s="124" t="s">
        <v>9973</v>
      </c>
      <c r="F5704" s="124" t="s">
        <v>1315</v>
      </c>
      <c r="G5704" s="124">
        <v>18177004</v>
      </c>
      <c r="H5704" s="124"/>
      <c r="I5704" s="128" t="s">
        <v>11739</v>
      </c>
      <c r="J5704" s="124"/>
      <c r="K5704" s="124"/>
      <c r="L5704" s="124"/>
      <c r="M5704" s="124"/>
      <c r="N5704" s="193">
        <v>469438.93</v>
      </c>
      <c r="O5704" s="193">
        <v>0</v>
      </c>
      <c r="P5704" s="124" t="s">
        <v>1314</v>
      </c>
    </row>
    <row r="5705" spans="1:16" ht="76.5">
      <c r="A5705" s="257">
        <v>373</v>
      </c>
      <c r="B5705" s="124"/>
      <c r="C5705" s="125" t="s">
        <v>1269</v>
      </c>
      <c r="D5705" s="191">
        <v>43277</v>
      </c>
      <c r="E5705" s="124" t="s">
        <v>9974</v>
      </c>
      <c r="F5705" s="124" t="s">
        <v>1315</v>
      </c>
      <c r="G5705" s="124">
        <v>18177795</v>
      </c>
      <c r="H5705" s="124"/>
      <c r="I5705" s="128" t="s">
        <v>11740</v>
      </c>
      <c r="J5705" s="124"/>
      <c r="K5705" s="124"/>
      <c r="L5705" s="124"/>
      <c r="M5705" s="124"/>
      <c r="N5705" s="193">
        <v>0</v>
      </c>
      <c r="O5705" s="193">
        <v>10861305.02</v>
      </c>
      <c r="P5705" s="124" t="s">
        <v>1314</v>
      </c>
    </row>
    <row r="5706" spans="1:16" ht="76.5">
      <c r="A5706" s="257" t="s">
        <v>620</v>
      </c>
      <c r="B5706" s="124"/>
      <c r="C5706" s="125" t="s">
        <v>714</v>
      </c>
      <c r="D5706" s="191">
        <v>43277</v>
      </c>
      <c r="E5706" s="124" t="s">
        <v>9975</v>
      </c>
      <c r="F5706" s="124" t="s">
        <v>6</v>
      </c>
      <c r="G5706" s="124">
        <v>990674</v>
      </c>
      <c r="H5706" s="124"/>
      <c r="I5706" s="128" t="s">
        <v>11741</v>
      </c>
      <c r="J5706" s="124"/>
      <c r="K5706" s="124"/>
      <c r="L5706" s="124"/>
      <c r="M5706" s="124"/>
      <c r="N5706" s="193">
        <v>0</v>
      </c>
      <c r="O5706" s="193">
        <v>108000</v>
      </c>
      <c r="P5706" s="124" t="s">
        <v>1314</v>
      </c>
    </row>
    <row r="5707" spans="1:16" ht="51">
      <c r="A5707" s="257">
        <v>513</v>
      </c>
      <c r="B5707" s="124"/>
      <c r="C5707" s="125" t="s">
        <v>201</v>
      </c>
      <c r="D5707" s="191">
        <v>43277</v>
      </c>
      <c r="E5707" s="124" t="s">
        <v>9976</v>
      </c>
      <c r="F5707" s="124" t="s">
        <v>11</v>
      </c>
      <c r="G5707" s="124">
        <v>925333</v>
      </c>
      <c r="H5707" s="124"/>
      <c r="I5707" s="128" t="s">
        <v>11742</v>
      </c>
      <c r="J5707" s="124"/>
      <c r="K5707" s="124"/>
      <c r="L5707" s="124"/>
      <c r="M5707" s="124"/>
      <c r="N5707" s="193">
        <v>50</v>
      </c>
      <c r="O5707" s="193">
        <v>0</v>
      </c>
      <c r="P5707" s="124" t="s">
        <v>1314</v>
      </c>
    </row>
    <row r="5708" spans="1:16" ht="63.75">
      <c r="A5708" s="257">
        <v>16</v>
      </c>
      <c r="B5708" s="124"/>
      <c r="C5708" s="125" t="s">
        <v>692</v>
      </c>
      <c r="D5708" s="191">
        <v>43277</v>
      </c>
      <c r="E5708" s="124" t="s">
        <v>9977</v>
      </c>
      <c r="F5708" s="124" t="s">
        <v>1257</v>
      </c>
      <c r="G5708" s="124">
        <v>5262</v>
      </c>
      <c r="H5708" s="124"/>
      <c r="I5708" s="128" t="s">
        <v>11743</v>
      </c>
      <c r="J5708" s="124"/>
      <c r="K5708" s="124"/>
      <c r="L5708" s="124"/>
      <c r="M5708" s="124"/>
      <c r="N5708" s="193">
        <v>28.74</v>
      </c>
      <c r="O5708" s="193">
        <v>0</v>
      </c>
      <c r="P5708" s="124" t="s">
        <v>1314</v>
      </c>
    </row>
    <row r="5709" spans="1:16" ht="63.75">
      <c r="A5709" s="257">
        <v>16</v>
      </c>
      <c r="B5709" s="124"/>
      <c r="C5709" s="125" t="s">
        <v>692</v>
      </c>
      <c r="D5709" s="191">
        <v>43277</v>
      </c>
      <c r="E5709" s="124" t="s">
        <v>9978</v>
      </c>
      <c r="F5709" s="124" t="s">
        <v>15</v>
      </c>
      <c r="G5709" s="124">
        <v>5262</v>
      </c>
      <c r="H5709" s="124"/>
      <c r="I5709" s="128" t="s">
        <v>11744</v>
      </c>
      <c r="J5709" s="124"/>
      <c r="K5709" s="124"/>
      <c r="L5709" s="124"/>
      <c r="M5709" s="124"/>
      <c r="N5709" s="193">
        <v>271.3</v>
      </c>
      <c r="O5709" s="193">
        <v>0</v>
      </c>
      <c r="P5709" s="124" t="s">
        <v>1314</v>
      </c>
    </row>
    <row r="5710" spans="1:16" ht="51">
      <c r="A5710" s="257">
        <v>513</v>
      </c>
      <c r="B5710" s="124"/>
      <c r="C5710" s="125" t="s">
        <v>201</v>
      </c>
      <c r="D5710" s="191">
        <v>43277</v>
      </c>
      <c r="E5710" s="124" t="s">
        <v>9979</v>
      </c>
      <c r="F5710" s="124" t="s">
        <v>15</v>
      </c>
      <c r="G5710" s="124">
        <v>769537</v>
      </c>
      <c r="H5710" s="124"/>
      <c r="I5710" s="128" t="s">
        <v>11745</v>
      </c>
      <c r="J5710" s="124"/>
      <c r="K5710" s="124"/>
      <c r="L5710" s="124"/>
      <c r="M5710" s="124"/>
      <c r="N5710" s="193">
        <v>50</v>
      </c>
      <c r="O5710" s="193">
        <v>0</v>
      </c>
      <c r="P5710" s="124" t="s">
        <v>1314</v>
      </c>
    </row>
    <row r="5711" spans="1:16" ht="76.5">
      <c r="A5711" s="257">
        <v>25</v>
      </c>
      <c r="B5711" s="124"/>
      <c r="C5711" s="125" t="s">
        <v>694</v>
      </c>
      <c r="D5711" s="191">
        <v>43277</v>
      </c>
      <c r="E5711" s="124" t="s">
        <v>9980</v>
      </c>
      <c r="F5711" s="124" t="s">
        <v>1315</v>
      </c>
      <c r="G5711" s="124">
        <v>18191789</v>
      </c>
      <c r="H5711" s="124"/>
      <c r="I5711" s="128" t="s">
        <v>11746</v>
      </c>
      <c r="J5711" s="124"/>
      <c r="K5711" s="124"/>
      <c r="L5711" s="124"/>
      <c r="M5711" s="124"/>
      <c r="N5711" s="193">
        <v>463335.8</v>
      </c>
      <c r="O5711" s="193">
        <v>0</v>
      </c>
      <c r="P5711" s="124" t="s">
        <v>1314</v>
      </c>
    </row>
    <row r="5712" spans="1:16" ht="76.5">
      <c r="A5712" s="257">
        <v>25</v>
      </c>
      <c r="B5712" s="124"/>
      <c r="C5712" s="125" t="s">
        <v>694</v>
      </c>
      <c r="D5712" s="191">
        <v>43277</v>
      </c>
      <c r="E5712" s="124" t="s">
        <v>9981</v>
      </c>
      <c r="F5712" s="124" t="s">
        <v>1315</v>
      </c>
      <c r="G5712" s="124">
        <v>18191872</v>
      </c>
      <c r="H5712" s="124"/>
      <c r="I5712" s="128" t="s">
        <v>11747</v>
      </c>
      <c r="J5712" s="124"/>
      <c r="K5712" s="124"/>
      <c r="L5712" s="124"/>
      <c r="M5712" s="124"/>
      <c r="N5712" s="193">
        <v>1396706.86</v>
      </c>
      <c r="O5712" s="193">
        <v>0</v>
      </c>
      <c r="P5712" s="124" t="s">
        <v>1314</v>
      </c>
    </row>
    <row r="5713" spans="1:16" ht="76.5">
      <c r="A5713" s="257">
        <v>25</v>
      </c>
      <c r="B5713" s="124"/>
      <c r="C5713" s="125" t="s">
        <v>694</v>
      </c>
      <c r="D5713" s="191">
        <v>43277</v>
      </c>
      <c r="E5713" s="124" t="s">
        <v>9982</v>
      </c>
      <c r="F5713" s="124" t="s">
        <v>1315</v>
      </c>
      <c r="G5713" s="124">
        <v>18191899</v>
      </c>
      <c r="H5713" s="124"/>
      <c r="I5713" s="128" t="s">
        <v>11748</v>
      </c>
      <c r="J5713" s="124"/>
      <c r="K5713" s="124"/>
      <c r="L5713" s="124"/>
      <c r="M5713" s="124"/>
      <c r="N5713" s="193">
        <v>666352.99</v>
      </c>
      <c r="O5713" s="193">
        <v>0</v>
      </c>
      <c r="P5713" s="124" t="s">
        <v>1314</v>
      </c>
    </row>
    <row r="5714" spans="1:16" ht="76.5">
      <c r="A5714" s="257">
        <v>25</v>
      </c>
      <c r="B5714" s="124"/>
      <c r="C5714" s="125" t="s">
        <v>694</v>
      </c>
      <c r="D5714" s="191">
        <v>43277</v>
      </c>
      <c r="E5714" s="124" t="s">
        <v>9983</v>
      </c>
      <c r="F5714" s="124" t="s">
        <v>1315</v>
      </c>
      <c r="G5714" s="124">
        <v>18177782</v>
      </c>
      <c r="H5714" s="124"/>
      <c r="I5714" s="128" t="s">
        <v>11749</v>
      </c>
      <c r="J5714" s="124"/>
      <c r="K5714" s="124"/>
      <c r="L5714" s="124"/>
      <c r="M5714" s="124"/>
      <c r="N5714" s="193">
        <v>277847.96999999997</v>
      </c>
      <c r="O5714" s="193">
        <v>0</v>
      </c>
      <c r="P5714" s="124" t="s">
        <v>1314</v>
      </c>
    </row>
    <row r="5715" spans="1:16" ht="76.5">
      <c r="A5715" s="257">
        <v>25</v>
      </c>
      <c r="B5715" s="124"/>
      <c r="C5715" s="125" t="s">
        <v>694</v>
      </c>
      <c r="D5715" s="191">
        <v>43277</v>
      </c>
      <c r="E5715" s="124" t="s">
        <v>9984</v>
      </c>
      <c r="F5715" s="124" t="s">
        <v>1315</v>
      </c>
      <c r="G5715" s="124">
        <v>18191901</v>
      </c>
      <c r="H5715" s="124"/>
      <c r="I5715" s="128" t="s">
        <v>11750</v>
      </c>
      <c r="J5715" s="124"/>
      <c r="K5715" s="124"/>
      <c r="L5715" s="124"/>
      <c r="M5715" s="124"/>
      <c r="N5715" s="193">
        <v>198979.69</v>
      </c>
      <c r="O5715" s="193">
        <v>0</v>
      </c>
      <c r="P5715" s="124" t="s">
        <v>1314</v>
      </c>
    </row>
    <row r="5716" spans="1:16" ht="76.5">
      <c r="A5716" s="257">
        <v>25</v>
      </c>
      <c r="B5716" s="124"/>
      <c r="C5716" s="125" t="s">
        <v>694</v>
      </c>
      <c r="D5716" s="191">
        <v>43277</v>
      </c>
      <c r="E5716" s="124" t="s">
        <v>9985</v>
      </c>
      <c r="F5716" s="124" t="s">
        <v>1315</v>
      </c>
      <c r="G5716" s="124">
        <v>18191905</v>
      </c>
      <c r="H5716" s="124"/>
      <c r="I5716" s="128" t="s">
        <v>11751</v>
      </c>
      <c r="J5716" s="124"/>
      <c r="K5716" s="124"/>
      <c r="L5716" s="124"/>
      <c r="M5716" s="124"/>
      <c r="N5716" s="193">
        <v>501420.68</v>
      </c>
      <c r="O5716" s="193">
        <v>0</v>
      </c>
      <c r="P5716" s="124" t="s">
        <v>1314</v>
      </c>
    </row>
    <row r="5717" spans="1:16" ht="76.5">
      <c r="A5717" s="257">
        <v>25</v>
      </c>
      <c r="B5717" s="124"/>
      <c r="C5717" s="125" t="s">
        <v>694</v>
      </c>
      <c r="D5717" s="191">
        <v>43277</v>
      </c>
      <c r="E5717" s="124" t="s">
        <v>9986</v>
      </c>
      <c r="F5717" s="124" t="s">
        <v>1315</v>
      </c>
      <c r="G5717" s="124">
        <v>18191941</v>
      </c>
      <c r="H5717" s="124"/>
      <c r="I5717" s="128" t="s">
        <v>11752</v>
      </c>
      <c r="J5717" s="124"/>
      <c r="K5717" s="124"/>
      <c r="L5717" s="124"/>
      <c r="M5717" s="124"/>
      <c r="N5717" s="193">
        <v>495226.83</v>
      </c>
      <c r="O5717" s="193">
        <v>0</v>
      </c>
      <c r="P5717" s="124" t="s">
        <v>1314</v>
      </c>
    </row>
    <row r="5718" spans="1:16" ht="76.5">
      <c r="A5718" s="257">
        <v>25</v>
      </c>
      <c r="B5718" s="124"/>
      <c r="C5718" s="125" t="s">
        <v>694</v>
      </c>
      <c r="D5718" s="191">
        <v>43277</v>
      </c>
      <c r="E5718" s="124" t="s">
        <v>9987</v>
      </c>
      <c r="F5718" s="124" t="s">
        <v>1315</v>
      </c>
      <c r="G5718" s="124">
        <v>18192019</v>
      </c>
      <c r="H5718" s="124"/>
      <c r="I5718" s="128" t="s">
        <v>11753</v>
      </c>
      <c r="J5718" s="124"/>
      <c r="K5718" s="124"/>
      <c r="L5718" s="124"/>
      <c r="M5718" s="124"/>
      <c r="N5718" s="193">
        <v>365491.55</v>
      </c>
      <c r="O5718" s="193">
        <v>0</v>
      </c>
      <c r="P5718" s="124" t="s">
        <v>1314</v>
      </c>
    </row>
    <row r="5719" spans="1:16" ht="76.5">
      <c r="A5719" s="257">
        <v>25</v>
      </c>
      <c r="B5719" s="124"/>
      <c r="C5719" s="125" t="s">
        <v>694</v>
      </c>
      <c r="D5719" s="191">
        <v>43277</v>
      </c>
      <c r="E5719" s="124" t="s">
        <v>9988</v>
      </c>
      <c r="F5719" s="124" t="s">
        <v>1315</v>
      </c>
      <c r="G5719" s="124">
        <v>18192024</v>
      </c>
      <c r="H5719" s="124"/>
      <c r="I5719" s="128" t="s">
        <v>11754</v>
      </c>
      <c r="J5719" s="124"/>
      <c r="K5719" s="124"/>
      <c r="L5719" s="124"/>
      <c r="M5719" s="124"/>
      <c r="N5719" s="193">
        <v>907871.91</v>
      </c>
      <c r="O5719" s="193">
        <v>0</v>
      </c>
      <c r="P5719" s="124" t="s">
        <v>1314</v>
      </c>
    </row>
    <row r="5720" spans="1:16" ht="76.5">
      <c r="A5720" s="257">
        <v>25</v>
      </c>
      <c r="B5720" s="124"/>
      <c r="C5720" s="125" t="s">
        <v>694</v>
      </c>
      <c r="D5720" s="191">
        <v>43277</v>
      </c>
      <c r="E5720" s="124" t="s">
        <v>9989</v>
      </c>
      <c r="F5720" s="124" t="s">
        <v>1315</v>
      </c>
      <c r="G5720" s="124">
        <v>18192056</v>
      </c>
      <c r="H5720" s="124"/>
      <c r="I5720" s="128" t="s">
        <v>11755</v>
      </c>
      <c r="J5720" s="124"/>
      <c r="K5720" s="124"/>
      <c r="L5720" s="124"/>
      <c r="M5720" s="124"/>
      <c r="N5720" s="193">
        <v>621330.13</v>
      </c>
      <c r="O5720" s="193">
        <v>0</v>
      </c>
      <c r="P5720" s="124" t="s">
        <v>1314</v>
      </c>
    </row>
    <row r="5721" spans="1:16" ht="76.5">
      <c r="A5721" s="257">
        <v>25</v>
      </c>
      <c r="B5721" s="124"/>
      <c r="C5721" s="125" t="s">
        <v>694</v>
      </c>
      <c r="D5721" s="191">
        <v>43277</v>
      </c>
      <c r="E5721" s="124" t="s">
        <v>9990</v>
      </c>
      <c r="F5721" s="124" t="s">
        <v>1315</v>
      </c>
      <c r="G5721" s="124">
        <v>18194922</v>
      </c>
      <c r="H5721" s="124"/>
      <c r="I5721" s="128" t="s">
        <v>11756</v>
      </c>
      <c r="J5721" s="124"/>
      <c r="K5721" s="124"/>
      <c r="L5721" s="124"/>
      <c r="M5721" s="124"/>
      <c r="N5721" s="193">
        <v>48580</v>
      </c>
      <c r="O5721" s="193">
        <v>0</v>
      </c>
      <c r="P5721" s="124" t="s">
        <v>1314</v>
      </c>
    </row>
    <row r="5722" spans="1:16" ht="76.5">
      <c r="A5722" s="257">
        <v>25</v>
      </c>
      <c r="B5722" s="124"/>
      <c r="C5722" s="125" t="s">
        <v>694</v>
      </c>
      <c r="D5722" s="191">
        <v>43277</v>
      </c>
      <c r="E5722" s="124" t="s">
        <v>9991</v>
      </c>
      <c r="F5722" s="124" t="s">
        <v>1315</v>
      </c>
      <c r="G5722" s="124">
        <v>18194919</v>
      </c>
      <c r="H5722" s="124"/>
      <c r="I5722" s="128" t="s">
        <v>11757</v>
      </c>
      <c r="J5722" s="124"/>
      <c r="K5722" s="124"/>
      <c r="L5722" s="124"/>
      <c r="M5722" s="124"/>
      <c r="N5722" s="193">
        <v>327964.71000000002</v>
      </c>
      <c r="O5722" s="193">
        <v>0</v>
      </c>
      <c r="P5722" s="124" t="s">
        <v>1314</v>
      </c>
    </row>
    <row r="5723" spans="1:16" ht="76.5">
      <c r="A5723" s="257">
        <v>25</v>
      </c>
      <c r="B5723" s="124"/>
      <c r="C5723" s="125" t="s">
        <v>694</v>
      </c>
      <c r="D5723" s="191">
        <v>43277</v>
      </c>
      <c r="E5723" s="124" t="s">
        <v>9992</v>
      </c>
      <c r="F5723" s="124" t="s">
        <v>1315</v>
      </c>
      <c r="G5723" s="124">
        <v>18194806</v>
      </c>
      <c r="H5723" s="124"/>
      <c r="I5723" s="128" t="s">
        <v>11758</v>
      </c>
      <c r="J5723" s="124"/>
      <c r="K5723" s="124"/>
      <c r="L5723" s="124"/>
      <c r="M5723" s="124"/>
      <c r="N5723" s="193">
        <v>571923.78</v>
      </c>
      <c r="O5723" s="193">
        <v>0</v>
      </c>
      <c r="P5723" s="124" t="s">
        <v>1314</v>
      </c>
    </row>
    <row r="5724" spans="1:16" ht="76.5">
      <c r="A5724" s="257">
        <v>25</v>
      </c>
      <c r="B5724" s="124"/>
      <c r="C5724" s="125" t="s">
        <v>694</v>
      </c>
      <c r="D5724" s="191">
        <v>43277</v>
      </c>
      <c r="E5724" s="124" t="s">
        <v>9993</v>
      </c>
      <c r="F5724" s="124" t="s">
        <v>1315</v>
      </c>
      <c r="G5724" s="124">
        <v>18177781</v>
      </c>
      <c r="H5724" s="124"/>
      <c r="I5724" s="128" t="s">
        <v>11759</v>
      </c>
      <c r="J5724" s="124"/>
      <c r="K5724" s="124"/>
      <c r="L5724" s="124"/>
      <c r="M5724" s="124"/>
      <c r="N5724" s="193">
        <v>467841.11</v>
      </c>
      <c r="O5724" s="193">
        <v>0</v>
      </c>
      <c r="P5724" s="124" t="s">
        <v>1314</v>
      </c>
    </row>
    <row r="5725" spans="1:16" ht="76.5">
      <c r="A5725" s="257">
        <v>25</v>
      </c>
      <c r="B5725" s="124"/>
      <c r="C5725" s="125" t="s">
        <v>694</v>
      </c>
      <c r="D5725" s="191">
        <v>43277</v>
      </c>
      <c r="E5725" s="124" t="s">
        <v>9994</v>
      </c>
      <c r="F5725" s="124" t="s">
        <v>1315</v>
      </c>
      <c r="G5725" s="124">
        <v>18177783</v>
      </c>
      <c r="H5725" s="124"/>
      <c r="I5725" s="128" t="s">
        <v>11760</v>
      </c>
      <c r="J5725" s="124"/>
      <c r="K5725" s="124"/>
      <c r="L5725" s="124"/>
      <c r="M5725" s="124"/>
      <c r="N5725" s="193">
        <v>130911.22</v>
      </c>
      <c r="O5725" s="193">
        <v>0</v>
      </c>
      <c r="P5725" s="124" t="s">
        <v>1314</v>
      </c>
    </row>
    <row r="5726" spans="1:16" ht="76.5">
      <c r="A5726" s="257">
        <v>25</v>
      </c>
      <c r="B5726" s="124"/>
      <c r="C5726" s="125" t="s">
        <v>694</v>
      </c>
      <c r="D5726" s="191">
        <v>43277</v>
      </c>
      <c r="E5726" s="124" t="s">
        <v>9995</v>
      </c>
      <c r="F5726" s="124" t="s">
        <v>1315</v>
      </c>
      <c r="G5726" s="124">
        <v>18177785</v>
      </c>
      <c r="H5726" s="124"/>
      <c r="I5726" s="128" t="s">
        <v>11761</v>
      </c>
      <c r="J5726" s="124"/>
      <c r="K5726" s="124"/>
      <c r="L5726" s="124"/>
      <c r="M5726" s="124"/>
      <c r="N5726" s="193">
        <v>175323.38</v>
      </c>
      <c r="O5726" s="193">
        <v>0</v>
      </c>
      <c r="P5726" s="124" t="s">
        <v>1314</v>
      </c>
    </row>
    <row r="5727" spans="1:16" ht="76.5">
      <c r="A5727" s="257">
        <v>25</v>
      </c>
      <c r="B5727" s="124"/>
      <c r="C5727" s="125" t="s">
        <v>694</v>
      </c>
      <c r="D5727" s="191">
        <v>43277</v>
      </c>
      <c r="E5727" s="124" t="s">
        <v>9996</v>
      </c>
      <c r="F5727" s="124" t="s">
        <v>1315</v>
      </c>
      <c r="G5727" s="124">
        <v>18192059</v>
      </c>
      <c r="H5727" s="124"/>
      <c r="I5727" s="128" t="s">
        <v>11762</v>
      </c>
      <c r="J5727" s="124"/>
      <c r="K5727" s="124"/>
      <c r="L5727" s="124"/>
      <c r="M5727" s="124"/>
      <c r="N5727" s="193">
        <v>312049.28000000003</v>
      </c>
      <c r="O5727" s="193">
        <v>0</v>
      </c>
      <c r="P5727" s="124" t="s">
        <v>1314</v>
      </c>
    </row>
    <row r="5728" spans="1:16" ht="76.5">
      <c r="A5728" s="257">
        <v>25</v>
      </c>
      <c r="B5728" s="124"/>
      <c r="C5728" s="125" t="s">
        <v>694</v>
      </c>
      <c r="D5728" s="191">
        <v>43277</v>
      </c>
      <c r="E5728" s="124" t="s">
        <v>9997</v>
      </c>
      <c r="F5728" s="124" t="s">
        <v>1315</v>
      </c>
      <c r="G5728" s="124">
        <v>18192062</v>
      </c>
      <c r="H5728" s="124"/>
      <c r="I5728" s="128" t="s">
        <v>11763</v>
      </c>
      <c r="J5728" s="124"/>
      <c r="K5728" s="124"/>
      <c r="L5728" s="124"/>
      <c r="M5728" s="124"/>
      <c r="N5728" s="193">
        <v>667220.16</v>
      </c>
      <c r="O5728" s="193">
        <v>0</v>
      </c>
      <c r="P5728" s="124" t="s">
        <v>1314</v>
      </c>
    </row>
    <row r="5729" spans="1:16" ht="76.5">
      <c r="A5729" s="257">
        <v>25</v>
      </c>
      <c r="B5729" s="124"/>
      <c r="C5729" s="125" t="s">
        <v>694</v>
      </c>
      <c r="D5729" s="191">
        <v>43277</v>
      </c>
      <c r="E5729" s="124" t="s">
        <v>9998</v>
      </c>
      <c r="F5729" s="124" t="s">
        <v>1315</v>
      </c>
      <c r="G5729" s="124">
        <v>18192069</v>
      </c>
      <c r="H5729" s="124"/>
      <c r="I5729" s="128" t="s">
        <v>4535</v>
      </c>
      <c r="J5729" s="124"/>
      <c r="K5729" s="124"/>
      <c r="L5729" s="124"/>
      <c r="M5729" s="124"/>
      <c r="N5729" s="193">
        <v>1032877.3</v>
      </c>
      <c r="O5729" s="193">
        <v>0</v>
      </c>
      <c r="P5729" s="124" t="s">
        <v>1314</v>
      </c>
    </row>
    <row r="5730" spans="1:16" ht="76.5">
      <c r="A5730" s="257">
        <v>25</v>
      </c>
      <c r="B5730" s="124"/>
      <c r="C5730" s="125" t="s">
        <v>694</v>
      </c>
      <c r="D5730" s="191">
        <v>43277</v>
      </c>
      <c r="E5730" s="124" t="s">
        <v>9999</v>
      </c>
      <c r="F5730" s="124" t="s">
        <v>1315</v>
      </c>
      <c r="G5730" s="124">
        <v>18177793</v>
      </c>
      <c r="H5730" s="124"/>
      <c r="I5730" s="128" t="s">
        <v>11764</v>
      </c>
      <c r="J5730" s="124"/>
      <c r="K5730" s="124"/>
      <c r="L5730" s="124"/>
      <c r="M5730" s="124"/>
      <c r="N5730" s="193">
        <v>79688.17</v>
      </c>
      <c r="O5730" s="193">
        <v>0</v>
      </c>
      <c r="P5730" s="124" t="s">
        <v>1314</v>
      </c>
    </row>
    <row r="5731" spans="1:16" ht="76.5">
      <c r="A5731" s="257">
        <v>25</v>
      </c>
      <c r="B5731" s="124"/>
      <c r="C5731" s="125" t="s">
        <v>694</v>
      </c>
      <c r="D5731" s="191">
        <v>43277</v>
      </c>
      <c r="E5731" s="124" t="s">
        <v>10000</v>
      </c>
      <c r="F5731" s="124" t="s">
        <v>1315</v>
      </c>
      <c r="G5731" s="124">
        <v>18177394</v>
      </c>
      <c r="H5731" s="124"/>
      <c r="I5731" s="128" t="s">
        <v>11765</v>
      </c>
      <c r="J5731" s="124"/>
      <c r="K5731" s="124"/>
      <c r="L5731" s="124"/>
      <c r="M5731" s="124"/>
      <c r="N5731" s="193">
        <v>1048048.49</v>
      </c>
      <c r="O5731" s="193">
        <v>0</v>
      </c>
      <c r="P5731" s="124" t="s">
        <v>1314</v>
      </c>
    </row>
    <row r="5732" spans="1:16" ht="76.5">
      <c r="A5732" s="257">
        <v>25</v>
      </c>
      <c r="B5732" s="124"/>
      <c r="C5732" s="125" t="s">
        <v>694</v>
      </c>
      <c r="D5732" s="191">
        <v>43277</v>
      </c>
      <c r="E5732" s="124" t="s">
        <v>10001</v>
      </c>
      <c r="F5732" s="124" t="s">
        <v>1315</v>
      </c>
      <c r="G5732" s="124">
        <v>18177392</v>
      </c>
      <c r="H5732" s="124"/>
      <c r="I5732" s="128" t="s">
        <v>11766</v>
      </c>
      <c r="J5732" s="124"/>
      <c r="K5732" s="124"/>
      <c r="L5732" s="124"/>
      <c r="M5732" s="124"/>
      <c r="N5732" s="193">
        <v>461330.81</v>
      </c>
      <c r="O5732" s="193">
        <v>0</v>
      </c>
      <c r="P5732" s="124" t="s">
        <v>1314</v>
      </c>
    </row>
    <row r="5733" spans="1:16" ht="76.5">
      <c r="A5733" s="257">
        <v>25</v>
      </c>
      <c r="B5733" s="124"/>
      <c r="C5733" s="125" t="s">
        <v>694</v>
      </c>
      <c r="D5733" s="191">
        <v>43277</v>
      </c>
      <c r="E5733" s="124" t="s">
        <v>10002</v>
      </c>
      <c r="F5733" s="124" t="s">
        <v>1315</v>
      </c>
      <c r="G5733" s="124">
        <v>18177386</v>
      </c>
      <c r="H5733" s="124"/>
      <c r="I5733" s="128" t="s">
        <v>11767</v>
      </c>
      <c r="J5733" s="124"/>
      <c r="K5733" s="124"/>
      <c r="L5733" s="124"/>
      <c r="M5733" s="124"/>
      <c r="N5733" s="193">
        <v>267735.02</v>
      </c>
      <c r="O5733" s="193">
        <v>0</v>
      </c>
      <c r="P5733" s="124" t="s">
        <v>1314</v>
      </c>
    </row>
    <row r="5734" spans="1:16" ht="76.5">
      <c r="A5734" s="257">
        <v>25</v>
      </c>
      <c r="B5734" s="124"/>
      <c r="C5734" s="125" t="s">
        <v>694</v>
      </c>
      <c r="D5734" s="191">
        <v>43277</v>
      </c>
      <c r="E5734" s="124" t="s">
        <v>10003</v>
      </c>
      <c r="F5734" s="124" t="s">
        <v>1315</v>
      </c>
      <c r="G5734" s="124">
        <v>18177376</v>
      </c>
      <c r="H5734" s="124"/>
      <c r="I5734" s="128" t="s">
        <v>11768</v>
      </c>
      <c r="J5734" s="124"/>
      <c r="K5734" s="124"/>
      <c r="L5734" s="124"/>
      <c r="M5734" s="124"/>
      <c r="N5734" s="193">
        <v>442690.21</v>
      </c>
      <c r="O5734" s="193">
        <v>0</v>
      </c>
      <c r="P5734" s="124" t="s">
        <v>1314</v>
      </c>
    </row>
    <row r="5735" spans="1:16" ht="76.5">
      <c r="A5735" s="257">
        <v>25</v>
      </c>
      <c r="B5735" s="124"/>
      <c r="C5735" s="125" t="s">
        <v>694</v>
      </c>
      <c r="D5735" s="191">
        <v>43277</v>
      </c>
      <c r="E5735" s="124" t="s">
        <v>10004</v>
      </c>
      <c r="F5735" s="124" t="s">
        <v>1315</v>
      </c>
      <c r="G5735" s="124">
        <v>18177356</v>
      </c>
      <c r="H5735" s="124"/>
      <c r="I5735" s="128" t="s">
        <v>11769</v>
      </c>
      <c r="J5735" s="124"/>
      <c r="K5735" s="124"/>
      <c r="L5735" s="124"/>
      <c r="M5735" s="124"/>
      <c r="N5735" s="193">
        <v>547732.82999999996</v>
      </c>
      <c r="O5735" s="193">
        <v>0</v>
      </c>
      <c r="P5735" s="124" t="s">
        <v>1314</v>
      </c>
    </row>
    <row r="5736" spans="1:16" ht="76.5">
      <c r="A5736" s="257">
        <v>25</v>
      </c>
      <c r="B5736" s="124"/>
      <c r="C5736" s="125" t="s">
        <v>694</v>
      </c>
      <c r="D5736" s="191">
        <v>43277</v>
      </c>
      <c r="E5736" s="124" t="s">
        <v>10005</v>
      </c>
      <c r="F5736" s="124" t="s">
        <v>1315</v>
      </c>
      <c r="G5736" s="124">
        <v>18177353</v>
      </c>
      <c r="H5736" s="124"/>
      <c r="I5736" s="128" t="s">
        <v>11770</v>
      </c>
      <c r="J5736" s="124"/>
      <c r="K5736" s="124"/>
      <c r="L5736" s="124"/>
      <c r="M5736" s="124"/>
      <c r="N5736" s="193">
        <v>608841.26</v>
      </c>
      <c r="O5736" s="193">
        <v>0</v>
      </c>
      <c r="P5736" s="124" t="s">
        <v>1314</v>
      </c>
    </row>
    <row r="5737" spans="1:16" ht="76.5">
      <c r="A5737" s="257">
        <v>25</v>
      </c>
      <c r="B5737" s="124"/>
      <c r="C5737" s="125" t="s">
        <v>694</v>
      </c>
      <c r="D5737" s="191">
        <v>43277</v>
      </c>
      <c r="E5737" s="124" t="s">
        <v>10006</v>
      </c>
      <c r="F5737" s="124" t="s">
        <v>1315</v>
      </c>
      <c r="G5737" s="124">
        <v>18177352</v>
      </c>
      <c r="H5737" s="124"/>
      <c r="I5737" s="128" t="s">
        <v>11771</v>
      </c>
      <c r="J5737" s="124"/>
      <c r="K5737" s="124"/>
      <c r="L5737" s="124"/>
      <c r="M5737" s="124"/>
      <c r="N5737" s="193">
        <v>773037.13</v>
      </c>
      <c r="O5737" s="193">
        <v>0</v>
      </c>
      <c r="P5737" s="124" t="s">
        <v>1314</v>
      </c>
    </row>
    <row r="5738" spans="1:16" ht="76.5">
      <c r="A5738" s="257">
        <v>25</v>
      </c>
      <c r="B5738" s="124"/>
      <c r="C5738" s="125" t="s">
        <v>694</v>
      </c>
      <c r="D5738" s="191">
        <v>43277</v>
      </c>
      <c r="E5738" s="124" t="s">
        <v>10007</v>
      </c>
      <c r="F5738" s="124" t="s">
        <v>1315</v>
      </c>
      <c r="G5738" s="124">
        <v>18177344</v>
      </c>
      <c r="H5738" s="124"/>
      <c r="I5738" s="128" t="s">
        <v>11772</v>
      </c>
      <c r="J5738" s="124"/>
      <c r="K5738" s="124"/>
      <c r="L5738" s="124"/>
      <c r="M5738" s="124"/>
      <c r="N5738" s="193">
        <v>242436.77</v>
      </c>
      <c r="O5738" s="193">
        <v>0</v>
      </c>
      <c r="P5738" s="124" t="s">
        <v>1314</v>
      </c>
    </row>
    <row r="5739" spans="1:16" ht="76.5">
      <c r="A5739" s="257">
        <v>25</v>
      </c>
      <c r="B5739" s="124"/>
      <c r="C5739" s="125" t="s">
        <v>694</v>
      </c>
      <c r="D5739" s="191">
        <v>43277</v>
      </c>
      <c r="E5739" s="124" t="s">
        <v>10008</v>
      </c>
      <c r="F5739" s="124" t="s">
        <v>1315</v>
      </c>
      <c r="G5739" s="124">
        <v>18177336</v>
      </c>
      <c r="H5739" s="124"/>
      <c r="I5739" s="128" t="s">
        <v>11773</v>
      </c>
      <c r="J5739" s="124"/>
      <c r="K5739" s="124"/>
      <c r="L5739" s="124"/>
      <c r="M5739" s="124"/>
      <c r="N5739" s="193">
        <v>202384.82</v>
      </c>
      <c r="O5739" s="193">
        <v>0</v>
      </c>
      <c r="P5739" s="124" t="s">
        <v>1314</v>
      </c>
    </row>
    <row r="5740" spans="1:16" ht="76.5">
      <c r="A5740" s="257">
        <v>25</v>
      </c>
      <c r="B5740" s="124"/>
      <c r="C5740" s="125" t="s">
        <v>694</v>
      </c>
      <c r="D5740" s="191">
        <v>43277</v>
      </c>
      <c r="E5740" s="124" t="s">
        <v>10009</v>
      </c>
      <c r="F5740" s="124" t="s">
        <v>1315</v>
      </c>
      <c r="G5740" s="124">
        <v>18177331</v>
      </c>
      <c r="H5740" s="124"/>
      <c r="I5740" s="128" t="s">
        <v>11774</v>
      </c>
      <c r="J5740" s="124"/>
      <c r="K5740" s="124"/>
      <c r="L5740" s="124"/>
      <c r="M5740" s="124"/>
      <c r="N5740" s="193">
        <v>229936.04</v>
      </c>
      <c r="O5740" s="193">
        <v>0</v>
      </c>
      <c r="P5740" s="124" t="s">
        <v>1314</v>
      </c>
    </row>
    <row r="5741" spans="1:16" ht="76.5">
      <c r="A5741" s="257">
        <v>25</v>
      </c>
      <c r="B5741" s="124"/>
      <c r="C5741" s="125" t="s">
        <v>694</v>
      </c>
      <c r="D5741" s="191">
        <v>43277</v>
      </c>
      <c r="E5741" s="124" t="s">
        <v>10010</v>
      </c>
      <c r="F5741" s="124" t="s">
        <v>1315</v>
      </c>
      <c r="G5741" s="124">
        <v>18177020</v>
      </c>
      <c r="H5741" s="124"/>
      <c r="I5741" s="128" t="s">
        <v>11775</v>
      </c>
      <c r="J5741" s="124"/>
      <c r="K5741" s="124"/>
      <c r="L5741" s="124"/>
      <c r="M5741" s="124"/>
      <c r="N5741" s="193">
        <v>380654.18</v>
      </c>
      <c r="O5741" s="193">
        <v>0</v>
      </c>
      <c r="P5741" s="124" t="s">
        <v>1314</v>
      </c>
    </row>
    <row r="5742" spans="1:16" ht="76.5">
      <c r="A5742" s="257">
        <v>25</v>
      </c>
      <c r="B5742" s="124"/>
      <c r="C5742" s="125" t="s">
        <v>694</v>
      </c>
      <c r="D5742" s="191">
        <v>43277</v>
      </c>
      <c r="E5742" s="124" t="s">
        <v>10011</v>
      </c>
      <c r="F5742" s="124" t="s">
        <v>1315</v>
      </c>
      <c r="G5742" s="124">
        <v>18177008</v>
      </c>
      <c r="H5742" s="124"/>
      <c r="I5742" s="128" t="s">
        <v>11776</v>
      </c>
      <c r="J5742" s="124"/>
      <c r="K5742" s="124"/>
      <c r="L5742" s="124"/>
      <c r="M5742" s="124"/>
      <c r="N5742" s="193">
        <v>265338.07</v>
      </c>
      <c r="O5742" s="193">
        <v>0</v>
      </c>
      <c r="P5742" s="124" t="s">
        <v>1314</v>
      </c>
    </row>
    <row r="5743" spans="1:16" ht="76.5">
      <c r="A5743" s="257">
        <v>25</v>
      </c>
      <c r="B5743" s="124"/>
      <c r="C5743" s="125" t="s">
        <v>694</v>
      </c>
      <c r="D5743" s="191">
        <v>43277</v>
      </c>
      <c r="E5743" s="124" t="s">
        <v>10012</v>
      </c>
      <c r="F5743" s="124" t="s">
        <v>1315</v>
      </c>
      <c r="G5743" s="124">
        <v>18177792</v>
      </c>
      <c r="H5743" s="124"/>
      <c r="I5743" s="128" t="s">
        <v>11777</v>
      </c>
      <c r="J5743" s="124"/>
      <c r="K5743" s="124"/>
      <c r="L5743" s="124"/>
      <c r="M5743" s="124"/>
      <c r="N5743" s="193">
        <v>277847.96999999997</v>
      </c>
      <c r="O5743" s="193">
        <v>0</v>
      </c>
      <c r="P5743" s="124" t="s">
        <v>1314</v>
      </c>
    </row>
    <row r="5744" spans="1:16" ht="51">
      <c r="A5744" s="257" t="s">
        <v>619</v>
      </c>
      <c r="B5744" s="124"/>
      <c r="C5744" s="125" t="s">
        <v>713</v>
      </c>
      <c r="D5744" s="191">
        <v>43278</v>
      </c>
      <c r="E5744" s="124" t="s">
        <v>10013</v>
      </c>
      <c r="F5744" s="124" t="s">
        <v>3</v>
      </c>
      <c r="G5744" s="124">
        <v>1634812</v>
      </c>
      <c r="H5744" s="124"/>
      <c r="I5744" s="128" t="s">
        <v>11778</v>
      </c>
      <c r="J5744" s="124"/>
      <c r="K5744" s="124"/>
      <c r="L5744" s="124"/>
      <c r="M5744" s="124"/>
      <c r="N5744" s="193">
        <v>0</v>
      </c>
      <c r="O5744" s="193">
        <v>1</v>
      </c>
      <c r="P5744" s="124" t="s">
        <v>1314</v>
      </c>
    </row>
    <row r="5745" spans="1:16" ht="51">
      <c r="A5745" s="257" t="s">
        <v>619</v>
      </c>
      <c r="B5745" s="124"/>
      <c r="C5745" s="125" t="s">
        <v>713</v>
      </c>
      <c r="D5745" s="191">
        <v>43278</v>
      </c>
      <c r="E5745" s="124" t="s">
        <v>10014</v>
      </c>
      <c r="F5745" s="124" t="s">
        <v>3</v>
      </c>
      <c r="G5745" s="124">
        <v>1634811</v>
      </c>
      <c r="H5745" s="124"/>
      <c r="I5745" s="128" t="s">
        <v>11779</v>
      </c>
      <c r="J5745" s="124"/>
      <c r="K5745" s="124"/>
      <c r="L5745" s="124"/>
      <c r="M5745" s="124"/>
      <c r="N5745" s="193">
        <v>0</v>
      </c>
      <c r="O5745" s="193">
        <v>1</v>
      </c>
      <c r="P5745" s="124" t="s">
        <v>1314</v>
      </c>
    </row>
    <row r="5746" spans="1:16" ht="38.25">
      <c r="A5746" s="257">
        <v>212</v>
      </c>
      <c r="B5746" s="124"/>
      <c r="C5746" s="125" t="s">
        <v>761</v>
      </c>
      <c r="D5746" s="191">
        <v>43278</v>
      </c>
      <c r="E5746" s="124" t="s">
        <v>10015</v>
      </c>
      <c r="F5746" s="124" t="s">
        <v>3</v>
      </c>
      <c r="G5746" s="124">
        <v>1634807</v>
      </c>
      <c r="H5746" s="124"/>
      <c r="I5746" s="128" t="s">
        <v>11780</v>
      </c>
      <c r="J5746" s="124"/>
      <c r="K5746" s="124"/>
      <c r="L5746" s="124"/>
      <c r="M5746" s="124"/>
      <c r="N5746" s="193">
        <v>0</v>
      </c>
      <c r="O5746" s="193">
        <v>13</v>
      </c>
      <c r="P5746" s="124" t="s">
        <v>1314</v>
      </c>
    </row>
    <row r="5747" spans="1:16" ht="38.25">
      <c r="A5747" s="257">
        <v>526</v>
      </c>
      <c r="B5747" s="124"/>
      <c r="C5747" s="125" t="s">
        <v>846</v>
      </c>
      <c r="D5747" s="191">
        <v>43278</v>
      </c>
      <c r="E5747" s="124" t="s">
        <v>10016</v>
      </c>
      <c r="F5747" s="124" t="s">
        <v>3</v>
      </c>
      <c r="G5747" s="124">
        <v>1634793</v>
      </c>
      <c r="H5747" s="124"/>
      <c r="I5747" s="128" t="s">
        <v>11781</v>
      </c>
      <c r="J5747" s="124"/>
      <c r="K5747" s="124"/>
      <c r="L5747" s="124"/>
      <c r="M5747" s="124"/>
      <c r="N5747" s="193">
        <v>0</v>
      </c>
      <c r="O5747" s="193">
        <v>48</v>
      </c>
      <c r="P5747" s="124" t="s">
        <v>1314</v>
      </c>
    </row>
    <row r="5748" spans="1:16" ht="51">
      <c r="A5748" s="257" t="s">
        <v>619</v>
      </c>
      <c r="B5748" s="124"/>
      <c r="C5748" s="125" t="s">
        <v>713</v>
      </c>
      <c r="D5748" s="191">
        <v>43278</v>
      </c>
      <c r="E5748" s="124" t="s">
        <v>10017</v>
      </c>
      <c r="F5748" s="124" t="s">
        <v>3</v>
      </c>
      <c r="G5748" s="124">
        <v>1634788</v>
      </c>
      <c r="H5748" s="124"/>
      <c r="I5748" s="128" t="s">
        <v>11782</v>
      </c>
      <c r="J5748" s="124"/>
      <c r="K5748" s="124"/>
      <c r="L5748" s="124"/>
      <c r="M5748" s="124"/>
      <c r="N5748" s="193">
        <v>0</v>
      </c>
      <c r="O5748" s="193">
        <v>134</v>
      </c>
      <c r="P5748" s="124" t="s">
        <v>1314</v>
      </c>
    </row>
    <row r="5749" spans="1:16" ht="51">
      <c r="A5749" s="257">
        <v>70</v>
      </c>
      <c r="B5749" s="124"/>
      <c r="C5749" s="125" t="s">
        <v>705</v>
      </c>
      <c r="D5749" s="191">
        <v>43278</v>
      </c>
      <c r="E5749" s="124" t="s">
        <v>10018</v>
      </c>
      <c r="F5749" s="124" t="s">
        <v>3</v>
      </c>
      <c r="G5749" s="124">
        <v>1634782</v>
      </c>
      <c r="H5749" s="124"/>
      <c r="I5749" s="128" t="s">
        <v>11783</v>
      </c>
      <c r="J5749" s="124"/>
      <c r="K5749" s="124"/>
      <c r="L5749" s="124"/>
      <c r="M5749" s="124"/>
      <c r="N5749" s="193">
        <v>0</v>
      </c>
      <c r="O5749" s="193">
        <v>100</v>
      </c>
      <c r="P5749" s="124" t="s">
        <v>1314</v>
      </c>
    </row>
    <row r="5750" spans="1:16" ht="63.75">
      <c r="A5750" s="257" t="s">
        <v>619</v>
      </c>
      <c r="B5750" s="124"/>
      <c r="C5750" s="125" t="s">
        <v>713</v>
      </c>
      <c r="D5750" s="191">
        <v>43278</v>
      </c>
      <c r="E5750" s="124" t="s">
        <v>10019</v>
      </c>
      <c r="F5750" s="124" t="s">
        <v>3</v>
      </c>
      <c r="G5750" s="124">
        <v>1634821</v>
      </c>
      <c r="H5750" s="124"/>
      <c r="I5750" s="128" t="s">
        <v>11784</v>
      </c>
      <c r="J5750" s="124"/>
      <c r="K5750" s="124"/>
      <c r="L5750" s="124"/>
      <c r="M5750" s="124"/>
      <c r="N5750" s="193">
        <v>0</v>
      </c>
      <c r="O5750" s="193">
        <v>85</v>
      </c>
      <c r="P5750" s="124" t="s">
        <v>1314</v>
      </c>
    </row>
    <row r="5751" spans="1:16" ht="51">
      <c r="A5751" s="257">
        <v>20</v>
      </c>
      <c r="B5751" s="124"/>
      <c r="C5751" s="125" t="s">
        <v>693</v>
      </c>
      <c r="D5751" s="191">
        <v>43278</v>
      </c>
      <c r="E5751" s="124" t="s">
        <v>10020</v>
      </c>
      <c r="F5751" s="124" t="s">
        <v>3</v>
      </c>
      <c r="G5751" s="124">
        <v>1634852</v>
      </c>
      <c r="H5751" s="124"/>
      <c r="I5751" s="128" t="s">
        <v>11785</v>
      </c>
      <c r="J5751" s="124"/>
      <c r="K5751" s="124"/>
      <c r="L5751" s="124"/>
      <c r="M5751" s="124"/>
      <c r="N5751" s="193">
        <v>0</v>
      </c>
      <c r="O5751" s="193">
        <v>300</v>
      </c>
      <c r="P5751" s="124" t="s">
        <v>1314</v>
      </c>
    </row>
    <row r="5752" spans="1:16" ht="51">
      <c r="A5752" s="257">
        <v>20</v>
      </c>
      <c r="B5752" s="124"/>
      <c r="C5752" s="125" t="s">
        <v>693</v>
      </c>
      <c r="D5752" s="191">
        <v>43278</v>
      </c>
      <c r="E5752" s="124" t="s">
        <v>10021</v>
      </c>
      <c r="F5752" s="124" t="s">
        <v>3</v>
      </c>
      <c r="G5752" s="124">
        <v>1634853</v>
      </c>
      <c r="H5752" s="124"/>
      <c r="I5752" s="128" t="s">
        <v>11786</v>
      </c>
      <c r="J5752" s="124"/>
      <c r="K5752" s="124"/>
      <c r="L5752" s="124"/>
      <c r="M5752" s="124"/>
      <c r="N5752" s="193">
        <v>0</v>
      </c>
      <c r="O5752" s="193">
        <v>300</v>
      </c>
      <c r="P5752" s="124" t="s">
        <v>1314</v>
      </c>
    </row>
    <row r="5753" spans="1:16" ht="63.75">
      <c r="A5753" s="257" t="s">
        <v>619</v>
      </c>
      <c r="B5753" s="124"/>
      <c r="C5753" s="125" t="s">
        <v>713</v>
      </c>
      <c r="D5753" s="191">
        <v>43278</v>
      </c>
      <c r="E5753" s="124" t="s">
        <v>10022</v>
      </c>
      <c r="F5753" s="124" t="s">
        <v>3</v>
      </c>
      <c r="G5753" s="124">
        <v>1634859</v>
      </c>
      <c r="H5753" s="124"/>
      <c r="I5753" s="128" t="s">
        <v>11787</v>
      </c>
      <c r="J5753" s="124"/>
      <c r="K5753" s="124"/>
      <c r="L5753" s="124"/>
      <c r="M5753" s="124"/>
      <c r="N5753" s="193">
        <v>0</v>
      </c>
      <c r="O5753" s="193">
        <v>13</v>
      </c>
      <c r="P5753" s="124" t="s">
        <v>1314</v>
      </c>
    </row>
    <row r="5754" spans="1:16" ht="51">
      <c r="A5754" s="257" t="s">
        <v>619</v>
      </c>
      <c r="B5754" s="124"/>
      <c r="C5754" s="125" t="s">
        <v>713</v>
      </c>
      <c r="D5754" s="191">
        <v>43278</v>
      </c>
      <c r="E5754" s="124" t="s">
        <v>10023</v>
      </c>
      <c r="F5754" s="124" t="s">
        <v>3</v>
      </c>
      <c r="G5754" s="124">
        <v>1634670</v>
      </c>
      <c r="H5754" s="124"/>
      <c r="I5754" s="128" t="s">
        <v>11788</v>
      </c>
      <c r="J5754" s="124"/>
      <c r="K5754" s="124"/>
      <c r="L5754" s="124"/>
      <c r="M5754" s="124"/>
      <c r="N5754" s="193">
        <v>0</v>
      </c>
      <c r="O5754" s="193">
        <v>9055.18</v>
      </c>
      <c r="P5754" s="124" t="s">
        <v>1314</v>
      </c>
    </row>
    <row r="5755" spans="1:16" ht="51">
      <c r="A5755" s="257" t="s">
        <v>619</v>
      </c>
      <c r="B5755" s="124"/>
      <c r="C5755" s="125" t="s">
        <v>713</v>
      </c>
      <c r="D5755" s="191">
        <v>43278</v>
      </c>
      <c r="E5755" s="124" t="s">
        <v>10024</v>
      </c>
      <c r="F5755" s="124" t="s">
        <v>3</v>
      </c>
      <c r="G5755" s="124">
        <v>1634671</v>
      </c>
      <c r="H5755" s="124"/>
      <c r="I5755" s="128" t="s">
        <v>11789</v>
      </c>
      <c r="J5755" s="124"/>
      <c r="K5755" s="124"/>
      <c r="L5755" s="124"/>
      <c r="M5755" s="124"/>
      <c r="N5755" s="193">
        <v>0</v>
      </c>
      <c r="O5755" s="193">
        <v>191</v>
      </c>
      <c r="P5755" s="124" t="s">
        <v>1314</v>
      </c>
    </row>
    <row r="5756" spans="1:16" ht="51">
      <c r="A5756" s="257" t="s">
        <v>619</v>
      </c>
      <c r="B5756" s="124"/>
      <c r="C5756" s="125" t="s">
        <v>713</v>
      </c>
      <c r="D5756" s="191">
        <v>43278</v>
      </c>
      <c r="E5756" s="124" t="s">
        <v>10025</v>
      </c>
      <c r="F5756" s="124" t="s">
        <v>3</v>
      </c>
      <c r="G5756" s="124">
        <v>1634672</v>
      </c>
      <c r="H5756" s="124"/>
      <c r="I5756" s="128" t="s">
        <v>11790</v>
      </c>
      <c r="J5756" s="124"/>
      <c r="K5756" s="124"/>
      <c r="L5756" s="124"/>
      <c r="M5756" s="124"/>
      <c r="N5756" s="193">
        <v>0</v>
      </c>
      <c r="O5756" s="193">
        <v>40</v>
      </c>
      <c r="P5756" s="124" t="s">
        <v>1314</v>
      </c>
    </row>
    <row r="5757" spans="1:16" ht="51">
      <c r="A5757" s="257">
        <v>212</v>
      </c>
      <c r="B5757" s="124"/>
      <c r="C5757" s="125" t="s">
        <v>761</v>
      </c>
      <c r="D5757" s="191">
        <v>43278</v>
      </c>
      <c r="E5757" s="124" t="s">
        <v>10026</v>
      </c>
      <c r="F5757" s="124" t="s">
        <v>3</v>
      </c>
      <c r="G5757" s="124">
        <v>1634673</v>
      </c>
      <c r="H5757" s="124"/>
      <c r="I5757" s="128" t="s">
        <v>11791</v>
      </c>
      <c r="J5757" s="124"/>
      <c r="K5757" s="124"/>
      <c r="L5757" s="124"/>
      <c r="M5757" s="124"/>
      <c r="N5757" s="193">
        <v>0</v>
      </c>
      <c r="O5757" s="193">
        <v>10</v>
      </c>
      <c r="P5757" s="124" t="s">
        <v>1314</v>
      </c>
    </row>
    <row r="5758" spans="1:16" ht="38.25">
      <c r="A5758" s="257">
        <v>212</v>
      </c>
      <c r="B5758" s="124"/>
      <c r="C5758" s="125" t="s">
        <v>761</v>
      </c>
      <c r="D5758" s="191">
        <v>43278</v>
      </c>
      <c r="E5758" s="124" t="s">
        <v>10027</v>
      </c>
      <c r="F5758" s="124" t="s">
        <v>3</v>
      </c>
      <c r="G5758" s="124">
        <v>1634700</v>
      </c>
      <c r="H5758" s="124"/>
      <c r="I5758" s="128" t="s">
        <v>11792</v>
      </c>
      <c r="J5758" s="124"/>
      <c r="K5758" s="124"/>
      <c r="L5758" s="124"/>
      <c r="M5758" s="124"/>
      <c r="N5758" s="193">
        <v>0</v>
      </c>
      <c r="O5758" s="193">
        <v>112</v>
      </c>
      <c r="P5758" s="124" t="s">
        <v>1314</v>
      </c>
    </row>
    <row r="5759" spans="1:16" ht="51">
      <c r="A5759" s="257">
        <v>212</v>
      </c>
      <c r="B5759" s="124"/>
      <c r="C5759" s="125" t="s">
        <v>761</v>
      </c>
      <c r="D5759" s="191">
        <v>43278</v>
      </c>
      <c r="E5759" s="124" t="s">
        <v>10028</v>
      </c>
      <c r="F5759" s="124" t="s">
        <v>3</v>
      </c>
      <c r="G5759" s="124">
        <v>1634707</v>
      </c>
      <c r="H5759" s="124"/>
      <c r="I5759" s="128" t="s">
        <v>11793</v>
      </c>
      <c r="J5759" s="124"/>
      <c r="K5759" s="124"/>
      <c r="L5759" s="124"/>
      <c r="M5759" s="124"/>
      <c r="N5759" s="193">
        <v>0</v>
      </c>
      <c r="O5759" s="193">
        <v>588.70000000000005</v>
      </c>
      <c r="P5759" s="124" t="s">
        <v>1314</v>
      </c>
    </row>
    <row r="5760" spans="1:16" ht="63.75">
      <c r="A5760" s="257" t="s">
        <v>619</v>
      </c>
      <c r="B5760" s="124"/>
      <c r="C5760" s="125" t="s">
        <v>713</v>
      </c>
      <c r="D5760" s="191">
        <v>43278</v>
      </c>
      <c r="E5760" s="124" t="s">
        <v>10029</v>
      </c>
      <c r="F5760" s="124" t="s">
        <v>3</v>
      </c>
      <c r="G5760" s="124">
        <v>1634711</v>
      </c>
      <c r="H5760" s="124"/>
      <c r="I5760" s="128" t="s">
        <v>11794</v>
      </c>
      <c r="J5760" s="124"/>
      <c r="K5760" s="124"/>
      <c r="L5760" s="124"/>
      <c r="M5760" s="124"/>
      <c r="N5760" s="193">
        <v>0</v>
      </c>
      <c r="O5760" s="193">
        <v>1003.0500000000001</v>
      </c>
      <c r="P5760" s="124" t="s">
        <v>1314</v>
      </c>
    </row>
    <row r="5761" spans="1:16" ht="51">
      <c r="A5761" s="257" t="s">
        <v>619</v>
      </c>
      <c r="B5761" s="124"/>
      <c r="C5761" s="125" t="s">
        <v>713</v>
      </c>
      <c r="D5761" s="191">
        <v>43278</v>
      </c>
      <c r="E5761" s="124" t="s">
        <v>10030</v>
      </c>
      <c r="F5761" s="124" t="s">
        <v>3</v>
      </c>
      <c r="G5761" s="124">
        <v>1634726</v>
      </c>
      <c r="H5761" s="124"/>
      <c r="I5761" s="128" t="s">
        <v>11795</v>
      </c>
      <c r="J5761" s="124"/>
      <c r="K5761" s="124"/>
      <c r="L5761" s="124"/>
      <c r="M5761" s="124"/>
      <c r="N5761" s="193">
        <v>0</v>
      </c>
      <c r="O5761" s="193">
        <v>20</v>
      </c>
      <c r="P5761" s="124" t="s">
        <v>1314</v>
      </c>
    </row>
    <row r="5762" spans="1:16" ht="51">
      <c r="A5762" s="257">
        <v>25</v>
      </c>
      <c r="B5762" s="124"/>
      <c r="C5762" s="125" t="s">
        <v>694</v>
      </c>
      <c r="D5762" s="191">
        <v>43278</v>
      </c>
      <c r="E5762" s="124" t="s">
        <v>10031</v>
      </c>
      <c r="F5762" s="124" t="s">
        <v>3</v>
      </c>
      <c r="G5762" s="124">
        <v>1634727</v>
      </c>
      <c r="H5762" s="124"/>
      <c r="I5762" s="128" t="s">
        <v>11796</v>
      </c>
      <c r="J5762" s="124"/>
      <c r="K5762" s="124"/>
      <c r="L5762" s="124"/>
      <c r="M5762" s="124"/>
      <c r="N5762" s="193">
        <v>0</v>
      </c>
      <c r="O5762" s="193">
        <v>400</v>
      </c>
      <c r="P5762" s="124" t="s">
        <v>1314</v>
      </c>
    </row>
    <row r="5763" spans="1:16" ht="51">
      <c r="A5763" s="257" t="s">
        <v>619</v>
      </c>
      <c r="B5763" s="124"/>
      <c r="C5763" s="125" t="s">
        <v>713</v>
      </c>
      <c r="D5763" s="191">
        <v>43278</v>
      </c>
      <c r="E5763" s="124" t="s">
        <v>10032</v>
      </c>
      <c r="F5763" s="124" t="s">
        <v>3</v>
      </c>
      <c r="G5763" s="124">
        <v>1634731</v>
      </c>
      <c r="H5763" s="124"/>
      <c r="I5763" s="128" t="s">
        <v>11797</v>
      </c>
      <c r="J5763" s="124"/>
      <c r="K5763" s="124"/>
      <c r="L5763" s="124"/>
      <c r="M5763" s="124"/>
      <c r="N5763" s="193">
        <v>0</v>
      </c>
      <c r="O5763" s="193">
        <v>78</v>
      </c>
      <c r="P5763" s="124" t="s">
        <v>1314</v>
      </c>
    </row>
    <row r="5764" spans="1:16" ht="51">
      <c r="A5764" s="257">
        <v>212</v>
      </c>
      <c r="B5764" s="124"/>
      <c r="C5764" s="125" t="s">
        <v>761</v>
      </c>
      <c r="D5764" s="191">
        <v>43278</v>
      </c>
      <c r="E5764" s="124" t="s">
        <v>10033</v>
      </c>
      <c r="F5764" s="124" t="s">
        <v>3</v>
      </c>
      <c r="G5764" s="124">
        <v>1634734</v>
      </c>
      <c r="H5764" s="124"/>
      <c r="I5764" s="128" t="s">
        <v>11798</v>
      </c>
      <c r="J5764" s="124"/>
      <c r="K5764" s="124"/>
      <c r="L5764" s="124"/>
      <c r="M5764" s="124"/>
      <c r="N5764" s="193">
        <v>0</v>
      </c>
      <c r="O5764" s="193">
        <v>25</v>
      </c>
      <c r="P5764" s="124" t="s">
        <v>1314</v>
      </c>
    </row>
    <row r="5765" spans="1:16" ht="51">
      <c r="A5765" s="257">
        <v>70</v>
      </c>
      <c r="B5765" s="124"/>
      <c r="C5765" s="125" t="s">
        <v>705</v>
      </c>
      <c r="D5765" s="191">
        <v>43278</v>
      </c>
      <c r="E5765" s="124" t="s">
        <v>10034</v>
      </c>
      <c r="F5765" s="124" t="s">
        <v>3</v>
      </c>
      <c r="G5765" s="124">
        <v>1634743</v>
      </c>
      <c r="H5765" s="124"/>
      <c r="I5765" s="128" t="s">
        <v>11799</v>
      </c>
      <c r="J5765" s="124"/>
      <c r="K5765" s="124"/>
      <c r="L5765" s="124"/>
      <c r="M5765" s="124"/>
      <c r="N5765" s="193">
        <v>0</v>
      </c>
      <c r="O5765" s="193">
        <v>15</v>
      </c>
      <c r="P5765" s="124" t="s">
        <v>1314</v>
      </c>
    </row>
    <row r="5766" spans="1:16" ht="63.75">
      <c r="A5766" s="257">
        <v>373</v>
      </c>
      <c r="B5766" s="124"/>
      <c r="C5766" s="125" t="s">
        <v>1269</v>
      </c>
      <c r="D5766" s="191">
        <v>43278</v>
      </c>
      <c r="E5766" s="124" t="s">
        <v>10035</v>
      </c>
      <c r="F5766" s="124" t="s">
        <v>3</v>
      </c>
      <c r="G5766" s="124">
        <v>1634749</v>
      </c>
      <c r="H5766" s="124"/>
      <c r="I5766" s="128" t="s">
        <v>11800</v>
      </c>
      <c r="J5766" s="124"/>
      <c r="K5766" s="124"/>
      <c r="L5766" s="124"/>
      <c r="M5766" s="124"/>
      <c r="N5766" s="193">
        <v>0</v>
      </c>
      <c r="O5766" s="193">
        <v>13360</v>
      </c>
      <c r="P5766" s="124" t="s">
        <v>1314</v>
      </c>
    </row>
    <row r="5767" spans="1:16" ht="63.75">
      <c r="A5767" s="257" t="s">
        <v>619</v>
      </c>
      <c r="B5767" s="124"/>
      <c r="C5767" s="125" t="s">
        <v>713</v>
      </c>
      <c r="D5767" s="191">
        <v>43278</v>
      </c>
      <c r="E5767" s="124" t="s">
        <v>10036</v>
      </c>
      <c r="F5767" s="124" t="s">
        <v>3</v>
      </c>
      <c r="G5767" s="124">
        <v>1634750</v>
      </c>
      <c r="H5767" s="124"/>
      <c r="I5767" s="128" t="s">
        <v>11801</v>
      </c>
      <c r="J5767" s="124"/>
      <c r="K5767" s="124"/>
      <c r="L5767" s="124"/>
      <c r="M5767" s="124"/>
      <c r="N5767" s="193">
        <v>0</v>
      </c>
      <c r="O5767" s="193">
        <v>1</v>
      </c>
      <c r="P5767" s="124" t="s">
        <v>1314</v>
      </c>
    </row>
    <row r="5768" spans="1:16" ht="51">
      <c r="A5768" s="257">
        <v>287</v>
      </c>
      <c r="B5768" s="124"/>
      <c r="C5768" s="125" t="s">
        <v>790</v>
      </c>
      <c r="D5768" s="191">
        <v>43278</v>
      </c>
      <c r="E5768" s="124" t="s">
        <v>10037</v>
      </c>
      <c r="F5768" s="124" t="s">
        <v>3</v>
      </c>
      <c r="G5768" s="124">
        <v>1634871</v>
      </c>
      <c r="H5768" s="124"/>
      <c r="I5768" s="128" t="s">
        <v>11802</v>
      </c>
      <c r="J5768" s="124"/>
      <c r="K5768" s="124"/>
      <c r="L5768" s="124"/>
      <c r="M5768" s="124"/>
      <c r="N5768" s="193">
        <v>0</v>
      </c>
      <c r="O5768" s="193">
        <v>899.67000000000007</v>
      </c>
      <c r="P5768" s="124" t="s">
        <v>1314</v>
      </c>
    </row>
    <row r="5769" spans="1:16" ht="51">
      <c r="A5769" s="257">
        <v>48</v>
      </c>
      <c r="B5769" s="124"/>
      <c r="C5769" s="125" t="s">
        <v>700</v>
      </c>
      <c r="D5769" s="191">
        <v>43278</v>
      </c>
      <c r="E5769" s="124" t="s">
        <v>10038</v>
      </c>
      <c r="F5769" s="124" t="s">
        <v>3</v>
      </c>
      <c r="G5769" s="124">
        <v>1634880</v>
      </c>
      <c r="H5769" s="124"/>
      <c r="I5769" s="128" t="s">
        <v>11803</v>
      </c>
      <c r="J5769" s="124"/>
      <c r="K5769" s="124"/>
      <c r="L5769" s="124"/>
      <c r="M5769" s="124"/>
      <c r="N5769" s="193">
        <v>0</v>
      </c>
      <c r="O5769" s="193">
        <v>0.01</v>
      </c>
      <c r="P5769" s="124" t="s">
        <v>3943</v>
      </c>
    </row>
    <row r="5770" spans="1:16" ht="51">
      <c r="A5770" s="257" t="s">
        <v>619</v>
      </c>
      <c r="B5770" s="124"/>
      <c r="C5770" s="125" t="s">
        <v>713</v>
      </c>
      <c r="D5770" s="191">
        <v>43278</v>
      </c>
      <c r="E5770" s="124" t="s">
        <v>10039</v>
      </c>
      <c r="F5770" s="124" t="s">
        <v>3</v>
      </c>
      <c r="G5770" s="124">
        <v>1634887</v>
      </c>
      <c r="H5770" s="124"/>
      <c r="I5770" s="128" t="s">
        <v>11804</v>
      </c>
      <c r="J5770" s="124"/>
      <c r="K5770" s="124"/>
      <c r="L5770" s="124"/>
      <c r="M5770" s="124"/>
      <c r="N5770" s="193">
        <v>0</v>
      </c>
      <c r="O5770" s="193">
        <v>1254.18</v>
      </c>
      <c r="P5770" s="124" t="s">
        <v>1314</v>
      </c>
    </row>
    <row r="5771" spans="1:16" ht="51">
      <c r="A5771" s="257">
        <v>212</v>
      </c>
      <c r="B5771" s="124"/>
      <c r="C5771" s="125" t="s">
        <v>761</v>
      </c>
      <c r="D5771" s="191">
        <v>43278</v>
      </c>
      <c r="E5771" s="124" t="s">
        <v>10040</v>
      </c>
      <c r="F5771" s="124" t="s">
        <v>3</v>
      </c>
      <c r="G5771" s="124">
        <v>1634889</v>
      </c>
      <c r="H5771" s="124"/>
      <c r="I5771" s="128" t="s">
        <v>11805</v>
      </c>
      <c r="J5771" s="124"/>
      <c r="K5771" s="124"/>
      <c r="L5771" s="124"/>
      <c r="M5771" s="124"/>
      <c r="N5771" s="193">
        <v>0</v>
      </c>
      <c r="O5771" s="193">
        <v>187.59</v>
      </c>
      <c r="P5771" s="124" t="s">
        <v>1314</v>
      </c>
    </row>
    <row r="5772" spans="1:16" ht="38.25">
      <c r="A5772" s="257">
        <v>212</v>
      </c>
      <c r="B5772" s="124"/>
      <c r="C5772" s="125" t="s">
        <v>761</v>
      </c>
      <c r="D5772" s="191">
        <v>43278</v>
      </c>
      <c r="E5772" s="124" t="s">
        <v>10041</v>
      </c>
      <c r="F5772" s="124" t="s">
        <v>3</v>
      </c>
      <c r="G5772" s="124">
        <v>1634890</v>
      </c>
      <c r="H5772" s="124"/>
      <c r="I5772" s="128" t="s">
        <v>11806</v>
      </c>
      <c r="J5772" s="124"/>
      <c r="K5772" s="124"/>
      <c r="L5772" s="124"/>
      <c r="M5772" s="124"/>
      <c r="N5772" s="193">
        <v>0</v>
      </c>
      <c r="O5772" s="193">
        <v>460.32</v>
      </c>
      <c r="P5772" s="124" t="s">
        <v>1314</v>
      </c>
    </row>
    <row r="5773" spans="1:16" ht="51">
      <c r="A5773" s="257">
        <v>292</v>
      </c>
      <c r="B5773" s="124"/>
      <c r="C5773" s="125" t="s">
        <v>152</v>
      </c>
      <c r="D5773" s="191">
        <v>43278</v>
      </c>
      <c r="E5773" s="124" t="s">
        <v>10042</v>
      </c>
      <c r="F5773" s="124" t="s">
        <v>3</v>
      </c>
      <c r="G5773" s="124">
        <v>1634901</v>
      </c>
      <c r="H5773" s="124"/>
      <c r="I5773" s="128" t="s">
        <v>4136</v>
      </c>
      <c r="J5773" s="124"/>
      <c r="K5773" s="124"/>
      <c r="L5773" s="124"/>
      <c r="M5773" s="124"/>
      <c r="N5773" s="193">
        <v>0</v>
      </c>
      <c r="O5773" s="193">
        <v>79</v>
      </c>
      <c r="P5773" s="124" t="s">
        <v>1314</v>
      </c>
    </row>
    <row r="5774" spans="1:16" ht="51">
      <c r="A5774" s="257">
        <v>292</v>
      </c>
      <c r="B5774" s="124"/>
      <c r="C5774" s="125" t="s">
        <v>152</v>
      </c>
      <c r="D5774" s="191">
        <v>43278</v>
      </c>
      <c r="E5774" s="124" t="s">
        <v>10043</v>
      </c>
      <c r="F5774" s="124" t="s">
        <v>3</v>
      </c>
      <c r="G5774" s="124">
        <v>1634902</v>
      </c>
      <c r="H5774" s="124"/>
      <c r="I5774" s="128" t="s">
        <v>4136</v>
      </c>
      <c r="J5774" s="124"/>
      <c r="K5774" s="124"/>
      <c r="L5774" s="124"/>
      <c r="M5774" s="124"/>
      <c r="N5774" s="193">
        <v>0</v>
      </c>
      <c r="O5774" s="193">
        <v>84</v>
      </c>
      <c r="P5774" s="124" t="s">
        <v>1314</v>
      </c>
    </row>
    <row r="5775" spans="1:16" ht="51">
      <c r="A5775" s="257">
        <v>292</v>
      </c>
      <c r="B5775" s="124"/>
      <c r="C5775" s="125" t="s">
        <v>152</v>
      </c>
      <c r="D5775" s="191">
        <v>43278</v>
      </c>
      <c r="E5775" s="124" t="s">
        <v>10044</v>
      </c>
      <c r="F5775" s="124" t="s">
        <v>3</v>
      </c>
      <c r="G5775" s="124">
        <v>1634904</v>
      </c>
      <c r="H5775" s="124"/>
      <c r="I5775" s="128" t="s">
        <v>4136</v>
      </c>
      <c r="J5775" s="124"/>
      <c r="K5775" s="124"/>
      <c r="L5775" s="124"/>
      <c r="M5775" s="124"/>
      <c r="N5775" s="193">
        <v>0</v>
      </c>
      <c r="O5775" s="193">
        <v>80</v>
      </c>
      <c r="P5775" s="124" t="s">
        <v>1314</v>
      </c>
    </row>
    <row r="5776" spans="1:16" ht="51">
      <c r="A5776" s="257">
        <v>292</v>
      </c>
      <c r="B5776" s="124"/>
      <c r="C5776" s="125" t="s">
        <v>152</v>
      </c>
      <c r="D5776" s="191">
        <v>43278</v>
      </c>
      <c r="E5776" s="124" t="s">
        <v>10045</v>
      </c>
      <c r="F5776" s="124" t="s">
        <v>3</v>
      </c>
      <c r="G5776" s="124">
        <v>1634905</v>
      </c>
      <c r="H5776" s="124"/>
      <c r="I5776" s="128" t="s">
        <v>4136</v>
      </c>
      <c r="J5776" s="124"/>
      <c r="K5776" s="124"/>
      <c r="L5776" s="124"/>
      <c r="M5776" s="124"/>
      <c r="N5776" s="193">
        <v>0</v>
      </c>
      <c r="O5776" s="193">
        <v>82</v>
      </c>
      <c r="P5776" s="124" t="s">
        <v>1314</v>
      </c>
    </row>
    <row r="5777" spans="1:16" ht="51">
      <c r="A5777" s="257">
        <v>292</v>
      </c>
      <c r="B5777" s="124"/>
      <c r="C5777" s="125" t="s">
        <v>152</v>
      </c>
      <c r="D5777" s="191">
        <v>43278</v>
      </c>
      <c r="E5777" s="124" t="s">
        <v>10046</v>
      </c>
      <c r="F5777" s="124" t="s">
        <v>3</v>
      </c>
      <c r="G5777" s="124">
        <v>1634906</v>
      </c>
      <c r="H5777" s="124"/>
      <c r="I5777" s="128" t="s">
        <v>4136</v>
      </c>
      <c r="J5777" s="124"/>
      <c r="K5777" s="124"/>
      <c r="L5777" s="124"/>
      <c r="M5777" s="124"/>
      <c r="N5777" s="193">
        <v>0</v>
      </c>
      <c r="O5777" s="193">
        <v>83</v>
      </c>
      <c r="P5777" s="124" t="s">
        <v>1314</v>
      </c>
    </row>
    <row r="5778" spans="1:16" ht="51">
      <c r="A5778" s="257">
        <v>292</v>
      </c>
      <c r="B5778" s="124"/>
      <c r="C5778" s="125" t="s">
        <v>152</v>
      </c>
      <c r="D5778" s="191">
        <v>43278</v>
      </c>
      <c r="E5778" s="124" t="s">
        <v>10047</v>
      </c>
      <c r="F5778" s="124" t="s">
        <v>3</v>
      </c>
      <c r="G5778" s="124">
        <v>1634907</v>
      </c>
      <c r="H5778" s="124"/>
      <c r="I5778" s="128" t="s">
        <v>4136</v>
      </c>
      <c r="J5778" s="124"/>
      <c r="K5778" s="124"/>
      <c r="L5778" s="124"/>
      <c r="M5778" s="124"/>
      <c r="N5778" s="193">
        <v>0</v>
      </c>
      <c r="O5778" s="193">
        <v>62</v>
      </c>
      <c r="P5778" s="124" t="s">
        <v>1314</v>
      </c>
    </row>
    <row r="5779" spans="1:16" ht="51">
      <c r="A5779" s="257">
        <v>292</v>
      </c>
      <c r="B5779" s="124"/>
      <c r="C5779" s="125" t="s">
        <v>152</v>
      </c>
      <c r="D5779" s="191">
        <v>43278</v>
      </c>
      <c r="E5779" s="124" t="s">
        <v>10048</v>
      </c>
      <c r="F5779" s="124" t="s">
        <v>3</v>
      </c>
      <c r="G5779" s="124">
        <v>1634908</v>
      </c>
      <c r="H5779" s="124"/>
      <c r="I5779" s="128" t="s">
        <v>4136</v>
      </c>
      <c r="J5779" s="124"/>
      <c r="K5779" s="124"/>
      <c r="L5779" s="124"/>
      <c r="M5779" s="124"/>
      <c r="N5779" s="193">
        <v>0</v>
      </c>
      <c r="O5779" s="193">
        <v>59</v>
      </c>
      <c r="P5779" s="124" t="s">
        <v>1314</v>
      </c>
    </row>
    <row r="5780" spans="1:16" ht="51">
      <c r="A5780" s="257">
        <v>292</v>
      </c>
      <c r="B5780" s="124"/>
      <c r="C5780" s="125" t="s">
        <v>152</v>
      </c>
      <c r="D5780" s="191">
        <v>43278</v>
      </c>
      <c r="E5780" s="124" t="s">
        <v>10049</v>
      </c>
      <c r="F5780" s="124" t="s">
        <v>3</v>
      </c>
      <c r="G5780" s="124">
        <v>1634909</v>
      </c>
      <c r="H5780" s="124"/>
      <c r="I5780" s="128" t="s">
        <v>4136</v>
      </c>
      <c r="J5780" s="124"/>
      <c r="K5780" s="124"/>
      <c r="L5780" s="124"/>
      <c r="M5780" s="124"/>
      <c r="N5780" s="193">
        <v>0</v>
      </c>
      <c r="O5780" s="193">
        <v>85</v>
      </c>
      <c r="P5780" s="124" t="s">
        <v>1314</v>
      </c>
    </row>
    <row r="5781" spans="1:16" ht="51">
      <c r="A5781" s="257">
        <v>292</v>
      </c>
      <c r="B5781" s="124"/>
      <c r="C5781" s="125" t="s">
        <v>152</v>
      </c>
      <c r="D5781" s="191">
        <v>43278</v>
      </c>
      <c r="E5781" s="124" t="s">
        <v>10050</v>
      </c>
      <c r="F5781" s="124" t="s">
        <v>3</v>
      </c>
      <c r="G5781" s="124">
        <v>1634910</v>
      </c>
      <c r="H5781" s="124"/>
      <c r="I5781" s="128" t="s">
        <v>4136</v>
      </c>
      <c r="J5781" s="124"/>
      <c r="K5781" s="124"/>
      <c r="L5781" s="124"/>
      <c r="M5781" s="124"/>
      <c r="N5781" s="193">
        <v>0</v>
      </c>
      <c r="O5781" s="193">
        <v>89</v>
      </c>
      <c r="P5781" s="124" t="s">
        <v>1314</v>
      </c>
    </row>
    <row r="5782" spans="1:16" ht="51">
      <c r="A5782" s="257">
        <v>292</v>
      </c>
      <c r="B5782" s="124"/>
      <c r="C5782" s="125" t="s">
        <v>152</v>
      </c>
      <c r="D5782" s="191">
        <v>43278</v>
      </c>
      <c r="E5782" s="124" t="s">
        <v>10051</v>
      </c>
      <c r="F5782" s="124" t="s">
        <v>3</v>
      </c>
      <c r="G5782" s="124">
        <v>1634911</v>
      </c>
      <c r="H5782" s="124"/>
      <c r="I5782" s="128" t="s">
        <v>4136</v>
      </c>
      <c r="J5782" s="124"/>
      <c r="K5782" s="124"/>
      <c r="L5782" s="124"/>
      <c r="M5782" s="124"/>
      <c r="N5782" s="193">
        <v>0</v>
      </c>
      <c r="O5782" s="193">
        <v>83</v>
      </c>
      <c r="P5782" s="124" t="s">
        <v>1314</v>
      </c>
    </row>
    <row r="5783" spans="1:16" ht="76.5">
      <c r="A5783" s="257">
        <v>374</v>
      </c>
      <c r="B5783" s="124"/>
      <c r="C5783" s="125" t="s">
        <v>1270</v>
      </c>
      <c r="D5783" s="191">
        <v>43278</v>
      </c>
      <c r="E5783" s="124" t="s">
        <v>10052</v>
      </c>
      <c r="F5783" s="124" t="s">
        <v>3</v>
      </c>
      <c r="G5783" s="124">
        <v>1634765</v>
      </c>
      <c r="H5783" s="124"/>
      <c r="I5783" s="128" t="s">
        <v>11807</v>
      </c>
      <c r="J5783" s="124"/>
      <c r="K5783" s="124"/>
      <c r="L5783" s="124"/>
      <c r="M5783" s="124"/>
      <c r="N5783" s="193">
        <v>0</v>
      </c>
      <c r="O5783" s="193">
        <v>5457.9000000000005</v>
      </c>
      <c r="P5783" s="124" t="s">
        <v>1314</v>
      </c>
    </row>
    <row r="5784" spans="1:16" ht="51">
      <c r="A5784" s="257">
        <v>660</v>
      </c>
      <c r="B5784" s="124"/>
      <c r="C5784" s="125" t="s">
        <v>233</v>
      </c>
      <c r="D5784" s="191">
        <v>43278</v>
      </c>
      <c r="E5784" s="124" t="s">
        <v>10053</v>
      </c>
      <c r="F5784" s="124" t="s">
        <v>3</v>
      </c>
      <c r="G5784" s="124">
        <v>1634775</v>
      </c>
      <c r="H5784" s="124"/>
      <c r="I5784" s="128" t="s">
        <v>11808</v>
      </c>
      <c r="J5784" s="124"/>
      <c r="K5784" s="124"/>
      <c r="L5784" s="124"/>
      <c r="M5784" s="124"/>
      <c r="N5784" s="193">
        <v>0</v>
      </c>
      <c r="O5784" s="193">
        <v>646</v>
      </c>
      <c r="P5784" s="124" t="s">
        <v>1314</v>
      </c>
    </row>
    <row r="5785" spans="1:16" ht="51">
      <c r="A5785" s="257">
        <v>660</v>
      </c>
      <c r="B5785" s="124"/>
      <c r="C5785" s="125" t="s">
        <v>233</v>
      </c>
      <c r="D5785" s="191">
        <v>43278</v>
      </c>
      <c r="E5785" s="124" t="s">
        <v>10054</v>
      </c>
      <c r="F5785" s="124" t="s">
        <v>3</v>
      </c>
      <c r="G5785" s="124">
        <v>1634779</v>
      </c>
      <c r="H5785" s="124"/>
      <c r="I5785" s="128" t="s">
        <v>11809</v>
      </c>
      <c r="J5785" s="124"/>
      <c r="K5785" s="124"/>
      <c r="L5785" s="124"/>
      <c r="M5785" s="124"/>
      <c r="N5785" s="193">
        <v>0</v>
      </c>
      <c r="O5785" s="193">
        <v>646</v>
      </c>
      <c r="P5785" s="124" t="s">
        <v>1314</v>
      </c>
    </row>
    <row r="5786" spans="1:16" ht="51">
      <c r="A5786" s="257" t="s">
        <v>626</v>
      </c>
      <c r="B5786" s="124"/>
      <c r="C5786" s="125" t="s">
        <v>1234</v>
      </c>
      <c r="D5786" s="191">
        <v>43278</v>
      </c>
      <c r="E5786" s="124" t="s">
        <v>10055</v>
      </c>
      <c r="F5786" s="124" t="s">
        <v>3</v>
      </c>
      <c r="G5786" s="124">
        <v>1634699</v>
      </c>
      <c r="H5786" s="124"/>
      <c r="I5786" s="128" t="s">
        <v>11810</v>
      </c>
      <c r="J5786" s="124"/>
      <c r="K5786" s="124"/>
      <c r="L5786" s="124"/>
      <c r="M5786" s="124"/>
      <c r="N5786" s="193">
        <v>0</v>
      </c>
      <c r="O5786" s="193">
        <v>15919.98</v>
      </c>
      <c r="P5786" s="124" t="s">
        <v>1314</v>
      </c>
    </row>
    <row r="5787" spans="1:16" ht="63.75">
      <c r="A5787" s="257" t="s">
        <v>619</v>
      </c>
      <c r="B5787" s="124"/>
      <c r="C5787" s="125" t="s">
        <v>713</v>
      </c>
      <c r="D5787" s="191">
        <v>43278</v>
      </c>
      <c r="E5787" s="124" t="s">
        <v>10056</v>
      </c>
      <c r="F5787" s="124" t="s">
        <v>3</v>
      </c>
      <c r="G5787" s="124">
        <v>1634756</v>
      </c>
      <c r="H5787" s="124"/>
      <c r="I5787" s="128" t="s">
        <v>11811</v>
      </c>
      <c r="J5787" s="124"/>
      <c r="K5787" s="124"/>
      <c r="L5787" s="124"/>
      <c r="M5787" s="124"/>
      <c r="N5787" s="193">
        <v>0</v>
      </c>
      <c r="O5787" s="193">
        <v>7275.06</v>
      </c>
      <c r="P5787" s="124" t="s">
        <v>1314</v>
      </c>
    </row>
    <row r="5788" spans="1:16" ht="51">
      <c r="A5788" s="257">
        <v>650</v>
      </c>
      <c r="B5788" s="124"/>
      <c r="C5788" s="125" t="s">
        <v>232</v>
      </c>
      <c r="D5788" s="191">
        <v>43278</v>
      </c>
      <c r="E5788" s="124" t="s">
        <v>10057</v>
      </c>
      <c r="F5788" s="124" t="s">
        <v>3</v>
      </c>
      <c r="G5788" s="124">
        <v>1634758</v>
      </c>
      <c r="H5788" s="124"/>
      <c r="I5788" s="128" t="s">
        <v>11812</v>
      </c>
      <c r="J5788" s="124"/>
      <c r="K5788" s="124"/>
      <c r="L5788" s="124"/>
      <c r="M5788" s="124"/>
      <c r="N5788" s="193">
        <v>0</v>
      </c>
      <c r="O5788" s="193">
        <v>17665.84</v>
      </c>
      <c r="P5788" s="124" t="s">
        <v>1314</v>
      </c>
    </row>
    <row r="5789" spans="1:16" ht="63.75">
      <c r="A5789" s="257" t="s">
        <v>619</v>
      </c>
      <c r="B5789" s="124"/>
      <c r="C5789" s="125" t="s">
        <v>713</v>
      </c>
      <c r="D5789" s="191">
        <v>43278</v>
      </c>
      <c r="E5789" s="124" t="s">
        <v>10058</v>
      </c>
      <c r="F5789" s="124" t="s">
        <v>3</v>
      </c>
      <c r="G5789" s="124">
        <v>1634760</v>
      </c>
      <c r="H5789" s="124"/>
      <c r="I5789" s="128" t="s">
        <v>11813</v>
      </c>
      <c r="J5789" s="124"/>
      <c r="K5789" s="124"/>
      <c r="L5789" s="124"/>
      <c r="M5789" s="124"/>
      <c r="N5789" s="193">
        <v>0</v>
      </c>
      <c r="O5789" s="193">
        <v>210</v>
      </c>
      <c r="P5789" s="124" t="s">
        <v>1314</v>
      </c>
    </row>
    <row r="5790" spans="1:16" ht="63.75">
      <c r="A5790" s="257">
        <v>315</v>
      </c>
      <c r="B5790" s="124"/>
      <c r="C5790" s="125" t="s">
        <v>812</v>
      </c>
      <c r="D5790" s="191">
        <v>43278</v>
      </c>
      <c r="E5790" s="124" t="s">
        <v>10059</v>
      </c>
      <c r="F5790" s="124" t="s">
        <v>3</v>
      </c>
      <c r="G5790" s="124">
        <v>1634763</v>
      </c>
      <c r="H5790" s="124"/>
      <c r="I5790" s="128" t="s">
        <v>11814</v>
      </c>
      <c r="J5790" s="124"/>
      <c r="K5790" s="124"/>
      <c r="L5790" s="124"/>
      <c r="M5790" s="124"/>
      <c r="N5790" s="193">
        <v>0</v>
      </c>
      <c r="O5790" s="193">
        <v>6936.5</v>
      </c>
      <c r="P5790" s="124" t="s">
        <v>1314</v>
      </c>
    </row>
    <row r="5791" spans="1:16" ht="76.5">
      <c r="A5791" s="257">
        <v>25</v>
      </c>
      <c r="B5791" s="124"/>
      <c r="C5791" s="125" t="s">
        <v>694</v>
      </c>
      <c r="D5791" s="191">
        <v>43278</v>
      </c>
      <c r="E5791" s="124" t="s">
        <v>10060</v>
      </c>
      <c r="F5791" s="124" t="s">
        <v>1315</v>
      </c>
      <c r="G5791" s="124">
        <v>18194932</v>
      </c>
      <c r="H5791" s="124"/>
      <c r="I5791" s="128" t="s">
        <v>11815</v>
      </c>
      <c r="J5791" s="124"/>
      <c r="K5791" s="124"/>
      <c r="L5791" s="124"/>
      <c r="M5791" s="124"/>
      <c r="N5791" s="193">
        <v>40778.94</v>
      </c>
      <c r="O5791" s="193">
        <v>0</v>
      </c>
      <c r="P5791" s="124" t="s">
        <v>1314</v>
      </c>
    </row>
    <row r="5792" spans="1:16" ht="76.5">
      <c r="A5792" s="257">
        <v>25</v>
      </c>
      <c r="B5792" s="124"/>
      <c r="C5792" s="125" t="s">
        <v>694</v>
      </c>
      <c r="D5792" s="191">
        <v>43278</v>
      </c>
      <c r="E5792" s="124" t="s">
        <v>10061</v>
      </c>
      <c r="F5792" s="124" t="s">
        <v>1315</v>
      </c>
      <c r="G5792" s="124">
        <v>18177794</v>
      </c>
      <c r="H5792" s="124"/>
      <c r="I5792" s="128" t="s">
        <v>11816</v>
      </c>
      <c r="J5792" s="124"/>
      <c r="K5792" s="124"/>
      <c r="L5792" s="124"/>
      <c r="M5792" s="124"/>
      <c r="N5792" s="193">
        <v>992026.31</v>
      </c>
      <c r="O5792" s="193">
        <v>0</v>
      </c>
      <c r="P5792" s="124" t="s">
        <v>1314</v>
      </c>
    </row>
    <row r="5793" spans="1:16" ht="76.5">
      <c r="A5793" s="257">
        <v>25</v>
      </c>
      <c r="B5793" s="124"/>
      <c r="C5793" s="125" t="s">
        <v>694</v>
      </c>
      <c r="D5793" s="191">
        <v>43278</v>
      </c>
      <c r="E5793" s="124" t="s">
        <v>10062</v>
      </c>
      <c r="F5793" s="124" t="s">
        <v>1315</v>
      </c>
      <c r="G5793" s="124">
        <v>18192138</v>
      </c>
      <c r="H5793" s="124"/>
      <c r="I5793" s="128" t="s">
        <v>11817</v>
      </c>
      <c r="J5793" s="124"/>
      <c r="K5793" s="124"/>
      <c r="L5793" s="124"/>
      <c r="M5793" s="124"/>
      <c r="N5793" s="193">
        <v>170331.51999999999</v>
      </c>
      <c r="O5793" s="193">
        <v>0</v>
      </c>
      <c r="P5793" s="124" t="s">
        <v>1314</v>
      </c>
    </row>
    <row r="5794" spans="1:16" ht="76.5">
      <c r="A5794" s="257">
        <v>25</v>
      </c>
      <c r="B5794" s="124"/>
      <c r="C5794" s="125" t="s">
        <v>694</v>
      </c>
      <c r="D5794" s="191">
        <v>43278</v>
      </c>
      <c r="E5794" s="124" t="s">
        <v>10063</v>
      </c>
      <c r="F5794" s="124" t="s">
        <v>1315</v>
      </c>
      <c r="G5794" s="124">
        <v>18192060</v>
      </c>
      <c r="H5794" s="124"/>
      <c r="I5794" s="128" t="s">
        <v>11818</v>
      </c>
      <c r="J5794" s="124"/>
      <c r="K5794" s="124"/>
      <c r="L5794" s="124"/>
      <c r="M5794" s="124"/>
      <c r="N5794" s="193">
        <v>146358.38</v>
      </c>
      <c r="O5794" s="193">
        <v>0</v>
      </c>
      <c r="P5794" s="124" t="s">
        <v>1314</v>
      </c>
    </row>
    <row r="5795" spans="1:16" ht="76.5">
      <c r="A5795" s="257">
        <v>25</v>
      </c>
      <c r="B5795" s="124"/>
      <c r="C5795" s="125" t="s">
        <v>694</v>
      </c>
      <c r="D5795" s="191">
        <v>43278</v>
      </c>
      <c r="E5795" s="124" t="s">
        <v>10064</v>
      </c>
      <c r="F5795" s="124" t="s">
        <v>1315</v>
      </c>
      <c r="G5795" s="124">
        <v>18192020</v>
      </c>
      <c r="H5795" s="124"/>
      <c r="I5795" s="128" t="s">
        <v>11819</v>
      </c>
      <c r="J5795" s="124"/>
      <c r="K5795" s="124"/>
      <c r="L5795" s="124"/>
      <c r="M5795" s="124"/>
      <c r="N5795" s="193">
        <v>363112.99</v>
      </c>
      <c r="O5795" s="193">
        <v>0</v>
      </c>
      <c r="P5795" s="124" t="s">
        <v>1314</v>
      </c>
    </row>
    <row r="5796" spans="1:16" ht="76.5">
      <c r="A5796" s="257">
        <v>25</v>
      </c>
      <c r="B5796" s="124"/>
      <c r="C5796" s="125" t="s">
        <v>694</v>
      </c>
      <c r="D5796" s="191">
        <v>43278</v>
      </c>
      <c r="E5796" s="124" t="s">
        <v>10065</v>
      </c>
      <c r="F5796" s="124" t="s">
        <v>1315</v>
      </c>
      <c r="G5796" s="124">
        <v>18192015</v>
      </c>
      <c r="H5796" s="124"/>
      <c r="I5796" s="128" t="s">
        <v>11820</v>
      </c>
      <c r="J5796" s="124"/>
      <c r="K5796" s="124"/>
      <c r="L5796" s="124"/>
      <c r="M5796" s="124"/>
      <c r="N5796" s="193">
        <v>251500.24</v>
      </c>
      <c r="O5796" s="193">
        <v>0</v>
      </c>
      <c r="P5796" s="124" t="s">
        <v>1314</v>
      </c>
    </row>
    <row r="5797" spans="1:16" ht="76.5">
      <c r="A5797" s="257">
        <v>25</v>
      </c>
      <c r="B5797" s="124"/>
      <c r="C5797" s="125" t="s">
        <v>694</v>
      </c>
      <c r="D5797" s="191">
        <v>43278</v>
      </c>
      <c r="E5797" s="124" t="s">
        <v>10066</v>
      </c>
      <c r="F5797" s="124" t="s">
        <v>1315</v>
      </c>
      <c r="G5797" s="124">
        <v>18192011</v>
      </c>
      <c r="H5797" s="124"/>
      <c r="I5797" s="128" t="s">
        <v>11821</v>
      </c>
      <c r="J5797" s="124"/>
      <c r="K5797" s="124"/>
      <c r="L5797" s="124"/>
      <c r="M5797" s="124"/>
      <c r="N5797" s="193">
        <v>612470.81999999995</v>
      </c>
      <c r="O5797" s="193">
        <v>0</v>
      </c>
      <c r="P5797" s="124" t="s">
        <v>1314</v>
      </c>
    </row>
    <row r="5798" spans="1:16" ht="76.5">
      <c r="A5798" s="257">
        <v>25</v>
      </c>
      <c r="B5798" s="124"/>
      <c r="C5798" s="125" t="s">
        <v>694</v>
      </c>
      <c r="D5798" s="191">
        <v>43278</v>
      </c>
      <c r="E5798" s="124" t="s">
        <v>10067</v>
      </c>
      <c r="F5798" s="124" t="s">
        <v>1315</v>
      </c>
      <c r="G5798" s="124">
        <v>18191938</v>
      </c>
      <c r="H5798" s="124"/>
      <c r="I5798" s="128" t="s">
        <v>11822</v>
      </c>
      <c r="J5798" s="124"/>
      <c r="K5798" s="124"/>
      <c r="L5798" s="124"/>
      <c r="M5798" s="124"/>
      <c r="N5798" s="193">
        <v>703531.96</v>
      </c>
      <c r="O5798" s="193">
        <v>0</v>
      </c>
      <c r="P5798" s="124" t="s">
        <v>1314</v>
      </c>
    </row>
    <row r="5799" spans="1:16" ht="76.5">
      <c r="A5799" s="257">
        <v>25</v>
      </c>
      <c r="B5799" s="124"/>
      <c r="C5799" s="125" t="s">
        <v>694</v>
      </c>
      <c r="D5799" s="191">
        <v>43278</v>
      </c>
      <c r="E5799" s="124" t="s">
        <v>10068</v>
      </c>
      <c r="F5799" s="124" t="s">
        <v>1315</v>
      </c>
      <c r="G5799" s="124">
        <v>18192061</v>
      </c>
      <c r="H5799" s="124"/>
      <c r="I5799" s="128" t="s">
        <v>11823</v>
      </c>
      <c r="J5799" s="124"/>
      <c r="K5799" s="124"/>
      <c r="L5799" s="124"/>
      <c r="M5799" s="124"/>
      <c r="N5799" s="193">
        <v>610361.35</v>
      </c>
      <c r="O5799" s="193">
        <v>0</v>
      </c>
      <c r="P5799" s="124" t="s">
        <v>1314</v>
      </c>
    </row>
    <row r="5800" spans="1:16" ht="76.5">
      <c r="A5800" s="257">
        <v>25</v>
      </c>
      <c r="B5800" s="124"/>
      <c r="C5800" s="125" t="s">
        <v>694</v>
      </c>
      <c r="D5800" s="191">
        <v>43278</v>
      </c>
      <c r="E5800" s="124" t="s">
        <v>10069</v>
      </c>
      <c r="F5800" s="124" t="s">
        <v>1315</v>
      </c>
      <c r="G5800" s="124">
        <v>18191709</v>
      </c>
      <c r="H5800" s="124"/>
      <c r="I5800" s="128" t="s">
        <v>11824</v>
      </c>
      <c r="J5800" s="124"/>
      <c r="K5800" s="124"/>
      <c r="L5800" s="124"/>
      <c r="M5800" s="124"/>
      <c r="N5800" s="193">
        <v>1151585.25</v>
      </c>
      <c r="O5800" s="193">
        <v>0</v>
      </c>
      <c r="P5800" s="124" t="s">
        <v>1314</v>
      </c>
    </row>
    <row r="5801" spans="1:16" ht="76.5">
      <c r="A5801" s="257">
        <v>25</v>
      </c>
      <c r="B5801" s="124"/>
      <c r="C5801" s="125" t="s">
        <v>694</v>
      </c>
      <c r="D5801" s="191">
        <v>43278</v>
      </c>
      <c r="E5801" s="124" t="s">
        <v>10070</v>
      </c>
      <c r="F5801" s="124" t="s">
        <v>1315</v>
      </c>
      <c r="G5801" s="124">
        <v>18191783</v>
      </c>
      <c r="H5801" s="124"/>
      <c r="I5801" s="128" t="s">
        <v>11825</v>
      </c>
      <c r="J5801" s="124"/>
      <c r="K5801" s="124"/>
      <c r="L5801" s="124"/>
      <c r="M5801" s="124"/>
      <c r="N5801" s="193">
        <v>2096598.17</v>
      </c>
      <c r="O5801" s="193">
        <v>0</v>
      </c>
      <c r="P5801" s="124" t="s">
        <v>1314</v>
      </c>
    </row>
    <row r="5802" spans="1:16" ht="76.5">
      <c r="A5802" s="257">
        <v>25</v>
      </c>
      <c r="B5802" s="124"/>
      <c r="C5802" s="125" t="s">
        <v>694</v>
      </c>
      <c r="D5802" s="191">
        <v>43278</v>
      </c>
      <c r="E5802" s="124" t="s">
        <v>10071</v>
      </c>
      <c r="F5802" s="124" t="s">
        <v>1315</v>
      </c>
      <c r="G5802" s="124">
        <v>18177786</v>
      </c>
      <c r="H5802" s="124"/>
      <c r="I5802" s="128" t="s">
        <v>11826</v>
      </c>
      <c r="J5802" s="124"/>
      <c r="K5802" s="124"/>
      <c r="L5802" s="124"/>
      <c r="M5802" s="124"/>
      <c r="N5802" s="193">
        <v>513501.88</v>
      </c>
      <c r="O5802" s="193">
        <v>0</v>
      </c>
      <c r="P5802" s="124" t="s">
        <v>1314</v>
      </c>
    </row>
    <row r="5803" spans="1:16" ht="76.5">
      <c r="A5803" s="257">
        <v>25</v>
      </c>
      <c r="B5803" s="124"/>
      <c r="C5803" s="125" t="s">
        <v>694</v>
      </c>
      <c r="D5803" s="191">
        <v>43278</v>
      </c>
      <c r="E5803" s="124" t="s">
        <v>10072</v>
      </c>
      <c r="F5803" s="124" t="s">
        <v>1315</v>
      </c>
      <c r="G5803" s="124">
        <v>18177789</v>
      </c>
      <c r="H5803" s="124"/>
      <c r="I5803" s="128" t="s">
        <v>11827</v>
      </c>
      <c r="J5803" s="124"/>
      <c r="K5803" s="124"/>
      <c r="L5803" s="124"/>
      <c r="M5803" s="124"/>
      <c r="N5803" s="193">
        <v>77908.98</v>
      </c>
      <c r="O5803" s="193">
        <v>0</v>
      </c>
      <c r="P5803" s="124" t="s">
        <v>1314</v>
      </c>
    </row>
    <row r="5804" spans="1:16" ht="76.5">
      <c r="A5804" s="257">
        <v>25</v>
      </c>
      <c r="B5804" s="124"/>
      <c r="C5804" s="125" t="s">
        <v>694</v>
      </c>
      <c r="D5804" s="191">
        <v>43278</v>
      </c>
      <c r="E5804" s="124" t="s">
        <v>10073</v>
      </c>
      <c r="F5804" s="124" t="s">
        <v>1315</v>
      </c>
      <c r="G5804" s="124">
        <v>18191902</v>
      </c>
      <c r="H5804" s="124"/>
      <c r="I5804" s="128" t="s">
        <v>11828</v>
      </c>
      <c r="J5804" s="124"/>
      <c r="K5804" s="124"/>
      <c r="L5804" s="124"/>
      <c r="M5804" s="124"/>
      <c r="N5804" s="193">
        <v>623646.74</v>
      </c>
      <c r="O5804" s="193">
        <v>0</v>
      </c>
      <c r="P5804" s="124" t="s">
        <v>1314</v>
      </c>
    </row>
    <row r="5805" spans="1:16" ht="76.5">
      <c r="A5805" s="257">
        <v>25</v>
      </c>
      <c r="B5805" s="124"/>
      <c r="C5805" s="125" t="s">
        <v>694</v>
      </c>
      <c r="D5805" s="191">
        <v>43278</v>
      </c>
      <c r="E5805" s="124" t="s">
        <v>10074</v>
      </c>
      <c r="F5805" s="124" t="s">
        <v>1315</v>
      </c>
      <c r="G5805" s="124">
        <v>18191885</v>
      </c>
      <c r="H5805" s="124"/>
      <c r="I5805" s="128" t="s">
        <v>11829</v>
      </c>
      <c r="J5805" s="124"/>
      <c r="K5805" s="124"/>
      <c r="L5805" s="124"/>
      <c r="M5805" s="124"/>
      <c r="N5805" s="193">
        <v>1210608.57</v>
      </c>
      <c r="O5805" s="193">
        <v>0</v>
      </c>
      <c r="P5805" s="124" t="s">
        <v>1314</v>
      </c>
    </row>
    <row r="5806" spans="1:16" ht="76.5">
      <c r="A5806" s="257">
        <v>25</v>
      </c>
      <c r="B5806" s="124"/>
      <c r="C5806" s="125" t="s">
        <v>694</v>
      </c>
      <c r="D5806" s="191">
        <v>43278</v>
      </c>
      <c r="E5806" s="124" t="s">
        <v>10075</v>
      </c>
      <c r="F5806" s="124" t="s">
        <v>1315</v>
      </c>
      <c r="G5806" s="124">
        <v>18191871</v>
      </c>
      <c r="H5806" s="124"/>
      <c r="I5806" s="128" t="s">
        <v>11830</v>
      </c>
      <c r="J5806" s="124"/>
      <c r="K5806" s="124"/>
      <c r="L5806" s="124"/>
      <c r="M5806" s="124"/>
      <c r="N5806" s="193">
        <v>228105.47</v>
      </c>
      <c r="O5806" s="193">
        <v>0</v>
      </c>
      <c r="P5806" s="124" t="s">
        <v>1314</v>
      </c>
    </row>
    <row r="5807" spans="1:16" ht="76.5">
      <c r="A5807" s="257">
        <v>25</v>
      </c>
      <c r="B5807" s="124"/>
      <c r="C5807" s="125" t="s">
        <v>694</v>
      </c>
      <c r="D5807" s="191">
        <v>43278</v>
      </c>
      <c r="E5807" s="124" t="s">
        <v>10076</v>
      </c>
      <c r="F5807" s="124" t="s">
        <v>1315</v>
      </c>
      <c r="G5807" s="124">
        <v>18191799</v>
      </c>
      <c r="H5807" s="124"/>
      <c r="I5807" s="128" t="s">
        <v>11831</v>
      </c>
      <c r="J5807" s="124"/>
      <c r="K5807" s="124"/>
      <c r="L5807" s="124"/>
      <c r="M5807" s="124"/>
      <c r="N5807" s="193">
        <v>142314.51999999999</v>
      </c>
      <c r="O5807" s="193">
        <v>0</v>
      </c>
      <c r="P5807" s="124" t="s">
        <v>1314</v>
      </c>
    </row>
    <row r="5808" spans="1:16" ht="76.5">
      <c r="A5808" s="257">
        <v>25</v>
      </c>
      <c r="B5808" s="124"/>
      <c r="C5808" s="125" t="s">
        <v>694</v>
      </c>
      <c r="D5808" s="191">
        <v>43278</v>
      </c>
      <c r="E5808" s="124" t="s">
        <v>10077</v>
      </c>
      <c r="F5808" s="124" t="s">
        <v>1315</v>
      </c>
      <c r="G5808" s="124">
        <v>18191788</v>
      </c>
      <c r="H5808" s="124"/>
      <c r="I5808" s="128" t="s">
        <v>6067</v>
      </c>
      <c r="J5808" s="124"/>
      <c r="K5808" s="124"/>
      <c r="L5808" s="124"/>
      <c r="M5808" s="124"/>
      <c r="N5808" s="193">
        <v>1242994.26</v>
      </c>
      <c r="O5808" s="193">
        <v>0</v>
      </c>
      <c r="P5808" s="124" t="s">
        <v>1314</v>
      </c>
    </row>
    <row r="5809" spans="1:16" ht="76.5">
      <c r="A5809" s="257">
        <v>25</v>
      </c>
      <c r="B5809" s="124"/>
      <c r="C5809" s="125" t="s">
        <v>694</v>
      </c>
      <c r="D5809" s="191">
        <v>43278</v>
      </c>
      <c r="E5809" s="124" t="s">
        <v>10078</v>
      </c>
      <c r="F5809" s="124" t="s">
        <v>1315</v>
      </c>
      <c r="G5809" s="124">
        <v>18177378</v>
      </c>
      <c r="H5809" s="124"/>
      <c r="I5809" s="128" t="s">
        <v>11832</v>
      </c>
      <c r="J5809" s="124"/>
      <c r="K5809" s="124"/>
      <c r="L5809" s="124"/>
      <c r="M5809" s="124"/>
      <c r="N5809" s="193">
        <v>367680.32</v>
      </c>
      <c r="O5809" s="193">
        <v>0</v>
      </c>
      <c r="P5809" s="124" t="s">
        <v>1314</v>
      </c>
    </row>
    <row r="5810" spans="1:16" ht="76.5">
      <c r="A5810" s="257">
        <v>25</v>
      </c>
      <c r="B5810" s="124"/>
      <c r="C5810" s="125" t="s">
        <v>694</v>
      </c>
      <c r="D5810" s="191">
        <v>43278</v>
      </c>
      <c r="E5810" s="124" t="s">
        <v>10079</v>
      </c>
      <c r="F5810" s="124" t="s">
        <v>1315</v>
      </c>
      <c r="G5810" s="124">
        <v>18191904</v>
      </c>
      <c r="H5810" s="124"/>
      <c r="I5810" s="128" t="s">
        <v>11833</v>
      </c>
      <c r="J5810" s="124"/>
      <c r="K5810" s="124"/>
      <c r="L5810" s="124"/>
      <c r="M5810" s="124"/>
      <c r="N5810" s="193">
        <v>798293.13</v>
      </c>
      <c r="O5810" s="193">
        <v>0</v>
      </c>
      <c r="P5810" s="124" t="s">
        <v>1314</v>
      </c>
    </row>
    <row r="5811" spans="1:16" ht="76.5">
      <c r="A5811" s="257">
        <v>25</v>
      </c>
      <c r="B5811" s="124"/>
      <c r="C5811" s="125" t="s">
        <v>694</v>
      </c>
      <c r="D5811" s="191">
        <v>43278</v>
      </c>
      <c r="E5811" s="124" t="s">
        <v>10080</v>
      </c>
      <c r="F5811" s="124" t="s">
        <v>1315</v>
      </c>
      <c r="G5811" s="124">
        <v>18194924</v>
      </c>
      <c r="H5811" s="124"/>
      <c r="I5811" s="128" t="s">
        <v>11834</v>
      </c>
      <c r="J5811" s="124"/>
      <c r="K5811" s="124"/>
      <c r="L5811" s="124"/>
      <c r="M5811" s="124"/>
      <c r="N5811" s="193">
        <v>238015.69</v>
      </c>
      <c r="O5811" s="193">
        <v>0</v>
      </c>
      <c r="P5811" s="124" t="s">
        <v>1314</v>
      </c>
    </row>
    <row r="5812" spans="1:16" ht="76.5">
      <c r="A5812" s="257">
        <v>25</v>
      </c>
      <c r="B5812" s="124"/>
      <c r="C5812" s="125" t="s">
        <v>694</v>
      </c>
      <c r="D5812" s="191">
        <v>43278</v>
      </c>
      <c r="E5812" s="124" t="s">
        <v>10081</v>
      </c>
      <c r="F5812" s="124" t="s">
        <v>1315</v>
      </c>
      <c r="G5812" s="124">
        <v>18194552</v>
      </c>
      <c r="H5812" s="124"/>
      <c r="I5812" s="128" t="s">
        <v>11835</v>
      </c>
      <c r="J5812" s="124"/>
      <c r="K5812" s="124"/>
      <c r="L5812" s="124"/>
      <c r="M5812" s="124"/>
      <c r="N5812" s="193">
        <v>703402.88</v>
      </c>
      <c r="O5812" s="193">
        <v>0</v>
      </c>
      <c r="P5812" s="124" t="s">
        <v>1314</v>
      </c>
    </row>
    <row r="5813" spans="1:16" ht="76.5">
      <c r="A5813" s="257">
        <v>25</v>
      </c>
      <c r="B5813" s="124"/>
      <c r="C5813" s="125" t="s">
        <v>694</v>
      </c>
      <c r="D5813" s="191">
        <v>43278</v>
      </c>
      <c r="E5813" s="124" t="s">
        <v>10082</v>
      </c>
      <c r="F5813" s="124" t="s">
        <v>1315</v>
      </c>
      <c r="G5813" s="124">
        <v>18192273</v>
      </c>
      <c r="H5813" s="124"/>
      <c r="I5813" s="128" t="s">
        <v>11836</v>
      </c>
      <c r="J5813" s="124"/>
      <c r="K5813" s="124"/>
      <c r="L5813" s="124"/>
      <c r="M5813" s="124"/>
      <c r="N5813" s="193">
        <v>196100.1</v>
      </c>
      <c r="O5813" s="193">
        <v>0</v>
      </c>
      <c r="P5813" s="124" t="s">
        <v>1314</v>
      </c>
    </row>
    <row r="5814" spans="1:16" ht="76.5">
      <c r="A5814" s="257">
        <v>25</v>
      </c>
      <c r="B5814" s="124"/>
      <c r="C5814" s="125" t="s">
        <v>694</v>
      </c>
      <c r="D5814" s="191">
        <v>43278</v>
      </c>
      <c r="E5814" s="124" t="s">
        <v>10083</v>
      </c>
      <c r="F5814" s="124" t="s">
        <v>1315</v>
      </c>
      <c r="G5814" s="124">
        <v>18192269</v>
      </c>
      <c r="H5814" s="124"/>
      <c r="I5814" s="128" t="s">
        <v>11837</v>
      </c>
      <c r="J5814" s="124"/>
      <c r="K5814" s="124"/>
      <c r="L5814" s="124"/>
      <c r="M5814" s="124"/>
      <c r="N5814" s="193">
        <v>571773.18999999994</v>
      </c>
      <c r="O5814" s="193">
        <v>0</v>
      </c>
      <c r="P5814" s="124" t="s">
        <v>1314</v>
      </c>
    </row>
    <row r="5815" spans="1:16" ht="76.5">
      <c r="A5815" s="257">
        <v>25</v>
      </c>
      <c r="B5815" s="124"/>
      <c r="C5815" s="125" t="s">
        <v>694</v>
      </c>
      <c r="D5815" s="191">
        <v>43278</v>
      </c>
      <c r="E5815" s="124" t="s">
        <v>10084</v>
      </c>
      <c r="F5815" s="124" t="s">
        <v>1315</v>
      </c>
      <c r="G5815" s="124">
        <v>18192250</v>
      </c>
      <c r="H5815" s="124"/>
      <c r="I5815" s="128" t="s">
        <v>11838</v>
      </c>
      <c r="J5815" s="124"/>
      <c r="K5815" s="124"/>
      <c r="L5815" s="124"/>
      <c r="M5815" s="124"/>
      <c r="N5815" s="193">
        <v>441823.04</v>
      </c>
      <c r="O5815" s="193">
        <v>0</v>
      </c>
      <c r="P5815" s="124" t="s">
        <v>1314</v>
      </c>
    </row>
    <row r="5816" spans="1:16" ht="76.5">
      <c r="A5816" s="257">
        <v>25</v>
      </c>
      <c r="B5816" s="124"/>
      <c r="C5816" s="125" t="s">
        <v>694</v>
      </c>
      <c r="D5816" s="191">
        <v>43278</v>
      </c>
      <c r="E5816" s="124" t="s">
        <v>10085</v>
      </c>
      <c r="F5816" s="124" t="s">
        <v>1315</v>
      </c>
      <c r="G5816" s="124">
        <v>18192230</v>
      </c>
      <c r="H5816" s="124"/>
      <c r="I5816" s="128" t="s">
        <v>11839</v>
      </c>
      <c r="J5816" s="124"/>
      <c r="K5816" s="124"/>
      <c r="L5816" s="124"/>
      <c r="M5816" s="124"/>
      <c r="N5816" s="193">
        <v>570372.47</v>
      </c>
      <c r="O5816" s="193">
        <v>0</v>
      </c>
      <c r="P5816" s="124" t="s">
        <v>1314</v>
      </c>
    </row>
    <row r="5817" spans="1:16" ht="76.5">
      <c r="A5817" s="257">
        <v>25</v>
      </c>
      <c r="B5817" s="124"/>
      <c r="C5817" s="125" t="s">
        <v>694</v>
      </c>
      <c r="D5817" s="191">
        <v>43278</v>
      </c>
      <c r="E5817" s="124" t="s">
        <v>10086</v>
      </c>
      <c r="F5817" s="124" t="s">
        <v>1315</v>
      </c>
      <c r="G5817" s="124">
        <v>18192203</v>
      </c>
      <c r="H5817" s="124"/>
      <c r="I5817" s="128" t="s">
        <v>11840</v>
      </c>
      <c r="J5817" s="124"/>
      <c r="K5817" s="124"/>
      <c r="L5817" s="124"/>
      <c r="M5817" s="124"/>
      <c r="N5817" s="193">
        <v>759086.1</v>
      </c>
      <c r="O5817" s="193">
        <v>0</v>
      </c>
      <c r="P5817" s="124" t="s">
        <v>1314</v>
      </c>
    </row>
    <row r="5818" spans="1:16" ht="76.5">
      <c r="A5818" s="257">
        <v>25</v>
      </c>
      <c r="B5818" s="124"/>
      <c r="C5818" s="125" t="s">
        <v>694</v>
      </c>
      <c r="D5818" s="191">
        <v>43278</v>
      </c>
      <c r="E5818" s="124" t="s">
        <v>10087</v>
      </c>
      <c r="F5818" s="124" t="s">
        <v>1315</v>
      </c>
      <c r="G5818" s="124">
        <v>18195172</v>
      </c>
      <c r="H5818" s="124"/>
      <c r="I5818" s="128" t="s">
        <v>11841</v>
      </c>
      <c r="J5818" s="124"/>
      <c r="K5818" s="124"/>
      <c r="L5818" s="124"/>
      <c r="M5818" s="124"/>
      <c r="N5818" s="193">
        <v>263948.40999999997</v>
      </c>
      <c r="O5818" s="193">
        <v>0</v>
      </c>
      <c r="P5818" s="124" t="s">
        <v>1314</v>
      </c>
    </row>
    <row r="5819" spans="1:16" ht="76.5">
      <c r="A5819" s="257">
        <v>25</v>
      </c>
      <c r="B5819" s="124"/>
      <c r="C5819" s="125" t="s">
        <v>694</v>
      </c>
      <c r="D5819" s="191">
        <v>43278</v>
      </c>
      <c r="E5819" s="124" t="s">
        <v>10088</v>
      </c>
      <c r="F5819" s="124" t="s">
        <v>1315</v>
      </c>
      <c r="G5819" s="124">
        <v>18194871</v>
      </c>
      <c r="H5819" s="124"/>
      <c r="I5819" s="128" t="s">
        <v>11842</v>
      </c>
      <c r="J5819" s="124"/>
      <c r="K5819" s="124"/>
      <c r="L5819" s="124"/>
      <c r="M5819" s="124"/>
      <c r="N5819" s="193">
        <v>261459.71</v>
      </c>
      <c r="O5819" s="193">
        <v>0</v>
      </c>
      <c r="P5819" s="124" t="s">
        <v>1314</v>
      </c>
    </row>
    <row r="5820" spans="1:16" ht="76.5">
      <c r="A5820" s="257">
        <v>25</v>
      </c>
      <c r="B5820" s="124"/>
      <c r="C5820" s="125" t="s">
        <v>694</v>
      </c>
      <c r="D5820" s="191">
        <v>43278</v>
      </c>
      <c r="E5820" s="124" t="s">
        <v>10089</v>
      </c>
      <c r="F5820" s="124" t="s">
        <v>1315</v>
      </c>
      <c r="G5820" s="124">
        <v>18195130</v>
      </c>
      <c r="H5820" s="124"/>
      <c r="I5820" s="128" t="s">
        <v>11843</v>
      </c>
      <c r="J5820" s="124"/>
      <c r="K5820" s="124"/>
      <c r="L5820" s="124"/>
      <c r="M5820" s="124"/>
      <c r="N5820" s="193">
        <v>592542.81999999995</v>
      </c>
      <c r="O5820" s="193">
        <v>0</v>
      </c>
      <c r="P5820" s="124" t="s">
        <v>1314</v>
      </c>
    </row>
    <row r="5821" spans="1:16" ht="76.5">
      <c r="A5821" s="257">
        <v>25</v>
      </c>
      <c r="B5821" s="124"/>
      <c r="C5821" s="125" t="s">
        <v>694</v>
      </c>
      <c r="D5821" s="191">
        <v>43278</v>
      </c>
      <c r="E5821" s="124" t="s">
        <v>10090</v>
      </c>
      <c r="F5821" s="124" t="s">
        <v>1315</v>
      </c>
      <c r="G5821" s="124">
        <v>18195114</v>
      </c>
      <c r="H5821" s="124"/>
      <c r="I5821" s="128" t="s">
        <v>11844</v>
      </c>
      <c r="J5821" s="124"/>
      <c r="K5821" s="124"/>
      <c r="L5821" s="124"/>
      <c r="M5821" s="124"/>
      <c r="N5821" s="193">
        <v>3446069.53</v>
      </c>
      <c r="O5821" s="193">
        <v>0</v>
      </c>
      <c r="P5821" s="124" t="s">
        <v>1314</v>
      </c>
    </row>
    <row r="5822" spans="1:16" ht="76.5">
      <c r="A5822" s="257">
        <v>25</v>
      </c>
      <c r="B5822" s="124"/>
      <c r="C5822" s="125" t="s">
        <v>694</v>
      </c>
      <c r="D5822" s="191">
        <v>43278</v>
      </c>
      <c r="E5822" s="124" t="s">
        <v>10091</v>
      </c>
      <c r="F5822" s="124" t="s">
        <v>1315</v>
      </c>
      <c r="G5822" s="124">
        <v>18194943</v>
      </c>
      <c r="H5822" s="124"/>
      <c r="I5822" s="128" t="s">
        <v>11845</v>
      </c>
      <c r="J5822" s="124"/>
      <c r="K5822" s="124"/>
      <c r="L5822" s="124"/>
      <c r="M5822" s="124"/>
      <c r="N5822" s="193">
        <v>284210.92</v>
      </c>
      <c r="O5822" s="193">
        <v>0</v>
      </c>
      <c r="P5822" s="124" t="s">
        <v>1314</v>
      </c>
    </row>
    <row r="5823" spans="1:16" ht="76.5">
      <c r="A5823" s="257">
        <v>25</v>
      </c>
      <c r="B5823" s="124"/>
      <c r="C5823" s="125" t="s">
        <v>694</v>
      </c>
      <c r="D5823" s="191">
        <v>43278</v>
      </c>
      <c r="E5823" s="124" t="s">
        <v>10092</v>
      </c>
      <c r="F5823" s="124" t="s">
        <v>1315</v>
      </c>
      <c r="G5823" s="124">
        <v>18195315</v>
      </c>
      <c r="H5823" s="124"/>
      <c r="I5823" s="128" t="s">
        <v>11846</v>
      </c>
      <c r="J5823" s="124"/>
      <c r="K5823" s="124"/>
      <c r="L5823" s="124"/>
      <c r="M5823" s="124"/>
      <c r="N5823" s="193">
        <v>534463.31000000006</v>
      </c>
      <c r="O5823" s="193">
        <v>0</v>
      </c>
      <c r="P5823" s="124" t="s">
        <v>1314</v>
      </c>
    </row>
    <row r="5824" spans="1:16" ht="76.5">
      <c r="A5824" s="257">
        <v>25</v>
      </c>
      <c r="B5824" s="124"/>
      <c r="C5824" s="125" t="s">
        <v>694</v>
      </c>
      <c r="D5824" s="191">
        <v>43278</v>
      </c>
      <c r="E5824" s="124" t="s">
        <v>10093</v>
      </c>
      <c r="F5824" s="124" t="s">
        <v>1315</v>
      </c>
      <c r="G5824" s="124">
        <v>18194909</v>
      </c>
      <c r="H5824" s="124"/>
      <c r="I5824" s="128" t="s">
        <v>11847</v>
      </c>
      <c r="J5824" s="124"/>
      <c r="K5824" s="124"/>
      <c r="L5824" s="124"/>
      <c r="M5824" s="124"/>
      <c r="N5824" s="193">
        <v>235837.01</v>
      </c>
      <c r="O5824" s="193">
        <v>0</v>
      </c>
      <c r="P5824" s="124" t="s">
        <v>1314</v>
      </c>
    </row>
    <row r="5825" spans="1:16" ht="76.5">
      <c r="A5825" s="257">
        <v>25</v>
      </c>
      <c r="B5825" s="124"/>
      <c r="C5825" s="125" t="s">
        <v>694</v>
      </c>
      <c r="D5825" s="191">
        <v>43278</v>
      </c>
      <c r="E5825" s="124" t="s">
        <v>10094</v>
      </c>
      <c r="F5825" s="124" t="s">
        <v>1315</v>
      </c>
      <c r="G5825" s="124">
        <v>18194831</v>
      </c>
      <c r="H5825" s="124"/>
      <c r="I5825" s="128" t="s">
        <v>11848</v>
      </c>
      <c r="J5825" s="124"/>
      <c r="K5825" s="124"/>
      <c r="L5825" s="124"/>
      <c r="M5825" s="124"/>
      <c r="N5825" s="193">
        <v>846650.5</v>
      </c>
      <c r="O5825" s="193">
        <v>0</v>
      </c>
      <c r="P5825" s="124" t="s">
        <v>1314</v>
      </c>
    </row>
    <row r="5826" spans="1:16" ht="76.5">
      <c r="A5826" s="257">
        <v>25</v>
      </c>
      <c r="B5826" s="124"/>
      <c r="C5826" s="125" t="s">
        <v>694</v>
      </c>
      <c r="D5826" s="191">
        <v>43278</v>
      </c>
      <c r="E5826" s="124" t="s">
        <v>10095</v>
      </c>
      <c r="F5826" s="124" t="s">
        <v>1315</v>
      </c>
      <c r="G5826" s="124">
        <v>18194923</v>
      </c>
      <c r="H5826" s="124"/>
      <c r="I5826" s="128" t="s">
        <v>11849</v>
      </c>
      <c r="J5826" s="124"/>
      <c r="K5826" s="124"/>
      <c r="L5826" s="124"/>
      <c r="M5826" s="124"/>
      <c r="N5826" s="193">
        <v>601112.27</v>
      </c>
      <c r="O5826" s="193">
        <v>0</v>
      </c>
      <c r="P5826" s="124" t="s">
        <v>1314</v>
      </c>
    </row>
    <row r="5827" spans="1:16" ht="76.5">
      <c r="A5827" s="257">
        <v>25</v>
      </c>
      <c r="B5827" s="124"/>
      <c r="C5827" s="125" t="s">
        <v>694</v>
      </c>
      <c r="D5827" s="191">
        <v>43278</v>
      </c>
      <c r="E5827" s="124" t="s">
        <v>10096</v>
      </c>
      <c r="F5827" s="124" t="s">
        <v>1315</v>
      </c>
      <c r="G5827" s="124">
        <v>18194934</v>
      </c>
      <c r="H5827" s="124"/>
      <c r="I5827" s="128" t="s">
        <v>8140</v>
      </c>
      <c r="J5827" s="124"/>
      <c r="K5827" s="124"/>
      <c r="L5827" s="124"/>
      <c r="M5827" s="124"/>
      <c r="N5827" s="193">
        <v>1448372.85</v>
      </c>
      <c r="O5827" s="193">
        <v>0</v>
      </c>
      <c r="P5827" s="124" t="s">
        <v>1314</v>
      </c>
    </row>
    <row r="5828" spans="1:16" ht="76.5">
      <c r="A5828" s="257">
        <v>25</v>
      </c>
      <c r="B5828" s="124"/>
      <c r="C5828" s="125" t="s">
        <v>694</v>
      </c>
      <c r="D5828" s="191">
        <v>43278</v>
      </c>
      <c r="E5828" s="124" t="s">
        <v>10097</v>
      </c>
      <c r="F5828" s="124" t="s">
        <v>1315</v>
      </c>
      <c r="G5828" s="124">
        <v>18194936</v>
      </c>
      <c r="H5828" s="124"/>
      <c r="I5828" s="128" t="s">
        <v>3687</v>
      </c>
      <c r="J5828" s="124"/>
      <c r="K5828" s="124"/>
      <c r="L5828" s="124"/>
      <c r="M5828" s="124"/>
      <c r="N5828" s="193">
        <v>354541.06</v>
      </c>
      <c r="O5828" s="193">
        <v>0</v>
      </c>
      <c r="P5828" s="124" t="s">
        <v>1314</v>
      </c>
    </row>
    <row r="5829" spans="1:16" ht="76.5">
      <c r="A5829" s="257">
        <v>25</v>
      </c>
      <c r="B5829" s="124"/>
      <c r="C5829" s="125" t="s">
        <v>694</v>
      </c>
      <c r="D5829" s="191">
        <v>43278</v>
      </c>
      <c r="E5829" s="124" t="s">
        <v>10098</v>
      </c>
      <c r="F5829" s="124" t="s">
        <v>1315</v>
      </c>
      <c r="G5829" s="124">
        <v>18194944</v>
      </c>
      <c r="H5829" s="124"/>
      <c r="I5829" s="128" t="s">
        <v>11850</v>
      </c>
      <c r="J5829" s="124"/>
      <c r="K5829" s="124"/>
      <c r="L5829" s="124"/>
      <c r="M5829" s="124"/>
      <c r="N5829" s="193">
        <v>226879.58</v>
      </c>
      <c r="O5829" s="193">
        <v>0</v>
      </c>
      <c r="P5829" s="124" t="s">
        <v>1314</v>
      </c>
    </row>
    <row r="5830" spans="1:16" ht="76.5">
      <c r="A5830" s="257">
        <v>25</v>
      </c>
      <c r="B5830" s="124"/>
      <c r="C5830" s="125" t="s">
        <v>694</v>
      </c>
      <c r="D5830" s="191">
        <v>43278</v>
      </c>
      <c r="E5830" s="124" t="s">
        <v>10099</v>
      </c>
      <c r="F5830" s="124" t="s">
        <v>1315</v>
      </c>
      <c r="G5830" s="124">
        <v>18192071</v>
      </c>
      <c r="H5830" s="124"/>
      <c r="I5830" s="128" t="s">
        <v>11851</v>
      </c>
      <c r="J5830" s="124"/>
      <c r="K5830" s="124"/>
      <c r="L5830" s="124"/>
      <c r="M5830" s="124"/>
      <c r="N5830" s="193">
        <v>106196.18</v>
      </c>
      <c r="O5830" s="193">
        <v>0</v>
      </c>
      <c r="P5830" s="124" t="s">
        <v>1314</v>
      </c>
    </row>
    <row r="5831" spans="1:16" ht="76.5">
      <c r="A5831" s="257">
        <v>25</v>
      </c>
      <c r="B5831" s="124"/>
      <c r="C5831" s="125" t="s">
        <v>694</v>
      </c>
      <c r="D5831" s="191">
        <v>43278</v>
      </c>
      <c r="E5831" s="124" t="s">
        <v>10100</v>
      </c>
      <c r="F5831" s="124" t="s">
        <v>1315</v>
      </c>
      <c r="G5831" s="124">
        <v>18177379</v>
      </c>
      <c r="H5831" s="124"/>
      <c r="I5831" s="128" t="s">
        <v>11852</v>
      </c>
      <c r="J5831" s="124"/>
      <c r="K5831" s="124"/>
      <c r="L5831" s="124"/>
      <c r="M5831" s="124"/>
      <c r="N5831" s="193">
        <v>66193.41</v>
      </c>
      <c r="O5831" s="193">
        <v>0</v>
      </c>
      <c r="P5831" s="124" t="s">
        <v>1314</v>
      </c>
    </row>
    <row r="5832" spans="1:16" ht="89.25">
      <c r="A5832" s="257">
        <v>513</v>
      </c>
      <c r="B5832" s="124"/>
      <c r="C5832" s="125" t="s">
        <v>201</v>
      </c>
      <c r="D5832" s="191">
        <v>43278</v>
      </c>
      <c r="E5832" s="124" t="s">
        <v>10101</v>
      </c>
      <c r="F5832" s="124" t="s">
        <v>15</v>
      </c>
      <c r="G5832" s="124">
        <v>5310</v>
      </c>
      <c r="H5832" s="124"/>
      <c r="I5832" s="128" t="s">
        <v>11853</v>
      </c>
      <c r="J5832" s="124"/>
      <c r="K5832" s="124"/>
      <c r="L5832" s="124"/>
      <c r="M5832" s="124"/>
      <c r="N5832" s="193">
        <v>50</v>
      </c>
      <c r="O5832" s="193">
        <v>0</v>
      </c>
      <c r="P5832" s="124" t="s">
        <v>1314</v>
      </c>
    </row>
    <row r="5833" spans="1:16" ht="89.25">
      <c r="A5833" s="257">
        <v>376</v>
      </c>
      <c r="B5833" s="124"/>
      <c r="C5833" s="125" t="s">
        <v>1272</v>
      </c>
      <c r="D5833" s="191">
        <v>43278</v>
      </c>
      <c r="E5833" s="124" t="s">
        <v>10102</v>
      </c>
      <c r="F5833" s="124" t="s">
        <v>15</v>
      </c>
      <c r="G5833" s="124">
        <v>5311</v>
      </c>
      <c r="H5833" s="124"/>
      <c r="I5833" s="128" t="s">
        <v>11854</v>
      </c>
      <c r="J5833" s="124"/>
      <c r="K5833" s="124"/>
      <c r="L5833" s="124"/>
      <c r="M5833" s="124"/>
      <c r="N5833" s="193">
        <v>427.92</v>
      </c>
      <c r="O5833" s="193">
        <v>0</v>
      </c>
      <c r="P5833" s="124" t="s">
        <v>1314</v>
      </c>
    </row>
    <row r="5834" spans="1:16" ht="76.5">
      <c r="A5834" s="257">
        <v>25</v>
      </c>
      <c r="B5834" s="124"/>
      <c r="C5834" s="125" t="s">
        <v>694</v>
      </c>
      <c r="D5834" s="191">
        <v>43278</v>
      </c>
      <c r="E5834" s="124" t="s">
        <v>10103</v>
      </c>
      <c r="F5834" s="124" t="s">
        <v>1315</v>
      </c>
      <c r="G5834" s="124">
        <v>18212632</v>
      </c>
      <c r="H5834" s="124"/>
      <c r="I5834" s="128" t="s">
        <v>11855</v>
      </c>
      <c r="J5834" s="124"/>
      <c r="K5834" s="124"/>
      <c r="L5834" s="124"/>
      <c r="M5834" s="124"/>
      <c r="N5834" s="193">
        <v>1059436.94</v>
      </c>
      <c r="O5834" s="193">
        <v>0</v>
      </c>
      <c r="P5834" s="124" t="s">
        <v>1314</v>
      </c>
    </row>
    <row r="5835" spans="1:16" ht="63.75">
      <c r="A5835" s="257">
        <v>16</v>
      </c>
      <c r="B5835" s="124"/>
      <c r="C5835" s="125" t="s">
        <v>692</v>
      </c>
      <c r="D5835" s="191">
        <v>43278</v>
      </c>
      <c r="E5835" s="124" t="s">
        <v>10104</v>
      </c>
      <c r="F5835" s="124" t="s">
        <v>6</v>
      </c>
      <c r="G5835" s="124">
        <v>991124</v>
      </c>
      <c r="H5835" s="124"/>
      <c r="I5835" s="128" t="s">
        <v>11856</v>
      </c>
      <c r="J5835" s="124"/>
      <c r="K5835" s="124"/>
      <c r="L5835" s="124"/>
      <c r="M5835" s="124"/>
      <c r="N5835" s="193">
        <v>0</v>
      </c>
      <c r="O5835" s="193">
        <v>108.77</v>
      </c>
      <c r="P5835" s="124" t="s">
        <v>1314</v>
      </c>
    </row>
    <row r="5836" spans="1:16" ht="63.75">
      <c r="A5836" s="257">
        <v>16</v>
      </c>
      <c r="B5836" s="124"/>
      <c r="C5836" s="125" t="s">
        <v>692</v>
      </c>
      <c r="D5836" s="191">
        <v>43278</v>
      </c>
      <c r="E5836" s="124" t="s">
        <v>10105</v>
      </c>
      <c r="F5836" s="124" t="s">
        <v>6</v>
      </c>
      <c r="G5836" s="124">
        <v>991128</v>
      </c>
      <c r="H5836" s="124"/>
      <c r="I5836" s="128" t="s">
        <v>11857</v>
      </c>
      <c r="J5836" s="124"/>
      <c r="K5836" s="124"/>
      <c r="L5836" s="124"/>
      <c r="M5836" s="124"/>
      <c r="N5836" s="193">
        <v>0</v>
      </c>
      <c r="O5836" s="193">
        <v>416.97</v>
      </c>
      <c r="P5836" s="124" t="s">
        <v>1314</v>
      </c>
    </row>
    <row r="5837" spans="1:16" ht="63.75">
      <c r="A5837" s="257">
        <v>16</v>
      </c>
      <c r="B5837" s="124"/>
      <c r="C5837" s="125" t="s">
        <v>692</v>
      </c>
      <c r="D5837" s="191">
        <v>43278</v>
      </c>
      <c r="E5837" s="124" t="s">
        <v>10106</v>
      </c>
      <c r="F5837" s="124" t="s">
        <v>6</v>
      </c>
      <c r="G5837" s="124">
        <v>991130</v>
      </c>
      <c r="H5837" s="124"/>
      <c r="I5837" s="128" t="s">
        <v>11857</v>
      </c>
      <c r="J5837" s="124"/>
      <c r="K5837" s="124"/>
      <c r="L5837" s="124"/>
      <c r="M5837" s="124"/>
      <c r="N5837" s="193">
        <v>0</v>
      </c>
      <c r="O5837" s="193">
        <v>1644.56</v>
      </c>
      <c r="P5837" s="124" t="s">
        <v>1314</v>
      </c>
    </row>
    <row r="5838" spans="1:16" ht="51">
      <c r="A5838" s="257">
        <v>292</v>
      </c>
      <c r="B5838" s="124"/>
      <c r="C5838" s="125" t="s">
        <v>152</v>
      </c>
      <c r="D5838" s="191">
        <v>43278</v>
      </c>
      <c r="E5838" s="124" t="s">
        <v>10107</v>
      </c>
      <c r="F5838" s="124" t="s">
        <v>6</v>
      </c>
      <c r="G5838" s="124">
        <v>991131</v>
      </c>
      <c r="H5838" s="124"/>
      <c r="I5838" s="128" t="s">
        <v>11858</v>
      </c>
      <c r="J5838" s="124"/>
      <c r="K5838" s="124"/>
      <c r="L5838" s="124"/>
      <c r="M5838" s="124"/>
      <c r="N5838" s="193">
        <v>0</v>
      </c>
      <c r="O5838" s="193">
        <v>176.4</v>
      </c>
      <c r="P5838" s="124" t="s">
        <v>1314</v>
      </c>
    </row>
    <row r="5839" spans="1:16" ht="76.5">
      <c r="A5839" s="257">
        <v>25</v>
      </c>
      <c r="B5839" s="124"/>
      <c r="C5839" s="125" t="s">
        <v>694</v>
      </c>
      <c r="D5839" s="191">
        <v>43278</v>
      </c>
      <c r="E5839" s="124" t="s">
        <v>10108</v>
      </c>
      <c r="F5839" s="124" t="s">
        <v>1315</v>
      </c>
      <c r="G5839" s="124">
        <v>18213806</v>
      </c>
      <c r="H5839" s="124"/>
      <c r="I5839" s="128" t="s">
        <v>11859</v>
      </c>
      <c r="J5839" s="124"/>
      <c r="K5839" s="124"/>
      <c r="L5839" s="124"/>
      <c r="M5839" s="124"/>
      <c r="N5839" s="193">
        <v>727612.33</v>
      </c>
      <c r="O5839" s="193">
        <v>0</v>
      </c>
      <c r="P5839" s="124" t="s">
        <v>1314</v>
      </c>
    </row>
    <row r="5840" spans="1:16" ht="51">
      <c r="A5840" s="257">
        <v>513</v>
      </c>
      <c r="B5840" s="124"/>
      <c r="C5840" s="125" t="s">
        <v>201</v>
      </c>
      <c r="D5840" s="191">
        <v>43278</v>
      </c>
      <c r="E5840" s="124" t="s">
        <v>10109</v>
      </c>
      <c r="F5840" s="124" t="s">
        <v>15</v>
      </c>
      <c r="G5840" s="124">
        <v>770636</v>
      </c>
      <c r="H5840" s="124"/>
      <c r="I5840" s="128" t="s">
        <v>1390</v>
      </c>
      <c r="J5840" s="124"/>
      <c r="K5840" s="124"/>
      <c r="L5840" s="124"/>
      <c r="M5840" s="124"/>
      <c r="N5840" s="193">
        <v>50</v>
      </c>
      <c r="O5840" s="193">
        <v>0</v>
      </c>
      <c r="P5840" s="124" t="s">
        <v>1314</v>
      </c>
    </row>
    <row r="5841" spans="1:16" ht="63.75">
      <c r="A5841" s="257">
        <v>513</v>
      </c>
      <c r="B5841" s="124"/>
      <c r="C5841" s="125" t="s">
        <v>201</v>
      </c>
      <c r="D5841" s="191">
        <v>43278</v>
      </c>
      <c r="E5841" s="124" t="s">
        <v>10110</v>
      </c>
      <c r="F5841" s="124" t="s">
        <v>15</v>
      </c>
      <c r="G5841" s="124">
        <v>770622</v>
      </c>
      <c r="H5841" s="124"/>
      <c r="I5841" s="128" t="s">
        <v>11860</v>
      </c>
      <c r="J5841" s="124"/>
      <c r="K5841" s="124"/>
      <c r="L5841" s="124"/>
      <c r="M5841" s="124"/>
      <c r="N5841" s="193">
        <v>50</v>
      </c>
      <c r="O5841" s="193">
        <v>0</v>
      </c>
      <c r="P5841" s="124" t="s">
        <v>1314</v>
      </c>
    </row>
    <row r="5842" spans="1:16" ht="63.75">
      <c r="A5842" s="257">
        <v>513</v>
      </c>
      <c r="B5842" s="124"/>
      <c r="C5842" s="125" t="s">
        <v>201</v>
      </c>
      <c r="D5842" s="191">
        <v>43278</v>
      </c>
      <c r="E5842" s="124" t="s">
        <v>10111</v>
      </c>
      <c r="F5842" s="124" t="s">
        <v>15</v>
      </c>
      <c r="G5842" s="124">
        <v>770628</v>
      </c>
      <c r="H5842" s="124"/>
      <c r="I5842" s="128" t="s">
        <v>11861</v>
      </c>
      <c r="J5842" s="124"/>
      <c r="K5842" s="124"/>
      <c r="L5842" s="124"/>
      <c r="M5842" s="124"/>
      <c r="N5842" s="193">
        <v>50</v>
      </c>
      <c r="O5842" s="193">
        <v>0</v>
      </c>
      <c r="P5842" s="124" t="s">
        <v>1314</v>
      </c>
    </row>
    <row r="5843" spans="1:16" ht="51">
      <c r="A5843" s="257" t="s">
        <v>619</v>
      </c>
      <c r="B5843" s="124"/>
      <c r="C5843" s="125" t="s">
        <v>713</v>
      </c>
      <c r="D5843" s="191">
        <v>43279</v>
      </c>
      <c r="E5843" s="124" t="s">
        <v>10112</v>
      </c>
      <c r="F5843" s="124" t="s">
        <v>3</v>
      </c>
      <c r="G5843" s="124">
        <v>1635192</v>
      </c>
      <c r="H5843" s="124"/>
      <c r="I5843" s="128" t="s">
        <v>11862</v>
      </c>
      <c r="J5843" s="124"/>
      <c r="K5843" s="124"/>
      <c r="L5843" s="124"/>
      <c r="M5843" s="124"/>
      <c r="N5843" s="193">
        <v>0</v>
      </c>
      <c r="O5843" s="193">
        <v>140</v>
      </c>
      <c r="P5843" s="124" t="s">
        <v>1314</v>
      </c>
    </row>
    <row r="5844" spans="1:16" ht="51">
      <c r="A5844" s="257">
        <v>291</v>
      </c>
      <c r="B5844" s="124"/>
      <c r="C5844" s="125" t="s">
        <v>794</v>
      </c>
      <c r="D5844" s="191">
        <v>43279</v>
      </c>
      <c r="E5844" s="124" t="s">
        <v>10113</v>
      </c>
      <c r="F5844" s="124" t="s">
        <v>3</v>
      </c>
      <c r="G5844" s="124">
        <v>1635193</v>
      </c>
      <c r="H5844" s="124"/>
      <c r="I5844" s="128" t="s">
        <v>11863</v>
      </c>
      <c r="J5844" s="124"/>
      <c r="K5844" s="124"/>
      <c r="L5844" s="124"/>
      <c r="M5844" s="124"/>
      <c r="N5844" s="193">
        <v>0</v>
      </c>
      <c r="O5844" s="193">
        <v>35</v>
      </c>
      <c r="P5844" s="124" t="s">
        <v>1314</v>
      </c>
    </row>
    <row r="5845" spans="1:16" ht="51">
      <c r="A5845" s="257" t="s">
        <v>619</v>
      </c>
      <c r="B5845" s="124"/>
      <c r="C5845" s="125" t="s">
        <v>713</v>
      </c>
      <c r="D5845" s="191">
        <v>43279</v>
      </c>
      <c r="E5845" s="124" t="s">
        <v>10114</v>
      </c>
      <c r="F5845" s="124" t="s">
        <v>3</v>
      </c>
      <c r="G5845" s="124">
        <v>1635205</v>
      </c>
      <c r="H5845" s="124"/>
      <c r="I5845" s="128" t="s">
        <v>11864</v>
      </c>
      <c r="J5845" s="124"/>
      <c r="K5845" s="124"/>
      <c r="L5845" s="124"/>
      <c r="M5845" s="124"/>
      <c r="N5845" s="193">
        <v>0</v>
      </c>
      <c r="O5845" s="193">
        <v>97.8</v>
      </c>
      <c r="P5845" s="124" t="s">
        <v>1314</v>
      </c>
    </row>
    <row r="5846" spans="1:16" ht="51">
      <c r="A5846" s="257" t="s">
        <v>619</v>
      </c>
      <c r="B5846" s="124"/>
      <c r="C5846" s="125" t="s">
        <v>713</v>
      </c>
      <c r="D5846" s="191">
        <v>43279</v>
      </c>
      <c r="E5846" s="124" t="s">
        <v>10115</v>
      </c>
      <c r="F5846" s="124" t="s">
        <v>3</v>
      </c>
      <c r="G5846" s="124">
        <v>1635247</v>
      </c>
      <c r="H5846" s="124"/>
      <c r="I5846" s="128" t="s">
        <v>11865</v>
      </c>
      <c r="J5846" s="124"/>
      <c r="K5846" s="124"/>
      <c r="L5846" s="124"/>
      <c r="M5846" s="124"/>
      <c r="N5846" s="193">
        <v>0</v>
      </c>
      <c r="O5846" s="193">
        <v>20000</v>
      </c>
      <c r="P5846" s="124" t="s">
        <v>1314</v>
      </c>
    </row>
    <row r="5847" spans="1:16" ht="51">
      <c r="A5847" s="257">
        <v>373</v>
      </c>
      <c r="B5847" s="124"/>
      <c r="C5847" s="125" t="s">
        <v>1269</v>
      </c>
      <c r="D5847" s="191">
        <v>43279</v>
      </c>
      <c r="E5847" s="124" t="s">
        <v>10116</v>
      </c>
      <c r="F5847" s="124" t="s">
        <v>3</v>
      </c>
      <c r="G5847" s="124">
        <v>1635124</v>
      </c>
      <c r="H5847" s="124"/>
      <c r="I5847" s="128" t="s">
        <v>11866</v>
      </c>
      <c r="J5847" s="124"/>
      <c r="K5847" s="124"/>
      <c r="L5847" s="124"/>
      <c r="M5847" s="124"/>
      <c r="N5847" s="193">
        <v>0</v>
      </c>
      <c r="O5847" s="193">
        <v>20</v>
      </c>
      <c r="P5847" s="124" t="s">
        <v>1314</v>
      </c>
    </row>
    <row r="5848" spans="1:16" ht="51">
      <c r="A5848" s="257" t="s">
        <v>619</v>
      </c>
      <c r="B5848" s="124"/>
      <c r="C5848" s="125" t="s">
        <v>713</v>
      </c>
      <c r="D5848" s="191">
        <v>43279</v>
      </c>
      <c r="E5848" s="124" t="s">
        <v>10117</v>
      </c>
      <c r="F5848" s="124" t="s">
        <v>3</v>
      </c>
      <c r="G5848" s="124">
        <v>1635126</v>
      </c>
      <c r="H5848" s="124"/>
      <c r="I5848" s="128" t="s">
        <v>11867</v>
      </c>
      <c r="J5848" s="124"/>
      <c r="K5848" s="124"/>
      <c r="L5848" s="124"/>
      <c r="M5848" s="124"/>
      <c r="N5848" s="193">
        <v>0</v>
      </c>
      <c r="O5848" s="193">
        <v>3161.79</v>
      </c>
      <c r="P5848" s="124" t="s">
        <v>1314</v>
      </c>
    </row>
    <row r="5849" spans="1:16" ht="38.25">
      <c r="A5849" s="257">
        <v>373</v>
      </c>
      <c r="B5849" s="124"/>
      <c r="C5849" s="125" t="s">
        <v>1269</v>
      </c>
      <c r="D5849" s="191">
        <v>43279</v>
      </c>
      <c r="E5849" s="124" t="s">
        <v>10118</v>
      </c>
      <c r="F5849" s="124" t="s">
        <v>3</v>
      </c>
      <c r="G5849" s="124">
        <v>1635141</v>
      </c>
      <c r="H5849" s="124"/>
      <c r="I5849" s="128" t="s">
        <v>11868</v>
      </c>
      <c r="J5849" s="124"/>
      <c r="K5849" s="124"/>
      <c r="L5849" s="124"/>
      <c r="M5849" s="124"/>
      <c r="N5849" s="193">
        <v>0</v>
      </c>
      <c r="O5849" s="193">
        <v>748.32</v>
      </c>
      <c r="P5849" s="124" t="s">
        <v>1314</v>
      </c>
    </row>
    <row r="5850" spans="1:16" ht="51">
      <c r="A5850" s="257" t="s">
        <v>619</v>
      </c>
      <c r="B5850" s="124"/>
      <c r="C5850" s="125" t="s">
        <v>713</v>
      </c>
      <c r="D5850" s="191">
        <v>43279</v>
      </c>
      <c r="E5850" s="124" t="s">
        <v>10119</v>
      </c>
      <c r="F5850" s="124" t="s">
        <v>3</v>
      </c>
      <c r="G5850" s="124">
        <v>1635143</v>
      </c>
      <c r="H5850" s="124"/>
      <c r="I5850" s="128" t="s">
        <v>11869</v>
      </c>
      <c r="J5850" s="124"/>
      <c r="K5850" s="124"/>
      <c r="L5850" s="124"/>
      <c r="M5850" s="124"/>
      <c r="N5850" s="193">
        <v>0</v>
      </c>
      <c r="O5850" s="193">
        <v>2774.85</v>
      </c>
      <c r="P5850" s="124" t="s">
        <v>1314</v>
      </c>
    </row>
    <row r="5851" spans="1:16" ht="51">
      <c r="A5851" s="257" t="s">
        <v>619</v>
      </c>
      <c r="B5851" s="124"/>
      <c r="C5851" s="125" t="s">
        <v>713</v>
      </c>
      <c r="D5851" s="191">
        <v>43279</v>
      </c>
      <c r="E5851" s="124" t="s">
        <v>10120</v>
      </c>
      <c r="F5851" s="124" t="s">
        <v>3</v>
      </c>
      <c r="G5851" s="124">
        <v>1635179</v>
      </c>
      <c r="H5851" s="124"/>
      <c r="I5851" s="128" t="s">
        <v>11870</v>
      </c>
      <c r="J5851" s="124"/>
      <c r="K5851" s="124"/>
      <c r="L5851" s="124"/>
      <c r="M5851" s="124"/>
      <c r="N5851" s="193">
        <v>0</v>
      </c>
      <c r="O5851" s="193">
        <v>185.5</v>
      </c>
      <c r="P5851" s="124" t="s">
        <v>1314</v>
      </c>
    </row>
    <row r="5852" spans="1:16" ht="51">
      <c r="A5852" s="257">
        <v>348</v>
      </c>
      <c r="B5852" s="124"/>
      <c r="C5852" s="125" t="s">
        <v>822</v>
      </c>
      <c r="D5852" s="191">
        <v>43279</v>
      </c>
      <c r="E5852" s="124" t="s">
        <v>10121</v>
      </c>
      <c r="F5852" s="124" t="s">
        <v>3</v>
      </c>
      <c r="G5852" s="124">
        <v>1635183</v>
      </c>
      <c r="H5852" s="124"/>
      <c r="I5852" s="128" t="s">
        <v>11871</v>
      </c>
      <c r="J5852" s="124"/>
      <c r="K5852" s="124"/>
      <c r="L5852" s="124"/>
      <c r="M5852" s="124"/>
      <c r="N5852" s="193">
        <v>0</v>
      </c>
      <c r="O5852" s="193">
        <v>185.5</v>
      </c>
      <c r="P5852" s="124" t="s">
        <v>1314</v>
      </c>
    </row>
    <row r="5853" spans="1:16" ht="51">
      <c r="A5853" s="257" t="s">
        <v>619</v>
      </c>
      <c r="B5853" s="124"/>
      <c r="C5853" s="125" t="s">
        <v>713</v>
      </c>
      <c r="D5853" s="191">
        <v>43279</v>
      </c>
      <c r="E5853" s="124" t="s">
        <v>10122</v>
      </c>
      <c r="F5853" s="124" t="s">
        <v>3</v>
      </c>
      <c r="G5853" s="124">
        <v>1635321</v>
      </c>
      <c r="H5853" s="124"/>
      <c r="I5853" s="128" t="s">
        <v>11872</v>
      </c>
      <c r="J5853" s="124"/>
      <c r="K5853" s="124"/>
      <c r="L5853" s="124"/>
      <c r="M5853" s="124"/>
      <c r="N5853" s="193">
        <v>0</v>
      </c>
      <c r="O5853" s="193">
        <v>281</v>
      </c>
      <c r="P5853" s="124" t="s">
        <v>1314</v>
      </c>
    </row>
    <row r="5854" spans="1:16" ht="63.75">
      <c r="A5854" s="257" t="s">
        <v>619</v>
      </c>
      <c r="B5854" s="124"/>
      <c r="C5854" s="125" t="s">
        <v>713</v>
      </c>
      <c r="D5854" s="191">
        <v>43279</v>
      </c>
      <c r="E5854" s="124" t="s">
        <v>10123</v>
      </c>
      <c r="F5854" s="124" t="s">
        <v>3</v>
      </c>
      <c r="G5854" s="124">
        <v>1635298</v>
      </c>
      <c r="H5854" s="124"/>
      <c r="I5854" s="128" t="s">
        <v>11873</v>
      </c>
      <c r="J5854" s="124"/>
      <c r="K5854" s="124"/>
      <c r="L5854" s="124"/>
      <c r="M5854" s="124"/>
      <c r="N5854" s="193">
        <v>0</v>
      </c>
      <c r="O5854" s="193">
        <v>291.2</v>
      </c>
      <c r="P5854" s="124" t="s">
        <v>1314</v>
      </c>
    </row>
    <row r="5855" spans="1:16" ht="63.75">
      <c r="A5855" s="257" t="s">
        <v>619</v>
      </c>
      <c r="B5855" s="124"/>
      <c r="C5855" s="125" t="s">
        <v>713</v>
      </c>
      <c r="D5855" s="191">
        <v>43279</v>
      </c>
      <c r="E5855" s="124" t="s">
        <v>10124</v>
      </c>
      <c r="F5855" s="124" t="s">
        <v>3</v>
      </c>
      <c r="G5855" s="124">
        <v>1635299</v>
      </c>
      <c r="H5855" s="124"/>
      <c r="I5855" s="128" t="s">
        <v>11874</v>
      </c>
      <c r="J5855" s="124"/>
      <c r="K5855" s="124"/>
      <c r="L5855" s="124"/>
      <c r="M5855" s="124"/>
      <c r="N5855" s="193">
        <v>0</v>
      </c>
      <c r="O5855" s="193">
        <v>261</v>
      </c>
      <c r="P5855" s="124" t="s">
        <v>1314</v>
      </c>
    </row>
    <row r="5856" spans="1:16" ht="51">
      <c r="A5856" s="257">
        <v>373</v>
      </c>
      <c r="B5856" s="124"/>
      <c r="C5856" s="125" t="s">
        <v>1269</v>
      </c>
      <c r="D5856" s="191">
        <v>43279</v>
      </c>
      <c r="E5856" s="124" t="s">
        <v>10125</v>
      </c>
      <c r="F5856" s="124" t="s">
        <v>3</v>
      </c>
      <c r="G5856" s="124">
        <v>1635300</v>
      </c>
      <c r="H5856" s="124"/>
      <c r="I5856" s="128" t="s">
        <v>11875</v>
      </c>
      <c r="J5856" s="124"/>
      <c r="K5856" s="124"/>
      <c r="L5856" s="124"/>
      <c r="M5856" s="124"/>
      <c r="N5856" s="193">
        <v>0</v>
      </c>
      <c r="O5856" s="193">
        <v>39846.03</v>
      </c>
      <c r="P5856" s="124" t="s">
        <v>1314</v>
      </c>
    </row>
    <row r="5857" spans="1:16" ht="51">
      <c r="A5857" s="257">
        <v>163</v>
      </c>
      <c r="B5857" s="124"/>
      <c r="C5857" s="125" t="s">
        <v>748</v>
      </c>
      <c r="D5857" s="191">
        <v>43279</v>
      </c>
      <c r="E5857" s="124" t="s">
        <v>10126</v>
      </c>
      <c r="F5857" s="124" t="s">
        <v>3</v>
      </c>
      <c r="G5857" s="124">
        <v>1635156</v>
      </c>
      <c r="H5857" s="124"/>
      <c r="I5857" s="128" t="s">
        <v>11876</v>
      </c>
      <c r="J5857" s="124"/>
      <c r="K5857" s="124"/>
      <c r="L5857" s="124"/>
      <c r="M5857" s="124"/>
      <c r="N5857" s="193">
        <v>0</v>
      </c>
      <c r="O5857" s="193">
        <v>1497.2</v>
      </c>
      <c r="P5857" s="124" t="s">
        <v>1314</v>
      </c>
    </row>
    <row r="5858" spans="1:16" ht="51">
      <c r="A5858" s="257">
        <v>287</v>
      </c>
      <c r="B5858" s="124"/>
      <c r="C5858" s="125" t="s">
        <v>790</v>
      </c>
      <c r="D5858" s="191">
        <v>43279</v>
      </c>
      <c r="E5858" s="124" t="s">
        <v>10127</v>
      </c>
      <c r="F5858" s="124" t="s">
        <v>3</v>
      </c>
      <c r="G5858" s="124">
        <v>1635159</v>
      </c>
      <c r="H5858" s="124"/>
      <c r="I5858" s="128" t="s">
        <v>11877</v>
      </c>
      <c r="J5858" s="124"/>
      <c r="K5858" s="124"/>
      <c r="L5858" s="124"/>
      <c r="M5858" s="124"/>
      <c r="N5858" s="193">
        <v>0</v>
      </c>
      <c r="O5858" s="193">
        <v>526.4</v>
      </c>
      <c r="P5858" s="124" t="s">
        <v>1314</v>
      </c>
    </row>
    <row r="5859" spans="1:16" ht="51">
      <c r="A5859" s="257">
        <v>86</v>
      </c>
      <c r="B5859" s="124"/>
      <c r="C5859" s="125" t="s">
        <v>710</v>
      </c>
      <c r="D5859" s="191">
        <v>43279</v>
      </c>
      <c r="E5859" s="124" t="s">
        <v>10128</v>
      </c>
      <c r="F5859" s="124" t="s">
        <v>3</v>
      </c>
      <c r="G5859" s="124">
        <v>1635160</v>
      </c>
      <c r="H5859" s="124"/>
      <c r="I5859" s="128" t="s">
        <v>11878</v>
      </c>
      <c r="J5859" s="124"/>
      <c r="K5859" s="124"/>
      <c r="L5859" s="124"/>
      <c r="M5859" s="124"/>
      <c r="N5859" s="193">
        <v>0</v>
      </c>
      <c r="O5859" s="193">
        <v>2394</v>
      </c>
      <c r="P5859" s="124" t="s">
        <v>1314</v>
      </c>
    </row>
    <row r="5860" spans="1:16" ht="51">
      <c r="A5860" s="257">
        <v>287</v>
      </c>
      <c r="B5860" s="124"/>
      <c r="C5860" s="125" t="s">
        <v>790</v>
      </c>
      <c r="D5860" s="191">
        <v>43279</v>
      </c>
      <c r="E5860" s="124" t="s">
        <v>10129</v>
      </c>
      <c r="F5860" s="124" t="s">
        <v>3</v>
      </c>
      <c r="G5860" s="124">
        <v>1635161</v>
      </c>
      <c r="H5860" s="124"/>
      <c r="I5860" s="128" t="s">
        <v>11879</v>
      </c>
      <c r="J5860" s="124"/>
      <c r="K5860" s="124"/>
      <c r="L5860" s="124"/>
      <c r="M5860" s="124"/>
      <c r="N5860" s="193">
        <v>0</v>
      </c>
      <c r="O5860" s="193">
        <v>95445.58</v>
      </c>
      <c r="P5860" s="124" t="s">
        <v>1314</v>
      </c>
    </row>
    <row r="5861" spans="1:16" ht="51">
      <c r="A5861" s="257">
        <v>86</v>
      </c>
      <c r="B5861" s="124"/>
      <c r="C5861" s="125" t="s">
        <v>710</v>
      </c>
      <c r="D5861" s="191">
        <v>43279</v>
      </c>
      <c r="E5861" s="124" t="s">
        <v>10130</v>
      </c>
      <c r="F5861" s="124" t="s">
        <v>3</v>
      </c>
      <c r="G5861" s="124">
        <v>1635162</v>
      </c>
      <c r="H5861" s="124"/>
      <c r="I5861" s="128" t="s">
        <v>11880</v>
      </c>
      <c r="J5861" s="124"/>
      <c r="K5861" s="124"/>
      <c r="L5861" s="124"/>
      <c r="M5861" s="124"/>
      <c r="N5861" s="193">
        <v>0</v>
      </c>
      <c r="O5861" s="193">
        <v>702</v>
      </c>
      <c r="P5861" s="124" t="s">
        <v>1314</v>
      </c>
    </row>
    <row r="5862" spans="1:16" ht="51">
      <c r="A5862" s="257">
        <v>86</v>
      </c>
      <c r="B5862" s="124"/>
      <c r="C5862" s="125" t="s">
        <v>710</v>
      </c>
      <c r="D5862" s="191">
        <v>43279</v>
      </c>
      <c r="E5862" s="124" t="s">
        <v>10131</v>
      </c>
      <c r="F5862" s="124" t="s">
        <v>3</v>
      </c>
      <c r="G5862" s="124">
        <v>1635163</v>
      </c>
      <c r="H5862" s="124"/>
      <c r="I5862" s="128" t="s">
        <v>11881</v>
      </c>
      <c r="J5862" s="124"/>
      <c r="K5862" s="124"/>
      <c r="L5862" s="124"/>
      <c r="M5862" s="124"/>
      <c r="N5862" s="193">
        <v>0</v>
      </c>
      <c r="O5862" s="193">
        <v>5705</v>
      </c>
      <c r="P5862" s="124" t="s">
        <v>1314</v>
      </c>
    </row>
    <row r="5863" spans="1:16" ht="51">
      <c r="A5863" s="257">
        <v>86</v>
      </c>
      <c r="B5863" s="124"/>
      <c r="C5863" s="125" t="s">
        <v>710</v>
      </c>
      <c r="D5863" s="191">
        <v>43279</v>
      </c>
      <c r="E5863" s="124" t="s">
        <v>10132</v>
      </c>
      <c r="F5863" s="124" t="s">
        <v>3</v>
      </c>
      <c r="G5863" s="124">
        <v>1635166</v>
      </c>
      <c r="H5863" s="124"/>
      <c r="I5863" s="128" t="s">
        <v>11882</v>
      </c>
      <c r="J5863" s="124"/>
      <c r="K5863" s="124"/>
      <c r="L5863" s="124"/>
      <c r="M5863" s="124"/>
      <c r="N5863" s="193">
        <v>0</v>
      </c>
      <c r="O5863" s="193">
        <v>80000</v>
      </c>
      <c r="P5863" s="124" t="s">
        <v>1314</v>
      </c>
    </row>
    <row r="5864" spans="1:16" ht="89.25">
      <c r="A5864" s="257">
        <v>587</v>
      </c>
      <c r="B5864" s="124"/>
      <c r="C5864" s="125" t="s">
        <v>858</v>
      </c>
      <c r="D5864" s="191">
        <v>43279</v>
      </c>
      <c r="E5864" s="124" t="s">
        <v>10133</v>
      </c>
      <c r="F5864" s="124" t="s">
        <v>3</v>
      </c>
      <c r="G5864" s="124">
        <v>1635061</v>
      </c>
      <c r="H5864" s="124"/>
      <c r="I5864" s="128" t="s">
        <v>11883</v>
      </c>
      <c r="J5864" s="124"/>
      <c r="K5864" s="124"/>
      <c r="L5864" s="124"/>
      <c r="M5864" s="124"/>
      <c r="N5864" s="193">
        <v>0</v>
      </c>
      <c r="O5864" s="193">
        <v>20000</v>
      </c>
      <c r="P5864" s="124" t="s">
        <v>1314</v>
      </c>
    </row>
    <row r="5865" spans="1:16" ht="63.75">
      <c r="A5865" s="257">
        <v>660</v>
      </c>
      <c r="B5865" s="124"/>
      <c r="C5865" s="125" t="s">
        <v>233</v>
      </c>
      <c r="D5865" s="191">
        <v>43279</v>
      </c>
      <c r="E5865" s="124" t="s">
        <v>10134</v>
      </c>
      <c r="F5865" s="124" t="s">
        <v>3</v>
      </c>
      <c r="G5865" s="124">
        <v>1635078</v>
      </c>
      <c r="H5865" s="124"/>
      <c r="I5865" s="128" t="s">
        <v>11884</v>
      </c>
      <c r="J5865" s="124"/>
      <c r="K5865" s="124"/>
      <c r="L5865" s="124"/>
      <c r="M5865" s="124"/>
      <c r="N5865" s="193">
        <v>0</v>
      </c>
      <c r="O5865" s="193">
        <v>28</v>
      </c>
      <c r="P5865" s="124" t="s">
        <v>1314</v>
      </c>
    </row>
    <row r="5866" spans="1:16" ht="63.75">
      <c r="A5866" s="257">
        <v>660</v>
      </c>
      <c r="B5866" s="124"/>
      <c r="C5866" s="125" t="s">
        <v>233</v>
      </c>
      <c r="D5866" s="191">
        <v>43279</v>
      </c>
      <c r="E5866" s="124" t="s">
        <v>10135</v>
      </c>
      <c r="F5866" s="124" t="s">
        <v>3</v>
      </c>
      <c r="G5866" s="124">
        <v>1635083</v>
      </c>
      <c r="H5866" s="124"/>
      <c r="I5866" s="128" t="s">
        <v>11885</v>
      </c>
      <c r="J5866" s="124"/>
      <c r="K5866" s="124"/>
      <c r="L5866" s="124"/>
      <c r="M5866" s="124"/>
      <c r="N5866" s="193">
        <v>0</v>
      </c>
      <c r="O5866" s="193">
        <v>463.31</v>
      </c>
      <c r="P5866" s="124" t="s">
        <v>1314</v>
      </c>
    </row>
    <row r="5867" spans="1:16" ht="51">
      <c r="A5867" s="257" t="s">
        <v>619</v>
      </c>
      <c r="B5867" s="124"/>
      <c r="C5867" s="125" t="s">
        <v>713</v>
      </c>
      <c r="D5867" s="191">
        <v>43279</v>
      </c>
      <c r="E5867" s="124" t="s">
        <v>10136</v>
      </c>
      <c r="F5867" s="124" t="s">
        <v>3</v>
      </c>
      <c r="G5867" s="124">
        <v>1635129</v>
      </c>
      <c r="H5867" s="124"/>
      <c r="I5867" s="128" t="s">
        <v>11886</v>
      </c>
      <c r="J5867" s="124"/>
      <c r="K5867" s="124"/>
      <c r="L5867" s="124"/>
      <c r="M5867" s="124"/>
      <c r="N5867" s="193">
        <v>0</v>
      </c>
      <c r="O5867" s="193">
        <v>380.28000000000003</v>
      </c>
      <c r="P5867" s="124" t="s">
        <v>1314</v>
      </c>
    </row>
    <row r="5868" spans="1:16" ht="51">
      <c r="A5868" s="257">
        <v>16</v>
      </c>
      <c r="B5868" s="124"/>
      <c r="C5868" s="125" t="s">
        <v>692</v>
      </c>
      <c r="D5868" s="191">
        <v>43279</v>
      </c>
      <c r="E5868" s="124" t="s">
        <v>10137</v>
      </c>
      <c r="F5868" s="124" t="s">
        <v>3</v>
      </c>
      <c r="G5868" s="124">
        <v>1635132</v>
      </c>
      <c r="H5868" s="124"/>
      <c r="I5868" s="128" t="s">
        <v>11887</v>
      </c>
      <c r="J5868" s="124"/>
      <c r="K5868" s="124"/>
      <c r="L5868" s="124"/>
      <c r="M5868" s="124"/>
      <c r="N5868" s="193">
        <v>0</v>
      </c>
      <c r="O5868" s="193">
        <v>3345.4900000000002</v>
      </c>
      <c r="P5868" s="124" t="s">
        <v>3943</v>
      </c>
    </row>
    <row r="5869" spans="1:16" ht="38.25">
      <c r="A5869" s="257">
        <v>70</v>
      </c>
      <c r="B5869" s="124"/>
      <c r="C5869" s="125" t="s">
        <v>705</v>
      </c>
      <c r="D5869" s="191">
        <v>43279</v>
      </c>
      <c r="E5869" s="124" t="s">
        <v>10138</v>
      </c>
      <c r="F5869" s="124" t="s">
        <v>3</v>
      </c>
      <c r="G5869" s="124">
        <v>1635063</v>
      </c>
      <c r="H5869" s="124"/>
      <c r="I5869" s="128" t="s">
        <v>11888</v>
      </c>
      <c r="J5869" s="124"/>
      <c r="K5869" s="124"/>
      <c r="L5869" s="124"/>
      <c r="M5869" s="124"/>
      <c r="N5869" s="193">
        <v>0</v>
      </c>
      <c r="O5869" s="193">
        <v>51</v>
      </c>
      <c r="P5869" s="124" t="s">
        <v>3943</v>
      </c>
    </row>
    <row r="5870" spans="1:16" ht="51">
      <c r="A5870" s="257" t="s">
        <v>619</v>
      </c>
      <c r="B5870" s="124"/>
      <c r="C5870" s="125" t="s">
        <v>713</v>
      </c>
      <c r="D5870" s="191">
        <v>43279</v>
      </c>
      <c r="E5870" s="124" t="s">
        <v>10139</v>
      </c>
      <c r="F5870" s="124" t="s">
        <v>3</v>
      </c>
      <c r="G5870" s="124">
        <v>1635065</v>
      </c>
      <c r="H5870" s="124"/>
      <c r="I5870" s="128" t="s">
        <v>11889</v>
      </c>
      <c r="J5870" s="124"/>
      <c r="K5870" s="124"/>
      <c r="L5870" s="124"/>
      <c r="M5870" s="124"/>
      <c r="N5870" s="193">
        <v>0</v>
      </c>
      <c r="O5870" s="193">
        <v>634</v>
      </c>
      <c r="P5870" s="124" t="s">
        <v>1314</v>
      </c>
    </row>
    <row r="5871" spans="1:16" ht="51">
      <c r="A5871" s="257" t="s">
        <v>619</v>
      </c>
      <c r="B5871" s="124"/>
      <c r="C5871" s="125" t="s">
        <v>713</v>
      </c>
      <c r="D5871" s="191">
        <v>43279</v>
      </c>
      <c r="E5871" s="124" t="s">
        <v>10140</v>
      </c>
      <c r="F5871" s="124" t="s">
        <v>3</v>
      </c>
      <c r="G5871" s="124">
        <v>1635077</v>
      </c>
      <c r="H5871" s="124"/>
      <c r="I5871" s="128" t="s">
        <v>1370</v>
      </c>
      <c r="J5871" s="124"/>
      <c r="K5871" s="124"/>
      <c r="L5871" s="124"/>
      <c r="M5871" s="124"/>
      <c r="N5871" s="193">
        <v>0</v>
      </c>
      <c r="O5871" s="193">
        <v>545</v>
      </c>
      <c r="P5871" s="124" t="s">
        <v>1314</v>
      </c>
    </row>
    <row r="5872" spans="1:16" ht="51">
      <c r="A5872" s="257" t="s">
        <v>619</v>
      </c>
      <c r="B5872" s="124"/>
      <c r="C5872" s="125" t="s">
        <v>713</v>
      </c>
      <c r="D5872" s="191">
        <v>43279</v>
      </c>
      <c r="E5872" s="124" t="s">
        <v>10141</v>
      </c>
      <c r="F5872" s="124" t="s">
        <v>3</v>
      </c>
      <c r="G5872" s="124">
        <v>1635080</v>
      </c>
      <c r="H5872" s="124"/>
      <c r="I5872" s="128" t="s">
        <v>11890</v>
      </c>
      <c r="J5872" s="124"/>
      <c r="K5872" s="124"/>
      <c r="L5872" s="124"/>
      <c r="M5872" s="124"/>
      <c r="N5872" s="193">
        <v>0</v>
      </c>
      <c r="O5872" s="193">
        <v>90.03</v>
      </c>
      <c r="P5872" s="124" t="s">
        <v>1314</v>
      </c>
    </row>
    <row r="5873" spans="1:16" ht="63.75">
      <c r="A5873" s="257">
        <v>287</v>
      </c>
      <c r="B5873" s="124"/>
      <c r="C5873" s="125" t="s">
        <v>790</v>
      </c>
      <c r="D5873" s="191">
        <v>43279</v>
      </c>
      <c r="E5873" s="124" t="s">
        <v>10142</v>
      </c>
      <c r="F5873" s="124" t="s">
        <v>3</v>
      </c>
      <c r="G5873" s="124">
        <v>1635171</v>
      </c>
      <c r="H5873" s="124"/>
      <c r="I5873" s="128" t="s">
        <v>11891</v>
      </c>
      <c r="J5873" s="124"/>
      <c r="K5873" s="124"/>
      <c r="L5873" s="124"/>
      <c r="M5873" s="124"/>
      <c r="N5873" s="193">
        <v>0</v>
      </c>
      <c r="O5873" s="193">
        <v>3269.62</v>
      </c>
      <c r="P5873" s="124" t="s">
        <v>1314</v>
      </c>
    </row>
    <row r="5874" spans="1:16" ht="63.75">
      <c r="A5874" s="257">
        <v>513</v>
      </c>
      <c r="B5874" s="124"/>
      <c r="C5874" s="125" t="s">
        <v>201</v>
      </c>
      <c r="D5874" s="191">
        <v>43279</v>
      </c>
      <c r="E5874" s="124" t="s">
        <v>10143</v>
      </c>
      <c r="F5874" s="124" t="s">
        <v>15</v>
      </c>
      <c r="G5874" s="124">
        <v>771079</v>
      </c>
      <c r="H5874" s="124"/>
      <c r="I5874" s="128" t="s">
        <v>11892</v>
      </c>
      <c r="J5874" s="124"/>
      <c r="K5874" s="124"/>
      <c r="L5874" s="124"/>
      <c r="M5874" s="124"/>
      <c r="N5874" s="193">
        <v>50</v>
      </c>
      <c r="O5874" s="193">
        <v>0</v>
      </c>
      <c r="P5874" s="124" t="s">
        <v>1314</v>
      </c>
    </row>
    <row r="5875" spans="1:16" ht="63.75">
      <c r="A5875" s="257">
        <v>513</v>
      </c>
      <c r="B5875" s="124"/>
      <c r="C5875" s="125" t="s">
        <v>201</v>
      </c>
      <c r="D5875" s="191">
        <v>43279</v>
      </c>
      <c r="E5875" s="124" t="s">
        <v>10144</v>
      </c>
      <c r="F5875" s="124" t="s">
        <v>15</v>
      </c>
      <c r="G5875" s="124">
        <v>771064</v>
      </c>
      <c r="H5875" s="124"/>
      <c r="I5875" s="128" t="s">
        <v>11893</v>
      </c>
      <c r="J5875" s="124"/>
      <c r="K5875" s="124"/>
      <c r="L5875" s="124"/>
      <c r="M5875" s="124"/>
      <c r="N5875" s="193">
        <v>50</v>
      </c>
      <c r="O5875" s="193">
        <v>0</v>
      </c>
      <c r="P5875" s="124" t="s">
        <v>1314</v>
      </c>
    </row>
    <row r="5876" spans="1:16" ht="89.25">
      <c r="A5876" s="257">
        <v>376</v>
      </c>
      <c r="B5876" s="124"/>
      <c r="C5876" s="125" t="s">
        <v>1272</v>
      </c>
      <c r="D5876" s="191">
        <v>43279</v>
      </c>
      <c r="E5876" s="124" t="s">
        <v>10145</v>
      </c>
      <c r="F5876" s="124" t="s">
        <v>15</v>
      </c>
      <c r="G5876" s="124">
        <v>5312</v>
      </c>
      <c r="H5876" s="124"/>
      <c r="I5876" s="128" t="s">
        <v>11894</v>
      </c>
      <c r="J5876" s="124"/>
      <c r="K5876" s="124"/>
      <c r="L5876" s="124"/>
      <c r="M5876" s="124"/>
      <c r="N5876" s="193">
        <v>273.43</v>
      </c>
      <c r="O5876" s="193">
        <v>0</v>
      </c>
      <c r="P5876" s="124" t="s">
        <v>1314</v>
      </c>
    </row>
    <row r="5877" spans="1:16" ht="63.75">
      <c r="A5877" s="257">
        <v>46</v>
      </c>
      <c r="B5877" s="124"/>
      <c r="C5877" s="125" t="s">
        <v>698</v>
      </c>
      <c r="D5877" s="191">
        <v>43279</v>
      </c>
      <c r="E5877" s="124" t="s">
        <v>10146</v>
      </c>
      <c r="F5877" s="124" t="s">
        <v>6</v>
      </c>
      <c r="G5877" s="124">
        <v>991482</v>
      </c>
      <c r="H5877" s="124"/>
      <c r="I5877" s="128" t="s">
        <v>11895</v>
      </c>
      <c r="J5877" s="124"/>
      <c r="K5877" s="124"/>
      <c r="L5877" s="124"/>
      <c r="M5877" s="124"/>
      <c r="N5877" s="193">
        <v>0</v>
      </c>
      <c r="O5877" s="193">
        <v>346170</v>
      </c>
      <c r="P5877" s="124" t="s">
        <v>1314</v>
      </c>
    </row>
    <row r="5878" spans="1:16" ht="63.75">
      <c r="A5878" s="257">
        <v>373</v>
      </c>
      <c r="B5878" s="124"/>
      <c r="C5878" s="125" t="s">
        <v>1269</v>
      </c>
      <c r="D5878" s="191">
        <v>43279</v>
      </c>
      <c r="E5878" s="124" t="s">
        <v>10147</v>
      </c>
      <c r="F5878" s="124" t="s">
        <v>1315</v>
      </c>
      <c r="G5878" s="124">
        <v>18214039</v>
      </c>
      <c r="H5878" s="124"/>
      <c r="I5878" s="128" t="s">
        <v>11896</v>
      </c>
      <c r="J5878" s="124"/>
      <c r="K5878" s="124"/>
      <c r="L5878" s="124"/>
      <c r="M5878" s="124"/>
      <c r="N5878" s="193">
        <v>0</v>
      </c>
      <c r="O5878" s="193">
        <v>4864525.72</v>
      </c>
      <c r="P5878" s="124" t="s">
        <v>1314</v>
      </c>
    </row>
    <row r="5879" spans="1:16" ht="63.75">
      <c r="A5879" s="257">
        <v>344</v>
      </c>
      <c r="B5879" s="124"/>
      <c r="C5879" s="125" t="s">
        <v>818</v>
      </c>
      <c r="D5879" s="191">
        <v>43279</v>
      </c>
      <c r="E5879" s="124" t="s">
        <v>10148</v>
      </c>
      <c r="F5879" s="124" t="s">
        <v>6</v>
      </c>
      <c r="G5879" s="124">
        <v>991490</v>
      </c>
      <c r="H5879" s="124"/>
      <c r="I5879" s="128" t="s">
        <v>11897</v>
      </c>
      <c r="J5879" s="124"/>
      <c r="K5879" s="124"/>
      <c r="L5879" s="124"/>
      <c r="M5879" s="124"/>
      <c r="N5879" s="193">
        <v>0</v>
      </c>
      <c r="O5879" s="193">
        <v>297775</v>
      </c>
      <c r="P5879" s="124" t="s">
        <v>1314</v>
      </c>
    </row>
    <row r="5880" spans="1:16" ht="76.5">
      <c r="A5880" s="257">
        <v>35</v>
      </c>
      <c r="B5880" s="124"/>
      <c r="C5880" s="125" t="s">
        <v>696</v>
      </c>
      <c r="D5880" s="191">
        <v>43279</v>
      </c>
      <c r="E5880" s="124" t="s">
        <v>10149</v>
      </c>
      <c r="F5880" s="124" t="s">
        <v>6</v>
      </c>
      <c r="G5880" s="124">
        <v>991496</v>
      </c>
      <c r="H5880" s="124"/>
      <c r="I5880" s="128" t="s">
        <v>11898</v>
      </c>
      <c r="J5880" s="124"/>
      <c r="K5880" s="124"/>
      <c r="L5880" s="124"/>
      <c r="M5880" s="124"/>
      <c r="N5880" s="193">
        <v>0</v>
      </c>
      <c r="O5880" s="193">
        <v>554000</v>
      </c>
      <c r="P5880" s="124" t="s">
        <v>1314</v>
      </c>
    </row>
    <row r="5881" spans="1:16" ht="63.75">
      <c r="A5881" s="257">
        <v>513</v>
      </c>
      <c r="B5881" s="124"/>
      <c r="C5881" s="125" t="s">
        <v>201</v>
      </c>
      <c r="D5881" s="191">
        <v>43279</v>
      </c>
      <c r="E5881" s="124" t="s">
        <v>10150</v>
      </c>
      <c r="F5881" s="124" t="s">
        <v>1315</v>
      </c>
      <c r="G5881" s="124">
        <v>18212615</v>
      </c>
      <c r="H5881" s="124"/>
      <c r="I5881" s="128" t="s">
        <v>11899</v>
      </c>
      <c r="J5881" s="124"/>
      <c r="K5881" s="124"/>
      <c r="L5881" s="124"/>
      <c r="M5881" s="124"/>
      <c r="N5881" s="193">
        <v>49572.800000000003</v>
      </c>
      <c r="O5881" s="193">
        <v>0</v>
      </c>
      <c r="P5881" s="124" t="s">
        <v>1314</v>
      </c>
    </row>
    <row r="5882" spans="1:16" ht="89.25">
      <c r="A5882" s="257">
        <v>10</v>
      </c>
      <c r="B5882" s="124"/>
      <c r="C5882" s="125" t="s">
        <v>690</v>
      </c>
      <c r="D5882" s="191">
        <v>43279</v>
      </c>
      <c r="E5882" s="124" t="s">
        <v>10151</v>
      </c>
      <c r="F5882" s="124" t="s">
        <v>15</v>
      </c>
      <c r="G5882" s="124">
        <v>5323</v>
      </c>
      <c r="H5882" s="124"/>
      <c r="I5882" s="128" t="s">
        <v>11900</v>
      </c>
      <c r="J5882" s="124"/>
      <c r="K5882" s="124"/>
      <c r="L5882" s="124"/>
      <c r="M5882" s="124"/>
      <c r="N5882" s="193">
        <v>492.81</v>
      </c>
      <c r="O5882" s="193">
        <v>0</v>
      </c>
      <c r="P5882" s="124" t="s">
        <v>1314</v>
      </c>
    </row>
    <row r="5883" spans="1:16" ht="89.25">
      <c r="A5883" s="257">
        <v>10</v>
      </c>
      <c r="B5883" s="124"/>
      <c r="C5883" s="125" t="s">
        <v>690</v>
      </c>
      <c r="D5883" s="191">
        <v>43279</v>
      </c>
      <c r="E5883" s="124" t="s">
        <v>10152</v>
      </c>
      <c r="F5883" s="124" t="s">
        <v>15</v>
      </c>
      <c r="G5883" s="124">
        <v>5324</v>
      </c>
      <c r="H5883" s="124"/>
      <c r="I5883" s="128" t="s">
        <v>11901</v>
      </c>
      <c r="J5883" s="124"/>
      <c r="K5883" s="124"/>
      <c r="L5883" s="124"/>
      <c r="M5883" s="124"/>
      <c r="N5883" s="193">
        <v>412.48</v>
      </c>
      <c r="O5883" s="193">
        <v>0</v>
      </c>
      <c r="P5883" s="124" t="s">
        <v>1314</v>
      </c>
    </row>
    <row r="5884" spans="1:16" ht="89.25">
      <c r="A5884" s="257">
        <v>10</v>
      </c>
      <c r="B5884" s="124"/>
      <c r="C5884" s="125" t="s">
        <v>690</v>
      </c>
      <c r="D5884" s="191">
        <v>43279</v>
      </c>
      <c r="E5884" s="124" t="s">
        <v>10153</v>
      </c>
      <c r="F5884" s="124" t="s">
        <v>15</v>
      </c>
      <c r="G5884" s="124">
        <v>5326</v>
      </c>
      <c r="H5884" s="124"/>
      <c r="I5884" s="128" t="s">
        <v>11902</v>
      </c>
      <c r="J5884" s="124"/>
      <c r="K5884" s="124"/>
      <c r="L5884" s="124"/>
      <c r="M5884" s="124"/>
      <c r="N5884" s="193">
        <v>272.68</v>
      </c>
      <c r="O5884" s="193">
        <v>0</v>
      </c>
      <c r="P5884" s="124" t="s">
        <v>1314</v>
      </c>
    </row>
    <row r="5885" spans="1:16" ht="76.5">
      <c r="A5885" s="257">
        <v>10</v>
      </c>
      <c r="B5885" s="124"/>
      <c r="C5885" s="125" t="s">
        <v>690</v>
      </c>
      <c r="D5885" s="191">
        <v>43279</v>
      </c>
      <c r="E5885" s="124" t="s">
        <v>10154</v>
      </c>
      <c r="F5885" s="124" t="s">
        <v>15</v>
      </c>
      <c r="G5885" s="124">
        <v>5322</v>
      </c>
      <c r="H5885" s="124"/>
      <c r="I5885" s="128" t="s">
        <v>11903</v>
      </c>
      <c r="J5885" s="124"/>
      <c r="K5885" s="124"/>
      <c r="L5885" s="124"/>
      <c r="M5885" s="124"/>
      <c r="N5885" s="193">
        <v>274.45999999999998</v>
      </c>
      <c r="O5885" s="193">
        <v>0</v>
      </c>
      <c r="P5885" s="124" t="s">
        <v>1314</v>
      </c>
    </row>
    <row r="5886" spans="1:16" ht="89.25">
      <c r="A5886" s="257">
        <v>10</v>
      </c>
      <c r="B5886" s="124"/>
      <c r="C5886" s="125" t="s">
        <v>690</v>
      </c>
      <c r="D5886" s="191">
        <v>43279</v>
      </c>
      <c r="E5886" s="124" t="s">
        <v>10155</v>
      </c>
      <c r="F5886" s="124" t="s">
        <v>15</v>
      </c>
      <c r="G5886" s="124">
        <v>5321</v>
      </c>
      <c r="H5886" s="124"/>
      <c r="I5886" s="128" t="s">
        <v>11904</v>
      </c>
      <c r="J5886" s="124"/>
      <c r="K5886" s="124"/>
      <c r="L5886" s="124"/>
      <c r="M5886" s="124"/>
      <c r="N5886" s="193">
        <v>372.9</v>
      </c>
      <c r="O5886" s="193">
        <v>0</v>
      </c>
      <c r="P5886" s="124" t="s">
        <v>1314</v>
      </c>
    </row>
    <row r="5887" spans="1:16" ht="63.75">
      <c r="A5887" s="257">
        <v>10</v>
      </c>
      <c r="B5887" s="124"/>
      <c r="C5887" s="125" t="s">
        <v>690</v>
      </c>
      <c r="D5887" s="191">
        <v>43279</v>
      </c>
      <c r="E5887" s="124" t="s">
        <v>10156</v>
      </c>
      <c r="F5887" s="124" t="s">
        <v>15</v>
      </c>
      <c r="G5887" s="124">
        <v>5320</v>
      </c>
      <c r="H5887" s="124"/>
      <c r="I5887" s="128" t="s">
        <v>11905</v>
      </c>
      <c r="J5887" s="124"/>
      <c r="K5887" s="124"/>
      <c r="L5887" s="124"/>
      <c r="M5887" s="124"/>
      <c r="N5887" s="193">
        <v>280.56</v>
      </c>
      <c r="O5887" s="193">
        <v>0</v>
      </c>
      <c r="P5887" s="124" t="s">
        <v>1314</v>
      </c>
    </row>
    <row r="5888" spans="1:16" ht="76.5">
      <c r="A5888" s="257" t="s">
        <v>620</v>
      </c>
      <c r="B5888" s="124"/>
      <c r="C5888" s="125" t="s">
        <v>714</v>
      </c>
      <c r="D5888" s="191">
        <v>43279</v>
      </c>
      <c r="E5888" s="124" t="s">
        <v>10157</v>
      </c>
      <c r="F5888" s="124" t="s">
        <v>6</v>
      </c>
      <c r="G5888" s="124">
        <v>991832</v>
      </c>
      <c r="H5888" s="124"/>
      <c r="I5888" s="128" t="s">
        <v>11906</v>
      </c>
      <c r="J5888" s="124"/>
      <c r="K5888" s="124"/>
      <c r="L5888" s="124"/>
      <c r="M5888" s="124"/>
      <c r="N5888" s="193">
        <v>0</v>
      </c>
      <c r="O5888" s="193">
        <v>111000</v>
      </c>
      <c r="P5888" s="124" t="s">
        <v>1314</v>
      </c>
    </row>
    <row r="5889" spans="1:16" ht="51">
      <c r="A5889" s="257">
        <v>513</v>
      </c>
      <c r="B5889" s="124"/>
      <c r="C5889" s="125" t="s">
        <v>201</v>
      </c>
      <c r="D5889" s="191">
        <v>43279</v>
      </c>
      <c r="E5889" s="124" t="s">
        <v>10158</v>
      </c>
      <c r="F5889" s="124" t="s">
        <v>15</v>
      </c>
      <c r="G5889" s="124">
        <v>771752</v>
      </c>
      <c r="H5889" s="124"/>
      <c r="I5889" s="128" t="s">
        <v>1390</v>
      </c>
      <c r="J5889" s="124"/>
      <c r="K5889" s="124"/>
      <c r="L5889" s="124"/>
      <c r="M5889" s="124"/>
      <c r="N5889" s="193">
        <v>50</v>
      </c>
      <c r="O5889" s="193">
        <v>0</v>
      </c>
      <c r="P5889" s="124" t="s">
        <v>1314</v>
      </c>
    </row>
    <row r="5890" spans="1:16" ht="63.75">
      <c r="A5890" s="257">
        <v>597</v>
      </c>
      <c r="B5890" s="124"/>
      <c r="C5890" s="125" t="s">
        <v>3556</v>
      </c>
      <c r="D5890" s="191">
        <v>43279</v>
      </c>
      <c r="E5890" s="124" t="s">
        <v>10159</v>
      </c>
      <c r="F5890" s="124" t="s">
        <v>6</v>
      </c>
      <c r="G5890" s="124">
        <v>4413</v>
      </c>
      <c r="H5890" s="124"/>
      <c r="I5890" s="128" t="s">
        <v>11907</v>
      </c>
      <c r="J5890" s="124"/>
      <c r="K5890" s="124"/>
      <c r="L5890" s="124"/>
      <c r="M5890" s="124"/>
      <c r="N5890" s="193">
        <v>278.39999999999998</v>
      </c>
      <c r="O5890" s="193">
        <v>0</v>
      </c>
      <c r="P5890" s="124" t="s">
        <v>1314</v>
      </c>
    </row>
    <row r="5891" spans="1:16" ht="51">
      <c r="A5891" s="257" t="s">
        <v>619</v>
      </c>
      <c r="B5891" s="124"/>
      <c r="C5891" s="125" t="s">
        <v>713</v>
      </c>
      <c r="D5891" s="191">
        <v>43280</v>
      </c>
      <c r="E5891" s="124" t="s">
        <v>10160</v>
      </c>
      <c r="F5891" s="124" t="s">
        <v>3</v>
      </c>
      <c r="G5891" s="124">
        <v>1635699</v>
      </c>
      <c r="H5891" s="124"/>
      <c r="I5891" s="128" t="s">
        <v>11908</v>
      </c>
      <c r="J5891" s="124"/>
      <c r="K5891" s="124"/>
      <c r="L5891" s="124"/>
      <c r="M5891" s="124"/>
      <c r="N5891" s="193">
        <v>0</v>
      </c>
      <c r="O5891" s="193">
        <v>4</v>
      </c>
      <c r="P5891" s="124" t="s">
        <v>1314</v>
      </c>
    </row>
    <row r="5892" spans="1:16" ht="51">
      <c r="A5892" s="257" t="s">
        <v>619</v>
      </c>
      <c r="B5892" s="124"/>
      <c r="C5892" s="125" t="s">
        <v>713</v>
      </c>
      <c r="D5892" s="191">
        <v>43280</v>
      </c>
      <c r="E5892" s="124" t="s">
        <v>10161</v>
      </c>
      <c r="F5892" s="124" t="s">
        <v>3</v>
      </c>
      <c r="G5892" s="124">
        <v>1635666</v>
      </c>
      <c r="H5892" s="124"/>
      <c r="I5892" s="128" t="s">
        <v>11909</v>
      </c>
      <c r="J5892" s="124"/>
      <c r="K5892" s="124"/>
      <c r="L5892" s="124"/>
      <c r="M5892" s="124"/>
      <c r="N5892" s="193">
        <v>0</v>
      </c>
      <c r="O5892" s="193">
        <v>300</v>
      </c>
      <c r="P5892" s="124" t="s">
        <v>1314</v>
      </c>
    </row>
    <row r="5893" spans="1:16" ht="63.75">
      <c r="A5893" s="257" t="s">
        <v>619</v>
      </c>
      <c r="B5893" s="124"/>
      <c r="C5893" s="125" t="s">
        <v>713</v>
      </c>
      <c r="D5893" s="191">
        <v>43280</v>
      </c>
      <c r="E5893" s="124" t="s">
        <v>10162</v>
      </c>
      <c r="F5893" s="124" t="s">
        <v>3</v>
      </c>
      <c r="G5893" s="124">
        <v>1635647</v>
      </c>
      <c r="H5893" s="124"/>
      <c r="I5893" s="128" t="s">
        <v>11910</v>
      </c>
      <c r="J5893" s="124"/>
      <c r="K5893" s="124"/>
      <c r="L5893" s="124"/>
      <c r="M5893" s="124"/>
      <c r="N5893" s="193">
        <v>0</v>
      </c>
      <c r="O5893" s="193">
        <v>176</v>
      </c>
      <c r="P5893" s="124" t="s">
        <v>1314</v>
      </c>
    </row>
    <row r="5894" spans="1:16" ht="38.25">
      <c r="A5894" s="257">
        <v>291</v>
      </c>
      <c r="B5894" s="124"/>
      <c r="C5894" s="125" t="s">
        <v>794</v>
      </c>
      <c r="D5894" s="191">
        <v>43280</v>
      </c>
      <c r="E5894" s="124" t="s">
        <v>10163</v>
      </c>
      <c r="F5894" s="124" t="s">
        <v>3</v>
      </c>
      <c r="G5894" s="124">
        <v>1635646</v>
      </c>
      <c r="H5894" s="124"/>
      <c r="I5894" s="128" t="s">
        <v>11911</v>
      </c>
      <c r="J5894" s="124"/>
      <c r="K5894" s="124"/>
      <c r="L5894" s="124"/>
      <c r="M5894" s="124"/>
      <c r="N5894" s="193">
        <v>0</v>
      </c>
      <c r="O5894" s="193">
        <v>2</v>
      </c>
      <c r="P5894" s="124" t="s">
        <v>1314</v>
      </c>
    </row>
    <row r="5895" spans="1:16" ht="51">
      <c r="A5895" s="257" t="s">
        <v>619</v>
      </c>
      <c r="B5895" s="124"/>
      <c r="C5895" s="125" t="s">
        <v>713</v>
      </c>
      <c r="D5895" s="191">
        <v>43280</v>
      </c>
      <c r="E5895" s="124" t="s">
        <v>10164</v>
      </c>
      <c r="F5895" s="124" t="s">
        <v>3</v>
      </c>
      <c r="G5895" s="124">
        <v>1635639</v>
      </c>
      <c r="H5895" s="124"/>
      <c r="I5895" s="128" t="s">
        <v>11912</v>
      </c>
      <c r="J5895" s="124"/>
      <c r="K5895" s="124"/>
      <c r="L5895" s="124"/>
      <c r="M5895" s="124"/>
      <c r="N5895" s="193">
        <v>0</v>
      </c>
      <c r="O5895" s="193">
        <v>33</v>
      </c>
      <c r="P5895" s="124" t="s">
        <v>1314</v>
      </c>
    </row>
    <row r="5896" spans="1:16" ht="51">
      <c r="A5896" s="257">
        <v>225</v>
      </c>
      <c r="B5896" s="124"/>
      <c r="C5896" s="125" t="s">
        <v>766</v>
      </c>
      <c r="D5896" s="191">
        <v>43280</v>
      </c>
      <c r="E5896" s="124" t="s">
        <v>10165</v>
      </c>
      <c r="F5896" s="124" t="s">
        <v>3</v>
      </c>
      <c r="G5896" s="124">
        <v>1635634</v>
      </c>
      <c r="H5896" s="124"/>
      <c r="I5896" s="128" t="s">
        <v>11913</v>
      </c>
      <c r="J5896" s="124"/>
      <c r="K5896" s="124"/>
      <c r="L5896" s="124"/>
      <c r="M5896" s="124"/>
      <c r="N5896" s="193">
        <v>0</v>
      </c>
      <c r="O5896" s="193">
        <v>703</v>
      </c>
      <c r="P5896" s="124" t="s">
        <v>1314</v>
      </c>
    </row>
    <row r="5897" spans="1:16" ht="51">
      <c r="A5897" s="257" t="s">
        <v>619</v>
      </c>
      <c r="B5897" s="124"/>
      <c r="C5897" s="125" t="s">
        <v>713</v>
      </c>
      <c r="D5897" s="191">
        <v>43280</v>
      </c>
      <c r="E5897" s="124" t="s">
        <v>10166</v>
      </c>
      <c r="F5897" s="124" t="s">
        <v>3</v>
      </c>
      <c r="G5897" s="124">
        <v>1635632</v>
      </c>
      <c r="H5897" s="124"/>
      <c r="I5897" s="128" t="s">
        <v>11914</v>
      </c>
      <c r="J5897" s="124"/>
      <c r="K5897" s="124"/>
      <c r="L5897" s="124"/>
      <c r="M5897" s="124"/>
      <c r="N5897" s="193">
        <v>0</v>
      </c>
      <c r="O5897" s="193">
        <v>60</v>
      </c>
      <c r="P5897" s="124" t="s">
        <v>1314</v>
      </c>
    </row>
    <row r="5898" spans="1:16" ht="51">
      <c r="A5898" s="257">
        <v>10</v>
      </c>
      <c r="B5898" s="124"/>
      <c r="C5898" s="125" t="s">
        <v>690</v>
      </c>
      <c r="D5898" s="191">
        <v>43280</v>
      </c>
      <c r="E5898" s="124" t="s">
        <v>10167</v>
      </c>
      <c r="F5898" s="124" t="s">
        <v>3</v>
      </c>
      <c r="G5898" s="124">
        <v>1635613</v>
      </c>
      <c r="H5898" s="124"/>
      <c r="I5898" s="128" t="s">
        <v>11915</v>
      </c>
      <c r="J5898" s="124"/>
      <c r="K5898" s="124"/>
      <c r="L5898" s="124"/>
      <c r="M5898" s="124"/>
      <c r="N5898" s="193">
        <v>0</v>
      </c>
      <c r="O5898" s="193">
        <v>15755</v>
      </c>
      <c r="P5898" s="124" t="s">
        <v>1314</v>
      </c>
    </row>
    <row r="5899" spans="1:16" ht="38.25">
      <c r="A5899" s="257">
        <v>681</v>
      </c>
      <c r="B5899" s="124"/>
      <c r="C5899" s="125" t="s">
        <v>237</v>
      </c>
      <c r="D5899" s="191">
        <v>43280</v>
      </c>
      <c r="E5899" s="124" t="s">
        <v>10168</v>
      </c>
      <c r="F5899" s="124" t="s">
        <v>3</v>
      </c>
      <c r="G5899" s="124">
        <v>1635817</v>
      </c>
      <c r="H5899" s="124"/>
      <c r="I5899" s="128" t="s">
        <v>8281</v>
      </c>
      <c r="J5899" s="124"/>
      <c r="K5899" s="124"/>
      <c r="L5899" s="124"/>
      <c r="M5899" s="124"/>
      <c r="N5899" s="193">
        <v>0</v>
      </c>
      <c r="O5899" s="193">
        <v>186</v>
      </c>
      <c r="P5899" s="124" t="s">
        <v>1314</v>
      </c>
    </row>
    <row r="5900" spans="1:16" ht="51">
      <c r="A5900" s="257">
        <v>681</v>
      </c>
      <c r="B5900" s="124"/>
      <c r="C5900" s="125" t="s">
        <v>237</v>
      </c>
      <c r="D5900" s="191">
        <v>43280</v>
      </c>
      <c r="E5900" s="124" t="s">
        <v>10169</v>
      </c>
      <c r="F5900" s="124" t="s">
        <v>3</v>
      </c>
      <c r="G5900" s="124">
        <v>1635815</v>
      </c>
      <c r="H5900" s="124"/>
      <c r="I5900" s="128" t="s">
        <v>11916</v>
      </c>
      <c r="J5900" s="124"/>
      <c r="K5900" s="124"/>
      <c r="L5900" s="124"/>
      <c r="M5900" s="124"/>
      <c r="N5900" s="193">
        <v>0</v>
      </c>
      <c r="O5900" s="193">
        <v>26</v>
      </c>
      <c r="P5900" s="124" t="s">
        <v>1314</v>
      </c>
    </row>
    <row r="5901" spans="1:16" ht="51">
      <c r="A5901" s="257">
        <v>132</v>
      </c>
      <c r="B5901" s="124"/>
      <c r="C5901" s="125" t="s">
        <v>728</v>
      </c>
      <c r="D5901" s="191">
        <v>43280</v>
      </c>
      <c r="E5901" s="124" t="s">
        <v>10170</v>
      </c>
      <c r="F5901" s="124" t="s">
        <v>3</v>
      </c>
      <c r="G5901" s="124">
        <v>1635779</v>
      </c>
      <c r="H5901" s="124"/>
      <c r="I5901" s="128" t="s">
        <v>11917</v>
      </c>
      <c r="J5901" s="124"/>
      <c r="K5901" s="124"/>
      <c r="L5901" s="124"/>
      <c r="M5901" s="124"/>
      <c r="N5901" s="193">
        <v>0</v>
      </c>
      <c r="O5901" s="193">
        <v>393</v>
      </c>
      <c r="P5901" s="124" t="s">
        <v>1314</v>
      </c>
    </row>
    <row r="5902" spans="1:16" ht="51">
      <c r="A5902" s="257">
        <v>133</v>
      </c>
      <c r="B5902" s="124"/>
      <c r="C5902" s="125" t="s">
        <v>729</v>
      </c>
      <c r="D5902" s="191">
        <v>43280</v>
      </c>
      <c r="E5902" s="124" t="s">
        <v>10171</v>
      </c>
      <c r="F5902" s="124" t="s">
        <v>3</v>
      </c>
      <c r="G5902" s="124">
        <v>1635776</v>
      </c>
      <c r="H5902" s="124"/>
      <c r="I5902" s="128" t="s">
        <v>11918</v>
      </c>
      <c r="J5902" s="124"/>
      <c r="K5902" s="124"/>
      <c r="L5902" s="124"/>
      <c r="M5902" s="124"/>
      <c r="N5902" s="193">
        <v>0</v>
      </c>
      <c r="O5902" s="193">
        <v>7770</v>
      </c>
      <c r="P5902" s="124" t="s">
        <v>1314</v>
      </c>
    </row>
    <row r="5903" spans="1:16" ht="51">
      <c r="A5903" s="257" t="s">
        <v>619</v>
      </c>
      <c r="B5903" s="124"/>
      <c r="C5903" s="125" t="s">
        <v>713</v>
      </c>
      <c r="D5903" s="191">
        <v>43280</v>
      </c>
      <c r="E5903" s="124" t="s">
        <v>10172</v>
      </c>
      <c r="F5903" s="124" t="s">
        <v>3</v>
      </c>
      <c r="G5903" s="124">
        <v>1635760</v>
      </c>
      <c r="H5903" s="124"/>
      <c r="I5903" s="128" t="s">
        <v>11919</v>
      </c>
      <c r="J5903" s="124"/>
      <c r="K5903" s="124"/>
      <c r="L5903" s="124"/>
      <c r="M5903" s="124"/>
      <c r="N5903" s="193">
        <v>0</v>
      </c>
      <c r="O5903" s="193">
        <v>130155.26000000001</v>
      </c>
      <c r="P5903" s="124" t="s">
        <v>1314</v>
      </c>
    </row>
    <row r="5904" spans="1:16" ht="51">
      <c r="A5904" s="257">
        <v>373</v>
      </c>
      <c r="B5904" s="124"/>
      <c r="C5904" s="125" t="s">
        <v>1269</v>
      </c>
      <c r="D5904" s="191">
        <v>43280</v>
      </c>
      <c r="E5904" s="124" t="s">
        <v>10173</v>
      </c>
      <c r="F5904" s="124" t="s">
        <v>3</v>
      </c>
      <c r="G5904" s="124">
        <v>1635753</v>
      </c>
      <c r="H5904" s="124"/>
      <c r="I5904" s="128" t="s">
        <v>11920</v>
      </c>
      <c r="J5904" s="124"/>
      <c r="K5904" s="124"/>
      <c r="L5904" s="124"/>
      <c r="M5904" s="124"/>
      <c r="N5904" s="193">
        <v>0</v>
      </c>
      <c r="O5904" s="193">
        <v>330.89</v>
      </c>
      <c r="P5904" s="124" t="s">
        <v>1314</v>
      </c>
    </row>
    <row r="5905" spans="1:16" ht="51">
      <c r="A5905" s="257">
        <v>373</v>
      </c>
      <c r="B5905" s="124"/>
      <c r="C5905" s="125" t="s">
        <v>1269</v>
      </c>
      <c r="D5905" s="191">
        <v>43280</v>
      </c>
      <c r="E5905" s="124" t="s">
        <v>10174</v>
      </c>
      <c r="F5905" s="124" t="s">
        <v>3</v>
      </c>
      <c r="G5905" s="124">
        <v>1635751</v>
      </c>
      <c r="H5905" s="124"/>
      <c r="I5905" s="128" t="s">
        <v>11921</v>
      </c>
      <c r="J5905" s="124"/>
      <c r="K5905" s="124"/>
      <c r="L5905" s="124"/>
      <c r="M5905" s="124"/>
      <c r="N5905" s="193">
        <v>0</v>
      </c>
      <c r="O5905" s="193">
        <v>66888.320000000007</v>
      </c>
      <c r="P5905" s="124" t="s">
        <v>1314</v>
      </c>
    </row>
    <row r="5906" spans="1:16" ht="51">
      <c r="A5906" s="257">
        <v>373</v>
      </c>
      <c r="B5906" s="124"/>
      <c r="C5906" s="125" t="s">
        <v>1269</v>
      </c>
      <c r="D5906" s="191">
        <v>43280</v>
      </c>
      <c r="E5906" s="124" t="s">
        <v>10175</v>
      </c>
      <c r="F5906" s="124" t="s">
        <v>3</v>
      </c>
      <c r="G5906" s="124">
        <v>1635739</v>
      </c>
      <c r="H5906" s="124"/>
      <c r="I5906" s="128" t="s">
        <v>11922</v>
      </c>
      <c r="J5906" s="124"/>
      <c r="K5906" s="124"/>
      <c r="L5906" s="124"/>
      <c r="M5906" s="124"/>
      <c r="N5906" s="193">
        <v>0</v>
      </c>
      <c r="O5906" s="193">
        <v>6434.2300000000005</v>
      </c>
      <c r="P5906" s="124" t="s">
        <v>1314</v>
      </c>
    </row>
    <row r="5907" spans="1:16" ht="89.25">
      <c r="A5907" s="257">
        <v>587</v>
      </c>
      <c r="B5907" s="124"/>
      <c r="C5907" s="125" t="s">
        <v>858</v>
      </c>
      <c r="D5907" s="191">
        <v>43280</v>
      </c>
      <c r="E5907" s="124" t="s">
        <v>10176</v>
      </c>
      <c r="F5907" s="124" t="s">
        <v>3</v>
      </c>
      <c r="G5907" s="124">
        <v>1635593</v>
      </c>
      <c r="H5907" s="124"/>
      <c r="I5907" s="128" t="s">
        <v>11923</v>
      </c>
      <c r="J5907" s="124"/>
      <c r="K5907" s="124"/>
      <c r="L5907" s="124"/>
      <c r="M5907" s="124"/>
      <c r="N5907" s="193">
        <v>0</v>
      </c>
      <c r="O5907" s="193">
        <v>744957.64</v>
      </c>
      <c r="P5907" s="124" t="s">
        <v>1314</v>
      </c>
    </row>
    <row r="5908" spans="1:16" ht="89.25">
      <c r="A5908" s="257">
        <v>587</v>
      </c>
      <c r="B5908" s="124"/>
      <c r="C5908" s="125" t="s">
        <v>858</v>
      </c>
      <c r="D5908" s="191">
        <v>43280</v>
      </c>
      <c r="E5908" s="124" t="s">
        <v>10177</v>
      </c>
      <c r="F5908" s="124" t="s">
        <v>3</v>
      </c>
      <c r="G5908" s="124">
        <v>1635591</v>
      </c>
      <c r="H5908" s="124"/>
      <c r="I5908" s="128" t="s">
        <v>11924</v>
      </c>
      <c r="J5908" s="124"/>
      <c r="K5908" s="124"/>
      <c r="L5908" s="124"/>
      <c r="M5908" s="124"/>
      <c r="N5908" s="193">
        <v>0</v>
      </c>
      <c r="O5908" s="193">
        <v>436310.93</v>
      </c>
      <c r="P5908" s="124" t="s">
        <v>1314</v>
      </c>
    </row>
    <row r="5909" spans="1:16" ht="63.75">
      <c r="A5909" s="257">
        <v>660</v>
      </c>
      <c r="B5909" s="124"/>
      <c r="C5909" s="125" t="s">
        <v>233</v>
      </c>
      <c r="D5909" s="191">
        <v>43280</v>
      </c>
      <c r="E5909" s="124" t="s">
        <v>10178</v>
      </c>
      <c r="F5909" s="124" t="s">
        <v>3</v>
      </c>
      <c r="G5909" s="124">
        <v>1635578</v>
      </c>
      <c r="H5909" s="124"/>
      <c r="I5909" s="128" t="s">
        <v>11925</v>
      </c>
      <c r="J5909" s="124"/>
      <c r="K5909" s="124"/>
      <c r="L5909" s="124"/>
      <c r="M5909" s="124"/>
      <c r="N5909" s="193">
        <v>0</v>
      </c>
      <c r="O5909" s="193">
        <v>468.3</v>
      </c>
      <c r="P5909" s="124" t="s">
        <v>1314</v>
      </c>
    </row>
    <row r="5910" spans="1:16" ht="51">
      <c r="A5910" s="257">
        <v>16</v>
      </c>
      <c r="B5910" s="124"/>
      <c r="C5910" s="125" t="s">
        <v>692</v>
      </c>
      <c r="D5910" s="191">
        <v>43280</v>
      </c>
      <c r="E5910" s="124" t="s">
        <v>10179</v>
      </c>
      <c r="F5910" s="124" t="s">
        <v>3</v>
      </c>
      <c r="G5910" s="124">
        <v>1635571</v>
      </c>
      <c r="H5910" s="124"/>
      <c r="I5910" s="128" t="s">
        <v>11926</v>
      </c>
      <c r="J5910" s="124"/>
      <c r="K5910" s="124"/>
      <c r="L5910" s="124"/>
      <c r="M5910" s="124"/>
      <c r="N5910" s="193">
        <v>0</v>
      </c>
      <c r="O5910" s="193">
        <v>100</v>
      </c>
      <c r="P5910" s="124" t="s">
        <v>3943</v>
      </c>
    </row>
    <row r="5911" spans="1:16" ht="51">
      <c r="A5911" s="257" t="s">
        <v>619</v>
      </c>
      <c r="B5911" s="124"/>
      <c r="C5911" s="125" t="s">
        <v>713</v>
      </c>
      <c r="D5911" s="191">
        <v>43280</v>
      </c>
      <c r="E5911" s="124" t="s">
        <v>10180</v>
      </c>
      <c r="F5911" s="124" t="s">
        <v>3</v>
      </c>
      <c r="G5911" s="124">
        <v>1635570</v>
      </c>
      <c r="H5911" s="124"/>
      <c r="I5911" s="128" t="s">
        <v>11927</v>
      </c>
      <c r="J5911" s="124"/>
      <c r="K5911" s="124"/>
      <c r="L5911" s="124"/>
      <c r="M5911" s="124"/>
      <c r="N5911" s="193">
        <v>0</v>
      </c>
      <c r="O5911" s="193">
        <v>8</v>
      </c>
      <c r="P5911" s="124" t="s">
        <v>1314</v>
      </c>
    </row>
    <row r="5912" spans="1:16" ht="51">
      <c r="A5912" s="257" t="s">
        <v>619</v>
      </c>
      <c r="B5912" s="124"/>
      <c r="C5912" s="125" t="s">
        <v>713</v>
      </c>
      <c r="D5912" s="191">
        <v>43280</v>
      </c>
      <c r="E5912" s="124" t="s">
        <v>10181</v>
      </c>
      <c r="F5912" s="124" t="s">
        <v>3</v>
      </c>
      <c r="G5912" s="124">
        <v>1635569</v>
      </c>
      <c r="H5912" s="124"/>
      <c r="I5912" s="128" t="s">
        <v>11928</v>
      </c>
      <c r="J5912" s="124"/>
      <c r="K5912" s="124"/>
      <c r="L5912" s="124"/>
      <c r="M5912" s="124"/>
      <c r="N5912" s="193">
        <v>0</v>
      </c>
      <c r="O5912" s="193">
        <v>55</v>
      </c>
      <c r="P5912" s="124" t="s">
        <v>1314</v>
      </c>
    </row>
    <row r="5913" spans="1:16" ht="51">
      <c r="A5913" s="257" t="s">
        <v>619</v>
      </c>
      <c r="B5913" s="124"/>
      <c r="C5913" s="125" t="s">
        <v>713</v>
      </c>
      <c r="D5913" s="191">
        <v>43280</v>
      </c>
      <c r="E5913" s="124" t="s">
        <v>10182</v>
      </c>
      <c r="F5913" s="124" t="s">
        <v>3</v>
      </c>
      <c r="G5913" s="124">
        <v>1635527</v>
      </c>
      <c r="H5913" s="124"/>
      <c r="I5913" s="128" t="s">
        <v>11929</v>
      </c>
      <c r="J5913" s="124"/>
      <c r="K5913" s="124"/>
      <c r="L5913" s="124"/>
      <c r="M5913" s="124"/>
      <c r="N5913" s="193">
        <v>0</v>
      </c>
      <c r="O5913" s="193">
        <v>3442.13</v>
      </c>
      <c r="P5913" s="124" t="s">
        <v>1314</v>
      </c>
    </row>
    <row r="5914" spans="1:16" ht="63.75">
      <c r="A5914" s="257">
        <v>660</v>
      </c>
      <c r="B5914" s="124"/>
      <c r="C5914" s="125" t="s">
        <v>233</v>
      </c>
      <c r="D5914" s="191">
        <v>43280</v>
      </c>
      <c r="E5914" s="124" t="s">
        <v>10183</v>
      </c>
      <c r="F5914" s="124" t="s">
        <v>3</v>
      </c>
      <c r="G5914" s="124">
        <v>1635469</v>
      </c>
      <c r="H5914" s="124"/>
      <c r="I5914" s="128" t="s">
        <v>11930</v>
      </c>
      <c r="J5914" s="124"/>
      <c r="K5914" s="124"/>
      <c r="L5914" s="124"/>
      <c r="M5914" s="124"/>
      <c r="N5914" s="193">
        <v>0</v>
      </c>
      <c r="O5914" s="193">
        <v>21</v>
      </c>
      <c r="P5914" s="124" t="s">
        <v>1314</v>
      </c>
    </row>
    <row r="5915" spans="1:16" ht="63.75">
      <c r="A5915" s="257">
        <v>660</v>
      </c>
      <c r="B5915" s="124"/>
      <c r="C5915" s="125" t="s">
        <v>233</v>
      </c>
      <c r="D5915" s="191">
        <v>43280</v>
      </c>
      <c r="E5915" s="124" t="s">
        <v>10184</v>
      </c>
      <c r="F5915" s="124" t="s">
        <v>3</v>
      </c>
      <c r="G5915" s="124">
        <v>1635464</v>
      </c>
      <c r="H5915" s="124"/>
      <c r="I5915" s="128" t="s">
        <v>11931</v>
      </c>
      <c r="J5915" s="124"/>
      <c r="K5915" s="124"/>
      <c r="L5915" s="124"/>
      <c r="M5915" s="124"/>
      <c r="N5915" s="193">
        <v>0</v>
      </c>
      <c r="O5915" s="193">
        <v>14</v>
      </c>
      <c r="P5915" s="124" t="s">
        <v>1314</v>
      </c>
    </row>
    <row r="5916" spans="1:16" ht="76.5">
      <c r="A5916" s="257">
        <v>375</v>
      </c>
      <c r="B5916" s="124"/>
      <c r="C5916" s="125" t="s">
        <v>1271</v>
      </c>
      <c r="D5916" s="191">
        <v>43280</v>
      </c>
      <c r="E5916" s="124" t="s">
        <v>10185</v>
      </c>
      <c r="F5916" s="124" t="s">
        <v>3</v>
      </c>
      <c r="G5916" s="124">
        <v>1635457</v>
      </c>
      <c r="H5916" s="124"/>
      <c r="I5916" s="128" t="s">
        <v>11932</v>
      </c>
      <c r="J5916" s="124"/>
      <c r="K5916" s="124"/>
      <c r="L5916" s="124"/>
      <c r="M5916" s="124"/>
      <c r="N5916" s="193">
        <v>0</v>
      </c>
      <c r="O5916" s="193">
        <v>4266.53</v>
      </c>
      <c r="P5916" s="124" t="s">
        <v>1314</v>
      </c>
    </row>
    <row r="5917" spans="1:16" ht="63.75">
      <c r="A5917" s="257">
        <v>526</v>
      </c>
      <c r="B5917" s="124"/>
      <c r="C5917" s="125" t="s">
        <v>846</v>
      </c>
      <c r="D5917" s="191">
        <v>43280</v>
      </c>
      <c r="E5917" s="124" t="s">
        <v>10186</v>
      </c>
      <c r="F5917" s="124" t="s">
        <v>3</v>
      </c>
      <c r="G5917" s="124">
        <v>1635609</v>
      </c>
      <c r="H5917" s="124"/>
      <c r="I5917" s="128" t="s">
        <v>11933</v>
      </c>
      <c r="J5917" s="124"/>
      <c r="K5917" s="124"/>
      <c r="L5917" s="124"/>
      <c r="M5917" s="124"/>
      <c r="N5917" s="193">
        <v>0</v>
      </c>
      <c r="O5917" s="193">
        <v>202.08</v>
      </c>
      <c r="P5917" s="124" t="s">
        <v>1314</v>
      </c>
    </row>
    <row r="5918" spans="1:16" ht="63.75">
      <c r="A5918" s="257">
        <v>35</v>
      </c>
      <c r="B5918" s="124"/>
      <c r="C5918" s="125" t="s">
        <v>696</v>
      </c>
      <c r="D5918" s="191">
        <v>43280</v>
      </c>
      <c r="E5918" s="124" t="s">
        <v>10187</v>
      </c>
      <c r="F5918" s="124" t="s">
        <v>3</v>
      </c>
      <c r="G5918" s="124">
        <v>1635599</v>
      </c>
      <c r="H5918" s="124"/>
      <c r="I5918" s="128" t="s">
        <v>11934</v>
      </c>
      <c r="J5918" s="124"/>
      <c r="K5918" s="124"/>
      <c r="L5918" s="124"/>
      <c r="M5918" s="124"/>
      <c r="N5918" s="193">
        <v>0</v>
      </c>
      <c r="O5918" s="193">
        <v>56500</v>
      </c>
      <c r="P5918" s="124" t="s">
        <v>1314</v>
      </c>
    </row>
    <row r="5919" spans="1:16" ht="89.25">
      <c r="A5919" s="257">
        <v>587</v>
      </c>
      <c r="B5919" s="124"/>
      <c r="C5919" s="125" t="s">
        <v>858</v>
      </c>
      <c r="D5919" s="191">
        <v>43280</v>
      </c>
      <c r="E5919" s="124" t="s">
        <v>10188</v>
      </c>
      <c r="F5919" s="124" t="s">
        <v>3</v>
      </c>
      <c r="G5919" s="124">
        <v>1635595</v>
      </c>
      <c r="H5919" s="124"/>
      <c r="I5919" s="128" t="s">
        <v>11935</v>
      </c>
      <c r="J5919" s="124"/>
      <c r="K5919" s="124"/>
      <c r="L5919" s="124"/>
      <c r="M5919" s="124"/>
      <c r="N5919" s="193">
        <v>0</v>
      </c>
      <c r="O5919" s="193">
        <v>597676.31000000006</v>
      </c>
      <c r="P5919" s="124" t="s">
        <v>1314</v>
      </c>
    </row>
    <row r="5920" spans="1:16" ht="63.75">
      <c r="A5920" s="257">
        <v>660</v>
      </c>
      <c r="B5920" s="124"/>
      <c r="C5920" s="125" t="s">
        <v>233</v>
      </c>
      <c r="D5920" s="191">
        <v>43280</v>
      </c>
      <c r="E5920" s="124" t="s">
        <v>10189</v>
      </c>
      <c r="F5920" s="124" t="s">
        <v>3</v>
      </c>
      <c r="G5920" s="124">
        <v>1635594</v>
      </c>
      <c r="H5920" s="124"/>
      <c r="I5920" s="128" t="s">
        <v>11936</v>
      </c>
      <c r="J5920" s="124"/>
      <c r="K5920" s="124"/>
      <c r="L5920" s="124"/>
      <c r="M5920" s="124"/>
      <c r="N5920" s="193">
        <v>0</v>
      </c>
      <c r="O5920" s="193">
        <v>128.6</v>
      </c>
      <c r="P5920" s="124" t="s">
        <v>1314</v>
      </c>
    </row>
    <row r="5921" spans="1:16" ht="51">
      <c r="A5921" s="257" t="s">
        <v>619</v>
      </c>
      <c r="B5921" s="124"/>
      <c r="C5921" s="125" t="s">
        <v>713</v>
      </c>
      <c r="D5921" s="191">
        <v>43280</v>
      </c>
      <c r="E5921" s="124" t="s">
        <v>10190</v>
      </c>
      <c r="F5921" s="124" t="s">
        <v>3</v>
      </c>
      <c r="G5921" s="124">
        <v>1635519</v>
      </c>
      <c r="H5921" s="124"/>
      <c r="I5921" s="128" t="s">
        <v>11937</v>
      </c>
      <c r="J5921" s="124"/>
      <c r="K5921" s="124"/>
      <c r="L5921" s="124"/>
      <c r="M5921" s="124"/>
      <c r="N5921" s="193">
        <v>0</v>
      </c>
      <c r="O5921" s="193">
        <v>300</v>
      </c>
      <c r="P5921" s="124" t="s">
        <v>1314</v>
      </c>
    </row>
    <row r="5922" spans="1:16" ht="51">
      <c r="A5922" s="257">
        <v>16</v>
      </c>
      <c r="B5922" s="124"/>
      <c r="C5922" s="125" t="s">
        <v>692</v>
      </c>
      <c r="D5922" s="191">
        <v>43280</v>
      </c>
      <c r="E5922" s="124" t="s">
        <v>10191</v>
      </c>
      <c r="F5922" s="124" t="s">
        <v>3</v>
      </c>
      <c r="G5922" s="124">
        <v>1635514</v>
      </c>
      <c r="H5922" s="124"/>
      <c r="I5922" s="128" t="s">
        <v>11938</v>
      </c>
      <c r="J5922" s="124"/>
      <c r="K5922" s="124"/>
      <c r="L5922" s="124"/>
      <c r="M5922" s="124"/>
      <c r="N5922" s="193">
        <v>0</v>
      </c>
      <c r="O5922" s="193">
        <v>560</v>
      </c>
      <c r="P5922" s="124" t="s">
        <v>1314</v>
      </c>
    </row>
    <row r="5923" spans="1:16" ht="51">
      <c r="A5923" s="257" t="s">
        <v>619</v>
      </c>
      <c r="B5923" s="124"/>
      <c r="C5923" s="125" t="s">
        <v>713</v>
      </c>
      <c r="D5923" s="191">
        <v>43280</v>
      </c>
      <c r="E5923" s="124" t="s">
        <v>10192</v>
      </c>
      <c r="F5923" s="124" t="s">
        <v>3</v>
      </c>
      <c r="G5923" s="124">
        <v>1635577</v>
      </c>
      <c r="H5923" s="124"/>
      <c r="I5923" s="128" t="s">
        <v>11939</v>
      </c>
      <c r="J5923" s="124"/>
      <c r="K5923" s="124"/>
      <c r="L5923" s="124"/>
      <c r="M5923" s="124"/>
      <c r="N5923" s="193">
        <v>0</v>
      </c>
      <c r="O5923" s="193">
        <v>70</v>
      </c>
      <c r="P5923" s="124" t="s">
        <v>1314</v>
      </c>
    </row>
    <row r="5924" spans="1:16" ht="51">
      <c r="A5924" s="257" t="s">
        <v>619</v>
      </c>
      <c r="B5924" s="124"/>
      <c r="C5924" s="125" t="s">
        <v>713</v>
      </c>
      <c r="D5924" s="191">
        <v>43280</v>
      </c>
      <c r="E5924" s="124" t="s">
        <v>10193</v>
      </c>
      <c r="F5924" s="124" t="s">
        <v>3</v>
      </c>
      <c r="G5924" s="124">
        <v>1635446</v>
      </c>
      <c r="H5924" s="124"/>
      <c r="I5924" s="128" t="s">
        <v>11940</v>
      </c>
      <c r="J5924" s="124"/>
      <c r="K5924" s="124"/>
      <c r="L5924" s="124"/>
      <c r="M5924" s="124"/>
      <c r="N5924" s="193">
        <v>0</v>
      </c>
      <c r="O5924" s="193">
        <v>0.97</v>
      </c>
      <c r="P5924" s="124" t="s">
        <v>1314</v>
      </c>
    </row>
    <row r="5925" spans="1:16" ht="38.25">
      <c r="A5925" s="257">
        <v>572</v>
      </c>
      <c r="B5925" s="124"/>
      <c r="C5925" s="125" t="s">
        <v>848</v>
      </c>
      <c r="D5925" s="191">
        <v>43280</v>
      </c>
      <c r="E5925" s="124" t="s">
        <v>10194</v>
      </c>
      <c r="F5925" s="124" t="s">
        <v>3</v>
      </c>
      <c r="G5925" s="124">
        <v>1635443</v>
      </c>
      <c r="H5925" s="124"/>
      <c r="I5925" s="128" t="s">
        <v>11941</v>
      </c>
      <c r="J5925" s="124"/>
      <c r="K5925" s="124"/>
      <c r="L5925" s="124"/>
      <c r="M5925" s="124"/>
      <c r="N5925" s="193">
        <v>0</v>
      </c>
      <c r="O5925" s="193">
        <v>1218</v>
      </c>
      <c r="P5925" s="124" t="s">
        <v>1314</v>
      </c>
    </row>
    <row r="5926" spans="1:16" ht="51">
      <c r="A5926" s="257">
        <v>20</v>
      </c>
      <c r="B5926" s="124"/>
      <c r="C5926" s="125" t="s">
        <v>693</v>
      </c>
      <c r="D5926" s="191">
        <v>43280</v>
      </c>
      <c r="E5926" s="124" t="s">
        <v>10195</v>
      </c>
      <c r="F5926" s="124" t="s">
        <v>3</v>
      </c>
      <c r="G5926" s="124">
        <v>1635499</v>
      </c>
      <c r="H5926" s="124"/>
      <c r="I5926" s="128" t="s">
        <v>11942</v>
      </c>
      <c r="J5926" s="124"/>
      <c r="K5926" s="124"/>
      <c r="L5926" s="124"/>
      <c r="M5926" s="124"/>
      <c r="N5926" s="193">
        <v>0</v>
      </c>
      <c r="O5926" s="193">
        <v>0.04</v>
      </c>
      <c r="P5926" s="124" t="s">
        <v>1314</v>
      </c>
    </row>
    <row r="5927" spans="1:16" ht="51">
      <c r="A5927" s="257" t="s">
        <v>619</v>
      </c>
      <c r="B5927" s="124"/>
      <c r="C5927" s="125" t="s">
        <v>713</v>
      </c>
      <c r="D5927" s="191">
        <v>43280</v>
      </c>
      <c r="E5927" s="124" t="s">
        <v>10196</v>
      </c>
      <c r="F5927" s="124" t="s">
        <v>3</v>
      </c>
      <c r="G5927" s="124">
        <v>1635478</v>
      </c>
      <c r="H5927" s="124"/>
      <c r="I5927" s="128" t="s">
        <v>11943</v>
      </c>
      <c r="J5927" s="124"/>
      <c r="K5927" s="124"/>
      <c r="L5927" s="124"/>
      <c r="M5927" s="124"/>
      <c r="N5927" s="193">
        <v>0</v>
      </c>
      <c r="O5927" s="193">
        <v>220</v>
      </c>
      <c r="P5927" s="124" t="s">
        <v>1314</v>
      </c>
    </row>
    <row r="5928" spans="1:16" ht="51">
      <c r="A5928" s="257" t="s">
        <v>619</v>
      </c>
      <c r="B5928" s="124"/>
      <c r="C5928" s="125" t="s">
        <v>713</v>
      </c>
      <c r="D5928" s="191">
        <v>43280</v>
      </c>
      <c r="E5928" s="124" t="s">
        <v>10197</v>
      </c>
      <c r="F5928" s="124" t="s">
        <v>3</v>
      </c>
      <c r="G5928" s="124">
        <v>1635481</v>
      </c>
      <c r="H5928" s="124"/>
      <c r="I5928" s="128" t="s">
        <v>11944</v>
      </c>
      <c r="J5928" s="124"/>
      <c r="K5928" s="124"/>
      <c r="L5928" s="124"/>
      <c r="M5928" s="124"/>
      <c r="N5928" s="193">
        <v>0</v>
      </c>
      <c r="O5928" s="193">
        <v>2000</v>
      </c>
      <c r="P5928" s="124" t="s">
        <v>1314</v>
      </c>
    </row>
    <row r="5929" spans="1:16" ht="38.25">
      <c r="A5929" s="257">
        <v>373</v>
      </c>
      <c r="B5929" s="124"/>
      <c r="C5929" s="125" t="s">
        <v>1269</v>
      </c>
      <c r="D5929" s="191">
        <v>43280</v>
      </c>
      <c r="E5929" s="124" t="s">
        <v>10198</v>
      </c>
      <c r="F5929" s="124" t="s">
        <v>3</v>
      </c>
      <c r="G5929" s="124">
        <v>1635483</v>
      </c>
      <c r="H5929" s="124"/>
      <c r="I5929" s="128" t="s">
        <v>11945</v>
      </c>
      <c r="J5929" s="124"/>
      <c r="K5929" s="124"/>
      <c r="L5929" s="124"/>
      <c r="M5929" s="124"/>
      <c r="N5929" s="193">
        <v>0</v>
      </c>
      <c r="O5929" s="193">
        <v>19112.2</v>
      </c>
      <c r="P5929" s="124" t="s">
        <v>1314</v>
      </c>
    </row>
    <row r="5930" spans="1:16" ht="63.75">
      <c r="A5930" s="257">
        <v>35</v>
      </c>
      <c r="B5930" s="124"/>
      <c r="C5930" s="125" t="s">
        <v>696</v>
      </c>
      <c r="D5930" s="191">
        <v>43280</v>
      </c>
      <c r="E5930" s="124" t="s">
        <v>10199</v>
      </c>
      <c r="F5930" s="124" t="s">
        <v>1315</v>
      </c>
      <c r="G5930" s="124">
        <v>18231023</v>
      </c>
      <c r="H5930" s="124"/>
      <c r="I5930" s="128" t="s">
        <v>11946</v>
      </c>
      <c r="J5930" s="124"/>
      <c r="K5930" s="124"/>
      <c r="L5930" s="124"/>
      <c r="M5930" s="124"/>
      <c r="N5930" s="193">
        <v>0</v>
      </c>
      <c r="O5930" s="193">
        <v>26024.35</v>
      </c>
      <c r="P5930" s="124" t="s">
        <v>1314</v>
      </c>
    </row>
    <row r="5931" spans="1:16" ht="51">
      <c r="A5931" s="257">
        <v>35</v>
      </c>
      <c r="B5931" s="124"/>
      <c r="C5931" s="125" t="s">
        <v>696</v>
      </c>
      <c r="D5931" s="191">
        <v>43280</v>
      </c>
      <c r="E5931" s="124" t="s">
        <v>10200</v>
      </c>
      <c r="F5931" s="124" t="s">
        <v>1315</v>
      </c>
      <c r="G5931" s="124">
        <v>18231013</v>
      </c>
      <c r="H5931" s="124"/>
      <c r="I5931" s="128" t="s">
        <v>11947</v>
      </c>
      <c r="J5931" s="124"/>
      <c r="K5931" s="124"/>
      <c r="L5931" s="124"/>
      <c r="M5931" s="124"/>
      <c r="N5931" s="193">
        <v>0</v>
      </c>
      <c r="O5931" s="193">
        <v>257954.19</v>
      </c>
      <c r="P5931" s="124" t="s">
        <v>1314</v>
      </c>
    </row>
    <row r="5932" spans="1:16" ht="76.5">
      <c r="A5932" s="257">
        <v>35</v>
      </c>
      <c r="B5932" s="124"/>
      <c r="C5932" s="125" t="s">
        <v>696</v>
      </c>
      <c r="D5932" s="191">
        <v>43280</v>
      </c>
      <c r="E5932" s="124" t="s">
        <v>10201</v>
      </c>
      <c r="F5932" s="124" t="s">
        <v>1315</v>
      </c>
      <c r="G5932" s="124">
        <v>18231012</v>
      </c>
      <c r="H5932" s="124"/>
      <c r="I5932" s="128" t="s">
        <v>11948</v>
      </c>
      <c r="J5932" s="124"/>
      <c r="K5932" s="124"/>
      <c r="L5932" s="124"/>
      <c r="M5932" s="124"/>
      <c r="N5932" s="193">
        <v>0</v>
      </c>
      <c r="O5932" s="193">
        <v>160588.51999999999</v>
      </c>
      <c r="P5932" s="124" t="s">
        <v>1314</v>
      </c>
    </row>
    <row r="5933" spans="1:16" ht="76.5">
      <c r="A5933" s="257">
        <v>35</v>
      </c>
      <c r="B5933" s="124"/>
      <c r="C5933" s="125" t="s">
        <v>696</v>
      </c>
      <c r="D5933" s="191">
        <v>43280</v>
      </c>
      <c r="E5933" s="124" t="s">
        <v>10202</v>
      </c>
      <c r="F5933" s="124" t="s">
        <v>1315</v>
      </c>
      <c r="G5933" s="124">
        <v>18230995</v>
      </c>
      <c r="H5933" s="124"/>
      <c r="I5933" s="128" t="s">
        <v>11949</v>
      </c>
      <c r="J5933" s="124"/>
      <c r="K5933" s="124"/>
      <c r="L5933" s="124"/>
      <c r="M5933" s="124"/>
      <c r="N5933" s="193">
        <v>0</v>
      </c>
      <c r="O5933" s="193">
        <v>116047.22</v>
      </c>
      <c r="P5933" s="124" t="s">
        <v>1314</v>
      </c>
    </row>
    <row r="5934" spans="1:16" ht="76.5">
      <c r="A5934" s="257">
        <v>35</v>
      </c>
      <c r="B5934" s="124"/>
      <c r="C5934" s="125" t="s">
        <v>696</v>
      </c>
      <c r="D5934" s="191">
        <v>43280</v>
      </c>
      <c r="E5934" s="124" t="s">
        <v>10203</v>
      </c>
      <c r="F5934" s="124" t="s">
        <v>1315</v>
      </c>
      <c r="G5934" s="124">
        <v>18230974</v>
      </c>
      <c r="H5934" s="124"/>
      <c r="I5934" s="128" t="s">
        <v>11950</v>
      </c>
      <c r="J5934" s="124"/>
      <c r="K5934" s="124"/>
      <c r="L5934" s="124"/>
      <c r="M5934" s="124"/>
      <c r="N5934" s="193">
        <v>0</v>
      </c>
      <c r="O5934" s="193">
        <v>13586.03</v>
      </c>
      <c r="P5934" s="124" t="s">
        <v>1314</v>
      </c>
    </row>
    <row r="5935" spans="1:16" ht="76.5">
      <c r="A5935" s="257">
        <v>35</v>
      </c>
      <c r="B5935" s="124"/>
      <c r="C5935" s="125" t="s">
        <v>696</v>
      </c>
      <c r="D5935" s="191">
        <v>43280</v>
      </c>
      <c r="E5935" s="124" t="s">
        <v>10204</v>
      </c>
      <c r="F5935" s="124" t="s">
        <v>1315</v>
      </c>
      <c r="G5935" s="124">
        <v>18230972</v>
      </c>
      <c r="H5935" s="124"/>
      <c r="I5935" s="128" t="s">
        <v>11951</v>
      </c>
      <c r="J5935" s="124"/>
      <c r="K5935" s="124"/>
      <c r="L5935" s="124"/>
      <c r="M5935" s="124"/>
      <c r="N5935" s="193">
        <v>0</v>
      </c>
      <c r="O5935" s="193">
        <v>4584.88</v>
      </c>
      <c r="P5935" s="124" t="s">
        <v>1314</v>
      </c>
    </row>
    <row r="5936" spans="1:16" ht="51">
      <c r="A5936" s="257" t="s">
        <v>620</v>
      </c>
      <c r="B5936" s="124"/>
      <c r="C5936" s="125" t="s">
        <v>714</v>
      </c>
      <c r="D5936" s="191">
        <v>43280</v>
      </c>
      <c r="E5936" s="124" t="s">
        <v>10205</v>
      </c>
      <c r="F5936" s="124" t="s">
        <v>6</v>
      </c>
      <c r="G5936" s="124">
        <v>772286</v>
      </c>
      <c r="H5936" s="124"/>
      <c r="I5936" s="128" t="s">
        <v>11952</v>
      </c>
      <c r="J5936" s="124"/>
      <c r="K5936" s="124"/>
      <c r="L5936" s="124"/>
      <c r="M5936" s="124"/>
      <c r="N5936" s="193">
        <v>0</v>
      </c>
      <c r="O5936" s="193">
        <v>26111.83</v>
      </c>
      <c r="P5936" s="124" t="s">
        <v>1314</v>
      </c>
    </row>
    <row r="5937" spans="1:16" ht="51">
      <c r="A5937" s="257" t="s">
        <v>620</v>
      </c>
      <c r="B5937" s="124"/>
      <c r="C5937" s="125" t="s">
        <v>714</v>
      </c>
      <c r="D5937" s="191">
        <v>43280</v>
      </c>
      <c r="E5937" s="124" t="s">
        <v>10206</v>
      </c>
      <c r="F5937" s="124" t="s">
        <v>6</v>
      </c>
      <c r="G5937" s="124">
        <v>772287</v>
      </c>
      <c r="H5937" s="124"/>
      <c r="I5937" s="128" t="s">
        <v>11953</v>
      </c>
      <c r="J5937" s="124"/>
      <c r="K5937" s="124"/>
      <c r="L5937" s="124"/>
      <c r="M5937" s="124"/>
      <c r="N5937" s="193">
        <v>0</v>
      </c>
      <c r="O5937" s="193">
        <v>124406.86</v>
      </c>
      <c r="P5937" s="124" t="s">
        <v>1314</v>
      </c>
    </row>
    <row r="5938" spans="1:16" ht="63.75">
      <c r="A5938" s="257" t="s">
        <v>620</v>
      </c>
      <c r="B5938" s="124"/>
      <c r="C5938" s="125" t="s">
        <v>714</v>
      </c>
      <c r="D5938" s="191">
        <v>43280</v>
      </c>
      <c r="E5938" s="124" t="s">
        <v>10207</v>
      </c>
      <c r="F5938" s="124" t="s">
        <v>6</v>
      </c>
      <c r="G5938" s="124">
        <v>772288</v>
      </c>
      <c r="H5938" s="124"/>
      <c r="I5938" s="128" t="s">
        <v>11954</v>
      </c>
      <c r="J5938" s="124"/>
      <c r="K5938" s="124"/>
      <c r="L5938" s="124"/>
      <c r="M5938" s="124"/>
      <c r="N5938" s="193">
        <v>0</v>
      </c>
      <c r="O5938" s="193">
        <v>169070.65</v>
      </c>
      <c r="P5938" s="124" t="s">
        <v>1314</v>
      </c>
    </row>
    <row r="5939" spans="1:16" ht="76.5">
      <c r="A5939" s="257">
        <v>10</v>
      </c>
      <c r="B5939" s="124"/>
      <c r="C5939" s="125" t="s">
        <v>690</v>
      </c>
      <c r="D5939" s="191">
        <v>43280</v>
      </c>
      <c r="E5939" s="124" t="s">
        <v>10208</v>
      </c>
      <c r="F5939" s="124" t="s">
        <v>15</v>
      </c>
      <c r="G5939" s="124">
        <v>5315</v>
      </c>
      <c r="H5939" s="124"/>
      <c r="I5939" s="128" t="s">
        <v>11955</v>
      </c>
      <c r="J5939" s="124"/>
      <c r="K5939" s="124"/>
      <c r="L5939" s="124"/>
      <c r="M5939" s="124"/>
      <c r="N5939" s="193">
        <v>560.86</v>
      </c>
      <c r="O5939" s="193">
        <v>0</v>
      </c>
      <c r="P5939" s="124" t="s">
        <v>1314</v>
      </c>
    </row>
    <row r="5940" spans="1:16" ht="89.25">
      <c r="A5940" s="257">
        <v>10</v>
      </c>
      <c r="B5940" s="124"/>
      <c r="C5940" s="125" t="s">
        <v>690</v>
      </c>
      <c r="D5940" s="191">
        <v>43280</v>
      </c>
      <c r="E5940" s="124" t="s">
        <v>10209</v>
      </c>
      <c r="F5940" s="124" t="s">
        <v>15</v>
      </c>
      <c r="G5940" s="124">
        <v>5313</v>
      </c>
      <c r="H5940" s="124"/>
      <c r="I5940" s="128" t="s">
        <v>11956</v>
      </c>
      <c r="J5940" s="124"/>
      <c r="K5940" s="124"/>
      <c r="L5940" s="124"/>
      <c r="M5940" s="124"/>
      <c r="N5940" s="193">
        <v>272.68</v>
      </c>
      <c r="O5940" s="193">
        <v>0</v>
      </c>
      <c r="P5940" s="124" t="s">
        <v>1314</v>
      </c>
    </row>
    <row r="5941" spans="1:16" ht="76.5">
      <c r="A5941" s="257">
        <v>10</v>
      </c>
      <c r="B5941" s="124"/>
      <c r="C5941" s="125" t="s">
        <v>690</v>
      </c>
      <c r="D5941" s="191">
        <v>43280</v>
      </c>
      <c r="E5941" s="124" t="s">
        <v>10210</v>
      </c>
      <c r="F5941" s="124" t="s">
        <v>15</v>
      </c>
      <c r="G5941" s="124">
        <v>5316</v>
      </c>
      <c r="H5941" s="124"/>
      <c r="I5941" s="128" t="s">
        <v>11957</v>
      </c>
      <c r="J5941" s="124"/>
      <c r="K5941" s="124"/>
      <c r="L5941" s="124"/>
      <c r="M5941" s="124"/>
      <c r="N5941" s="193">
        <v>307.8</v>
      </c>
      <c r="O5941" s="193">
        <v>0</v>
      </c>
      <c r="P5941" s="124" t="s">
        <v>1314</v>
      </c>
    </row>
    <row r="5942" spans="1:16" ht="76.5">
      <c r="A5942" s="257">
        <v>10</v>
      </c>
      <c r="B5942" s="124"/>
      <c r="C5942" s="125" t="s">
        <v>690</v>
      </c>
      <c r="D5942" s="191">
        <v>43280</v>
      </c>
      <c r="E5942" s="124" t="s">
        <v>10211</v>
      </c>
      <c r="F5942" s="124" t="s">
        <v>15</v>
      </c>
      <c r="G5942" s="124">
        <v>5318</v>
      </c>
      <c r="H5942" s="124"/>
      <c r="I5942" s="128" t="s">
        <v>11958</v>
      </c>
      <c r="J5942" s="124"/>
      <c r="K5942" s="124"/>
      <c r="L5942" s="124"/>
      <c r="M5942" s="124"/>
      <c r="N5942" s="193">
        <v>453.16</v>
      </c>
      <c r="O5942" s="193">
        <v>0</v>
      </c>
      <c r="P5942" s="124" t="s">
        <v>1314</v>
      </c>
    </row>
    <row r="5943" spans="1:16" ht="89.25">
      <c r="A5943" s="257">
        <v>10</v>
      </c>
      <c r="B5943" s="124"/>
      <c r="C5943" s="125" t="s">
        <v>690</v>
      </c>
      <c r="D5943" s="191">
        <v>43280</v>
      </c>
      <c r="E5943" s="124" t="s">
        <v>10212</v>
      </c>
      <c r="F5943" s="124" t="s">
        <v>15</v>
      </c>
      <c r="G5943" s="124">
        <v>5319</v>
      </c>
      <c r="H5943" s="124"/>
      <c r="I5943" s="128" t="s">
        <v>11959</v>
      </c>
      <c r="J5943" s="124"/>
      <c r="K5943" s="124"/>
      <c r="L5943" s="124"/>
      <c r="M5943" s="124"/>
      <c r="N5943" s="193">
        <v>2270.9899999999998</v>
      </c>
      <c r="O5943" s="193">
        <v>0</v>
      </c>
      <c r="P5943" s="124" t="s">
        <v>1314</v>
      </c>
    </row>
    <row r="5944" spans="1:16" ht="89.25">
      <c r="A5944" s="257">
        <v>576</v>
      </c>
      <c r="B5944" s="124"/>
      <c r="C5944" s="125" t="s">
        <v>852</v>
      </c>
      <c r="D5944" s="191">
        <v>43280</v>
      </c>
      <c r="E5944" s="124" t="s">
        <v>10213</v>
      </c>
      <c r="F5944" s="124" t="s">
        <v>15</v>
      </c>
      <c r="G5944" s="124">
        <v>5343</v>
      </c>
      <c r="H5944" s="124"/>
      <c r="I5944" s="128" t="s">
        <v>11960</v>
      </c>
      <c r="J5944" s="124"/>
      <c r="K5944" s="124"/>
      <c r="L5944" s="124"/>
      <c r="M5944" s="124"/>
      <c r="N5944" s="193">
        <v>273.83999999999997</v>
      </c>
      <c r="O5944" s="193">
        <v>0</v>
      </c>
      <c r="P5944" s="124" t="s">
        <v>1314</v>
      </c>
    </row>
    <row r="5945" spans="1:16" ht="76.5">
      <c r="A5945" s="257" t="s">
        <v>620</v>
      </c>
      <c r="B5945" s="124"/>
      <c r="C5945" s="125" t="s">
        <v>714</v>
      </c>
      <c r="D5945" s="191">
        <v>43280</v>
      </c>
      <c r="E5945" s="124" t="s">
        <v>10214</v>
      </c>
      <c r="F5945" s="124" t="s">
        <v>6</v>
      </c>
      <c r="G5945" s="124">
        <v>992378</v>
      </c>
      <c r="H5945" s="124"/>
      <c r="I5945" s="128" t="s">
        <v>11961</v>
      </c>
      <c r="J5945" s="124"/>
      <c r="K5945" s="124"/>
      <c r="L5945" s="124"/>
      <c r="M5945" s="124"/>
      <c r="N5945" s="193">
        <v>0</v>
      </c>
      <c r="O5945" s="193">
        <v>13000</v>
      </c>
      <c r="P5945" s="124" t="s">
        <v>1314</v>
      </c>
    </row>
    <row r="5946" spans="1:16" ht="51">
      <c r="A5946" s="257">
        <v>513</v>
      </c>
      <c r="B5946" s="124"/>
      <c r="C5946" s="125" t="s">
        <v>201</v>
      </c>
      <c r="D5946" s="191">
        <v>43280</v>
      </c>
      <c r="E5946" s="124" t="s">
        <v>10215</v>
      </c>
      <c r="F5946" s="124" t="s">
        <v>15</v>
      </c>
      <c r="G5946" s="124">
        <v>772590</v>
      </c>
      <c r="H5946" s="124"/>
      <c r="I5946" s="128" t="s">
        <v>4735</v>
      </c>
      <c r="J5946" s="124"/>
      <c r="K5946" s="124"/>
      <c r="L5946" s="124"/>
      <c r="M5946" s="124"/>
      <c r="N5946" s="193">
        <v>50</v>
      </c>
      <c r="O5946" s="193">
        <v>0</v>
      </c>
      <c r="P5946" s="124" t="s">
        <v>1314</v>
      </c>
    </row>
    <row r="5947" spans="1:16" ht="89.25">
      <c r="A5947" s="257">
        <v>576</v>
      </c>
      <c r="B5947" s="124"/>
      <c r="C5947" s="125" t="s">
        <v>852</v>
      </c>
      <c r="D5947" s="191">
        <v>43280</v>
      </c>
      <c r="E5947" s="124" t="s">
        <v>10216</v>
      </c>
      <c r="F5947" s="124" t="s">
        <v>15</v>
      </c>
      <c r="G5947" s="124">
        <v>5353</v>
      </c>
      <c r="H5947" s="124"/>
      <c r="I5947" s="128" t="s">
        <v>11962</v>
      </c>
      <c r="J5947" s="124"/>
      <c r="K5947" s="124"/>
      <c r="L5947" s="124"/>
      <c r="M5947" s="124"/>
      <c r="N5947" s="193">
        <v>283.02999999999997</v>
      </c>
      <c r="O5947" s="193">
        <v>0</v>
      </c>
      <c r="P5947" s="124" t="s">
        <v>1314</v>
      </c>
    </row>
    <row r="5948" spans="1:16" ht="63.75">
      <c r="A5948" s="257">
        <v>20</v>
      </c>
      <c r="B5948" s="124"/>
      <c r="C5948" s="125" t="s">
        <v>693</v>
      </c>
      <c r="D5948" s="191">
        <v>43280</v>
      </c>
      <c r="E5948" s="124" t="s">
        <v>10217</v>
      </c>
      <c r="F5948" s="124" t="s">
        <v>15</v>
      </c>
      <c r="G5948" s="124">
        <v>5351</v>
      </c>
      <c r="H5948" s="124"/>
      <c r="I5948" s="128" t="s">
        <v>11963</v>
      </c>
      <c r="J5948" s="124"/>
      <c r="K5948" s="124"/>
      <c r="L5948" s="124"/>
      <c r="M5948" s="124"/>
      <c r="N5948" s="193">
        <v>307.87</v>
      </c>
      <c r="O5948" s="193">
        <v>0</v>
      </c>
      <c r="P5948" s="124" t="s">
        <v>1314</v>
      </c>
    </row>
    <row r="5949" spans="1:16">
      <c r="A5949" s="257" t="s">
        <v>1367</v>
      </c>
      <c r="B5949" s="124"/>
      <c r="C5949" s="125" t="s">
        <v>1367</v>
      </c>
      <c r="D5949" s="191">
        <v>43280</v>
      </c>
      <c r="E5949" s="124" t="s">
        <v>10218</v>
      </c>
      <c r="F5949" s="124" t="s">
        <v>13</v>
      </c>
      <c r="G5949" s="124">
        <v>383927</v>
      </c>
      <c r="H5949" s="124"/>
      <c r="I5949" s="128" t="s">
        <v>1392</v>
      </c>
      <c r="J5949" s="124"/>
      <c r="K5949" s="124"/>
      <c r="L5949" s="124"/>
      <c r="M5949" s="124"/>
      <c r="N5949" s="193">
        <v>2638866.11</v>
      </c>
      <c r="O5949" s="193">
        <v>0</v>
      </c>
      <c r="P5949" s="124" t="s">
        <v>1314</v>
      </c>
    </row>
    <row r="5950" spans="1:16">
      <c r="A5950" s="257" t="s">
        <v>1367</v>
      </c>
      <c r="B5950" s="124"/>
      <c r="C5950" s="125" t="s">
        <v>1367</v>
      </c>
      <c r="D5950" s="191">
        <v>43280</v>
      </c>
      <c r="E5950" s="124" t="s">
        <v>10219</v>
      </c>
      <c r="F5950" s="124" t="s">
        <v>13</v>
      </c>
      <c r="G5950" s="124">
        <v>383929</v>
      </c>
      <c r="H5950" s="124"/>
      <c r="I5950" s="128" t="s">
        <v>1392</v>
      </c>
      <c r="J5950" s="124"/>
      <c r="K5950" s="124"/>
      <c r="L5950" s="124"/>
      <c r="M5950" s="124"/>
      <c r="N5950" s="193">
        <v>6139761.8099999996</v>
      </c>
      <c r="O5950" s="193">
        <v>0</v>
      </c>
      <c r="P5950" s="124" t="s">
        <v>1314</v>
      </c>
    </row>
    <row r="5951" spans="1:16">
      <c r="A5951" s="257" t="s">
        <v>1367</v>
      </c>
      <c r="B5951" s="124"/>
      <c r="C5951" s="125" t="s">
        <v>1367</v>
      </c>
      <c r="D5951" s="191">
        <v>43280</v>
      </c>
      <c r="E5951" s="124" t="s">
        <v>10220</v>
      </c>
      <c r="F5951" s="124" t="s">
        <v>13</v>
      </c>
      <c r="G5951" s="124">
        <v>383931</v>
      </c>
      <c r="H5951" s="124"/>
      <c r="I5951" s="128" t="s">
        <v>1392</v>
      </c>
      <c r="J5951" s="124"/>
      <c r="K5951" s="124"/>
      <c r="L5951" s="124"/>
      <c r="M5951" s="124"/>
      <c r="N5951" s="193">
        <v>2638866.11</v>
      </c>
      <c r="O5951" s="193">
        <v>0</v>
      </c>
      <c r="P5951" s="124" t="s">
        <v>1314</v>
      </c>
    </row>
    <row r="5952" spans="1:16">
      <c r="A5952" s="257" t="s">
        <v>1367</v>
      </c>
      <c r="B5952" s="124"/>
      <c r="C5952" s="125" t="s">
        <v>1367</v>
      </c>
      <c r="D5952" s="191">
        <v>43280</v>
      </c>
      <c r="E5952" s="124" t="s">
        <v>10221</v>
      </c>
      <c r="F5952" s="124" t="s">
        <v>13</v>
      </c>
      <c r="G5952" s="124">
        <v>383933</v>
      </c>
      <c r="H5952" s="124"/>
      <c r="I5952" s="128" t="s">
        <v>1392</v>
      </c>
      <c r="J5952" s="124"/>
      <c r="K5952" s="124"/>
      <c r="L5952" s="124"/>
      <c r="M5952" s="124"/>
      <c r="N5952" s="193">
        <v>2638866.11</v>
      </c>
      <c r="O5952" s="193">
        <v>0</v>
      </c>
      <c r="P5952" s="124" t="s">
        <v>1314</v>
      </c>
    </row>
    <row r="5953" spans="1:16">
      <c r="A5953" s="257" t="s">
        <v>1367</v>
      </c>
      <c r="B5953" s="124"/>
      <c r="C5953" s="125" t="s">
        <v>1367</v>
      </c>
      <c r="D5953" s="191">
        <v>43280</v>
      </c>
      <c r="E5953" s="124" t="s">
        <v>10222</v>
      </c>
      <c r="F5953" s="124" t="s">
        <v>13</v>
      </c>
      <c r="G5953" s="124">
        <v>383935</v>
      </c>
      <c r="H5953" s="124"/>
      <c r="I5953" s="128" t="s">
        <v>1392</v>
      </c>
      <c r="J5953" s="124"/>
      <c r="K5953" s="124"/>
      <c r="L5953" s="124"/>
      <c r="M5953" s="124"/>
      <c r="N5953" s="193">
        <v>2638866.11</v>
      </c>
      <c r="O5953" s="193">
        <v>0</v>
      </c>
      <c r="P5953" s="124" t="s">
        <v>1314</v>
      </c>
    </row>
    <row r="5954" spans="1:16">
      <c r="A5954" s="257" t="s">
        <v>1367</v>
      </c>
      <c r="B5954" s="124"/>
      <c r="C5954" s="125" t="s">
        <v>1367</v>
      </c>
      <c r="D5954" s="191">
        <v>43280</v>
      </c>
      <c r="E5954" s="124" t="s">
        <v>10223</v>
      </c>
      <c r="F5954" s="124" t="s">
        <v>13</v>
      </c>
      <c r="G5954" s="124">
        <v>383937</v>
      </c>
      <c r="H5954" s="124"/>
      <c r="I5954" s="128" t="s">
        <v>1392</v>
      </c>
      <c r="J5954" s="124"/>
      <c r="K5954" s="124"/>
      <c r="L5954" s="124"/>
      <c r="M5954" s="124"/>
      <c r="N5954" s="193">
        <v>2638866.11</v>
      </c>
      <c r="O5954" s="193">
        <v>0</v>
      </c>
      <c r="P5954" s="124" t="s">
        <v>1314</v>
      </c>
    </row>
    <row r="5955" spans="1:16">
      <c r="A5955" s="257" t="s">
        <v>1367</v>
      </c>
      <c r="B5955" s="124"/>
      <c r="C5955" s="125" t="s">
        <v>1367</v>
      </c>
      <c r="D5955" s="191">
        <v>43280</v>
      </c>
      <c r="E5955" s="124" t="s">
        <v>10224</v>
      </c>
      <c r="F5955" s="124" t="s">
        <v>13</v>
      </c>
      <c r="G5955" s="124">
        <v>383939</v>
      </c>
      <c r="H5955" s="124"/>
      <c r="I5955" s="128" t="s">
        <v>1392</v>
      </c>
      <c r="J5955" s="124"/>
      <c r="K5955" s="124"/>
      <c r="L5955" s="124"/>
      <c r="M5955" s="124"/>
      <c r="N5955" s="193">
        <v>7247955.7800000003</v>
      </c>
      <c r="O5955" s="193">
        <v>0</v>
      </c>
      <c r="P5955" s="124" t="s">
        <v>1314</v>
      </c>
    </row>
    <row r="5956" spans="1:16">
      <c r="A5956" s="257" t="s">
        <v>1367</v>
      </c>
      <c r="B5956" s="124"/>
      <c r="C5956" s="125" t="s">
        <v>1367</v>
      </c>
      <c r="D5956" s="191">
        <v>43280</v>
      </c>
      <c r="E5956" s="124" t="s">
        <v>10225</v>
      </c>
      <c r="F5956" s="124" t="s">
        <v>13</v>
      </c>
      <c r="G5956" s="124">
        <v>383941</v>
      </c>
      <c r="H5956" s="124"/>
      <c r="I5956" s="128" t="s">
        <v>1392</v>
      </c>
      <c r="J5956" s="124"/>
      <c r="K5956" s="124"/>
      <c r="L5956" s="124"/>
      <c r="M5956" s="124"/>
      <c r="N5956" s="193">
        <v>7247955.7800000003</v>
      </c>
      <c r="O5956" s="193">
        <v>0</v>
      </c>
      <c r="P5956" s="124" t="s">
        <v>1314</v>
      </c>
    </row>
    <row r="5957" spans="1:16">
      <c r="A5957" s="257" t="s">
        <v>1367</v>
      </c>
      <c r="B5957" s="124"/>
      <c r="C5957" s="125" t="s">
        <v>1367</v>
      </c>
      <c r="D5957" s="191">
        <v>43280</v>
      </c>
      <c r="E5957" s="124" t="s">
        <v>10226</v>
      </c>
      <c r="F5957" s="124" t="s">
        <v>13</v>
      </c>
      <c r="G5957" s="124">
        <v>383943</v>
      </c>
      <c r="H5957" s="124"/>
      <c r="I5957" s="128" t="s">
        <v>1392</v>
      </c>
      <c r="J5957" s="124"/>
      <c r="K5957" s="124"/>
      <c r="L5957" s="124"/>
      <c r="M5957" s="124"/>
      <c r="N5957" s="193">
        <v>7247955.7800000003</v>
      </c>
      <c r="O5957" s="193">
        <v>0</v>
      </c>
      <c r="P5957" s="124" t="s">
        <v>1314</v>
      </c>
    </row>
    <row r="5958" spans="1:16">
      <c r="A5958" s="257" t="s">
        <v>1367</v>
      </c>
      <c r="B5958" s="124"/>
      <c r="C5958" s="125" t="s">
        <v>1367</v>
      </c>
      <c r="D5958" s="191">
        <v>43280</v>
      </c>
      <c r="E5958" s="124" t="s">
        <v>10227</v>
      </c>
      <c r="F5958" s="124" t="s">
        <v>13</v>
      </c>
      <c r="G5958" s="124">
        <v>383945</v>
      </c>
      <c r="H5958" s="124"/>
      <c r="I5958" s="128" t="s">
        <v>1392</v>
      </c>
      <c r="J5958" s="124"/>
      <c r="K5958" s="124"/>
      <c r="L5958" s="124"/>
      <c r="M5958" s="124"/>
      <c r="N5958" s="193">
        <v>7247955.7800000003</v>
      </c>
      <c r="O5958" s="193">
        <v>0</v>
      </c>
      <c r="P5958" s="124" t="s">
        <v>1314</v>
      </c>
    </row>
    <row r="5959" spans="1:16">
      <c r="A5959" s="257" t="s">
        <v>1367</v>
      </c>
      <c r="B5959" s="124"/>
      <c r="C5959" s="125" t="s">
        <v>1367</v>
      </c>
      <c r="D5959" s="191">
        <v>43280</v>
      </c>
      <c r="E5959" s="124" t="s">
        <v>10228</v>
      </c>
      <c r="F5959" s="124" t="s">
        <v>13</v>
      </c>
      <c r="G5959" s="124">
        <v>383947</v>
      </c>
      <c r="H5959" s="124"/>
      <c r="I5959" s="128" t="s">
        <v>1392</v>
      </c>
      <c r="J5959" s="124"/>
      <c r="K5959" s="124"/>
      <c r="L5959" s="124"/>
      <c r="M5959" s="124"/>
      <c r="N5959" s="193">
        <v>7247955.7800000003</v>
      </c>
      <c r="O5959" s="193">
        <v>0</v>
      </c>
      <c r="P5959" s="124" t="s">
        <v>1314</v>
      </c>
    </row>
    <row r="5960" spans="1:16">
      <c r="A5960" s="257" t="s">
        <v>1367</v>
      </c>
      <c r="B5960" s="124"/>
      <c r="C5960" s="125" t="s">
        <v>1367</v>
      </c>
      <c r="D5960" s="191">
        <v>43280</v>
      </c>
      <c r="E5960" s="124" t="s">
        <v>10229</v>
      </c>
      <c r="F5960" s="124" t="s">
        <v>13</v>
      </c>
      <c r="G5960" s="124">
        <v>383949</v>
      </c>
      <c r="H5960" s="124"/>
      <c r="I5960" s="128" t="s">
        <v>1392</v>
      </c>
      <c r="J5960" s="124"/>
      <c r="K5960" s="124"/>
      <c r="L5960" s="124"/>
      <c r="M5960" s="124"/>
      <c r="N5960" s="193">
        <v>6139761.8099999996</v>
      </c>
      <c r="O5960" s="193">
        <v>0</v>
      </c>
      <c r="P5960" s="124" t="s">
        <v>1314</v>
      </c>
    </row>
    <row r="5961" spans="1:16">
      <c r="A5961" s="257" t="s">
        <v>1367</v>
      </c>
      <c r="B5961" s="124"/>
      <c r="C5961" s="125" t="s">
        <v>1367</v>
      </c>
      <c r="D5961" s="191">
        <v>43280</v>
      </c>
      <c r="E5961" s="124" t="s">
        <v>10230</v>
      </c>
      <c r="F5961" s="124" t="s">
        <v>13</v>
      </c>
      <c r="G5961" s="124">
        <v>383951</v>
      </c>
      <c r="H5961" s="124"/>
      <c r="I5961" s="128" t="s">
        <v>1392</v>
      </c>
      <c r="J5961" s="124"/>
      <c r="K5961" s="124"/>
      <c r="L5961" s="124"/>
      <c r="M5961" s="124"/>
      <c r="N5961" s="193">
        <v>6139761.8099999996</v>
      </c>
      <c r="O5961" s="193">
        <v>0</v>
      </c>
      <c r="P5961" s="124" t="s">
        <v>1314</v>
      </c>
    </row>
    <row r="5962" spans="1:16">
      <c r="A5962" s="257" t="s">
        <v>1367</v>
      </c>
      <c r="B5962" s="124"/>
      <c r="C5962" s="125" t="s">
        <v>1367</v>
      </c>
      <c r="D5962" s="191">
        <v>43280</v>
      </c>
      <c r="E5962" s="124" t="s">
        <v>10231</v>
      </c>
      <c r="F5962" s="124" t="s">
        <v>13</v>
      </c>
      <c r="G5962" s="124">
        <v>383953</v>
      </c>
      <c r="H5962" s="124"/>
      <c r="I5962" s="128" t="s">
        <v>1392</v>
      </c>
      <c r="J5962" s="124"/>
      <c r="K5962" s="124"/>
      <c r="L5962" s="124"/>
      <c r="M5962" s="124"/>
      <c r="N5962" s="193">
        <v>6139761.8099999996</v>
      </c>
      <c r="O5962" s="193">
        <v>0</v>
      </c>
      <c r="P5962" s="124" t="s">
        <v>1314</v>
      </c>
    </row>
    <row r="5963" spans="1:16">
      <c r="A5963" s="257" t="s">
        <v>1367</v>
      </c>
      <c r="B5963" s="124"/>
      <c r="C5963" s="125" t="s">
        <v>1367</v>
      </c>
      <c r="D5963" s="191">
        <v>43280</v>
      </c>
      <c r="E5963" s="124" t="s">
        <v>10232</v>
      </c>
      <c r="F5963" s="124" t="s">
        <v>13</v>
      </c>
      <c r="G5963" s="124">
        <v>383955</v>
      </c>
      <c r="H5963" s="124"/>
      <c r="I5963" s="128" t="s">
        <v>1392</v>
      </c>
      <c r="J5963" s="124"/>
      <c r="K5963" s="124"/>
      <c r="L5963" s="124"/>
      <c r="M5963" s="124"/>
      <c r="N5963" s="193">
        <v>6139761.8099999996</v>
      </c>
      <c r="O5963" s="193">
        <v>0</v>
      </c>
      <c r="P5963" s="124" t="s">
        <v>1314</v>
      </c>
    </row>
    <row r="5964" spans="1:16">
      <c r="A5964" s="257" t="s">
        <v>1367</v>
      </c>
      <c r="B5964" s="124"/>
      <c r="C5964" s="125" t="s">
        <v>1367</v>
      </c>
      <c r="D5964" s="191">
        <v>43280</v>
      </c>
      <c r="E5964" s="124" t="s">
        <v>10233</v>
      </c>
      <c r="F5964" s="124" t="s">
        <v>13</v>
      </c>
      <c r="G5964" s="124">
        <v>383957</v>
      </c>
      <c r="H5964" s="124"/>
      <c r="I5964" s="128" t="s">
        <v>1392</v>
      </c>
      <c r="J5964" s="124"/>
      <c r="K5964" s="124"/>
      <c r="L5964" s="124"/>
      <c r="M5964" s="124"/>
      <c r="N5964" s="193">
        <v>16863577.030000001</v>
      </c>
      <c r="O5964" s="193">
        <v>0</v>
      </c>
      <c r="P5964" s="124" t="s">
        <v>1314</v>
      </c>
    </row>
    <row r="5965" spans="1:16">
      <c r="A5965" s="257" t="s">
        <v>1367</v>
      </c>
      <c r="B5965" s="124"/>
      <c r="C5965" s="125" t="s">
        <v>1367</v>
      </c>
      <c r="D5965" s="191">
        <v>43280</v>
      </c>
      <c r="E5965" s="124" t="s">
        <v>10234</v>
      </c>
      <c r="F5965" s="124" t="s">
        <v>13</v>
      </c>
      <c r="G5965" s="124">
        <v>383959</v>
      </c>
      <c r="H5965" s="124"/>
      <c r="I5965" s="128" t="s">
        <v>1392</v>
      </c>
      <c r="J5965" s="124"/>
      <c r="K5965" s="124"/>
      <c r="L5965" s="124"/>
      <c r="M5965" s="124"/>
      <c r="N5965" s="193">
        <v>16863577.030000001</v>
      </c>
      <c r="O5965" s="193">
        <v>0</v>
      </c>
      <c r="P5965" s="124" t="s">
        <v>1314</v>
      </c>
    </row>
    <row r="5966" spans="1:16">
      <c r="A5966" s="257" t="s">
        <v>1367</v>
      </c>
      <c r="B5966" s="124"/>
      <c r="C5966" s="125" t="s">
        <v>1367</v>
      </c>
      <c r="D5966" s="191">
        <v>43280</v>
      </c>
      <c r="E5966" s="124" t="s">
        <v>10235</v>
      </c>
      <c r="F5966" s="124" t="s">
        <v>13</v>
      </c>
      <c r="G5966" s="124">
        <v>383961</v>
      </c>
      <c r="H5966" s="124"/>
      <c r="I5966" s="128" t="s">
        <v>1392</v>
      </c>
      <c r="J5966" s="124"/>
      <c r="K5966" s="124"/>
      <c r="L5966" s="124"/>
      <c r="M5966" s="124"/>
      <c r="N5966" s="193">
        <v>16863577.030000001</v>
      </c>
      <c r="O5966" s="193">
        <v>0</v>
      </c>
      <c r="P5966" s="124" t="s">
        <v>1314</v>
      </c>
    </row>
    <row r="5967" spans="1:16">
      <c r="A5967" s="257" t="s">
        <v>1367</v>
      </c>
      <c r="B5967" s="124"/>
      <c r="C5967" s="125" t="s">
        <v>1367</v>
      </c>
      <c r="D5967" s="191">
        <v>43280</v>
      </c>
      <c r="E5967" s="124" t="s">
        <v>10236</v>
      </c>
      <c r="F5967" s="124" t="s">
        <v>13</v>
      </c>
      <c r="G5967" s="124">
        <v>383963</v>
      </c>
      <c r="H5967" s="124"/>
      <c r="I5967" s="128" t="s">
        <v>1392</v>
      </c>
      <c r="J5967" s="124"/>
      <c r="K5967" s="124"/>
      <c r="L5967" s="124"/>
      <c r="M5967" s="124"/>
      <c r="N5967" s="193">
        <v>16863577.030000001</v>
      </c>
      <c r="O5967" s="193">
        <v>0</v>
      </c>
      <c r="P5967" s="124" t="s">
        <v>1314</v>
      </c>
    </row>
    <row r="5968" spans="1:16">
      <c r="A5968" s="257" t="s">
        <v>1367</v>
      </c>
      <c r="B5968" s="124"/>
      <c r="C5968" s="125" t="s">
        <v>1367</v>
      </c>
      <c r="D5968" s="191">
        <v>43280</v>
      </c>
      <c r="E5968" s="124" t="s">
        <v>10237</v>
      </c>
      <c r="F5968" s="124" t="s">
        <v>13</v>
      </c>
      <c r="G5968" s="124">
        <v>383965</v>
      </c>
      <c r="H5968" s="124"/>
      <c r="I5968" s="128" t="s">
        <v>1392</v>
      </c>
      <c r="J5968" s="124"/>
      <c r="K5968" s="124"/>
      <c r="L5968" s="124"/>
      <c r="M5968" s="124"/>
      <c r="N5968" s="193">
        <v>16863577.030000001</v>
      </c>
      <c r="O5968" s="193">
        <v>0</v>
      </c>
      <c r="P5968" s="124" t="s">
        <v>1314</v>
      </c>
    </row>
    <row r="5969" spans="1:16">
      <c r="A5969" s="257" t="s">
        <v>1367</v>
      </c>
      <c r="B5969" s="124"/>
      <c r="C5969" s="125" t="s">
        <v>1367</v>
      </c>
      <c r="D5969" s="191">
        <v>43280</v>
      </c>
      <c r="E5969" s="124" t="s">
        <v>10238</v>
      </c>
      <c r="F5969" s="124" t="s">
        <v>13</v>
      </c>
      <c r="G5969" s="124">
        <v>383967</v>
      </c>
      <c r="H5969" s="124"/>
      <c r="I5969" s="128" t="s">
        <v>1392</v>
      </c>
      <c r="J5969" s="124"/>
      <c r="K5969" s="124"/>
      <c r="L5969" s="124"/>
      <c r="M5969" s="124"/>
      <c r="N5969" s="193">
        <v>3102573.71</v>
      </c>
      <c r="O5969" s="193">
        <v>0</v>
      </c>
      <c r="P5969" s="124" t="s">
        <v>1314</v>
      </c>
    </row>
    <row r="5970" spans="1:16">
      <c r="A5970" s="257" t="s">
        <v>1367</v>
      </c>
      <c r="B5970" s="124"/>
      <c r="C5970" s="125" t="s">
        <v>1367</v>
      </c>
      <c r="D5970" s="191">
        <v>43280</v>
      </c>
      <c r="E5970" s="124" t="s">
        <v>10239</v>
      </c>
      <c r="F5970" s="124" t="s">
        <v>13</v>
      </c>
      <c r="G5970" s="124">
        <v>383969</v>
      </c>
      <c r="H5970" s="124"/>
      <c r="I5970" s="128" t="s">
        <v>1392</v>
      </c>
      <c r="J5970" s="124"/>
      <c r="K5970" s="124"/>
      <c r="L5970" s="124"/>
      <c r="M5970" s="124"/>
      <c r="N5970" s="193">
        <v>3102573.71</v>
      </c>
      <c r="O5970" s="193">
        <v>0</v>
      </c>
      <c r="P5970" s="124" t="s">
        <v>1314</v>
      </c>
    </row>
    <row r="5971" spans="1:16">
      <c r="A5971" s="257" t="s">
        <v>1367</v>
      </c>
      <c r="B5971" s="124"/>
      <c r="C5971" s="125" t="s">
        <v>1367</v>
      </c>
      <c r="D5971" s="191">
        <v>43280</v>
      </c>
      <c r="E5971" s="124" t="s">
        <v>10240</v>
      </c>
      <c r="F5971" s="124" t="s">
        <v>13</v>
      </c>
      <c r="G5971" s="124">
        <v>383971</v>
      </c>
      <c r="H5971" s="124"/>
      <c r="I5971" s="128" t="s">
        <v>1392</v>
      </c>
      <c r="J5971" s="124"/>
      <c r="K5971" s="124"/>
      <c r="L5971" s="124"/>
      <c r="M5971" s="124"/>
      <c r="N5971" s="193">
        <v>3102573.71</v>
      </c>
      <c r="O5971" s="193">
        <v>0</v>
      </c>
      <c r="P5971" s="124" t="s">
        <v>1314</v>
      </c>
    </row>
    <row r="5972" spans="1:16">
      <c r="A5972" s="257" t="s">
        <v>1367</v>
      </c>
      <c r="B5972" s="124"/>
      <c r="C5972" s="125" t="s">
        <v>1367</v>
      </c>
      <c r="D5972" s="191">
        <v>43280</v>
      </c>
      <c r="E5972" s="124" t="s">
        <v>10241</v>
      </c>
      <c r="F5972" s="124" t="s">
        <v>13</v>
      </c>
      <c r="G5972" s="124">
        <v>383973</v>
      </c>
      <c r="H5972" s="124"/>
      <c r="I5972" s="128" t="s">
        <v>1392</v>
      </c>
      <c r="J5972" s="124"/>
      <c r="K5972" s="124"/>
      <c r="L5972" s="124"/>
      <c r="M5972" s="124"/>
      <c r="N5972" s="193">
        <v>3102573.71</v>
      </c>
      <c r="O5972" s="193">
        <v>0</v>
      </c>
      <c r="P5972" s="124" t="s">
        <v>1314</v>
      </c>
    </row>
    <row r="5973" spans="1:16">
      <c r="A5973" s="257" t="s">
        <v>1367</v>
      </c>
      <c r="B5973" s="124"/>
      <c r="C5973" s="125" t="s">
        <v>1367</v>
      </c>
      <c r="D5973" s="191">
        <v>43280</v>
      </c>
      <c r="E5973" s="124" t="s">
        <v>10242</v>
      </c>
      <c r="F5973" s="124" t="s">
        <v>13</v>
      </c>
      <c r="G5973" s="124">
        <v>383975</v>
      </c>
      <c r="H5973" s="124"/>
      <c r="I5973" s="128" t="s">
        <v>1392</v>
      </c>
      <c r="J5973" s="124"/>
      <c r="K5973" s="124"/>
      <c r="L5973" s="124"/>
      <c r="M5973" s="124"/>
      <c r="N5973" s="193">
        <v>3102573.71</v>
      </c>
      <c r="O5973" s="193">
        <v>0</v>
      </c>
      <c r="P5973" s="124" t="s">
        <v>1314</v>
      </c>
    </row>
    <row r="5974" spans="1:16">
      <c r="A5974" s="257" t="s">
        <v>1367</v>
      </c>
      <c r="B5974" s="124"/>
      <c r="C5974" s="125" t="s">
        <v>1367</v>
      </c>
      <c r="D5974" s="191">
        <v>43280</v>
      </c>
      <c r="E5974" s="124" t="s">
        <v>10243</v>
      </c>
      <c r="F5974" s="124" t="s">
        <v>13</v>
      </c>
      <c r="G5974" s="124">
        <v>383977</v>
      </c>
      <c r="H5974" s="124"/>
      <c r="I5974" s="128" t="s">
        <v>1392</v>
      </c>
      <c r="J5974" s="124"/>
      <c r="K5974" s="124"/>
      <c r="L5974" s="124"/>
      <c r="M5974" s="124"/>
      <c r="N5974" s="193">
        <v>1582273.34</v>
      </c>
      <c r="O5974" s="193">
        <v>0</v>
      </c>
      <c r="P5974" s="124" t="s">
        <v>1314</v>
      </c>
    </row>
    <row r="5975" spans="1:16">
      <c r="A5975" s="257" t="s">
        <v>1367</v>
      </c>
      <c r="B5975" s="124"/>
      <c r="C5975" s="125" t="s">
        <v>1367</v>
      </c>
      <c r="D5975" s="191">
        <v>43280</v>
      </c>
      <c r="E5975" s="124" t="s">
        <v>10244</v>
      </c>
      <c r="F5975" s="124" t="s">
        <v>13</v>
      </c>
      <c r="G5975" s="124">
        <v>383979</v>
      </c>
      <c r="H5975" s="124"/>
      <c r="I5975" s="128" t="s">
        <v>1392</v>
      </c>
      <c r="J5975" s="124"/>
      <c r="K5975" s="124"/>
      <c r="L5975" s="124"/>
      <c r="M5975" s="124"/>
      <c r="N5975" s="193">
        <v>168601.38</v>
      </c>
      <c r="O5975" s="193">
        <v>0</v>
      </c>
      <c r="P5975" s="124" t="s">
        <v>1314</v>
      </c>
    </row>
    <row r="5976" spans="1:16">
      <c r="A5976" s="257" t="s">
        <v>1367</v>
      </c>
      <c r="B5976" s="124"/>
      <c r="C5976" s="125" t="s">
        <v>1367</v>
      </c>
      <c r="D5976" s="191">
        <v>43280</v>
      </c>
      <c r="E5976" s="124" t="s">
        <v>10245</v>
      </c>
      <c r="F5976" s="124" t="s">
        <v>13</v>
      </c>
      <c r="G5976" s="124">
        <v>383981</v>
      </c>
      <c r="H5976" s="124"/>
      <c r="I5976" s="128" t="s">
        <v>1392</v>
      </c>
      <c r="J5976" s="124"/>
      <c r="K5976" s="124"/>
      <c r="L5976" s="124"/>
      <c r="M5976" s="124"/>
      <c r="N5976" s="193">
        <v>2787812.97</v>
      </c>
      <c r="O5976" s="193">
        <v>0</v>
      </c>
      <c r="P5976" s="124" t="s">
        <v>1314</v>
      </c>
    </row>
    <row r="5977" spans="1:16">
      <c r="A5977" s="257" t="s">
        <v>1367</v>
      </c>
      <c r="B5977" s="124"/>
      <c r="C5977" s="125" t="s">
        <v>1367</v>
      </c>
      <c r="D5977" s="191">
        <v>43280</v>
      </c>
      <c r="E5977" s="124" t="s">
        <v>10246</v>
      </c>
      <c r="F5977" s="124" t="s">
        <v>13</v>
      </c>
      <c r="G5977" s="124">
        <v>383983</v>
      </c>
      <c r="H5977" s="124"/>
      <c r="I5977" s="128" t="s">
        <v>1392</v>
      </c>
      <c r="J5977" s="124"/>
      <c r="K5977" s="124"/>
      <c r="L5977" s="124"/>
      <c r="M5977" s="124"/>
      <c r="N5977" s="193">
        <v>739044.54</v>
      </c>
      <c r="O5977" s="193">
        <v>0</v>
      </c>
      <c r="P5977" s="124" t="s">
        <v>1314</v>
      </c>
    </row>
    <row r="5978" spans="1:16">
      <c r="A5978" s="257" t="s">
        <v>1367</v>
      </c>
      <c r="B5978" s="124"/>
      <c r="C5978" s="125" t="s">
        <v>1367</v>
      </c>
      <c r="D5978" s="191">
        <v>43280</v>
      </c>
      <c r="E5978" s="124" t="s">
        <v>10247</v>
      </c>
      <c r="F5978" s="124" t="s">
        <v>13</v>
      </c>
      <c r="G5978" s="124">
        <v>383985</v>
      </c>
      <c r="H5978" s="124"/>
      <c r="I5978" s="128" t="s">
        <v>1392</v>
      </c>
      <c r="J5978" s="124"/>
      <c r="K5978" s="124"/>
      <c r="L5978" s="124"/>
      <c r="M5978" s="124"/>
      <c r="N5978" s="193">
        <v>4345899.66</v>
      </c>
      <c r="O5978" s="193">
        <v>0</v>
      </c>
      <c r="P5978" s="124" t="s">
        <v>1314</v>
      </c>
    </row>
    <row r="5979" spans="1:16">
      <c r="A5979" s="257" t="s">
        <v>1367</v>
      </c>
      <c r="B5979" s="124"/>
      <c r="C5979" s="125" t="s">
        <v>1367</v>
      </c>
      <c r="D5979" s="191">
        <v>43280</v>
      </c>
      <c r="E5979" s="124" t="s">
        <v>10248</v>
      </c>
      <c r="F5979" s="124" t="s">
        <v>13</v>
      </c>
      <c r="G5979" s="124">
        <v>383987</v>
      </c>
      <c r="H5979" s="124"/>
      <c r="I5979" s="128" t="s">
        <v>1392</v>
      </c>
      <c r="J5979" s="124"/>
      <c r="K5979" s="124"/>
      <c r="L5979" s="124"/>
      <c r="M5979" s="124"/>
      <c r="N5979" s="193">
        <v>2029872.63</v>
      </c>
      <c r="O5979" s="193">
        <v>0</v>
      </c>
      <c r="P5979" s="124" t="s">
        <v>1314</v>
      </c>
    </row>
    <row r="5980" spans="1:16">
      <c r="A5980" s="257" t="s">
        <v>1367</v>
      </c>
      <c r="B5980" s="124"/>
      <c r="C5980" s="125" t="s">
        <v>1367</v>
      </c>
      <c r="D5980" s="191">
        <v>43280</v>
      </c>
      <c r="E5980" s="124" t="s">
        <v>10249</v>
      </c>
      <c r="F5980" s="124" t="s">
        <v>13</v>
      </c>
      <c r="G5980" s="124">
        <v>383989</v>
      </c>
      <c r="H5980" s="124"/>
      <c r="I5980" s="128" t="s">
        <v>1392</v>
      </c>
      <c r="J5980" s="124"/>
      <c r="K5980" s="124"/>
      <c r="L5980" s="124"/>
      <c r="M5980" s="124"/>
      <c r="N5980" s="193">
        <v>7657055.79</v>
      </c>
      <c r="O5980" s="193">
        <v>0</v>
      </c>
      <c r="P5980" s="124" t="s">
        <v>1314</v>
      </c>
    </row>
    <row r="5981" spans="1:16">
      <c r="A5981" s="257" t="s">
        <v>1367</v>
      </c>
      <c r="B5981" s="124"/>
      <c r="C5981" s="125" t="s">
        <v>1367</v>
      </c>
      <c r="D5981" s="191">
        <v>43280</v>
      </c>
      <c r="E5981" s="124" t="s">
        <v>10250</v>
      </c>
      <c r="F5981" s="124" t="s">
        <v>13</v>
      </c>
      <c r="G5981" s="124">
        <v>383991</v>
      </c>
      <c r="H5981" s="124"/>
      <c r="I5981" s="128" t="s">
        <v>1392</v>
      </c>
      <c r="J5981" s="124"/>
      <c r="K5981" s="124"/>
      <c r="L5981" s="124"/>
      <c r="M5981" s="124"/>
      <c r="N5981" s="193">
        <v>463083.48</v>
      </c>
      <c r="O5981" s="193">
        <v>0</v>
      </c>
      <c r="P5981" s="124" t="s">
        <v>1314</v>
      </c>
    </row>
    <row r="5982" spans="1:16">
      <c r="A5982" s="257" t="s">
        <v>1367</v>
      </c>
      <c r="B5982" s="124"/>
      <c r="C5982" s="125" t="s">
        <v>1367</v>
      </c>
      <c r="D5982" s="191">
        <v>43280</v>
      </c>
      <c r="E5982" s="124" t="s">
        <v>10251</v>
      </c>
      <c r="F5982" s="124" t="s">
        <v>13</v>
      </c>
      <c r="G5982" s="124">
        <v>383993</v>
      </c>
      <c r="H5982" s="124"/>
      <c r="I5982" s="128" t="s">
        <v>1392</v>
      </c>
      <c r="J5982" s="124"/>
      <c r="K5982" s="124"/>
      <c r="L5982" s="124"/>
      <c r="M5982" s="124"/>
      <c r="N5982" s="193">
        <v>1719510.31</v>
      </c>
      <c r="O5982" s="193">
        <v>0</v>
      </c>
      <c r="P5982" s="124" t="s">
        <v>1314</v>
      </c>
    </row>
    <row r="5983" spans="1:16">
      <c r="A5983" s="257" t="s">
        <v>1367</v>
      </c>
      <c r="B5983" s="124"/>
      <c r="C5983" s="125" t="s">
        <v>1367</v>
      </c>
      <c r="D5983" s="191">
        <v>43280</v>
      </c>
      <c r="E5983" s="124" t="s">
        <v>10252</v>
      </c>
      <c r="F5983" s="124" t="s">
        <v>13</v>
      </c>
      <c r="G5983" s="124">
        <v>383995</v>
      </c>
      <c r="H5983" s="124"/>
      <c r="I5983" s="128" t="s">
        <v>1392</v>
      </c>
      <c r="J5983" s="124"/>
      <c r="K5983" s="124"/>
      <c r="L5983" s="124"/>
      <c r="M5983" s="124"/>
      <c r="N5983" s="193">
        <v>3681422.64</v>
      </c>
      <c r="O5983" s="193">
        <v>0</v>
      </c>
      <c r="P5983" s="124" t="s">
        <v>1314</v>
      </c>
    </row>
    <row r="5984" spans="1:16">
      <c r="A5984" s="257" t="s">
        <v>1367</v>
      </c>
      <c r="B5984" s="124"/>
      <c r="C5984" s="125" t="s">
        <v>1367</v>
      </c>
      <c r="D5984" s="191">
        <v>43280</v>
      </c>
      <c r="E5984" s="124" t="s">
        <v>10253</v>
      </c>
      <c r="F5984" s="124" t="s">
        <v>13</v>
      </c>
      <c r="G5984" s="124">
        <v>383997</v>
      </c>
      <c r="H5984" s="124"/>
      <c r="I5984" s="128" t="s">
        <v>1392</v>
      </c>
      <c r="J5984" s="124"/>
      <c r="K5984" s="124"/>
      <c r="L5984" s="124"/>
      <c r="M5984" s="124"/>
      <c r="N5984" s="193">
        <v>6486311.5199999996</v>
      </c>
      <c r="O5984" s="193">
        <v>0</v>
      </c>
      <c r="P5984" s="124" t="s">
        <v>1314</v>
      </c>
    </row>
    <row r="5985" spans="1:16">
      <c r="A5985" s="257" t="s">
        <v>1367</v>
      </c>
      <c r="B5985" s="124"/>
      <c r="C5985" s="125" t="s">
        <v>1367</v>
      </c>
      <c r="D5985" s="191">
        <v>43280</v>
      </c>
      <c r="E5985" s="124" t="s">
        <v>10254</v>
      </c>
      <c r="F5985" s="124" t="s">
        <v>13</v>
      </c>
      <c r="G5985" s="124">
        <v>383999</v>
      </c>
      <c r="H5985" s="124"/>
      <c r="I5985" s="128" t="s">
        <v>1392</v>
      </c>
      <c r="J5985" s="124"/>
      <c r="K5985" s="124"/>
      <c r="L5985" s="124"/>
      <c r="M5985" s="124"/>
      <c r="N5985" s="193">
        <v>392279.15</v>
      </c>
      <c r="O5985" s="193">
        <v>0</v>
      </c>
      <c r="P5985" s="124" t="s">
        <v>1314</v>
      </c>
    </row>
    <row r="5986" spans="1:16">
      <c r="A5986" s="257" t="s">
        <v>1367</v>
      </c>
      <c r="B5986" s="124"/>
      <c r="C5986" s="125" t="s">
        <v>1367</v>
      </c>
      <c r="D5986" s="191">
        <v>43280</v>
      </c>
      <c r="E5986" s="124" t="s">
        <v>10255</v>
      </c>
      <c r="F5986" s="124" t="s">
        <v>13</v>
      </c>
      <c r="G5986" s="124">
        <v>384001</v>
      </c>
      <c r="H5986" s="124"/>
      <c r="I5986" s="128" t="s">
        <v>1392</v>
      </c>
      <c r="J5986" s="124"/>
      <c r="K5986" s="124"/>
      <c r="L5986" s="124"/>
      <c r="M5986" s="124"/>
      <c r="N5986" s="193">
        <v>1077440.8600000001</v>
      </c>
      <c r="O5986" s="193">
        <v>0</v>
      </c>
      <c r="P5986" s="124" t="s">
        <v>1314</v>
      </c>
    </row>
    <row r="5987" spans="1:16">
      <c r="A5987" s="257" t="s">
        <v>1367</v>
      </c>
      <c r="B5987" s="124"/>
      <c r="C5987" s="125" t="s">
        <v>1367</v>
      </c>
      <c r="D5987" s="191">
        <v>43280</v>
      </c>
      <c r="E5987" s="124" t="s">
        <v>10256</v>
      </c>
      <c r="F5987" s="124" t="s">
        <v>13</v>
      </c>
      <c r="G5987" s="124">
        <v>384003</v>
      </c>
      <c r="H5987" s="124"/>
      <c r="I5987" s="128" t="s">
        <v>1392</v>
      </c>
      <c r="J5987" s="124"/>
      <c r="K5987" s="124"/>
      <c r="L5987" s="124"/>
      <c r="M5987" s="124"/>
      <c r="N5987" s="193">
        <v>17815416.5</v>
      </c>
      <c r="O5987" s="193">
        <v>0</v>
      </c>
      <c r="P5987" s="124" t="s">
        <v>1314</v>
      </c>
    </row>
    <row r="5988" spans="1:16">
      <c r="A5988" s="257" t="s">
        <v>1367</v>
      </c>
      <c r="B5988" s="124"/>
      <c r="C5988" s="125" t="s">
        <v>1367</v>
      </c>
      <c r="D5988" s="191">
        <v>43280</v>
      </c>
      <c r="E5988" s="124" t="s">
        <v>10257</v>
      </c>
      <c r="F5988" s="124" t="s">
        <v>13</v>
      </c>
      <c r="G5988" s="124">
        <v>384005</v>
      </c>
      <c r="H5988" s="124"/>
      <c r="I5988" s="128" t="s">
        <v>1392</v>
      </c>
      <c r="J5988" s="124"/>
      <c r="K5988" s="124"/>
      <c r="L5988" s="124"/>
      <c r="M5988" s="124"/>
      <c r="N5988" s="193">
        <v>4722836.97</v>
      </c>
      <c r="O5988" s="193">
        <v>0</v>
      </c>
      <c r="P5988" s="124" t="s">
        <v>1314</v>
      </c>
    </row>
    <row r="5989" spans="1:16">
      <c r="A5989" s="257" t="s">
        <v>1367</v>
      </c>
      <c r="B5989" s="124"/>
      <c r="C5989" s="125" t="s">
        <v>1367</v>
      </c>
      <c r="D5989" s="191">
        <v>43280</v>
      </c>
      <c r="E5989" s="124" t="s">
        <v>10258</v>
      </c>
      <c r="F5989" s="124" t="s">
        <v>13</v>
      </c>
      <c r="G5989" s="124">
        <v>384007</v>
      </c>
      <c r="H5989" s="124"/>
      <c r="I5989" s="128" t="s">
        <v>1392</v>
      </c>
      <c r="J5989" s="124"/>
      <c r="K5989" s="124"/>
      <c r="L5989" s="124"/>
      <c r="M5989" s="124"/>
      <c r="N5989" s="193">
        <v>10111459.789999999</v>
      </c>
      <c r="O5989" s="193">
        <v>0</v>
      </c>
      <c r="P5989" s="124" t="s">
        <v>1314</v>
      </c>
    </row>
    <row r="5990" spans="1:16">
      <c r="A5990" s="257" t="s">
        <v>1367</v>
      </c>
      <c r="B5990" s="124"/>
      <c r="C5990" s="125" t="s">
        <v>1367</v>
      </c>
      <c r="D5990" s="191">
        <v>43280</v>
      </c>
      <c r="E5990" s="124" t="s">
        <v>10259</v>
      </c>
      <c r="F5990" s="124" t="s">
        <v>13</v>
      </c>
      <c r="G5990" s="124">
        <v>384009</v>
      </c>
      <c r="H5990" s="124"/>
      <c r="I5990" s="128" t="s">
        <v>1392</v>
      </c>
      <c r="J5990" s="124"/>
      <c r="K5990" s="124"/>
      <c r="L5990" s="124"/>
      <c r="M5990" s="124"/>
      <c r="N5990" s="193">
        <v>3277693.87</v>
      </c>
      <c r="O5990" s="193">
        <v>0</v>
      </c>
      <c r="P5990" s="124" t="s">
        <v>1314</v>
      </c>
    </row>
    <row r="5991" spans="1:16">
      <c r="A5991" s="257" t="s">
        <v>1367</v>
      </c>
      <c r="B5991" s="124"/>
      <c r="C5991" s="125" t="s">
        <v>1367</v>
      </c>
      <c r="D5991" s="191">
        <v>43280</v>
      </c>
      <c r="E5991" s="124" t="s">
        <v>10260</v>
      </c>
      <c r="F5991" s="124" t="s">
        <v>13</v>
      </c>
      <c r="G5991" s="124">
        <v>384011</v>
      </c>
      <c r="H5991" s="124"/>
      <c r="I5991" s="128" t="s">
        <v>1392</v>
      </c>
      <c r="J5991" s="124"/>
      <c r="K5991" s="124"/>
      <c r="L5991" s="124"/>
      <c r="M5991" s="124"/>
      <c r="N5991" s="193">
        <v>868911.13</v>
      </c>
      <c r="O5991" s="193">
        <v>0</v>
      </c>
      <c r="P5991" s="124" t="s">
        <v>1314</v>
      </c>
    </row>
    <row r="5992" spans="1:16">
      <c r="A5992" s="257" t="s">
        <v>1367</v>
      </c>
      <c r="B5992" s="124"/>
      <c r="C5992" s="125" t="s">
        <v>1367</v>
      </c>
      <c r="D5992" s="191">
        <v>43280</v>
      </c>
      <c r="E5992" s="124" t="s">
        <v>10261</v>
      </c>
      <c r="F5992" s="124" t="s">
        <v>13</v>
      </c>
      <c r="G5992" s="124">
        <v>384013</v>
      </c>
      <c r="H5992" s="124"/>
      <c r="I5992" s="128" t="s">
        <v>1392</v>
      </c>
      <c r="J5992" s="124"/>
      <c r="K5992" s="124"/>
      <c r="L5992" s="124"/>
      <c r="M5992" s="124"/>
      <c r="N5992" s="193">
        <v>198228.41</v>
      </c>
      <c r="O5992" s="193">
        <v>0</v>
      </c>
      <c r="P5992" s="124" t="s">
        <v>1314</v>
      </c>
    </row>
    <row r="5993" spans="1:16">
      <c r="A5993" s="257" t="s">
        <v>1367</v>
      </c>
      <c r="B5993" s="124"/>
      <c r="C5993" s="125" t="s">
        <v>1367</v>
      </c>
      <c r="D5993" s="191">
        <v>43280</v>
      </c>
      <c r="E5993" s="124" t="s">
        <v>10262</v>
      </c>
      <c r="F5993" s="124" t="s">
        <v>13</v>
      </c>
      <c r="G5993" s="124">
        <v>384015</v>
      </c>
      <c r="H5993" s="124"/>
      <c r="I5993" s="128" t="s">
        <v>1392</v>
      </c>
      <c r="J5993" s="124"/>
      <c r="K5993" s="124"/>
      <c r="L5993" s="124"/>
      <c r="M5993" s="124"/>
      <c r="N5993" s="193">
        <v>1860314.08</v>
      </c>
      <c r="O5993" s="193">
        <v>0</v>
      </c>
      <c r="P5993" s="124" t="s">
        <v>1314</v>
      </c>
    </row>
    <row r="5994" spans="1:16">
      <c r="A5994" s="257" t="s">
        <v>1367</v>
      </c>
      <c r="B5994" s="124"/>
      <c r="C5994" s="125" t="s">
        <v>1367</v>
      </c>
      <c r="D5994" s="191">
        <v>43280</v>
      </c>
      <c r="E5994" s="124" t="s">
        <v>10263</v>
      </c>
      <c r="F5994" s="124" t="s">
        <v>13</v>
      </c>
      <c r="G5994" s="124">
        <v>384017</v>
      </c>
      <c r="H5994" s="124"/>
      <c r="I5994" s="128" t="s">
        <v>1392</v>
      </c>
      <c r="J5994" s="124"/>
      <c r="K5994" s="124"/>
      <c r="L5994" s="124"/>
      <c r="M5994" s="124"/>
      <c r="N5994" s="193">
        <v>2470264.73</v>
      </c>
      <c r="O5994" s="193">
        <v>0</v>
      </c>
      <c r="P5994" s="124" t="s">
        <v>1314</v>
      </c>
    </row>
    <row r="5995" spans="1:16">
      <c r="A5995" s="257" t="s">
        <v>1367</v>
      </c>
      <c r="B5995" s="124"/>
      <c r="C5995" s="125" t="s">
        <v>1367</v>
      </c>
      <c r="D5995" s="191">
        <v>43280</v>
      </c>
      <c r="E5995" s="124" t="s">
        <v>10264</v>
      </c>
      <c r="F5995" s="124" t="s">
        <v>13</v>
      </c>
      <c r="G5995" s="124">
        <v>384019</v>
      </c>
      <c r="H5995" s="124"/>
      <c r="I5995" s="128" t="s">
        <v>1392</v>
      </c>
      <c r="J5995" s="124"/>
      <c r="K5995" s="124"/>
      <c r="L5995" s="124"/>
      <c r="M5995" s="124"/>
      <c r="N5995" s="193">
        <v>1056592.77</v>
      </c>
      <c r="O5995" s="193">
        <v>0</v>
      </c>
      <c r="P5995" s="124" t="s">
        <v>1314</v>
      </c>
    </row>
    <row r="5996" spans="1:16">
      <c r="A5996" s="257" t="s">
        <v>1367</v>
      </c>
      <c r="B5996" s="124"/>
      <c r="C5996" s="125" t="s">
        <v>1367</v>
      </c>
      <c r="D5996" s="191">
        <v>43280</v>
      </c>
      <c r="E5996" s="124" t="s">
        <v>10265</v>
      </c>
      <c r="F5996" s="124" t="s">
        <v>13</v>
      </c>
      <c r="G5996" s="124">
        <v>384021</v>
      </c>
      <c r="H5996" s="124"/>
      <c r="I5996" s="128" t="s">
        <v>1392</v>
      </c>
      <c r="J5996" s="124"/>
      <c r="K5996" s="124"/>
      <c r="L5996" s="124"/>
      <c r="M5996" s="124"/>
      <c r="N5996" s="193">
        <v>1899821.57</v>
      </c>
      <c r="O5996" s="193">
        <v>0</v>
      </c>
      <c r="P5996" s="124" t="s">
        <v>1314</v>
      </c>
    </row>
    <row r="5997" spans="1:16">
      <c r="A5997" s="257" t="s">
        <v>1367</v>
      </c>
      <c r="B5997" s="124"/>
      <c r="C5997" s="125" t="s">
        <v>1367</v>
      </c>
      <c r="D5997" s="191">
        <v>43280</v>
      </c>
      <c r="E5997" s="124" t="s">
        <v>10266</v>
      </c>
      <c r="F5997" s="124" t="s">
        <v>13</v>
      </c>
      <c r="G5997" s="124">
        <v>384023</v>
      </c>
      <c r="H5997" s="124"/>
      <c r="I5997" s="128" t="s">
        <v>1392</v>
      </c>
      <c r="J5997" s="124"/>
      <c r="K5997" s="124"/>
      <c r="L5997" s="124"/>
      <c r="M5997" s="124"/>
      <c r="N5997" s="193">
        <v>5218083.1500000004</v>
      </c>
      <c r="O5997" s="193">
        <v>0</v>
      </c>
      <c r="P5997" s="124" t="s">
        <v>1314</v>
      </c>
    </row>
    <row r="5998" spans="1:16">
      <c r="A5998" s="257" t="s">
        <v>1367</v>
      </c>
      <c r="B5998" s="124"/>
      <c r="C5998" s="125" t="s">
        <v>1367</v>
      </c>
      <c r="D5998" s="191">
        <v>43280</v>
      </c>
      <c r="E5998" s="124" t="s">
        <v>10267</v>
      </c>
      <c r="F5998" s="124" t="s">
        <v>13</v>
      </c>
      <c r="G5998" s="124">
        <v>384025</v>
      </c>
      <c r="H5998" s="124"/>
      <c r="I5998" s="128" t="s">
        <v>1392</v>
      </c>
      <c r="J5998" s="124"/>
      <c r="K5998" s="124"/>
      <c r="L5998" s="124"/>
      <c r="M5998" s="124"/>
      <c r="N5998" s="193">
        <v>2902056.12</v>
      </c>
      <c r="O5998" s="193">
        <v>0</v>
      </c>
      <c r="P5998" s="124" t="s">
        <v>1314</v>
      </c>
    </row>
    <row r="5999" spans="1:16">
      <c r="A5999" s="257" t="s">
        <v>1367</v>
      </c>
      <c r="B5999" s="124"/>
      <c r="C5999" s="125" t="s">
        <v>1367</v>
      </c>
      <c r="D5999" s="191">
        <v>43280</v>
      </c>
      <c r="E5999" s="124" t="s">
        <v>10268</v>
      </c>
      <c r="F5999" s="124" t="s">
        <v>13</v>
      </c>
      <c r="G5999" s="124">
        <v>384027</v>
      </c>
      <c r="H5999" s="124"/>
      <c r="I5999" s="128" t="s">
        <v>1392</v>
      </c>
      <c r="J5999" s="124"/>
      <c r="K5999" s="124"/>
      <c r="L5999" s="124"/>
      <c r="M5999" s="124"/>
      <c r="N5999" s="193">
        <v>6784872.2999999998</v>
      </c>
      <c r="O5999" s="193">
        <v>0</v>
      </c>
      <c r="P5999" s="124" t="s">
        <v>1314</v>
      </c>
    </row>
    <row r="6000" spans="1:16">
      <c r="A6000" s="257" t="s">
        <v>1367</v>
      </c>
      <c r="B6000" s="124"/>
      <c r="C6000" s="125" t="s">
        <v>1367</v>
      </c>
      <c r="D6000" s="191">
        <v>43280</v>
      </c>
      <c r="E6000" s="124" t="s">
        <v>10269</v>
      </c>
      <c r="F6000" s="124" t="s">
        <v>13</v>
      </c>
      <c r="G6000" s="124">
        <v>384029</v>
      </c>
      <c r="H6000" s="124"/>
      <c r="I6000" s="128" t="s">
        <v>1392</v>
      </c>
      <c r="J6000" s="124"/>
      <c r="K6000" s="124"/>
      <c r="L6000" s="124"/>
      <c r="M6000" s="124"/>
      <c r="N6000" s="193">
        <v>4420251.5599999996</v>
      </c>
      <c r="O6000" s="193">
        <v>0</v>
      </c>
      <c r="P6000" s="124" t="s">
        <v>1314</v>
      </c>
    </row>
    <row r="6001" spans="1:16">
      <c r="A6001" s="257" t="s">
        <v>1367</v>
      </c>
      <c r="B6001" s="124"/>
      <c r="C6001" s="125" t="s">
        <v>1367</v>
      </c>
      <c r="D6001" s="191">
        <v>43280</v>
      </c>
      <c r="E6001" s="124" t="s">
        <v>10270</v>
      </c>
      <c r="F6001" s="124" t="s">
        <v>13</v>
      </c>
      <c r="G6001" s="124">
        <v>384031</v>
      </c>
      <c r="H6001" s="124"/>
      <c r="I6001" s="128" t="s">
        <v>1392</v>
      </c>
      <c r="J6001" s="124"/>
      <c r="K6001" s="124"/>
      <c r="L6001" s="124"/>
      <c r="M6001" s="124"/>
      <c r="N6001" s="193">
        <v>5747482.6600000001</v>
      </c>
      <c r="O6001" s="193">
        <v>0</v>
      </c>
      <c r="P6001" s="124" t="s">
        <v>1314</v>
      </c>
    </row>
    <row r="6002" spans="1:16">
      <c r="A6002" s="257" t="s">
        <v>1367</v>
      </c>
      <c r="B6002" s="124"/>
      <c r="C6002" s="125" t="s">
        <v>1367</v>
      </c>
      <c r="D6002" s="191">
        <v>43280</v>
      </c>
      <c r="E6002" s="124" t="s">
        <v>10271</v>
      </c>
      <c r="F6002" s="124" t="s">
        <v>13</v>
      </c>
      <c r="G6002" s="124">
        <v>384033</v>
      </c>
      <c r="H6002" s="124"/>
      <c r="I6002" s="128" t="s">
        <v>1392</v>
      </c>
      <c r="J6002" s="124"/>
      <c r="K6002" s="124"/>
      <c r="L6002" s="124"/>
      <c r="M6002" s="124"/>
      <c r="N6002" s="193">
        <v>2458339.17</v>
      </c>
      <c r="O6002" s="193">
        <v>0</v>
      </c>
      <c r="P6002" s="124" t="s">
        <v>1314</v>
      </c>
    </row>
    <row r="6003" spans="1:16">
      <c r="A6003" s="257" t="s">
        <v>1367</v>
      </c>
      <c r="B6003" s="124"/>
      <c r="C6003" s="125" t="s">
        <v>1367</v>
      </c>
      <c r="D6003" s="191">
        <v>43280</v>
      </c>
      <c r="E6003" s="124" t="s">
        <v>10272</v>
      </c>
      <c r="F6003" s="124" t="s">
        <v>13</v>
      </c>
      <c r="G6003" s="124">
        <v>384035</v>
      </c>
      <c r="H6003" s="124"/>
      <c r="I6003" s="128" t="s">
        <v>1392</v>
      </c>
      <c r="J6003" s="124"/>
      <c r="K6003" s="124"/>
      <c r="L6003" s="124"/>
      <c r="M6003" s="124"/>
      <c r="N6003" s="193">
        <v>15786136.23</v>
      </c>
      <c r="O6003" s="193">
        <v>0</v>
      </c>
      <c r="P6003" s="124" t="s">
        <v>1314</v>
      </c>
    </row>
    <row r="6004" spans="1:16">
      <c r="A6004" s="257" t="s">
        <v>1367</v>
      </c>
      <c r="B6004" s="124"/>
      <c r="C6004" s="125" t="s">
        <v>1367</v>
      </c>
      <c r="D6004" s="191">
        <v>43280</v>
      </c>
      <c r="E6004" s="124" t="s">
        <v>10273</v>
      </c>
      <c r="F6004" s="124" t="s">
        <v>13</v>
      </c>
      <c r="G6004" s="124">
        <v>384037</v>
      </c>
      <c r="H6004" s="124"/>
      <c r="I6004" s="128" t="s">
        <v>1392</v>
      </c>
      <c r="J6004" s="124"/>
      <c r="K6004" s="124"/>
      <c r="L6004" s="124"/>
      <c r="M6004" s="124"/>
      <c r="N6004" s="193">
        <v>6752117.2400000002</v>
      </c>
      <c r="O6004" s="193">
        <v>0</v>
      </c>
      <c r="P6004" s="124" t="s">
        <v>1314</v>
      </c>
    </row>
    <row r="6005" spans="1:16">
      <c r="A6005" s="257" t="s">
        <v>1367</v>
      </c>
      <c r="B6005" s="124"/>
      <c r="C6005" s="125" t="s">
        <v>1367</v>
      </c>
      <c r="D6005" s="191">
        <v>43280</v>
      </c>
      <c r="E6005" s="124" t="s">
        <v>10274</v>
      </c>
      <c r="F6005" s="124" t="s">
        <v>13</v>
      </c>
      <c r="G6005" s="124">
        <v>384039</v>
      </c>
      <c r="H6005" s="124"/>
      <c r="I6005" s="128" t="s">
        <v>1392</v>
      </c>
      <c r="J6005" s="124"/>
      <c r="K6005" s="124"/>
      <c r="L6005" s="124"/>
      <c r="M6005" s="124"/>
      <c r="N6005" s="193">
        <v>12140740.050000001</v>
      </c>
      <c r="O6005" s="193">
        <v>0</v>
      </c>
      <c r="P6005" s="124" t="s">
        <v>1314</v>
      </c>
    </row>
    <row r="6006" spans="1:16">
      <c r="A6006" s="257" t="s">
        <v>1367</v>
      </c>
      <c r="B6006" s="124"/>
      <c r="C6006" s="125" t="s">
        <v>1367</v>
      </c>
      <c r="D6006" s="191">
        <v>43280</v>
      </c>
      <c r="E6006" s="124" t="s">
        <v>10275</v>
      </c>
      <c r="F6006" s="124" t="s">
        <v>13</v>
      </c>
      <c r="G6006" s="124">
        <v>384041</v>
      </c>
      <c r="H6006" s="124"/>
      <c r="I6006" s="128" t="s">
        <v>1392</v>
      </c>
      <c r="J6006" s="124"/>
      <c r="K6006" s="124"/>
      <c r="L6006" s="124"/>
      <c r="M6006" s="124"/>
      <c r="N6006" s="193">
        <v>2233662.58</v>
      </c>
      <c r="O6006" s="193">
        <v>0</v>
      </c>
      <c r="P6006" s="124" t="s">
        <v>1314</v>
      </c>
    </row>
    <row r="6007" spans="1:16">
      <c r="A6007" s="257" t="s">
        <v>1367</v>
      </c>
      <c r="B6007" s="124"/>
      <c r="C6007" s="125" t="s">
        <v>1367</v>
      </c>
      <c r="D6007" s="191">
        <v>43280</v>
      </c>
      <c r="E6007" s="124" t="s">
        <v>10276</v>
      </c>
      <c r="F6007" s="124" t="s">
        <v>13</v>
      </c>
      <c r="G6007" s="124">
        <v>384043</v>
      </c>
      <c r="H6007" s="124"/>
      <c r="I6007" s="128" t="s">
        <v>1392</v>
      </c>
      <c r="J6007" s="124"/>
      <c r="K6007" s="124"/>
      <c r="L6007" s="124"/>
      <c r="M6007" s="124"/>
      <c r="N6007" s="193">
        <v>2904345.3</v>
      </c>
      <c r="O6007" s="193">
        <v>0</v>
      </c>
      <c r="P6007" s="124" t="s">
        <v>1314</v>
      </c>
    </row>
    <row r="6008" spans="1:16">
      <c r="A6008" s="257" t="s">
        <v>1367</v>
      </c>
      <c r="B6008" s="124"/>
      <c r="C6008" s="125" t="s">
        <v>1367</v>
      </c>
      <c r="D6008" s="191">
        <v>43280</v>
      </c>
      <c r="E6008" s="124" t="s">
        <v>10277</v>
      </c>
      <c r="F6008" s="124" t="s">
        <v>13</v>
      </c>
      <c r="G6008" s="124">
        <v>384045</v>
      </c>
      <c r="H6008" s="124"/>
      <c r="I6008" s="128" t="s">
        <v>1392</v>
      </c>
      <c r="J6008" s="124"/>
      <c r="K6008" s="124"/>
      <c r="L6008" s="124"/>
      <c r="M6008" s="124"/>
      <c r="N6008" s="193">
        <v>1242259.6299999999</v>
      </c>
      <c r="O6008" s="193">
        <v>0</v>
      </c>
      <c r="P6008" s="124" t="s">
        <v>1314</v>
      </c>
    </row>
    <row r="6009" spans="1:16">
      <c r="A6009" s="257" t="s">
        <v>1367</v>
      </c>
      <c r="B6009" s="124"/>
      <c r="C6009" s="125" t="s">
        <v>1367</v>
      </c>
      <c r="D6009" s="191">
        <v>43280</v>
      </c>
      <c r="E6009" s="124" t="s">
        <v>10278</v>
      </c>
      <c r="F6009" s="124" t="s">
        <v>13</v>
      </c>
      <c r="G6009" s="124">
        <v>384047</v>
      </c>
      <c r="H6009" s="124"/>
      <c r="I6009" s="128" t="s">
        <v>1392</v>
      </c>
      <c r="J6009" s="124"/>
      <c r="K6009" s="124"/>
      <c r="L6009" s="124"/>
      <c r="M6009" s="124"/>
      <c r="N6009" s="193">
        <v>20138620.120000001</v>
      </c>
      <c r="O6009" s="193">
        <v>0</v>
      </c>
      <c r="P6009" s="124" t="s">
        <v>1314</v>
      </c>
    </row>
    <row r="6010" spans="1:16">
      <c r="A6010" s="257" t="s">
        <v>1367</v>
      </c>
      <c r="B6010" s="124"/>
      <c r="C6010" s="125" t="s">
        <v>1367</v>
      </c>
      <c r="D6010" s="191">
        <v>43280</v>
      </c>
      <c r="E6010" s="124" t="s">
        <v>10279</v>
      </c>
      <c r="F6010" s="124" t="s">
        <v>13</v>
      </c>
      <c r="G6010" s="124">
        <v>384049</v>
      </c>
      <c r="H6010" s="124"/>
      <c r="I6010" s="128" t="s">
        <v>1392</v>
      </c>
      <c r="J6010" s="124"/>
      <c r="K6010" s="124"/>
      <c r="L6010" s="124"/>
      <c r="M6010" s="124"/>
      <c r="N6010" s="193">
        <v>19745657.370000001</v>
      </c>
      <c r="O6010" s="193">
        <v>0</v>
      </c>
      <c r="P6010" s="124" t="s">
        <v>1314</v>
      </c>
    </row>
    <row r="6011" spans="1:16">
      <c r="A6011" s="257" t="s">
        <v>1367</v>
      </c>
      <c r="B6011" s="124"/>
      <c r="C6011" s="125" t="s">
        <v>1367</v>
      </c>
      <c r="D6011" s="191">
        <v>43280</v>
      </c>
      <c r="E6011" s="124" t="s">
        <v>10280</v>
      </c>
      <c r="F6011" s="124" t="s">
        <v>13</v>
      </c>
      <c r="G6011" s="124">
        <v>384051</v>
      </c>
      <c r="H6011" s="124"/>
      <c r="I6011" s="128" t="s">
        <v>1392</v>
      </c>
      <c r="J6011" s="124"/>
      <c r="K6011" s="124"/>
      <c r="L6011" s="124"/>
      <c r="M6011" s="124"/>
      <c r="N6011" s="193">
        <v>25320708.370000001</v>
      </c>
      <c r="O6011" s="193">
        <v>0</v>
      </c>
      <c r="P6011" s="124" t="s">
        <v>1314</v>
      </c>
    </row>
    <row r="6012" spans="1:16">
      <c r="A6012" s="257" t="s">
        <v>1367</v>
      </c>
      <c r="B6012" s="124"/>
      <c r="C6012" s="125" t="s">
        <v>1367</v>
      </c>
      <c r="D6012" s="191">
        <v>43280</v>
      </c>
      <c r="E6012" s="124" t="s">
        <v>10281</v>
      </c>
      <c r="F6012" s="124" t="s">
        <v>13</v>
      </c>
      <c r="G6012" s="124">
        <v>384053</v>
      </c>
      <c r="H6012" s="124"/>
      <c r="I6012" s="128" t="s">
        <v>1392</v>
      </c>
      <c r="J6012" s="124"/>
      <c r="K6012" s="124"/>
      <c r="L6012" s="124"/>
      <c r="M6012" s="124"/>
      <c r="N6012" s="193">
        <v>9752227.7899999991</v>
      </c>
      <c r="O6012" s="193">
        <v>0</v>
      </c>
      <c r="P6012" s="124" t="s">
        <v>1314</v>
      </c>
    </row>
    <row r="6013" spans="1:16">
      <c r="A6013" s="257" t="s">
        <v>1367</v>
      </c>
      <c r="B6013" s="124"/>
      <c r="C6013" s="125" t="s">
        <v>1367</v>
      </c>
      <c r="D6013" s="191">
        <v>43280</v>
      </c>
      <c r="E6013" s="124" t="s">
        <v>10282</v>
      </c>
      <c r="F6013" s="124" t="s">
        <v>13</v>
      </c>
      <c r="G6013" s="124">
        <v>384055</v>
      </c>
      <c r="H6013" s="124"/>
      <c r="I6013" s="128" t="s">
        <v>1392</v>
      </c>
      <c r="J6013" s="124"/>
      <c r="K6013" s="124"/>
      <c r="L6013" s="124"/>
      <c r="M6013" s="124"/>
      <c r="N6013" s="193">
        <v>116390059.87</v>
      </c>
      <c r="O6013" s="193">
        <v>0</v>
      </c>
      <c r="P6013" s="124" t="s">
        <v>1314</v>
      </c>
    </row>
    <row r="6014" spans="1:16">
      <c r="A6014" s="257" t="s">
        <v>1367</v>
      </c>
      <c r="B6014" s="124"/>
      <c r="C6014" s="125" t="s">
        <v>1367</v>
      </c>
      <c r="D6014" s="191">
        <v>43280</v>
      </c>
      <c r="E6014" s="124" t="s">
        <v>10283</v>
      </c>
      <c r="F6014" s="124" t="s">
        <v>13</v>
      </c>
      <c r="G6014" s="124">
        <v>384057</v>
      </c>
      <c r="H6014" s="124"/>
      <c r="I6014" s="128" t="s">
        <v>1392</v>
      </c>
      <c r="J6014" s="124"/>
      <c r="K6014" s="124"/>
      <c r="L6014" s="124"/>
      <c r="M6014" s="124"/>
      <c r="N6014" s="193">
        <v>50024381.07</v>
      </c>
      <c r="O6014" s="193">
        <v>0</v>
      </c>
      <c r="P6014" s="124" t="s">
        <v>1314</v>
      </c>
    </row>
    <row r="6015" spans="1:16">
      <c r="A6015" s="257" t="s">
        <v>1367</v>
      </c>
      <c r="B6015" s="124"/>
      <c r="C6015" s="125" t="s">
        <v>1367</v>
      </c>
      <c r="D6015" s="191">
        <v>43280</v>
      </c>
      <c r="E6015" s="124" t="s">
        <v>10284</v>
      </c>
      <c r="F6015" s="124" t="s">
        <v>13</v>
      </c>
      <c r="G6015" s="124">
        <v>384059</v>
      </c>
      <c r="H6015" s="124"/>
      <c r="I6015" s="128" t="s">
        <v>1392</v>
      </c>
      <c r="J6015" s="124"/>
      <c r="K6015" s="124"/>
      <c r="L6015" s="124"/>
      <c r="M6015" s="124"/>
      <c r="N6015" s="193">
        <v>8655567.4100000001</v>
      </c>
      <c r="O6015" s="193">
        <v>0</v>
      </c>
      <c r="P6015" s="124" t="s">
        <v>1314</v>
      </c>
    </row>
    <row r="6016" spans="1:16">
      <c r="A6016" s="257" t="s">
        <v>1367</v>
      </c>
      <c r="B6016" s="124"/>
      <c r="C6016" s="125" t="s">
        <v>1367</v>
      </c>
      <c r="D6016" s="191">
        <v>43280</v>
      </c>
      <c r="E6016" s="124" t="s">
        <v>10285</v>
      </c>
      <c r="F6016" s="124" t="s">
        <v>13</v>
      </c>
      <c r="G6016" s="124">
        <v>384061</v>
      </c>
      <c r="H6016" s="124"/>
      <c r="I6016" s="128" t="s">
        <v>1392</v>
      </c>
      <c r="J6016" s="124"/>
      <c r="K6016" s="124"/>
      <c r="L6016" s="124"/>
      <c r="M6016" s="124"/>
      <c r="N6016" s="193">
        <v>10548.48</v>
      </c>
      <c r="O6016" s="193">
        <v>0</v>
      </c>
      <c r="P6016" s="124" t="s">
        <v>1314</v>
      </c>
    </row>
    <row r="6017" spans="1:16">
      <c r="A6017" s="257" t="s">
        <v>1367</v>
      </c>
      <c r="B6017" s="124"/>
      <c r="C6017" s="125" t="s">
        <v>1367</v>
      </c>
      <c r="D6017" s="191">
        <v>43280</v>
      </c>
      <c r="E6017" s="124" t="s">
        <v>10286</v>
      </c>
      <c r="F6017" s="124" t="s">
        <v>13</v>
      </c>
      <c r="G6017" s="124">
        <v>384063</v>
      </c>
      <c r="H6017" s="124"/>
      <c r="I6017" s="128" t="s">
        <v>1392</v>
      </c>
      <c r="J6017" s="124"/>
      <c r="K6017" s="124"/>
      <c r="L6017" s="124"/>
      <c r="M6017" s="124"/>
      <c r="N6017" s="193">
        <v>18585.39</v>
      </c>
      <c r="O6017" s="193">
        <v>0</v>
      </c>
      <c r="P6017" s="124" t="s">
        <v>1314</v>
      </c>
    </row>
    <row r="6018" spans="1:16">
      <c r="A6018" s="257" t="s">
        <v>1367</v>
      </c>
      <c r="B6018" s="124"/>
      <c r="C6018" s="125" t="s">
        <v>1367</v>
      </c>
      <c r="D6018" s="191">
        <v>43280</v>
      </c>
      <c r="E6018" s="124" t="s">
        <v>10287</v>
      </c>
      <c r="F6018" s="124" t="s">
        <v>13</v>
      </c>
      <c r="G6018" s="124">
        <v>384065</v>
      </c>
      <c r="H6018" s="124"/>
      <c r="I6018" s="128" t="s">
        <v>1392</v>
      </c>
      <c r="J6018" s="124"/>
      <c r="K6018" s="124"/>
      <c r="L6018" s="124"/>
      <c r="M6018" s="124"/>
      <c r="N6018" s="193">
        <v>1124.01</v>
      </c>
      <c r="O6018" s="193">
        <v>0</v>
      </c>
      <c r="P6018" s="124" t="s">
        <v>1314</v>
      </c>
    </row>
    <row r="6019" spans="1:16">
      <c r="A6019" s="257" t="s">
        <v>1367</v>
      </c>
      <c r="B6019" s="124"/>
      <c r="C6019" s="125" t="s">
        <v>1367</v>
      </c>
      <c r="D6019" s="191">
        <v>43280</v>
      </c>
      <c r="E6019" s="124" t="s">
        <v>10288</v>
      </c>
      <c r="F6019" s="124" t="s">
        <v>13</v>
      </c>
      <c r="G6019" s="124">
        <v>384067</v>
      </c>
      <c r="H6019" s="124"/>
      <c r="I6019" s="128" t="s">
        <v>1392</v>
      </c>
      <c r="J6019" s="124"/>
      <c r="K6019" s="124"/>
      <c r="L6019" s="124"/>
      <c r="M6019" s="124"/>
      <c r="N6019" s="193">
        <v>4926.99</v>
      </c>
      <c r="O6019" s="193">
        <v>0</v>
      </c>
      <c r="P6019" s="124" t="s">
        <v>1314</v>
      </c>
    </row>
    <row r="6020" spans="1:16">
      <c r="A6020" s="257" t="s">
        <v>1367</v>
      </c>
      <c r="B6020" s="124"/>
      <c r="C6020" s="125" t="s">
        <v>1367</v>
      </c>
      <c r="D6020" s="191">
        <v>43280</v>
      </c>
      <c r="E6020" s="124" t="s">
        <v>10289</v>
      </c>
      <c r="F6020" s="124" t="s">
        <v>13</v>
      </c>
      <c r="G6020" s="124">
        <v>384069</v>
      </c>
      <c r="H6020" s="124"/>
      <c r="I6020" s="128" t="s">
        <v>1392</v>
      </c>
      <c r="J6020" s="124"/>
      <c r="K6020" s="124"/>
      <c r="L6020" s="124"/>
      <c r="M6020" s="124"/>
      <c r="N6020" s="193">
        <v>17592.47</v>
      </c>
      <c r="O6020" s="193">
        <v>0</v>
      </c>
      <c r="P6020" s="124" t="s">
        <v>1314</v>
      </c>
    </row>
    <row r="6021" spans="1:16">
      <c r="A6021" s="257" t="s">
        <v>1367</v>
      </c>
      <c r="B6021" s="124"/>
      <c r="C6021" s="125" t="s">
        <v>1367</v>
      </c>
      <c r="D6021" s="191">
        <v>43280</v>
      </c>
      <c r="E6021" s="124" t="s">
        <v>10290</v>
      </c>
      <c r="F6021" s="124" t="s">
        <v>13</v>
      </c>
      <c r="G6021" s="124">
        <v>384071</v>
      </c>
      <c r="H6021" s="124"/>
      <c r="I6021" s="128" t="s">
        <v>1392</v>
      </c>
      <c r="J6021" s="124"/>
      <c r="K6021" s="124"/>
      <c r="L6021" s="124"/>
      <c r="M6021" s="124"/>
      <c r="N6021" s="193">
        <v>17592.47</v>
      </c>
      <c r="O6021" s="193">
        <v>0</v>
      </c>
      <c r="P6021" s="124" t="s">
        <v>1314</v>
      </c>
    </row>
    <row r="6022" spans="1:16">
      <c r="A6022" s="257" t="s">
        <v>1367</v>
      </c>
      <c r="B6022" s="124"/>
      <c r="C6022" s="125" t="s">
        <v>1367</v>
      </c>
      <c r="D6022" s="191">
        <v>43280</v>
      </c>
      <c r="E6022" s="124" t="s">
        <v>10291</v>
      </c>
      <c r="F6022" s="124" t="s">
        <v>13</v>
      </c>
      <c r="G6022" s="124">
        <v>384073</v>
      </c>
      <c r="H6022" s="124"/>
      <c r="I6022" s="128" t="s">
        <v>1392</v>
      </c>
      <c r="J6022" s="124"/>
      <c r="K6022" s="124"/>
      <c r="L6022" s="124"/>
      <c r="M6022" s="124"/>
      <c r="N6022" s="193">
        <v>17592.47</v>
      </c>
      <c r="O6022" s="193">
        <v>0</v>
      </c>
      <c r="P6022" s="124" t="s">
        <v>1314</v>
      </c>
    </row>
    <row r="6023" spans="1:16">
      <c r="A6023" s="257" t="s">
        <v>1367</v>
      </c>
      <c r="B6023" s="124"/>
      <c r="C6023" s="125" t="s">
        <v>1367</v>
      </c>
      <c r="D6023" s="191">
        <v>43280</v>
      </c>
      <c r="E6023" s="124" t="s">
        <v>10292</v>
      </c>
      <c r="F6023" s="124" t="s">
        <v>13</v>
      </c>
      <c r="G6023" s="124">
        <v>384075</v>
      </c>
      <c r="H6023" s="124"/>
      <c r="I6023" s="128" t="s">
        <v>1392</v>
      </c>
      <c r="J6023" s="124"/>
      <c r="K6023" s="124"/>
      <c r="L6023" s="124"/>
      <c r="M6023" s="124"/>
      <c r="N6023" s="193">
        <v>17592.47</v>
      </c>
      <c r="O6023" s="193">
        <v>0</v>
      </c>
      <c r="P6023" s="124" t="s">
        <v>1314</v>
      </c>
    </row>
    <row r="6024" spans="1:16">
      <c r="A6024" s="257" t="s">
        <v>1367</v>
      </c>
      <c r="B6024" s="124"/>
      <c r="C6024" s="125" t="s">
        <v>1367</v>
      </c>
      <c r="D6024" s="191">
        <v>43280</v>
      </c>
      <c r="E6024" s="124" t="s">
        <v>10293</v>
      </c>
      <c r="F6024" s="124" t="s">
        <v>13</v>
      </c>
      <c r="G6024" s="124">
        <v>384077</v>
      </c>
      <c r="H6024" s="124"/>
      <c r="I6024" s="128" t="s">
        <v>1392</v>
      </c>
      <c r="J6024" s="124"/>
      <c r="K6024" s="124"/>
      <c r="L6024" s="124"/>
      <c r="M6024" s="124"/>
      <c r="N6024" s="193">
        <v>17592.47</v>
      </c>
      <c r="O6024" s="193">
        <v>0</v>
      </c>
      <c r="P6024" s="124" t="s">
        <v>1314</v>
      </c>
    </row>
    <row r="6025" spans="1:16">
      <c r="A6025" s="257" t="s">
        <v>1367</v>
      </c>
      <c r="B6025" s="124"/>
      <c r="C6025" s="125" t="s">
        <v>1367</v>
      </c>
      <c r="D6025" s="191">
        <v>43280</v>
      </c>
      <c r="E6025" s="124" t="s">
        <v>10294</v>
      </c>
      <c r="F6025" s="124" t="s">
        <v>13</v>
      </c>
      <c r="G6025" s="124">
        <v>384079</v>
      </c>
      <c r="H6025" s="124"/>
      <c r="I6025" s="128" t="s">
        <v>1392</v>
      </c>
      <c r="J6025" s="124"/>
      <c r="K6025" s="124"/>
      <c r="L6025" s="124"/>
      <c r="M6025" s="124"/>
      <c r="N6025" s="193">
        <v>333495.88</v>
      </c>
      <c r="O6025" s="193">
        <v>0</v>
      </c>
      <c r="P6025" s="124" t="s">
        <v>1314</v>
      </c>
    </row>
    <row r="6026" spans="1:16">
      <c r="A6026" s="257" t="s">
        <v>1367</v>
      </c>
      <c r="B6026" s="124"/>
      <c r="C6026" s="125" t="s">
        <v>1367</v>
      </c>
      <c r="D6026" s="191">
        <v>43280</v>
      </c>
      <c r="E6026" s="124" t="s">
        <v>10295</v>
      </c>
      <c r="F6026" s="124" t="s">
        <v>13</v>
      </c>
      <c r="G6026" s="124">
        <v>384081</v>
      </c>
      <c r="H6026" s="124"/>
      <c r="I6026" s="128" t="s">
        <v>1392</v>
      </c>
      <c r="J6026" s="124"/>
      <c r="K6026" s="124"/>
      <c r="L6026" s="124"/>
      <c r="M6026" s="124"/>
      <c r="N6026" s="193">
        <v>6568.52</v>
      </c>
      <c r="O6026" s="193">
        <v>0</v>
      </c>
      <c r="P6026" s="124" t="s">
        <v>1314</v>
      </c>
    </row>
    <row r="6027" spans="1:16">
      <c r="A6027" s="257" t="s">
        <v>1367</v>
      </c>
      <c r="B6027" s="124"/>
      <c r="C6027" s="125" t="s">
        <v>1367</v>
      </c>
      <c r="D6027" s="191">
        <v>43280</v>
      </c>
      <c r="E6027" s="124" t="s">
        <v>10296</v>
      </c>
      <c r="F6027" s="124" t="s">
        <v>13</v>
      </c>
      <c r="G6027" s="124">
        <v>384083</v>
      </c>
      <c r="H6027" s="124"/>
      <c r="I6027" s="128" t="s">
        <v>1392</v>
      </c>
      <c r="J6027" s="124"/>
      <c r="K6027" s="124"/>
      <c r="L6027" s="124"/>
      <c r="M6027" s="124"/>
      <c r="N6027" s="193">
        <v>3728.07</v>
      </c>
      <c r="O6027" s="193">
        <v>0</v>
      </c>
      <c r="P6027" s="124" t="s">
        <v>1314</v>
      </c>
    </row>
    <row r="6028" spans="1:16">
      <c r="A6028" s="257" t="s">
        <v>1367</v>
      </c>
      <c r="B6028" s="124"/>
      <c r="C6028" s="125" t="s">
        <v>1367</v>
      </c>
      <c r="D6028" s="191">
        <v>43280</v>
      </c>
      <c r="E6028" s="124" t="s">
        <v>10297</v>
      </c>
      <c r="F6028" s="124" t="s">
        <v>13</v>
      </c>
      <c r="G6028" s="124">
        <v>384085</v>
      </c>
      <c r="H6028" s="124"/>
      <c r="I6028" s="128" t="s">
        <v>1392</v>
      </c>
      <c r="J6028" s="124"/>
      <c r="K6028" s="124"/>
      <c r="L6028" s="124"/>
      <c r="M6028" s="124"/>
      <c r="N6028" s="193">
        <v>397.26</v>
      </c>
      <c r="O6028" s="193">
        <v>0</v>
      </c>
      <c r="P6028" s="124" t="s">
        <v>1314</v>
      </c>
    </row>
    <row r="6029" spans="1:16">
      <c r="A6029" s="257" t="s">
        <v>1367</v>
      </c>
      <c r="B6029" s="124"/>
      <c r="C6029" s="125" t="s">
        <v>1367</v>
      </c>
      <c r="D6029" s="191">
        <v>43280</v>
      </c>
      <c r="E6029" s="124" t="s">
        <v>10298</v>
      </c>
      <c r="F6029" s="124" t="s">
        <v>13</v>
      </c>
      <c r="G6029" s="124">
        <v>384087</v>
      </c>
      <c r="H6029" s="124"/>
      <c r="I6029" s="128" t="s">
        <v>1392</v>
      </c>
      <c r="J6029" s="124"/>
      <c r="K6029" s="124"/>
      <c r="L6029" s="124"/>
      <c r="M6029" s="124"/>
      <c r="N6029" s="193">
        <v>1741.27</v>
      </c>
      <c r="O6029" s="193">
        <v>0</v>
      </c>
      <c r="P6029" s="124" t="s">
        <v>1314</v>
      </c>
    </row>
    <row r="6030" spans="1:16">
      <c r="A6030" s="257" t="s">
        <v>1367</v>
      </c>
      <c r="B6030" s="124"/>
      <c r="C6030" s="125" t="s">
        <v>1367</v>
      </c>
      <c r="D6030" s="191">
        <v>43280</v>
      </c>
      <c r="E6030" s="124" t="s">
        <v>10299</v>
      </c>
      <c r="F6030" s="124" t="s">
        <v>13</v>
      </c>
      <c r="G6030" s="124">
        <v>384089</v>
      </c>
      <c r="H6030" s="124"/>
      <c r="I6030" s="128" t="s">
        <v>1392</v>
      </c>
      <c r="J6030" s="124"/>
      <c r="K6030" s="124"/>
      <c r="L6030" s="124"/>
      <c r="M6030" s="124"/>
      <c r="N6030" s="193">
        <v>6217.56</v>
      </c>
      <c r="O6030" s="193">
        <v>0</v>
      </c>
      <c r="P6030" s="124" t="s">
        <v>1314</v>
      </c>
    </row>
    <row r="6031" spans="1:16">
      <c r="A6031" s="257" t="s">
        <v>1367</v>
      </c>
      <c r="B6031" s="124"/>
      <c r="C6031" s="125" t="s">
        <v>1367</v>
      </c>
      <c r="D6031" s="191">
        <v>43280</v>
      </c>
      <c r="E6031" s="124" t="s">
        <v>10300</v>
      </c>
      <c r="F6031" s="124" t="s">
        <v>13</v>
      </c>
      <c r="G6031" s="124">
        <v>384091</v>
      </c>
      <c r="H6031" s="124"/>
      <c r="I6031" s="128" t="s">
        <v>1392</v>
      </c>
      <c r="J6031" s="124"/>
      <c r="K6031" s="124"/>
      <c r="L6031" s="124"/>
      <c r="M6031" s="124"/>
      <c r="N6031" s="193">
        <v>6217.56</v>
      </c>
      <c r="O6031" s="193">
        <v>0</v>
      </c>
      <c r="P6031" s="124" t="s">
        <v>1314</v>
      </c>
    </row>
    <row r="6032" spans="1:16">
      <c r="A6032" s="257" t="s">
        <v>1367</v>
      </c>
      <c r="B6032" s="124"/>
      <c r="C6032" s="125" t="s">
        <v>1367</v>
      </c>
      <c r="D6032" s="191">
        <v>43280</v>
      </c>
      <c r="E6032" s="124" t="s">
        <v>10301</v>
      </c>
      <c r="F6032" s="124" t="s">
        <v>13</v>
      </c>
      <c r="G6032" s="124">
        <v>384093</v>
      </c>
      <c r="H6032" s="124"/>
      <c r="I6032" s="128" t="s">
        <v>1392</v>
      </c>
      <c r="J6032" s="124"/>
      <c r="K6032" s="124"/>
      <c r="L6032" s="124"/>
      <c r="M6032" s="124"/>
      <c r="N6032" s="193">
        <v>6217.56</v>
      </c>
      <c r="O6032" s="193">
        <v>0</v>
      </c>
      <c r="P6032" s="124" t="s">
        <v>1314</v>
      </c>
    </row>
    <row r="6033" spans="1:16">
      <c r="A6033" s="257" t="s">
        <v>1367</v>
      </c>
      <c r="B6033" s="124"/>
      <c r="C6033" s="125" t="s">
        <v>1367</v>
      </c>
      <c r="D6033" s="191">
        <v>43280</v>
      </c>
      <c r="E6033" s="124" t="s">
        <v>10302</v>
      </c>
      <c r="F6033" s="124" t="s">
        <v>13</v>
      </c>
      <c r="G6033" s="124">
        <v>384095</v>
      </c>
      <c r="H6033" s="124"/>
      <c r="I6033" s="128" t="s">
        <v>1392</v>
      </c>
      <c r="J6033" s="124"/>
      <c r="K6033" s="124"/>
      <c r="L6033" s="124"/>
      <c r="M6033" s="124"/>
      <c r="N6033" s="193">
        <v>6217.56</v>
      </c>
      <c r="O6033" s="193">
        <v>0</v>
      </c>
      <c r="P6033" s="124" t="s">
        <v>1314</v>
      </c>
    </row>
    <row r="6034" spans="1:16">
      <c r="A6034" s="257" t="s">
        <v>1367</v>
      </c>
      <c r="B6034" s="124"/>
      <c r="C6034" s="125" t="s">
        <v>1367</v>
      </c>
      <c r="D6034" s="191">
        <v>43280</v>
      </c>
      <c r="E6034" s="124" t="s">
        <v>10303</v>
      </c>
      <c r="F6034" s="124" t="s">
        <v>13</v>
      </c>
      <c r="G6034" s="124">
        <v>384097</v>
      </c>
      <c r="H6034" s="124"/>
      <c r="I6034" s="128" t="s">
        <v>1392</v>
      </c>
      <c r="J6034" s="124"/>
      <c r="K6034" s="124"/>
      <c r="L6034" s="124"/>
      <c r="M6034" s="124"/>
      <c r="N6034" s="193">
        <v>6217.56</v>
      </c>
      <c r="O6034" s="193">
        <v>0</v>
      </c>
      <c r="P6034" s="124" t="s">
        <v>1314</v>
      </c>
    </row>
    <row r="6035" spans="1:16">
      <c r="A6035" s="257" t="s">
        <v>1367</v>
      </c>
      <c r="B6035" s="124"/>
      <c r="C6035" s="125" t="s">
        <v>1367</v>
      </c>
      <c r="D6035" s="191">
        <v>43280</v>
      </c>
      <c r="E6035" s="124" t="s">
        <v>10304</v>
      </c>
      <c r="F6035" s="124" t="s">
        <v>13</v>
      </c>
      <c r="G6035" s="124">
        <v>384099</v>
      </c>
      <c r="H6035" s="124"/>
      <c r="I6035" s="128" t="s">
        <v>1392</v>
      </c>
      <c r="J6035" s="124"/>
      <c r="K6035" s="124"/>
      <c r="L6035" s="124"/>
      <c r="M6035" s="124"/>
      <c r="N6035" s="193">
        <v>51047.040000000001</v>
      </c>
      <c r="O6035" s="193">
        <v>0</v>
      </c>
      <c r="P6035" s="124" t="s">
        <v>1314</v>
      </c>
    </row>
    <row r="6036" spans="1:16">
      <c r="A6036" s="257" t="s">
        <v>1367</v>
      </c>
      <c r="B6036" s="124"/>
      <c r="C6036" s="125" t="s">
        <v>1367</v>
      </c>
      <c r="D6036" s="191">
        <v>43280</v>
      </c>
      <c r="E6036" s="124" t="s">
        <v>10305</v>
      </c>
      <c r="F6036" s="124" t="s">
        <v>13</v>
      </c>
      <c r="G6036" s="124">
        <v>384101</v>
      </c>
      <c r="H6036" s="124"/>
      <c r="I6036" s="128" t="s">
        <v>1392</v>
      </c>
      <c r="J6036" s="124"/>
      <c r="K6036" s="124"/>
      <c r="L6036" s="124"/>
      <c r="M6036" s="124"/>
      <c r="N6036" s="193">
        <v>28972.66</v>
      </c>
      <c r="O6036" s="193">
        <v>0</v>
      </c>
      <c r="P6036" s="124" t="s">
        <v>1314</v>
      </c>
    </row>
    <row r="6037" spans="1:16">
      <c r="A6037" s="257" t="s">
        <v>1367</v>
      </c>
      <c r="B6037" s="124"/>
      <c r="C6037" s="125" t="s">
        <v>1367</v>
      </c>
      <c r="D6037" s="191">
        <v>43280</v>
      </c>
      <c r="E6037" s="124" t="s">
        <v>10306</v>
      </c>
      <c r="F6037" s="124" t="s">
        <v>13</v>
      </c>
      <c r="G6037" s="124">
        <v>384103</v>
      </c>
      <c r="H6037" s="124"/>
      <c r="I6037" s="128" t="s">
        <v>1392</v>
      </c>
      <c r="J6037" s="124"/>
      <c r="K6037" s="124"/>
      <c r="L6037" s="124"/>
      <c r="M6037" s="124"/>
      <c r="N6037" s="193">
        <v>3087.21</v>
      </c>
      <c r="O6037" s="193">
        <v>0</v>
      </c>
      <c r="P6037" s="124" t="s">
        <v>1314</v>
      </c>
    </row>
    <row r="6038" spans="1:16">
      <c r="A6038" s="257" t="s">
        <v>1367</v>
      </c>
      <c r="B6038" s="124"/>
      <c r="C6038" s="125" t="s">
        <v>1367</v>
      </c>
      <c r="D6038" s="191">
        <v>43280</v>
      </c>
      <c r="E6038" s="124" t="s">
        <v>10307</v>
      </c>
      <c r="F6038" s="124" t="s">
        <v>13</v>
      </c>
      <c r="G6038" s="124">
        <v>384105</v>
      </c>
      <c r="H6038" s="124"/>
      <c r="I6038" s="128" t="s">
        <v>1392</v>
      </c>
      <c r="J6038" s="124"/>
      <c r="K6038" s="124"/>
      <c r="L6038" s="124"/>
      <c r="M6038" s="124"/>
      <c r="N6038" s="193">
        <v>13532.52</v>
      </c>
      <c r="O6038" s="193">
        <v>0</v>
      </c>
      <c r="P6038" s="124" t="s">
        <v>1314</v>
      </c>
    </row>
    <row r="6039" spans="1:16">
      <c r="A6039" s="257" t="s">
        <v>1367</v>
      </c>
      <c r="B6039" s="124"/>
      <c r="C6039" s="125" t="s">
        <v>1367</v>
      </c>
      <c r="D6039" s="191">
        <v>43280</v>
      </c>
      <c r="E6039" s="124" t="s">
        <v>10308</v>
      </c>
      <c r="F6039" s="124" t="s">
        <v>13</v>
      </c>
      <c r="G6039" s="124">
        <v>384107</v>
      </c>
      <c r="H6039" s="124"/>
      <c r="I6039" s="128" t="s">
        <v>1392</v>
      </c>
      <c r="J6039" s="124"/>
      <c r="K6039" s="124"/>
      <c r="L6039" s="124"/>
      <c r="M6039" s="124"/>
      <c r="N6039" s="193">
        <v>48319.71</v>
      </c>
      <c r="O6039" s="193">
        <v>0</v>
      </c>
      <c r="P6039" s="124" t="s">
        <v>1314</v>
      </c>
    </row>
    <row r="6040" spans="1:16">
      <c r="A6040" s="257" t="s">
        <v>1367</v>
      </c>
      <c r="B6040" s="124"/>
      <c r="C6040" s="125" t="s">
        <v>1367</v>
      </c>
      <c r="D6040" s="191">
        <v>43280</v>
      </c>
      <c r="E6040" s="124" t="s">
        <v>10309</v>
      </c>
      <c r="F6040" s="124" t="s">
        <v>13</v>
      </c>
      <c r="G6040" s="124">
        <v>384109</v>
      </c>
      <c r="H6040" s="124"/>
      <c r="I6040" s="128" t="s">
        <v>1392</v>
      </c>
      <c r="J6040" s="124"/>
      <c r="K6040" s="124"/>
      <c r="L6040" s="124"/>
      <c r="M6040" s="124"/>
      <c r="N6040" s="193">
        <v>48319.71</v>
      </c>
      <c r="O6040" s="193">
        <v>0</v>
      </c>
      <c r="P6040" s="124" t="s">
        <v>1314</v>
      </c>
    </row>
    <row r="6041" spans="1:16">
      <c r="A6041" s="257" t="s">
        <v>1367</v>
      </c>
      <c r="B6041" s="124"/>
      <c r="C6041" s="125" t="s">
        <v>1367</v>
      </c>
      <c r="D6041" s="191">
        <v>43280</v>
      </c>
      <c r="E6041" s="124" t="s">
        <v>10310</v>
      </c>
      <c r="F6041" s="124" t="s">
        <v>13</v>
      </c>
      <c r="G6041" s="124">
        <v>384111</v>
      </c>
      <c r="H6041" s="124"/>
      <c r="I6041" s="128" t="s">
        <v>1392</v>
      </c>
      <c r="J6041" s="124"/>
      <c r="K6041" s="124"/>
      <c r="L6041" s="124"/>
      <c r="M6041" s="124"/>
      <c r="N6041" s="193">
        <v>48319.71</v>
      </c>
      <c r="O6041" s="193">
        <v>0</v>
      </c>
      <c r="P6041" s="124" t="s">
        <v>1314</v>
      </c>
    </row>
    <row r="6042" spans="1:16">
      <c r="A6042" s="257" t="s">
        <v>1367</v>
      </c>
      <c r="B6042" s="124"/>
      <c r="C6042" s="125" t="s">
        <v>1367</v>
      </c>
      <c r="D6042" s="191">
        <v>43280</v>
      </c>
      <c r="E6042" s="124" t="s">
        <v>10311</v>
      </c>
      <c r="F6042" s="124" t="s">
        <v>13</v>
      </c>
      <c r="G6042" s="124">
        <v>384113</v>
      </c>
      <c r="H6042" s="124"/>
      <c r="I6042" s="128" t="s">
        <v>1392</v>
      </c>
      <c r="J6042" s="124"/>
      <c r="K6042" s="124"/>
      <c r="L6042" s="124"/>
      <c r="M6042" s="124"/>
      <c r="N6042" s="193">
        <v>48319.71</v>
      </c>
      <c r="O6042" s="193">
        <v>0</v>
      </c>
      <c r="P6042" s="124" t="s">
        <v>1314</v>
      </c>
    </row>
    <row r="6043" spans="1:16">
      <c r="A6043" s="257" t="s">
        <v>1367</v>
      </c>
      <c r="B6043" s="124"/>
      <c r="C6043" s="125" t="s">
        <v>1367</v>
      </c>
      <c r="D6043" s="191">
        <v>43280</v>
      </c>
      <c r="E6043" s="124" t="s">
        <v>10312</v>
      </c>
      <c r="F6043" s="124" t="s">
        <v>13</v>
      </c>
      <c r="G6043" s="124">
        <v>384115</v>
      </c>
      <c r="H6043" s="124"/>
      <c r="I6043" s="128" t="s">
        <v>1392</v>
      </c>
      <c r="J6043" s="124"/>
      <c r="K6043" s="124"/>
      <c r="L6043" s="124"/>
      <c r="M6043" s="124"/>
      <c r="N6043" s="193">
        <v>48319.71</v>
      </c>
      <c r="O6043" s="193">
        <v>0</v>
      </c>
      <c r="P6043" s="124" t="s">
        <v>1314</v>
      </c>
    </row>
    <row r="6044" spans="1:16">
      <c r="A6044" s="257" t="s">
        <v>1367</v>
      </c>
      <c r="B6044" s="124"/>
      <c r="C6044" s="125" t="s">
        <v>1367</v>
      </c>
      <c r="D6044" s="191">
        <v>43280</v>
      </c>
      <c r="E6044" s="124" t="s">
        <v>10313</v>
      </c>
      <c r="F6044" s="124" t="s">
        <v>13</v>
      </c>
      <c r="G6044" s="124">
        <v>384117</v>
      </c>
      <c r="H6044" s="124"/>
      <c r="I6044" s="128" t="s">
        <v>1392</v>
      </c>
      <c r="J6044" s="124"/>
      <c r="K6044" s="124"/>
      <c r="L6044" s="124"/>
      <c r="M6044" s="124"/>
      <c r="N6044" s="193">
        <v>57703.78</v>
      </c>
      <c r="O6044" s="193">
        <v>0</v>
      </c>
      <c r="P6044" s="124" t="s">
        <v>1314</v>
      </c>
    </row>
    <row r="6045" spans="1:16">
      <c r="A6045" s="257" t="s">
        <v>1367</v>
      </c>
      <c r="B6045" s="124"/>
      <c r="C6045" s="125" t="s">
        <v>1367</v>
      </c>
      <c r="D6045" s="191">
        <v>43280</v>
      </c>
      <c r="E6045" s="124" t="s">
        <v>10314</v>
      </c>
      <c r="F6045" s="124" t="s">
        <v>13</v>
      </c>
      <c r="G6045" s="124">
        <v>384119</v>
      </c>
      <c r="H6045" s="124"/>
      <c r="I6045" s="128" t="s">
        <v>1392</v>
      </c>
      <c r="J6045" s="124"/>
      <c r="K6045" s="124"/>
      <c r="L6045" s="124"/>
      <c r="M6045" s="124"/>
      <c r="N6045" s="193">
        <v>4476.29</v>
      </c>
      <c r="O6045" s="193">
        <v>0</v>
      </c>
      <c r="P6045" s="124" t="s">
        <v>1314</v>
      </c>
    </row>
    <row r="6046" spans="1:16">
      <c r="A6046" s="257" t="s">
        <v>1367</v>
      </c>
      <c r="B6046" s="124"/>
      <c r="C6046" s="125" t="s">
        <v>1367</v>
      </c>
      <c r="D6046" s="191">
        <v>43280</v>
      </c>
      <c r="E6046" s="124" t="s">
        <v>10315</v>
      </c>
      <c r="F6046" s="124" t="s">
        <v>13</v>
      </c>
      <c r="G6046" s="124">
        <v>384121</v>
      </c>
      <c r="H6046" s="124"/>
      <c r="I6046" s="128" t="s">
        <v>1392</v>
      </c>
      <c r="J6046" s="124"/>
      <c r="K6046" s="124"/>
      <c r="L6046" s="124"/>
      <c r="M6046" s="124"/>
      <c r="N6046" s="193">
        <v>5820.3</v>
      </c>
      <c r="O6046" s="193">
        <v>0</v>
      </c>
      <c r="P6046" s="124" t="s">
        <v>1314</v>
      </c>
    </row>
    <row r="6047" spans="1:16">
      <c r="A6047" s="257" t="s">
        <v>1367</v>
      </c>
      <c r="B6047" s="124"/>
      <c r="C6047" s="125" t="s">
        <v>1367</v>
      </c>
      <c r="D6047" s="191">
        <v>43280</v>
      </c>
      <c r="E6047" s="124" t="s">
        <v>10316</v>
      </c>
      <c r="F6047" s="124" t="s">
        <v>13</v>
      </c>
      <c r="G6047" s="124">
        <v>384123</v>
      </c>
      <c r="H6047" s="124"/>
      <c r="I6047" s="128" t="s">
        <v>1392</v>
      </c>
      <c r="J6047" s="124"/>
      <c r="K6047" s="124"/>
      <c r="L6047" s="124"/>
      <c r="M6047" s="124"/>
      <c r="N6047" s="193">
        <v>2489.4899999999998</v>
      </c>
      <c r="O6047" s="193">
        <v>0</v>
      </c>
      <c r="P6047" s="124" t="s">
        <v>1314</v>
      </c>
    </row>
    <row r="6048" spans="1:16">
      <c r="A6048" s="257" t="s">
        <v>1367</v>
      </c>
      <c r="B6048" s="124"/>
      <c r="C6048" s="125" t="s">
        <v>1367</v>
      </c>
      <c r="D6048" s="191">
        <v>43280</v>
      </c>
      <c r="E6048" s="124" t="s">
        <v>10317</v>
      </c>
      <c r="F6048" s="124" t="s">
        <v>13</v>
      </c>
      <c r="G6048" s="124">
        <v>384125</v>
      </c>
      <c r="H6048" s="124"/>
      <c r="I6048" s="128" t="s">
        <v>1392</v>
      </c>
      <c r="J6048" s="124"/>
      <c r="K6048" s="124"/>
      <c r="L6048" s="124"/>
      <c r="M6048" s="124"/>
      <c r="N6048" s="193">
        <v>16468.46</v>
      </c>
      <c r="O6048" s="193">
        <v>0</v>
      </c>
      <c r="P6048" s="124" t="s">
        <v>1314</v>
      </c>
    </row>
    <row r="6049" spans="1:16">
      <c r="A6049" s="257" t="s">
        <v>1367</v>
      </c>
      <c r="B6049" s="124"/>
      <c r="C6049" s="125" t="s">
        <v>1367</v>
      </c>
      <c r="D6049" s="191">
        <v>43280</v>
      </c>
      <c r="E6049" s="124" t="s">
        <v>10318</v>
      </c>
      <c r="F6049" s="124" t="s">
        <v>13</v>
      </c>
      <c r="G6049" s="124">
        <v>384127</v>
      </c>
      <c r="H6049" s="124"/>
      <c r="I6049" s="128" t="s">
        <v>1392</v>
      </c>
      <c r="J6049" s="124"/>
      <c r="K6049" s="124"/>
      <c r="L6049" s="124"/>
      <c r="M6049" s="124"/>
      <c r="N6049" s="193">
        <v>7043.99</v>
      </c>
      <c r="O6049" s="193">
        <v>0</v>
      </c>
      <c r="P6049" s="124" t="s">
        <v>1314</v>
      </c>
    </row>
    <row r="6050" spans="1:16">
      <c r="A6050" s="257" t="s">
        <v>1367</v>
      </c>
      <c r="B6050" s="124"/>
      <c r="C6050" s="125" t="s">
        <v>1367</v>
      </c>
      <c r="D6050" s="191">
        <v>43280</v>
      </c>
      <c r="E6050" s="124" t="s">
        <v>10319</v>
      </c>
      <c r="F6050" s="124" t="s">
        <v>13</v>
      </c>
      <c r="G6050" s="124">
        <v>384129</v>
      </c>
      <c r="H6050" s="124"/>
      <c r="I6050" s="128" t="s">
        <v>1392</v>
      </c>
      <c r="J6050" s="124"/>
      <c r="K6050" s="124"/>
      <c r="L6050" s="124"/>
      <c r="M6050" s="124"/>
      <c r="N6050" s="193">
        <v>12665.48</v>
      </c>
      <c r="O6050" s="193">
        <v>0</v>
      </c>
      <c r="P6050" s="124" t="s">
        <v>1314</v>
      </c>
    </row>
    <row r="6051" spans="1:16">
      <c r="A6051" s="257" t="s">
        <v>1367</v>
      </c>
      <c r="B6051" s="124"/>
      <c r="C6051" s="125" t="s">
        <v>1367</v>
      </c>
      <c r="D6051" s="191">
        <v>43280</v>
      </c>
      <c r="E6051" s="124" t="s">
        <v>10320</v>
      </c>
      <c r="F6051" s="124" t="s">
        <v>13</v>
      </c>
      <c r="G6051" s="124">
        <v>384131</v>
      </c>
      <c r="H6051" s="124"/>
      <c r="I6051" s="128" t="s">
        <v>1392</v>
      </c>
      <c r="J6051" s="124"/>
      <c r="K6051" s="124"/>
      <c r="L6051" s="124"/>
      <c r="M6051" s="124"/>
      <c r="N6051" s="193">
        <v>19347.05</v>
      </c>
      <c r="O6051" s="193">
        <v>0</v>
      </c>
      <c r="P6051" s="124" t="s">
        <v>1314</v>
      </c>
    </row>
    <row r="6052" spans="1:16">
      <c r="A6052" s="257" t="s">
        <v>1367</v>
      </c>
      <c r="B6052" s="124"/>
      <c r="C6052" s="125" t="s">
        <v>1367</v>
      </c>
      <c r="D6052" s="191">
        <v>43280</v>
      </c>
      <c r="E6052" s="124" t="s">
        <v>10321</v>
      </c>
      <c r="F6052" s="124" t="s">
        <v>13</v>
      </c>
      <c r="G6052" s="124">
        <v>384133</v>
      </c>
      <c r="H6052" s="124"/>
      <c r="I6052" s="128" t="s">
        <v>1392</v>
      </c>
      <c r="J6052" s="124"/>
      <c r="K6052" s="124"/>
      <c r="L6052" s="124"/>
      <c r="M6052" s="124"/>
      <c r="N6052" s="193">
        <v>34787.199999999997</v>
      </c>
      <c r="O6052" s="193">
        <v>0</v>
      </c>
      <c r="P6052" s="124" t="s">
        <v>1314</v>
      </c>
    </row>
    <row r="6053" spans="1:16">
      <c r="A6053" s="257" t="s">
        <v>1367</v>
      </c>
      <c r="B6053" s="124"/>
      <c r="C6053" s="125" t="s">
        <v>1367</v>
      </c>
      <c r="D6053" s="191">
        <v>43280</v>
      </c>
      <c r="E6053" s="124" t="s">
        <v>10322</v>
      </c>
      <c r="F6053" s="124" t="s">
        <v>13</v>
      </c>
      <c r="G6053" s="124">
        <v>384135</v>
      </c>
      <c r="H6053" s="124"/>
      <c r="I6053" s="128" t="s">
        <v>1392</v>
      </c>
      <c r="J6053" s="124"/>
      <c r="K6053" s="124"/>
      <c r="L6053" s="124"/>
      <c r="M6053" s="124"/>
      <c r="N6053" s="193">
        <v>45232.51</v>
      </c>
      <c r="O6053" s="193">
        <v>0</v>
      </c>
      <c r="P6053" s="124" t="s">
        <v>1314</v>
      </c>
    </row>
    <row r="6054" spans="1:16" ht="63.75">
      <c r="A6054" s="257">
        <v>25</v>
      </c>
      <c r="B6054" s="124"/>
      <c r="C6054" s="125" t="s">
        <v>694</v>
      </c>
      <c r="D6054" s="191">
        <v>43280</v>
      </c>
      <c r="E6054" s="124" t="s">
        <v>10323</v>
      </c>
      <c r="F6054" s="124" t="s">
        <v>6</v>
      </c>
      <c r="G6054" s="124">
        <v>925899</v>
      </c>
      <c r="H6054" s="124"/>
      <c r="I6054" s="128" t="s">
        <v>11964</v>
      </c>
      <c r="J6054" s="124"/>
      <c r="K6054" s="124"/>
      <c r="L6054" s="124"/>
      <c r="M6054" s="124"/>
      <c r="N6054" s="193">
        <v>0</v>
      </c>
      <c r="O6054" s="193">
        <v>290706.28999999998</v>
      </c>
      <c r="P6054" s="124" t="s">
        <v>1314</v>
      </c>
    </row>
    <row r="6055" spans="1:16" ht="51">
      <c r="A6055" s="257">
        <v>15</v>
      </c>
      <c r="B6055" s="124"/>
      <c r="C6055" s="125" t="s">
        <v>691</v>
      </c>
      <c r="D6055" s="191">
        <v>43280</v>
      </c>
      <c r="E6055" s="124" t="s">
        <v>10324</v>
      </c>
      <c r="F6055" s="124" t="s">
        <v>6</v>
      </c>
      <c r="G6055" s="124">
        <v>925913</v>
      </c>
      <c r="H6055" s="124"/>
      <c r="I6055" s="128" t="s">
        <v>11965</v>
      </c>
      <c r="J6055" s="124"/>
      <c r="K6055" s="124"/>
      <c r="L6055" s="124"/>
      <c r="M6055" s="124"/>
      <c r="N6055" s="193">
        <v>0</v>
      </c>
      <c r="O6055" s="193">
        <v>121628.23</v>
      </c>
      <c r="P6055" s="124" t="s">
        <v>1314</v>
      </c>
    </row>
    <row r="6056" spans="1:16" ht="63.75">
      <c r="A6056" s="257" t="s">
        <v>620</v>
      </c>
      <c r="B6056" s="124"/>
      <c r="C6056" s="125" t="s">
        <v>714</v>
      </c>
      <c r="D6056" s="191">
        <v>43280</v>
      </c>
      <c r="E6056" s="124" t="s">
        <v>10325</v>
      </c>
      <c r="F6056" s="124" t="s">
        <v>20</v>
      </c>
      <c r="G6056" s="124">
        <v>773143</v>
      </c>
      <c r="H6056" s="124"/>
      <c r="I6056" s="128" t="s">
        <v>11966</v>
      </c>
      <c r="J6056" s="124"/>
      <c r="K6056" s="124"/>
      <c r="L6056" s="124"/>
      <c r="M6056" s="124"/>
      <c r="N6056" s="193">
        <v>540751.97</v>
      </c>
      <c r="O6056" s="193">
        <v>0</v>
      </c>
      <c r="P6056" s="124" t="s">
        <v>1314</v>
      </c>
    </row>
    <row r="6057" spans="1:16" ht="63.75">
      <c r="A6057" s="257" t="s">
        <v>620</v>
      </c>
      <c r="B6057" s="124"/>
      <c r="C6057" s="125" t="s">
        <v>714</v>
      </c>
      <c r="D6057" s="191">
        <v>43280</v>
      </c>
      <c r="E6057" s="124" t="s">
        <v>10326</v>
      </c>
      <c r="F6057" s="124" t="s">
        <v>11</v>
      </c>
      <c r="G6057" s="124">
        <v>773142</v>
      </c>
      <c r="H6057" s="124"/>
      <c r="I6057" s="128" t="s">
        <v>11967</v>
      </c>
      <c r="J6057" s="124"/>
      <c r="K6057" s="124"/>
      <c r="L6057" s="124"/>
      <c r="M6057" s="124"/>
      <c r="N6057" s="193">
        <v>428.53</v>
      </c>
      <c r="O6057" s="193">
        <v>0</v>
      </c>
      <c r="P6057" s="124" t="s">
        <v>1314</v>
      </c>
    </row>
    <row r="6058" spans="1:16" ht="63.75">
      <c r="A6058" s="257" t="s">
        <v>620</v>
      </c>
      <c r="B6058" s="124"/>
      <c r="C6058" s="125" t="s">
        <v>714</v>
      </c>
      <c r="D6058" s="191">
        <v>43280</v>
      </c>
      <c r="E6058" s="124" t="s">
        <v>10327</v>
      </c>
      <c r="F6058" s="124" t="s">
        <v>6</v>
      </c>
      <c r="G6058" s="124">
        <v>773273</v>
      </c>
      <c r="H6058" s="124"/>
      <c r="I6058" s="128" t="s">
        <v>11968</v>
      </c>
      <c r="J6058" s="124"/>
      <c r="K6058" s="124"/>
      <c r="L6058" s="124"/>
      <c r="M6058" s="124"/>
      <c r="N6058" s="193">
        <v>0</v>
      </c>
      <c r="O6058" s="193">
        <v>189333.08</v>
      </c>
      <c r="P6058" s="124" t="s">
        <v>1314</v>
      </c>
    </row>
    <row r="6059" spans="1:16" ht="76.5">
      <c r="A6059" s="257">
        <v>10</v>
      </c>
      <c r="B6059" s="124"/>
      <c r="C6059" s="125" t="s">
        <v>690</v>
      </c>
      <c r="D6059" s="191">
        <v>43280</v>
      </c>
      <c r="E6059" s="124" t="s">
        <v>10328</v>
      </c>
      <c r="F6059" s="124" t="s">
        <v>15</v>
      </c>
      <c r="G6059" s="124">
        <v>5317</v>
      </c>
      <c r="H6059" s="124"/>
      <c r="I6059" s="128" t="s">
        <v>11969</v>
      </c>
      <c r="J6059" s="124"/>
      <c r="K6059" s="124"/>
      <c r="L6059" s="124"/>
      <c r="M6059" s="124"/>
      <c r="N6059" s="193">
        <v>304.3</v>
      </c>
      <c r="O6059" s="193">
        <v>0</v>
      </c>
      <c r="P6059" s="124" t="s">
        <v>1314</v>
      </c>
    </row>
    <row r="6060" spans="1:16" ht="63.75">
      <c r="A6060" s="257">
        <v>513</v>
      </c>
      <c r="B6060" s="124"/>
      <c r="C6060" s="125" t="s">
        <v>201</v>
      </c>
      <c r="D6060" s="191">
        <v>43280</v>
      </c>
      <c r="E6060" s="124" t="s">
        <v>10329</v>
      </c>
      <c r="F6060" s="124" t="s">
        <v>11</v>
      </c>
      <c r="G6060" s="124">
        <v>925933</v>
      </c>
      <c r="H6060" s="124"/>
      <c r="I6060" s="128" t="s">
        <v>11970</v>
      </c>
      <c r="J6060" s="124"/>
      <c r="K6060" s="124"/>
      <c r="L6060" s="124"/>
      <c r="M6060" s="124"/>
      <c r="N6060" s="193">
        <v>270</v>
      </c>
      <c r="O6060" s="193">
        <v>0</v>
      </c>
      <c r="P6060" s="124" t="s">
        <v>1314</v>
      </c>
    </row>
    <row r="6061" spans="1:16" ht="63.75">
      <c r="A6061" s="257">
        <v>513</v>
      </c>
      <c r="B6061" s="124"/>
      <c r="C6061" s="125" t="s">
        <v>201</v>
      </c>
      <c r="D6061" s="191">
        <v>43280</v>
      </c>
      <c r="E6061" s="124" t="s">
        <v>10330</v>
      </c>
      <c r="F6061" s="124" t="s">
        <v>11</v>
      </c>
      <c r="G6061" s="124">
        <v>925921</v>
      </c>
      <c r="H6061" s="124"/>
      <c r="I6061" s="128" t="s">
        <v>11971</v>
      </c>
      <c r="J6061" s="124"/>
      <c r="K6061" s="124"/>
      <c r="L6061" s="124"/>
      <c r="M6061" s="124"/>
      <c r="N6061" s="193">
        <v>270</v>
      </c>
      <c r="O6061" s="193">
        <v>0</v>
      </c>
      <c r="P6061" s="124" t="s">
        <v>1314</v>
      </c>
    </row>
    <row r="6062" spans="1:16" ht="76.5">
      <c r="A6062" s="257">
        <v>25</v>
      </c>
      <c r="B6062" s="124"/>
      <c r="C6062" s="125" t="s">
        <v>694</v>
      </c>
      <c r="D6062" s="191">
        <v>43280</v>
      </c>
      <c r="E6062" s="124" t="s">
        <v>10331</v>
      </c>
      <c r="F6062" s="124" t="s">
        <v>1315</v>
      </c>
      <c r="G6062" s="124">
        <v>18247182</v>
      </c>
      <c r="H6062" s="124"/>
      <c r="I6062" s="128" t="s">
        <v>11972</v>
      </c>
      <c r="J6062" s="124"/>
      <c r="K6062" s="124"/>
      <c r="L6062" s="124"/>
      <c r="M6062" s="124"/>
      <c r="N6062" s="193">
        <v>600000</v>
      </c>
      <c r="O6062" s="193">
        <v>0</v>
      </c>
      <c r="P6062" s="124" t="s">
        <v>1314</v>
      </c>
    </row>
    <row r="6063" spans="1:16" ht="76.5">
      <c r="A6063" s="257">
        <v>25</v>
      </c>
      <c r="B6063" s="124"/>
      <c r="C6063" s="125" t="s">
        <v>694</v>
      </c>
      <c r="D6063" s="191">
        <v>43280</v>
      </c>
      <c r="E6063" s="124" t="s">
        <v>10332</v>
      </c>
      <c r="F6063" s="124" t="s">
        <v>1315</v>
      </c>
      <c r="G6063" s="124">
        <v>18246290</v>
      </c>
      <c r="H6063" s="124"/>
      <c r="I6063" s="128" t="s">
        <v>11973</v>
      </c>
      <c r="J6063" s="124"/>
      <c r="K6063" s="124"/>
      <c r="L6063" s="124"/>
      <c r="M6063" s="124"/>
      <c r="N6063" s="193">
        <v>262343.25</v>
      </c>
      <c r="O6063" s="193">
        <v>0</v>
      </c>
      <c r="P6063" s="124" t="s">
        <v>1314</v>
      </c>
    </row>
    <row r="6064" spans="1:16" ht="76.5">
      <c r="A6064" s="257">
        <v>25</v>
      </c>
      <c r="B6064" s="124"/>
      <c r="C6064" s="125" t="s">
        <v>694</v>
      </c>
      <c r="D6064" s="191">
        <v>43280</v>
      </c>
      <c r="E6064" s="124" t="s">
        <v>10333</v>
      </c>
      <c r="F6064" s="124" t="s">
        <v>1315</v>
      </c>
      <c r="G6064" s="124">
        <v>18231972</v>
      </c>
      <c r="H6064" s="124"/>
      <c r="I6064" s="128" t="s">
        <v>11974</v>
      </c>
      <c r="J6064" s="124"/>
      <c r="K6064" s="124"/>
      <c r="L6064" s="124"/>
      <c r="M6064" s="124"/>
      <c r="N6064" s="193">
        <v>151391.76999999999</v>
      </c>
      <c r="O6064" s="193">
        <v>0</v>
      </c>
      <c r="P6064" s="124" t="s">
        <v>1314</v>
      </c>
    </row>
    <row r="6065" spans="1:16" ht="76.5">
      <c r="A6065" s="257">
        <v>25</v>
      </c>
      <c r="B6065" s="124"/>
      <c r="C6065" s="125" t="s">
        <v>694</v>
      </c>
      <c r="D6065" s="191">
        <v>43280</v>
      </c>
      <c r="E6065" s="124" t="s">
        <v>10334</v>
      </c>
      <c r="F6065" s="124" t="s">
        <v>1315</v>
      </c>
      <c r="G6065" s="124">
        <v>18246628</v>
      </c>
      <c r="H6065" s="124"/>
      <c r="I6065" s="128" t="s">
        <v>11975</v>
      </c>
      <c r="J6065" s="124"/>
      <c r="K6065" s="124"/>
      <c r="L6065" s="124"/>
      <c r="M6065" s="124"/>
      <c r="N6065" s="193">
        <v>2299.5</v>
      </c>
      <c r="O6065" s="193">
        <v>0</v>
      </c>
      <c r="P6065" s="124" t="s">
        <v>1314</v>
      </c>
    </row>
    <row r="6066" spans="1:16" ht="76.5">
      <c r="A6066" s="257">
        <v>25</v>
      </c>
      <c r="B6066" s="124"/>
      <c r="C6066" s="125" t="s">
        <v>694</v>
      </c>
      <c r="D6066" s="191">
        <v>43280</v>
      </c>
      <c r="E6066" s="124" t="s">
        <v>10335</v>
      </c>
      <c r="F6066" s="124" t="s">
        <v>1315</v>
      </c>
      <c r="G6066" s="124">
        <v>18246418</v>
      </c>
      <c r="H6066" s="124"/>
      <c r="I6066" s="128" t="s">
        <v>11976</v>
      </c>
      <c r="J6066" s="124"/>
      <c r="K6066" s="124"/>
      <c r="L6066" s="124"/>
      <c r="M6066" s="124"/>
      <c r="N6066" s="193">
        <v>560.16</v>
      </c>
      <c r="O6066" s="193">
        <v>0</v>
      </c>
      <c r="P6066" s="124" t="s">
        <v>1314</v>
      </c>
    </row>
    <row r="6067" spans="1:16" ht="76.5">
      <c r="A6067" s="257">
        <v>25</v>
      </c>
      <c r="B6067" s="124"/>
      <c r="C6067" s="125" t="s">
        <v>694</v>
      </c>
      <c r="D6067" s="191">
        <v>43280</v>
      </c>
      <c r="E6067" s="124" t="s">
        <v>10336</v>
      </c>
      <c r="F6067" s="124" t="s">
        <v>1315</v>
      </c>
      <c r="G6067" s="124">
        <v>18246360</v>
      </c>
      <c r="H6067" s="124"/>
      <c r="I6067" s="128" t="s">
        <v>11977</v>
      </c>
      <c r="J6067" s="124"/>
      <c r="K6067" s="124"/>
      <c r="L6067" s="124"/>
      <c r="M6067" s="124"/>
      <c r="N6067" s="193">
        <v>469301.43</v>
      </c>
      <c r="O6067" s="193">
        <v>0</v>
      </c>
      <c r="P6067" s="124" t="s">
        <v>1314</v>
      </c>
    </row>
    <row r="6068" spans="1:16" ht="76.5">
      <c r="A6068" s="257">
        <v>25</v>
      </c>
      <c r="B6068" s="124"/>
      <c r="C6068" s="125" t="s">
        <v>694</v>
      </c>
      <c r="D6068" s="191">
        <v>43280</v>
      </c>
      <c r="E6068" s="124" t="s">
        <v>10337</v>
      </c>
      <c r="F6068" s="124" t="s">
        <v>1315</v>
      </c>
      <c r="G6068" s="124">
        <v>18246352</v>
      </c>
      <c r="H6068" s="124"/>
      <c r="I6068" s="128" t="s">
        <v>11978</v>
      </c>
      <c r="J6068" s="124"/>
      <c r="K6068" s="124"/>
      <c r="L6068" s="124"/>
      <c r="M6068" s="124"/>
      <c r="N6068" s="193">
        <v>109105.84</v>
      </c>
      <c r="O6068" s="193">
        <v>0</v>
      </c>
      <c r="P6068" s="124" t="s">
        <v>1314</v>
      </c>
    </row>
    <row r="6069" spans="1:16" ht="63.75">
      <c r="A6069" s="257" t="s">
        <v>620</v>
      </c>
      <c r="B6069" s="124"/>
      <c r="C6069" s="125" t="s">
        <v>714</v>
      </c>
      <c r="D6069" s="191">
        <v>43280</v>
      </c>
      <c r="E6069" s="124" t="s">
        <v>10338</v>
      </c>
      <c r="F6069" s="124" t="s">
        <v>11</v>
      </c>
      <c r="G6069" s="124">
        <v>773276</v>
      </c>
      <c r="H6069" s="124"/>
      <c r="I6069" s="128" t="s">
        <v>11979</v>
      </c>
      <c r="J6069" s="124"/>
      <c r="K6069" s="124"/>
      <c r="L6069" s="124"/>
      <c r="M6069" s="124"/>
      <c r="N6069" s="193">
        <v>1711.87</v>
      </c>
      <c r="O6069" s="193">
        <v>0</v>
      </c>
      <c r="P6069" s="124" t="s">
        <v>1314</v>
      </c>
    </row>
    <row r="6070" spans="1:16" ht="63.75">
      <c r="A6070" s="257" t="s">
        <v>620</v>
      </c>
      <c r="B6070" s="124"/>
      <c r="C6070" s="125" t="s">
        <v>714</v>
      </c>
      <c r="D6070" s="191">
        <v>43280</v>
      </c>
      <c r="E6070" s="124" t="s">
        <v>10339</v>
      </c>
      <c r="F6070" s="124" t="s">
        <v>20</v>
      </c>
      <c r="G6070" s="124">
        <v>773277</v>
      </c>
      <c r="H6070" s="124"/>
      <c r="I6070" s="128" t="s">
        <v>11980</v>
      </c>
      <c r="J6070" s="124"/>
      <c r="K6070" s="124"/>
      <c r="L6070" s="124"/>
      <c r="M6070" s="124"/>
      <c r="N6070" s="193">
        <v>2374100.81</v>
      </c>
      <c r="O6070" s="193">
        <v>0</v>
      </c>
      <c r="P6070" s="124" t="s">
        <v>1314</v>
      </c>
    </row>
    <row r="6071" spans="1:16" ht="63.75">
      <c r="A6071" s="257" t="s">
        <v>620</v>
      </c>
      <c r="B6071" s="124"/>
      <c r="C6071" s="125" t="s">
        <v>714</v>
      </c>
      <c r="D6071" s="191">
        <v>43280</v>
      </c>
      <c r="E6071" s="124" t="s">
        <v>10340</v>
      </c>
      <c r="F6071" s="124" t="s">
        <v>11</v>
      </c>
      <c r="G6071" s="124">
        <v>773278</v>
      </c>
      <c r="H6071" s="124"/>
      <c r="I6071" s="128" t="s">
        <v>11981</v>
      </c>
      <c r="J6071" s="124"/>
      <c r="K6071" s="124"/>
      <c r="L6071" s="124"/>
      <c r="M6071" s="124"/>
      <c r="N6071" s="193">
        <v>1230.93</v>
      </c>
      <c r="O6071" s="193">
        <v>0</v>
      </c>
      <c r="P6071" s="124" t="s">
        <v>1314</v>
      </c>
    </row>
    <row r="6072" spans="1:16" ht="63.75">
      <c r="A6072" s="257" t="s">
        <v>620</v>
      </c>
      <c r="B6072" s="124"/>
      <c r="C6072" s="125" t="s">
        <v>714</v>
      </c>
      <c r="D6072" s="191">
        <v>43280</v>
      </c>
      <c r="E6072" s="124" t="s">
        <v>10341</v>
      </c>
      <c r="F6072" s="124" t="s">
        <v>20</v>
      </c>
      <c r="G6072" s="124">
        <v>773279</v>
      </c>
      <c r="H6072" s="124"/>
      <c r="I6072" s="128" t="s">
        <v>11982</v>
      </c>
      <c r="J6072" s="124"/>
      <c r="K6072" s="124"/>
      <c r="L6072" s="124"/>
      <c r="M6072" s="124"/>
      <c r="N6072" s="193">
        <v>1687046.97</v>
      </c>
      <c r="O6072" s="193">
        <v>0</v>
      </c>
      <c r="P6072" s="124" t="s">
        <v>1314</v>
      </c>
    </row>
    <row r="6073" spans="1:16" ht="63.75">
      <c r="A6073" s="257" t="s">
        <v>620</v>
      </c>
      <c r="B6073" s="124"/>
      <c r="C6073" s="125" t="s">
        <v>714</v>
      </c>
      <c r="D6073" s="191">
        <v>43280</v>
      </c>
      <c r="E6073" s="124" t="s">
        <v>10342</v>
      </c>
      <c r="F6073" s="124" t="s">
        <v>6</v>
      </c>
      <c r="G6073" s="124">
        <v>773282</v>
      </c>
      <c r="H6073" s="124"/>
      <c r="I6073" s="128" t="s">
        <v>11983</v>
      </c>
      <c r="J6073" s="124"/>
      <c r="K6073" s="124"/>
      <c r="L6073" s="124"/>
      <c r="M6073" s="124"/>
      <c r="N6073" s="193">
        <v>0</v>
      </c>
      <c r="O6073" s="193">
        <v>1142309.56</v>
      </c>
      <c r="P6073" s="124" t="s">
        <v>1314</v>
      </c>
    </row>
    <row r="6074" spans="1:16" ht="63.75">
      <c r="A6074" s="257" t="s">
        <v>620</v>
      </c>
      <c r="B6074" s="124"/>
      <c r="C6074" s="125" t="s">
        <v>714</v>
      </c>
      <c r="D6074" s="191">
        <v>43280</v>
      </c>
      <c r="E6074" s="124" t="s">
        <v>10343</v>
      </c>
      <c r="F6074" s="124" t="s">
        <v>6</v>
      </c>
      <c r="G6074" s="124">
        <v>773285</v>
      </c>
      <c r="H6074" s="124"/>
      <c r="I6074" s="128" t="s">
        <v>11984</v>
      </c>
      <c r="J6074" s="124"/>
      <c r="K6074" s="124"/>
      <c r="L6074" s="124"/>
      <c r="M6074" s="124"/>
      <c r="N6074" s="193">
        <v>0</v>
      </c>
      <c r="O6074" s="193">
        <v>339027.1</v>
      </c>
      <c r="P6074" s="124" t="s">
        <v>1314</v>
      </c>
    </row>
    <row r="6075" spans="1:16" ht="63.75">
      <c r="A6075" s="257" t="s">
        <v>620</v>
      </c>
      <c r="B6075" s="124"/>
      <c r="C6075" s="125" t="s">
        <v>714</v>
      </c>
      <c r="D6075" s="191">
        <v>43280</v>
      </c>
      <c r="E6075" s="124" t="s">
        <v>10344</v>
      </c>
      <c r="F6075" s="124" t="s">
        <v>6</v>
      </c>
      <c r="G6075" s="124">
        <v>773288</v>
      </c>
      <c r="H6075" s="124"/>
      <c r="I6075" s="128" t="s">
        <v>11985</v>
      </c>
      <c r="J6075" s="124"/>
      <c r="K6075" s="124"/>
      <c r="L6075" s="124"/>
      <c r="M6075" s="124"/>
      <c r="N6075" s="193">
        <v>0</v>
      </c>
      <c r="O6075" s="193">
        <v>493392.96</v>
      </c>
      <c r="P6075" s="124" t="s">
        <v>1314</v>
      </c>
    </row>
    <row r="6076" spans="1:16" ht="63.75">
      <c r="A6076" s="257">
        <v>41</v>
      </c>
      <c r="B6076" s="124"/>
      <c r="C6076" s="125" t="s">
        <v>697</v>
      </c>
      <c r="D6076" s="191">
        <v>43280</v>
      </c>
      <c r="E6076" s="124" t="s">
        <v>10345</v>
      </c>
      <c r="F6076" s="124" t="s">
        <v>6</v>
      </c>
      <c r="G6076" s="124">
        <v>925943</v>
      </c>
      <c r="H6076" s="124"/>
      <c r="I6076" s="128" t="s">
        <v>11986</v>
      </c>
      <c r="J6076" s="124"/>
      <c r="K6076" s="124"/>
      <c r="L6076" s="124"/>
      <c r="M6076" s="124"/>
      <c r="N6076" s="193">
        <v>0</v>
      </c>
      <c r="O6076" s="193">
        <v>22282</v>
      </c>
      <c r="P6076" s="124" t="s">
        <v>1314</v>
      </c>
    </row>
    <row r="6077" spans="1:16" ht="63.75">
      <c r="A6077" s="257">
        <v>41</v>
      </c>
      <c r="B6077" s="124"/>
      <c r="C6077" s="125" t="s">
        <v>697</v>
      </c>
      <c r="D6077" s="191">
        <v>43280</v>
      </c>
      <c r="E6077" s="124" t="s">
        <v>10346</v>
      </c>
      <c r="F6077" s="124" t="s">
        <v>6</v>
      </c>
      <c r="G6077" s="124">
        <v>925952</v>
      </c>
      <c r="H6077" s="124"/>
      <c r="I6077" s="128" t="s">
        <v>11987</v>
      </c>
      <c r="J6077" s="124"/>
      <c r="K6077" s="124"/>
      <c r="L6077" s="124"/>
      <c r="M6077" s="124"/>
      <c r="N6077" s="193">
        <v>0</v>
      </c>
      <c r="O6077" s="193">
        <v>41780.28</v>
      </c>
      <c r="P6077" s="124" t="s">
        <v>1314</v>
      </c>
    </row>
    <row r="6078" spans="1:16" ht="63.75">
      <c r="A6078" s="257">
        <v>41</v>
      </c>
      <c r="B6078" s="124"/>
      <c r="C6078" s="125" t="s">
        <v>697</v>
      </c>
      <c r="D6078" s="191">
        <v>43280</v>
      </c>
      <c r="E6078" s="124" t="s">
        <v>10347</v>
      </c>
      <c r="F6078" s="124" t="s">
        <v>6</v>
      </c>
      <c r="G6078" s="124">
        <v>925959</v>
      </c>
      <c r="H6078" s="124"/>
      <c r="I6078" s="128" t="s">
        <v>11988</v>
      </c>
      <c r="J6078" s="124"/>
      <c r="K6078" s="124"/>
      <c r="L6078" s="124"/>
      <c r="M6078" s="124"/>
      <c r="N6078" s="193">
        <v>0</v>
      </c>
      <c r="O6078" s="193">
        <v>20501.72</v>
      </c>
      <c r="P6078" s="124" t="s">
        <v>1314</v>
      </c>
    </row>
    <row r="6079" spans="1:16" ht="51">
      <c r="A6079" s="257" t="s">
        <v>620</v>
      </c>
      <c r="B6079" s="124"/>
      <c r="C6079" s="125" t="s">
        <v>714</v>
      </c>
      <c r="D6079" s="191">
        <v>43280</v>
      </c>
      <c r="E6079" s="124" t="s">
        <v>10348</v>
      </c>
      <c r="F6079" s="124" t="s">
        <v>20</v>
      </c>
      <c r="G6079" s="124">
        <v>10947</v>
      </c>
      <c r="H6079" s="124"/>
      <c r="I6079" s="128" t="s">
        <v>11989</v>
      </c>
      <c r="J6079" s="124"/>
      <c r="K6079" s="124"/>
      <c r="L6079" s="124"/>
      <c r="M6079" s="124"/>
      <c r="N6079" s="193">
        <v>2887599.68</v>
      </c>
      <c r="O6079" s="193">
        <v>0</v>
      </c>
      <c r="P6079" s="124" t="s">
        <v>1314</v>
      </c>
    </row>
    <row r="6080" spans="1:16" ht="63.75">
      <c r="A6080" s="257" t="s">
        <v>620</v>
      </c>
      <c r="B6080" s="124"/>
      <c r="C6080" s="125" t="s">
        <v>714</v>
      </c>
      <c r="D6080" s="191">
        <v>43280</v>
      </c>
      <c r="E6080" s="124" t="s">
        <v>10349</v>
      </c>
      <c r="F6080" s="124" t="s">
        <v>11</v>
      </c>
      <c r="G6080" s="124">
        <v>10947</v>
      </c>
      <c r="H6080" s="124"/>
      <c r="I6080" s="128" t="s">
        <v>11990</v>
      </c>
      <c r="J6080" s="124"/>
      <c r="K6080" s="124"/>
      <c r="L6080" s="124"/>
      <c r="M6080" s="124"/>
      <c r="N6080" s="193">
        <v>2071.3200000000002</v>
      </c>
      <c r="O6080" s="193">
        <v>0</v>
      </c>
      <c r="P6080" s="124" t="s">
        <v>1314</v>
      </c>
    </row>
    <row r="6081" spans="1:16" ht="63.75">
      <c r="A6081" s="257" t="s">
        <v>620</v>
      </c>
      <c r="B6081" s="124"/>
      <c r="C6081" s="125" t="s">
        <v>714</v>
      </c>
      <c r="D6081" s="191">
        <v>43280</v>
      </c>
      <c r="E6081" s="124" t="s">
        <v>10350</v>
      </c>
      <c r="F6081" s="124" t="s">
        <v>20</v>
      </c>
      <c r="G6081" s="124">
        <v>925915</v>
      </c>
      <c r="H6081" s="124"/>
      <c r="I6081" s="128" t="s">
        <v>11991</v>
      </c>
      <c r="J6081" s="124"/>
      <c r="K6081" s="124"/>
      <c r="L6081" s="124"/>
      <c r="M6081" s="124"/>
      <c r="N6081" s="193">
        <v>102104.25</v>
      </c>
      <c r="O6081" s="193">
        <v>0</v>
      </c>
      <c r="P6081" s="124" t="s">
        <v>1314</v>
      </c>
    </row>
    <row r="6082" spans="1:16" ht="63.75">
      <c r="A6082" s="257" t="s">
        <v>620</v>
      </c>
      <c r="B6082" s="124"/>
      <c r="C6082" s="125" t="s">
        <v>714</v>
      </c>
      <c r="D6082" s="191">
        <v>43280</v>
      </c>
      <c r="E6082" s="124" t="s">
        <v>10351</v>
      </c>
      <c r="F6082" s="124" t="s">
        <v>20</v>
      </c>
      <c r="G6082" s="124">
        <v>925915</v>
      </c>
      <c r="H6082" s="124"/>
      <c r="I6082" s="128" t="s">
        <v>11991</v>
      </c>
      <c r="J6082" s="124"/>
      <c r="K6082" s="124"/>
      <c r="L6082" s="124"/>
      <c r="M6082" s="124"/>
      <c r="N6082" s="193">
        <v>131118.54</v>
      </c>
      <c r="O6082" s="193">
        <v>0</v>
      </c>
      <c r="P6082" s="124" t="s">
        <v>1314</v>
      </c>
    </row>
    <row r="6083" spans="1:16" ht="51">
      <c r="A6083" s="257" t="s">
        <v>620</v>
      </c>
      <c r="B6083" s="124"/>
      <c r="C6083" s="125" t="s">
        <v>714</v>
      </c>
      <c r="D6083" s="191">
        <v>43280</v>
      </c>
      <c r="E6083" s="124" t="s">
        <v>10352</v>
      </c>
      <c r="F6083" s="124" t="s">
        <v>11</v>
      </c>
      <c r="G6083" s="124">
        <v>925917</v>
      </c>
      <c r="H6083" s="124"/>
      <c r="I6083" s="128" t="s">
        <v>11992</v>
      </c>
      <c r="J6083" s="124"/>
      <c r="K6083" s="124"/>
      <c r="L6083" s="124"/>
      <c r="M6083" s="124"/>
      <c r="N6083" s="193">
        <v>213.26</v>
      </c>
      <c r="O6083" s="193">
        <v>0</v>
      </c>
      <c r="P6083" s="124" t="s">
        <v>1314</v>
      </c>
    </row>
    <row r="6084" spans="1:16" ht="51">
      <c r="A6084" s="257">
        <v>35</v>
      </c>
      <c r="B6084" s="124"/>
      <c r="C6084" s="125" t="s">
        <v>696</v>
      </c>
      <c r="D6084" s="191">
        <v>43280</v>
      </c>
      <c r="E6084" s="124" t="s">
        <v>10353</v>
      </c>
      <c r="F6084" s="124" t="s">
        <v>11</v>
      </c>
      <c r="G6084" s="124">
        <v>925912</v>
      </c>
      <c r="H6084" s="124"/>
      <c r="I6084" s="128" t="s">
        <v>11993</v>
      </c>
      <c r="J6084" s="124"/>
      <c r="K6084" s="124"/>
      <c r="L6084" s="124"/>
      <c r="M6084" s="124"/>
      <c r="N6084" s="193">
        <v>50</v>
      </c>
      <c r="O6084" s="193">
        <v>0</v>
      </c>
      <c r="P6084" s="124" t="s">
        <v>1314</v>
      </c>
    </row>
    <row r="6085" spans="1:16" ht="51">
      <c r="A6085" s="257" t="s">
        <v>620</v>
      </c>
      <c r="B6085" s="124"/>
      <c r="C6085" s="125" t="s">
        <v>714</v>
      </c>
      <c r="D6085" s="191">
        <v>43280</v>
      </c>
      <c r="E6085" s="124" t="s">
        <v>10354</v>
      </c>
      <c r="F6085" s="124" t="s">
        <v>11</v>
      </c>
      <c r="G6085" s="124">
        <v>773316</v>
      </c>
      <c r="H6085" s="124"/>
      <c r="I6085" s="128" t="s">
        <v>11994</v>
      </c>
      <c r="J6085" s="124"/>
      <c r="K6085" s="124"/>
      <c r="L6085" s="124"/>
      <c r="M6085" s="124"/>
      <c r="N6085" s="193">
        <v>279.08999999999997</v>
      </c>
      <c r="O6085" s="193">
        <v>0</v>
      </c>
      <c r="P6085" s="124" t="s">
        <v>1314</v>
      </c>
    </row>
    <row r="6086" spans="1:16" ht="51">
      <c r="A6086" s="257" t="s">
        <v>620</v>
      </c>
      <c r="B6086" s="124"/>
      <c r="C6086" s="125" t="s">
        <v>714</v>
      </c>
      <c r="D6086" s="191">
        <v>43280</v>
      </c>
      <c r="E6086" s="124" t="s">
        <v>10355</v>
      </c>
      <c r="F6086" s="124" t="s">
        <v>11</v>
      </c>
      <c r="G6086" s="124">
        <v>773319</v>
      </c>
      <c r="H6086" s="124"/>
      <c r="I6086" s="128" t="s">
        <v>11995</v>
      </c>
      <c r="J6086" s="124"/>
      <c r="K6086" s="124"/>
      <c r="L6086" s="124"/>
      <c r="M6086" s="124"/>
      <c r="N6086" s="193">
        <v>454.09</v>
      </c>
      <c r="O6086" s="193">
        <v>0</v>
      </c>
      <c r="P6086" s="124" t="s">
        <v>1314</v>
      </c>
    </row>
    <row r="6087" spans="1:16" ht="51">
      <c r="A6087" s="257" t="s">
        <v>620</v>
      </c>
      <c r="B6087" s="124"/>
      <c r="C6087" s="125" t="s">
        <v>714</v>
      </c>
      <c r="D6087" s="191">
        <v>43280</v>
      </c>
      <c r="E6087" s="124" t="s">
        <v>10356</v>
      </c>
      <c r="F6087" s="124" t="s">
        <v>11</v>
      </c>
      <c r="G6087" s="124">
        <v>773322</v>
      </c>
      <c r="H6087" s="124"/>
      <c r="I6087" s="128" t="s">
        <v>11996</v>
      </c>
      <c r="J6087" s="124"/>
      <c r="K6087" s="124"/>
      <c r="L6087" s="124"/>
      <c r="M6087" s="124"/>
      <c r="N6087" s="193">
        <v>85.57</v>
      </c>
      <c r="O6087" s="193">
        <v>0</v>
      </c>
      <c r="P6087" s="124" t="s">
        <v>1314</v>
      </c>
    </row>
    <row r="6088" spans="1:16" ht="51">
      <c r="A6088" s="257" t="s">
        <v>619</v>
      </c>
      <c r="B6088" s="124"/>
      <c r="C6088" s="125" t="s">
        <v>713</v>
      </c>
      <c r="D6088" s="191">
        <v>43283</v>
      </c>
      <c r="E6088" s="124" t="s">
        <v>12078</v>
      </c>
      <c r="F6088" s="124" t="s">
        <v>3</v>
      </c>
      <c r="G6088" s="124">
        <v>1636164</v>
      </c>
      <c r="H6088" s="124"/>
      <c r="I6088" s="128" t="s">
        <v>13933</v>
      </c>
      <c r="J6088" s="124"/>
      <c r="K6088" s="124"/>
      <c r="L6088" s="124"/>
      <c r="M6088" s="124"/>
      <c r="N6088" s="193">
        <v>0</v>
      </c>
      <c r="O6088" s="193">
        <v>125</v>
      </c>
      <c r="P6088" s="124" t="s">
        <v>1314</v>
      </c>
    </row>
    <row r="6089" spans="1:16" ht="51">
      <c r="A6089" s="257">
        <v>373</v>
      </c>
      <c r="B6089" s="124"/>
      <c r="C6089" s="125" t="s">
        <v>1269</v>
      </c>
      <c r="D6089" s="191">
        <v>43283</v>
      </c>
      <c r="E6089" s="124" t="s">
        <v>12079</v>
      </c>
      <c r="F6089" s="124" t="s">
        <v>3</v>
      </c>
      <c r="G6089" s="124">
        <v>1636159</v>
      </c>
      <c r="H6089" s="124"/>
      <c r="I6089" s="128" t="s">
        <v>13934</v>
      </c>
      <c r="J6089" s="124"/>
      <c r="K6089" s="124"/>
      <c r="L6089" s="124"/>
      <c r="M6089" s="124"/>
      <c r="N6089" s="193">
        <v>0</v>
      </c>
      <c r="O6089" s="193">
        <v>489.66</v>
      </c>
      <c r="P6089" s="124" t="s">
        <v>1314</v>
      </c>
    </row>
    <row r="6090" spans="1:16" ht="51">
      <c r="A6090" s="257" t="s">
        <v>619</v>
      </c>
      <c r="B6090" s="124"/>
      <c r="C6090" s="125" t="s">
        <v>713</v>
      </c>
      <c r="D6090" s="191">
        <v>43283</v>
      </c>
      <c r="E6090" s="124" t="s">
        <v>12080</v>
      </c>
      <c r="F6090" s="124" t="s">
        <v>3</v>
      </c>
      <c r="G6090" s="124">
        <v>1636156</v>
      </c>
      <c r="H6090" s="124"/>
      <c r="I6090" s="128" t="s">
        <v>13935</v>
      </c>
      <c r="J6090" s="124"/>
      <c r="K6090" s="124"/>
      <c r="L6090" s="124"/>
      <c r="M6090" s="124"/>
      <c r="N6090" s="193">
        <v>0</v>
      </c>
      <c r="O6090" s="193">
        <v>70</v>
      </c>
      <c r="P6090" s="124" t="s">
        <v>1314</v>
      </c>
    </row>
    <row r="6091" spans="1:16" ht="51">
      <c r="A6091" s="257">
        <v>661</v>
      </c>
      <c r="B6091" s="124"/>
      <c r="C6091" s="125" t="s">
        <v>234</v>
      </c>
      <c r="D6091" s="191">
        <v>43283</v>
      </c>
      <c r="E6091" s="124" t="s">
        <v>12081</v>
      </c>
      <c r="F6091" s="124" t="s">
        <v>3</v>
      </c>
      <c r="G6091" s="124">
        <v>1636155</v>
      </c>
      <c r="H6091" s="124"/>
      <c r="I6091" s="128" t="s">
        <v>13936</v>
      </c>
      <c r="J6091" s="124"/>
      <c r="K6091" s="124"/>
      <c r="L6091" s="124"/>
      <c r="M6091" s="124"/>
      <c r="N6091" s="193">
        <v>0</v>
      </c>
      <c r="O6091" s="193">
        <v>325</v>
      </c>
      <c r="P6091" s="124" t="s">
        <v>1314</v>
      </c>
    </row>
    <row r="6092" spans="1:16" ht="51">
      <c r="A6092" s="257">
        <v>224</v>
      </c>
      <c r="B6092" s="124"/>
      <c r="C6092" s="125" t="s">
        <v>120</v>
      </c>
      <c r="D6092" s="191">
        <v>43283</v>
      </c>
      <c r="E6092" s="124" t="s">
        <v>12082</v>
      </c>
      <c r="F6092" s="124" t="s">
        <v>3</v>
      </c>
      <c r="G6092" s="124">
        <v>1636140</v>
      </c>
      <c r="H6092" s="124"/>
      <c r="I6092" s="128" t="s">
        <v>11259</v>
      </c>
      <c r="J6092" s="124"/>
      <c r="K6092" s="124"/>
      <c r="L6092" s="124"/>
      <c r="M6092" s="124"/>
      <c r="N6092" s="193">
        <v>0</v>
      </c>
      <c r="O6092" s="193">
        <v>350</v>
      </c>
      <c r="P6092" s="124" t="s">
        <v>1314</v>
      </c>
    </row>
    <row r="6093" spans="1:16" ht="38.25">
      <c r="A6093" s="257">
        <v>46</v>
      </c>
      <c r="B6093" s="124"/>
      <c r="C6093" s="125" t="s">
        <v>698</v>
      </c>
      <c r="D6093" s="191">
        <v>43283</v>
      </c>
      <c r="E6093" s="124" t="s">
        <v>12083</v>
      </c>
      <c r="F6093" s="124" t="s">
        <v>3</v>
      </c>
      <c r="G6093" s="124">
        <v>1636125</v>
      </c>
      <c r="H6093" s="124"/>
      <c r="I6093" s="128" t="s">
        <v>13937</v>
      </c>
      <c r="J6093" s="124"/>
      <c r="K6093" s="124"/>
      <c r="L6093" s="124"/>
      <c r="M6093" s="124"/>
      <c r="N6093" s="193">
        <v>0</v>
      </c>
      <c r="O6093" s="193">
        <v>853.30000000000007</v>
      </c>
      <c r="P6093" s="124" t="s">
        <v>1314</v>
      </c>
    </row>
    <row r="6094" spans="1:16" ht="63.75">
      <c r="A6094" s="257">
        <v>574</v>
      </c>
      <c r="B6094" s="124"/>
      <c r="C6094" s="125" t="s">
        <v>850</v>
      </c>
      <c r="D6094" s="191">
        <v>43283</v>
      </c>
      <c r="E6094" s="124" t="s">
        <v>12084</v>
      </c>
      <c r="F6094" s="124" t="s">
        <v>3</v>
      </c>
      <c r="G6094" s="124">
        <v>1636066</v>
      </c>
      <c r="H6094" s="124"/>
      <c r="I6094" s="128" t="s">
        <v>13938</v>
      </c>
      <c r="J6094" s="124"/>
      <c r="K6094" s="124"/>
      <c r="L6094" s="124"/>
      <c r="M6094" s="124"/>
      <c r="N6094" s="193">
        <v>0</v>
      </c>
      <c r="O6094" s="193">
        <v>4492.4400000000005</v>
      </c>
      <c r="P6094" s="124" t="s">
        <v>1314</v>
      </c>
    </row>
    <row r="6095" spans="1:16" ht="63.75">
      <c r="A6095" s="257">
        <v>574</v>
      </c>
      <c r="B6095" s="124"/>
      <c r="C6095" s="125" t="s">
        <v>850</v>
      </c>
      <c r="D6095" s="191">
        <v>43283</v>
      </c>
      <c r="E6095" s="124" t="s">
        <v>12085</v>
      </c>
      <c r="F6095" s="124" t="s">
        <v>3</v>
      </c>
      <c r="G6095" s="124">
        <v>1636065</v>
      </c>
      <c r="H6095" s="124"/>
      <c r="I6095" s="128" t="s">
        <v>13939</v>
      </c>
      <c r="J6095" s="124"/>
      <c r="K6095" s="124"/>
      <c r="L6095" s="124"/>
      <c r="M6095" s="124"/>
      <c r="N6095" s="193">
        <v>0</v>
      </c>
      <c r="O6095" s="193">
        <v>1107.7</v>
      </c>
      <c r="P6095" s="124" t="s">
        <v>1314</v>
      </c>
    </row>
    <row r="6096" spans="1:16" ht="63.75">
      <c r="A6096" s="257">
        <v>574</v>
      </c>
      <c r="B6096" s="124"/>
      <c r="C6096" s="125" t="s">
        <v>850</v>
      </c>
      <c r="D6096" s="191">
        <v>43283</v>
      </c>
      <c r="E6096" s="124" t="s">
        <v>12086</v>
      </c>
      <c r="F6096" s="124" t="s">
        <v>3</v>
      </c>
      <c r="G6096" s="124">
        <v>1636064</v>
      </c>
      <c r="H6096" s="124"/>
      <c r="I6096" s="128" t="s">
        <v>13940</v>
      </c>
      <c r="J6096" s="124"/>
      <c r="K6096" s="124"/>
      <c r="L6096" s="124"/>
      <c r="M6096" s="124"/>
      <c r="N6096" s="193">
        <v>0</v>
      </c>
      <c r="O6096" s="193">
        <v>1755.6000000000001</v>
      </c>
      <c r="P6096" s="124" t="s">
        <v>1314</v>
      </c>
    </row>
    <row r="6097" spans="1:16" ht="63.75">
      <c r="A6097" s="257">
        <v>574</v>
      </c>
      <c r="B6097" s="124"/>
      <c r="C6097" s="125" t="s">
        <v>850</v>
      </c>
      <c r="D6097" s="191">
        <v>43283</v>
      </c>
      <c r="E6097" s="124" t="s">
        <v>12087</v>
      </c>
      <c r="F6097" s="124" t="s">
        <v>3</v>
      </c>
      <c r="G6097" s="124">
        <v>1636060</v>
      </c>
      <c r="H6097" s="124"/>
      <c r="I6097" s="128" t="s">
        <v>13941</v>
      </c>
      <c r="J6097" s="124"/>
      <c r="K6097" s="124"/>
      <c r="L6097" s="124"/>
      <c r="M6097" s="124"/>
      <c r="N6097" s="193">
        <v>0</v>
      </c>
      <c r="O6097" s="193">
        <v>9504.58</v>
      </c>
      <c r="P6097" s="124" t="s">
        <v>1314</v>
      </c>
    </row>
    <row r="6098" spans="1:16" ht="63.75">
      <c r="A6098" s="257" t="s">
        <v>619</v>
      </c>
      <c r="B6098" s="124"/>
      <c r="C6098" s="125" t="s">
        <v>713</v>
      </c>
      <c r="D6098" s="191">
        <v>43283</v>
      </c>
      <c r="E6098" s="124" t="s">
        <v>12088</v>
      </c>
      <c r="F6098" s="124" t="s">
        <v>3</v>
      </c>
      <c r="G6098" s="124">
        <v>1636030</v>
      </c>
      <c r="H6098" s="124"/>
      <c r="I6098" s="128" t="s">
        <v>13942</v>
      </c>
      <c r="J6098" s="124"/>
      <c r="K6098" s="124"/>
      <c r="L6098" s="124"/>
      <c r="M6098" s="124"/>
      <c r="N6098" s="193">
        <v>0</v>
      </c>
      <c r="O6098" s="193">
        <v>140.43</v>
      </c>
      <c r="P6098" s="124" t="s">
        <v>1314</v>
      </c>
    </row>
    <row r="6099" spans="1:16" ht="51">
      <c r="A6099" s="257" t="s">
        <v>619</v>
      </c>
      <c r="B6099" s="124"/>
      <c r="C6099" s="125" t="s">
        <v>713</v>
      </c>
      <c r="D6099" s="191">
        <v>43283</v>
      </c>
      <c r="E6099" s="124" t="s">
        <v>12089</v>
      </c>
      <c r="F6099" s="124" t="s">
        <v>3</v>
      </c>
      <c r="G6099" s="124">
        <v>1636027</v>
      </c>
      <c r="H6099" s="124"/>
      <c r="I6099" s="128" t="s">
        <v>13943</v>
      </c>
      <c r="J6099" s="124"/>
      <c r="K6099" s="124"/>
      <c r="L6099" s="124"/>
      <c r="M6099" s="124"/>
      <c r="N6099" s="193">
        <v>0</v>
      </c>
      <c r="O6099" s="193">
        <v>58367.91</v>
      </c>
      <c r="P6099" s="124" t="s">
        <v>1314</v>
      </c>
    </row>
    <row r="6100" spans="1:16" ht="51">
      <c r="A6100" s="257">
        <v>130</v>
      </c>
      <c r="B6100" s="124"/>
      <c r="C6100" s="125" t="s">
        <v>727</v>
      </c>
      <c r="D6100" s="191">
        <v>43283</v>
      </c>
      <c r="E6100" s="124" t="s">
        <v>12090</v>
      </c>
      <c r="F6100" s="124" t="s">
        <v>3</v>
      </c>
      <c r="G6100" s="124">
        <v>1635980</v>
      </c>
      <c r="H6100" s="124"/>
      <c r="I6100" s="128" t="s">
        <v>13944</v>
      </c>
      <c r="J6100" s="124"/>
      <c r="K6100" s="124"/>
      <c r="L6100" s="124"/>
      <c r="M6100" s="124"/>
      <c r="N6100" s="193">
        <v>0</v>
      </c>
      <c r="O6100" s="193">
        <v>400000</v>
      </c>
      <c r="P6100" s="124" t="s">
        <v>1314</v>
      </c>
    </row>
    <row r="6101" spans="1:16" ht="51">
      <c r="A6101" s="257" t="s">
        <v>619</v>
      </c>
      <c r="B6101" s="124"/>
      <c r="C6101" s="125" t="s">
        <v>713</v>
      </c>
      <c r="D6101" s="191">
        <v>43283</v>
      </c>
      <c r="E6101" s="124" t="s">
        <v>12091</v>
      </c>
      <c r="F6101" s="124" t="s">
        <v>3</v>
      </c>
      <c r="G6101" s="124">
        <v>1636099</v>
      </c>
      <c r="H6101" s="124"/>
      <c r="I6101" s="128" t="s">
        <v>1369</v>
      </c>
      <c r="J6101" s="124"/>
      <c r="K6101" s="124"/>
      <c r="L6101" s="124"/>
      <c r="M6101" s="124"/>
      <c r="N6101" s="193">
        <v>0</v>
      </c>
      <c r="O6101" s="193">
        <v>1016</v>
      </c>
      <c r="P6101" s="124" t="s">
        <v>1314</v>
      </c>
    </row>
    <row r="6102" spans="1:16" ht="51">
      <c r="A6102" s="257" t="s">
        <v>619</v>
      </c>
      <c r="B6102" s="124"/>
      <c r="C6102" s="125" t="s">
        <v>713</v>
      </c>
      <c r="D6102" s="191">
        <v>43283</v>
      </c>
      <c r="E6102" s="124" t="s">
        <v>12092</v>
      </c>
      <c r="F6102" s="124" t="s">
        <v>3</v>
      </c>
      <c r="G6102" s="124">
        <v>1636005</v>
      </c>
      <c r="H6102" s="124"/>
      <c r="I6102" s="128" t="s">
        <v>13945</v>
      </c>
      <c r="J6102" s="124"/>
      <c r="K6102" s="124"/>
      <c r="L6102" s="124"/>
      <c r="M6102" s="124"/>
      <c r="N6102" s="193">
        <v>0</v>
      </c>
      <c r="O6102" s="193">
        <v>132</v>
      </c>
      <c r="P6102" s="124" t="s">
        <v>1314</v>
      </c>
    </row>
    <row r="6103" spans="1:16" ht="51">
      <c r="A6103" s="257" t="s">
        <v>619</v>
      </c>
      <c r="B6103" s="124"/>
      <c r="C6103" s="125" t="s">
        <v>713</v>
      </c>
      <c r="D6103" s="191">
        <v>43283</v>
      </c>
      <c r="E6103" s="124" t="s">
        <v>12093</v>
      </c>
      <c r="F6103" s="124" t="s">
        <v>3</v>
      </c>
      <c r="G6103" s="124">
        <v>1635986</v>
      </c>
      <c r="H6103" s="124"/>
      <c r="I6103" s="128" t="s">
        <v>13946</v>
      </c>
      <c r="J6103" s="124"/>
      <c r="K6103" s="124"/>
      <c r="L6103" s="124"/>
      <c r="M6103" s="124"/>
      <c r="N6103" s="193">
        <v>0</v>
      </c>
      <c r="O6103" s="193">
        <v>150</v>
      </c>
      <c r="P6103" s="124" t="s">
        <v>1314</v>
      </c>
    </row>
    <row r="6104" spans="1:16" ht="51">
      <c r="A6104" s="257" t="s">
        <v>619</v>
      </c>
      <c r="B6104" s="124"/>
      <c r="C6104" s="125" t="s">
        <v>713</v>
      </c>
      <c r="D6104" s="191">
        <v>43283</v>
      </c>
      <c r="E6104" s="124" t="s">
        <v>12094</v>
      </c>
      <c r="F6104" s="124" t="s">
        <v>3</v>
      </c>
      <c r="G6104" s="124">
        <v>1635985</v>
      </c>
      <c r="H6104" s="124"/>
      <c r="I6104" s="128" t="s">
        <v>13947</v>
      </c>
      <c r="J6104" s="124"/>
      <c r="K6104" s="124"/>
      <c r="L6104" s="124"/>
      <c r="M6104" s="124"/>
      <c r="N6104" s="193">
        <v>0</v>
      </c>
      <c r="O6104" s="193">
        <v>150</v>
      </c>
      <c r="P6104" s="124" t="s">
        <v>1314</v>
      </c>
    </row>
    <row r="6105" spans="1:16" ht="51">
      <c r="A6105" s="257" t="s">
        <v>619</v>
      </c>
      <c r="B6105" s="124"/>
      <c r="C6105" s="125" t="s">
        <v>713</v>
      </c>
      <c r="D6105" s="191">
        <v>43283</v>
      </c>
      <c r="E6105" s="124" t="s">
        <v>12095</v>
      </c>
      <c r="F6105" s="124" t="s">
        <v>3</v>
      </c>
      <c r="G6105" s="124">
        <v>1635982</v>
      </c>
      <c r="H6105" s="124"/>
      <c r="I6105" s="128" t="s">
        <v>1371</v>
      </c>
      <c r="J6105" s="124"/>
      <c r="K6105" s="124"/>
      <c r="L6105" s="124"/>
      <c r="M6105" s="124"/>
      <c r="N6105" s="193">
        <v>0</v>
      </c>
      <c r="O6105" s="193">
        <v>1000</v>
      </c>
      <c r="P6105" s="124" t="s">
        <v>1314</v>
      </c>
    </row>
    <row r="6106" spans="1:16" ht="51">
      <c r="A6106" s="257" t="s">
        <v>619</v>
      </c>
      <c r="B6106" s="124"/>
      <c r="C6106" s="125" t="s">
        <v>713</v>
      </c>
      <c r="D6106" s="191">
        <v>43283</v>
      </c>
      <c r="E6106" s="124" t="s">
        <v>12096</v>
      </c>
      <c r="F6106" s="124" t="s">
        <v>3</v>
      </c>
      <c r="G6106" s="124">
        <v>1635961</v>
      </c>
      <c r="H6106" s="124"/>
      <c r="I6106" s="128" t="s">
        <v>13948</v>
      </c>
      <c r="J6106" s="124"/>
      <c r="K6106" s="124"/>
      <c r="L6106" s="124"/>
      <c r="M6106" s="124"/>
      <c r="N6106" s="193">
        <v>0</v>
      </c>
      <c r="O6106" s="193">
        <v>1432.3</v>
      </c>
      <c r="P6106" s="124" t="s">
        <v>1314</v>
      </c>
    </row>
    <row r="6107" spans="1:16" ht="51">
      <c r="A6107" s="257" t="s">
        <v>619</v>
      </c>
      <c r="B6107" s="124"/>
      <c r="C6107" s="125" t="s">
        <v>713</v>
      </c>
      <c r="D6107" s="191">
        <v>43283</v>
      </c>
      <c r="E6107" s="124" t="s">
        <v>12097</v>
      </c>
      <c r="F6107" s="124" t="s">
        <v>1315</v>
      </c>
      <c r="G6107" s="124">
        <v>18246872</v>
      </c>
      <c r="H6107" s="124"/>
      <c r="I6107" s="128" t="s">
        <v>13949</v>
      </c>
      <c r="J6107" s="124"/>
      <c r="K6107" s="124"/>
      <c r="L6107" s="124"/>
      <c r="M6107" s="124"/>
      <c r="N6107" s="193">
        <v>0</v>
      </c>
      <c r="O6107" s="193">
        <v>1557824.78</v>
      </c>
      <c r="P6107" s="124" t="s">
        <v>1314</v>
      </c>
    </row>
    <row r="6108" spans="1:16" ht="76.5">
      <c r="A6108" s="257">
        <v>10</v>
      </c>
      <c r="B6108" s="124"/>
      <c r="C6108" s="125" t="s">
        <v>690</v>
      </c>
      <c r="D6108" s="191">
        <v>43283</v>
      </c>
      <c r="E6108" s="124" t="s">
        <v>12098</v>
      </c>
      <c r="F6108" s="124" t="s">
        <v>15</v>
      </c>
      <c r="G6108" s="124">
        <v>5328</v>
      </c>
      <c r="H6108" s="124"/>
      <c r="I6108" s="128" t="s">
        <v>13950</v>
      </c>
      <c r="J6108" s="124"/>
      <c r="K6108" s="124"/>
      <c r="L6108" s="124"/>
      <c r="M6108" s="124"/>
      <c r="N6108" s="193">
        <v>299.16000000000003</v>
      </c>
      <c r="O6108" s="193">
        <v>0</v>
      </c>
      <c r="P6108" s="124" t="s">
        <v>1314</v>
      </c>
    </row>
    <row r="6109" spans="1:16" ht="89.25">
      <c r="A6109" s="257">
        <v>340</v>
      </c>
      <c r="B6109" s="124"/>
      <c r="C6109" s="125" t="s">
        <v>814</v>
      </c>
      <c r="D6109" s="191">
        <v>43283</v>
      </c>
      <c r="E6109" s="124" t="s">
        <v>12099</v>
      </c>
      <c r="F6109" s="124" t="s">
        <v>15</v>
      </c>
      <c r="G6109" s="124">
        <v>5359</v>
      </c>
      <c r="H6109" s="124"/>
      <c r="I6109" s="128" t="s">
        <v>13951</v>
      </c>
      <c r="J6109" s="124"/>
      <c r="K6109" s="124"/>
      <c r="L6109" s="124"/>
      <c r="M6109" s="124"/>
      <c r="N6109" s="193">
        <v>311.37</v>
      </c>
      <c r="O6109" s="193">
        <v>0</v>
      </c>
      <c r="P6109" s="124" t="s">
        <v>1314</v>
      </c>
    </row>
    <row r="6110" spans="1:16" ht="89.25">
      <c r="A6110" s="257">
        <v>340</v>
      </c>
      <c r="B6110" s="124"/>
      <c r="C6110" s="125" t="s">
        <v>814</v>
      </c>
      <c r="D6110" s="191">
        <v>43283</v>
      </c>
      <c r="E6110" s="124" t="s">
        <v>12100</v>
      </c>
      <c r="F6110" s="124" t="s">
        <v>15</v>
      </c>
      <c r="G6110" s="124">
        <v>5362</v>
      </c>
      <c r="H6110" s="124"/>
      <c r="I6110" s="128" t="s">
        <v>13952</v>
      </c>
      <c r="J6110" s="124"/>
      <c r="K6110" s="124"/>
      <c r="L6110" s="124"/>
      <c r="M6110" s="124"/>
      <c r="N6110" s="193">
        <v>302.31</v>
      </c>
      <c r="O6110" s="193">
        <v>0</v>
      </c>
      <c r="P6110" s="124" t="s">
        <v>1314</v>
      </c>
    </row>
    <row r="6111" spans="1:16" ht="89.25">
      <c r="A6111" s="257">
        <v>526</v>
      </c>
      <c r="B6111" s="124"/>
      <c r="C6111" s="125" t="s">
        <v>846</v>
      </c>
      <c r="D6111" s="191">
        <v>43283</v>
      </c>
      <c r="E6111" s="124" t="s">
        <v>12101</v>
      </c>
      <c r="F6111" s="124" t="s">
        <v>15</v>
      </c>
      <c r="G6111" s="124">
        <v>5360</v>
      </c>
      <c r="H6111" s="124"/>
      <c r="I6111" s="128" t="s">
        <v>13953</v>
      </c>
      <c r="J6111" s="124"/>
      <c r="K6111" s="124"/>
      <c r="L6111" s="124"/>
      <c r="M6111" s="124"/>
      <c r="N6111" s="193">
        <v>279.26</v>
      </c>
      <c r="O6111" s="193">
        <v>0</v>
      </c>
      <c r="P6111" s="124" t="s">
        <v>1314</v>
      </c>
    </row>
    <row r="6112" spans="1:16" ht="51">
      <c r="A6112" s="257">
        <v>513</v>
      </c>
      <c r="B6112" s="124"/>
      <c r="C6112" s="125" t="s">
        <v>201</v>
      </c>
      <c r="D6112" s="191">
        <v>43283</v>
      </c>
      <c r="E6112" s="124" t="s">
        <v>12102</v>
      </c>
      <c r="F6112" s="124" t="s">
        <v>11</v>
      </c>
      <c r="G6112" s="124">
        <v>926107</v>
      </c>
      <c r="H6112" s="124"/>
      <c r="I6112" s="128" t="s">
        <v>13954</v>
      </c>
      <c r="J6112" s="124"/>
      <c r="K6112" s="124"/>
      <c r="L6112" s="124"/>
      <c r="M6112" s="124"/>
      <c r="N6112" s="193">
        <v>50</v>
      </c>
      <c r="O6112" s="193">
        <v>0</v>
      </c>
      <c r="P6112" s="124" t="s">
        <v>1314</v>
      </c>
    </row>
    <row r="6113" spans="1:16" ht="89.25">
      <c r="A6113" s="257">
        <v>526</v>
      </c>
      <c r="B6113" s="124"/>
      <c r="C6113" s="125" t="s">
        <v>846</v>
      </c>
      <c r="D6113" s="191">
        <v>43283</v>
      </c>
      <c r="E6113" s="124" t="s">
        <v>12103</v>
      </c>
      <c r="F6113" s="124" t="s">
        <v>15</v>
      </c>
      <c r="G6113" s="124">
        <v>5361</v>
      </c>
      <c r="H6113" s="124"/>
      <c r="I6113" s="128" t="s">
        <v>13955</v>
      </c>
      <c r="J6113" s="124"/>
      <c r="K6113" s="124"/>
      <c r="L6113" s="124"/>
      <c r="M6113" s="124"/>
      <c r="N6113" s="193">
        <v>301.69</v>
      </c>
      <c r="O6113" s="193">
        <v>0</v>
      </c>
      <c r="P6113" s="124" t="s">
        <v>1314</v>
      </c>
    </row>
    <row r="6114" spans="1:16" ht="89.25">
      <c r="A6114" s="257">
        <v>340</v>
      </c>
      <c r="B6114" s="124"/>
      <c r="C6114" s="125" t="s">
        <v>814</v>
      </c>
      <c r="D6114" s="191">
        <v>43283</v>
      </c>
      <c r="E6114" s="124" t="s">
        <v>12104</v>
      </c>
      <c r="F6114" s="124" t="s">
        <v>15</v>
      </c>
      <c r="G6114" s="124">
        <v>5358</v>
      </c>
      <c r="H6114" s="124"/>
      <c r="I6114" s="128" t="s">
        <v>13956</v>
      </c>
      <c r="J6114" s="124"/>
      <c r="K6114" s="124"/>
      <c r="L6114" s="124"/>
      <c r="M6114" s="124"/>
      <c r="N6114" s="193">
        <v>281.73</v>
      </c>
      <c r="O6114" s="193">
        <v>0</v>
      </c>
      <c r="P6114" s="124" t="s">
        <v>1314</v>
      </c>
    </row>
    <row r="6115" spans="1:16" ht="89.25">
      <c r="A6115" s="257">
        <v>25</v>
      </c>
      <c r="B6115" s="124"/>
      <c r="C6115" s="125" t="s">
        <v>694</v>
      </c>
      <c r="D6115" s="191">
        <v>43283</v>
      </c>
      <c r="E6115" s="124" t="s">
        <v>12105</v>
      </c>
      <c r="F6115" s="124" t="s">
        <v>15</v>
      </c>
      <c r="G6115" s="124">
        <v>5366</v>
      </c>
      <c r="H6115" s="124"/>
      <c r="I6115" s="128" t="s">
        <v>13957</v>
      </c>
      <c r="J6115" s="124"/>
      <c r="K6115" s="124"/>
      <c r="L6115" s="124"/>
      <c r="M6115" s="124"/>
      <c r="N6115" s="193">
        <v>605.32000000000005</v>
      </c>
      <c r="O6115" s="193">
        <v>0</v>
      </c>
      <c r="P6115" s="124" t="s">
        <v>1314</v>
      </c>
    </row>
    <row r="6116" spans="1:16" ht="89.25">
      <c r="A6116" s="257">
        <v>25</v>
      </c>
      <c r="B6116" s="124"/>
      <c r="C6116" s="125" t="s">
        <v>694</v>
      </c>
      <c r="D6116" s="191">
        <v>43283</v>
      </c>
      <c r="E6116" s="124" t="s">
        <v>12106</v>
      </c>
      <c r="F6116" s="124" t="s">
        <v>15</v>
      </c>
      <c r="G6116" s="124">
        <v>5365</v>
      </c>
      <c r="H6116" s="124"/>
      <c r="I6116" s="128" t="s">
        <v>13958</v>
      </c>
      <c r="J6116" s="124"/>
      <c r="K6116" s="124"/>
      <c r="L6116" s="124"/>
      <c r="M6116" s="124"/>
      <c r="N6116" s="193">
        <v>292.57</v>
      </c>
      <c r="O6116" s="193">
        <v>0</v>
      </c>
      <c r="P6116" s="124" t="s">
        <v>1314</v>
      </c>
    </row>
    <row r="6117" spans="1:16" ht="89.25">
      <c r="A6117" s="257">
        <v>340</v>
      </c>
      <c r="B6117" s="124"/>
      <c r="C6117" s="125" t="s">
        <v>814</v>
      </c>
      <c r="D6117" s="191">
        <v>43283</v>
      </c>
      <c r="E6117" s="124" t="s">
        <v>12107</v>
      </c>
      <c r="F6117" s="124" t="s">
        <v>15</v>
      </c>
      <c r="G6117" s="124">
        <v>5364</v>
      </c>
      <c r="H6117" s="124"/>
      <c r="I6117" s="128" t="s">
        <v>13959</v>
      </c>
      <c r="J6117" s="124"/>
      <c r="K6117" s="124"/>
      <c r="L6117" s="124"/>
      <c r="M6117" s="124"/>
      <c r="N6117" s="193">
        <v>302.31</v>
      </c>
      <c r="O6117" s="193">
        <v>0</v>
      </c>
      <c r="P6117" s="124" t="s">
        <v>1314</v>
      </c>
    </row>
    <row r="6118" spans="1:16" ht="63.75">
      <c r="A6118" s="257">
        <v>20</v>
      </c>
      <c r="B6118" s="124"/>
      <c r="C6118" s="125" t="s">
        <v>693</v>
      </c>
      <c r="D6118" s="191">
        <v>43283</v>
      </c>
      <c r="E6118" s="124" t="s">
        <v>12108</v>
      </c>
      <c r="F6118" s="124" t="s">
        <v>15</v>
      </c>
      <c r="G6118" s="124">
        <v>5350</v>
      </c>
      <c r="H6118" s="124"/>
      <c r="I6118" s="128" t="s">
        <v>13960</v>
      </c>
      <c r="J6118" s="124"/>
      <c r="K6118" s="124"/>
      <c r="L6118" s="124"/>
      <c r="M6118" s="124"/>
      <c r="N6118" s="193">
        <v>333.94</v>
      </c>
      <c r="O6118" s="193">
        <v>0</v>
      </c>
      <c r="P6118" s="124" t="s">
        <v>1314</v>
      </c>
    </row>
    <row r="6119" spans="1:16" ht="89.25">
      <c r="A6119" s="257">
        <v>10</v>
      </c>
      <c r="B6119" s="124"/>
      <c r="C6119" s="125" t="s">
        <v>690</v>
      </c>
      <c r="D6119" s="191">
        <v>43283</v>
      </c>
      <c r="E6119" s="124" t="s">
        <v>12109</v>
      </c>
      <c r="F6119" s="124" t="s">
        <v>15</v>
      </c>
      <c r="G6119" s="124">
        <v>5325</v>
      </c>
      <c r="H6119" s="124"/>
      <c r="I6119" s="128" t="s">
        <v>13961</v>
      </c>
      <c r="J6119" s="124"/>
      <c r="K6119" s="124"/>
      <c r="L6119" s="124"/>
      <c r="M6119" s="124"/>
      <c r="N6119" s="193">
        <v>273.57</v>
      </c>
      <c r="O6119" s="193">
        <v>0</v>
      </c>
      <c r="P6119" s="124" t="s">
        <v>1314</v>
      </c>
    </row>
    <row r="6120" spans="1:16" ht="89.25">
      <c r="A6120" s="257">
        <v>10</v>
      </c>
      <c r="B6120" s="124"/>
      <c r="C6120" s="125" t="s">
        <v>690</v>
      </c>
      <c r="D6120" s="191">
        <v>43283</v>
      </c>
      <c r="E6120" s="124" t="s">
        <v>12110</v>
      </c>
      <c r="F6120" s="124" t="s">
        <v>15</v>
      </c>
      <c r="G6120" s="124">
        <v>5327</v>
      </c>
      <c r="H6120" s="124"/>
      <c r="I6120" s="128" t="s">
        <v>13962</v>
      </c>
      <c r="J6120" s="124"/>
      <c r="K6120" s="124"/>
      <c r="L6120" s="124"/>
      <c r="M6120" s="124"/>
      <c r="N6120" s="193">
        <v>451.1</v>
      </c>
      <c r="O6120" s="193">
        <v>0</v>
      </c>
      <c r="P6120" s="124" t="s">
        <v>1314</v>
      </c>
    </row>
    <row r="6121" spans="1:16" ht="76.5">
      <c r="A6121" s="257">
        <v>10</v>
      </c>
      <c r="B6121" s="124"/>
      <c r="C6121" s="125" t="s">
        <v>690</v>
      </c>
      <c r="D6121" s="191">
        <v>43283</v>
      </c>
      <c r="E6121" s="124" t="s">
        <v>12111</v>
      </c>
      <c r="F6121" s="124" t="s">
        <v>15</v>
      </c>
      <c r="G6121" s="124">
        <v>5329</v>
      </c>
      <c r="H6121" s="124"/>
      <c r="I6121" s="128" t="s">
        <v>13963</v>
      </c>
      <c r="J6121" s="124"/>
      <c r="K6121" s="124"/>
      <c r="L6121" s="124"/>
      <c r="M6121" s="124"/>
      <c r="N6121" s="193">
        <v>333.52</v>
      </c>
      <c r="O6121" s="193">
        <v>0</v>
      </c>
      <c r="P6121" s="124" t="s">
        <v>1314</v>
      </c>
    </row>
    <row r="6122" spans="1:16" ht="76.5">
      <c r="A6122" s="257">
        <v>10</v>
      </c>
      <c r="B6122" s="124"/>
      <c r="C6122" s="125" t="s">
        <v>690</v>
      </c>
      <c r="D6122" s="191">
        <v>43283</v>
      </c>
      <c r="E6122" s="124" t="s">
        <v>12112</v>
      </c>
      <c r="F6122" s="124" t="s">
        <v>15</v>
      </c>
      <c r="G6122" s="124">
        <v>5330</v>
      </c>
      <c r="H6122" s="124"/>
      <c r="I6122" s="128" t="s">
        <v>13964</v>
      </c>
      <c r="J6122" s="124"/>
      <c r="K6122" s="124"/>
      <c r="L6122" s="124"/>
      <c r="M6122" s="124"/>
      <c r="N6122" s="193">
        <v>551.66999999999996</v>
      </c>
      <c r="O6122" s="193">
        <v>0</v>
      </c>
      <c r="P6122" s="124" t="s">
        <v>1314</v>
      </c>
    </row>
    <row r="6123" spans="1:16" ht="102">
      <c r="A6123" s="257">
        <v>197</v>
      </c>
      <c r="B6123" s="124"/>
      <c r="C6123" s="125" t="s">
        <v>754</v>
      </c>
      <c r="D6123" s="191">
        <v>43283</v>
      </c>
      <c r="E6123" s="124" t="s">
        <v>12113</v>
      </c>
      <c r="F6123" s="124" t="s">
        <v>15</v>
      </c>
      <c r="G6123" s="124">
        <v>5338</v>
      </c>
      <c r="H6123" s="124"/>
      <c r="I6123" s="128" t="s">
        <v>13965</v>
      </c>
      <c r="J6123" s="124"/>
      <c r="K6123" s="124"/>
      <c r="L6123" s="124"/>
      <c r="M6123" s="124"/>
      <c r="N6123" s="193">
        <v>291.68</v>
      </c>
      <c r="O6123" s="193">
        <v>0</v>
      </c>
      <c r="P6123" s="124" t="s">
        <v>1314</v>
      </c>
    </row>
    <row r="6124" spans="1:16" ht="102">
      <c r="A6124" s="257">
        <v>197</v>
      </c>
      <c r="B6124" s="124"/>
      <c r="C6124" s="125" t="s">
        <v>754</v>
      </c>
      <c r="D6124" s="191">
        <v>43283</v>
      </c>
      <c r="E6124" s="124" t="s">
        <v>12114</v>
      </c>
      <c r="F6124" s="124" t="s">
        <v>1257</v>
      </c>
      <c r="G6124" s="124">
        <v>5338</v>
      </c>
      <c r="H6124" s="124"/>
      <c r="I6124" s="128" t="s">
        <v>13966</v>
      </c>
      <c r="J6124" s="124"/>
      <c r="K6124" s="124"/>
      <c r="L6124" s="124"/>
      <c r="M6124" s="124"/>
      <c r="N6124" s="193">
        <v>552.6</v>
      </c>
      <c r="O6124" s="193">
        <v>0</v>
      </c>
      <c r="P6124" s="124" t="s">
        <v>1314</v>
      </c>
    </row>
    <row r="6125" spans="1:16" ht="76.5">
      <c r="A6125" s="257">
        <v>10</v>
      </c>
      <c r="B6125" s="124"/>
      <c r="C6125" s="125" t="s">
        <v>690</v>
      </c>
      <c r="D6125" s="191">
        <v>43283</v>
      </c>
      <c r="E6125" s="124" t="s">
        <v>12115</v>
      </c>
      <c r="F6125" s="124" t="s">
        <v>15</v>
      </c>
      <c r="G6125" s="124">
        <v>5331</v>
      </c>
      <c r="H6125" s="124"/>
      <c r="I6125" s="128" t="s">
        <v>13967</v>
      </c>
      <c r="J6125" s="124"/>
      <c r="K6125" s="124"/>
      <c r="L6125" s="124"/>
      <c r="M6125" s="124"/>
      <c r="N6125" s="193">
        <v>293.52999999999997</v>
      </c>
      <c r="O6125" s="193">
        <v>0</v>
      </c>
      <c r="P6125" s="124" t="s">
        <v>1314</v>
      </c>
    </row>
    <row r="6126" spans="1:16" ht="89.25">
      <c r="A6126" s="257">
        <v>10</v>
      </c>
      <c r="B6126" s="124"/>
      <c r="C6126" s="125" t="s">
        <v>690</v>
      </c>
      <c r="D6126" s="191">
        <v>43283</v>
      </c>
      <c r="E6126" s="124" t="s">
        <v>12116</v>
      </c>
      <c r="F6126" s="124" t="s">
        <v>15</v>
      </c>
      <c r="G6126" s="124">
        <v>5314</v>
      </c>
      <c r="H6126" s="124"/>
      <c r="I6126" s="128" t="s">
        <v>13968</v>
      </c>
      <c r="J6126" s="124"/>
      <c r="K6126" s="124"/>
      <c r="L6126" s="124"/>
      <c r="M6126" s="124"/>
      <c r="N6126" s="193">
        <v>398.28</v>
      </c>
      <c r="O6126" s="193">
        <v>0</v>
      </c>
      <c r="P6126" s="124" t="s">
        <v>1314</v>
      </c>
    </row>
    <row r="6127" spans="1:16" ht="89.25">
      <c r="A6127" s="257">
        <v>340</v>
      </c>
      <c r="B6127" s="124"/>
      <c r="C6127" s="125" t="s">
        <v>814</v>
      </c>
      <c r="D6127" s="191">
        <v>43283</v>
      </c>
      <c r="E6127" s="124" t="s">
        <v>12117</v>
      </c>
      <c r="F6127" s="124" t="s">
        <v>15</v>
      </c>
      <c r="G6127" s="124">
        <v>5363</v>
      </c>
      <c r="H6127" s="124"/>
      <c r="I6127" s="128" t="s">
        <v>13969</v>
      </c>
      <c r="J6127" s="124"/>
      <c r="K6127" s="124"/>
      <c r="L6127" s="124"/>
      <c r="M6127" s="124"/>
      <c r="N6127" s="193">
        <v>281.58999999999997</v>
      </c>
      <c r="O6127" s="193">
        <v>0</v>
      </c>
      <c r="P6127" s="124" t="s">
        <v>1314</v>
      </c>
    </row>
    <row r="6128" spans="1:16" ht="76.5">
      <c r="A6128" s="257" t="s">
        <v>620</v>
      </c>
      <c r="B6128" s="124"/>
      <c r="C6128" s="125" t="s">
        <v>714</v>
      </c>
      <c r="D6128" s="191">
        <v>43283</v>
      </c>
      <c r="E6128" s="124" t="s">
        <v>12118</v>
      </c>
      <c r="F6128" s="124" t="s">
        <v>6</v>
      </c>
      <c r="G6128" s="124">
        <v>993080</v>
      </c>
      <c r="H6128" s="124"/>
      <c r="I6128" s="128" t="s">
        <v>13970</v>
      </c>
      <c r="J6128" s="124"/>
      <c r="K6128" s="124"/>
      <c r="L6128" s="124"/>
      <c r="M6128" s="124"/>
      <c r="N6128" s="193">
        <v>0</v>
      </c>
      <c r="O6128" s="193">
        <v>40000</v>
      </c>
      <c r="P6128" s="124" t="s">
        <v>1314</v>
      </c>
    </row>
    <row r="6129" spans="1:16" ht="38.25">
      <c r="A6129" s="257">
        <v>117</v>
      </c>
      <c r="B6129" s="124"/>
      <c r="C6129" s="125" t="s">
        <v>722</v>
      </c>
      <c r="D6129" s="191">
        <v>43283</v>
      </c>
      <c r="E6129" s="124" t="s">
        <v>12119</v>
      </c>
      <c r="F6129" s="124" t="s">
        <v>11</v>
      </c>
      <c r="G6129" s="124">
        <v>926147</v>
      </c>
      <c r="H6129" s="124"/>
      <c r="I6129" s="128" t="s">
        <v>13971</v>
      </c>
      <c r="J6129" s="124"/>
      <c r="K6129" s="124"/>
      <c r="L6129" s="124"/>
      <c r="M6129" s="124"/>
      <c r="N6129" s="193">
        <v>50</v>
      </c>
      <c r="O6129" s="193">
        <v>0</v>
      </c>
      <c r="P6129" s="124" t="s">
        <v>1314</v>
      </c>
    </row>
    <row r="6130" spans="1:16" ht="51">
      <c r="A6130" s="257">
        <v>117</v>
      </c>
      <c r="B6130" s="124"/>
      <c r="C6130" s="125" t="s">
        <v>722</v>
      </c>
      <c r="D6130" s="191">
        <v>43283</v>
      </c>
      <c r="E6130" s="124" t="s">
        <v>12120</v>
      </c>
      <c r="F6130" s="124" t="s">
        <v>11</v>
      </c>
      <c r="G6130" s="124">
        <v>926143</v>
      </c>
      <c r="H6130" s="124"/>
      <c r="I6130" s="128" t="s">
        <v>13972</v>
      </c>
      <c r="J6130" s="124"/>
      <c r="K6130" s="124"/>
      <c r="L6130" s="124"/>
      <c r="M6130" s="124"/>
      <c r="N6130" s="193">
        <v>50</v>
      </c>
      <c r="O6130" s="193">
        <v>0</v>
      </c>
      <c r="P6130" s="124" t="s">
        <v>1314</v>
      </c>
    </row>
    <row r="6131" spans="1:16" ht="63.75">
      <c r="A6131" s="257">
        <v>66</v>
      </c>
      <c r="B6131" s="124"/>
      <c r="C6131" s="125" t="s">
        <v>704</v>
      </c>
      <c r="D6131" s="191">
        <v>43283</v>
      </c>
      <c r="E6131" s="124" t="s">
        <v>12121</v>
      </c>
      <c r="F6131" s="124" t="s">
        <v>6</v>
      </c>
      <c r="G6131" s="124">
        <v>926154</v>
      </c>
      <c r="H6131" s="124"/>
      <c r="I6131" s="128" t="s">
        <v>13973</v>
      </c>
      <c r="J6131" s="124"/>
      <c r="K6131" s="124"/>
      <c r="L6131" s="124"/>
      <c r="M6131" s="124"/>
      <c r="N6131" s="193">
        <v>0</v>
      </c>
      <c r="O6131" s="193">
        <v>9995.23</v>
      </c>
      <c r="P6131" s="124" t="s">
        <v>1314</v>
      </c>
    </row>
    <row r="6132" spans="1:16" ht="51">
      <c r="A6132" s="257">
        <v>292</v>
      </c>
      <c r="B6132" s="124"/>
      <c r="C6132" s="125" t="s">
        <v>152</v>
      </c>
      <c r="D6132" s="191">
        <v>43284</v>
      </c>
      <c r="E6132" s="124" t="s">
        <v>12122</v>
      </c>
      <c r="F6132" s="124" t="s">
        <v>3</v>
      </c>
      <c r="G6132" s="124">
        <v>1636503</v>
      </c>
      <c r="H6132" s="124"/>
      <c r="I6132" s="128" t="s">
        <v>4136</v>
      </c>
      <c r="J6132" s="124"/>
      <c r="K6132" s="124"/>
      <c r="L6132" s="124"/>
      <c r="M6132" s="124"/>
      <c r="N6132" s="193">
        <v>0</v>
      </c>
      <c r="O6132" s="193">
        <v>84</v>
      </c>
      <c r="P6132" s="124" t="s">
        <v>1314</v>
      </c>
    </row>
    <row r="6133" spans="1:16" ht="51">
      <c r="A6133" s="257">
        <v>292</v>
      </c>
      <c r="B6133" s="124"/>
      <c r="C6133" s="125" t="s">
        <v>152</v>
      </c>
      <c r="D6133" s="191">
        <v>43284</v>
      </c>
      <c r="E6133" s="124" t="s">
        <v>12123</v>
      </c>
      <c r="F6133" s="124" t="s">
        <v>3</v>
      </c>
      <c r="G6133" s="124">
        <v>1636500</v>
      </c>
      <c r="H6133" s="124"/>
      <c r="I6133" s="128" t="s">
        <v>4136</v>
      </c>
      <c r="J6133" s="124"/>
      <c r="K6133" s="124"/>
      <c r="L6133" s="124"/>
      <c r="M6133" s="124"/>
      <c r="N6133" s="193">
        <v>0</v>
      </c>
      <c r="O6133" s="193">
        <v>71</v>
      </c>
      <c r="P6133" s="124" t="s">
        <v>1314</v>
      </c>
    </row>
    <row r="6134" spans="1:16" ht="51">
      <c r="A6134" s="257">
        <v>292</v>
      </c>
      <c r="B6134" s="124"/>
      <c r="C6134" s="125" t="s">
        <v>152</v>
      </c>
      <c r="D6134" s="191">
        <v>43284</v>
      </c>
      <c r="E6134" s="124" t="s">
        <v>12124</v>
      </c>
      <c r="F6134" s="124" t="s">
        <v>3</v>
      </c>
      <c r="G6134" s="124">
        <v>1636499</v>
      </c>
      <c r="H6134" s="124"/>
      <c r="I6134" s="128" t="s">
        <v>4136</v>
      </c>
      <c r="J6134" s="124"/>
      <c r="K6134" s="124"/>
      <c r="L6134" s="124"/>
      <c r="M6134" s="124"/>
      <c r="N6134" s="193">
        <v>0</v>
      </c>
      <c r="O6134" s="193">
        <v>113</v>
      </c>
      <c r="P6134" s="124" t="s">
        <v>1314</v>
      </c>
    </row>
    <row r="6135" spans="1:16" ht="51">
      <c r="A6135" s="257">
        <v>292</v>
      </c>
      <c r="B6135" s="124"/>
      <c r="C6135" s="125" t="s">
        <v>152</v>
      </c>
      <c r="D6135" s="191">
        <v>43284</v>
      </c>
      <c r="E6135" s="124" t="s">
        <v>12125</v>
      </c>
      <c r="F6135" s="124" t="s">
        <v>3</v>
      </c>
      <c r="G6135" s="124">
        <v>1636498</v>
      </c>
      <c r="H6135" s="124"/>
      <c r="I6135" s="128" t="s">
        <v>4136</v>
      </c>
      <c r="J6135" s="124"/>
      <c r="K6135" s="124"/>
      <c r="L6135" s="124"/>
      <c r="M6135" s="124"/>
      <c r="N6135" s="193">
        <v>0</v>
      </c>
      <c r="O6135" s="193">
        <v>115</v>
      </c>
      <c r="P6135" s="124" t="s">
        <v>1314</v>
      </c>
    </row>
    <row r="6136" spans="1:16" ht="51">
      <c r="A6136" s="257">
        <v>292</v>
      </c>
      <c r="B6136" s="124"/>
      <c r="C6136" s="125" t="s">
        <v>152</v>
      </c>
      <c r="D6136" s="191">
        <v>43284</v>
      </c>
      <c r="E6136" s="124" t="s">
        <v>12126</v>
      </c>
      <c r="F6136" s="124" t="s">
        <v>3</v>
      </c>
      <c r="G6136" s="124">
        <v>1636497</v>
      </c>
      <c r="H6136" s="124"/>
      <c r="I6136" s="128" t="s">
        <v>4136</v>
      </c>
      <c r="J6136" s="124"/>
      <c r="K6136" s="124"/>
      <c r="L6136" s="124"/>
      <c r="M6136" s="124"/>
      <c r="N6136" s="193">
        <v>0</v>
      </c>
      <c r="O6136" s="193">
        <v>115</v>
      </c>
      <c r="P6136" s="124" t="s">
        <v>1314</v>
      </c>
    </row>
    <row r="6137" spans="1:16" ht="51">
      <c r="A6137" s="257">
        <v>292</v>
      </c>
      <c r="B6137" s="124"/>
      <c r="C6137" s="125" t="s">
        <v>152</v>
      </c>
      <c r="D6137" s="191">
        <v>43284</v>
      </c>
      <c r="E6137" s="124" t="s">
        <v>12127</v>
      </c>
      <c r="F6137" s="124" t="s">
        <v>3</v>
      </c>
      <c r="G6137" s="124">
        <v>1636496</v>
      </c>
      <c r="H6137" s="124"/>
      <c r="I6137" s="128" t="s">
        <v>4136</v>
      </c>
      <c r="J6137" s="124"/>
      <c r="K6137" s="124"/>
      <c r="L6137" s="124"/>
      <c r="M6137" s="124"/>
      <c r="N6137" s="193">
        <v>0</v>
      </c>
      <c r="O6137" s="193">
        <v>105</v>
      </c>
      <c r="P6137" s="124" t="s">
        <v>1314</v>
      </c>
    </row>
    <row r="6138" spans="1:16" ht="51">
      <c r="A6138" s="257" t="s">
        <v>619</v>
      </c>
      <c r="B6138" s="124"/>
      <c r="C6138" s="125" t="s">
        <v>713</v>
      </c>
      <c r="D6138" s="191">
        <v>43284</v>
      </c>
      <c r="E6138" s="124" t="s">
        <v>12128</v>
      </c>
      <c r="F6138" s="124" t="s">
        <v>3</v>
      </c>
      <c r="G6138" s="124">
        <v>1636492</v>
      </c>
      <c r="H6138" s="124"/>
      <c r="I6138" s="128" t="s">
        <v>13974</v>
      </c>
      <c r="J6138" s="124"/>
      <c r="K6138" s="124"/>
      <c r="L6138" s="124"/>
      <c r="M6138" s="124"/>
      <c r="N6138" s="193">
        <v>0</v>
      </c>
      <c r="O6138" s="193">
        <v>1026.18</v>
      </c>
      <c r="P6138" s="124" t="s">
        <v>1314</v>
      </c>
    </row>
    <row r="6139" spans="1:16" ht="51">
      <c r="A6139" s="257">
        <v>292</v>
      </c>
      <c r="B6139" s="124"/>
      <c r="C6139" s="125" t="s">
        <v>152</v>
      </c>
      <c r="D6139" s="191">
        <v>43284</v>
      </c>
      <c r="E6139" s="124" t="s">
        <v>12129</v>
      </c>
      <c r="F6139" s="124" t="s">
        <v>3</v>
      </c>
      <c r="G6139" s="124">
        <v>1636491</v>
      </c>
      <c r="H6139" s="124"/>
      <c r="I6139" s="128" t="s">
        <v>4136</v>
      </c>
      <c r="J6139" s="124"/>
      <c r="K6139" s="124"/>
      <c r="L6139" s="124"/>
      <c r="M6139" s="124"/>
      <c r="N6139" s="193">
        <v>0</v>
      </c>
      <c r="O6139" s="193">
        <v>109</v>
      </c>
      <c r="P6139" s="124" t="s">
        <v>1314</v>
      </c>
    </row>
    <row r="6140" spans="1:16" ht="51">
      <c r="A6140" s="257">
        <v>292</v>
      </c>
      <c r="B6140" s="124"/>
      <c r="C6140" s="125" t="s">
        <v>152</v>
      </c>
      <c r="D6140" s="191">
        <v>43284</v>
      </c>
      <c r="E6140" s="124" t="s">
        <v>12130</v>
      </c>
      <c r="F6140" s="124" t="s">
        <v>3</v>
      </c>
      <c r="G6140" s="124">
        <v>1636507</v>
      </c>
      <c r="H6140" s="124"/>
      <c r="I6140" s="128" t="s">
        <v>4136</v>
      </c>
      <c r="J6140" s="124"/>
      <c r="K6140" s="124"/>
      <c r="L6140" s="124"/>
      <c r="M6140" s="124"/>
      <c r="N6140" s="193">
        <v>0</v>
      </c>
      <c r="O6140" s="193">
        <v>118</v>
      </c>
      <c r="P6140" s="124" t="s">
        <v>1314</v>
      </c>
    </row>
    <row r="6141" spans="1:16" ht="51">
      <c r="A6141" s="257">
        <v>292</v>
      </c>
      <c r="B6141" s="124"/>
      <c r="C6141" s="125" t="s">
        <v>152</v>
      </c>
      <c r="D6141" s="191">
        <v>43284</v>
      </c>
      <c r="E6141" s="124" t="s">
        <v>12131</v>
      </c>
      <c r="F6141" s="124" t="s">
        <v>3</v>
      </c>
      <c r="G6141" s="124">
        <v>1636508</v>
      </c>
      <c r="H6141" s="124"/>
      <c r="I6141" s="128" t="s">
        <v>4136</v>
      </c>
      <c r="J6141" s="124"/>
      <c r="K6141" s="124"/>
      <c r="L6141" s="124"/>
      <c r="M6141" s="124"/>
      <c r="N6141" s="193">
        <v>0</v>
      </c>
      <c r="O6141" s="193">
        <v>75</v>
      </c>
      <c r="P6141" s="124" t="s">
        <v>1314</v>
      </c>
    </row>
    <row r="6142" spans="1:16" ht="51">
      <c r="A6142" s="257">
        <v>155</v>
      </c>
      <c r="B6142" s="124"/>
      <c r="C6142" s="125" t="s">
        <v>744</v>
      </c>
      <c r="D6142" s="191">
        <v>43284</v>
      </c>
      <c r="E6142" s="124" t="s">
        <v>12132</v>
      </c>
      <c r="F6142" s="124" t="s">
        <v>3</v>
      </c>
      <c r="G6142" s="124">
        <v>1636513</v>
      </c>
      <c r="H6142" s="124"/>
      <c r="I6142" s="128" t="s">
        <v>13975</v>
      </c>
      <c r="J6142" s="124"/>
      <c r="K6142" s="124"/>
      <c r="L6142" s="124"/>
      <c r="M6142" s="124"/>
      <c r="N6142" s="193">
        <v>0</v>
      </c>
      <c r="O6142" s="193">
        <v>365</v>
      </c>
      <c r="P6142" s="124" t="s">
        <v>1314</v>
      </c>
    </row>
    <row r="6143" spans="1:16" ht="51">
      <c r="A6143" s="257" t="s">
        <v>619</v>
      </c>
      <c r="B6143" s="124"/>
      <c r="C6143" s="125" t="s">
        <v>713</v>
      </c>
      <c r="D6143" s="191">
        <v>43284</v>
      </c>
      <c r="E6143" s="124" t="s">
        <v>12133</v>
      </c>
      <c r="F6143" s="124" t="s">
        <v>3</v>
      </c>
      <c r="G6143" s="124">
        <v>1636374</v>
      </c>
      <c r="H6143" s="124"/>
      <c r="I6143" s="128" t="s">
        <v>13976</v>
      </c>
      <c r="J6143" s="124"/>
      <c r="K6143" s="124"/>
      <c r="L6143" s="124"/>
      <c r="M6143" s="124"/>
      <c r="N6143" s="193">
        <v>0</v>
      </c>
      <c r="O6143" s="193">
        <v>3321.1800000000003</v>
      </c>
      <c r="P6143" s="124" t="s">
        <v>1314</v>
      </c>
    </row>
    <row r="6144" spans="1:16" ht="51">
      <c r="A6144" s="257" t="s">
        <v>619</v>
      </c>
      <c r="B6144" s="124"/>
      <c r="C6144" s="125" t="s">
        <v>713</v>
      </c>
      <c r="D6144" s="191">
        <v>43284</v>
      </c>
      <c r="E6144" s="124" t="s">
        <v>12134</v>
      </c>
      <c r="F6144" s="124" t="s">
        <v>3</v>
      </c>
      <c r="G6144" s="124">
        <v>1636378</v>
      </c>
      <c r="H6144" s="124"/>
      <c r="I6144" s="128" t="s">
        <v>13977</v>
      </c>
      <c r="J6144" s="124"/>
      <c r="K6144" s="124"/>
      <c r="L6144" s="124"/>
      <c r="M6144" s="124"/>
      <c r="N6144" s="193">
        <v>0</v>
      </c>
      <c r="O6144" s="193">
        <v>695</v>
      </c>
      <c r="P6144" s="124" t="s">
        <v>1314</v>
      </c>
    </row>
    <row r="6145" spans="1:16" ht="89.25">
      <c r="A6145" s="257">
        <v>587</v>
      </c>
      <c r="B6145" s="124"/>
      <c r="C6145" s="125" t="s">
        <v>858</v>
      </c>
      <c r="D6145" s="191">
        <v>43284</v>
      </c>
      <c r="E6145" s="124" t="s">
        <v>12135</v>
      </c>
      <c r="F6145" s="124" t="s">
        <v>3</v>
      </c>
      <c r="G6145" s="124">
        <v>1636391</v>
      </c>
      <c r="H6145" s="124"/>
      <c r="I6145" s="128" t="s">
        <v>13978</v>
      </c>
      <c r="J6145" s="124"/>
      <c r="K6145" s="124"/>
      <c r="L6145" s="124"/>
      <c r="M6145" s="124"/>
      <c r="N6145" s="193">
        <v>0</v>
      </c>
      <c r="O6145" s="193">
        <v>1789</v>
      </c>
      <c r="P6145" s="124" t="s">
        <v>1314</v>
      </c>
    </row>
    <row r="6146" spans="1:16" ht="38.25">
      <c r="A6146" s="257">
        <v>86</v>
      </c>
      <c r="B6146" s="124"/>
      <c r="C6146" s="125" t="s">
        <v>710</v>
      </c>
      <c r="D6146" s="191">
        <v>43284</v>
      </c>
      <c r="E6146" s="124" t="s">
        <v>12136</v>
      </c>
      <c r="F6146" s="124" t="s">
        <v>3</v>
      </c>
      <c r="G6146" s="124">
        <v>1636412</v>
      </c>
      <c r="H6146" s="124"/>
      <c r="I6146" s="128" t="s">
        <v>13979</v>
      </c>
      <c r="J6146" s="124"/>
      <c r="K6146" s="124"/>
      <c r="L6146" s="124"/>
      <c r="M6146" s="124"/>
      <c r="N6146" s="193">
        <v>0</v>
      </c>
      <c r="O6146" s="193">
        <v>36</v>
      </c>
      <c r="P6146" s="124" t="s">
        <v>1314</v>
      </c>
    </row>
    <row r="6147" spans="1:16" ht="63.75">
      <c r="A6147" s="257">
        <v>20</v>
      </c>
      <c r="B6147" s="124"/>
      <c r="C6147" s="125" t="s">
        <v>693</v>
      </c>
      <c r="D6147" s="191">
        <v>43284</v>
      </c>
      <c r="E6147" s="124" t="s">
        <v>12137</v>
      </c>
      <c r="F6147" s="124" t="s">
        <v>3</v>
      </c>
      <c r="G6147" s="124">
        <v>1636440</v>
      </c>
      <c r="H6147" s="124"/>
      <c r="I6147" s="128" t="s">
        <v>13980</v>
      </c>
      <c r="J6147" s="124"/>
      <c r="K6147" s="124"/>
      <c r="L6147" s="124"/>
      <c r="M6147" s="124"/>
      <c r="N6147" s="193">
        <v>0</v>
      </c>
      <c r="O6147" s="193">
        <v>85.5</v>
      </c>
      <c r="P6147" s="124" t="s">
        <v>1314</v>
      </c>
    </row>
    <row r="6148" spans="1:16" ht="51">
      <c r="A6148" s="257" t="s">
        <v>619</v>
      </c>
      <c r="B6148" s="124"/>
      <c r="C6148" s="125" t="s">
        <v>713</v>
      </c>
      <c r="D6148" s="191">
        <v>43284</v>
      </c>
      <c r="E6148" s="124" t="s">
        <v>12138</v>
      </c>
      <c r="F6148" s="124" t="s">
        <v>3</v>
      </c>
      <c r="G6148" s="124">
        <v>1636465</v>
      </c>
      <c r="H6148" s="124"/>
      <c r="I6148" s="128" t="s">
        <v>13981</v>
      </c>
      <c r="J6148" s="124"/>
      <c r="K6148" s="124"/>
      <c r="L6148" s="124"/>
      <c r="M6148" s="124"/>
      <c r="N6148" s="193">
        <v>0</v>
      </c>
      <c r="O6148" s="193">
        <v>1348.5</v>
      </c>
      <c r="P6148" s="124" t="s">
        <v>1314</v>
      </c>
    </row>
    <row r="6149" spans="1:16" ht="51">
      <c r="A6149" s="257" t="s">
        <v>619</v>
      </c>
      <c r="B6149" s="124"/>
      <c r="C6149" s="125" t="s">
        <v>713</v>
      </c>
      <c r="D6149" s="191">
        <v>43284</v>
      </c>
      <c r="E6149" s="124" t="s">
        <v>12139</v>
      </c>
      <c r="F6149" s="124" t="s">
        <v>3</v>
      </c>
      <c r="G6149" s="124">
        <v>1636467</v>
      </c>
      <c r="H6149" s="124"/>
      <c r="I6149" s="128" t="s">
        <v>13982</v>
      </c>
      <c r="J6149" s="124"/>
      <c r="K6149" s="124"/>
      <c r="L6149" s="124"/>
      <c r="M6149" s="124"/>
      <c r="N6149" s="193">
        <v>0</v>
      </c>
      <c r="O6149" s="193">
        <v>1</v>
      </c>
      <c r="P6149" s="124" t="s">
        <v>1314</v>
      </c>
    </row>
    <row r="6150" spans="1:16" ht="51">
      <c r="A6150" s="257">
        <v>292</v>
      </c>
      <c r="B6150" s="124"/>
      <c r="C6150" s="125" t="s">
        <v>152</v>
      </c>
      <c r="D6150" s="191">
        <v>43284</v>
      </c>
      <c r="E6150" s="124" t="s">
        <v>12140</v>
      </c>
      <c r="F6150" s="124" t="s">
        <v>3</v>
      </c>
      <c r="G6150" s="124">
        <v>1636490</v>
      </c>
      <c r="H6150" s="124"/>
      <c r="I6150" s="128" t="s">
        <v>4136</v>
      </c>
      <c r="J6150" s="124"/>
      <c r="K6150" s="124"/>
      <c r="L6150" s="124"/>
      <c r="M6150" s="124"/>
      <c r="N6150" s="193">
        <v>0</v>
      </c>
      <c r="O6150" s="193">
        <v>11</v>
      </c>
      <c r="P6150" s="124" t="s">
        <v>1314</v>
      </c>
    </row>
    <row r="6151" spans="1:16" ht="51">
      <c r="A6151" s="257" t="s">
        <v>619</v>
      </c>
      <c r="B6151" s="124"/>
      <c r="C6151" s="125" t="s">
        <v>713</v>
      </c>
      <c r="D6151" s="191">
        <v>43284</v>
      </c>
      <c r="E6151" s="124" t="s">
        <v>12141</v>
      </c>
      <c r="F6151" s="124" t="s">
        <v>3</v>
      </c>
      <c r="G6151" s="124">
        <v>1636604</v>
      </c>
      <c r="H6151" s="124"/>
      <c r="I6151" s="128" t="s">
        <v>13983</v>
      </c>
      <c r="J6151" s="124"/>
      <c r="K6151" s="124"/>
      <c r="L6151" s="124"/>
      <c r="M6151" s="124"/>
      <c r="N6151" s="193">
        <v>0</v>
      </c>
      <c r="O6151" s="193">
        <v>1372.7</v>
      </c>
      <c r="P6151" s="124" t="s">
        <v>1314</v>
      </c>
    </row>
    <row r="6152" spans="1:16" ht="51">
      <c r="A6152" s="257" t="s">
        <v>619</v>
      </c>
      <c r="B6152" s="124"/>
      <c r="C6152" s="125" t="s">
        <v>713</v>
      </c>
      <c r="D6152" s="191">
        <v>43284</v>
      </c>
      <c r="E6152" s="124" t="s">
        <v>12142</v>
      </c>
      <c r="F6152" s="124" t="s">
        <v>3</v>
      </c>
      <c r="G6152" s="124">
        <v>1636607</v>
      </c>
      <c r="H6152" s="124"/>
      <c r="I6152" s="128" t="s">
        <v>13984</v>
      </c>
      <c r="J6152" s="124"/>
      <c r="K6152" s="124"/>
      <c r="L6152" s="124"/>
      <c r="M6152" s="124"/>
      <c r="N6152" s="193">
        <v>0</v>
      </c>
      <c r="O6152" s="193">
        <v>1001.7</v>
      </c>
      <c r="P6152" s="124" t="s">
        <v>1314</v>
      </c>
    </row>
    <row r="6153" spans="1:16" ht="38.25">
      <c r="A6153" s="257">
        <v>16</v>
      </c>
      <c r="B6153" s="124"/>
      <c r="C6153" s="125" t="s">
        <v>692</v>
      </c>
      <c r="D6153" s="191">
        <v>43284</v>
      </c>
      <c r="E6153" s="124" t="s">
        <v>12143</v>
      </c>
      <c r="F6153" s="124" t="s">
        <v>3</v>
      </c>
      <c r="G6153" s="124">
        <v>1636608</v>
      </c>
      <c r="H6153" s="124"/>
      <c r="I6153" s="128" t="s">
        <v>13985</v>
      </c>
      <c r="J6153" s="124"/>
      <c r="K6153" s="124"/>
      <c r="L6153" s="124"/>
      <c r="M6153" s="124"/>
      <c r="N6153" s="193">
        <v>0</v>
      </c>
      <c r="O6153" s="193">
        <v>977</v>
      </c>
      <c r="P6153" s="124" t="s">
        <v>1314</v>
      </c>
    </row>
    <row r="6154" spans="1:16" ht="51">
      <c r="A6154" s="257">
        <v>46</v>
      </c>
      <c r="B6154" s="124"/>
      <c r="C6154" s="125" t="s">
        <v>698</v>
      </c>
      <c r="D6154" s="191">
        <v>43284</v>
      </c>
      <c r="E6154" s="124" t="s">
        <v>12144</v>
      </c>
      <c r="F6154" s="124" t="s">
        <v>3</v>
      </c>
      <c r="G6154" s="124">
        <v>1636614</v>
      </c>
      <c r="H6154" s="124"/>
      <c r="I6154" s="128" t="s">
        <v>13986</v>
      </c>
      <c r="J6154" s="124"/>
      <c r="K6154" s="124"/>
      <c r="L6154" s="124"/>
      <c r="M6154" s="124"/>
      <c r="N6154" s="193">
        <v>0</v>
      </c>
      <c r="O6154" s="193">
        <v>3800.6</v>
      </c>
      <c r="P6154" s="124" t="s">
        <v>1314</v>
      </c>
    </row>
    <row r="6155" spans="1:16" ht="38.25">
      <c r="A6155" s="257">
        <v>592</v>
      </c>
      <c r="B6155" s="124"/>
      <c r="C6155" s="125" t="s">
        <v>862</v>
      </c>
      <c r="D6155" s="191">
        <v>43284</v>
      </c>
      <c r="E6155" s="124" t="s">
        <v>12145</v>
      </c>
      <c r="F6155" s="124" t="s">
        <v>3</v>
      </c>
      <c r="G6155" s="124">
        <v>1636617</v>
      </c>
      <c r="H6155" s="124"/>
      <c r="I6155" s="128" t="s">
        <v>13987</v>
      </c>
      <c r="J6155" s="124"/>
      <c r="K6155" s="124"/>
      <c r="L6155" s="124"/>
      <c r="M6155" s="124"/>
      <c r="N6155" s="193">
        <v>0</v>
      </c>
      <c r="O6155" s="193">
        <v>750</v>
      </c>
      <c r="P6155" s="124" t="s">
        <v>1314</v>
      </c>
    </row>
    <row r="6156" spans="1:16" ht="51">
      <c r="A6156" s="257">
        <v>681</v>
      </c>
      <c r="B6156" s="124"/>
      <c r="C6156" s="125" t="s">
        <v>237</v>
      </c>
      <c r="D6156" s="191">
        <v>43284</v>
      </c>
      <c r="E6156" s="124" t="s">
        <v>12146</v>
      </c>
      <c r="F6156" s="124" t="s">
        <v>3</v>
      </c>
      <c r="G6156" s="124">
        <v>1636621</v>
      </c>
      <c r="H6156" s="124"/>
      <c r="I6156" s="128" t="s">
        <v>13988</v>
      </c>
      <c r="J6156" s="124"/>
      <c r="K6156" s="124"/>
      <c r="L6156" s="124"/>
      <c r="M6156" s="124"/>
      <c r="N6156" s="193">
        <v>0</v>
      </c>
      <c r="O6156" s="193">
        <v>3275.1</v>
      </c>
      <c r="P6156" s="124" t="s">
        <v>1314</v>
      </c>
    </row>
    <row r="6157" spans="1:16" ht="51">
      <c r="A6157" s="257" t="s">
        <v>619</v>
      </c>
      <c r="B6157" s="124"/>
      <c r="C6157" s="125" t="s">
        <v>713</v>
      </c>
      <c r="D6157" s="191">
        <v>43284</v>
      </c>
      <c r="E6157" s="124" t="s">
        <v>12147</v>
      </c>
      <c r="F6157" s="124" t="s">
        <v>3</v>
      </c>
      <c r="G6157" s="124">
        <v>1636532</v>
      </c>
      <c r="H6157" s="124"/>
      <c r="I6157" s="128" t="s">
        <v>13989</v>
      </c>
      <c r="J6157" s="124"/>
      <c r="K6157" s="124"/>
      <c r="L6157" s="124"/>
      <c r="M6157" s="124"/>
      <c r="N6157" s="193">
        <v>0</v>
      </c>
      <c r="O6157" s="193">
        <v>0.06</v>
      </c>
      <c r="P6157" s="124" t="s">
        <v>3943</v>
      </c>
    </row>
    <row r="6158" spans="1:16" ht="51">
      <c r="A6158" s="257" t="s">
        <v>619</v>
      </c>
      <c r="B6158" s="124"/>
      <c r="C6158" s="125" t="s">
        <v>713</v>
      </c>
      <c r="D6158" s="191">
        <v>43284</v>
      </c>
      <c r="E6158" s="124" t="s">
        <v>12148</v>
      </c>
      <c r="F6158" s="124" t="s">
        <v>3</v>
      </c>
      <c r="G6158" s="124">
        <v>1636548</v>
      </c>
      <c r="H6158" s="124"/>
      <c r="I6158" s="128" t="s">
        <v>13990</v>
      </c>
      <c r="J6158" s="124"/>
      <c r="K6158" s="124"/>
      <c r="L6158" s="124"/>
      <c r="M6158" s="124"/>
      <c r="N6158" s="193">
        <v>0</v>
      </c>
      <c r="O6158" s="193">
        <v>10431.950000000001</v>
      </c>
      <c r="P6158" s="124" t="s">
        <v>1314</v>
      </c>
    </row>
    <row r="6159" spans="1:16" ht="51">
      <c r="A6159" s="257" t="s">
        <v>619</v>
      </c>
      <c r="B6159" s="124"/>
      <c r="C6159" s="125" t="s">
        <v>713</v>
      </c>
      <c r="D6159" s="191">
        <v>43284</v>
      </c>
      <c r="E6159" s="124" t="s">
        <v>12149</v>
      </c>
      <c r="F6159" s="124" t="s">
        <v>3</v>
      </c>
      <c r="G6159" s="124">
        <v>1636553</v>
      </c>
      <c r="H6159" s="124"/>
      <c r="I6159" s="128" t="s">
        <v>13991</v>
      </c>
      <c r="J6159" s="124"/>
      <c r="K6159" s="124"/>
      <c r="L6159" s="124"/>
      <c r="M6159" s="124"/>
      <c r="N6159" s="193">
        <v>0</v>
      </c>
      <c r="O6159" s="193">
        <v>11002.98</v>
      </c>
      <c r="P6159" s="124" t="s">
        <v>1314</v>
      </c>
    </row>
    <row r="6160" spans="1:16" ht="38.25">
      <c r="A6160" s="257">
        <v>70</v>
      </c>
      <c r="B6160" s="124"/>
      <c r="C6160" s="125" t="s">
        <v>705</v>
      </c>
      <c r="D6160" s="191">
        <v>43284</v>
      </c>
      <c r="E6160" s="124" t="s">
        <v>12150</v>
      </c>
      <c r="F6160" s="124" t="s">
        <v>3</v>
      </c>
      <c r="G6160" s="124">
        <v>1636555</v>
      </c>
      <c r="H6160" s="124"/>
      <c r="I6160" s="128" t="s">
        <v>13992</v>
      </c>
      <c r="J6160" s="124"/>
      <c r="K6160" s="124"/>
      <c r="L6160" s="124"/>
      <c r="M6160" s="124"/>
      <c r="N6160" s="193">
        <v>0</v>
      </c>
      <c r="O6160" s="193">
        <v>25</v>
      </c>
      <c r="P6160" s="124" t="s">
        <v>3943</v>
      </c>
    </row>
    <row r="6161" spans="1:16" ht="51">
      <c r="A6161" s="257">
        <v>292</v>
      </c>
      <c r="B6161" s="124"/>
      <c r="C6161" s="125" t="s">
        <v>152</v>
      </c>
      <c r="D6161" s="191">
        <v>43284</v>
      </c>
      <c r="E6161" s="124" t="s">
        <v>12151</v>
      </c>
      <c r="F6161" s="124" t="s">
        <v>3</v>
      </c>
      <c r="G6161" s="124">
        <v>1636559</v>
      </c>
      <c r="H6161" s="124"/>
      <c r="I6161" s="128" t="s">
        <v>13993</v>
      </c>
      <c r="J6161" s="124"/>
      <c r="K6161" s="124"/>
      <c r="L6161" s="124"/>
      <c r="M6161" s="124"/>
      <c r="N6161" s="193">
        <v>0</v>
      </c>
      <c r="O6161" s="193">
        <v>1850</v>
      </c>
      <c r="P6161" s="124" t="s">
        <v>1314</v>
      </c>
    </row>
    <row r="6162" spans="1:16" ht="51">
      <c r="A6162" s="257">
        <v>81</v>
      </c>
      <c r="B6162" s="124"/>
      <c r="C6162" s="125" t="s">
        <v>709</v>
      </c>
      <c r="D6162" s="191">
        <v>43284</v>
      </c>
      <c r="E6162" s="124" t="s">
        <v>12152</v>
      </c>
      <c r="F6162" s="124" t="s">
        <v>3</v>
      </c>
      <c r="G6162" s="124">
        <v>1636573</v>
      </c>
      <c r="H6162" s="124"/>
      <c r="I6162" s="128" t="s">
        <v>13994</v>
      </c>
      <c r="J6162" s="124"/>
      <c r="K6162" s="124"/>
      <c r="L6162" s="124"/>
      <c r="M6162" s="124"/>
      <c r="N6162" s="193">
        <v>0</v>
      </c>
      <c r="O6162" s="193">
        <v>1100</v>
      </c>
      <c r="P6162" s="124" t="s">
        <v>1314</v>
      </c>
    </row>
    <row r="6163" spans="1:16" ht="51">
      <c r="A6163" s="257">
        <v>70</v>
      </c>
      <c r="B6163" s="124"/>
      <c r="C6163" s="125" t="s">
        <v>705</v>
      </c>
      <c r="D6163" s="191">
        <v>43284</v>
      </c>
      <c r="E6163" s="124" t="s">
        <v>12153</v>
      </c>
      <c r="F6163" s="124" t="s">
        <v>3</v>
      </c>
      <c r="G6163" s="124">
        <v>1636419</v>
      </c>
      <c r="H6163" s="124"/>
      <c r="I6163" s="128" t="s">
        <v>13995</v>
      </c>
      <c r="J6163" s="124"/>
      <c r="K6163" s="124"/>
      <c r="L6163" s="124"/>
      <c r="M6163" s="124"/>
      <c r="N6163" s="193">
        <v>0</v>
      </c>
      <c r="O6163" s="193">
        <v>1673</v>
      </c>
      <c r="P6163" s="124" t="s">
        <v>1314</v>
      </c>
    </row>
    <row r="6164" spans="1:16" ht="51">
      <c r="A6164" s="257">
        <v>70</v>
      </c>
      <c r="B6164" s="124"/>
      <c r="C6164" s="125" t="s">
        <v>705</v>
      </c>
      <c r="D6164" s="191">
        <v>43284</v>
      </c>
      <c r="E6164" s="124" t="s">
        <v>12154</v>
      </c>
      <c r="F6164" s="124" t="s">
        <v>3</v>
      </c>
      <c r="G6164" s="124">
        <v>1636421</v>
      </c>
      <c r="H6164" s="124"/>
      <c r="I6164" s="128" t="s">
        <v>13996</v>
      </c>
      <c r="J6164" s="124"/>
      <c r="K6164" s="124"/>
      <c r="L6164" s="124"/>
      <c r="M6164" s="124"/>
      <c r="N6164" s="193">
        <v>0</v>
      </c>
      <c r="O6164" s="193">
        <v>3020.5</v>
      </c>
      <c r="P6164" s="124" t="s">
        <v>3943</v>
      </c>
    </row>
    <row r="6165" spans="1:16" ht="38.25">
      <c r="A6165" s="257">
        <v>70</v>
      </c>
      <c r="B6165" s="124"/>
      <c r="C6165" s="125" t="s">
        <v>705</v>
      </c>
      <c r="D6165" s="191">
        <v>43284</v>
      </c>
      <c r="E6165" s="124" t="s">
        <v>12155</v>
      </c>
      <c r="F6165" s="124" t="s">
        <v>3</v>
      </c>
      <c r="G6165" s="124">
        <v>1636423</v>
      </c>
      <c r="H6165" s="124"/>
      <c r="I6165" s="128" t="s">
        <v>13997</v>
      </c>
      <c r="J6165" s="124"/>
      <c r="K6165" s="124"/>
      <c r="L6165" s="124"/>
      <c r="M6165" s="124"/>
      <c r="N6165" s="193">
        <v>0</v>
      </c>
      <c r="O6165" s="193">
        <v>222</v>
      </c>
      <c r="P6165" s="124" t="s">
        <v>1314</v>
      </c>
    </row>
    <row r="6166" spans="1:16" ht="51">
      <c r="A6166" s="257">
        <v>513</v>
      </c>
      <c r="B6166" s="124"/>
      <c r="C6166" s="125" t="s">
        <v>201</v>
      </c>
      <c r="D6166" s="191">
        <v>43284</v>
      </c>
      <c r="E6166" s="124" t="s">
        <v>12156</v>
      </c>
      <c r="F6166" s="124" t="s">
        <v>3</v>
      </c>
      <c r="G6166" s="124">
        <v>1636435</v>
      </c>
      <c r="H6166" s="124"/>
      <c r="I6166" s="128" t="s">
        <v>13998</v>
      </c>
      <c r="J6166" s="124"/>
      <c r="K6166" s="124"/>
      <c r="L6166" s="124"/>
      <c r="M6166" s="124"/>
      <c r="N6166" s="193">
        <v>0</v>
      </c>
      <c r="O6166" s="193">
        <v>33867.75</v>
      </c>
      <c r="P6166" s="124" t="s">
        <v>1314</v>
      </c>
    </row>
    <row r="6167" spans="1:16" ht="89.25">
      <c r="A6167" s="257">
        <v>587</v>
      </c>
      <c r="B6167" s="124"/>
      <c r="C6167" s="125" t="s">
        <v>858</v>
      </c>
      <c r="D6167" s="191">
        <v>43284</v>
      </c>
      <c r="E6167" s="124" t="s">
        <v>12157</v>
      </c>
      <c r="F6167" s="124" t="s">
        <v>3</v>
      </c>
      <c r="G6167" s="124">
        <v>1636437</v>
      </c>
      <c r="H6167" s="124"/>
      <c r="I6167" s="128" t="s">
        <v>13999</v>
      </c>
      <c r="J6167" s="124"/>
      <c r="K6167" s="124"/>
      <c r="L6167" s="124"/>
      <c r="M6167" s="124"/>
      <c r="N6167" s="193">
        <v>0</v>
      </c>
      <c r="O6167" s="193">
        <v>2053828.68</v>
      </c>
      <c r="P6167" s="124" t="s">
        <v>1314</v>
      </c>
    </row>
    <row r="6168" spans="1:16" ht="63.75">
      <c r="A6168" s="257">
        <v>87</v>
      </c>
      <c r="B6168" s="124"/>
      <c r="C6168" s="125" t="s">
        <v>711</v>
      </c>
      <c r="D6168" s="191">
        <v>43284</v>
      </c>
      <c r="E6168" s="124" t="s">
        <v>12158</v>
      </c>
      <c r="F6168" s="124" t="s">
        <v>3</v>
      </c>
      <c r="G6168" s="124">
        <v>1636375</v>
      </c>
      <c r="H6168" s="124"/>
      <c r="I6168" s="128" t="s">
        <v>14000</v>
      </c>
      <c r="J6168" s="124"/>
      <c r="K6168" s="124"/>
      <c r="L6168" s="124"/>
      <c r="M6168" s="124"/>
      <c r="N6168" s="193">
        <v>0</v>
      </c>
      <c r="O6168" s="193">
        <v>8098.3</v>
      </c>
      <c r="P6168" s="124" t="s">
        <v>1314</v>
      </c>
    </row>
    <row r="6169" spans="1:16" ht="51">
      <c r="A6169" s="257" t="s">
        <v>619</v>
      </c>
      <c r="B6169" s="124"/>
      <c r="C6169" s="125" t="s">
        <v>713</v>
      </c>
      <c r="D6169" s="191">
        <v>43284</v>
      </c>
      <c r="E6169" s="124" t="s">
        <v>12159</v>
      </c>
      <c r="F6169" s="124" t="s">
        <v>3</v>
      </c>
      <c r="G6169" s="124">
        <v>1636383</v>
      </c>
      <c r="H6169" s="124"/>
      <c r="I6169" s="128" t="s">
        <v>14001</v>
      </c>
      <c r="J6169" s="124"/>
      <c r="K6169" s="124"/>
      <c r="L6169" s="124"/>
      <c r="M6169" s="124"/>
      <c r="N6169" s="193">
        <v>0</v>
      </c>
      <c r="O6169" s="193">
        <v>3679.62</v>
      </c>
      <c r="P6169" s="124" t="s">
        <v>1314</v>
      </c>
    </row>
    <row r="6170" spans="1:16" ht="51">
      <c r="A6170" s="257" t="s">
        <v>619</v>
      </c>
      <c r="B6170" s="124"/>
      <c r="C6170" s="125" t="s">
        <v>713</v>
      </c>
      <c r="D6170" s="191">
        <v>43284</v>
      </c>
      <c r="E6170" s="124" t="s">
        <v>12160</v>
      </c>
      <c r="F6170" s="124" t="s">
        <v>3</v>
      </c>
      <c r="G6170" s="124">
        <v>1636386</v>
      </c>
      <c r="H6170" s="124"/>
      <c r="I6170" s="128" t="s">
        <v>14002</v>
      </c>
      <c r="J6170" s="124"/>
      <c r="K6170" s="124"/>
      <c r="L6170" s="124"/>
      <c r="M6170" s="124"/>
      <c r="N6170" s="193">
        <v>0</v>
      </c>
      <c r="O6170" s="193">
        <v>4865.41</v>
      </c>
      <c r="P6170" s="124" t="s">
        <v>1314</v>
      </c>
    </row>
    <row r="6171" spans="1:16" ht="51">
      <c r="A6171" s="257">
        <v>373</v>
      </c>
      <c r="B6171" s="124"/>
      <c r="C6171" s="125" t="s">
        <v>1269</v>
      </c>
      <c r="D6171" s="191">
        <v>43284</v>
      </c>
      <c r="E6171" s="124" t="s">
        <v>12161</v>
      </c>
      <c r="F6171" s="124" t="s">
        <v>3</v>
      </c>
      <c r="G6171" s="124">
        <v>1636387</v>
      </c>
      <c r="H6171" s="124"/>
      <c r="I6171" s="128" t="s">
        <v>14003</v>
      </c>
      <c r="J6171" s="124"/>
      <c r="K6171" s="124"/>
      <c r="L6171" s="124"/>
      <c r="M6171" s="124"/>
      <c r="N6171" s="193">
        <v>0</v>
      </c>
      <c r="O6171" s="193">
        <v>1468.23</v>
      </c>
      <c r="P6171" s="124" t="s">
        <v>1314</v>
      </c>
    </row>
    <row r="6172" spans="1:16" ht="51">
      <c r="A6172" s="257">
        <v>224</v>
      </c>
      <c r="B6172" s="124"/>
      <c r="C6172" s="125" t="s">
        <v>120</v>
      </c>
      <c r="D6172" s="191">
        <v>43284</v>
      </c>
      <c r="E6172" s="124" t="s">
        <v>12162</v>
      </c>
      <c r="F6172" s="124" t="s">
        <v>3</v>
      </c>
      <c r="G6172" s="124">
        <v>1636394</v>
      </c>
      <c r="H6172" s="124"/>
      <c r="I6172" s="128" t="s">
        <v>14004</v>
      </c>
      <c r="J6172" s="124"/>
      <c r="K6172" s="124"/>
      <c r="L6172" s="124"/>
      <c r="M6172" s="124"/>
      <c r="N6172" s="193">
        <v>0</v>
      </c>
      <c r="O6172" s="193">
        <v>46455.32</v>
      </c>
      <c r="P6172" s="124" t="s">
        <v>1314</v>
      </c>
    </row>
    <row r="6173" spans="1:16" ht="51">
      <c r="A6173" s="257">
        <v>283</v>
      </c>
      <c r="B6173" s="124"/>
      <c r="C6173" s="125" t="s">
        <v>146</v>
      </c>
      <c r="D6173" s="191">
        <v>43284</v>
      </c>
      <c r="E6173" s="124" t="s">
        <v>12163</v>
      </c>
      <c r="F6173" s="124" t="s">
        <v>3</v>
      </c>
      <c r="G6173" s="124">
        <v>1636405</v>
      </c>
      <c r="H6173" s="124"/>
      <c r="I6173" s="128" t="s">
        <v>14005</v>
      </c>
      <c r="J6173" s="124"/>
      <c r="K6173" s="124"/>
      <c r="L6173" s="124"/>
      <c r="M6173" s="124"/>
      <c r="N6173" s="193">
        <v>0</v>
      </c>
      <c r="O6173" s="193">
        <v>230.15</v>
      </c>
      <c r="P6173" s="124" t="s">
        <v>1314</v>
      </c>
    </row>
    <row r="6174" spans="1:16" ht="51">
      <c r="A6174" s="257" t="s">
        <v>619</v>
      </c>
      <c r="B6174" s="124"/>
      <c r="C6174" s="125" t="s">
        <v>713</v>
      </c>
      <c r="D6174" s="191">
        <v>43284</v>
      </c>
      <c r="E6174" s="124" t="s">
        <v>12164</v>
      </c>
      <c r="F6174" s="124" t="s">
        <v>3</v>
      </c>
      <c r="G6174" s="124">
        <v>1636320</v>
      </c>
      <c r="H6174" s="124"/>
      <c r="I6174" s="128" t="s">
        <v>14006</v>
      </c>
      <c r="J6174" s="124"/>
      <c r="K6174" s="124"/>
      <c r="L6174" s="124"/>
      <c r="M6174" s="124"/>
      <c r="N6174" s="193">
        <v>0</v>
      </c>
      <c r="O6174" s="193">
        <v>140</v>
      </c>
      <c r="P6174" s="124" t="s">
        <v>1314</v>
      </c>
    </row>
    <row r="6175" spans="1:16" ht="51">
      <c r="A6175" s="257" t="s">
        <v>619</v>
      </c>
      <c r="B6175" s="124"/>
      <c r="C6175" s="125" t="s">
        <v>713</v>
      </c>
      <c r="D6175" s="191">
        <v>43284</v>
      </c>
      <c r="E6175" s="124" t="s">
        <v>12165</v>
      </c>
      <c r="F6175" s="124" t="s">
        <v>3</v>
      </c>
      <c r="G6175" s="124">
        <v>1636328</v>
      </c>
      <c r="H6175" s="124"/>
      <c r="I6175" s="128" t="s">
        <v>14007</v>
      </c>
      <c r="J6175" s="124"/>
      <c r="K6175" s="124"/>
      <c r="L6175" s="124"/>
      <c r="M6175" s="124"/>
      <c r="N6175" s="193">
        <v>0</v>
      </c>
      <c r="O6175" s="193">
        <v>460</v>
      </c>
      <c r="P6175" s="124" t="s">
        <v>1314</v>
      </c>
    </row>
    <row r="6176" spans="1:16" ht="38.25">
      <c r="A6176" s="257">
        <v>20</v>
      </c>
      <c r="B6176" s="124"/>
      <c r="C6176" s="125" t="s">
        <v>693</v>
      </c>
      <c r="D6176" s="191">
        <v>43284</v>
      </c>
      <c r="E6176" s="124" t="s">
        <v>12166</v>
      </c>
      <c r="F6176" s="124" t="s">
        <v>3</v>
      </c>
      <c r="G6176" s="124">
        <v>1636331</v>
      </c>
      <c r="H6176" s="124"/>
      <c r="I6176" s="128" t="s">
        <v>14008</v>
      </c>
      <c r="J6176" s="124"/>
      <c r="K6176" s="124"/>
      <c r="L6176" s="124"/>
      <c r="M6176" s="124"/>
      <c r="N6176" s="193">
        <v>0</v>
      </c>
      <c r="O6176" s="193">
        <v>168</v>
      </c>
      <c r="P6176" s="124" t="s">
        <v>1314</v>
      </c>
    </row>
    <row r="6177" spans="1:16" ht="51">
      <c r="A6177" s="257">
        <v>373</v>
      </c>
      <c r="B6177" s="124"/>
      <c r="C6177" s="125" t="s">
        <v>1269</v>
      </c>
      <c r="D6177" s="191">
        <v>43284</v>
      </c>
      <c r="E6177" s="124" t="s">
        <v>12167</v>
      </c>
      <c r="F6177" s="124" t="s">
        <v>3</v>
      </c>
      <c r="G6177" s="124">
        <v>1636345</v>
      </c>
      <c r="H6177" s="124"/>
      <c r="I6177" s="128" t="s">
        <v>14009</v>
      </c>
      <c r="J6177" s="124"/>
      <c r="K6177" s="124"/>
      <c r="L6177" s="124"/>
      <c r="M6177" s="124"/>
      <c r="N6177" s="193">
        <v>0</v>
      </c>
      <c r="O6177" s="193">
        <v>2541</v>
      </c>
      <c r="P6177" s="124" t="s">
        <v>1314</v>
      </c>
    </row>
    <row r="6178" spans="1:16" ht="51">
      <c r="A6178" s="257" t="s">
        <v>619</v>
      </c>
      <c r="B6178" s="124"/>
      <c r="C6178" s="125" t="s">
        <v>713</v>
      </c>
      <c r="D6178" s="191">
        <v>43284</v>
      </c>
      <c r="E6178" s="124" t="s">
        <v>12168</v>
      </c>
      <c r="F6178" s="124" t="s">
        <v>3</v>
      </c>
      <c r="G6178" s="124">
        <v>1636350</v>
      </c>
      <c r="H6178" s="124"/>
      <c r="I6178" s="128" t="s">
        <v>1372</v>
      </c>
      <c r="J6178" s="124"/>
      <c r="K6178" s="124"/>
      <c r="L6178" s="124"/>
      <c r="M6178" s="124"/>
      <c r="N6178" s="193">
        <v>0</v>
      </c>
      <c r="O6178" s="193">
        <v>711.18000000000006</v>
      </c>
      <c r="P6178" s="124" t="s">
        <v>1314</v>
      </c>
    </row>
    <row r="6179" spans="1:16" ht="51">
      <c r="A6179" s="257">
        <v>591</v>
      </c>
      <c r="B6179" s="124"/>
      <c r="C6179" s="125" t="s">
        <v>861</v>
      </c>
      <c r="D6179" s="191">
        <v>43284</v>
      </c>
      <c r="E6179" s="124" t="s">
        <v>12169</v>
      </c>
      <c r="F6179" s="124" t="s">
        <v>3</v>
      </c>
      <c r="G6179" s="124">
        <v>1636356</v>
      </c>
      <c r="H6179" s="124"/>
      <c r="I6179" s="128" t="s">
        <v>14010</v>
      </c>
      <c r="J6179" s="124"/>
      <c r="K6179" s="124"/>
      <c r="L6179" s="124"/>
      <c r="M6179" s="124"/>
      <c r="N6179" s="193">
        <v>0</v>
      </c>
      <c r="O6179" s="193">
        <v>212.9</v>
      </c>
      <c r="P6179" s="124" t="s">
        <v>1314</v>
      </c>
    </row>
    <row r="6180" spans="1:16" ht="51">
      <c r="A6180" s="257">
        <v>70</v>
      </c>
      <c r="B6180" s="124"/>
      <c r="C6180" s="125" t="s">
        <v>705</v>
      </c>
      <c r="D6180" s="191">
        <v>43284</v>
      </c>
      <c r="E6180" s="124" t="s">
        <v>12170</v>
      </c>
      <c r="F6180" s="124" t="s">
        <v>3</v>
      </c>
      <c r="G6180" s="124">
        <v>1636364</v>
      </c>
      <c r="H6180" s="124"/>
      <c r="I6180" s="128" t="s">
        <v>14011</v>
      </c>
      <c r="J6180" s="124"/>
      <c r="K6180" s="124"/>
      <c r="L6180" s="124"/>
      <c r="M6180" s="124"/>
      <c r="N6180" s="193">
        <v>0</v>
      </c>
      <c r="O6180" s="193">
        <v>1050</v>
      </c>
      <c r="P6180" s="124" t="s">
        <v>1314</v>
      </c>
    </row>
    <row r="6181" spans="1:16" ht="51">
      <c r="A6181" s="257">
        <v>16</v>
      </c>
      <c r="B6181" s="124"/>
      <c r="C6181" s="125" t="s">
        <v>692</v>
      </c>
      <c r="D6181" s="191">
        <v>43284</v>
      </c>
      <c r="E6181" s="124" t="s">
        <v>12171</v>
      </c>
      <c r="F6181" s="124" t="s">
        <v>3</v>
      </c>
      <c r="G6181" s="124">
        <v>1636372</v>
      </c>
      <c r="H6181" s="124"/>
      <c r="I6181" s="128" t="s">
        <v>14012</v>
      </c>
      <c r="J6181" s="124"/>
      <c r="K6181" s="124"/>
      <c r="L6181" s="124"/>
      <c r="M6181" s="124"/>
      <c r="N6181" s="193">
        <v>0</v>
      </c>
      <c r="O6181" s="193">
        <v>710</v>
      </c>
      <c r="P6181" s="124" t="s">
        <v>1314</v>
      </c>
    </row>
    <row r="6182" spans="1:16" ht="76.5">
      <c r="A6182" s="257">
        <v>291</v>
      </c>
      <c r="B6182" s="124"/>
      <c r="C6182" s="125" t="s">
        <v>794</v>
      </c>
      <c r="D6182" s="191">
        <v>43284</v>
      </c>
      <c r="E6182" s="124" t="s">
        <v>12172</v>
      </c>
      <c r="F6182" s="124" t="s">
        <v>11</v>
      </c>
      <c r="G6182" s="124">
        <v>774927</v>
      </c>
      <c r="H6182" s="124"/>
      <c r="I6182" s="128" t="s">
        <v>14013</v>
      </c>
      <c r="J6182" s="124"/>
      <c r="K6182" s="124"/>
      <c r="L6182" s="124"/>
      <c r="M6182" s="124"/>
      <c r="N6182" s="193">
        <v>50</v>
      </c>
      <c r="O6182" s="193">
        <v>0</v>
      </c>
      <c r="P6182" s="124" t="s">
        <v>1314</v>
      </c>
    </row>
    <row r="6183" spans="1:16" ht="76.5">
      <c r="A6183" s="257">
        <v>291</v>
      </c>
      <c r="B6183" s="124"/>
      <c r="C6183" s="125" t="s">
        <v>794</v>
      </c>
      <c r="D6183" s="191">
        <v>43284</v>
      </c>
      <c r="E6183" s="124" t="s">
        <v>12173</v>
      </c>
      <c r="F6183" s="124" t="s">
        <v>11</v>
      </c>
      <c r="G6183" s="124">
        <v>774928</v>
      </c>
      <c r="H6183" s="124"/>
      <c r="I6183" s="128" t="s">
        <v>14014</v>
      </c>
      <c r="J6183" s="124"/>
      <c r="K6183" s="124"/>
      <c r="L6183" s="124"/>
      <c r="M6183" s="124"/>
      <c r="N6183" s="193">
        <v>50</v>
      </c>
      <c r="O6183" s="193">
        <v>0</v>
      </c>
      <c r="P6183" s="124" t="s">
        <v>1314</v>
      </c>
    </row>
    <row r="6184" spans="1:16" ht="76.5">
      <c r="A6184" s="257">
        <v>513</v>
      </c>
      <c r="B6184" s="124"/>
      <c r="C6184" s="125" t="s">
        <v>201</v>
      </c>
      <c r="D6184" s="191">
        <v>43284</v>
      </c>
      <c r="E6184" s="124" t="s">
        <v>12174</v>
      </c>
      <c r="F6184" s="124" t="s">
        <v>15</v>
      </c>
      <c r="G6184" s="124">
        <v>5379</v>
      </c>
      <c r="H6184" s="124"/>
      <c r="I6184" s="128" t="s">
        <v>14015</v>
      </c>
      <c r="J6184" s="124"/>
      <c r="K6184" s="124"/>
      <c r="L6184" s="124"/>
      <c r="M6184" s="124"/>
      <c r="N6184" s="193">
        <v>50</v>
      </c>
      <c r="O6184" s="193">
        <v>0</v>
      </c>
      <c r="P6184" s="124" t="s">
        <v>1314</v>
      </c>
    </row>
    <row r="6185" spans="1:16" ht="76.5">
      <c r="A6185" s="257">
        <v>513</v>
      </c>
      <c r="B6185" s="124"/>
      <c r="C6185" s="125" t="s">
        <v>201</v>
      </c>
      <c r="D6185" s="191">
        <v>43284</v>
      </c>
      <c r="E6185" s="124" t="s">
        <v>12175</v>
      </c>
      <c r="F6185" s="124" t="s">
        <v>15</v>
      </c>
      <c r="G6185" s="124">
        <v>5378</v>
      </c>
      <c r="H6185" s="124"/>
      <c r="I6185" s="128" t="s">
        <v>14016</v>
      </c>
      <c r="J6185" s="124"/>
      <c r="K6185" s="124"/>
      <c r="L6185" s="124"/>
      <c r="M6185" s="124"/>
      <c r="N6185" s="193">
        <v>50</v>
      </c>
      <c r="O6185" s="193">
        <v>0</v>
      </c>
      <c r="P6185" s="124" t="s">
        <v>1314</v>
      </c>
    </row>
    <row r="6186" spans="1:16" ht="76.5">
      <c r="A6186" s="257">
        <v>513</v>
      </c>
      <c r="B6186" s="124"/>
      <c r="C6186" s="125" t="s">
        <v>201</v>
      </c>
      <c r="D6186" s="191">
        <v>43284</v>
      </c>
      <c r="E6186" s="124" t="s">
        <v>12176</v>
      </c>
      <c r="F6186" s="124" t="s">
        <v>15</v>
      </c>
      <c r="G6186" s="124">
        <v>5380</v>
      </c>
      <c r="H6186" s="124"/>
      <c r="I6186" s="128" t="s">
        <v>14017</v>
      </c>
      <c r="J6186" s="124"/>
      <c r="K6186" s="124"/>
      <c r="L6186" s="124"/>
      <c r="M6186" s="124"/>
      <c r="N6186" s="193">
        <v>50</v>
      </c>
      <c r="O6186" s="193">
        <v>0</v>
      </c>
      <c r="P6186" s="124" t="s">
        <v>1314</v>
      </c>
    </row>
    <row r="6187" spans="1:16" ht="89.25">
      <c r="A6187" s="257">
        <v>25</v>
      </c>
      <c r="B6187" s="124"/>
      <c r="C6187" s="125" t="s">
        <v>694</v>
      </c>
      <c r="D6187" s="191">
        <v>43284</v>
      </c>
      <c r="E6187" s="124" t="s">
        <v>12177</v>
      </c>
      <c r="F6187" s="124" t="s">
        <v>15</v>
      </c>
      <c r="G6187" s="124">
        <v>5368</v>
      </c>
      <c r="H6187" s="124"/>
      <c r="I6187" s="128" t="s">
        <v>14018</v>
      </c>
      <c r="J6187" s="124"/>
      <c r="K6187" s="124"/>
      <c r="L6187" s="124"/>
      <c r="M6187" s="124"/>
      <c r="N6187" s="193">
        <v>884.45</v>
      </c>
      <c r="O6187" s="193">
        <v>0</v>
      </c>
      <c r="P6187" s="124" t="s">
        <v>1314</v>
      </c>
    </row>
    <row r="6188" spans="1:16" ht="89.25">
      <c r="A6188" s="257">
        <v>25</v>
      </c>
      <c r="B6188" s="124"/>
      <c r="C6188" s="125" t="s">
        <v>694</v>
      </c>
      <c r="D6188" s="191">
        <v>43284</v>
      </c>
      <c r="E6188" s="124" t="s">
        <v>12178</v>
      </c>
      <c r="F6188" s="124" t="s">
        <v>15</v>
      </c>
      <c r="G6188" s="124">
        <v>5389</v>
      </c>
      <c r="H6188" s="124"/>
      <c r="I6188" s="128" t="s">
        <v>14019</v>
      </c>
      <c r="J6188" s="124"/>
      <c r="K6188" s="124"/>
      <c r="L6188" s="124"/>
      <c r="M6188" s="124"/>
      <c r="N6188" s="193">
        <v>272.68</v>
      </c>
      <c r="O6188" s="193">
        <v>0</v>
      </c>
      <c r="P6188" s="124" t="s">
        <v>1314</v>
      </c>
    </row>
    <row r="6189" spans="1:16" ht="89.25">
      <c r="A6189" s="257">
        <v>25</v>
      </c>
      <c r="B6189" s="124"/>
      <c r="C6189" s="125" t="s">
        <v>694</v>
      </c>
      <c r="D6189" s="191">
        <v>43284</v>
      </c>
      <c r="E6189" s="124" t="s">
        <v>12179</v>
      </c>
      <c r="F6189" s="124" t="s">
        <v>15</v>
      </c>
      <c r="G6189" s="124">
        <v>5382</v>
      </c>
      <c r="H6189" s="124"/>
      <c r="I6189" s="128" t="s">
        <v>14020</v>
      </c>
      <c r="J6189" s="124"/>
      <c r="K6189" s="124"/>
      <c r="L6189" s="124"/>
      <c r="M6189" s="124"/>
      <c r="N6189" s="193">
        <v>271.85000000000002</v>
      </c>
      <c r="O6189" s="193">
        <v>0</v>
      </c>
      <c r="P6189" s="124" t="s">
        <v>1314</v>
      </c>
    </row>
    <row r="6190" spans="1:16" ht="38.25">
      <c r="A6190" s="257">
        <v>117</v>
      </c>
      <c r="B6190" s="124"/>
      <c r="C6190" s="125" t="s">
        <v>722</v>
      </c>
      <c r="D6190" s="191">
        <v>43284</v>
      </c>
      <c r="E6190" s="124" t="s">
        <v>12180</v>
      </c>
      <c r="F6190" s="124" t="s">
        <v>11</v>
      </c>
      <c r="G6190" s="124">
        <v>926223</v>
      </c>
      <c r="H6190" s="124"/>
      <c r="I6190" s="128" t="s">
        <v>14021</v>
      </c>
      <c r="J6190" s="124"/>
      <c r="K6190" s="124"/>
      <c r="L6190" s="124"/>
      <c r="M6190" s="124"/>
      <c r="N6190" s="193">
        <v>50</v>
      </c>
      <c r="O6190" s="193">
        <v>0</v>
      </c>
      <c r="P6190" s="124" t="s">
        <v>1314</v>
      </c>
    </row>
    <row r="6191" spans="1:16" ht="38.25">
      <c r="A6191" s="257">
        <v>117</v>
      </c>
      <c r="B6191" s="124"/>
      <c r="C6191" s="125" t="s">
        <v>722</v>
      </c>
      <c r="D6191" s="191">
        <v>43284</v>
      </c>
      <c r="E6191" s="124" t="s">
        <v>12181</v>
      </c>
      <c r="F6191" s="124" t="s">
        <v>11</v>
      </c>
      <c r="G6191" s="124">
        <v>926219</v>
      </c>
      <c r="H6191" s="124"/>
      <c r="I6191" s="128" t="s">
        <v>14022</v>
      </c>
      <c r="J6191" s="124"/>
      <c r="K6191" s="124"/>
      <c r="L6191" s="124"/>
      <c r="M6191" s="124"/>
      <c r="N6191" s="193">
        <v>50</v>
      </c>
      <c r="O6191" s="193">
        <v>0</v>
      </c>
      <c r="P6191" s="124" t="s">
        <v>1314</v>
      </c>
    </row>
    <row r="6192" spans="1:16" ht="76.5">
      <c r="A6192" s="257" t="s">
        <v>620</v>
      </c>
      <c r="B6192" s="124"/>
      <c r="C6192" s="125" t="s">
        <v>714</v>
      </c>
      <c r="D6192" s="191">
        <v>43284</v>
      </c>
      <c r="E6192" s="124" t="s">
        <v>12182</v>
      </c>
      <c r="F6192" s="124" t="s">
        <v>6</v>
      </c>
      <c r="G6192" s="124">
        <v>993619</v>
      </c>
      <c r="H6192" s="124"/>
      <c r="I6192" s="128" t="s">
        <v>14023</v>
      </c>
      <c r="J6192" s="124"/>
      <c r="K6192" s="124"/>
      <c r="L6192" s="124"/>
      <c r="M6192" s="124"/>
      <c r="N6192" s="193">
        <v>0</v>
      </c>
      <c r="O6192" s="193">
        <v>65000</v>
      </c>
      <c r="P6192" s="124" t="s">
        <v>1314</v>
      </c>
    </row>
    <row r="6193" spans="1:16" ht="102">
      <c r="A6193" s="257">
        <v>862</v>
      </c>
      <c r="B6193" s="124"/>
      <c r="C6193" s="125" t="s">
        <v>875</v>
      </c>
      <c r="D6193" s="191">
        <v>43284</v>
      </c>
      <c r="E6193" s="124" t="s">
        <v>12183</v>
      </c>
      <c r="F6193" s="124" t="s">
        <v>6</v>
      </c>
      <c r="G6193" s="124">
        <v>926234</v>
      </c>
      <c r="H6193" s="124"/>
      <c r="I6193" s="128" t="s">
        <v>14024</v>
      </c>
      <c r="J6193" s="124"/>
      <c r="K6193" s="124"/>
      <c r="L6193" s="124"/>
      <c r="M6193" s="124"/>
      <c r="N6193" s="193">
        <v>0</v>
      </c>
      <c r="O6193" s="193">
        <v>348232.18</v>
      </c>
      <c r="P6193" s="124" t="s">
        <v>1314</v>
      </c>
    </row>
    <row r="6194" spans="1:16" ht="76.5">
      <c r="A6194" s="257">
        <v>25</v>
      </c>
      <c r="B6194" s="124"/>
      <c r="C6194" s="125" t="s">
        <v>694</v>
      </c>
      <c r="D6194" s="191">
        <v>43284</v>
      </c>
      <c r="E6194" s="124" t="s">
        <v>12184</v>
      </c>
      <c r="F6194" s="124" t="s">
        <v>1315</v>
      </c>
      <c r="G6194" s="124">
        <v>18266625</v>
      </c>
      <c r="H6194" s="124"/>
      <c r="I6194" s="128" t="s">
        <v>14025</v>
      </c>
      <c r="J6194" s="124"/>
      <c r="K6194" s="124"/>
      <c r="L6194" s="124"/>
      <c r="M6194" s="124"/>
      <c r="N6194" s="193">
        <v>215695.99</v>
      </c>
      <c r="O6194" s="193">
        <v>0</v>
      </c>
      <c r="P6194" s="124" t="s">
        <v>1314</v>
      </c>
    </row>
    <row r="6195" spans="1:16" ht="76.5">
      <c r="A6195" s="257">
        <v>25</v>
      </c>
      <c r="B6195" s="124"/>
      <c r="C6195" s="125" t="s">
        <v>694</v>
      </c>
      <c r="D6195" s="191">
        <v>43284</v>
      </c>
      <c r="E6195" s="124" t="s">
        <v>12185</v>
      </c>
      <c r="F6195" s="124" t="s">
        <v>1315</v>
      </c>
      <c r="G6195" s="124">
        <v>18266628</v>
      </c>
      <c r="H6195" s="124"/>
      <c r="I6195" s="128" t="s">
        <v>14026</v>
      </c>
      <c r="J6195" s="124"/>
      <c r="K6195" s="124"/>
      <c r="L6195" s="124"/>
      <c r="M6195" s="124"/>
      <c r="N6195" s="193">
        <v>149.08000000000001</v>
      </c>
      <c r="O6195" s="193">
        <v>0</v>
      </c>
      <c r="P6195" s="124" t="s">
        <v>1314</v>
      </c>
    </row>
    <row r="6196" spans="1:16" ht="76.5">
      <c r="A6196" s="257">
        <v>25</v>
      </c>
      <c r="B6196" s="124"/>
      <c r="C6196" s="125" t="s">
        <v>694</v>
      </c>
      <c r="D6196" s="191">
        <v>43284</v>
      </c>
      <c r="E6196" s="124" t="s">
        <v>12186</v>
      </c>
      <c r="F6196" s="124" t="s">
        <v>1315</v>
      </c>
      <c r="G6196" s="124">
        <v>18266630</v>
      </c>
      <c r="H6196" s="124"/>
      <c r="I6196" s="128" t="s">
        <v>14027</v>
      </c>
      <c r="J6196" s="124"/>
      <c r="K6196" s="124"/>
      <c r="L6196" s="124"/>
      <c r="M6196" s="124"/>
      <c r="N6196" s="193">
        <v>655.98</v>
      </c>
      <c r="O6196" s="193">
        <v>0</v>
      </c>
      <c r="P6196" s="124" t="s">
        <v>1314</v>
      </c>
    </row>
    <row r="6197" spans="1:16" ht="76.5">
      <c r="A6197" s="257">
        <v>25</v>
      </c>
      <c r="B6197" s="124"/>
      <c r="C6197" s="125" t="s">
        <v>694</v>
      </c>
      <c r="D6197" s="191">
        <v>43284</v>
      </c>
      <c r="E6197" s="124" t="s">
        <v>12187</v>
      </c>
      <c r="F6197" s="124" t="s">
        <v>1315</v>
      </c>
      <c r="G6197" s="124">
        <v>18266634</v>
      </c>
      <c r="H6197" s="124"/>
      <c r="I6197" s="128" t="s">
        <v>14028</v>
      </c>
      <c r="J6197" s="124"/>
      <c r="K6197" s="124"/>
      <c r="L6197" s="124"/>
      <c r="M6197" s="124"/>
      <c r="N6197" s="193">
        <v>2.99</v>
      </c>
      <c r="O6197" s="193">
        <v>0</v>
      </c>
      <c r="P6197" s="124" t="s">
        <v>1314</v>
      </c>
    </row>
    <row r="6198" spans="1:16" ht="76.5">
      <c r="A6198" s="257">
        <v>25</v>
      </c>
      <c r="B6198" s="124"/>
      <c r="C6198" s="125" t="s">
        <v>694</v>
      </c>
      <c r="D6198" s="191">
        <v>43284</v>
      </c>
      <c r="E6198" s="124" t="s">
        <v>12188</v>
      </c>
      <c r="F6198" s="124" t="s">
        <v>1315</v>
      </c>
      <c r="G6198" s="124">
        <v>18266635</v>
      </c>
      <c r="H6198" s="124"/>
      <c r="I6198" s="128" t="s">
        <v>14029</v>
      </c>
      <c r="J6198" s="124"/>
      <c r="K6198" s="124"/>
      <c r="L6198" s="124"/>
      <c r="M6198" s="124"/>
      <c r="N6198" s="193">
        <v>3913.48</v>
      </c>
      <c r="O6198" s="193">
        <v>0</v>
      </c>
      <c r="P6198" s="124" t="s">
        <v>1314</v>
      </c>
    </row>
    <row r="6199" spans="1:16" ht="76.5">
      <c r="A6199" s="257">
        <v>25</v>
      </c>
      <c r="B6199" s="124"/>
      <c r="C6199" s="125" t="s">
        <v>694</v>
      </c>
      <c r="D6199" s="191">
        <v>43284</v>
      </c>
      <c r="E6199" s="124" t="s">
        <v>12189</v>
      </c>
      <c r="F6199" s="124" t="s">
        <v>1315</v>
      </c>
      <c r="G6199" s="124">
        <v>18266641</v>
      </c>
      <c r="H6199" s="124"/>
      <c r="I6199" s="128" t="s">
        <v>14030</v>
      </c>
      <c r="J6199" s="124"/>
      <c r="K6199" s="124"/>
      <c r="L6199" s="124"/>
      <c r="M6199" s="124"/>
      <c r="N6199" s="193">
        <v>700.14</v>
      </c>
      <c r="O6199" s="193">
        <v>0</v>
      </c>
      <c r="P6199" s="124" t="s">
        <v>1314</v>
      </c>
    </row>
    <row r="6200" spans="1:16" ht="51">
      <c r="A6200" s="257">
        <v>117</v>
      </c>
      <c r="B6200" s="124"/>
      <c r="C6200" s="125" t="s">
        <v>722</v>
      </c>
      <c r="D6200" s="191">
        <v>43284</v>
      </c>
      <c r="E6200" s="124" t="s">
        <v>12190</v>
      </c>
      <c r="F6200" s="124" t="s">
        <v>11</v>
      </c>
      <c r="G6200" s="124">
        <v>926238</v>
      </c>
      <c r="H6200" s="124"/>
      <c r="I6200" s="128" t="s">
        <v>14031</v>
      </c>
      <c r="J6200" s="124"/>
      <c r="K6200" s="124"/>
      <c r="L6200" s="124"/>
      <c r="M6200" s="124"/>
      <c r="N6200" s="193">
        <v>50</v>
      </c>
      <c r="O6200" s="193">
        <v>0</v>
      </c>
      <c r="P6200" s="124" t="s">
        <v>1314</v>
      </c>
    </row>
    <row r="6201" spans="1:16" ht="76.5">
      <c r="A6201" s="257">
        <v>25</v>
      </c>
      <c r="B6201" s="124"/>
      <c r="C6201" s="125" t="s">
        <v>694</v>
      </c>
      <c r="D6201" s="191">
        <v>43284</v>
      </c>
      <c r="E6201" s="124" t="s">
        <v>12191</v>
      </c>
      <c r="F6201" s="124" t="s">
        <v>1315</v>
      </c>
      <c r="G6201" s="124">
        <v>18266650</v>
      </c>
      <c r="H6201" s="124"/>
      <c r="I6201" s="128" t="s">
        <v>14032</v>
      </c>
      <c r="J6201" s="124"/>
      <c r="K6201" s="124"/>
      <c r="L6201" s="124"/>
      <c r="M6201" s="124"/>
      <c r="N6201" s="193">
        <v>48.86</v>
      </c>
      <c r="O6201" s="193">
        <v>0</v>
      </c>
      <c r="P6201" s="124" t="s">
        <v>1314</v>
      </c>
    </row>
    <row r="6202" spans="1:16" ht="63.75">
      <c r="A6202" s="257">
        <v>10</v>
      </c>
      <c r="B6202" s="124"/>
      <c r="C6202" s="125" t="s">
        <v>690</v>
      </c>
      <c r="D6202" s="191">
        <v>43284</v>
      </c>
      <c r="E6202" s="124" t="s">
        <v>12192</v>
      </c>
      <c r="F6202" s="124" t="s">
        <v>6</v>
      </c>
      <c r="G6202" s="124">
        <v>775750</v>
      </c>
      <c r="H6202" s="124"/>
      <c r="I6202" s="128" t="s">
        <v>14033</v>
      </c>
      <c r="J6202" s="124"/>
      <c r="K6202" s="124"/>
      <c r="L6202" s="124"/>
      <c r="M6202" s="124"/>
      <c r="N6202" s="193">
        <v>0</v>
      </c>
      <c r="O6202" s="193">
        <v>12860.44</v>
      </c>
      <c r="P6202" s="124" t="s">
        <v>1314</v>
      </c>
    </row>
    <row r="6203" spans="1:16" ht="25.5">
      <c r="A6203" s="257" t="s">
        <v>620</v>
      </c>
      <c r="B6203" s="124"/>
      <c r="C6203" s="125" t="s">
        <v>714</v>
      </c>
      <c r="D6203" s="191">
        <v>43284</v>
      </c>
      <c r="E6203" s="124" t="s">
        <v>12193</v>
      </c>
      <c r="F6203" s="124" t="s">
        <v>13</v>
      </c>
      <c r="G6203" s="124">
        <v>46951</v>
      </c>
      <c r="H6203" s="124"/>
      <c r="I6203" s="128" t="s">
        <v>14034</v>
      </c>
      <c r="J6203" s="124"/>
      <c r="K6203" s="124"/>
      <c r="L6203" s="124"/>
      <c r="M6203" s="124"/>
      <c r="N6203" s="193">
        <v>1800.74</v>
      </c>
      <c r="O6203" s="193">
        <v>0</v>
      </c>
      <c r="P6203" s="124" t="s">
        <v>1314</v>
      </c>
    </row>
    <row r="6204" spans="1:16" ht="25.5">
      <c r="A6204" s="257" t="s">
        <v>620</v>
      </c>
      <c r="B6204" s="124"/>
      <c r="C6204" s="125" t="s">
        <v>714</v>
      </c>
      <c r="D6204" s="191">
        <v>43284</v>
      </c>
      <c r="E6204" s="124" t="s">
        <v>12194</v>
      </c>
      <c r="F6204" s="124" t="s">
        <v>13</v>
      </c>
      <c r="G6204" s="124">
        <v>46954</v>
      </c>
      <c r="H6204" s="124"/>
      <c r="I6204" s="128" t="s">
        <v>14034</v>
      </c>
      <c r="J6204" s="124"/>
      <c r="K6204" s="124"/>
      <c r="L6204" s="124"/>
      <c r="M6204" s="124"/>
      <c r="N6204" s="193">
        <v>53.42</v>
      </c>
      <c r="O6204" s="193">
        <v>0</v>
      </c>
      <c r="P6204" s="124" t="s">
        <v>1314</v>
      </c>
    </row>
    <row r="6205" spans="1:16" ht="51">
      <c r="A6205" s="257">
        <v>513</v>
      </c>
      <c r="B6205" s="124"/>
      <c r="C6205" s="125" t="s">
        <v>201</v>
      </c>
      <c r="D6205" s="191">
        <v>43284</v>
      </c>
      <c r="E6205" s="124" t="s">
        <v>12195</v>
      </c>
      <c r="F6205" s="124" t="s">
        <v>11</v>
      </c>
      <c r="G6205" s="124">
        <v>926257</v>
      </c>
      <c r="H6205" s="124"/>
      <c r="I6205" s="128" t="s">
        <v>14035</v>
      </c>
      <c r="J6205" s="124"/>
      <c r="K6205" s="124"/>
      <c r="L6205" s="124"/>
      <c r="M6205" s="124"/>
      <c r="N6205" s="193">
        <v>50</v>
      </c>
      <c r="O6205" s="193">
        <v>0</v>
      </c>
      <c r="P6205" s="124" t="s">
        <v>1314</v>
      </c>
    </row>
    <row r="6206" spans="1:16" ht="76.5">
      <c r="A6206" s="257">
        <v>25</v>
      </c>
      <c r="B6206" s="124"/>
      <c r="C6206" s="125" t="s">
        <v>694</v>
      </c>
      <c r="D6206" s="191">
        <v>43284</v>
      </c>
      <c r="E6206" s="124" t="s">
        <v>12196</v>
      </c>
      <c r="F6206" s="124" t="s">
        <v>1315</v>
      </c>
      <c r="G6206" s="124">
        <v>18266953</v>
      </c>
      <c r="H6206" s="124"/>
      <c r="I6206" s="128" t="s">
        <v>14036</v>
      </c>
      <c r="J6206" s="124"/>
      <c r="K6206" s="124"/>
      <c r="L6206" s="124"/>
      <c r="M6206" s="124"/>
      <c r="N6206" s="193">
        <v>0.43</v>
      </c>
      <c r="O6206" s="193">
        <v>0</v>
      </c>
      <c r="P6206" s="124" t="s">
        <v>1314</v>
      </c>
    </row>
    <row r="6207" spans="1:16" ht="76.5">
      <c r="A6207" s="257">
        <v>25</v>
      </c>
      <c r="B6207" s="124"/>
      <c r="C6207" s="125" t="s">
        <v>694</v>
      </c>
      <c r="D6207" s="191">
        <v>43284</v>
      </c>
      <c r="E6207" s="124" t="s">
        <v>12197</v>
      </c>
      <c r="F6207" s="124" t="s">
        <v>1315</v>
      </c>
      <c r="G6207" s="124">
        <v>18266894</v>
      </c>
      <c r="H6207" s="124"/>
      <c r="I6207" s="128" t="s">
        <v>14036</v>
      </c>
      <c r="J6207" s="124"/>
      <c r="K6207" s="124"/>
      <c r="L6207" s="124"/>
      <c r="M6207" s="124"/>
      <c r="N6207" s="193">
        <v>7528.05</v>
      </c>
      <c r="O6207" s="193">
        <v>0</v>
      </c>
      <c r="P6207" s="124" t="s">
        <v>1314</v>
      </c>
    </row>
    <row r="6208" spans="1:16" ht="76.5">
      <c r="A6208" s="257">
        <v>25</v>
      </c>
      <c r="B6208" s="124"/>
      <c r="C6208" s="125" t="s">
        <v>694</v>
      </c>
      <c r="D6208" s="191">
        <v>43284</v>
      </c>
      <c r="E6208" s="124" t="s">
        <v>12198</v>
      </c>
      <c r="F6208" s="124" t="s">
        <v>1315</v>
      </c>
      <c r="G6208" s="124">
        <v>18266893</v>
      </c>
      <c r="H6208" s="124"/>
      <c r="I6208" s="128" t="s">
        <v>14037</v>
      </c>
      <c r="J6208" s="124"/>
      <c r="K6208" s="124"/>
      <c r="L6208" s="124"/>
      <c r="M6208" s="124"/>
      <c r="N6208" s="193">
        <v>4382.24</v>
      </c>
      <c r="O6208" s="193">
        <v>0</v>
      </c>
      <c r="P6208" s="124" t="s">
        <v>1314</v>
      </c>
    </row>
    <row r="6209" spans="1:16" ht="76.5">
      <c r="A6209" s="257">
        <v>25</v>
      </c>
      <c r="B6209" s="124"/>
      <c r="C6209" s="125" t="s">
        <v>694</v>
      </c>
      <c r="D6209" s="191">
        <v>43284</v>
      </c>
      <c r="E6209" s="124" t="s">
        <v>12199</v>
      </c>
      <c r="F6209" s="124" t="s">
        <v>1315</v>
      </c>
      <c r="G6209" s="124">
        <v>18266892</v>
      </c>
      <c r="H6209" s="124"/>
      <c r="I6209" s="128" t="s">
        <v>14038</v>
      </c>
      <c r="J6209" s="124"/>
      <c r="K6209" s="124"/>
      <c r="L6209" s="124"/>
      <c r="M6209" s="124"/>
      <c r="N6209" s="193">
        <v>1775.47</v>
      </c>
      <c r="O6209" s="193">
        <v>0</v>
      </c>
      <c r="P6209" s="124" t="s">
        <v>1314</v>
      </c>
    </row>
    <row r="6210" spans="1:16" ht="76.5">
      <c r="A6210" s="257">
        <v>25</v>
      </c>
      <c r="B6210" s="124"/>
      <c r="C6210" s="125" t="s">
        <v>694</v>
      </c>
      <c r="D6210" s="191">
        <v>43284</v>
      </c>
      <c r="E6210" s="124" t="s">
        <v>12200</v>
      </c>
      <c r="F6210" s="124" t="s">
        <v>1315</v>
      </c>
      <c r="G6210" s="124">
        <v>18266823</v>
      </c>
      <c r="H6210" s="124"/>
      <c r="I6210" s="128" t="s">
        <v>14039</v>
      </c>
      <c r="J6210" s="124"/>
      <c r="K6210" s="124"/>
      <c r="L6210" s="124"/>
      <c r="M6210" s="124"/>
      <c r="N6210" s="193">
        <v>49.76</v>
      </c>
      <c r="O6210" s="193">
        <v>0</v>
      </c>
      <c r="P6210" s="124" t="s">
        <v>1314</v>
      </c>
    </row>
    <row r="6211" spans="1:16" ht="76.5">
      <c r="A6211" s="257">
        <v>25</v>
      </c>
      <c r="B6211" s="124"/>
      <c r="C6211" s="125" t="s">
        <v>694</v>
      </c>
      <c r="D6211" s="191">
        <v>43284</v>
      </c>
      <c r="E6211" s="124" t="s">
        <v>12201</v>
      </c>
      <c r="F6211" s="124" t="s">
        <v>1315</v>
      </c>
      <c r="G6211" s="124">
        <v>18266743</v>
      </c>
      <c r="H6211" s="124"/>
      <c r="I6211" s="128" t="s">
        <v>14040</v>
      </c>
      <c r="J6211" s="124"/>
      <c r="K6211" s="124"/>
      <c r="L6211" s="124"/>
      <c r="M6211" s="124"/>
      <c r="N6211" s="193">
        <v>17.64</v>
      </c>
      <c r="O6211" s="193">
        <v>0</v>
      </c>
      <c r="P6211" s="124" t="s">
        <v>1314</v>
      </c>
    </row>
    <row r="6212" spans="1:16" ht="76.5">
      <c r="A6212" s="257">
        <v>25</v>
      </c>
      <c r="B6212" s="124"/>
      <c r="C6212" s="125" t="s">
        <v>694</v>
      </c>
      <c r="D6212" s="191">
        <v>43284</v>
      </c>
      <c r="E6212" s="124" t="s">
        <v>12202</v>
      </c>
      <c r="F6212" s="124" t="s">
        <v>1315</v>
      </c>
      <c r="G6212" s="124">
        <v>18266654</v>
      </c>
      <c r="H6212" s="124"/>
      <c r="I6212" s="128" t="s">
        <v>14041</v>
      </c>
      <c r="J6212" s="124"/>
      <c r="K6212" s="124"/>
      <c r="L6212" s="124"/>
      <c r="M6212" s="124"/>
      <c r="N6212" s="193">
        <v>3265.89</v>
      </c>
      <c r="O6212" s="193">
        <v>0</v>
      </c>
      <c r="P6212" s="124" t="s">
        <v>1314</v>
      </c>
    </row>
    <row r="6213" spans="1:16" ht="25.5">
      <c r="A6213" s="257" t="s">
        <v>620</v>
      </c>
      <c r="B6213" s="124"/>
      <c r="C6213" s="125" t="s">
        <v>714</v>
      </c>
      <c r="D6213" s="191">
        <v>43284</v>
      </c>
      <c r="E6213" s="124" t="s">
        <v>12203</v>
      </c>
      <c r="F6213" s="124" t="s">
        <v>13</v>
      </c>
      <c r="G6213" s="124">
        <v>46955</v>
      </c>
      <c r="H6213" s="124"/>
      <c r="I6213" s="128" t="s">
        <v>14042</v>
      </c>
      <c r="J6213" s="124"/>
      <c r="K6213" s="124"/>
      <c r="L6213" s="124"/>
      <c r="M6213" s="124"/>
      <c r="N6213" s="193">
        <v>50</v>
      </c>
      <c r="O6213" s="193">
        <v>0</v>
      </c>
      <c r="P6213" s="124" t="s">
        <v>1314</v>
      </c>
    </row>
    <row r="6214" spans="1:16" ht="63.75">
      <c r="A6214" s="257">
        <v>10</v>
      </c>
      <c r="B6214" s="124"/>
      <c r="C6214" s="125" t="s">
        <v>690</v>
      </c>
      <c r="D6214" s="191">
        <v>43284</v>
      </c>
      <c r="E6214" s="124" t="s">
        <v>12204</v>
      </c>
      <c r="F6214" s="124" t="s">
        <v>15</v>
      </c>
      <c r="G6214" s="124">
        <v>775751</v>
      </c>
      <c r="H6214" s="124"/>
      <c r="I6214" s="128" t="s">
        <v>14043</v>
      </c>
      <c r="J6214" s="124"/>
      <c r="K6214" s="124"/>
      <c r="L6214" s="124"/>
      <c r="M6214" s="124"/>
      <c r="N6214" s="193">
        <v>50</v>
      </c>
      <c r="O6214" s="193">
        <v>0</v>
      </c>
      <c r="P6214" s="124" t="s">
        <v>1314</v>
      </c>
    </row>
    <row r="6215" spans="1:16" ht="51">
      <c r="A6215" s="257">
        <v>513</v>
      </c>
      <c r="B6215" s="124"/>
      <c r="C6215" s="125" t="s">
        <v>201</v>
      </c>
      <c r="D6215" s="191">
        <v>43284</v>
      </c>
      <c r="E6215" s="124" t="s">
        <v>12205</v>
      </c>
      <c r="F6215" s="124" t="s">
        <v>15</v>
      </c>
      <c r="G6215" s="124">
        <v>775764</v>
      </c>
      <c r="H6215" s="124"/>
      <c r="I6215" s="128" t="s">
        <v>4717</v>
      </c>
      <c r="J6215" s="124"/>
      <c r="K6215" s="124"/>
      <c r="L6215" s="124"/>
      <c r="M6215" s="124"/>
      <c r="N6215" s="193">
        <v>50</v>
      </c>
      <c r="O6215" s="193">
        <v>0</v>
      </c>
      <c r="P6215" s="124" t="s">
        <v>1314</v>
      </c>
    </row>
    <row r="6216" spans="1:16" ht="51">
      <c r="A6216" s="257">
        <v>513</v>
      </c>
      <c r="B6216" s="124"/>
      <c r="C6216" s="125" t="s">
        <v>201</v>
      </c>
      <c r="D6216" s="191">
        <v>43284</v>
      </c>
      <c r="E6216" s="124" t="s">
        <v>12206</v>
      </c>
      <c r="F6216" s="124" t="s">
        <v>15</v>
      </c>
      <c r="G6216" s="124">
        <v>775768</v>
      </c>
      <c r="H6216" s="124"/>
      <c r="I6216" s="128" t="s">
        <v>1391</v>
      </c>
      <c r="J6216" s="124"/>
      <c r="K6216" s="124"/>
      <c r="L6216" s="124"/>
      <c r="M6216" s="124"/>
      <c r="N6216" s="193">
        <v>50</v>
      </c>
      <c r="O6216" s="193">
        <v>0</v>
      </c>
      <c r="P6216" s="124" t="s">
        <v>1314</v>
      </c>
    </row>
    <row r="6217" spans="1:16" ht="38.25">
      <c r="A6217" s="257">
        <v>117</v>
      </c>
      <c r="B6217" s="124"/>
      <c r="C6217" s="125" t="s">
        <v>722</v>
      </c>
      <c r="D6217" s="191">
        <v>43284</v>
      </c>
      <c r="E6217" s="124" t="s">
        <v>12207</v>
      </c>
      <c r="F6217" s="124" t="s">
        <v>11</v>
      </c>
      <c r="G6217" s="124">
        <v>926256</v>
      </c>
      <c r="H6217" s="124"/>
      <c r="I6217" s="128" t="s">
        <v>14044</v>
      </c>
      <c r="J6217" s="124"/>
      <c r="K6217" s="124"/>
      <c r="L6217" s="124"/>
      <c r="M6217" s="124"/>
      <c r="N6217" s="193">
        <v>50</v>
      </c>
      <c r="O6217" s="193">
        <v>0</v>
      </c>
      <c r="P6217" s="124" t="s">
        <v>1314</v>
      </c>
    </row>
    <row r="6218" spans="1:16" ht="51">
      <c r="A6218" s="257">
        <v>46</v>
      </c>
      <c r="B6218" s="124"/>
      <c r="C6218" s="125" t="s">
        <v>698</v>
      </c>
      <c r="D6218" s="191">
        <v>43285</v>
      </c>
      <c r="E6218" s="124" t="s">
        <v>12208</v>
      </c>
      <c r="F6218" s="124" t="s">
        <v>3</v>
      </c>
      <c r="G6218" s="124">
        <v>1636857</v>
      </c>
      <c r="H6218" s="124"/>
      <c r="I6218" s="128" t="s">
        <v>14045</v>
      </c>
      <c r="J6218" s="124"/>
      <c r="K6218" s="124"/>
      <c r="L6218" s="124"/>
      <c r="M6218" s="124"/>
      <c r="N6218" s="193">
        <v>0</v>
      </c>
      <c r="O6218" s="193">
        <v>274.5</v>
      </c>
      <c r="P6218" s="124" t="s">
        <v>1314</v>
      </c>
    </row>
    <row r="6219" spans="1:16" ht="51">
      <c r="A6219" s="257" t="s">
        <v>619</v>
      </c>
      <c r="B6219" s="124"/>
      <c r="C6219" s="125" t="s">
        <v>713</v>
      </c>
      <c r="D6219" s="191">
        <v>43285</v>
      </c>
      <c r="E6219" s="124" t="s">
        <v>12209</v>
      </c>
      <c r="F6219" s="124" t="s">
        <v>3</v>
      </c>
      <c r="G6219" s="124">
        <v>1636843</v>
      </c>
      <c r="H6219" s="124"/>
      <c r="I6219" s="128" t="s">
        <v>2766</v>
      </c>
      <c r="J6219" s="124"/>
      <c r="K6219" s="124"/>
      <c r="L6219" s="124"/>
      <c r="M6219" s="124"/>
      <c r="N6219" s="193">
        <v>0</v>
      </c>
      <c r="O6219" s="193">
        <v>800</v>
      </c>
      <c r="P6219" s="124" t="s">
        <v>1314</v>
      </c>
    </row>
    <row r="6220" spans="1:16" ht="51">
      <c r="A6220" s="257">
        <v>373</v>
      </c>
      <c r="B6220" s="124"/>
      <c r="C6220" s="125" t="s">
        <v>1269</v>
      </c>
      <c r="D6220" s="191">
        <v>43285</v>
      </c>
      <c r="E6220" s="124" t="s">
        <v>12210</v>
      </c>
      <c r="F6220" s="124" t="s">
        <v>3</v>
      </c>
      <c r="G6220" s="124">
        <v>1636836</v>
      </c>
      <c r="H6220" s="124"/>
      <c r="I6220" s="128" t="s">
        <v>14046</v>
      </c>
      <c r="J6220" s="124"/>
      <c r="K6220" s="124"/>
      <c r="L6220" s="124"/>
      <c r="M6220" s="124"/>
      <c r="N6220" s="193">
        <v>0</v>
      </c>
      <c r="O6220" s="193">
        <v>5948.46</v>
      </c>
      <c r="P6220" s="124" t="s">
        <v>1314</v>
      </c>
    </row>
    <row r="6221" spans="1:16" ht="51">
      <c r="A6221" s="257" t="s">
        <v>619</v>
      </c>
      <c r="B6221" s="124"/>
      <c r="C6221" s="125" t="s">
        <v>713</v>
      </c>
      <c r="D6221" s="191">
        <v>43285</v>
      </c>
      <c r="E6221" s="124" t="s">
        <v>12211</v>
      </c>
      <c r="F6221" s="124" t="s">
        <v>3</v>
      </c>
      <c r="G6221" s="124">
        <v>1636827</v>
      </c>
      <c r="H6221" s="124"/>
      <c r="I6221" s="128" t="s">
        <v>14047</v>
      </c>
      <c r="J6221" s="124"/>
      <c r="K6221" s="124"/>
      <c r="L6221" s="124"/>
      <c r="M6221" s="124"/>
      <c r="N6221" s="193">
        <v>0</v>
      </c>
      <c r="O6221" s="193">
        <v>1060</v>
      </c>
      <c r="P6221" s="124" t="s">
        <v>1314</v>
      </c>
    </row>
    <row r="6222" spans="1:16" ht="51">
      <c r="A6222" s="257" t="s">
        <v>619</v>
      </c>
      <c r="B6222" s="124"/>
      <c r="C6222" s="125" t="s">
        <v>713</v>
      </c>
      <c r="D6222" s="191">
        <v>43285</v>
      </c>
      <c r="E6222" s="124" t="s">
        <v>12212</v>
      </c>
      <c r="F6222" s="124" t="s">
        <v>3</v>
      </c>
      <c r="G6222" s="124">
        <v>1636819</v>
      </c>
      <c r="H6222" s="124"/>
      <c r="I6222" s="128" t="s">
        <v>14048</v>
      </c>
      <c r="J6222" s="124"/>
      <c r="K6222" s="124"/>
      <c r="L6222" s="124"/>
      <c r="M6222" s="124"/>
      <c r="N6222" s="193">
        <v>0</v>
      </c>
      <c r="O6222" s="193">
        <v>3737.82</v>
      </c>
      <c r="P6222" s="124" t="s">
        <v>1314</v>
      </c>
    </row>
    <row r="6223" spans="1:16" ht="51">
      <c r="A6223" s="257" t="s">
        <v>619</v>
      </c>
      <c r="B6223" s="124"/>
      <c r="C6223" s="125" t="s">
        <v>713</v>
      </c>
      <c r="D6223" s="191">
        <v>43285</v>
      </c>
      <c r="E6223" s="124" t="s">
        <v>12213</v>
      </c>
      <c r="F6223" s="124" t="s">
        <v>3</v>
      </c>
      <c r="G6223" s="124">
        <v>1636903</v>
      </c>
      <c r="H6223" s="124"/>
      <c r="I6223" s="128" t="s">
        <v>1382</v>
      </c>
      <c r="J6223" s="124"/>
      <c r="K6223" s="124"/>
      <c r="L6223" s="124"/>
      <c r="M6223" s="124"/>
      <c r="N6223" s="193">
        <v>0</v>
      </c>
      <c r="O6223" s="193">
        <v>9497</v>
      </c>
      <c r="P6223" s="124" t="s">
        <v>1314</v>
      </c>
    </row>
    <row r="6224" spans="1:16" ht="51">
      <c r="A6224" s="257">
        <v>163</v>
      </c>
      <c r="B6224" s="124"/>
      <c r="C6224" s="125" t="s">
        <v>748</v>
      </c>
      <c r="D6224" s="191">
        <v>43285</v>
      </c>
      <c r="E6224" s="124" t="s">
        <v>12214</v>
      </c>
      <c r="F6224" s="124" t="s">
        <v>3</v>
      </c>
      <c r="G6224" s="124">
        <v>1636911</v>
      </c>
      <c r="H6224" s="124"/>
      <c r="I6224" s="128" t="s">
        <v>14049</v>
      </c>
      <c r="J6224" s="124"/>
      <c r="K6224" s="124"/>
      <c r="L6224" s="124"/>
      <c r="M6224" s="124"/>
      <c r="N6224" s="193">
        <v>0</v>
      </c>
      <c r="O6224" s="193">
        <v>347.5</v>
      </c>
      <c r="P6224" s="124" t="s">
        <v>1314</v>
      </c>
    </row>
    <row r="6225" spans="1:16" ht="51">
      <c r="A6225" s="257" t="s">
        <v>619</v>
      </c>
      <c r="B6225" s="124"/>
      <c r="C6225" s="125" t="s">
        <v>713</v>
      </c>
      <c r="D6225" s="191">
        <v>43285</v>
      </c>
      <c r="E6225" s="124" t="s">
        <v>12215</v>
      </c>
      <c r="F6225" s="124" t="s">
        <v>3</v>
      </c>
      <c r="G6225" s="124">
        <v>1636912</v>
      </c>
      <c r="H6225" s="124"/>
      <c r="I6225" s="128" t="s">
        <v>14050</v>
      </c>
      <c r="J6225" s="124"/>
      <c r="K6225" s="124"/>
      <c r="L6225" s="124"/>
      <c r="M6225" s="124"/>
      <c r="N6225" s="193">
        <v>0</v>
      </c>
      <c r="O6225" s="193">
        <v>91</v>
      </c>
      <c r="P6225" s="124" t="s">
        <v>1314</v>
      </c>
    </row>
    <row r="6226" spans="1:16" ht="51">
      <c r="A6226" s="257" t="s">
        <v>619</v>
      </c>
      <c r="B6226" s="124"/>
      <c r="C6226" s="125" t="s">
        <v>713</v>
      </c>
      <c r="D6226" s="191">
        <v>43285</v>
      </c>
      <c r="E6226" s="124" t="s">
        <v>12216</v>
      </c>
      <c r="F6226" s="124" t="s">
        <v>3</v>
      </c>
      <c r="G6226" s="124">
        <v>1636918</v>
      </c>
      <c r="H6226" s="124"/>
      <c r="I6226" s="128" t="s">
        <v>14051</v>
      </c>
      <c r="J6226" s="124"/>
      <c r="K6226" s="124"/>
      <c r="L6226" s="124"/>
      <c r="M6226" s="124"/>
      <c r="N6226" s="193">
        <v>0</v>
      </c>
      <c r="O6226" s="193">
        <v>4785.8900000000003</v>
      </c>
      <c r="P6226" s="124" t="s">
        <v>1314</v>
      </c>
    </row>
    <row r="6227" spans="1:16" ht="38.25">
      <c r="A6227" s="257">
        <v>593</v>
      </c>
      <c r="B6227" s="124"/>
      <c r="C6227" s="125" t="s">
        <v>863</v>
      </c>
      <c r="D6227" s="191">
        <v>43285</v>
      </c>
      <c r="E6227" s="124" t="s">
        <v>12217</v>
      </c>
      <c r="F6227" s="124" t="s">
        <v>3</v>
      </c>
      <c r="G6227" s="124">
        <v>1636931</v>
      </c>
      <c r="H6227" s="124"/>
      <c r="I6227" s="128" t="s">
        <v>14052</v>
      </c>
      <c r="J6227" s="124"/>
      <c r="K6227" s="124"/>
      <c r="L6227" s="124"/>
      <c r="M6227" s="124"/>
      <c r="N6227" s="193">
        <v>0</v>
      </c>
      <c r="O6227" s="193">
        <v>254.8</v>
      </c>
      <c r="P6227" s="124" t="s">
        <v>1314</v>
      </c>
    </row>
    <row r="6228" spans="1:16" ht="38.25">
      <c r="A6228" s="257">
        <v>593</v>
      </c>
      <c r="B6228" s="124"/>
      <c r="C6228" s="125" t="s">
        <v>863</v>
      </c>
      <c r="D6228" s="191">
        <v>43285</v>
      </c>
      <c r="E6228" s="124" t="s">
        <v>12218</v>
      </c>
      <c r="F6228" s="124" t="s">
        <v>3</v>
      </c>
      <c r="G6228" s="124">
        <v>1636935</v>
      </c>
      <c r="H6228" s="124"/>
      <c r="I6228" s="128" t="s">
        <v>14053</v>
      </c>
      <c r="J6228" s="124"/>
      <c r="K6228" s="124"/>
      <c r="L6228" s="124"/>
      <c r="M6228" s="124"/>
      <c r="N6228" s="193">
        <v>0</v>
      </c>
      <c r="O6228" s="193">
        <v>2394.4</v>
      </c>
      <c r="P6228" s="124" t="s">
        <v>1314</v>
      </c>
    </row>
    <row r="6229" spans="1:16" ht="51">
      <c r="A6229" s="257" t="s">
        <v>619</v>
      </c>
      <c r="B6229" s="124"/>
      <c r="C6229" s="125" t="s">
        <v>713</v>
      </c>
      <c r="D6229" s="191">
        <v>43285</v>
      </c>
      <c r="E6229" s="124" t="s">
        <v>12219</v>
      </c>
      <c r="F6229" s="124" t="s">
        <v>3</v>
      </c>
      <c r="G6229" s="124">
        <v>1636751</v>
      </c>
      <c r="H6229" s="124"/>
      <c r="I6229" s="128" t="s">
        <v>14054</v>
      </c>
      <c r="J6229" s="124"/>
      <c r="K6229" s="124"/>
      <c r="L6229" s="124"/>
      <c r="M6229" s="124"/>
      <c r="N6229" s="193">
        <v>0</v>
      </c>
      <c r="O6229" s="193">
        <v>539.39</v>
      </c>
      <c r="P6229" s="124" t="s">
        <v>1314</v>
      </c>
    </row>
    <row r="6230" spans="1:16" ht="51">
      <c r="A6230" s="257" t="s">
        <v>619</v>
      </c>
      <c r="B6230" s="124"/>
      <c r="C6230" s="125" t="s">
        <v>713</v>
      </c>
      <c r="D6230" s="191">
        <v>43285</v>
      </c>
      <c r="E6230" s="124" t="s">
        <v>12220</v>
      </c>
      <c r="F6230" s="124" t="s">
        <v>3</v>
      </c>
      <c r="G6230" s="124">
        <v>1636752</v>
      </c>
      <c r="H6230" s="124"/>
      <c r="I6230" s="128" t="s">
        <v>14055</v>
      </c>
      <c r="J6230" s="124"/>
      <c r="K6230" s="124"/>
      <c r="L6230" s="124"/>
      <c r="M6230" s="124"/>
      <c r="N6230" s="193">
        <v>0</v>
      </c>
      <c r="O6230" s="193">
        <v>431.52</v>
      </c>
      <c r="P6230" s="124" t="s">
        <v>1314</v>
      </c>
    </row>
    <row r="6231" spans="1:16" ht="51">
      <c r="A6231" s="257" t="s">
        <v>619</v>
      </c>
      <c r="B6231" s="124"/>
      <c r="C6231" s="125" t="s">
        <v>713</v>
      </c>
      <c r="D6231" s="191">
        <v>43285</v>
      </c>
      <c r="E6231" s="124" t="s">
        <v>12221</v>
      </c>
      <c r="F6231" s="124" t="s">
        <v>3</v>
      </c>
      <c r="G6231" s="124">
        <v>1636754</v>
      </c>
      <c r="H6231" s="124"/>
      <c r="I6231" s="128" t="s">
        <v>14056</v>
      </c>
      <c r="J6231" s="124"/>
      <c r="K6231" s="124"/>
      <c r="L6231" s="124"/>
      <c r="M6231" s="124"/>
      <c r="N6231" s="193">
        <v>0</v>
      </c>
      <c r="O6231" s="193">
        <v>93</v>
      </c>
      <c r="P6231" s="124" t="s">
        <v>1314</v>
      </c>
    </row>
    <row r="6232" spans="1:16" ht="51">
      <c r="A6232" s="257">
        <v>20</v>
      </c>
      <c r="B6232" s="124"/>
      <c r="C6232" s="125" t="s">
        <v>693</v>
      </c>
      <c r="D6232" s="191">
        <v>43285</v>
      </c>
      <c r="E6232" s="124" t="s">
        <v>12222</v>
      </c>
      <c r="F6232" s="124" t="s">
        <v>3</v>
      </c>
      <c r="G6232" s="124">
        <v>1636758</v>
      </c>
      <c r="H6232" s="124"/>
      <c r="I6232" s="128" t="s">
        <v>14057</v>
      </c>
      <c r="J6232" s="124"/>
      <c r="K6232" s="124"/>
      <c r="L6232" s="124"/>
      <c r="M6232" s="124"/>
      <c r="N6232" s="193">
        <v>0</v>
      </c>
      <c r="O6232" s="193">
        <v>240</v>
      </c>
      <c r="P6232" s="124" t="s">
        <v>1314</v>
      </c>
    </row>
    <row r="6233" spans="1:16" ht="51">
      <c r="A6233" s="257" t="s">
        <v>619</v>
      </c>
      <c r="B6233" s="124"/>
      <c r="C6233" s="125" t="s">
        <v>713</v>
      </c>
      <c r="D6233" s="191">
        <v>43285</v>
      </c>
      <c r="E6233" s="124" t="s">
        <v>12223</v>
      </c>
      <c r="F6233" s="124" t="s">
        <v>3</v>
      </c>
      <c r="G6233" s="124">
        <v>1636760</v>
      </c>
      <c r="H6233" s="124"/>
      <c r="I6233" s="128" t="s">
        <v>14058</v>
      </c>
      <c r="J6233" s="124"/>
      <c r="K6233" s="124"/>
      <c r="L6233" s="124"/>
      <c r="M6233" s="124"/>
      <c r="N6233" s="193">
        <v>0</v>
      </c>
      <c r="O6233" s="193">
        <v>2075</v>
      </c>
      <c r="P6233" s="124" t="s">
        <v>1314</v>
      </c>
    </row>
    <row r="6234" spans="1:16" ht="51">
      <c r="A6234" s="257" t="s">
        <v>619</v>
      </c>
      <c r="B6234" s="124"/>
      <c r="C6234" s="125" t="s">
        <v>713</v>
      </c>
      <c r="D6234" s="191">
        <v>43285</v>
      </c>
      <c r="E6234" s="124" t="s">
        <v>12224</v>
      </c>
      <c r="F6234" s="124" t="s">
        <v>3</v>
      </c>
      <c r="G6234" s="124">
        <v>1636778</v>
      </c>
      <c r="H6234" s="124"/>
      <c r="I6234" s="128" t="s">
        <v>14059</v>
      </c>
      <c r="J6234" s="124"/>
      <c r="K6234" s="124"/>
      <c r="L6234" s="124"/>
      <c r="M6234" s="124"/>
      <c r="N6234" s="193">
        <v>0</v>
      </c>
      <c r="O6234" s="193">
        <v>31</v>
      </c>
      <c r="P6234" s="124" t="s">
        <v>1314</v>
      </c>
    </row>
    <row r="6235" spans="1:16" ht="51">
      <c r="A6235" s="257" t="s">
        <v>619</v>
      </c>
      <c r="B6235" s="124"/>
      <c r="C6235" s="125" t="s">
        <v>713</v>
      </c>
      <c r="D6235" s="191">
        <v>43285</v>
      </c>
      <c r="E6235" s="124" t="s">
        <v>12225</v>
      </c>
      <c r="F6235" s="124" t="s">
        <v>3</v>
      </c>
      <c r="G6235" s="124">
        <v>1637031</v>
      </c>
      <c r="H6235" s="124"/>
      <c r="I6235" s="128" t="s">
        <v>14060</v>
      </c>
      <c r="J6235" s="124"/>
      <c r="K6235" s="124"/>
      <c r="L6235" s="124"/>
      <c r="M6235" s="124"/>
      <c r="N6235" s="193">
        <v>0</v>
      </c>
      <c r="O6235" s="193">
        <v>396.17</v>
      </c>
      <c r="P6235" s="124" t="s">
        <v>3943</v>
      </c>
    </row>
    <row r="6236" spans="1:16" ht="63.75">
      <c r="A6236" s="257">
        <v>46</v>
      </c>
      <c r="B6236" s="124"/>
      <c r="C6236" s="125" t="s">
        <v>698</v>
      </c>
      <c r="D6236" s="191">
        <v>43285</v>
      </c>
      <c r="E6236" s="124" t="s">
        <v>12226</v>
      </c>
      <c r="F6236" s="124" t="s">
        <v>3</v>
      </c>
      <c r="G6236" s="124">
        <v>1637032</v>
      </c>
      <c r="H6236" s="124"/>
      <c r="I6236" s="128" t="s">
        <v>14061</v>
      </c>
      <c r="J6236" s="124"/>
      <c r="K6236" s="124"/>
      <c r="L6236" s="124"/>
      <c r="M6236" s="124"/>
      <c r="N6236" s="193">
        <v>0</v>
      </c>
      <c r="O6236" s="193">
        <v>60</v>
      </c>
      <c r="P6236" s="124" t="s">
        <v>1314</v>
      </c>
    </row>
    <row r="6237" spans="1:16" ht="51">
      <c r="A6237" s="257" t="s">
        <v>619</v>
      </c>
      <c r="B6237" s="124"/>
      <c r="C6237" s="125" t="s">
        <v>713</v>
      </c>
      <c r="D6237" s="191">
        <v>43285</v>
      </c>
      <c r="E6237" s="124" t="s">
        <v>12227</v>
      </c>
      <c r="F6237" s="124" t="s">
        <v>3</v>
      </c>
      <c r="G6237" s="124">
        <v>1637038</v>
      </c>
      <c r="H6237" s="124"/>
      <c r="I6237" s="128" t="s">
        <v>14062</v>
      </c>
      <c r="J6237" s="124"/>
      <c r="K6237" s="124"/>
      <c r="L6237" s="124"/>
      <c r="M6237" s="124"/>
      <c r="N6237" s="193">
        <v>0</v>
      </c>
      <c r="O6237" s="193">
        <v>1557.8400000000001</v>
      </c>
      <c r="P6237" s="124" t="s">
        <v>1314</v>
      </c>
    </row>
    <row r="6238" spans="1:16" ht="51">
      <c r="A6238" s="257">
        <v>212</v>
      </c>
      <c r="B6238" s="124"/>
      <c r="C6238" s="125" t="s">
        <v>761</v>
      </c>
      <c r="D6238" s="191">
        <v>43285</v>
      </c>
      <c r="E6238" s="124" t="s">
        <v>12228</v>
      </c>
      <c r="F6238" s="124" t="s">
        <v>3</v>
      </c>
      <c r="G6238" s="124">
        <v>1637047</v>
      </c>
      <c r="H6238" s="124"/>
      <c r="I6238" s="128" t="s">
        <v>14063</v>
      </c>
      <c r="J6238" s="124"/>
      <c r="K6238" s="124"/>
      <c r="L6238" s="124"/>
      <c r="M6238" s="124"/>
      <c r="N6238" s="193">
        <v>0</v>
      </c>
      <c r="O6238" s="193">
        <v>584</v>
      </c>
      <c r="P6238" s="124" t="s">
        <v>1314</v>
      </c>
    </row>
    <row r="6239" spans="1:16" ht="51">
      <c r="A6239" s="257">
        <v>46</v>
      </c>
      <c r="B6239" s="124"/>
      <c r="C6239" s="125" t="s">
        <v>698</v>
      </c>
      <c r="D6239" s="191">
        <v>43285</v>
      </c>
      <c r="E6239" s="124" t="s">
        <v>12229</v>
      </c>
      <c r="F6239" s="124" t="s">
        <v>3</v>
      </c>
      <c r="G6239" s="124">
        <v>1637051</v>
      </c>
      <c r="H6239" s="124"/>
      <c r="I6239" s="128" t="s">
        <v>14064</v>
      </c>
      <c r="J6239" s="124"/>
      <c r="K6239" s="124"/>
      <c r="L6239" s="124"/>
      <c r="M6239" s="124"/>
      <c r="N6239" s="193">
        <v>0</v>
      </c>
      <c r="O6239" s="193">
        <v>222</v>
      </c>
      <c r="P6239" s="124" t="s">
        <v>1314</v>
      </c>
    </row>
    <row r="6240" spans="1:16" ht="51">
      <c r="A6240" s="257" t="s">
        <v>619</v>
      </c>
      <c r="B6240" s="124"/>
      <c r="C6240" s="125" t="s">
        <v>713</v>
      </c>
      <c r="D6240" s="191">
        <v>43285</v>
      </c>
      <c r="E6240" s="124" t="s">
        <v>12230</v>
      </c>
      <c r="F6240" s="124" t="s">
        <v>3</v>
      </c>
      <c r="G6240" s="124">
        <v>1636948</v>
      </c>
      <c r="H6240" s="124"/>
      <c r="I6240" s="128" t="s">
        <v>14065</v>
      </c>
      <c r="J6240" s="124"/>
      <c r="K6240" s="124"/>
      <c r="L6240" s="124"/>
      <c r="M6240" s="124"/>
      <c r="N6240" s="193">
        <v>0</v>
      </c>
      <c r="O6240" s="193">
        <v>1000</v>
      </c>
      <c r="P6240" s="124" t="s">
        <v>1314</v>
      </c>
    </row>
    <row r="6241" spans="1:16" ht="51">
      <c r="A6241" s="257" t="s">
        <v>619</v>
      </c>
      <c r="B6241" s="124"/>
      <c r="C6241" s="125" t="s">
        <v>713</v>
      </c>
      <c r="D6241" s="191">
        <v>43285</v>
      </c>
      <c r="E6241" s="124" t="s">
        <v>12231</v>
      </c>
      <c r="F6241" s="124" t="s">
        <v>3</v>
      </c>
      <c r="G6241" s="124">
        <v>1636952</v>
      </c>
      <c r="H6241" s="124"/>
      <c r="I6241" s="128" t="s">
        <v>14066</v>
      </c>
      <c r="J6241" s="124"/>
      <c r="K6241" s="124"/>
      <c r="L6241" s="124"/>
      <c r="M6241" s="124"/>
      <c r="N6241" s="193">
        <v>0</v>
      </c>
      <c r="O6241" s="193">
        <v>7.63</v>
      </c>
      <c r="P6241" s="124" t="s">
        <v>1314</v>
      </c>
    </row>
    <row r="6242" spans="1:16" ht="51">
      <c r="A6242" s="257" t="s">
        <v>619</v>
      </c>
      <c r="B6242" s="124"/>
      <c r="C6242" s="125" t="s">
        <v>713</v>
      </c>
      <c r="D6242" s="191">
        <v>43285</v>
      </c>
      <c r="E6242" s="124" t="s">
        <v>12232</v>
      </c>
      <c r="F6242" s="124" t="s">
        <v>3</v>
      </c>
      <c r="G6242" s="124">
        <v>1636960</v>
      </c>
      <c r="H6242" s="124"/>
      <c r="I6242" s="128" t="s">
        <v>7498</v>
      </c>
      <c r="J6242" s="124"/>
      <c r="K6242" s="124"/>
      <c r="L6242" s="124"/>
      <c r="M6242" s="124"/>
      <c r="N6242" s="193">
        <v>0</v>
      </c>
      <c r="O6242" s="193">
        <v>400</v>
      </c>
      <c r="P6242" s="124" t="s">
        <v>1314</v>
      </c>
    </row>
    <row r="6243" spans="1:16" ht="51">
      <c r="A6243" s="257" t="s">
        <v>619</v>
      </c>
      <c r="B6243" s="124"/>
      <c r="C6243" s="125" t="s">
        <v>713</v>
      </c>
      <c r="D6243" s="191">
        <v>43285</v>
      </c>
      <c r="E6243" s="124" t="s">
        <v>12233</v>
      </c>
      <c r="F6243" s="124" t="s">
        <v>3</v>
      </c>
      <c r="G6243" s="124">
        <v>1636986</v>
      </c>
      <c r="H6243" s="124"/>
      <c r="I6243" s="128" t="s">
        <v>14067</v>
      </c>
      <c r="J6243" s="124"/>
      <c r="K6243" s="124"/>
      <c r="L6243" s="124"/>
      <c r="M6243" s="124"/>
      <c r="N6243" s="193">
        <v>0</v>
      </c>
      <c r="O6243" s="193">
        <v>39.46</v>
      </c>
      <c r="P6243" s="124" t="s">
        <v>1314</v>
      </c>
    </row>
    <row r="6244" spans="1:16" ht="51">
      <c r="A6244" s="257">
        <v>132</v>
      </c>
      <c r="B6244" s="124"/>
      <c r="C6244" s="125" t="s">
        <v>728</v>
      </c>
      <c r="D6244" s="191">
        <v>43285</v>
      </c>
      <c r="E6244" s="124" t="s">
        <v>12234</v>
      </c>
      <c r="F6244" s="124" t="s">
        <v>3</v>
      </c>
      <c r="G6244" s="124">
        <v>1637019</v>
      </c>
      <c r="H6244" s="124"/>
      <c r="I6244" s="128" t="s">
        <v>5831</v>
      </c>
      <c r="J6244" s="124"/>
      <c r="K6244" s="124"/>
      <c r="L6244" s="124"/>
      <c r="M6244" s="124"/>
      <c r="N6244" s="193">
        <v>0</v>
      </c>
      <c r="O6244" s="193">
        <v>408</v>
      </c>
      <c r="P6244" s="124" t="s">
        <v>1314</v>
      </c>
    </row>
    <row r="6245" spans="1:16" ht="51">
      <c r="A6245" s="257" t="s">
        <v>619</v>
      </c>
      <c r="B6245" s="124"/>
      <c r="C6245" s="125" t="s">
        <v>713</v>
      </c>
      <c r="D6245" s="191">
        <v>43285</v>
      </c>
      <c r="E6245" s="124" t="s">
        <v>12235</v>
      </c>
      <c r="F6245" s="124" t="s">
        <v>3</v>
      </c>
      <c r="G6245" s="124">
        <v>1637023</v>
      </c>
      <c r="H6245" s="124"/>
      <c r="I6245" s="128" t="s">
        <v>14068</v>
      </c>
      <c r="J6245" s="124"/>
      <c r="K6245" s="124"/>
      <c r="L6245" s="124"/>
      <c r="M6245" s="124"/>
      <c r="N6245" s="193">
        <v>0</v>
      </c>
      <c r="O6245" s="193">
        <v>3260.57</v>
      </c>
      <c r="P6245" s="124" t="s">
        <v>1314</v>
      </c>
    </row>
    <row r="6246" spans="1:16" ht="51">
      <c r="A6246" s="257" t="s">
        <v>619</v>
      </c>
      <c r="B6246" s="124"/>
      <c r="C6246" s="125" t="s">
        <v>713</v>
      </c>
      <c r="D6246" s="191">
        <v>43285</v>
      </c>
      <c r="E6246" s="124" t="s">
        <v>12236</v>
      </c>
      <c r="F6246" s="124" t="s">
        <v>3</v>
      </c>
      <c r="G6246" s="124">
        <v>1636844</v>
      </c>
      <c r="H6246" s="124"/>
      <c r="I6246" s="128" t="s">
        <v>14069</v>
      </c>
      <c r="J6246" s="124"/>
      <c r="K6246" s="124"/>
      <c r="L6246" s="124"/>
      <c r="M6246" s="124"/>
      <c r="N6246" s="193">
        <v>0</v>
      </c>
      <c r="O6246" s="193">
        <v>4401</v>
      </c>
      <c r="P6246" s="124" t="s">
        <v>1314</v>
      </c>
    </row>
    <row r="6247" spans="1:16" ht="51">
      <c r="A6247" s="257">
        <v>574</v>
      </c>
      <c r="B6247" s="124"/>
      <c r="C6247" s="125" t="s">
        <v>850</v>
      </c>
      <c r="D6247" s="191">
        <v>43285</v>
      </c>
      <c r="E6247" s="124" t="s">
        <v>12237</v>
      </c>
      <c r="F6247" s="124" t="s">
        <v>3</v>
      </c>
      <c r="G6247" s="124">
        <v>1636867</v>
      </c>
      <c r="H6247" s="124"/>
      <c r="I6247" s="128" t="s">
        <v>14070</v>
      </c>
      <c r="J6247" s="124"/>
      <c r="K6247" s="124"/>
      <c r="L6247" s="124"/>
      <c r="M6247" s="124"/>
      <c r="N6247" s="193">
        <v>0</v>
      </c>
      <c r="O6247" s="193">
        <v>9577.5</v>
      </c>
      <c r="P6247" s="124" t="s">
        <v>1314</v>
      </c>
    </row>
    <row r="6248" spans="1:16" ht="63.75">
      <c r="A6248" s="257">
        <v>290</v>
      </c>
      <c r="B6248" s="124"/>
      <c r="C6248" s="125" t="s">
        <v>793</v>
      </c>
      <c r="D6248" s="191">
        <v>43285</v>
      </c>
      <c r="E6248" s="124" t="s">
        <v>12238</v>
      </c>
      <c r="F6248" s="124" t="s">
        <v>3</v>
      </c>
      <c r="G6248" s="124">
        <v>1636868</v>
      </c>
      <c r="H6248" s="124"/>
      <c r="I6248" s="128" t="s">
        <v>14071</v>
      </c>
      <c r="J6248" s="124"/>
      <c r="K6248" s="124"/>
      <c r="L6248" s="124"/>
      <c r="M6248" s="124"/>
      <c r="N6248" s="193">
        <v>0</v>
      </c>
      <c r="O6248" s="193">
        <v>136961.24</v>
      </c>
      <c r="P6248" s="124" t="s">
        <v>1314</v>
      </c>
    </row>
    <row r="6249" spans="1:16" ht="63.75">
      <c r="A6249" s="257">
        <v>155</v>
      </c>
      <c r="B6249" s="124"/>
      <c r="C6249" s="125" t="s">
        <v>744</v>
      </c>
      <c r="D6249" s="191">
        <v>43285</v>
      </c>
      <c r="E6249" s="124" t="s">
        <v>12239</v>
      </c>
      <c r="F6249" s="124" t="s">
        <v>3</v>
      </c>
      <c r="G6249" s="124">
        <v>1636869</v>
      </c>
      <c r="H6249" s="124"/>
      <c r="I6249" s="128" t="s">
        <v>14072</v>
      </c>
      <c r="J6249" s="124"/>
      <c r="K6249" s="124"/>
      <c r="L6249" s="124"/>
      <c r="M6249" s="124"/>
      <c r="N6249" s="193">
        <v>0</v>
      </c>
      <c r="O6249" s="193">
        <v>4560</v>
      </c>
      <c r="P6249" s="124" t="s">
        <v>1314</v>
      </c>
    </row>
    <row r="6250" spans="1:16" ht="51">
      <c r="A6250" s="257">
        <v>290</v>
      </c>
      <c r="B6250" s="124"/>
      <c r="C6250" s="125" t="s">
        <v>793</v>
      </c>
      <c r="D6250" s="191">
        <v>43285</v>
      </c>
      <c r="E6250" s="124" t="s">
        <v>12240</v>
      </c>
      <c r="F6250" s="124" t="s">
        <v>3</v>
      </c>
      <c r="G6250" s="124">
        <v>1636870</v>
      </c>
      <c r="H6250" s="124"/>
      <c r="I6250" s="128" t="s">
        <v>14073</v>
      </c>
      <c r="J6250" s="124"/>
      <c r="K6250" s="124"/>
      <c r="L6250" s="124"/>
      <c r="M6250" s="124"/>
      <c r="N6250" s="193">
        <v>0</v>
      </c>
      <c r="O6250" s="193">
        <v>2490</v>
      </c>
      <c r="P6250" s="124" t="s">
        <v>1314</v>
      </c>
    </row>
    <row r="6251" spans="1:16" ht="63.75">
      <c r="A6251" s="257">
        <v>597</v>
      </c>
      <c r="B6251" s="124"/>
      <c r="C6251" s="125" t="s">
        <v>3556</v>
      </c>
      <c r="D6251" s="191">
        <v>43285</v>
      </c>
      <c r="E6251" s="124" t="s">
        <v>12241</v>
      </c>
      <c r="F6251" s="124" t="s">
        <v>3</v>
      </c>
      <c r="G6251" s="124">
        <v>1636871</v>
      </c>
      <c r="H6251" s="124"/>
      <c r="I6251" s="128" t="s">
        <v>14074</v>
      </c>
      <c r="J6251" s="124"/>
      <c r="K6251" s="124"/>
      <c r="L6251" s="124"/>
      <c r="M6251" s="124"/>
      <c r="N6251" s="193">
        <v>0</v>
      </c>
      <c r="O6251" s="193">
        <v>9620.8000000000011</v>
      </c>
      <c r="P6251" s="124" t="s">
        <v>1314</v>
      </c>
    </row>
    <row r="6252" spans="1:16" ht="63.75">
      <c r="A6252" s="257">
        <v>290</v>
      </c>
      <c r="B6252" s="124"/>
      <c r="C6252" s="125" t="s">
        <v>793</v>
      </c>
      <c r="D6252" s="191">
        <v>43285</v>
      </c>
      <c r="E6252" s="124" t="s">
        <v>12242</v>
      </c>
      <c r="F6252" s="124" t="s">
        <v>3</v>
      </c>
      <c r="G6252" s="124">
        <v>1636873</v>
      </c>
      <c r="H6252" s="124"/>
      <c r="I6252" s="128" t="s">
        <v>14075</v>
      </c>
      <c r="J6252" s="124"/>
      <c r="K6252" s="124"/>
      <c r="L6252" s="124"/>
      <c r="M6252" s="124"/>
      <c r="N6252" s="193">
        <v>0</v>
      </c>
      <c r="O6252" s="193">
        <v>1400.69</v>
      </c>
      <c r="P6252" s="124" t="s">
        <v>1314</v>
      </c>
    </row>
    <row r="6253" spans="1:16" ht="63.75">
      <c r="A6253" s="257">
        <v>253</v>
      </c>
      <c r="B6253" s="124"/>
      <c r="C6253" s="125" t="s">
        <v>778</v>
      </c>
      <c r="D6253" s="191">
        <v>43285</v>
      </c>
      <c r="E6253" s="124" t="s">
        <v>12243</v>
      </c>
      <c r="F6253" s="124" t="s">
        <v>3</v>
      </c>
      <c r="G6253" s="124">
        <v>1636888</v>
      </c>
      <c r="H6253" s="124"/>
      <c r="I6253" s="128" t="s">
        <v>14076</v>
      </c>
      <c r="J6253" s="124"/>
      <c r="K6253" s="124"/>
      <c r="L6253" s="124"/>
      <c r="M6253" s="124"/>
      <c r="N6253" s="193">
        <v>0</v>
      </c>
      <c r="O6253" s="193">
        <v>640624.82000000007</v>
      </c>
      <c r="P6253" s="124" t="s">
        <v>1314</v>
      </c>
    </row>
    <row r="6254" spans="1:16" ht="63.75">
      <c r="A6254" s="257">
        <v>253</v>
      </c>
      <c r="B6254" s="124"/>
      <c r="C6254" s="125" t="s">
        <v>778</v>
      </c>
      <c r="D6254" s="191">
        <v>43285</v>
      </c>
      <c r="E6254" s="124" t="s">
        <v>12244</v>
      </c>
      <c r="F6254" s="124" t="s">
        <v>3</v>
      </c>
      <c r="G6254" s="124">
        <v>1636889</v>
      </c>
      <c r="H6254" s="124"/>
      <c r="I6254" s="128" t="s">
        <v>14077</v>
      </c>
      <c r="J6254" s="124"/>
      <c r="K6254" s="124"/>
      <c r="L6254" s="124"/>
      <c r="M6254" s="124"/>
      <c r="N6254" s="193">
        <v>0</v>
      </c>
      <c r="O6254" s="193">
        <v>387659.89</v>
      </c>
      <c r="P6254" s="124" t="s">
        <v>1314</v>
      </c>
    </row>
    <row r="6255" spans="1:16" ht="51">
      <c r="A6255" s="257">
        <v>253</v>
      </c>
      <c r="B6255" s="124"/>
      <c r="C6255" s="125" t="s">
        <v>778</v>
      </c>
      <c r="D6255" s="191">
        <v>43285</v>
      </c>
      <c r="E6255" s="124" t="s">
        <v>12245</v>
      </c>
      <c r="F6255" s="124" t="s">
        <v>3</v>
      </c>
      <c r="G6255" s="124">
        <v>1636892</v>
      </c>
      <c r="H6255" s="124"/>
      <c r="I6255" s="128" t="s">
        <v>14078</v>
      </c>
      <c r="J6255" s="124"/>
      <c r="K6255" s="124"/>
      <c r="L6255" s="124"/>
      <c r="M6255" s="124"/>
      <c r="N6255" s="193">
        <v>0</v>
      </c>
      <c r="O6255" s="193">
        <v>3283898.88</v>
      </c>
      <c r="P6255" s="124" t="s">
        <v>1314</v>
      </c>
    </row>
    <row r="6256" spans="1:16" ht="63.75">
      <c r="A6256" s="257">
        <v>20</v>
      </c>
      <c r="B6256" s="124"/>
      <c r="C6256" s="125" t="s">
        <v>693</v>
      </c>
      <c r="D6256" s="191">
        <v>43285</v>
      </c>
      <c r="E6256" s="124" t="s">
        <v>12246</v>
      </c>
      <c r="F6256" s="124" t="s">
        <v>3</v>
      </c>
      <c r="G6256" s="124">
        <v>1636894</v>
      </c>
      <c r="H6256" s="124"/>
      <c r="I6256" s="128" t="s">
        <v>14079</v>
      </c>
      <c r="J6256" s="124"/>
      <c r="K6256" s="124"/>
      <c r="L6256" s="124"/>
      <c r="M6256" s="124"/>
      <c r="N6256" s="193">
        <v>0</v>
      </c>
      <c r="O6256" s="193">
        <v>348000</v>
      </c>
      <c r="P6256" s="124" t="s">
        <v>1314</v>
      </c>
    </row>
    <row r="6257" spans="1:16" ht="51">
      <c r="A6257" s="257">
        <v>47</v>
      </c>
      <c r="B6257" s="124"/>
      <c r="C6257" s="125" t="s">
        <v>699</v>
      </c>
      <c r="D6257" s="191">
        <v>43285</v>
      </c>
      <c r="E6257" s="124" t="s">
        <v>12247</v>
      </c>
      <c r="F6257" s="124" t="s">
        <v>3</v>
      </c>
      <c r="G6257" s="124">
        <v>1636770</v>
      </c>
      <c r="H6257" s="124"/>
      <c r="I6257" s="128" t="s">
        <v>14080</v>
      </c>
      <c r="J6257" s="124"/>
      <c r="K6257" s="124"/>
      <c r="L6257" s="124"/>
      <c r="M6257" s="124"/>
      <c r="N6257" s="193">
        <v>0</v>
      </c>
      <c r="O6257" s="193">
        <v>19690</v>
      </c>
      <c r="P6257" s="124" t="s">
        <v>1314</v>
      </c>
    </row>
    <row r="6258" spans="1:16" ht="51">
      <c r="A6258" s="257">
        <v>47</v>
      </c>
      <c r="B6258" s="124"/>
      <c r="C6258" s="125" t="s">
        <v>699</v>
      </c>
      <c r="D6258" s="191">
        <v>43285</v>
      </c>
      <c r="E6258" s="124" t="s">
        <v>12248</v>
      </c>
      <c r="F6258" s="124" t="s">
        <v>3</v>
      </c>
      <c r="G6258" s="124">
        <v>1636771</v>
      </c>
      <c r="H6258" s="124"/>
      <c r="I6258" s="128" t="s">
        <v>14081</v>
      </c>
      <c r="J6258" s="124"/>
      <c r="K6258" s="124"/>
      <c r="L6258" s="124"/>
      <c r="M6258" s="124"/>
      <c r="N6258" s="193">
        <v>0</v>
      </c>
      <c r="O6258" s="193">
        <v>21322.77</v>
      </c>
      <c r="P6258" s="124" t="s">
        <v>1314</v>
      </c>
    </row>
    <row r="6259" spans="1:16" ht="51">
      <c r="A6259" s="257">
        <v>47</v>
      </c>
      <c r="B6259" s="124"/>
      <c r="C6259" s="125" t="s">
        <v>699</v>
      </c>
      <c r="D6259" s="191">
        <v>43285</v>
      </c>
      <c r="E6259" s="124" t="s">
        <v>12249</v>
      </c>
      <c r="F6259" s="124" t="s">
        <v>3</v>
      </c>
      <c r="G6259" s="124">
        <v>1636773</v>
      </c>
      <c r="H6259" s="124"/>
      <c r="I6259" s="128" t="s">
        <v>14082</v>
      </c>
      <c r="J6259" s="124"/>
      <c r="K6259" s="124"/>
      <c r="L6259" s="124"/>
      <c r="M6259" s="124"/>
      <c r="N6259" s="193">
        <v>0</v>
      </c>
      <c r="O6259" s="193">
        <v>99396.1</v>
      </c>
      <c r="P6259" s="124" t="s">
        <v>1314</v>
      </c>
    </row>
    <row r="6260" spans="1:16" ht="51">
      <c r="A6260" s="257">
        <v>47</v>
      </c>
      <c r="B6260" s="124"/>
      <c r="C6260" s="125" t="s">
        <v>699</v>
      </c>
      <c r="D6260" s="191">
        <v>43285</v>
      </c>
      <c r="E6260" s="124" t="s">
        <v>12250</v>
      </c>
      <c r="F6260" s="124" t="s">
        <v>3</v>
      </c>
      <c r="G6260" s="124">
        <v>1636775</v>
      </c>
      <c r="H6260" s="124"/>
      <c r="I6260" s="128" t="s">
        <v>14083</v>
      </c>
      <c r="J6260" s="124"/>
      <c r="K6260" s="124"/>
      <c r="L6260" s="124"/>
      <c r="M6260" s="124"/>
      <c r="N6260" s="193">
        <v>0</v>
      </c>
      <c r="O6260" s="193">
        <v>7144.56</v>
      </c>
      <c r="P6260" s="124" t="s">
        <v>1314</v>
      </c>
    </row>
    <row r="6261" spans="1:16" ht="51">
      <c r="A6261" s="257">
        <v>47</v>
      </c>
      <c r="B6261" s="124"/>
      <c r="C6261" s="125" t="s">
        <v>699</v>
      </c>
      <c r="D6261" s="191">
        <v>43285</v>
      </c>
      <c r="E6261" s="124" t="s">
        <v>12251</v>
      </c>
      <c r="F6261" s="124" t="s">
        <v>3</v>
      </c>
      <c r="G6261" s="124">
        <v>1636776</v>
      </c>
      <c r="H6261" s="124"/>
      <c r="I6261" s="128" t="s">
        <v>14084</v>
      </c>
      <c r="J6261" s="124"/>
      <c r="K6261" s="124"/>
      <c r="L6261" s="124"/>
      <c r="M6261" s="124"/>
      <c r="N6261" s="193">
        <v>0</v>
      </c>
      <c r="O6261" s="193">
        <v>49403.6</v>
      </c>
      <c r="P6261" s="124" t="s">
        <v>1314</v>
      </c>
    </row>
    <row r="6262" spans="1:16" ht="51">
      <c r="A6262" s="257">
        <v>47</v>
      </c>
      <c r="B6262" s="124"/>
      <c r="C6262" s="125" t="s">
        <v>699</v>
      </c>
      <c r="D6262" s="191">
        <v>43285</v>
      </c>
      <c r="E6262" s="124" t="s">
        <v>12252</v>
      </c>
      <c r="F6262" s="124" t="s">
        <v>3</v>
      </c>
      <c r="G6262" s="124">
        <v>1636777</v>
      </c>
      <c r="H6262" s="124"/>
      <c r="I6262" s="128" t="s">
        <v>14085</v>
      </c>
      <c r="J6262" s="124"/>
      <c r="K6262" s="124"/>
      <c r="L6262" s="124"/>
      <c r="M6262" s="124"/>
      <c r="N6262" s="193">
        <v>0</v>
      </c>
      <c r="O6262" s="193">
        <v>20033.560000000001</v>
      </c>
      <c r="P6262" s="124" t="s">
        <v>1314</v>
      </c>
    </row>
    <row r="6263" spans="1:16" ht="51">
      <c r="A6263" s="257">
        <v>47</v>
      </c>
      <c r="B6263" s="124"/>
      <c r="C6263" s="125" t="s">
        <v>699</v>
      </c>
      <c r="D6263" s="191">
        <v>43285</v>
      </c>
      <c r="E6263" s="124" t="s">
        <v>12253</v>
      </c>
      <c r="F6263" s="124" t="s">
        <v>3</v>
      </c>
      <c r="G6263" s="124">
        <v>1636779</v>
      </c>
      <c r="H6263" s="124"/>
      <c r="I6263" s="128" t="s">
        <v>14086</v>
      </c>
      <c r="J6263" s="124"/>
      <c r="K6263" s="124"/>
      <c r="L6263" s="124"/>
      <c r="M6263" s="124"/>
      <c r="N6263" s="193">
        <v>0</v>
      </c>
      <c r="O6263" s="193">
        <v>1001.75</v>
      </c>
      <c r="P6263" s="124" t="s">
        <v>1314</v>
      </c>
    </row>
    <row r="6264" spans="1:16" ht="63.75">
      <c r="A6264" s="257">
        <v>221</v>
      </c>
      <c r="B6264" s="124"/>
      <c r="C6264" s="125" t="s">
        <v>763</v>
      </c>
      <c r="D6264" s="191">
        <v>43285</v>
      </c>
      <c r="E6264" s="124" t="s">
        <v>12254</v>
      </c>
      <c r="F6264" s="124" t="s">
        <v>3</v>
      </c>
      <c r="G6264" s="124">
        <v>1636788</v>
      </c>
      <c r="H6264" s="124"/>
      <c r="I6264" s="128" t="s">
        <v>14087</v>
      </c>
      <c r="J6264" s="124"/>
      <c r="K6264" s="124"/>
      <c r="L6264" s="124"/>
      <c r="M6264" s="124"/>
      <c r="N6264" s="193">
        <v>0</v>
      </c>
      <c r="O6264" s="193">
        <v>15000</v>
      </c>
      <c r="P6264" s="124" t="s">
        <v>1314</v>
      </c>
    </row>
    <row r="6265" spans="1:16" ht="51">
      <c r="A6265" s="257">
        <v>16</v>
      </c>
      <c r="B6265" s="124"/>
      <c r="C6265" s="125" t="s">
        <v>692</v>
      </c>
      <c r="D6265" s="191">
        <v>43285</v>
      </c>
      <c r="E6265" s="124" t="s">
        <v>12255</v>
      </c>
      <c r="F6265" s="124" t="s">
        <v>3</v>
      </c>
      <c r="G6265" s="124">
        <v>1636797</v>
      </c>
      <c r="H6265" s="124"/>
      <c r="I6265" s="128" t="s">
        <v>14088</v>
      </c>
      <c r="J6265" s="124"/>
      <c r="K6265" s="124"/>
      <c r="L6265" s="124"/>
      <c r="M6265" s="124"/>
      <c r="N6265" s="193">
        <v>0</v>
      </c>
      <c r="O6265" s="193">
        <v>6620.3</v>
      </c>
      <c r="P6265" s="124" t="s">
        <v>1314</v>
      </c>
    </row>
    <row r="6266" spans="1:16" ht="51">
      <c r="A6266" s="257">
        <v>574</v>
      </c>
      <c r="B6266" s="124"/>
      <c r="C6266" s="125" t="s">
        <v>850</v>
      </c>
      <c r="D6266" s="191">
        <v>43285</v>
      </c>
      <c r="E6266" s="124" t="s">
        <v>12256</v>
      </c>
      <c r="F6266" s="124" t="s">
        <v>3</v>
      </c>
      <c r="G6266" s="124">
        <v>1636811</v>
      </c>
      <c r="H6266" s="124"/>
      <c r="I6266" s="128" t="s">
        <v>14089</v>
      </c>
      <c r="J6266" s="124"/>
      <c r="K6266" s="124"/>
      <c r="L6266" s="124"/>
      <c r="M6266" s="124"/>
      <c r="N6266" s="193">
        <v>0</v>
      </c>
      <c r="O6266" s="193">
        <v>424</v>
      </c>
      <c r="P6266" s="124" t="s">
        <v>1314</v>
      </c>
    </row>
    <row r="6267" spans="1:16" ht="51">
      <c r="A6267" s="257">
        <v>574</v>
      </c>
      <c r="B6267" s="124"/>
      <c r="C6267" s="125" t="s">
        <v>850</v>
      </c>
      <c r="D6267" s="191">
        <v>43285</v>
      </c>
      <c r="E6267" s="124" t="s">
        <v>12257</v>
      </c>
      <c r="F6267" s="124" t="s">
        <v>3</v>
      </c>
      <c r="G6267" s="124">
        <v>1636813</v>
      </c>
      <c r="H6267" s="124"/>
      <c r="I6267" s="128" t="s">
        <v>14090</v>
      </c>
      <c r="J6267" s="124"/>
      <c r="K6267" s="124"/>
      <c r="L6267" s="124"/>
      <c r="M6267" s="124"/>
      <c r="N6267" s="193">
        <v>0</v>
      </c>
      <c r="O6267" s="193">
        <v>231946.02000000002</v>
      </c>
      <c r="P6267" s="124" t="s">
        <v>1314</v>
      </c>
    </row>
    <row r="6268" spans="1:16" ht="51">
      <c r="A6268" s="257">
        <v>206</v>
      </c>
      <c r="B6268" s="124"/>
      <c r="C6268" s="125" t="s">
        <v>758</v>
      </c>
      <c r="D6268" s="191">
        <v>43285</v>
      </c>
      <c r="E6268" s="124" t="s">
        <v>12258</v>
      </c>
      <c r="F6268" s="124" t="s">
        <v>3</v>
      </c>
      <c r="G6268" s="124">
        <v>1636895</v>
      </c>
      <c r="H6268" s="124"/>
      <c r="I6268" s="128" t="s">
        <v>14091</v>
      </c>
      <c r="J6268" s="124"/>
      <c r="K6268" s="124"/>
      <c r="L6268" s="124"/>
      <c r="M6268" s="124"/>
      <c r="N6268" s="193">
        <v>0</v>
      </c>
      <c r="O6268" s="193">
        <v>65</v>
      </c>
      <c r="P6268" s="124" t="s">
        <v>1314</v>
      </c>
    </row>
    <row r="6269" spans="1:16" ht="63.75">
      <c r="A6269" s="257">
        <v>20</v>
      </c>
      <c r="B6269" s="124"/>
      <c r="C6269" s="125" t="s">
        <v>693</v>
      </c>
      <c r="D6269" s="191">
        <v>43285</v>
      </c>
      <c r="E6269" s="124" t="s">
        <v>12259</v>
      </c>
      <c r="F6269" s="124" t="s">
        <v>3</v>
      </c>
      <c r="G6269" s="124">
        <v>1636896</v>
      </c>
      <c r="H6269" s="124"/>
      <c r="I6269" s="128" t="s">
        <v>14092</v>
      </c>
      <c r="J6269" s="124"/>
      <c r="K6269" s="124"/>
      <c r="L6269" s="124"/>
      <c r="M6269" s="124"/>
      <c r="N6269" s="193">
        <v>0</v>
      </c>
      <c r="O6269" s="193">
        <v>4000</v>
      </c>
      <c r="P6269" s="124" t="s">
        <v>1314</v>
      </c>
    </row>
    <row r="6270" spans="1:16" ht="51">
      <c r="A6270" s="257">
        <v>206</v>
      </c>
      <c r="B6270" s="124"/>
      <c r="C6270" s="125" t="s">
        <v>758</v>
      </c>
      <c r="D6270" s="191">
        <v>43285</v>
      </c>
      <c r="E6270" s="124" t="s">
        <v>12260</v>
      </c>
      <c r="F6270" s="124" t="s">
        <v>3</v>
      </c>
      <c r="G6270" s="124">
        <v>1636897</v>
      </c>
      <c r="H6270" s="124"/>
      <c r="I6270" s="128" t="s">
        <v>14093</v>
      </c>
      <c r="J6270" s="124"/>
      <c r="K6270" s="124"/>
      <c r="L6270" s="124"/>
      <c r="M6270" s="124"/>
      <c r="N6270" s="193">
        <v>0</v>
      </c>
      <c r="O6270" s="193">
        <v>200</v>
      </c>
      <c r="P6270" s="124" t="s">
        <v>1314</v>
      </c>
    </row>
    <row r="6271" spans="1:16" ht="63.75">
      <c r="A6271" s="257" t="s">
        <v>620</v>
      </c>
      <c r="B6271" s="124"/>
      <c r="C6271" s="125" t="s">
        <v>714</v>
      </c>
      <c r="D6271" s="191">
        <v>43285</v>
      </c>
      <c r="E6271" s="124" t="s">
        <v>12261</v>
      </c>
      <c r="F6271" s="124" t="s">
        <v>20</v>
      </c>
      <c r="G6271" s="124">
        <v>11015</v>
      </c>
      <c r="H6271" s="124"/>
      <c r="I6271" s="128" t="s">
        <v>14094</v>
      </c>
      <c r="J6271" s="124"/>
      <c r="K6271" s="124"/>
      <c r="L6271" s="124"/>
      <c r="M6271" s="124"/>
      <c r="N6271" s="193">
        <v>103685837.97</v>
      </c>
      <c r="O6271" s="193">
        <v>0</v>
      </c>
      <c r="P6271" s="124" t="s">
        <v>1314</v>
      </c>
    </row>
    <row r="6272" spans="1:16" ht="63.75">
      <c r="A6272" s="257" t="s">
        <v>620</v>
      </c>
      <c r="B6272" s="124"/>
      <c r="C6272" s="125" t="s">
        <v>714</v>
      </c>
      <c r="D6272" s="191">
        <v>43285</v>
      </c>
      <c r="E6272" s="124" t="s">
        <v>12262</v>
      </c>
      <c r="F6272" s="124" t="s">
        <v>11</v>
      </c>
      <c r="G6272" s="124">
        <v>11015</v>
      </c>
      <c r="H6272" s="124"/>
      <c r="I6272" s="128" t="s">
        <v>14095</v>
      </c>
      <c r="J6272" s="124"/>
      <c r="K6272" s="124"/>
      <c r="L6272" s="124"/>
      <c r="M6272" s="124"/>
      <c r="N6272" s="193">
        <v>72630.09</v>
      </c>
      <c r="O6272" s="193">
        <v>0</v>
      </c>
      <c r="P6272" s="124" t="s">
        <v>1314</v>
      </c>
    </row>
    <row r="6273" spans="1:16" ht="76.5">
      <c r="A6273" s="257">
        <v>513</v>
      </c>
      <c r="B6273" s="124"/>
      <c r="C6273" s="125" t="s">
        <v>201</v>
      </c>
      <c r="D6273" s="191">
        <v>43285</v>
      </c>
      <c r="E6273" s="124" t="s">
        <v>12263</v>
      </c>
      <c r="F6273" s="124" t="s">
        <v>15</v>
      </c>
      <c r="G6273" s="124">
        <v>776242</v>
      </c>
      <c r="H6273" s="124"/>
      <c r="I6273" s="128" t="s">
        <v>14096</v>
      </c>
      <c r="J6273" s="124"/>
      <c r="K6273" s="124"/>
      <c r="L6273" s="124"/>
      <c r="M6273" s="124"/>
      <c r="N6273" s="193">
        <v>50</v>
      </c>
      <c r="O6273" s="193">
        <v>0</v>
      </c>
      <c r="P6273" s="124" t="s">
        <v>1314</v>
      </c>
    </row>
    <row r="6274" spans="1:16" ht="63.75">
      <c r="A6274" s="257">
        <v>513</v>
      </c>
      <c r="B6274" s="124"/>
      <c r="C6274" s="125" t="s">
        <v>201</v>
      </c>
      <c r="D6274" s="191">
        <v>43285</v>
      </c>
      <c r="E6274" s="124" t="s">
        <v>12264</v>
      </c>
      <c r="F6274" s="124" t="s">
        <v>15</v>
      </c>
      <c r="G6274" s="124">
        <v>776109</v>
      </c>
      <c r="H6274" s="124"/>
      <c r="I6274" s="128" t="s">
        <v>14097</v>
      </c>
      <c r="J6274" s="124"/>
      <c r="K6274" s="124"/>
      <c r="L6274" s="124"/>
      <c r="M6274" s="124"/>
      <c r="N6274" s="193">
        <v>50</v>
      </c>
      <c r="O6274" s="193">
        <v>0</v>
      </c>
      <c r="P6274" s="124" t="s">
        <v>1314</v>
      </c>
    </row>
    <row r="6275" spans="1:16" ht="63.75">
      <c r="A6275" s="257">
        <v>10</v>
      </c>
      <c r="B6275" s="124"/>
      <c r="C6275" s="125" t="s">
        <v>690</v>
      </c>
      <c r="D6275" s="191">
        <v>43285</v>
      </c>
      <c r="E6275" s="124" t="s">
        <v>12265</v>
      </c>
      <c r="F6275" s="124" t="s">
        <v>6</v>
      </c>
      <c r="G6275" s="124">
        <v>776249</v>
      </c>
      <c r="H6275" s="124"/>
      <c r="I6275" s="128" t="s">
        <v>14098</v>
      </c>
      <c r="J6275" s="124"/>
      <c r="K6275" s="124"/>
      <c r="L6275" s="124"/>
      <c r="M6275" s="124"/>
      <c r="N6275" s="193">
        <v>0</v>
      </c>
      <c r="O6275" s="193">
        <v>11038.56</v>
      </c>
      <c r="P6275" s="124" t="s">
        <v>1314</v>
      </c>
    </row>
    <row r="6276" spans="1:16" ht="76.5">
      <c r="A6276" s="257">
        <v>25</v>
      </c>
      <c r="B6276" s="124"/>
      <c r="C6276" s="125" t="s">
        <v>694</v>
      </c>
      <c r="D6276" s="191">
        <v>43285</v>
      </c>
      <c r="E6276" s="124" t="s">
        <v>12266</v>
      </c>
      <c r="F6276" s="124" t="s">
        <v>1315</v>
      </c>
      <c r="G6276" s="124">
        <v>18284998</v>
      </c>
      <c r="H6276" s="124"/>
      <c r="I6276" s="128" t="s">
        <v>14099</v>
      </c>
      <c r="J6276" s="124"/>
      <c r="K6276" s="124"/>
      <c r="L6276" s="124"/>
      <c r="M6276" s="124"/>
      <c r="N6276" s="193">
        <v>720991.82</v>
      </c>
      <c r="O6276" s="193">
        <v>0</v>
      </c>
      <c r="P6276" s="124" t="s">
        <v>1314</v>
      </c>
    </row>
    <row r="6277" spans="1:16" ht="63.75">
      <c r="A6277" s="257">
        <v>10</v>
      </c>
      <c r="B6277" s="124"/>
      <c r="C6277" s="125" t="s">
        <v>690</v>
      </c>
      <c r="D6277" s="191">
        <v>43285</v>
      </c>
      <c r="E6277" s="124" t="s">
        <v>12267</v>
      </c>
      <c r="F6277" s="124" t="s">
        <v>15</v>
      </c>
      <c r="G6277" s="124">
        <v>776250</v>
      </c>
      <c r="H6277" s="124"/>
      <c r="I6277" s="128" t="s">
        <v>14100</v>
      </c>
      <c r="J6277" s="124"/>
      <c r="K6277" s="124"/>
      <c r="L6277" s="124"/>
      <c r="M6277" s="124"/>
      <c r="N6277" s="193">
        <v>50</v>
      </c>
      <c r="O6277" s="193">
        <v>0</v>
      </c>
      <c r="P6277" s="124" t="s">
        <v>1314</v>
      </c>
    </row>
    <row r="6278" spans="1:16" ht="76.5">
      <c r="A6278" s="257">
        <v>25</v>
      </c>
      <c r="B6278" s="124"/>
      <c r="C6278" s="125" t="s">
        <v>694</v>
      </c>
      <c r="D6278" s="191">
        <v>43285</v>
      </c>
      <c r="E6278" s="124" t="s">
        <v>12268</v>
      </c>
      <c r="F6278" s="124" t="s">
        <v>1315</v>
      </c>
      <c r="G6278" s="124">
        <v>18266957</v>
      </c>
      <c r="H6278" s="124"/>
      <c r="I6278" s="128" t="s">
        <v>14101</v>
      </c>
      <c r="J6278" s="124"/>
      <c r="K6278" s="124"/>
      <c r="L6278" s="124"/>
      <c r="M6278" s="124"/>
      <c r="N6278" s="193">
        <v>314.04000000000002</v>
      </c>
      <c r="O6278" s="193">
        <v>0</v>
      </c>
      <c r="P6278" s="124" t="s">
        <v>1314</v>
      </c>
    </row>
    <row r="6279" spans="1:16" ht="76.5">
      <c r="A6279" s="257">
        <v>25</v>
      </c>
      <c r="B6279" s="124"/>
      <c r="C6279" s="125" t="s">
        <v>694</v>
      </c>
      <c r="D6279" s="191">
        <v>43285</v>
      </c>
      <c r="E6279" s="124" t="s">
        <v>12269</v>
      </c>
      <c r="F6279" s="124" t="s">
        <v>1315</v>
      </c>
      <c r="G6279" s="124">
        <v>18266988</v>
      </c>
      <c r="H6279" s="124"/>
      <c r="I6279" s="128" t="s">
        <v>14102</v>
      </c>
      <c r="J6279" s="124"/>
      <c r="K6279" s="124"/>
      <c r="L6279" s="124"/>
      <c r="M6279" s="124"/>
      <c r="N6279" s="193">
        <v>38289.449999999997</v>
      </c>
      <c r="O6279" s="193">
        <v>0</v>
      </c>
      <c r="P6279" s="124" t="s">
        <v>1314</v>
      </c>
    </row>
    <row r="6280" spans="1:16" ht="76.5">
      <c r="A6280" s="257">
        <v>25</v>
      </c>
      <c r="B6280" s="124"/>
      <c r="C6280" s="125" t="s">
        <v>694</v>
      </c>
      <c r="D6280" s="191">
        <v>43285</v>
      </c>
      <c r="E6280" s="124" t="s">
        <v>12270</v>
      </c>
      <c r="F6280" s="124" t="s">
        <v>1315</v>
      </c>
      <c r="G6280" s="124">
        <v>18266991</v>
      </c>
      <c r="H6280" s="124"/>
      <c r="I6280" s="128" t="s">
        <v>14103</v>
      </c>
      <c r="J6280" s="124"/>
      <c r="K6280" s="124"/>
      <c r="L6280" s="124"/>
      <c r="M6280" s="124"/>
      <c r="N6280" s="193">
        <v>114266.12</v>
      </c>
      <c r="O6280" s="193">
        <v>0</v>
      </c>
      <c r="P6280" s="124" t="s">
        <v>1314</v>
      </c>
    </row>
    <row r="6281" spans="1:16" ht="76.5">
      <c r="A6281" s="257">
        <v>25</v>
      </c>
      <c r="B6281" s="124"/>
      <c r="C6281" s="125" t="s">
        <v>694</v>
      </c>
      <c r="D6281" s="191">
        <v>43285</v>
      </c>
      <c r="E6281" s="124" t="s">
        <v>12271</v>
      </c>
      <c r="F6281" s="124" t="s">
        <v>1315</v>
      </c>
      <c r="G6281" s="124">
        <v>18266992</v>
      </c>
      <c r="H6281" s="124"/>
      <c r="I6281" s="128" t="s">
        <v>14104</v>
      </c>
      <c r="J6281" s="124"/>
      <c r="K6281" s="124"/>
      <c r="L6281" s="124"/>
      <c r="M6281" s="124"/>
      <c r="N6281" s="193">
        <v>114266.12</v>
      </c>
      <c r="O6281" s="193">
        <v>0</v>
      </c>
      <c r="P6281" s="124" t="s">
        <v>1314</v>
      </c>
    </row>
    <row r="6282" spans="1:16" ht="76.5">
      <c r="A6282" s="257">
        <v>25</v>
      </c>
      <c r="B6282" s="124"/>
      <c r="C6282" s="125" t="s">
        <v>694</v>
      </c>
      <c r="D6282" s="191">
        <v>43285</v>
      </c>
      <c r="E6282" s="124" t="s">
        <v>12272</v>
      </c>
      <c r="F6282" s="124" t="s">
        <v>1315</v>
      </c>
      <c r="G6282" s="124">
        <v>18266993</v>
      </c>
      <c r="H6282" s="124"/>
      <c r="I6282" s="128" t="s">
        <v>14105</v>
      </c>
      <c r="J6282" s="124"/>
      <c r="K6282" s="124"/>
      <c r="L6282" s="124"/>
      <c r="M6282" s="124"/>
      <c r="N6282" s="193">
        <v>62.23</v>
      </c>
      <c r="O6282" s="193">
        <v>0</v>
      </c>
      <c r="P6282" s="124" t="s">
        <v>1314</v>
      </c>
    </row>
    <row r="6283" spans="1:16" ht="76.5">
      <c r="A6283" s="257">
        <v>25</v>
      </c>
      <c r="B6283" s="124"/>
      <c r="C6283" s="125" t="s">
        <v>694</v>
      </c>
      <c r="D6283" s="191">
        <v>43285</v>
      </c>
      <c r="E6283" s="124" t="s">
        <v>12273</v>
      </c>
      <c r="F6283" s="124" t="s">
        <v>1315</v>
      </c>
      <c r="G6283" s="124">
        <v>18266998</v>
      </c>
      <c r="H6283" s="124"/>
      <c r="I6283" s="128" t="s">
        <v>14106</v>
      </c>
      <c r="J6283" s="124"/>
      <c r="K6283" s="124"/>
      <c r="L6283" s="124"/>
      <c r="M6283" s="124"/>
      <c r="N6283" s="193">
        <v>30</v>
      </c>
      <c r="O6283" s="193">
        <v>0</v>
      </c>
      <c r="P6283" s="124" t="s">
        <v>1314</v>
      </c>
    </row>
    <row r="6284" spans="1:16" ht="76.5">
      <c r="A6284" s="257">
        <v>25</v>
      </c>
      <c r="B6284" s="124"/>
      <c r="C6284" s="125" t="s">
        <v>694</v>
      </c>
      <c r="D6284" s="191">
        <v>43285</v>
      </c>
      <c r="E6284" s="124" t="s">
        <v>12274</v>
      </c>
      <c r="F6284" s="124" t="s">
        <v>1315</v>
      </c>
      <c r="G6284" s="124">
        <v>18267001</v>
      </c>
      <c r="H6284" s="124"/>
      <c r="I6284" s="128" t="s">
        <v>14107</v>
      </c>
      <c r="J6284" s="124"/>
      <c r="K6284" s="124"/>
      <c r="L6284" s="124"/>
      <c r="M6284" s="124"/>
      <c r="N6284" s="193">
        <v>0.24</v>
      </c>
      <c r="O6284" s="193">
        <v>0</v>
      </c>
      <c r="P6284" s="124" t="s">
        <v>1314</v>
      </c>
    </row>
    <row r="6285" spans="1:16" ht="76.5">
      <c r="A6285" s="257">
        <v>25</v>
      </c>
      <c r="B6285" s="124"/>
      <c r="C6285" s="125" t="s">
        <v>694</v>
      </c>
      <c r="D6285" s="191">
        <v>43285</v>
      </c>
      <c r="E6285" s="124" t="s">
        <v>12275</v>
      </c>
      <c r="F6285" s="124" t="s">
        <v>1315</v>
      </c>
      <c r="G6285" s="124">
        <v>18267014</v>
      </c>
      <c r="H6285" s="124"/>
      <c r="I6285" s="128" t="s">
        <v>14108</v>
      </c>
      <c r="J6285" s="124"/>
      <c r="K6285" s="124"/>
      <c r="L6285" s="124"/>
      <c r="M6285" s="124"/>
      <c r="N6285" s="193">
        <v>63.57</v>
      </c>
      <c r="O6285" s="193">
        <v>0</v>
      </c>
      <c r="P6285" s="124" t="s">
        <v>1314</v>
      </c>
    </row>
    <row r="6286" spans="1:16" ht="76.5">
      <c r="A6286" s="257">
        <v>25</v>
      </c>
      <c r="B6286" s="124"/>
      <c r="C6286" s="125" t="s">
        <v>694</v>
      </c>
      <c r="D6286" s="191">
        <v>43285</v>
      </c>
      <c r="E6286" s="124" t="s">
        <v>12276</v>
      </c>
      <c r="F6286" s="124" t="s">
        <v>1315</v>
      </c>
      <c r="G6286" s="124">
        <v>18267015</v>
      </c>
      <c r="H6286" s="124"/>
      <c r="I6286" s="128" t="s">
        <v>14109</v>
      </c>
      <c r="J6286" s="124"/>
      <c r="K6286" s="124"/>
      <c r="L6286" s="124"/>
      <c r="M6286" s="124"/>
      <c r="N6286" s="193">
        <v>54.55</v>
      </c>
      <c r="O6286" s="193">
        <v>0</v>
      </c>
      <c r="P6286" s="124" t="s">
        <v>1314</v>
      </c>
    </row>
    <row r="6287" spans="1:16" ht="76.5">
      <c r="A6287" s="257">
        <v>25</v>
      </c>
      <c r="B6287" s="124"/>
      <c r="C6287" s="125" t="s">
        <v>694</v>
      </c>
      <c r="D6287" s="191">
        <v>43285</v>
      </c>
      <c r="E6287" s="124" t="s">
        <v>12277</v>
      </c>
      <c r="F6287" s="124" t="s">
        <v>1315</v>
      </c>
      <c r="G6287" s="124">
        <v>18267037</v>
      </c>
      <c r="H6287" s="124"/>
      <c r="I6287" s="128" t="s">
        <v>14110</v>
      </c>
      <c r="J6287" s="124"/>
      <c r="K6287" s="124"/>
      <c r="L6287" s="124"/>
      <c r="M6287" s="124"/>
      <c r="N6287" s="193">
        <v>26.95</v>
      </c>
      <c r="O6287" s="193">
        <v>0</v>
      </c>
      <c r="P6287" s="124" t="s">
        <v>1314</v>
      </c>
    </row>
    <row r="6288" spans="1:16" ht="76.5">
      <c r="A6288" s="257">
        <v>25</v>
      </c>
      <c r="B6288" s="124"/>
      <c r="C6288" s="125" t="s">
        <v>694</v>
      </c>
      <c r="D6288" s="191">
        <v>43285</v>
      </c>
      <c r="E6288" s="124" t="s">
        <v>12278</v>
      </c>
      <c r="F6288" s="124" t="s">
        <v>1315</v>
      </c>
      <c r="G6288" s="124">
        <v>18267053</v>
      </c>
      <c r="H6288" s="124"/>
      <c r="I6288" s="128" t="s">
        <v>14111</v>
      </c>
      <c r="J6288" s="124"/>
      <c r="K6288" s="124"/>
      <c r="L6288" s="124"/>
      <c r="M6288" s="124"/>
      <c r="N6288" s="193">
        <v>47.41</v>
      </c>
      <c r="O6288" s="193">
        <v>0</v>
      </c>
      <c r="P6288" s="124" t="s">
        <v>1314</v>
      </c>
    </row>
    <row r="6289" spans="1:16" ht="76.5">
      <c r="A6289" s="257">
        <v>25</v>
      </c>
      <c r="B6289" s="124"/>
      <c r="C6289" s="125" t="s">
        <v>694</v>
      </c>
      <c r="D6289" s="191">
        <v>43285</v>
      </c>
      <c r="E6289" s="124" t="s">
        <v>12279</v>
      </c>
      <c r="F6289" s="124" t="s">
        <v>1315</v>
      </c>
      <c r="G6289" s="124">
        <v>18267165</v>
      </c>
      <c r="H6289" s="124"/>
      <c r="I6289" s="128" t="s">
        <v>14112</v>
      </c>
      <c r="J6289" s="124"/>
      <c r="K6289" s="124"/>
      <c r="L6289" s="124"/>
      <c r="M6289" s="124"/>
      <c r="N6289" s="193">
        <v>1453.64</v>
      </c>
      <c r="O6289" s="193">
        <v>0</v>
      </c>
      <c r="P6289" s="124" t="s">
        <v>1314</v>
      </c>
    </row>
    <row r="6290" spans="1:16" ht="76.5">
      <c r="A6290" s="257">
        <v>25</v>
      </c>
      <c r="B6290" s="124"/>
      <c r="C6290" s="125" t="s">
        <v>694</v>
      </c>
      <c r="D6290" s="191">
        <v>43285</v>
      </c>
      <c r="E6290" s="124" t="s">
        <v>12280</v>
      </c>
      <c r="F6290" s="124" t="s">
        <v>1315</v>
      </c>
      <c r="G6290" s="124">
        <v>18267166</v>
      </c>
      <c r="H6290" s="124"/>
      <c r="I6290" s="128" t="s">
        <v>14113</v>
      </c>
      <c r="J6290" s="124"/>
      <c r="K6290" s="124"/>
      <c r="L6290" s="124"/>
      <c r="M6290" s="124"/>
      <c r="N6290" s="193">
        <v>1453.64</v>
      </c>
      <c r="O6290" s="193">
        <v>0</v>
      </c>
      <c r="P6290" s="124" t="s">
        <v>1314</v>
      </c>
    </row>
    <row r="6291" spans="1:16" ht="76.5">
      <c r="A6291" s="257">
        <v>25</v>
      </c>
      <c r="B6291" s="124"/>
      <c r="C6291" s="125" t="s">
        <v>694</v>
      </c>
      <c r="D6291" s="191">
        <v>43285</v>
      </c>
      <c r="E6291" s="124" t="s">
        <v>12281</v>
      </c>
      <c r="F6291" s="124" t="s">
        <v>1315</v>
      </c>
      <c r="G6291" s="124">
        <v>18267378</v>
      </c>
      <c r="H6291" s="124"/>
      <c r="I6291" s="128" t="s">
        <v>14114</v>
      </c>
      <c r="J6291" s="124"/>
      <c r="K6291" s="124"/>
      <c r="L6291" s="124"/>
      <c r="M6291" s="124"/>
      <c r="N6291" s="193">
        <v>311.2</v>
      </c>
      <c r="O6291" s="193">
        <v>0</v>
      </c>
      <c r="P6291" s="124" t="s">
        <v>1314</v>
      </c>
    </row>
    <row r="6292" spans="1:16" ht="76.5">
      <c r="A6292" s="257">
        <v>25</v>
      </c>
      <c r="B6292" s="124"/>
      <c r="C6292" s="125" t="s">
        <v>694</v>
      </c>
      <c r="D6292" s="191">
        <v>43285</v>
      </c>
      <c r="E6292" s="124" t="s">
        <v>12282</v>
      </c>
      <c r="F6292" s="124" t="s">
        <v>1315</v>
      </c>
      <c r="G6292" s="124">
        <v>18267696</v>
      </c>
      <c r="H6292" s="124"/>
      <c r="I6292" s="128" t="s">
        <v>14115</v>
      </c>
      <c r="J6292" s="124"/>
      <c r="K6292" s="124"/>
      <c r="L6292" s="124"/>
      <c r="M6292" s="124"/>
      <c r="N6292" s="193">
        <v>1453.64</v>
      </c>
      <c r="O6292" s="193">
        <v>0</v>
      </c>
      <c r="P6292" s="124" t="s">
        <v>1314</v>
      </c>
    </row>
    <row r="6293" spans="1:16" ht="76.5">
      <c r="A6293" s="257">
        <v>25</v>
      </c>
      <c r="B6293" s="124"/>
      <c r="C6293" s="125" t="s">
        <v>694</v>
      </c>
      <c r="D6293" s="191">
        <v>43285</v>
      </c>
      <c r="E6293" s="124" t="s">
        <v>12283</v>
      </c>
      <c r="F6293" s="124" t="s">
        <v>1315</v>
      </c>
      <c r="G6293" s="124">
        <v>18267831</v>
      </c>
      <c r="H6293" s="124"/>
      <c r="I6293" s="128" t="s">
        <v>14116</v>
      </c>
      <c r="J6293" s="124"/>
      <c r="K6293" s="124"/>
      <c r="L6293" s="124"/>
      <c r="M6293" s="124"/>
      <c r="N6293" s="193">
        <v>22219.88</v>
      </c>
      <c r="O6293" s="193">
        <v>0</v>
      </c>
      <c r="P6293" s="124" t="s">
        <v>1314</v>
      </c>
    </row>
    <row r="6294" spans="1:16" ht="76.5">
      <c r="A6294" s="257">
        <v>25</v>
      </c>
      <c r="B6294" s="124"/>
      <c r="C6294" s="125" t="s">
        <v>694</v>
      </c>
      <c r="D6294" s="191">
        <v>43285</v>
      </c>
      <c r="E6294" s="124" t="s">
        <v>12284</v>
      </c>
      <c r="F6294" s="124" t="s">
        <v>1315</v>
      </c>
      <c r="G6294" s="124">
        <v>18268071</v>
      </c>
      <c r="H6294" s="124"/>
      <c r="I6294" s="128" t="s">
        <v>14117</v>
      </c>
      <c r="J6294" s="124"/>
      <c r="K6294" s="124"/>
      <c r="L6294" s="124"/>
      <c r="M6294" s="124"/>
      <c r="N6294" s="193">
        <v>46700.74</v>
      </c>
      <c r="O6294" s="193">
        <v>0</v>
      </c>
      <c r="P6294" s="124" t="s">
        <v>1314</v>
      </c>
    </row>
    <row r="6295" spans="1:16" ht="76.5">
      <c r="A6295" s="257">
        <v>25</v>
      </c>
      <c r="B6295" s="124"/>
      <c r="C6295" s="125" t="s">
        <v>694</v>
      </c>
      <c r="D6295" s="191">
        <v>43285</v>
      </c>
      <c r="E6295" s="124" t="s">
        <v>12285</v>
      </c>
      <c r="F6295" s="124" t="s">
        <v>1315</v>
      </c>
      <c r="G6295" s="124">
        <v>18268446</v>
      </c>
      <c r="H6295" s="124"/>
      <c r="I6295" s="128" t="s">
        <v>14118</v>
      </c>
      <c r="J6295" s="124"/>
      <c r="K6295" s="124"/>
      <c r="L6295" s="124"/>
      <c r="M6295" s="124"/>
      <c r="N6295" s="193">
        <v>6357.97</v>
      </c>
      <c r="O6295" s="193">
        <v>0</v>
      </c>
      <c r="P6295" s="124" t="s">
        <v>1314</v>
      </c>
    </row>
    <row r="6296" spans="1:16" ht="76.5">
      <c r="A6296" s="257">
        <v>25</v>
      </c>
      <c r="B6296" s="124"/>
      <c r="C6296" s="125" t="s">
        <v>694</v>
      </c>
      <c r="D6296" s="191">
        <v>43285</v>
      </c>
      <c r="E6296" s="124" t="s">
        <v>12286</v>
      </c>
      <c r="F6296" s="124" t="s">
        <v>1315</v>
      </c>
      <c r="G6296" s="124">
        <v>18268682</v>
      </c>
      <c r="H6296" s="124"/>
      <c r="I6296" s="128" t="s">
        <v>14119</v>
      </c>
      <c r="J6296" s="124"/>
      <c r="K6296" s="124"/>
      <c r="L6296" s="124"/>
      <c r="M6296" s="124"/>
      <c r="N6296" s="193">
        <v>20.58</v>
      </c>
      <c r="O6296" s="193">
        <v>0</v>
      </c>
      <c r="P6296" s="124" t="s">
        <v>1314</v>
      </c>
    </row>
    <row r="6297" spans="1:16" ht="76.5">
      <c r="A6297" s="257">
        <v>25</v>
      </c>
      <c r="B6297" s="124"/>
      <c r="C6297" s="125" t="s">
        <v>694</v>
      </c>
      <c r="D6297" s="191">
        <v>43285</v>
      </c>
      <c r="E6297" s="124" t="s">
        <v>12287</v>
      </c>
      <c r="F6297" s="124" t="s">
        <v>1315</v>
      </c>
      <c r="G6297" s="124">
        <v>18268899</v>
      </c>
      <c r="H6297" s="124"/>
      <c r="I6297" s="128" t="s">
        <v>14120</v>
      </c>
      <c r="J6297" s="124"/>
      <c r="K6297" s="124"/>
      <c r="L6297" s="124"/>
      <c r="M6297" s="124"/>
      <c r="N6297" s="193">
        <v>1065.3900000000001</v>
      </c>
      <c r="O6297" s="193">
        <v>0</v>
      </c>
      <c r="P6297" s="124" t="s">
        <v>1314</v>
      </c>
    </row>
    <row r="6298" spans="1:16" ht="76.5">
      <c r="A6298" s="257">
        <v>25</v>
      </c>
      <c r="B6298" s="124"/>
      <c r="C6298" s="125" t="s">
        <v>694</v>
      </c>
      <c r="D6298" s="191">
        <v>43285</v>
      </c>
      <c r="E6298" s="124" t="s">
        <v>12288</v>
      </c>
      <c r="F6298" s="124" t="s">
        <v>1315</v>
      </c>
      <c r="G6298" s="124">
        <v>18269344</v>
      </c>
      <c r="H6298" s="124"/>
      <c r="I6298" s="128" t="s">
        <v>14121</v>
      </c>
      <c r="J6298" s="124"/>
      <c r="K6298" s="124"/>
      <c r="L6298" s="124"/>
      <c r="M6298" s="124"/>
      <c r="N6298" s="193">
        <v>373927.36</v>
      </c>
      <c r="O6298" s="193">
        <v>0</v>
      </c>
      <c r="P6298" s="124" t="s">
        <v>1314</v>
      </c>
    </row>
    <row r="6299" spans="1:16" ht="76.5">
      <c r="A6299" s="257">
        <v>25</v>
      </c>
      <c r="B6299" s="124"/>
      <c r="C6299" s="125" t="s">
        <v>694</v>
      </c>
      <c r="D6299" s="191">
        <v>43285</v>
      </c>
      <c r="E6299" s="124" t="s">
        <v>12289</v>
      </c>
      <c r="F6299" s="124" t="s">
        <v>1315</v>
      </c>
      <c r="G6299" s="124">
        <v>18269811</v>
      </c>
      <c r="H6299" s="124"/>
      <c r="I6299" s="128" t="s">
        <v>14122</v>
      </c>
      <c r="J6299" s="124"/>
      <c r="K6299" s="124"/>
      <c r="L6299" s="124"/>
      <c r="M6299" s="124"/>
      <c r="N6299" s="193">
        <v>281136.99</v>
      </c>
      <c r="O6299" s="193">
        <v>0</v>
      </c>
      <c r="P6299" s="124" t="s">
        <v>1314</v>
      </c>
    </row>
    <row r="6300" spans="1:16" ht="76.5">
      <c r="A6300" s="257">
        <v>25</v>
      </c>
      <c r="B6300" s="124"/>
      <c r="C6300" s="125" t="s">
        <v>694</v>
      </c>
      <c r="D6300" s="191">
        <v>43285</v>
      </c>
      <c r="E6300" s="124" t="s">
        <v>12290</v>
      </c>
      <c r="F6300" s="124" t="s">
        <v>1315</v>
      </c>
      <c r="G6300" s="124">
        <v>18270169</v>
      </c>
      <c r="H6300" s="124"/>
      <c r="I6300" s="128" t="s">
        <v>14123</v>
      </c>
      <c r="J6300" s="124"/>
      <c r="K6300" s="124"/>
      <c r="L6300" s="124"/>
      <c r="M6300" s="124"/>
      <c r="N6300" s="193">
        <v>478175.09</v>
      </c>
      <c r="O6300" s="193">
        <v>0</v>
      </c>
      <c r="P6300" s="124" t="s">
        <v>1314</v>
      </c>
    </row>
    <row r="6301" spans="1:16" ht="76.5">
      <c r="A6301" s="257">
        <v>25</v>
      </c>
      <c r="B6301" s="124"/>
      <c r="C6301" s="125" t="s">
        <v>694</v>
      </c>
      <c r="D6301" s="191">
        <v>43285</v>
      </c>
      <c r="E6301" s="124" t="s">
        <v>12291</v>
      </c>
      <c r="F6301" s="124" t="s">
        <v>1315</v>
      </c>
      <c r="G6301" s="124">
        <v>18270433</v>
      </c>
      <c r="H6301" s="124"/>
      <c r="I6301" s="128" t="s">
        <v>14124</v>
      </c>
      <c r="J6301" s="124"/>
      <c r="K6301" s="124"/>
      <c r="L6301" s="124"/>
      <c r="M6301" s="124"/>
      <c r="N6301" s="193">
        <v>8.42</v>
      </c>
      <c r="O6301" s="193">
        <v>0</v>
      </c>
      <c r="P6301" s="124" t="s">
        <v>1314</v>
      </c>
    </row>
    <row r="6302" spans="1:16" ht="76.5">
      <c r="A6302" s="257">
        <v>25</v>
      </c>
      <c r="B6302" s="124"/>
      <c r="C6302" s="125" t="s">
        <v>694</v>
      </c>
      <c r="D6302" s="191">
        <v>43285</v>
      </c>
      <c r="E6302" s="124" t="s">
        <v>12292</v>
      </c>
      <c r="F6302" s="124" t="s">
        <v>1315</v>
      </c>
      <c r="G6302" s="124">
        <v>18270578</v>
      </c>
      <c r="H6302" s="124"/>
      <c r="I6302" s="128" t="s">
        <v>14125</v>
      </c>
      <c r="J6302" s="124"/>
      <c r="K6302" s="124"/>
      <c r="L6302" s="124"/>
      <c r="M6302" s="124"/>
      <c r="N6302" s="193">
        <v>56993.81</v>
      </c>
      <c r="O6302" s="193">
        <v>0</v>
      </c>
      <c r="P6302" s="124" t="s">
        <v>1314</v>
      </c>
    </row>
    <row r="6303" spans="1:16" ht="76.5">
      <c r="A6303" s="257">
        <v>25</v>
      </c>
      <c r="B6303" s="124"/>
      <c r="C6303" s="125" t="s">
        <v>694</v>
      </c>
      <c r="D6303" s="191">
        <v>43285</v>
      </c>
      <c r="E6303" s="124" t="s">
        <v>12293</v>
      </c>
      <c r="F6303" s="124" t="s">
        <v>1315</v>
      </c>
      <c r="G6303" s="124">
        <v>18270600</v>
      </c>
      <c r="H6303" s="124"/>
      <c r="I6303" s="128" t="s">
        <v>14126</v>
      </c>
      <c r="J6303" s="124"/>
      <c r="K6303" s="124"/>
      <c r="L6303" s="124"/>
      <c r="M6303" s="124"/>
      <c r="N6303" s="193">
        <v>5500.17</v>
      </c>
      <c r="O6303" s="193">
        <v>0</v>
      </c>
      <c r="P6303" s="124" t="s">
        <v>1314</v>
      </c>
    </row>
    <row r="6304" spans="1:16" ht="76.5">
      <c r="A6304" s="257">
        <v>25</v>
      </c>
      <c r="B6304" s="124"/>
      <c r="C6304" s="125" t="s">
        <v>694</v>
      </c>
      <c r="D6304" s="191">
        <v>43285</v>
      </c>
      <c r="E6304" s="124" t="s">
        <v>12294</v>
      </c>
      <c r="F6304" s="124" t="s">
        <v>1315</v>
      </c>
      <c r="G6304" s="124">
        <v>18270601</v>
      </c>
      <c r="H6304" s="124"/>
      <c r="I6304" s="128" t="s">
        <v>14127</v>
      </c>
      <c r="J6304" s="124"/>
      <c r="K6304" s="124"/>
      <c r="L6304" s="124"/>
      <c r="M6304" s="124"/>
      <c r="N6304" s="193">
        <v>0.14000000000000001</v>
      </c>
      <c r="O6304" s="193">
        <v>0</v>
      </c>
      <c r="P6304" s="124" t="s">
        <v>1314</v>
      </c>
    </row>
    <row r="6305" spans="1:16" ht="76.5">
      <c r="A6305" s="257">
        <v>25</v>
      </c>
      <c r="B6305" s="124"/>
      <c r="C6305" s="125" t="s">
        <v>694</v>
      </c>
      <c r="D6305" s="191">
        <v>43285</v>
      </c>
      <c r="E6305" s="124" t="s">
        <v>12295</v>
      </c>
      <c r="F6305" s="124" t="s">
        <v>1315</v>
      </c>
      <c r="G6305" s="124">
        <v>18270602</v>
      </c>
      <c r="H6305" s="124"/>
      <c r="I6305" s="128" t="s">
        <v>14128</v>
      </c>
      <c r="J6305" s="124"/>
      <c r="K6305" s="124"/>
      <c r="L6305" s="124"/>
      <c r="M6305" s="124"/>
      <c r="N6305" s="193">
        <v>639.55999999999995</v>
      </c>
      <c r="O6305" s="193">
        <v>0</v>
      </c>
      <c r="P6305" s="124" t="s">
        <v>1314</v>
      </c>
    </row>
    <row r="6306" spans="1:16" ht="76.5">
      <c r="A6306" s="257">
        <v>25</v>
      </c>
      <c r="B6306" s="124"/>
      <c r="C6306" s="125" t="s">
        <v>694</v>
      </c>
      <c r="D6306" s="191">
        <v>43285</v>
      </c>
      <c r="E6306" s="124" t="s">
        <v>12296</v>
      </c>
      <c r="F6306" s="124" t="s">
        <v>1315</v>
      </c>
      <c r="G6306" s="124">
        <v>18270603</v>
      </c>
      <c r="H6306" s="124"/>
      <c r="I6306" s="128" t="s">
        <v>14129</v>
      </c>
      <c r="J6306" s="124"/>
      <c r="K6306" s="124"/>
      <c r="L6306" s="124"/>
      <c r="M6306" s="124"/>
      <c r="N6306" s="193">
        <v>171.72</v>
      </c>
      <c r="O6306" s="193">
        <v>0</v>
      </c>
      <c r="P6306" s="124" t="s">
        <v>1314</v>
      </c>
    </row>
    <row r="6307" spans="1:16" ht="76.5">
      <c r="A6307" s="257">
        <v>25</v>
      </c>
      <c r="B6307" s="124"/>
      <c r="C6307" s="125" t="s">
        <v>694</v>
      </c>
      <c r="D6307" s="191">
        <v>43285</v>
      </c>
      <c r="E6307" s="124" t="s">
        <v>12297</v>
      </c>
      <c r="F6307" s="124" t="s">
        <v>1315</v>
      </c>
      <c r="G6307" s="124">
        <v>18270604</v>
      </c>
      <c r="H6307" s="124"/>
      <c r="I6307" s="128" t="s">
        <v>14130</v>
      </c>
      <c r="J6307" s="124"/>
      <c r="K6307" s="124"/>
      <c r="L6307" s="124"/>
      <c r="M6307" s="124"/>
      <c r="N6307" s="193">
        <v>0.36</v>
      </c>
      <c r="O6307" s="193">
        <v>0</v>
      </c>
      <c r="P6307" s="124" t="s">
        <v>1314</v>
      </c>
    </row>
    <row r="6308" spans="1:16" ht="76.5">
      <c r="A6308" s="257">
        <v>25</v>
      </c>
      <c r="B6308" s="124"/>
      <c r="C6308" s="125" t="s">
        <v>694</v>
      </c>
      <c r="D6308" s="191">
        <v>43285</v>
      </c>
      <c r="E6308" s="124" t="s">
        <v>12298</v>
      </c>
      <c r="F6308" s="124" t="s">
        <v>1315</v>
      </c>
      <c r="G6308" s="124">
        <v>18270605</v>
      </c>
      <c r="H6308" s="124"/>
      <c r="I6308" s="128" t="s">
        <v>14131</v>
      </c>
      <c r="J6308" s="124"/>
      <c r="K6308" s="124"/>
      <c r="L6308" s="124"/>
      <c r="M6308" s="124"/>
      <c r="N6308" s="193">
        <v>171.72</v>
      </c>
      <c r="O6308" s="193">
        <v>0</v>
      </c>
      <c r="P6308" s="124" t="s">
        <v>1314</v>
      </c>
    </row>
    <row r="6309" spans="1:16" ht="76.5">
      <c r="A6309" s="257">
        <v>25</v>
      </c>
      <c r="B6309" s="124"/>
      <c r="C6309" s="125" t="s">
        <v>694</v>
      </c>
      <c r="D6309" s="191">
        <v>43285</v>
      </c>
      <c r="E6309" s="124" t="s">
        <v>12299</v>
      </c>
      <c r="F6309" s="124" t="s">
        <v>1315</v>
      </c>
      <c r="G6309" s="124">
        <v>18270606</v>
      </c>
      <c r="H6309" s="124"/>
      <c r="I6309" s="128" t="s">
        <v>14132</v>
      </c>
      <c r="J6309" s="124"/>
      <c r="K6309" s="124"/>
      <c r="L6309" s="124"/>
      <c r="M6309" s="124"/>
      <c r="N6309" s="193">
        <v>15.57</v>
      </c>
      <c r="O6309" s="193">
        <v>0</v>
      </c>
      <c r="P6309" s="124" t="s">
        <v>1314</v>
      </c>
    </row>
    <row r="6310" spans="1:16" ht="76.5">
      <c r="A6310" s="257">
        <v>25</v>
      </c>
      <c r="B6310" s="124"/>
      <c r="C6310" s="125" t="s">
        <v>694</v>
      </c>
      <c r="D6310" s="191">
        <v>43285</v>
      </c>
      <c r="E6310" s="124" t="s">
        <v>12300</v>
      </c>
      <c r="F6310" s="124" t="s">
        <v>1315</v>
      </c>
      <c r="G6310" s="124">
        <v>18266987</v>
      </c>
      <c r="H6310" s="124"/>
      <c r="I6310" s="128" t="s">
        <v>14133</v>
      </c>
      <c r="J6310" s="124"/>
      <c r="K6310" s="124"/>
      <c r="L6310" s="124"/>
      <c r="M6310" s="124"/>
      <c r="N6310" s="193">
        <v>224407.11</v>
      </c>
      <c r="O6310" s="193">
        <v>0</v>
      </c>
      <c r="P6310" s="124" t="s">
        <v>1314</v>
      </c>
    </row>
    <row r="6311" spans="1:16" ht="76.5">
      <c r="A6311" s="257">
        <v>25</v>
      </c>
      <c r="B6311" s="124"/>
      <c r="C6311" s="125" t="s">
        <v>694</v>
      </c>
      <c r="D6311" s="191">
        <v>43285</v>
      </c>
      <c r="E6311" s="124" t="s">
        <v>12301</v>
      </c>
      <c r="F6311" s="124" t="s">
        <v>1315</v>
      </c>
      <c r="G6311" s="124">
        <v>18266994</v>
      </c>
      <c r="H6311" s="124"/>
      <c r="I6311" s="128" t="s">
        <v>14134</v>
      </c>
      <c r="J6311" s="124"/>
      <c r="K6311" s="124"/>
      <c r="L6311" s="124"/>
      <c r="M6311" s="124"/>
      <c r="N6311" s="193">
        <v>382615.32</v>
      </c>
      <c r="O6311" s="193">
        <v>0</v>
      </c>
      <c r="P6311" s="124" t="s">
        <v>1314</v>
      </c>
    </row>
    <row r="6312" spans="1:16" ht="76.5">
      <c r="A6312" s="257">
        <v>25</v>
      </c>
      <c r="B6312" s="124"/>
      <c r="C6312" s="125" t="s">
        <v>694</v>
      </c>
      <c r="D6312" s="191">
        <v>43285</v>
      </c>
      <c r="E6312" s="124" t="s">
        <v>12302</v>
      </c>
      <c r="F6312" s="124" t="s">
        <v>1315</v>
      </c>
      <c r="G6312" s="124">
        <v>18267002</v>
      </c>
      <c r="H6312" s="124"/>
      <c r="I6312" s="128" t="s">
        <v>14135</v>
      </c>
      <c r="J6312" s="124"/>
      <c r="K6312" s="124"/>
      <c r="L6312" s="124"/>
      <c r="M6312" s="124"/>
      <c r="N6312" s="193">
        <v>6975.91</v>
      </c>
      <c r="O6312" s="193">
        <v>0</v>
      </c>
      <c r="P6312" s="124" t="s">
        <v>1314</v>
      </c>
    </row>
    <row r="6313" spans="1:16" ht="76.5">
      <c r="A6313" s="257">
        <v>25</v>
      </c>
      <c r="B6313" s="124"/>
      <c r="C6313" s="125" t="s">
        <v>694</v>
      </c>
      <c r="D6313" s="191">
        <v>43285</v>
      </c>
      <c r="E6313" s="124" t="s">
        <v>12303</v>
      </c>
      <c r="F6313" s="124" t="s">
        <v>1315</v>
      </c>
      <c r="G6313" s="124">
        <v>18267040</v>
      </c>
      <c r="H6313" s="124"/>
      <c r="I6313" s="128" t="s">
        <v>14136</v>
      </c>
      <c r="J6313" s="124"/>
      <c r="K6313" s="124"/>
      <c r="L6313" s="124"/>
      <c r="M6313" s="124"/>
      <c r="N6313" s="193">
        <v>339260.51</v>
      </c>
      <c r="O6313" s="193">
        <v>0</v>
      </c>
      <c r="P6313" s="124" t="s">
        <v>1314</v>
      </c>
    </row>
    <row r="6314" spans="1:16" ht="76.5">
      <c r="A6314" s="257">
        <v>25</v>
      </c>
      <c r="B6314" s="124"/>
      <c r="C6314" s="125" t="s">
        <v>694</v>
      </c>
      <c r="D6314" s="191">
        <v>43285</v>
      </c>
      <c r="E6314" s="124" t="s">
        <v>12304</v>
      </c>
      <c r="F6314" s="124" t="s">
        <v>1315</v>
      </c>
      <c r="G6314" s="124">
        <v>18267060</v>
      </c>
      <c r="H6314" s="124"/>
      <c r="I6314" s="128" t="s">
        <v>14137</v>
      </c>
      <c r="J6314" s="124"/>
      <c r="K6314" s="124"/>
      <c r="L6314" s="124"/>
      <c r="M6314" s="124"/>
      <c r="N6314" s="193">
        <v>421272.18</v>
      </c>
      <c r="O6314" s="193">
        <v>0</v>
      </c>
      <c r="P6314" s="124" t="s">
        <v>1314</v>
      </c>
    </row>
    <row r="6315" spans="1:16" ht="76.5">
      <c r="A6315" s="257">
        <v>25</v>
      </c>
      <c r="B6315" s="124"/>
      <c r="C6315" s="125" t="s">
        <v>694</v>
      </c>
      <c r="D6315" s="191">
        <v>43285</v>
      </c>
      <c r="E6315" s="124" t="s">
        <v>12305</v>
      </c>
      <c r="F6315" s="124" t="s">
        <v>1315</v>
      </c>
      <c r="G6315" s="124">
        <v>18267098</v>
      </c>
      <c r="H6315" s="124"/>
      <c r="I6315" s="128" t="s">
        <v>14138</v>
      </c>
      <c r="J6315" s="124"/>
      <c r="K6315" s="124"/>
      <c r="L6315" s="124"/>
      <c r="M6315" s="124"/>
      <c r="N6315" s="193">
        <v>130216.05</v>
      </c>
      <c r="O6315" s="193">
        <v>0</v>
      </c>
      <c r="P6315" s="124" t="s">
        <v>1314</v>
      </c>
    </row>
    <row r="6316" spans="1:16" ht="76.5">
      <c r="A6316" s="257">
        <v>25</v>
      </c>
      <c r="B6316" s="124"/>
      <c r="C6316" s="125" t="s">
        <v>694</v>
      </c>
      <c r="D6316" s="191">
        <v>43285</v>
      </c>
      <c r="E6316" s="124" t="s">
        <v>12306</v>
      </c>
      <c r="F6316" s="124" t="s">
        <v>1315</v>
      </c>
      <c r="G6316" s="124">
        <v>18269582</v>
      </c>
      <c r="H6316" s="124"/>
      <c r="I6316" s="128" t="s">
        <v>14139</v>
      </c>
      <c r="J6316" s="124"/>
      <c r="K6316" s="124"/>
      <c r="L6316" s="124"/>
      <c r="M6316" s="124"/>
      <c r="N6316" s="193">
        <v>119811</v>
      </c>
      <c r="O6316" s="193">
        <v>0</v>
      </c>
      <c r="P6316" s="124" t="s">
        <v>1314</v>
      </c>
    </row>
    <row r="6317" spans="1:16" ht="76.5">
      <c r="A6317" s="257">
        <v>25</v>
      </c>
      <c r="B6317" s="124"/>
      <c r="C6317" s="125" t="s">
        <v>694</v>
      </c>
      <c r="D6317" s="191">
        <v>43285</v>
      </c>
      <c r="E6317" s="124" t="s">
        <v>12307</v>
      </c>
      <c r="F6317" s="124" t="s">
        <v>1315</v>
      </c>
      <c r="G6317" s="124">
        <v>18270579</v>
      </c>
      <c r="H6317" s="124"/>
      <c r="I6317" s="128" t="s">
        <v>14140</v>
      </c>
      <c r="J6317" s="124"/>
      <c r="K6317" s="124"/>
      <c r="L6317" s="124"/>
      <c r="M6317" s="124"/>
      <c r="N6317" s="193">
        <v>400000</v>
      </c>
      <c r="O6317" s="193">
        <v>0</v>
      </c>
      <c r="P6317" s="124" t="s">
        <v>1314</v>
      </c>
    </row>
    <row r="6318" spans="1:16" ht="76.5">
      <c r="A6318" s="257">
        <v>25</v>
      </c>
      <c r="B6318" s="124"/>
      <c r="C6318" s="125" t="s">
        <v>694</v>
      </c>
      <c r="D6318" s="191">
        <v>43285</v>
      </c>
      <c r="E6318" s="124" t="s">
        <v>12308</v>
      </c>
      <c r="F6318" s="124" t="s">
        <v>1315</v>
      </c>
      <c r="G6318" s="124">
        <v>18270599</v>
      </c>
      <c r="H6318" s="124"/>
      <c r="I6318" s="128" t="s">
        <v>14141</v>
      </c>
      <c r="J6318" s="124"/>
      <c r="K6318" s="124"/>
      <c r="L6318" s="124"/>
      <c r="M6318" s="124"/>
      <c r="N6318" s="193">
        <v>201850.94</v>
      </c>
      <c r="O6318" s="193">
        <v>0</v>
      </c>
      <c r="P6318" s="124" t="s">
        <v>1314</v>
      </c>
    </row>
    <row r="6319" spans="1:16" ht="76.5">
      <c r="A6319" s="257">
        <v>25</v>
      </c>
      <c r="B6319" s="124"/>
      <c r="C6319" s="125" t="s">
        <v>694</v>
      </c>
      <c r="D6319" s="191">
        <v>43285</v>
      </c>
      <c r="E6319" s="124" t="s">
        <v>12309</v>
      </c>
      <c r="F6319" s="124" t="s">
        <v>1315</v>
      </c>
      <c r="G6319" s="124">
        <v>18284993</v>
      </c>
      <c r="H6319" s="124"/>
      <c r="I6319" s="128" t="s">
        <v>14142</v>
      </c>
      <c r="J6319" s="124"/>
      <c r="K6319" s="124"/>
      <c r="L6319" s="124"/>
      <c r="M6319" s="124"/>
      <c r="N6319" s="193">
        <v>880792.53</v>
      </c>
      <c r="O6319" s="193">
        <v>0</v>
      </c>
      <c r="P6319" s="124" t="s">
        <v>1314</v>
      </c>
    </row>
    <row r="6320" spans="1:16" ht="63.75">
      <c r="A6320" s="257">
        <v>10</v>
      </c>
      <c r="B6320" s="124"/>
      <c r="C6320" s="125" t="s">
        <v>690</v>
      </c>
      <c r="D6320" s="191">
        <v>43285</v>
      </c>
      <c r="E6320" s="124" t="s">
        <v>12310</v>
      </c>
      <c r="F6320" s="124" t="s">
        <v>6</v>
      </c>
      <c r="G6320" s="124">
        <v>776833</v>
      </c>
      <c r="H6320" s="124"/>
      <c r="I6320" s="128" t="s">
        <v>14143</v>
      </c>
      <c r="J6320" s="124"/>
      <c r="K6320" s="124"/>
      <c r="L6320" s="124"/>
      <c r="M6320" s="124"/>
      <c r="N6320" s="193">
        <v>0</v>
      </c>
      <c r="O6320" s="193">
        <v>7167.26</v>
      </c>
      <c r="P6320" s="124" t="s">
        <v>1314</v>
      </c>
    </row>
    <row r="6321" spans="1:16" ht="63.75">
      <c r="A6321" s="257">
        <v>10</v>
      </c>
      <c r="B6321" s="124"/>
      <c r="C6321" s="125" t="s">
        <v>690</v>
      </c>
      <c r="D6321" s="191">
        <v>43285</v>
      </c>
      <c r="E6321" s="124" t="s">
        <v>12311</v>
      </c>
      <c r="F6321" s="124" t="s">
        <v>15</v>
      </c>
      <c r="G6321" s="124">
        <v>776834</v>
      </c>
      <c r="H6321" s="124"/>
      <c r="I6321" s="128" t="s">
        <v>14144</v>
      </c>
      <c r="J6321" s="124"/>
      <c r="K6321" s="124"/>
      <c r="L6321" s="124"/>
      <c r="M6321" s="124"/>
      <c r="N6321" s="193">
        <v>50</v>
      </c>
      <c r="O6321" s="193">
        <v>0</v>
      </c>
      <c r="P6321" s="124" t="s">
        <v>1314</v>
      </c>
    </row>
    <row r="6322" spans="1:16" ht="76.5">
      <c r="A6322" s="257">
        <v>25</v>
      </c>
      <c r="B6322" s="124"/>
      <c r="C6322" s="125" t="s">
        <v>694</v>
      </c>
      <c r="D6322" s="191">
        <v>43285</v>
      </c>
      <c r="E6322" s="124" t="s">
        <v>12312</v>
      </c>
      <c r="F6322" s="124" t="s">
        <v>1315</v>
      </c>
      <c r="G6322" s="124">
        <v>18284767</v>
      </c>
      <c r="H6322" s="124"/>
      <c r="I6322" s="128" t="s">
        <v>14145</v>
      </c>
      <c r="J6322" s="124"/>
      <c r="K6322" s="124"/>
      <c r="L6322" s="124"/>
      <c r="M6322" s="124"/>
      <c r="N6322" s="193">
        <v>407.26</v>
      </c>
      <c r="O6322" s="193">
        <v>0</v>
      </c>
      <c r="P6322" s="124" t="s">
        <v>1314</v>
      </c>
    </row>
    <row r="6323" spans="1:16" ht="76.5">
      <c r="A6323" s="257">
        <v>25</v>
      </c>
      <c r="B6323" s="124"/>
      <c r="C6323" s="125" t="s">
        <v>694</v>
      </c>
      <c r="D6323" s="191">
        <v>43285</v>
      </c>
      <c r="E6323" s="124" t="s">
        <v>12313</v>
      </c>
      <c r="F6323" s="124" t="s">
        <v>1315</v>
      </c>
      <c r="G6323" s="124">
        <v>18284768</v>
      </c>
      <c r="H6323" s="124"/>
      <c r="I6323" s="128" t="s">
        <v>14146</v>
      </c>
      <c r="J6323" s="124"/>
      <c r="K6323" s="124"/>
      <c r="L6323" s="124"/>
      <c r="M6323" s="124"/>
      <c r="N6323" s="193">
        <v>234.54</v>
      </c>
      <c r="O6323" s="193">
        <v>0</v>
      </c>
      <c r="P6323" s="124" t="s">
        <v>1314</v>
      </c>
    </row>
    <row r="6324" spans="1:16" ht="76.5">
      <c r="A6324" s="257">
        <v>25</v>
      </c>
      <c r="B6324" s="124"/>
      <c r="C6324" s="125" t="s">
        <v>694</v>
      </c>
      <c r="D6324" s="191">
        <v>43285</v>
      </c>
      <c r="E6324" s="124" t="s">
        <v>12314</v>
      </c>
      <c r="F6324" s="124" t="s">
        <v>1315</v>
      </c>
      <c r="G6324" s="124">
        <v>18284775</v>
      </c>
      <c r="H6324" s="124"/>
      <c r="I6324" s="128" t="s">
        <v>14147</v>
      </c>
      <c r="J6324" s="124"/>
      <c r="K6324" s="124"/>
      <c r="L6324" s="124"/>
      <c r="M6324" s="124"/>
      <c r="N6324" s="193">
        <v>543.57000000000005</v>
      </c>
      <c r="O6324" s="193">
        <v>0</v>
      </c>
      <c r="P6324" s="124" t="s">
        <v>1314</v>
      </c>
    </row>
    <row r="6325" spans="1:16" ht="76.5">
      <c r="A6325" s="257">
        <v>25</v>
      </c>
      <c r="B6325" s="124"/>
      <c r="C6325" s="125" t="s">
        <v>694</v>
      </c>
      <c r="D6325" s="191">
        <v>43285</v>
      </c>
      <c r="E6325" s="124" t="s">
        <v>12315</v>
      </c>
      <c r="F6325" s="124" t="s">
        <v>1315</v>
      </c>
      <c r="G6325" s="124">
        <v>18284787</v>
      </c>
      <c r="H6325" s="124"/>
      <c r="I6325" s="128" t="s">
        <v>14148</v>
      </c>
      <c r="J6325" s="124"/>
      <c r="K6325" s="124"/>
      <c r="L6325" s="124"/>
      <c r="M6325" s="124"/>
      <c r="N6325" s="193">
        <v>11982.81</v>
      </c>
      <c r="O6325" s="193">
        <v>0</v>
      </c>
      <c r="P6325" s="124" t="s">
        <v>1314</v>
      </c>
    </row>
    <row r="6326" spans="1:16" ht="76.5">
      <c r="A6326" s="257">
        <v>25</v>
      </c>
      <c r="B6326" s="124"/>
      <c r="C6326" s="125" t="s">
        <v>694</v>
      </c>
      <c r="D6326" s="191">
        <v>43285</v>
      </c>
      <c r="E6326" s="124" t="s">
        <v>12316</v>
      </c>
      <c r="F6326" s="124" t="s">
        <v>1315</v>
      </c>
      <c r="G6326" s="124">
        <v>18284789</v>
      </c>
      <c r="H6326" s="124"/>
      <c r="I6326" s="128" t="s">
        <v>14149</v>
      </c>
      <c r="J6326" s="124"/>
      <c r="K6326" s="124"/>
      <c r="L6326" s="124"/>
      <c r="M6326" s="124"/>
      <c r="N6326" s="193">
        <v>65989.350000000006</v>
      </c>
      <c r="O6326" s="193">
        <v>0</v>
      </c>
      <c r="P6326" s="124" t="s">
        <v>1314</v>
      </c>
    </row>
    <row r="6327" spans="1:16" ht="76.5">
      <c r="A6327" s="257">
        <v>25</v>
      </c>
      <c r="B6327" s="124"/>
      <c r="C6327" s="125" t="s">
        <v>694</v>
      </c>
      <c r="D6327" s="191">
        <v>43285</v>
      </c>
      <c r="E6327" s="124" t="s">
        <v>12317</v>
      </c>
      <c r="F6327" s="124" t="s">
        <v>1315</v>
      </c>
      <c r="G6327" s="124">
        <v>18284790</v>
      </c>
      <c r="H6327" s="124"/>
      <c r="I6327" s="128" t="s">
        <v>14150</v>
      </c>
      <c r="J6327" s="124"/>
      <c r="K6327" s="124"/>
      <c r="L6327" s="124"/>
      <c r="M6327" s="124"/>
      <c r="N6327" s="193">
        <v>234.54</v>
      </c>
      <c r="O6327" s="193">
        <v>0</v>
      </c>
      <c r="P6327" s="124" t="s">
        <v>1314</v>
      </c>
    </row>
    <row r="6328" spans="1:16" ht="76.5">
      <c r="A6328" s="257">
        <v>25</v>
      </c>
      <c r="B6328" s="124"/>
      <c r="C6328" s="125" t="s">
        <v>694</v>
      </c>
      <c r="D6328" s="191">
        <v>43285</v>
      </c>
      <c r="E6328" s="124" t="s">
        <v>12318</v>
      </c>
      <c r="F6328" s="124" t="s">
        <v>1315</v>
      </c>
      <c r="G6328" s="124">
        <v>18284792</v>
      </c>
      <c r="H6328" s="124"/>
      <c r="I6328" s="128" t="s">
        <v>14151</v>
      </c>
      <c r="J6328" s="124"/>
      <c r="K6328" s="124"/>
      <c r="L6328" s="124"/>
      <c r="M6328" s="124"/>
      <c r="N6328" s="193">
        <v>2185.0700000000002</v>
      </c>
      <c r="O6328" s="193">
        <v>0</v>
      </c>
      <c r="P6328" s="124" t="s">
        <v>1314</v>
      </c>
    </row>
    <row r="6329" spans="1:16" ht="76.5">
      <c r="A6329" s="257">
        <v>25</v>
      </c>
      <c r="B6329" s="124"/>
      <c r="C6329" s="125" t="s">
        <v>694</v>
      </c>
      <c r="D6329" s="191">
        <v>43285</v>
      </c>
      <c r="E6329" s="124" t="s">
        <v>12319</v>
      </c>
      <c r="F6329" s="124" t="s">
        <v>1315</v>
      </c>
      <c r="G6329" s="124">
        <v>18284795</v>
      </c>
      <c r="H6329" s="124"/>
      <c r="I6329" s="128" t="s">
        <v>14152</v>
      </c>
      <c r="J6329" s="124"/>
      <c r="K6329" s="124"/>
      <c r="L6329" s="124"/>
      <c r="M6329" s="124"/>
      <c r="N6329" s="193">
        <v>2858.01</v>
      </c>
      <c r="O6329" s="193">
        <v>0</v>
      </c>
      <c r="P6329" s="124" t="s">
        <v>1314</v>
      </c>
    </row>
    <row r="6330" spans="1:16" ht="76.5">
      <c r="A6330" s="257">
        <v>25</v>
      </c>
      <c r="B6330" s="124"/>
      <c r="C6330" s="125" t="s">
        <v>694</v>
      </c>
      <c r="D6330" s="191">
        <v>43285</v>
      </c>
      <c r="E6330" s="124" t="s">
        <v>12320</v>
      </c>
      <c r="F6330" s="124" t="s">
        <v>1315</v>
      </c>
      <c r="G6330" s="124">
        <v>18284757</v>
      </c>
      <c r="H6330" s="124"/>
      <c r="I6330" s="128" t="s">
        <v>14153</v>
      </c>
      <c r="J6330" s="124"/>
      <c r="K6330" s="124"/>
      <c r="L6330" s="124"/>
      <c r="M6330" s="124"/>
      <c r="N6330" s="193">
        <v>323.54000000000002</v>
      </c>
      <c r="O6330" s="193">
        <v>0</v>
      </c>
      <c r="P6330" s="124" t="s">
        <v>1314</v>
      </c>
    </row>
    <row r="6331" spans="1:16" ht="63.75">
      <c r="A6331" s="257">
        <v>41</v>
      </c>
      <c r="B6331" s="124"/>
      <c r="C6331" s="125" t="s">
        <v>697</v>
      </c>
      <c r="D6331" s="191">
        <v>43285</v>
      </c>
      <c r="E6331" s="124" t="s">
        <v>12321</v>
      </c>
      <c r="F6331" s="124" t="s">
        <v>6</v>
      </c>
      <c r="G6331" s="124">
        <v>926327</v>
      </c>
      <c r="H6331" s="124"/>
      <c r="I6331" s="128" t="s">
        <v>14154</v>
      </c>
      <c r="J6331" s="124"/>
      <c r="K6331" s="124"/>
      <c r="L6331" s="124"/>
      <c r="M6331" s="124"/>
      <c r="N6331" s="193">
        <v>0</v>
      </c>
      <c r="O6331" s="193">
        <v>455706</v>
      </c>
      <c r="P6331" s="124" t="s">
        <v>1314</v>
      </c>
    </row>
    <row r="6332" spans="1:16" ht="51">
      <c r="A6332" s="257" t="s">
        <v>619</v>
      </c>
      <c r="B6332" s="124"/>
      <c r="C6332" s="125" t="s">
        <v>713</v>
      </c>
      <c r="D6332" s="191">
        <v>43286</v>
      </c>
      <c r="E6332" s="124" t="s">
        <v>12322</v>
      </c>
      <c r="F6332" s="124" t="s">
        <v>3</v>
      </c>
      <c r="G6332" s="124">
        <v>1637299</v>
      </c>
      <c r="H6332" s="124"/>
      <c r="I6332" s="128" t="s">
        <v>3756</v>
      </c>
      <c r="J6332" s="124"/>
      <c r="K6332" s="124"/>
      <c r="L6332" s="124"/>
      <c r="M6332" s="124"/>
      <c r="N6332" s="193">
        <v>0</v>
      </c>
      <c r="O6332" s="193">
        <v>150</v>
      </c>
      <c r="P6332" s="124" t="s">
        <v>1314</v>
      </c>
    </row>
    <row r="6333" spans="1:16" ht="51">
      <c r="A6333" s="257" t="s">
        <v>619</v>
      </c>
      <c r="B6333" s="124"/>
      <c r="C6333" s="125" t="s">
        <v>713</v>
      </c>
      <c r="D6333" s="191">
        <v>43286</v>
      </c>
      <c r="E6333" s="124" t="s">
        <v>12323</v>
      </c>
      <c r="F6333" s="124" t="s">
        <v>3</v>
      </c>
      <c r="G6333" s="124">
        <v>1637303</v>
      </c>
      <c r="H6333" s="124"/>
      <c r="I6333" s="128" t="s">
        <v>14155</v>
      </c>
      <c r="J6333" s="124"/>
      <c r="K6333" s="124"/>
      <c r="L6333" s="124"/>
      <c r="M6333" s="124"/>
      <c r="N6333" s="193">
        <v>0</v>
      </c>
      <c r="O6333" s="193">
        <v>4310</v>
      </c>
      <c r="P6333" s="124" t="s">
        <v>1314</v>
      </c>
    </row>
    <row r="6334" spans="1:16" ht="51">
      <c r="A6334" s="257">
        <v>290</v>
      </c>
      <c r="B6334" s="124"/>
      <c r="C6334" s="125" t="s">
        <v>793</v>
      </c>
      <c r="D6334" s="191">
        <v>43286</v>
      </c>
      <c r="E6334" s="124" t="s">
        <v>12324</v>
      </c>
      <c r="F6334" s="124" t="s">
        <v>3</v>
      </c>
      <c r="G6334" s="124">
        <v>1637318</v>
      </c>
      <c r="H6334" s="124"/>
      <c r="I6334" s="128" t="s">
        <v>14156</v>
      </c>
      <c r="J6334" s="124"/>
      <c r="K6334" s="124"/>
      <c r="L6334" s="124"/>
      <c r="M6334" s="124"/>
      <c r="N6334" s="193">
        <v>0</v>
      </c>
      <c r="O6334" s="193">
        <v>714</v>
      </c>
      <c r="P6334" s="124" t="s">
        <v>1314</v>
      </c>
    </row>
    <row r="6335" spans="1:16" ht="51">
      <c r="A6335" s="257" t="s">
        <v>619</v>
      </c>
      <c r="B6335" s="124"/>
      <c r="C6335" s="125" t="s">
        <v>713</v>
      </c>
      <c r="D6335" s="191">
        <v>43286</v>
      </c>
      <c r="E6335" s="124" t="s">
        <v>12325</v>
      </c>
      <c r="F6335" s="124" t="s">
        <v>3</v>
      </c>
      <c r="G6335" s="124">
        <v>1637319</v>
      </c>
      <c r="H6335" s="124"/>
      <c r="I6335" s="128" t="s">
        <v>14157</v>
      </c>
      <c r="J6335" s="124"/>
      <c r="K6335" s="124"/>
      <c r="L6335" s="124"/>
      <c r="M6335" s="124"/>
      <c r="N6335" s="193">
        <v>0</v>
      </c>
      <c r="O6335" s="193">
        <v>1573.55</v>
      </c>
      <c r="P6335" s="124" t="s">
        <v>1314</v>
      </c>
    </row>
    <row r="6336" spans="1:16" ht="38.25">
      <c r="A6336" s="257">
        <v>35</v>
      </c>
      <c r="B6336" s="124"/>
      <c r="C6336" s="125" t="s">
        <v>696</v>
      </c>
      <c r="D6336" s="191">
        <v>43286</v>
      </c>
      <c r="E6336" s="124" t="s">
        <v>12326</v>
      </c>
      <c r="F6336" s="124" t="s">
        <v>3</v>
      </c>
      <c r="G6336" s="124">
        <v>1637333</v>
      </c>
      <c r="H6336" s="124"/>
      <c r="I6336" s="128" t="s">
        <v>14158</v>
      </c>
      <c r="J6336" s="124"/>
      <c r="K6336" s="124"/>
      <c r="L6336" s="124"/>
      <c r="M6336" s="124"/>
      <c r="N6336" s="193">
        <v>0</v>
      </c>
      <c r="O6336" s="193">
        <v>1278</v>
      </c>
      <c r="P6336" s="124" t="s">
        <v>1314</v>
      </c>
    </row>
    <row r="6337" spans="1:16" ht="38.25">
      <c r="A6337" s="257">
        <v>212</v>
      </c>
      <c r="B6337" s="124"/>
      <c r="C6337" s="125" t="s">
        <v>761</v>
      </c>
      <c r="D6337" s="191">
        <v>43286</v>
      </c>
      <c r="E6337" s="124" t="s">
        <v>12327</v>
      </c>
      <c r="F6337" s="124" t="s">
        <v>3</v>
      </c>
      <c r="G6337" s="124">
        <v>1637353</v>
      </c>
      <c r="H6337" s="124"/>
      <c r="I6337" s="128" t="s">
        <v>14159</v>
      </c>
      <c r="J6337" s="124"/>
      <c r="K6337" s="124"/>
      <c r="L6337" s="124"/>
      <c r="M6337" s="124"/>
      <c r="N6337" s="193">
        <v>0</v>
      </c>
      <c r="O6337" s="193">
        <v>333</v>
      </c>
      <c r="P6337" s="124" t="s">
        <v>1314</v>
      </c>
    </row>
    <row r="6338" spans="1:16" ht="38.25">
      <c r="A6338" s="257">
        <v>212</v>
      </c>
      <c r="B6338" s="124"/>
      <c r="C6338" s="125" t="s">
        <v>761</v>
      </c>
      <c r="D6338" s="191">
        <v>43286</v>
      </c>
      <c r="E6338" s="124" t="s">
        <v>12328</v>
      </c>
      <c r="F6338" s="124" t="s">
        <v>3</v>
      </c>
      <c r="G6338" s="124">
        <v>1637354</v>
      </c>
      <c r="H6338" s="124"/>
      <c r="I6338" s="128" t="s">
        <v>14160</v>
      </c>
      <c r="J6338" s="124"/>
      <c r="K6338" s="124"/>
      <c r="L6338" s="124"/>
      <c r="M6338" s="124"/>
      <c r="N6338" s="193">
        <v>0</v>
      </c>
      <c r="O6338" s="193">
        <v>333</v>
      </c>
      <c r="P6338" s="124" t="s">
        <v>1314</v>
      </c>
    </row>
    <row r="6339" spans="1:16" ht="51">
      <c r="A6339" s="257">
        <v>586</v>
      </c>
      <c r="B6339" s="124"/>
      <c r="C6339" s="125" t="s">
        <v>222</v>
      </c>
      <c r="D6339" s="191">
        <v>43286</v>
      </c>
      <c r="E6339" s="124" t="s">
        <v>12329</v>
      </c>
      <c r="F6339" s="124" t="s">
        <v>3</v>
      </c>
      <c r="G6339" s="124">
        <v>1637371</v>
      </c>
      <c r="H6339" s="124"/>
      <c r="I6339" s="128" t="s">
        <v>14161</v>
      </c>
      <c r="J6339" s="124"/>
      <c r="K6339" s="124"/>
      <c r="L6339" s="124"/>
      <c r="M6339" s="124"/>
      <c r="N6339" s="193">
        <v>0</v>
      </c>
      <c r="O6339" s="193">
        <v>1000</v>
      </c>
      <c r="P6339" s="124" t="s">
        <v>1314</v>
      </c>
    </row>
    <row r="6340" spans="1:16" ht="51">
      <c r="A6340" s="257" t="s">
        <v>619</v>
      </c>
      <c r="B6340" s="124"/>
      <c r="C6340" s="125" t="s">
        <v>713</v>
      </c>
      <c r="D6340" s="191">
        <v>43286</v>
      </c>
      <c r="E6340" s="124" t="s">
        <v>12330</v>
      </c>
      <c r="F6340" s="124" t="s">
        <v>3</v>
      </c>
      <c r="G6340" s="124">
        <v>1637209</v>
      </c>
      <c r="H6340" s="124"/>
      <c r="I6340" s="128" t="s">
        <v>4156</v>
      </c>
      <c r="J6340" s="124"/>
      <c r="K6340" s="124"/>
      <c r="L6340" s="124"/>
      <c r="M6340" s="124"/>
      <c r="N6340" s="193">
        <v>0</v>
      </c>
      <c r="O6340" s="193">
        <v>55</v>
      </c>
      <c r="P6340" s="124" t="s">
        <v>1314</v>
      </c>
    </row>
    <row r="6341" spans="1:16" ht="51">
      <c r="A6341" s="257" t="s">
        <v>619</v>
      </c>
      <c r="B6341" s="124"/>
      <c r="C6341" s="125" t="s">
        <v>713</v>
      </c>
      <c r="D6341" s="191">
        <v>43286</v>
      </c>
      <c r="E6341" s="124" t="s">
        <v>12331</v>
      </c>
      <c r="F6341" s="124" t="s">
        <v>3</v>
      </c>
      <c r="G6341" s="124">
        <v>1637213</v>
      </c>
      <c r="H6341" s="124"/>
      <c r="I6341" s="128" t="s">
        <v>7514</v>
      </c>
      <c r="J6341" s="124"/>
      <c r="K6341" s="124"/>
      <c r="L6341" s="124"/>
      <c r="M6341" s="124"/>
      <c r="N6341" s="193">
        <v>0</v>
      </c>
      <c r="O6341" s="193">
        <v>6200</v>
      </c>
      <c r="P6341" s="124" t="s">
        <v>1314</v>
      </c>
    </row>
    <row r="6342" spans="1:16" ht="38.25">
      <c r="A6342" s="257">
        <v>283</v>
      </c>
      <c r="B6342" s="124"/>
      <c r="C6342" s="125" t="s">
        <v>146</v>
      </c>
      <c r="D6342" s="191">
        <v>43286</v>
      </c>
      <c r="E6342" s="124" t="s">
        <v>12332</v>
      </c>
      <c r="F6342" s="124" t="s">
        <v>3</v>
      </c>
      <c r="G6342" s="124">
        <v>1637238</v>
      </c>
      <c r="H6342" s="124"/>
      <c r="I6342" s="128" t="s">
        <v>14162</v>
      </c>
      <c r="J6342" s="124"/>
      <c r="K6342" s="124"/>
      <c r="L6342" s="124"/>
      <c r="M6342" s="124"/>
      <c r="N6342" s="193">
        <v>0</v>
      </c>
      <c r="O6342" s="193">
        <v>1113</v>
      </c>
      <c r="P6342" s="124" t="s">
        <v>1314</v>
      </c>
    </row>
    <row r="6343" spans="1:16" ht="51">
      <c r="A6343" s="257">
        <v>212</v>
      </c>
      <c r="B6343" s="124"/>
      <c r="C6343" s="125" t="s">
        <v>761</v>
      </c>
      <c r="D6343" s="191">
        <v>43286</v>
      </c>
      <c r="E6343" s="124" t="s">
        <v>12333</v>
      </c>
      <c r="F6343" s="124" t="s">
        <v>3</v>
      </c>
      <c r="G6343" s="124">
        <v>1637241</v>
      </c>
      <c r="H6343" s="124"/>
      <c r="I6343" s="128" t="s">
        <v>14163</v>
      </c>
      <c r="J6343" s="124"/>
      <c r="K6343" s="124"/>
      <c r="L6343" s="124"/>
      <c r="M6343" s="124"/>
      <c r="N6343" s="193">
        <v>0</v>
      </c>
      <c r="O6343" s="193">
        <v>470.42</v>
      </c>
      <c r="P6343" s="124" t="s">
        <v>1314</v>
      </c>
    </row>
    <row r="6344" spans="1:16" ht="63.75">
      <c r="A6344" s="257">
        <v>597</v>
      </c>
      <c r="B6344" s="124"/>
      <c r="C6344" s="125" t="s">
        <v>3556</v>
      </c>
      <c r="D6344" s="191">
        <v>43286</v>
      </c>
      <c r="E6344" s="124" t="s">
        <v>12334</v>
      </c>
      <c r="F6344" s="124" t="s">
        <v>3</v>
      </c>
      <c r="G6344" s="124">
        <v>1637261</v>
      </c>
      <c r="H6344" s="124"/>
      <c r="I6344" s="128" t="s">
        <v>14164</v>
      </c>
      <c r="J6344" s="124"/>
      <c r="K6344" s="124"/>
      <c r="L6344" s="124"/>
      <c r="M6344" s="124"/>
      <c r="N6344" s="193">
        <v>0</v>
      </c>
      <c r="O6344" s="193">
        <v>10000</v>
      </c>
      <c r="P6344" s="124" t="s">
        <v>1314</v>
      </c>
    </row>
    <row r="6345" spans="1:16" ht="51">
      <c r="A6345" s="257" t="s">
        <v>619</v>
      </c>
      <c r="B6345" s="124"/>
      <c r="C6345" s="125" t="s">
        <v>713</v>
      </c>
      <c r="D6345" s="191">
        <v>43286</v>
      </c>
      <c r="E6345" s="124" t="s">
        <v>12335</v>
      </c>
      <c r="F6345" s="124" t="s">
        <v>3</v>
      </c>
      <c r="G6345" s="124">
        <v>1637264</v>
      </c>
      <c r="H6345" s="124"/>
      <c r="I6345" s="128" t="s">
        <v>10422</v>
      </c>
      <c r="J6345" s="124"/>
      <c r="K6345" s="124"/>
      <c r="L6345" s="124"/>
      <c r="M6345" s="124"/>
      <c r="N6345" s="193">
        <v>0</v>
      </c>
      <c r="O6345" s="193">
        <v>390</v>
      </c>
      <c r="P6345" s="124" t="s">
        <v>1314</v>
      </c>
    </row>
    <row r="6346" spans="1:16" ht="63.75">
      <c r="A6346" s="257" t="s">
        <v>619</v>
      </c>
      <c r="B6346" s="124"/>
      <c r="C6346" s="125" t="s">
        <v>713</v>
      </c>
      <c r="D6346" s="191">
        <v>43286</v>
      </c>
      <c r="E6346" s="124" t="s">
        <v>12336</v>
      </c>
      <c r="F6346" s="124" t="s">
        <v>3</v>
      </c>
      <c r="G6346" s="124">
        <v>1637266</v>
      </c>
      <c r="H6346" s="124"/>
      <c r="I6346" s="128" t="s">
        <v>14165</v>
      </c>
      <c r="J6346" s="124"/>
      <c r="K6346" s="124"/>
      <c r="L6346" s="124"/>
      <c r="M6346" s="124"/>
      <c r="N6346" s="193">
        <v>0</v>
      </c>
      <c r="O6346" s="193">
        <v>534.25</v>
      </c>
      <c r="P6346" s="124" t="s">
        <v>1314</v>
      </c>
    </row>
    <row r="6347" spans="1:16" ht="63.75">
      <c r="A6347" s="257" t="s">
        <v>619</v>
      </c>
      <c r="B6347" s="124"/>
      <c r="C6347" s="125" t="s">
        <v>713</v>
      </c>
      <c r="D6347" s="191">
        <v>43286</v>
      </c>
      <c r="E6347" s="124" t="s">
        <v>12337</v>
      </c>
      <c r="F6347" s="124" t="s">
        <v>3</v>
      </c>
      <c r="G6347" s="124">
        <v>1637267</v>
      </c>
      <c r="H6347" s="124"/>
      <c r="I6347" s="128" t="s">
        <v>14166</v>
      </c>
      <c r="J6347" s="124"/>
      <c r="K6347" s="124"/>
      <c r="L6347" s="124"/>
      <c r="M6347" s="124"/>
      <c r="N6347" s="193">
        <v>0</v>
      </c>
      <c r="O6347" s="193">
        <v>7192.52</v>
      </c>
      <c r="P6347" s="124" t="s">
        <v>1314</v>
      </c>
    </row>
    <row r="6348" spans="1:16" ht="51">
      <c r="A6348" s="257" t="s">
        <v>619</v>
      </c>
      <c r="B6348" s="124"/>
      <c r="C6348" s="125" t="s">
        <v>713</v>
      </c>
      <c r="D6348" s="191">
        <v>43286</v>
      </c>
      <c r="E6348" s="124" t="s">
        <v>12338</v>
      </c>
      <c r="F6348" s="124" t="s">
        <v>3</v>
      </c>
      <c r="G6348" s="124">
        <v>1637269</v>
      </c>
      <c r="H6348" s="124"/>
      <c r="I6348" s="128" t="s">
        <v>14167</v>
      </c>
      <c r="J6348" s="124"/>
      <c r="K6348" s="124"/>
      <c r="L6348" s="124"/>
      <c r="M6348" s="124"/>
      <c r="N6348" s="193">
        <v>0</v>
      </c>
      <c r="O6348" s="193">
        <v>30</v>
      </c>
      <c r="P6348" s="124" t="s">
        <v>1314</v>
      </c>
    </row>
    <row r="6349" spans="1:16" ht="51">
      <c r="A6349" s="257">
        <v>25</v>
      </c>
      <c r="B6349" s="124"/>
      <c r="C6349" s="125" t="s">
        <v>694</v>
      </c>
      <c r="D6349" s="191">
        <v>43286</v>
      </c>
      <c r="E6349" s="124" t="s">
        <v>12339</v>
      </c>
      <c r="F6349" s="124" t="s">
        <v>3</v>
      </c>
      <c r="G6349" s="124">
        <v>1637276</v>
      </c>
      <c r="H6349" s="124"/>
      <c r="I6349" s="128" t="s">
        <v>14168</v>
      </c>
      <c r="J6349" s="124"/>
      <c r="K6349" s="124"/>
      <c r="L6349" s="124"/>
      <c r="M6349" s="124"/>
      <c r="N6349" s="193">
        <v>0</v>
      </c>
      <c r="O6349" s="193">
        <v>1750.82</v>
      </c>
      <c r="P6349" s="124" t="s">
        <v>1314</v>
      </c>
    </row>
    <row r="6350" spans="1:16" ht="51">
      <c r="A6350" s="257" t="s">
        <v>619</v>
      </c>
      <c r="B6350" s="124"/>
      <c r="C6350" s="125" t="s">
        <v>713</v>
      </c>
      <c r="D6350" s="191">
        <v>43286</v>
      </c>
      <c r="E6350" s="124" t="s">
        <v>12340</v>
      </c>
      <c r="F6350" s="124" t="s">
        <v>3</v>
      </c>
      <c r="G6350" s="124">
        <v>1637277</v>
      </c>
      <c r="H6350" s="124"/>
      <c r="I6350" s="128" t="s">
        <v>14169</v>
      </c>
      <c r="J6350" s="124"/>
      <c r="K6350" s="124"/>
      <c r="L6350" s="124"/>
      <c r="M6350" s="124"/>
      <c r="N6350" s="193">
        <v>0</v>
      </c>
      <c r="O6350" s="193">
        <v>15</v>
      </c>
      <c r="P6350" s="124" t="s">
        <v>1314</v>
      </c>
    </row>
    <row r="6351" spans="1:16" ht="51">
      <c r="A6351" s="257" t="s">
        <v>619</v>
      </c>
      <c r="B6351" s="124"/>
      <c r="C6351" s="125" t="s">
        <v>713</v>
      </c>
      <c r="D6351" s="191">
        <v>43286</v>
      </c>
      <c r="E6351" s="124" t="s">
        <v>12341</v>
      </c>
      <c r="F6351" s="124" t="s">
        <v>3</v>
      </c>
      <c r="G6351" s="124">
        <v>1637279</v>
      </c>
      <c r="H6351" s="124"/>
      <c r="I6351" s="128" t="s">
        <v>14170</v>
      </c>
      <c r="J6351" s="124"/>
      <c r="K6351" s="124"/>
      <c r="L6351" s="124"/>
      <c r="M6351" s="124"/>
      <c r="N6351" s="193">
        <v>0</v>
      </c>
      <c r="O6351" s="193">
        <v>1277</v>
      </c>
      <c r="P6351" s="124" t="s">
        <v>1314</v>
      </c>
    </row>
    <row r="6352" spans="1:16" ht="51">
      <c r="A6352" s="257">
        <v>132</v>
      </c>
      <c r="B6352" s="124"/>
      <c r="C6352" s="125" t="s">
        <v>728</v>
      </c>
      <c r="D6352" s="191">
        <v>43286</v>
      </c>
      <c r="E6352" s="124" t="s">
        <v>12342</v>
      </c>
      <c r="F6352" s="124" t="s">
        <v>3</v>
      </c>
      <c r="G6352" s="124">
        <v>1637280</v>
      </c>
      <c r="H6352" s="124"/>
      <c r="I6352" s="128" t="s">
        <v>14171</v>
      </c>
      <c r="J6352" s="124"/>
      <c r="K6352" s="124"/>
      <c r="L6352" s="124"/>
      <c r="M6352" s="124"/>
      <c r="N6352" s="193">
        <v>0</v>
      </c>
      <c r="O6352" s="193">
        <v>424.08</v>
      </c>
      <c r="P6352" s="124" t="s">
        <v>1314</v>
      </c>
    </row>
    <row r="6353" spans="1:16" ht="51">
      <c r="A6353" s="257" t="s">
        <v>619</v>
      </c>
      <c r="B6353" s="124"/>
      <c r="C6353" s="125" t="s">
        <v>713</v>
      </c>
      <c r="D6353" s="191">
        <v>43286</v>
      </c>
      <c r="E6353" s="124" t="s">
        <v>12343</v>
      </c>
      <c r="F6353" s="124" t="s">
        <v>3</v>
      </c>
      <c r="G6353" s="124">
        <v>1637281</v>
      </c>
      <c r="H6353" s="124"/>
      <c r="I6353" s="128" t="s">
        <v>14172</v>
      </c>
      <c r="J6353" s="124"/>
      <c r="K6353" s="124"/>
      <c r="L6353" s="124"/>
      <c r="M6353" s="124"/>
      <c r="N6353" s="193">
        <v>0</v>
      </c>
      <c r="O6353" s="193">
        <v>0.4</v>
      </c>
      <c r="P6353" s="124" t="s">
        <v>1314</v>
      </c>
    </row>
    <row r="6354" spans="1:16" ht="51">
      <c r="A6354" s="257" t="s">
        <v>619</v>
      </c>
      <c r="B6354" s="124"/>
      <c r="C6354" s="125" t="s">
        <v>713</v>
      </c>
      <c r="D6354" s="191">
        <v>43286</v>
      </c>
      <c r="E6354" s="124" t="s">
        <v>12344</v>
      </c>
      <c r="F6354" s="124" t="s">
        <v>3</v>
      </c>
      <c r="G6354" s="124">
        <v>1637428</v>
      </c>
      <c r="H6354" s="124"/>
      <c r="I6354" s="128" t="s">
        <v>1386</v>
      </c>
      <c r="J6354" s="124"/>
      <c r="K6354" s="124"/>
      <c r="L6354" s="124"/>
      <c r="M6354" s="124"/>
      <c r="N6354" s="193">
        <v>0</v>
      </c>
      <c r="O6354" s="193">
        <v>800</v>
      </c>
      <c r="P6354" s="124" t="s">
        <v>1314</v>
      </c>
    </row>
    <row r="6355" spans="1:16" ht="51">
      <c r="A6355" s="257" t="s">
        <v>619</v>
      </c>
      <c r="B6355" s="124"/>
      <c r="C6355" s="125" t="s">
        <v>713</v>
      </c>
      <c r="D6355" s="191">
        <v>43286</v>
      </c>
      <c r="E6355" s="124" t="s">
        <v>12345</v>
      </c>
      <c r="F6355" s="124" t="s">
        <v>3</v>
      </c>
      <c r="G6355" s="124">
        <v>1637431</v>
      </c>
      <c r="H6355" s="124"/>
      <c r="I6355" s="128" t="s">
        <v>14173</v>
      </c>
      <c r="J6355" s="124"/>
      <c r="K6355" s="124"/>
      <c r="L6355" s="124"/>
      <c r="M6355" s="124"/>
      <c r="N6355" s="193">
        <v>0</v>
      </c>
      <c r="O6355" s="193">
        <v>114</v>
      </c>
      <c r="P6355" s="124" t="s">
        <v>1314</v>
      </c>
    </row>
    <row r="6356" spans="1:16" ht="51">
      <c r="A6356" s="257" t="s">
        <v>619</v>
      </c>
      <c r="B6356" s="124"/>
      <c r="C6356" s="125" t="s">
        <v>713</v>
      </c>
      <c r="D6356" s="191">
        <v>43286</v>
      </c>
      <c r="E6356" s="124" t="s">
        <v>12346</v>
      </c>
      <c r="F6356" s="124" t="s">
        <v>3</v>
      </c>
      <c r="G6356" s="124">
        <v>1637433</v>
      </c>
      <c r="H6356" s="124"/>
      <c r="I6356" s="128" t="s">
        <v>14174</v>
      </c>
      <c r="J6356" s="124"/>
      <c r="K6356" s="124"/>
      <c r="L6356" s="124"/>
      <c r="M6356" s="124"/>
      <c r="N6356" s="193">
        <v>0</v>
      </c>
      <c r="O6356" s="193">
        <v>50</v>
      </c>
      <c r="P6356" s="124" t="s">
        <v>1314</v>
      </c>
    </row>
    <row r="6357" spans="1:16" ht="51">
      <c r="A6357" s="257" t="s">
        <v>619</v>
      </c>
      <c r="B6357" s="124"/>
      <c r="C6357" s="125" t="s">
        <v>713</v>
      </c>
      <c r="D6357" s="191">
        <v>43286</v>
      </c>
      <c r="E6357" s="124" t="s">
        <v>12347</v>
      </c>
      <c r="F6357" s="124" t="s">
        <v>3</v>
      </c>
      <c r="G6357" s="124">
        <v>1637435</v>
      </c>
      <c r="H6357" s="124"/>
      <c r="I6357" s="128" t="s">
        <v>14175</v>
      </c>
      <c r="J6357" s="124"/>
      <c r="K6357" s="124"/>
      <c r="L6357" s="124"/>
      <c r="M6357" s="124"/>
      <c r="N6357" s="193">
        <v>0</v>
      </c>
      <c r="O6357" s="193">
        <v>96</v>
      </c>
      <c r="P6357" s="124" t="s">
        <v>1314</v>
      </c>
    </row>
    <row r="6358" spans="1:16" ht="51">
      <c r="A6358" s="257" t="s">
        <v>619</v>
      </c>
      <c r="B6358" s="124"/>
      <c r="C6358" s="125" t="s">
        <v>713</v>
      </c>
      <c r="D6358" s="191">
        <v>43286</v>
      </c>
      <c r="E6358" s="124" t="s">
        <v>12348</v>
      </c>
      <c r="F6358" s="124" t="s">
        <v>3</v>
      </c>
      <c r="G6358" s="124">
        <v>1637437</v>
      </c>
      <c r="H6358" s="124"/>
      <c r="I6358" s="128" t="s">
        <v>14176</v>
      </c>
      <c r="J6358" s="124"/>
      <c r="K6358" s="124"/>
      <c r="L6358" s="124"/>
      <c r="M6358" s="124"/>
      <c r="N6358" s="193">
        <v>0</v>
      </c>
      <c r="O6358" s="193">
        <v>22</v>
      </c>
      <c r="P6358" s="124" t="s">
        <v>1314</v>
      </c>
    </row>
    <row r="6359" spans="1:16" ht="51">
      <c r="A6359" s="257">
        <v>20</v>
      </c>
      <c r="B6359" s="124"/>
      <c r="C6359" s="125" t="s">
        <v>693</v>
      </c>
      <c r="D6359" s="191">
        <v>43286</v>
      </c>
      <c r="E6359" s="124" t="s">
        <v>12349</v>
      </c>
      <c r="F6359" s="124" t="s">
        <v>3</v>
      </c>
      <c r="G6359" s="124">
        <v>1637462</v>
      </c>
      <c r="H6359" s="124"/>
      <c r="I6359" s="128" t="s">
        <v>14177</v>
      </c>
      <c r="J6359" s="124"/>
      <c r="K6359" s="124"/>
      <c r="L6359" s="124"/>
      <c r="M6359" s="124"/>
      <c r="N6359" s="193">
        <v>0</v>
      </c>
      <c r="O6359" s="193">
        <v>167</v>
      </c>
      <c r="P6359" s="124" t="s">
        <v>1314</v>
      </c>
    </row>
    <row r="6360" spans="1:16" ht="51">
      <c r="A6360" s="257" t="s">
        <v>619</v>
      </c>
      <c r="B6360" s="124"/>
      <c r="C6360" s="125" t="s">
        <v>713</v>
      </c>
      <c r="D6360" s="191">
        <v>43286</v>
      </c>
      <c r="E6360" s="124" t="s">
        <v>12350</v>
      </c>
      <c r="F6360" s="124" t="s">
        <v>3</v>
      </c>
      <c r="G6360" s="124">
        <v>1637473</v>
      </c>
      <c r="H6360" s="124"/>
      <c r="I6360" s="128" t="s">
        <v>14178</v>
      </c>
      <c r="J6360" s="124"/>
      <c r="K6360" s="124"/>
      <c r="L6360" s="124"/>
      <c r="M6360" s="124"/>
      <c r="N6360" s="193">
        <v>0</v>
      </c>
      <c r="O6360" s="193">
        <v>2195</v>
      </c>
      <c r="P6360" s="124" t="s">
        <v>1314</v>
      </c>
    </row>
    <row r="6361" spans="1:16" ht="51">
      <c r="A6361" s="257">
        <v>593</v>
      </c>
      <c r="B6361" s="124"/>
      <c r="C6361" s="125" t="s">
        <v>863</v>
      </c>
      <c r="D6361" s="191">
        <v>43286</v>
      </c>
      <c r="E6361" s="124" t="s">
        <v>12351</v>
      </c>
      <c r="F6361" s="124" t="s">
        <v>3</v>
      </c>
      <c r="G6361" s="124">
        <v>1637485</v>
      </c>
      <c r="H6361" s="124"/>
      <c r="I6361" s="128" t="s">
        <v>14179</v>
      </c>
      <c r="J6361" s="124"/>
      <c r="K6361" s="124"/>
      <c r="L6361" s="124"/>
      <c r="M6361" s="124"/>
      <c r="N6361" s="193">
        <v>0</v>
      </c>
      <c r="O6361" s="193">
        <v>11.120000000000001</v>
      </c>
      <c r="P6361" s="124" t="s">
        <v>1314</v>
      </c>
    </row>
    <row r="6362" spans="1:16" ht="51">
      <c r="A6362" s="257">
        <v>586</v>
      </c>
      <c r="B6362" s="124"/>
      <c r="C6362" s="125" t="s">
        <v>222</v>
      </c>
      <c r="D6362" s="191">
        <v>43286</v>
      </c>
      <c r="E6362" s="124" t="s">
        <v>12352</v>
      </c>
      <c r="F6362" s="124" t="s">
        <v>3</v>
      </c>
      <c r="G6362" s="124">
        <v>1637374</v>
      </c>
      <c r="H6362" s="124"/>
      <c r="I6362" s="128" t="s">
        <v>14180</v>
      </c>
      <c r="J6362" s="124"/>
      <c r="K6362" s="124"/>
      <c r="L6362" s="124"/>
      <c r="M6362" s="124"/>
      <c r="N6362" s="193">
        <v>0</v>
      </c>
      <c r="O6362" s="193">
        <v>1459.5</v>
      </c>
      <c r="P6362" s="124" t="s">
        <v>1314</v>
      </c>
    </row>
    <row r="6363" spans="1:16" ht="51">
      <c r="A6363" s="257" t="s">
        <v>619</v>
      </c>
      <c r="B6363" s="124"/>
      <c r="C6363" s="125" t="s">
        <v>713</v>
      </c>
      <c r="D6363" s="191">
        <v>43286</v>
      </c>
      <c r="E6363" s="124" t="s">
        <v>12353</v>
      </c>
      <c r="F6363" s="124" t="s">
        <v>3</v>
      </c>
      <c r="G6363" s="124">
        <v>1637379</v>
      </c>
      <c r="H6363" s="124"/>
      <c r="I6363" s="128" t="s">
        <v>14181</v>
      </c>
      <c r="J6363" s="124"/>
      <c r="K6363" s="124"/>
      <c r="L6363" s="124"/>
      <c r="M6363" s="124"/>
      <c r="N6363" s="193">
        <v>0</v>
      </c>
      <c r="O6363" s="193">
        <v>1124.3800000000001</v>
      </c>
      <c r="P6363" s="124" t="s">
        <v>1314</v>
      </c>
    </row>
    <row r="6364" spans="1:16" ht="51">
      <c r="A6364" s="257" t="s">
        <v>619</v>
      </c>
      <c r="B6364" s="124"/>
      <c r="C6364" s="125" t="s">
        <v>713</v>
      </c>
      <c r="D6364" s="191">
        <v>43286</v>
      </c>
      <c r="E6364" s="124" t="s">
        <v>12354</v>
      </c>
      <c r="F6364" s="124" t="s">
        <v>3</v>
      </c>
      <c r="G6364" s="124">
        <v>1637382</v>
      </c>
      <c r="H6364" s="124"/>
      <c r="I6364" s="128" t="s">
        <v>1373</v>
      </c>
      <c r="J6364" s="124"/>
      <c r="K6364" s="124"/>
      <c r="L6364" s="124"/>
      <c r="M6364" s="124"/>
      <c r="N6364" s="193">
        <v>0</v>
      </c>
      <c r="O6364" s="193">
        <v>1713</v>
      </c>
      <c r="P6364" s="124" t="s">
        <v>1314</v>
      </c>
    </row>
    <row r="6365" spans="1:16" ht="38.25">
      <c r="A6365" s="257">
        <v>593</v>
      </c>
      <c r="B6365" s="124"/>
      <c r="C6365" s="125" t="s">
        <v>863</v>
      </c>
      <c r="D6365" s="191">
        <v>43286</v>
      </c>
      <c r="E6365" s="124" t="s">
        <v>12355</v>
      </c>
      <c r="F6365" s="124" t="s">
        <v>3</v>
      </c>
      <c r="G6365" s="124">
        <v>1637385</v>
      </c>
      <c r="H6365" s="124"/>
      <c r="I6365" s="128" t="s">
        <v>14182</v>
      </c>
      <c r="J6365" s="124"/>
      <c r="K6365" s="124"/>
      <c r="L6365" s="124"/>
      <c r="M6365" s="124"/>
      <c r="N6365" s="193">
        <v>0</v>
      </c>
      <c r="O6365" s="193">
        <v>23.21</v>
      </c>
      <c r="P6365" s="124" t="s">
        <v>1314</v>
      </c>
    </row>
    <row r="6366" spans="1:16" ht="51">
      <c r="A6366" s="257">
        <v>46</v>
      </c>
      <c r="B6366" s="124"/>
      <c r="C6366" s="125" t="s">
        <v>698</v>
      </c>
      <c r="D6366" s="191">
        <v>43286</v>
      </c>
      <c r="E6366" s="124" t="s">
        <v>12356</v>
      </c>
      <c r="F6366" s="124" t="s">
        <v>3</v>
      </c>
      <c r="G6366" s="124">
        <v>1637401</v>
      </c>
      <c r="H6366" s="124"/>
      <c r="I6366" s="128" t="s">
        <v>14183</v>
      </c>
      <c r="J6366" s="124"/>
      <c r="K6366" s="124"/>
      <c r="L6366" s="124"/>
      <c r="M6366" s="124"/>
      <c r="N6366" s="193">
        <v>0</v>
      </c>
      <c r="O6366" s="193">
        <v>127</v>
      </c>
      <c r="P6366" s="124" t="s">
        <v>1314</v>
      </c>
    </row>
    <row r="6367" spans="1:16" ht="51">
      <c r="A6367" s="257">
        <v>46</v>
      </c>
      <c r="B6367" s="124"/>
      <c r="C6367" s="125" t="s">
        <v>698</v>
      </c>
      <c r="D6367" s="191">
        <v>43286</v>
      </c>
      <c r="E6367" s="124" t="s">
        <v>12357</v>
      </c>
      <c r="F6367" s="124" t="s">
        <v>3</v>
      </c>
      <c r="G6367" s="124">
        <v>1637414</v>
      </c>
      <c r="H6367" s="124"/>
      <c r="I6367" s="128" t="s">
        <v>14183</v>
      </c>
      <c r="J6367" s="124"/>
      <c r="K6367" s="124"/>
      <c r="L6367" s="124"/>
      <c r="M6367" s="124"/>
      <c r="N6367" s="193">
        <v>0</v>
      </c>
      <c r="O6367" s="193">
        <v>0.5</v>
      </c>
      <c r="P6367" s="124" t="s">
        <v>1314</v>
      </c>
    </row>
    <row r="6368" spans="1:16" ht="51">
      <c r="A6368" s="257" t="s">
        <v>619</v>
      </c>
      <c r="B6368" s="124"/>
      <c r="C6368" s="125" t="s">
        <v>713</v>
      </c>
      <c r="D6368" s="191">
        <v>43286</v>
      </c>
      <c r="E6368" s="124" t="s">
        <v>12358</v>
      </c>
      <c r="F6368" s="124" t="s">
        <v>3</v>
      </c>
      <c r="G6368" s="124">
        <v>1637420</v>
      </c>
      <c r="H6368" s="124"/>
      <c r="I6368" s="128" t="s">
        <v>14184</v>
      </c>
      <c r="J6368" s="124"/>
      <c r="K6368" s="124"/>
      <c r="L6368" s="124"/>
      <c r="M6368" s="124"/>
      <c r="N6368" s="193">
        <v>0</v>
      </c>
      <c r="O6368" s="193">
        <v>5020</v>
      </c>
      <c r="P6368" s="124" t="s">
        <v>1314</v>
      </c>
    </row>
    <row r="6369" spans="1:16" ht="63.75">
      <c r="A6369" s="257">
        <v>287</v>
      </c>
      <c r="B6369" s="124"/>
      <c r="C6369" s="125" t="s">
        <v>790</v>
      </c>
      <c r="D6369" s="191">
        <v>43286</v>
      </c>
      <c r="E6369" s="124" t="s">
        <v>12359</v>
      </c>
      <c r="F6369" s="124" t="s">
        <v>3</v>
      </c>
      <c r="G6369" s="124">
        <v>1637327</v>
      </c>
      <c r="H6369" s="124"/>
      <c r="I6369" s="128" t="s">
        <v>14185</v>
      </c>
      <c r="J6369" s="124"/>
      <c r="K6369" s="124"/>
      <c r="L6369" s="124"/>
      <c r="M6369" s="124"/>
      <c r="N6369" s="193">
        <v>0</v>
      </c>
      <c r="O6369" s="193">
        <v>67304.94</v>
      </c>
      <c r="P6369" s="124" t="s">
        <v>1314</v>
      </c>
    </row>
    <row r="6370" spans="1:16" ht="63.75">
      <c r="A6370" s="257">
        <v>287</v>
      </c>
      <c r="B6370" s="124"/>
      <c r="C6370" s="125" t="s">
        <v>790</v>
      </c>
      <c r="D6370" s="191">
        <v>43286</v>
      </c>
      <c r="E6370" s="124" t="s">
        <v>12360</v>
      </c>
      <c r="F6370" s="124" t="s">
        <v>3</v>
      </c>
      <c r="G6370" s="124">
        <v>1637334</v>
      </c>
      <c r="H6370" s="124"/>
      <c r="I6370" s="128" t="s">
        <v>14186</v>
      </c>
      <c r="J6370" s="124"/>
      <c r="K6370" s="124"/>
      <c r="L6370" s="124"/>
      <c r="M6370" s="124"/>
      <c r="N6370" s="193">
        <v>0</v>
      </c>
      <c r="O6370" s="193">
        <v>1640704.23</v>
      </c>
      <c r="P6370" s="124" t="s">
        <v>1314</v>
      </c>
    </row>
    <row r="6371" spans="1:16" ht="63.75">
      <c r="A6371" s="257">
        <v>287</v>
      </c>
      <c r="B6371" s="124"/>
      <c r="C6371" s="125" t="s">
        <v>790</v>
      </c>
      <c r="D6371" s="191">
        <v>43286</v>
      </c>
      <c r="E6371" s="124" t="s">
        <v>12361</v>
      </c>
      <c r="F6371" s="124" t="s">
        <v>3</v>
      </c>
      <c r="G6371" s="124">
        <v>1637335</v>
      </c>
      <c r="H6371" s="124"/>
      <c r="I6371" s="128" t="s">
        <v>14187</v>
      </c>
      <c r="J6371" s="124"/>
      <c r="K6371" s="124"/>
      <c r="L6371" s="124"/>
      <c r="M6371" s="124"/>
      <c r="N6371" s="193">
        <v>0</v>
      </c>
      <c r="O6371" s="193">
        <v>26658.52</v>
      </c>
      <c r="P6371" s="124" t="s">
        <v>1314</v>
      </c>
    </row>
    <row r="6372" spans="1:16" ht="63.75">
      <c r="A6372" s="257" t="s">
        <v>619</v>
      </c>
      <c r="B6372" s="124"/>
      <c r="C6372" s="125" t="s">
        <v>713</v>
      </c>
      <c r="D6372" s="191">
        <v>43286</v>
      </c>
      <c r="E6372" s="124" t="s">
        <v>12362</v>
      </c>
      <c r="F6372" s="124" t="s">
        <v>3</v>
      </c>
      <c r="G6372" s="124">
        <v>1637204</v>
      </c>
      <c r="H6372" s="124"/>
      <c r="I6372" s="128" t="s">
        <v>14188</v>
      </c>
      <c r="J6372" s="124"/>
      <c r="K6372" s="124"/>
      <c r="L6372" s="124"/>
      <c r="M6372" s="124"/>
      <c r="N6372" s="193">
        <v>0</v>
      </c>
      <c r="O6372" s="193">
        <v>31235.78</v>
      </c>
      <c r="P6372" s="124" t="s">
        <v>1314</v>
      </c>
    </row>
    <row r="6373" spans="1:16" ht="51">
      <c r="A6373" s="257" t="s">
        <v>619</v>
      </c>
      <c r="B6373" s="124"/>
      <c r="C6373" s="125" t="s">
        <v>713</v>
      </c>
      <c r="D6373" s="191">
        <v>43286</v>
      </c>
      <c r="E6373" s="124" t="s">
        <v>12363</v>
      </c>
      <c r="F6373" s="124" t="s">
        <v>3</v>
      </c>
      <c r="G6373" s="124">
        <v>1637243</v>
      </c>
      <c r="H6373" s="124"/>
      <c r="I6373" s="128" t="s">
        <v>14189</v>
      </c>
      <c r="J6373" s="124"/>
      <c r="K6373" s="124"/>
      <c r="L6373" s="124"/>
      <c r="M6373" s="124"/>
      <c r="N6373" s="193">
        <v>0</v>
      </c>
      <c r="O6373" s="193">
        <v>621</v>
      </c>
      <c r="P6373" s="124" t="s">
        <v>1314</v>
      </c>
    </row>
    <row r="6374" spans="1:16" ht="51">
      <c r="A6374" s="257">
        <v>373</v>
      </c>
      <c r="B6374" s="124"/>
      <c r="C6374" s="125" t="s">
        <v>1269</v>
      </c>
      <c r="D6374" s="191">
        <v>43286</v>
      </c>
      <c r="E6374" s="124" t="s">
        <v>12364</v>
      </c>
      <c r="F6374" s="124" t="s">
        <v>3</v>
      </c>
      <c r="G6374" s="124">
        <v>1637244</v>
      </c>
      <c r="H6374" s="124"/>
      <c r="I6374" s="128" t="s">
        <v>14190</v>
      </c>
      <c r="J6374" s="124"/>
      <c r="K6374" s="124"/>
      <c r="L6374" s="124"/>
      <c r="M6374" s="124"/>
      <c r="N6374" s="193">
        <v>0</v>
      </c>
      <c r="O6374" s="193">
        <v>16614.46</v>
      </c>
      <c r="P6374" s="124" t="s">
        <v>1314</v>
      </c>
    </row>
    <row r="6375" spans="1:16" ht="51">
      <c r="A6375" s="257" t="s">
        <v>619</v>
      </c>
      <c r="B6375" s="124"/>
      <c r="C6375" s="125" t="s">
        <v>713</v>
      </c>
      <c r="D6375" s="191">
        <v>43286</v>
      </c>
      <c r="E6375" s="124" t="s">
        <v>12365</v>
      </c>
      <c r="F6375" s="124" t="s">
        <v>3</v>
      </c>
      <c r="G6375" s="124">
        <v>1637246</v>
      </c>
      <c r="H6375" s="124"/>
      <c r="I6375" s="128" t="s">
        <v>14191</v>
      </c>
      <c r="J6375" s="124"/>
      <c r="K6375" s="124"/>
      <c r="L6375" s="124"/>
      <c r="M6375" s="124"/>
      <c r="N6375" s="193">
        <v>0</v>
      </c>
      <c r="O6375" s="193">
        <v>6138.24</v>
      </c>
      <c r="P6375" s="124" t="s">
        <v>1314</v>
      </c>
    </row>
    <row r="6376" spans="1:16" ht="51">
      <c r="A6376" s="257" t="s">
        <v>619</v>
      </c>
      <c r="B6376" s="124"/>
      <c r="C6376" s="125" t="s">
        <v>713</v>
      </c>
      <c r="D6376" s="191">
        <v>43286</v>
      </c>
      <c r="E6376" s="124" t="s">
        <v>12366</v>
      </c>
      <c r="F6376" s="124" t="s">
        <v>3</v>
      </c>
      <c r="G6376" s="124">
        <v>1637247</v>
      </c>
      <c r="H6376" s="124"/>
      <c r="I6376" s="128" t="s">
        <v>14192</v>
      </c>
      <c r="J6376" s="124"/>
      <c r="K6376" s="124"/>
      <c r="L6376" s="124"/>
      <c r="M6376" s="124"/>
      <c r="N6376" s="193">
        <v>0</v>
      </c>
      <c r="O6376" s="193">
        <v>6138.24</v>
      </c>
      <c r="P6376" s="124" t="s">
        <v>1314</v>
      </c>
    </row>
    <row r="6377" spans="1:16" ht="51">
      <c r="A6377" s="257" t="s">
        <v>619</v>
      </c>
      <c r="B6377" s="124"/>
      <c r="C6377" s="125" t="s">
        <v>713</v>
      </c>
      <c r="D6377" s="191">
        <v>43286</v>
      </c>
      <c r="E6377" s="124" t="s">
        <v>12367</v>
      </c>
      <c r="F6377" s="124" t="s">
        <v>3</v>
      </c>
      <c r="G6377" s="124">
        <v>1637250</v>
      </c>
      <c r="H6377" s="124"/>
      <c r="I6377" s="128" t="s">
        <v>14193</v>
      </c>
      <c r="J6377" s="124"/>
      <c r="K6377" s="124"/>
      <c r="L6377" s="124"/>
      <c r="M6377" s="124"/>
      <c r="N6377" s="193">
        <v>0</v>
      </c>
      <c r="O6377" s="193">
        <v>6719.4400000000005</v>
      </c>
      <c r="P6377" s="124" t="s">
        <v>1314</v>
      </c>
    </row>
    <row r="6378" spans="1:16" ht="51">
      <c r="A6378" s="257" t="s">
        <v>619</v>
      </c>
      <c r="B6378" s="124"/>
      <c r="C6378" s="125" t="s">
        <v>713</v>
      </c>
      <c r="D6378" s="191">
        <v>43286</v>
      </c>
      <c r="E6378" s="124" t="s">
        <v>12368</v>
      </c>
      <c r="F6378" s="124" t="s">
        <v>3</v>
      </c>
      <c r="G6378" s="124">
        <v>1637252</v>
      </c>
      <c r="H6378" s="124"/>
      <c r="I6378" s="128" t="s">
        <v>14194</v>
      </c>
      <c r="J6378" s="124"/>
      <c r="K6378" s="124"/>
      <c r="L6378" s="124"/>
      <c r="M6378" s="124"/>
      <c r="N6378" s="193">
        <v>0</v>
      </c>
      <c r="O6378" s="193">
        <v>6719.4400000000005</v>
      </c>
      <c r="P6378" s="124" t="s">
        <v>1314</v>
      </c>
    </row>
    <row r="6379" spans="1:16" ht="51">
      <c r="A6379" s="257">
        <v>25</v>
      </c>
      <c r="B6379" s="124"/>
      <c r="C6379" s="125" t="s">
        <v>694</v>
      </c>
      <c r="D6379" s="191">
        <v>43286</v>
      </c>
      <c r="E6379" s="124" t="s">
        <v>12369</v>
      </c>
      <c r="F6379" s="124" t="s">
        <v>3</v>
      </c>
      <c r="G6379" s="124">
        <v>1637282</v>
      </c>
      <c r="H6379" s="124"/>
      <c r="I6379" s="128" t="s">
        <v>14195</v>
      </c>
      <c r="J6379" s="124"/>
      <c r="K6379" s="124"/>
      <c r="L6379" s="124"/>
      <c r="M6379" s="124"/>
      <c r="N6379" s="193">
        <v>0</v>
      </c>
      <c r="O6379" s="193">
        <v>112219.24</v>
      </c>
      <c r="P6379" s="124" t="s">
        <v>1314</v>
      </c>
    </row>
    <row r="6380" spans="1:16" ht="63.75">
      <c r="A6380" s="257" t="s">
        <v>619</v>
      </c>
      <c r="B6380" s="124"/>
      <c r="C6380" s="125" t="s">
        <v>713</v>
      </c>
      <c r="D6380" s="191">
        <v>43286</v>
      </c>
      <c r="E6380" s="124" t="s">
        <v>12370</v>
      </c>
      <c r="F6380" s="124" t="s">
        <v>3</v>
      </c>
      <c r="G6380" s="124">
        <v>1637293</v>
      </c>
      <c r="H6380" s="124"/>
      <c r="I6380" s="128" t="s">
        <v>14196</v>
      </c>
      <c r="J6380" s="124"/>
      <c r="K6380" s="124"/>
      <c r="L6380" s="124"/>
      <c r="M6380" s="124"/>
      <c r="N6380" s="193">
        <v>0</v>
      </c>
      <c r="O6380" s="193">
        <v>10162.050000000001</v>
      </c>
      <c r="P6380" s="124" t="s">
        <v>1314</v>
      </c>
    </row>
    <row r="6381" spans="1:16" ht="51">
      <c r="A6381" s="257">
        <v>47</v>
      </c>
      <c r="B6381" s="124"/>
      <c r="C6381" s="125" t="s">
        <v>699</v>
      </c>
      <c r="D6381" s="191">
        <v>43286</v>
      </c>
      <c r="E6381" s="124" t="s">
        <v>12371</v>
      </c>
      <c r="F6381" s="124" t="s">
        <v>3</v>
      </c>
      <c r="G6381" s="124">
        <v>1637298</v>
      </c>
      <c r="H6381" s="124"/>
      <c r="I6381" s="128" t="s">
        <v>14197</v>
      </c>
      <c r="J6381" s="124"/>
      <c r="K6381" s="124"/>
      <c r="L6381" s="124"/>
      <c r="M6381" s="124"/>
      <c r="N6381" s="193">
        <v>0</v>
      </c>
      <c r="O6381" s="193">
        <v>3707</v>
      </c>
      <c r="P6381" s="124" t="s">
        <v>1314</v>
      </c>
    </row>
    <row r="6382" spans="1:16" ht="51">
      <c r="A6382" s="257" t="s">
        <v>619</v>
      </c>
      <c r="B6382" s="124"/>
      <c r="C6382" s="125" t="s">
        <v>713</v>
      </c>
      <c r="D6382" s="191">
        <v>43286</v>
      </c>
      <c r="E6382" s="124" t="s">
        <v>12372</v>
      </c>
      <c r="F6382" s="124" t="s">
        <v>3</v>
      </c>
      <c r="G6382" s="124">
        <v>1637202</v>
      </c>
      <c r="H6382" s="124"/>
      <c r="I6382" s="128" t="s">
        <v>14198</v>
      </c>
      <c r="J6382" s="124"/>
      <c r="K6382" s="124"/>
      <c r="L6382" s="124"/>
      <c r="M6382" s="124"/>
      <c r="N6382" s="193">
        <v>0</v>
      </c>
      <c r="O6382" s="193">
        <v>2201.66</v>
      </c>
      <c r="P6382" s="124" t="s">
        <v>1314</v>
      </c>
    </row>
    <row r="6383" spans="1:16" ht="51">
      <c r="A6383" s="257" t="s">
        <v>619</v>
      </c>
      <c r="B6383" s="124"/>
      <c r="C6383" s="125" t="s">
        <v>713</v>
      </c>
      <c r="D6383" s="191">
        <v>43286</v>
      </c>
      <c r="E6383" s="124" t="s">
        <v>12373</v>
      </c>
      <c r="F6383" s="124" t="s">
        <v>1315</v>
      </c>
      <c r="G6383" s="124">
        <v>18301924</v>
      </c>
      <c r="H6383" s="124"/>
      <c r="I6383" s="128" t="s">
        <v>14199</v>
      </c>
      <c r="J6383" s="124"/>
      <c r="K6383" s="124"/>
      <c r="L6383" s="124"/>
      <c r="M6383" s="124"/>
      <c r="N6383" s="193">
        <v>0</v>
      </c>
      <c r="O6383" s="193">
        <v>544.32000000000005</v>
      </c>
      <c r="P6383" s="124" t="s">
        <v>1314</v>
      </c>
    </row>
    <row r="6384" spans="1:16" ht="51">
      <c r="A6384" s="257" t="s">
        <v>620</v>
      </c>
      <c r="B6384" s="124"/>
      <c r="C6384" s="125" t="s">
        <v>714</v>
      </c>
      <c r="D6384" s="191">
        <v>43286</v>
      </c>
      <c r="E6384" s="124" t="s">
        <v>12374</v>
      </c>
      <c r="F6384" s="124" t="s">
        <v>1315</v>
      </c>
      <c r="G6384" s="124">
        <v>18301932</v>
      </c>
      <c r="H6384" s="124"/>
      <c r="I6384" s="128" t="s">
        <v>14200</v>
      </c>
      <c r="J6384" s="124"/>
      <c r="K6384" s="124"/>
      <c r="L6384" s="124"/>
      <c r="M6384" s="124"/>
      <c r="N6384" s="193">
        <v>0</v>
      </c>
      <c r="O6384" s="193">
        <v>948.65</v>
      </c>
      <c r="P6384" s="124" t="s">
        <v>1314</v>
      </c>
    </row>
    <row r="6385" spans="1:16" ht="63.75">
      <c r="A6385" s="257">
        <v>373</v>
      </c>
      <c r="B6385" s="124"/>
      <c r="C6385" s="125" t="s">
        <v>1269</v>
      </c>
      <c r="D6385" s="191">
        <v>43286</v>
      </c>
      <c r="E6385" s="124" t="s">
        <v>12375</v>
      </c>
      <c r="F6385" s="124" t="s">
        <v>1315</v>
      </c>
      <c r="G6385" s="124">
        <v>18287739</v>
      </c>
      <c r="H6385" s="124"/>
      <c r="I6385" s="128" t="s">
        <v>14201</v>
      </c>
      <c r="J6385" s="124"/>
      <c r="K6385" s="124"/>
      <c r="L6385" s="124"/>
      <c r="M6385" s="124"/>
      <c r="N6385" s="193">
        <v>0</v>
      </c>
      <c r="O6385" s="193">
        <v>1720851.08</v>
      </c>
      <c r="P6385" s="124" t="s">
        <v>1314</v>
      </c>
    </row>
    <row r="6386" spans="1:16" ht="76.5">
      <c r="A6386" s="257" t="s">
        <v>620</v>
      </c>
      <c r="B6386" s="124"/>
      <c r="C6386" s="125" t="s">
        <v>714</v>
      </c>
      <c r="D6386" s="191">
        <v>43286</v>
      </c>
      <c r="E6386" s="124" t="s">
        <v>12376</v>
      </c>
      <c r="F6386" s="124" t="s">
        <v>1256</v>
      </c>
      <c r="G6386" s="124">
        <v>18285012</v>
      </c>
      <c r="H6386" s="124"/>
      <c r="I6386" s="128" t="s">
        <v>14202</v>
      </c>
      <c r="J6386" s="124"/>
      <c r="K6386" s="124"/>
      <c r="L6386" s="124"/>
      <c r="M6386" s="124"/>
      <c r="N6386" s="193">
        <v>0</v>
      </c>
      <c r="O6386" s="193">
        <v>9448</v>
      </c>
      <c r="P6386" s="124" t="s">
        <v>1314</v>
      </c>
    </row>
    <row r="6387" spans="1:16" ht="89.25">
      <c r="A6387" s="257">
        <v>513</v>
      </c>
      <c r="B6387" s="124"/>
      <c r="C6387" s="125" t="s">
        <v>201</v>
      </c>
      <c r="D6387" s="191">
        <v>43286</v>
      </c>
      <c r="E6387" s="124" t="s">
        <v>12377</v>
      </c>
      <c r="F6387" s="124" t="s">
        <v>15</v>
      </c>
      <c r="G6387" s="124">
        <v>5392</v>
      </c>
      <c r="H6387" s="124"/>
      <c r="I6387" s="128" t="s">
        <v>14203</v>
      </c>
      <c r="J6387" s="124"/>
      <c r="K6387" s="124"/>
      <c r="L6387" s="124"/>
      <c r="M6387" s="124"/>
      <c r="N6387" s="193">
        <v>166527.10999999999</v>
      </c>
      <c r="O6387" s="193">
        <v>0</v>
      </c>
      <c r="P6387" s="124" t="s">
        <v>1314</v>
      </c>
    </row>
    <row r="6388" spans="1:16" ht="89.25">
      <c r="A6388" s="257">
        <v>513</v>
      </c>
      <c r="B6388" s="124"/>
      <c r="C6388" s="125" t="s">
        <v>201</v>
      </c>
      <c r="D6388" s="191">
        <v>43286</v>
      </c>
      <c r="E6388" s="124" t="s">
        <v>12378</v>
      </c>
      <c r="F6388" s="124" t="s">
        <v>15</v>
      </c>
      <c r="G6388" s="124">
        <v>5394</v>
      </c>
      <c r="H6388" s="124"/>
      <c r="I6388" s="128" t="s">
        <v>14204</v>
      </c>
      <c r="J6388" s="124"/>
      <c r="K6388" s="124"/>
      <c r="L6388" s="124"/>
      <c r="M6388" s="124"/>
      <c r="N6388" s="193">
        <v>297208.19</v>
      </c>
      <c r="O6388" s="193">
        <v>0</v>
      </c>
      <c r="P6388" s="124" t="s">
        <v>1314</v>
      </c>
    </row>
    <row r="6389" spans="1:16" ht="89.25">
      <c r="A6389" s="257">
        <v>513</v>
      </c>
      <c r="B6389" s="124"/>
      <c r="C6389" s="125" t="s">
        <v>201</v>
      </c>
      <c r="D6389" s="191">
        <v>43286</v>
      </c>
      <c r="E6389" s="124" t="s">
        <v>12379</v>
      </c>
      <c r="F6389" s="124" t="s">
        <v>15</v>
      </c>
      <c r="G6389" s="124">
        <v>5391</v>
      </c>
      <c r="H6389" s="124"/>
      <c r="I6389" s="128" t="s">
        <v>14205</v>
      </c>
      <c r="J6389" s="124"/>
      <c r="K6389" s="124"/>
      <c r="L6389" s="124"/>
      <c r="M6389" s="124"/>
      <c r="N6389" s="193">
        <v>348.48</v>
      </c>
      <c r="O6389" s="193">
        <v>0</v>
      </c>
      <c r="P6389" s="124" t="s">
        <v>1314</v>
      </c>
    </row>
    <row r="6390" spans="1:16" ht="89.25">
      <c r="A6390" s="257">
        <v>576</v>
      </c>
      <c r="B6390" s="124"/>
      <c r="C6390" s="125" t="s">
        <v>852</v>
      </c>
      <c r="D6390" s="191">
        <v>43286</v>
      </c>
      <c r="E6390" s="124" t="s">
        <v>12380</v>
      </c>
      <c r="F6390" s="124" t="s">
        <v>15</v>
      </c>
      <c r="G6390" s="124">
        <v>5396</v>
      </c>
      <c r="H6390" s="124"/>
      <c r="I6390" s="128" t="s">
        <v>14206</v>
      </c>
      <c r="J6390" s="124"/>
      <c r="K6390" s="124"/>
      <c r="L6390" s="124"/>
      <c r="M6390" s="124"/>
      <c r="N6390" s="193">
        <v>276.79000000000002</v>
      </c>
      <c r="O6390" s="193">
        <v>0</v>
      </c>
      <c r="P6390" s="124" t="s">
        <v>1314</v>
      </c>
    </row>
    <row r="6391" spans="1:16" ht="51">
      <c r="A6391" s="257">
        <v>10</v>
      </c>
      <c r="B6391" s="124"/>
      <c r="C6391" s="125" t="s">
        <v>690</v>
      </c>
      <c r="D6391" s="191">
        <v>43286</v>
      </c>
      <c r="E6391" s="124" t="s">
        <v>12381</v>
      </c>
      <c r="F6391" s="124" t="s">
        <v>6</v>
      </c>
      <c r="G6391" s="124">
        <v>777483</v>
      </c>
      <c r="H6391" s="124"/>
      <c r="I6391" s="128" t="s">
        <v>14207</v>
      </c>
      <c r="J6391" s="124"/>
      <c r="K6391" s="124"/>
      <c r="L6391" s="124"/>
      <c r="M6391" s="124"/>
      <c r="N6391" s="193">
        <v>0</v>
      </c>
      <c r="O6391" s="193">
        <v>45927.7</v>
      </c>
      <c r="P6391" s="124" t="s">
        <v>1314</v>
      </c>
    </row>
    <row r="6392" spans="1:16" ht="63.75">
      <c r="A6392" s="257">
        <v>10</v>
      </c>
      <c r="B6392" s="124"/>
      <c r="C6392" s="125" t="s">
        <v>690</v>
      </c>
      <c r="D6392" s="191">
        <v>43286</v>
      </c>
      <c r="E6392" s="124" t="s">
        <v>12382</v>
      </c>
      <c r="F6392" s="124" t="s">
        <v>6</v>
      </c>
      <c r="G6392" s="124">
        <v>777485</v>
      </c>
      <c r="H6392" s="124"/>
      <c r="I6392" s="128" t="s">
        <v>14208</v>
      </c>
      <c r="J6392" s="124"/>
      <c r="K6392" s="124"/>
      <c r="L6392" s="124"/>
      <c r="M6392" s="124"/>
      <c r="N6392" s="193">
        <v>0</v>
      </c>
      <c r="O6392" s="193">
        <v>39039.71</v>
      </c>
      <c r="P6392" s="124" t="s">
        <v>1314</v>
      </c>
    </row>
    <row r="6393" spans="1:16" ht="51">
      <c r="A6393" s="257">
        <v>10</v>
      </c>
      <c r="B6393" s="124"/>
      <c r="C6393" s="125" t="s">
        <v>690</v>
      </c>
      <c r="D6393" s="191">
        <v>43286</v>
      </c>
      <c r="E6393" s="124" t="s">
        <v>12383</v>
      </c>
      <c r="F6393" s="124" t="s">
        <v>15</v>
      </c>
      <c r="G6393" s="124">
        <v>777484</v>
      </c>
      <c r="H6393" s="124"/>
      <c r="I6393" s="128" t="s">
        <v>14209</v>
      </c>
      <c r="J6393" s="124"/>
      <c r="K6393" s="124"/>
      <c r="L6393" s="124"/>
      <c r="M6393" s="124"/>
      <c r="N6393" s="193">
        <v>50</v>
      </c>
      <c r="O6393" s="193">
        <v>0</v>
      </c>
      <c r="P6393" s="124" t="s">
        <v>1314</v>
      </c>
    </row>
    <row r="6394" spans="1:16" ht="63.75">
      <c r="A6394" s="257">
        <v>10</v>
      </c>
      <c r="B6394" s="124"/>
      <c r="C6394" s="125" t="s">
        <v>690</v>
      </c>
      <c r="D6394" s="191">
        <v>43286</v>
      </c>
      <c r="E6394" s="124" t="s">
        <v>12384</v>
      </c>
      <c r="F6394" s="124" t="s">
        <v>15</v>
      </c>
      <c r="G6394" s="124">
        <v>777486</v>
      </c>
      <c r="H6394" s="124"/>
      <c r="I6394" s="128" t="s">
        <v>14210</v>
      </c>
      <c r="J6394" s="124"/>
      <c r="K6394" s="124"/>
      <c r="L6394" s="124"/>
      <c r="M6394" s="124"/>
      <c r="N6394" s="193">
        <v>50</v>
      </c>
      <c r="O6394" s="193">
        <v>0</v>
      </c>
      <c r="P6394" s="124" t="s">
        <v>1314</v>
      </c>
    </row>
    <row r="6395" spans="1:16" ht="76.5">
      <c r="A6395" s="257">
        <v>25</v>
      </c>
      <c r="B6395" s="124"/>
      <c r="C6395" s="125" t="s">
        <v>694</v>
      </c>
      <c r="D6395" s="191">
        <v>43286</v>
      </c>
      <c r="E6395" s="124" t="s">
        <v>12385</v>
      </c>
      <c r="F6395" s="124" t="s">
        <v>1315</v>
      </c>
      <c r="G6395" s="124">
        <v>18284827</v>
      </c>
      <c r="H6395" s="124"/>
      <c r="I6395" s="128" t="s">
        <v>14211</v>
      </c>
      <c r="J6395" s="124"/>
      <c r="K6395" s="124"/>
      <c r="L6395" s="124"/>
      <c r="M6395" s="124"/>
      <c r="N6395" s="193">
        <v>31.86</v>
      </c>
      <c r="O6395" s="193">
        <v>0</v>
      </c>
      <c r="P6395" s="124" t="s">
        <v>1314</v>
      </c>
    </row>
    <row r="6396" spans="1:16" ht="76.5">
      <c r="A6396" s="257">
        <v>25</v>
      </c>
      <c r="B6396" s="124"/>
      <c r="C6396" s="125" t="s">
        <v>694</v>
      </c>
      <c r="D6396" s="191">
        <v>43286</v>
      </c>
      <c r="E6396" s="124" t="s">
        <v>12386</v>
      </c>
      <c r="F6396" s="124" t="s">
        <v>1315</v>
      </c>
      <c r="G6396" s="124">
        <v>18284828</v>
      </c>
      <c r="H6396" s="124"/>
      <c r="I6396" s="128" t="s">
        <v>14212</v>
      </c>
      <c r="J6396" s="124"/>
      <c r="K6396" s="124"/>
      <c r="L6396" s="124"/>
      <c r="M6396" s="124"/>
      <c r="N6396" s="193">
        <v>7.6</v>
      </c>
      <c r="O6396" s="193">
        <v>0</v>
      </c>
      <c r="P6396" s="124" t="s">
        <v>1314</v>
      </c>
    </row>
    <row r="6397" spans="1:16" ht="76.5">
      <c r="A6397" s="257">
        <v>25</v>
      </c>
      <c r="B6397" s="124"/>
      <c r="C6397" s="125" t="s">
        <v>694</v>
      </c>
      <c r="D6397" s="191">
        <v>43286</v>
      </c>
      <c r="E6397" s="124" t="s">
        <v>12387</v>
      </c>
      <c r="F6397" s="124" t="s">
        <v>1315</v>
      </c>
      <c r="G6397" s="124">
        <v>18284829</v>
      </c>
      <c r="H6397" s="124"/>
      <c r="I6397" s="128" t="s">
        <v>14213</v>
      </c>
      <c r="J6397" s="124"/>
      <c r="K6397" s="124"/>
      <c r="L6397" s="124"/>
      <c r="M6397" s="124"/>
      <c r="N6397" s="193">
        <v>72034.429999999993</v>
      </c>
      <c r="O6397" s="193">
        <v>0</v>
      </c>
      <c r="P6397" s="124" t="s">
        <v>1314</v>
      </c>
    </row>
    <row r="6398" spans="1:16" ht="76.5">
      <c r="A6398" s="257">
        <v>25</v>
      </c>
      <c r="B6398" s="124"/>
      <c r="C6398" s="125" t="s">
        <v>694</v>
      </c>
      <c r="D6398" s="191">
        <v>43286</v>
      </c>
      <c r="E6398" s="124" t="s">
        <v>12388</v>
      </c>
      <c r="F6398" s="124" t="s">
        <v>1315</v>
      </c>
      <c r="G6398" s="124">
        <v>18284830</v>
      </c>
      <c r="H6398" s="124"/>
      <c r="I6398" s="128" t="s">
        <v>14214</v>
      </c>
      <c r="J6398" s="124"/>
      <c r="K6398" s="124"/>
      <c r="L6398" s="124"/>
      <c r="M6398" s="124"/>
      <c r="N6398" s="193">
        <v>110689.1</v>
      </c>
      <c r="O6398" s="193">
        <v>0</v>
      </c>
      <c r="P6398" s="124" t="s">
        <v>1314</v>
      </c>
    </row>
    <row r="6399" spans="1:16" ht="76.5">
      <c r="A6399" s="257">
        <v>25</v>
      </c>
      <c r="B6399" s="124"/>
      <c r="C6399" s="125" t="s">
        <v>694</v>
      </c>
      <c r="D6399" s="191">
        <v>43286</v>
      </c>
      <c r="E6399" s="124" t="s">
        <v>12389</v>
      </c>
      <c r="F6399" s="124" t="s">
        <v>1315</v>
      </c>
      <c r="G6399" s="124">
        <v>18284845</v>
      </c>
      <c r="H6399" s="124"/>
      <c r="I6399" s="128" t="s">
        <v>14215</v>
      </c>
      <c r="J6399" s="124"/>
      <c r="K6399" s="124"/>
      <c r="L6399" s="124"/>
      <c r="M6399" s="124"/>
      <c r="N6399" s="193">
        <v>536643.83999999997</v>
      </c>
      <c r="O6399" s="193">
        <v>0</v>
      </c>
      <c r="P6399" s="124" t="s">
        <v>1314</v>
      </c>
    </row>
    <row r="6400" spans="1:16" ht="76.5">
      <c r="A6400" s="257">
        <v>25</v>
      </c>
      <c r="B6400" s="124"/>
      <c r="C6400" s="125" t="s">
        <v>694</v>
      </c>
      <c r="D6400" s="191">
        <v>43286</v>
      </c>
      <c r="E6400" s="124" t="s">
        <v>12390</v>
      </c>
      <c r="F6400" s="124" t="s">
        <v>1315</v>
      </c>
      <c r="G6400" s="124">
        <v>18284847</v>
      </c>
      <c r="H6400" s="124"/>
      <c r="I6400" s="128" t="s">
        <v>14216</v>
      </c>
      <c r="J6400" s="124"/>
      <c r="K6400" s="124"/>
      <c r="L6400" s="124"/>
      <c r="M6400" s="124"/>
      <c r="N6400" s="193">
        <v>63356.160000000003</v>
      </c>
      <c r="O6400" s="193">
        <v>0</v>
      </c>
      <c r="P6400" s="124" t="s">
        <v>1314</v>
      </c>
    </row>
    <row r="6401" spans="1:16" ht="63.75">
      <c r="A6401" s="257">
        <v>10</v>
      </c>
      <c r="B6401" s="124"/>
      <c r="C6401" s="125" t="s">
        <v>690</v>
      </c>
      <c r="D6401" s="191">
        <v>43286</v>
      </c>
      <c r="E6401" s="124" t="s">
        <v>12391</v>
      </c>
      <c r="F6401" s="124" t="s">
        <v>6</v>
      </c>
      <c r="G6401" s="124">
        <v>777873</v>
      </c>
      <c r="H6401" s="124"/>
      <c r="I6401" s="128" t="s">
        <v>14217</v>
      </c>
      <c r="J6401" s="124"/>
      <c r="K6401" s="124"/>
      <c r="L6401" s="124"/>
      <c r="M6401" s="124"/>
      <c r="N6401" s="193">
        <v>0</v>
      </c>
      <c r="O6401" s="193">
        <v>29875.919999999998</v>
      </c>
      <c r="P6401" s="124" t="s">
        <v>1314</v>
      </c>
    </row>
    <row r="6402" spans="1:16" ht="63.75">
      <c r="A6402" s="257">
        <v>10</v>
      </c>
      <c r="B6402" s="124"/>
      <c r="C6402" s="125" t="s">
        <v>690</v>
      </c>
      <c r="D6402" s="191">
        <v>43286</v>
      </c>
      <c r="E6402" s="124" t="s">
        <v>12392</v>
      </c>
      <c r="F6402" s="124" t="s">
        <v>6</v>
      </c>
      <c r="G6402" s="124">
        <v>777875</v>
      </c>
      <c r="H6402" s="124"/>
      <c r="I6402" s="128" t="s">
        <v>14218</v>
      </c>
      <c r="J6402" s="124"/>
      <c r="K6402" s="124"/>
      <c r="L6402" s="124"/>
      <c r="M6402" s="124"/>
      <c r="N6402" s="193">
        <v>0</v>
      </c>
      <c r="O6402" s="193">
        <v>13142.18</v>
      </c>
      <c r="P6402" s="124" t="s">
        <v>1314</v>
      </c>
    </row>
    <row r="6403" spans="1:16" ht="63.75">
      <c r="A6403" s="257">
        <v>10</v>
      </c>
      <c r="B6403" s="124"/>
      <c r="C6403" s="125" t="s">
        <v>690</v>
      </c>
      <c r="D6403" s="191">
        <v>43286</v>
      </c>
      <c r="E6403" s="124" t="s">
        <v>12393</v>
      </c>
      <c r="F6403" s="124" t="s">
        <v>6</v>
      </c>
      <c r="G6403" s="124">
        <v>777877</v>
      </c>
      <c r="H6403" s="124"/>
      <c r="I6403" s="128" t="s">
        <v>14219</v>
      </c>
      <c r="J6403" s="124"/>
      <c r="K6403" s="124"/>
      <c r="L6403" s="124"/>
      <c r="M6403" s="124"/>
      <c r="N6403" s="193">
        <v>0</v>
      </c>
      <c r="O6403" s="193">
        <v>31937.69</v>
      </c>
      <c r="P6403" s="124" t="s">
        <v>1314</v>
      </c>
    </row>
    <row r="6404" spans="1:16" ht="63.75">
      <c r="A6404" s="257">
        <v>10</v>
      </c>
      <c r="B6404" s="124"/>
      <c r="C6404" s="125" t="s">
        <v>690</v>
      </c>
      <c r="D6404" s="191">
        <v>43286</v>
      </c>
      <c r="E6404" s="124" t="s">
        <v>12394</v>
      </c>
      <c r="F6404" s="124" t="s">
        <v>6</v>
      </c>
      <c r="G6404" s="124">
        <v>777879</v>
      </c>
      <c r="H6404" s="124"/>
      <c r="I6404" s="128" t="s">
        <v>14220</v>
      </c>
      <c r="J6404" s="124"/>
      <c r="K6404" s="124"/>
      <c r="L6404" s="124"/>
      <c r="M6404" s="124"/>
      <c r="N6404" s="193">
        <v>0</v>
      </c>
      <c r="O6404" s="193">
        <v>6654.2</v>
      </c>
      <c r="P6404" s="124" t="s">
        <v>1314</v>
      </c>
    </row>
    <row r="6405" spans="1:16" ht="51">
      <c r="A6405" s="257">
        <v>10</v>
      </c>
      <c r="B6405" s="124"/>
      <c r="C6405" s="125" t="s">
        <v>690</v>
      </c>
      <c r="D6405" s="191">
        <v>43286</v>
      </c>
      <c r="E6405" s="124" t="s">
        <v>12395</v>
      </c>
      <c r="F6405" s="124" t="s">
        <v>6</v>
      </c>
      <c r="G6405" s="124">
        <v>777999</v>
      </c>
      <c r="H6405" s="124"/>
      <c r="I6405" s="128" t="s">
        <v>14221</v>
      </c>
      <c r="J6405" s="124"/>
      <c r="K6405" s="124"/>
      <c r="L6405" s="124"/>
      <c r="M6405" s="124"/>
      <c r="N6405" s="193">
        <v>0</v>
      </c>
      <c r="O6405" s="193">
        <v>43108.31</v>
      </c>
      <c r="P6405" s="124" t="s">
        <v>1314</v>
      </c>
    </row>
    <row r="6406" spans="1:16" ht="76.5">
      <c r="A6406" s="257" t="s">
        <v>620</v>
      </c>
      <c r="B6406" s="124"/>
      <c r="C6406" s="125" t="s">
        <v>714</v>
      </c>
      <c r="D6406" s="191">
        <v>43286</v>
      </c>
      <c r="E6406" s="124" t="s">
        <v>12396</v>
      </c>
      <c r="F6406" s="124" t="s">
        <v>6</v>
      </c>
      <c r="G6406" s="124">
        <v>994582</v>
      </c>
      <c r="H6406" s="124"/>
      <c r="I6406" s="128" t="s">
        <v>14222</v>
      </c>
      <c r="J6406" s="124"/>
      <c r="K6406" s="124"/>
      <c r="L6406" s="124"/>
      <c r="M6406" s="124"/>
      <c r="N6406" s="193">
        <v>0</v>
      </c>
      <c r="O6406" s="193">
        <v>50000</v>
      </c>
      <c r="P6406" s="124" t="s">
        <v>1314</v>
      </c>
    </row>
    <row r="6407" spans="1:16" ht="63.75">
      <c r="A6407" s="257">
        <v>10</v>
      </c>
      <c r="B6407" s="124"/>
      <c r="C6407" s="125" t="s">
        <v>690</v>
      </c>
      <c r="D6407" s="191">
        <v>43286</v>
      </c>
      <c r="E6407" s="124" t="s">
        <v>12397</v>
      </c>
      <c r="F6407" s="124" t="s">
        <v>15</v>
      </c>
      <c r="G6407" s="124">
        <v>777874</v>
      </c>
      <c r="H6407" s="124"/>
      <c r="I6407" s="128" t="s">
        <v>14223</v>
      </c>
      <c r="J6407" s="124"/>
      <c r="K6407" s="124"/>
      <c r="L6407" s="124"/>
      <c r="M6407" s="124"/>
      <c r="N6407" s="193">
        <v>50</v>
      </c>
      <c r="O6407" s="193">
        <v>0</v>
      </c>
      <c r="P6407" s="124" t="s">
        <v>1314</v>
      </c>
    </row>
    <row r="6408" spans="1:16" ht="63.75">
      <c r="A6408" s="257">
        <v>10</v>
      </c>
      <c r="B6408" s="124"/>
      <c r="C6408" s="125" t="s">
        <v>690</v>
      </c>
      <c r="D6408" s="191">
        <v>43286</v>
      </c>
      <c r="E6408" s="124" t="s">
        <v>12398</v>
      </c>
      <c r="F6408" s="124" t="s">
        <v>15</v>
      </c>
      <c r="G6408" s="124">
        <v>777876</v>
      </c>
      <c r="H6408" s="124"/>
      <c r="I6408" s="128" t="s">
        <v>14224</v>
      </c>
      <c r="J6408" s="124"/>
      <c r="K6408" s="124"/>
      <c r="L6408" s="124"/>
      <c r="M6408" s="124"/>
      <c r="N6408" s="193">
        <v>50</v>
      </c>
      <c r="O6408" s="193">
        <v>0</v>
      </c>
      <c r="P6408" s="124" t="s">
        <v>1314</v>
      </c>
    </row>
    <row r="6409" spans="1:16" ht="63.75">
      <c r="A6409" s="257">
        <v>10</v>
      </c>
      <c r="B6409" s="124"/>
      <c r="C6409" s="125" t="s">
        <v>690</v>
      </c>
      <c r="D6409" s="191">
        <v>43286</v>
      </c>
      <c r="E6409" s="124" t="s">
        <v>12399</v>
      </c>
      <c r="F6409" s="124" t="s">
        <v>15</v>
      </c>
      <c r="G6409" s="124">
        <v>777878</v>
      </c>
      <c r="H6409" s="124"/>
      <c r="I6409" s="128" t="s">
        <v>14225</v>
      </c>
      <c r="J6409" s="124"/>
      <c r="K6409" s="124"/>
      <c r="L6409" s="124"/>
      <c r="M6409" s="124"/>
      <c r="N6409" s="193">
        <v>50</v>
      </c>
      <c r="O6409" s="193">
        <v>0</v>
      </c>
      <c r="P6409" s="124" t="s">
        <v>1314</v>
      </c>
    </row>
    <row r="6410" spans="1:16" ht="63.75">
      <c r="A6410" s="257">
        <v>10</v>
      </c>
      <c r="B6410" s="124"/>
      <c r="C6410" s="125" t="s">
        <v>690</v>
      </c>
      <c r="D6410" s="191">
        <v>43286</v>
      </c>
      <c r="E6410" s="124" t="s">
        <v>12400</v>
      </c>
      <c r="F6410" s="124" t="s">
        <v>15</v>
      </c>
      <c r="G6410" s="124">
        <v>777880</v>
      </c>
      <c r="H6410" s="124"/>
      <c r="I6410" s="128" t="s">
        <v>14226</v>
      </c>
      <c r="J6410" s="124"/>
      <c r="K6410" s="124"/>
      <c r="L6410" s="124"/>
      <c r="M6410" s="124"/>
      <c r="N6410" s="193">
        <v>50</v>
      </c>
      <c r="O6410" s="193">
        <v>0</v>
      </c>
      <c r="P6410" s="124" t="s">
        <v>1314</v>
      </c>
    </row>
    <row r="6411" spans="1:16" ht="51">
      <c r="A6411" s="257">
        <v>10</v>
      </c>
      <c r="B6411" s="124"/>
      <c r="C6411" s="125" t="s">
        <v>690</v>
      </c>
      <c r="D6411" s="191">
        <v>43286</v>
      </c>
      <c r="E6411" s="124" t="s">
        <v>12401</v>
      </c>
      <c r="F6411" s="124" t="s">
        <v>15</v>
      </c>
      <c r="G6411" s="124">
        <v>778000</v>
      </c>
      <c r="H6411" s="124"/>
      <c r="I6411" s="128" t="s">
        <v>14227</v>
      </c>
      <c r="J6411" s="124"/>
      <c r="K6411" s="124"/>
      <c r="L6411" s="124"/>
      <c r="M6411" s="124"/>
      <c r="N6411" s="193">
        <v>50</v>
      </c>
      <c r="O6411" s="193">
        <v>0</v>
      </c>
      <c r="P6411" s="124" t="s">
        <v>1314</v>
      </c>
    </row>
    <row r="6412" spans="1:16" ht="63.75">
      <c r="A6412" s="257">
        <v>513</v>
      </c>
      <c r="B6412" s="124"/>
      <c r="C6412" s="125" t="s">
        <v>201</v>
      </c>
      <c r="D6412" s="191">
        <v>43286</v>
      </c>
      <c r="E6412" s="124" t="s">
        <v>12402</v>
      </c>
      <c r="F6412" s="124" t="s">
        <v>15</v>
      </c>
      <c r="G6412" s="124">
        <v>778025</v>
      </c>
      <c r="H6412" s="124"/>
      <c r="I6412" s="128" t="s">
        <v>14228</v>
      </c>
      <c r="J6412" s="124"/>
      <c r="K6412" s="124"/>
      <c r="L6412" s="124"/>
      <c r="M6412" s="124"/>
      <c r="N6412" s="193">
        <v>50</v>
      </c>
      <c r="O6412" s="193">
        <v>0</v>
      </c>
      <c r="P6412" s="124" t="s">
        <v>1314</v>
      </c>
    </row>
    <row r="6413" spans="1:16" ht="51">
      <c r="A6413" s="257">
        <v>513</v>
      </c>
      <c r="B6413" s="124"/>
      <c r="C6413" s="125" t="s">
        <v>201</v>
      </c>
      <c r="D6413" s="191">
        <v>43286</v>
      </c>
      <c r="E6413" s="124" t="s">
        <v>12403</v>
      </c>
      <c r="F6413" s="124" t="s">
        <v>15</v>
      </c>
      <c r="G6413" s="124">
        <v>778027</v>
      </c>
      <c r="H6413" s="124"/>
      <c r="I6413" s="128" t="s">
        <v>6089</v>
      </c>
      <c r="J6413" s="124"/>
      <c r="K6413" s="124"/>
      <c r="L6413" s="124"/>
      <c r="M6413" s="124"/>
      <c r="N6413" s="193">
        <v>50</v>
      </c>
      <c r="O6413" s="193">
        <v>0</v>
      </c>
      <c r="P6413" s="124" t="s">
        <v>1314</v>
      </c>
    </row>
    <row r="6414" spans="1:16" ht="51">
      <c r="A6414" s="257">
        <v>513</v>
      </c>
      <c r="B6414" s="124"/>
      <c r="C6414" s="125" t="s">
        <v>201</v>
      </c>
      <c r="D6414" s="191">
        <v>43286</v>
      </c>
      <c r="E6414" s="124" t="s">
        <v>12404</v>
      </c>
      <c r="F6414" s="124" t="s">
        <v>15</v>
      </c>
      <c r="G6414" s="124">
        <v>778154</v>
      </c>
      <c r="H6414" s="124"/>
      <c r="I6414" s="128" t="s">
        <v>14229</v>
      </c>
      <c r="J6414" s="124"/>
      <c r="K6414" s="124"/>
      <c r="L6414" s="124"/>
      <c r="M6414" s="124"/>
      <c r="N6414" s="193">
        <v>50</v>
      </c>
      <c r="O6414" s="193">
        <v>0</v>
      </c>
      <c r="P6414" s="124" t="s">
        <v>1314</v>
      </c>
    </row>
    <row r="6415" spans="1:16" ht="51">
      <c r="A6415" s="257" t="s">
        <v>620</v>
      </c>
      <c r="B6415" s="124"/>
      <c r="C6415" s="125" t="s">
        <v>714</v>
      </c>
      <c r="D6415" s="191">
        <v>43286</v>
      </c>
      <c r="E6415" s="124" t="s">
        <v>12405</v>
      </c>
      <c r="F6415" s="124" t="s">
        <v>13</v>
      </c>
      <c r="G6415" s="124">
        <v>926361</v>
      </c>
      <c r="H6415" s="124"/>
      <c r="I6415" s="128" t="s">
        <v>14230</v>
      </c>
      <c r="J6415" s="124"/>
      <c r="K6415" s="124"/>
      <c r="L6415" s="124"/>
      <c r="M6415" s="124"/>
      <c r="N6415" s="193">
        <v>673.1</v>
      </c>
      <c r="O6415" s="193">
        <v>0</v>
      </c>
      <c r="P6415" s="124" t="s">
        <v>1314</v>
      </c>
    </row>
    <row r="6416" spans="1:16" ht="63.75">
      <c r="A6416" s="257" t="s">
        <v>620</v>
      </c>
      <c r="B6416" s="124"/>
      <c r="C6416" s="125" t="s">
        <v>714</v>
      </c>
      <c r="D6416" s="191">
        <v>43286</v>
      </c>
      <c r="E6416" s="124" t="s">
        <v>12406</v>
      </c>
      <c r="F6416" s="124" t="s">
        <v>11</v>
      </c>
      <c r="G6416" s="124">
        <v>926361</v>
      </c>
      <c r="H6416" s="124"/>
      <c r="I6416" s="128" t="s">
        <v>14231</v>
      </c>
      <c r="J6416" s="124"/>
      <c r="K6416" s="124"/>
      <c r="L6416" s="124"/>
      <c r="M6416" s="124"/>
      <c r="N6416" s="193">
        <v>270.55</v>
      </c>
      <c r="O6416" s="193">
        <v>0</v>
      </c>
      <c r="P6416" s="124" t="s">
        <v>1314</v>
      </c>
    </row>
    <row r="6417" spans="1:16" ht="51">
      <c r="A6417" s="257" t="s">
        <v>619</v>
      </c>
      <c r="B6417" s="124"/>
      <c r="C6417" s="125" t="s">
        <v>713</v>
      </c>
      <c r="D6417" s="191">
        <v>43287</v>
      </c>
      <c r="E6417" s="124" t="s">
        <v>12407</v>
      </c>
      <c r="F6417" s="124" t="s">
        <v>3</v>
      </c>
      <c r="G6417" s="124">
        <v>1637644</v>
      </c>
      <c r="H6417" s="124"/>
      <c r="I6417" s="128" t="s">
        <v>14232</v>
      </c>
      <c r="J6417" s="124"/>
      <c r="K6417" s="124"/>
      <c r="L6417" s="124"/>
      <c r="M6417" s="124"/>
      <c r="N6417" s="193">
        <v>0</v>
      </c>
      <c r="O6417" s="193">
        <v>876.7</v>
      </c>
      <c r="P6417" s="124" t="s">
        <v>1314</v>
      </c>
    </row>
    <row r="6418" spans="1:16" ht="51">
      <c r="A6418" s="257" t="s">
        <v>619</v>
      </c>
      <c r="B6418" s="124"/>
      <c r="C6418" s="125" t="s">
        <v>713</v>
      </c>
      <c r="D6418" s="191">
        <v>43287</v>
      </c>
      <c r="E6418" s="124" t="s">
        <v>12408</v>
      </c>
      <c r="F6418" s="124" t="s">
        <v>3</v>
      </c>
      <c r="G6418" s="124">
        <v>1637649</v>
      </c>
      <c r="H6418" s="124"/>
      <c r="I6418" s="128" t="s">
        <v>14233</v>
      </c>
      <c r="J6418" s="124"/>
      <c r="K6418" s="124"/>
      <c r="L6418" s="124"/>
      <c r="M6418" s="124"/>
      <c r="N6418" s="193">
        <v>0</v>
      </c>
      <c r="O6418" s="193">
        <v>237.89000000000001</v>
      </c>
      <c r="P6418" s="124" t="s">
        <v>1314</v>
      </c>
    </row>
    <row r="6419" spans="1:16" ht="51">
      <c r="A6419" s="257">
        <v>35</v>
      </c>
      <c r="B6419" s="124"/>
      <c r="C6419" s="125" t="s">
        <v>696</v>
      </c>
      <c r="D6419" s="191">
        <v>43287</v>
      </c>
      <c r="E6419" s="124" t="s">
        <v>12409</v>
      </c>
      <c r="F6419" s="124" t="s">
        <v>3</v>
      </c>
      <c r="G6419" s="124">
        <v>1637671</v>
      </c>
      <c r="H6419" s="124"/>
      <c r="I6419" s="128" t="s">
        <v>1388</v>
      </c>
      <c r="J6419" s="124"/>
      <c r="K6419" s="124"/>
      <c r="L6419" s="124"/>
      <c r="M6419" s="124"/>
      <c r="N6419" s="193">
        <v>0</v>
      </c>
      <c r="O6419" s="193">
        <v>1500</v>
      </c>
      <c r="P6419" s="124" t="s">
        <v>1314</v>
      </c>
    </row>
    <row r="6420" spans="1:16" ht="51">
      <c r="A6420" s="257" t="s">
        <v>619</v>
      </c>
      <c r="B6420" s="124"/>
      <c r="C6420" s="125" t="s">
        <v>713</v>
      </c>
      <c r="D6420" s="191">
        <v>43287</v>
      </c>
      <c r="E6420" s="124" t="s">
        <v>12410</v>
      </c>
      <c r="F6420" s="124" t="s">
        <v>3</v>
      </c>
      <c r="G6420" s="124">
        <v>1637678</v>
      </c>
      <c r="H6420" s="124"/>
      <c r="I6420" s="128" t="s">
        <v>4290</v>
      </c>
      <c r="J6420" s="124"/>
      <c r="K6420" s="124"/>
      <c r="L6420" s="124"/>
      <c r="M6420" s="124"/>
      <c r="N6420" s="193">
        <v>0</v>
      </c>
      <c r="O6420" s="193">
        <v>15477.64</v>
      </c>
      <c r="P6420" s="124" t="s">
        <v>1314</v>
      </c>
    </row>
    <row r="6421" spans="1:16" ht="51">
      <c r="A6421" s="257" t="s">
        <v>619</v>
      </c>
      <c r="B6421" s="124"/>
      <c r="C6421" s="125" t="s">
        <v>713</v>
      </c>
      <c r="D6421" s="191">
        <v>43287</v>
      </c>
      <c r="E6421" s="124" t="s">
        <v>12411</v>
      </c>
      <c r="F6421" s="124" t="s">
        <v>3</v>
      </c>
      <c r="G6421" s="124">
        <v>1637851</v>
      </c>
      <c r="H6421" s="124"/>
      <c r="I6421" s="128" t="s">
        <v>14234</v>
      </c>
      <c r="J6421" s="124"/>
      <c r="K6421" s="124"/>
      <c r="L6421" s="124"/>
      <c r="M6421" s="124"/>
      <c r="N6421" s="193">
        <v>0</v>
      </c>
      <c r="O6421" s="193">
        <v>1537.5</v>
      </c>
      <c r="P6421" s="124" t="s">
        <v>1314</v>
      </c>
    </row>
    <row r="6422" spans="1:16" ht="51">
      <c r="A6422" s="257">
        <v>132</v>
      </c>
      <c r="B6422" s="124"/>
      <c r="C6422" s="125" t="s">
        <v>728</v>
      </c>
      <c r="D6422" s="191">
        <v>43287</v>
      </c>
      <c r="E6422" s="124" t="s">
        <v>12412</v>
      </c>
      <c r="F6422" s="124" t="s">
        <v>3</v>
      </c>
      <c r="G6422" s="124">
        <v>1637869</v>
      </c>
      <c r="H6422" s="124"/>
      <c r="I6422" s="128" t="s">
        <v>14235</v>
      </c>
      <c r="J6422" s="124"/>
      <c r="K6422" s="124"/>
      <c r="L6422" s="124"/>
      <c r="M6422" s="124"/>
      <c r="N6422" s="193">
        <v>0</v>
      </c>
      <c r="O6422" s="193">
        <v>2764</v>
      </c>
      <c r="P6422" s="124" t="s">
        <v>1314</v>
      </c>
    </row>
    <row r="6423" spans="1:16" ht="63.75">
      <c r="A6423" s="257">
        <v>35</v>
      </c>
      <c r="B6423" s="124"/>
      <c r="C6423" s="125" t="s">
        <v>696</v>
      </c>
      <c r="D6423" s="191">
        <v>43287</v>
      </c>
      <c r="E6423" s="124" t="s">
        <v>12413</v>
      </c>
      <c r="F6423" s="124" t="s">
        <v>3</v>
      </c>
      <c r="G6423" s="124">
        <v>1637870</v>
      </c>
      <c r="H6423" s="124"/>
      <c r="I6423" s="128" t="s">
        <v>14236</v>
      </c>
      <c r="J6423" s="124"/>
      <c r="K6423" s="124"/>
      <c r="L6423" s="124"/>
      <c r="M6423" s="124"/>
      <c r="N6423" s="193">
        <v>0</v>
      </c>
      <c r="O6423" s="193">
        <v>408</v>
      </c>
      <c r="P6423" s="124" t="s">
        <v>1314</v>
      </c>
    </row>
    <row r="6424" spans="1:16" ht="51">
      <c r="A6424" s="257" t="s">
        <v>619</v>
      </c>
      <c r="B6424" s="124"/>
      <c r="C6424" s="125" t="s">
        <v>713</v>
      </c>
      <c r="D6424" s="191">
        <v>43287</v>
      </c>
      <c r="E6424" s="124" t="s">
        <v>12414</v>
      </c>
      <c r="F6424" s="124" t="s">
        <v>3</v>
      </c>
      <c r="G6424" s="124">
        <v>1637899</v>
      </c>
      <c r="H6424" s="124"/>
      <c r="I6424" s="128" t="s">
        <v>14237</v>
      </c>
      <c r="J6424" s="124"/>
      <c r="K6424" s="124"/>
      <c r="L6424" s="124"/>
      <c r="M6424" s="124"/>
      <c r="N6424" s="193">
        <v>0</v>
      </c>
      <c r="O6424" s="193">
        <v>635</v>
      </c>
      <c r="P6424" s="124" t="s">
        <v>1314</v>
      </c>
    </row>
    <row r="6425" spans="1:16" ht="38.25">
      <c r="A6425" s="257">
        <v>206</v>
      </c>
      <c r="B6425" s="124"/>
      <c r="C6425" s="125" t="s">
        <v>758</v>
      </c>
      <c r="D6425" s="191">
        <v>43287</v>
      </c>
      <c r="E6425" s="124" t="s">
        <v>12415</v>
      </c>
      <c r="F6425" s="124" t="s">
        <v>3</v>
      </c>
      <c r="G6425" s="124">
        <v>1637923</v>
      </c>
      <c r="H6425" s="124"/>
      <c r="I6425" s="128" t="s">
        <v>14238</v>
      </c>
      <c r="J6425" s="124"/>
      <c r="K6425" s="124"/>
      <c r="L6425" s="124"/>
      <c r="M6425" s="124"/>
      <c r="N6425" s="193">
        <v>0</v>
      </c>
      <c r="O6425" s="193">
        <v>192.3</v>
      </c>
      <c r="P6425" s="124" t="s">
        <v>1314</v>
      </c>
    </row>
    <row r="6426" spans="1:16" ht="38.25">
      <c r="A6426" s="257">
        <v>212</v>
      </c>
      <c r="B6426" s="124"/>
      <c r="C6426" s="125" t="s">
        <v>761</v>
      </c>
      <c r="D6426" s="191">
        <v>43287</v>
      </c>
      <c r="E6426" s="124" t="s">
        <v>12416</v>
      </c>
      <c r="F6426" s="124" t="s">
        <v>3</v>
      </c>
      <c r="G6426" s="124">
        <v>1637722</v>
      </c>
      <c r="H6426" s="124"/>
      <c r="I6426" s="128" t="s">
        <v>14239</v>
      </c>
      <c r="J6426" s="124"/>
      <c r="K6426" s="124"/>
      <c r="L6426" s="124"/>
      <c r="M6426" s="124"/>
      <c r="N6426" s="193">
        <v>0</v>
      </c>
      <c r="O6426" s="193">
        <v>750</v>
      </c>
      <c r="P6426" s="124" t="s">
        <v>1314</v>
      </c>
    </row>
    <row r="6427" spans="1:16" ht="51">
      <c r="A6427" s="257">
        <v>681</v>
      </c>
      <c r="B6427" s="124"/>
      <c r="C6427" s="125" t="s">
        <v>237</v>
      </c>
      <c r="D6427" s="191">
        <v>43287</v>
      </c>
      <c r="E6427" s="124" t="s">
        <v>12417</v>
      </c>
      <c r="F6427" s="124" t="s">
        <v>3</v>
      </c>
      <c r="G6427" s="124">
        <v>1637726</v>
      </c>
      <c r="H6427" s="124"/>
      <c r="I6427" s="128" t="s">
        <v>14240</v>
      </c>
      <c r="J6427" s="124"/>
      <c r="K6427" s="124"/>
      <c r="L6427" s="124"/>
      <c r="M6427" s="124"/>
      <c r="N6427" s="193">
        <v>0</v>
      </c>
      <c r="O6427" s="193">
        <v>100</v>
      </c>
      <c r="P6427" s="124" t="s">
        <v>1314</v>
      </c>
    </row>
    <row r="6428" spans="1:16" ht="51">
      <c r="A6428" s="257">
        <v>681</v>
      </c>
      <c r="B6428" s="124"/>
      <c r="C6428" s="125" t="s">
        <v>237</v>
      </c>
      <c r="D6428" s="191">
        <v>43287</v>
      </c>
      <c r="E6428" s="124" t="s">
        <v>12418</v>
      </c>
      <c r="F6428" s="124" t="s">
        <v>3</v>
      </c>
      <c r="G6428" s="124">
        <v>1637728</v>
      </c>
      <c r="H6428" s="124"/>
      <c r="I6428" s="128" t="s">
        <v>14240</v>
      </c>
      <c r="J6428" s="124"/>
      <c r="K6428" s="124"/>
      <c r="L6428" s="124"/>
      <c r="M6428" s="124"/>
      <c r="N6428" s="193">
        <v>0</v>
      </c>
      <c r="O6428" s="193">
        <v>200</v>
      </c>
      <c r="P6428" s="124" t="s">
        <v>1314</v>
      </c>
    </row>
    <row r="6429" spans="1:16" ht="51">
      <c r="A6429" s="257">
        <v>681</v>
      </c>
      <c r="B6429" s="124"/>
      <c r="C6429" s="125" t="s">
        <v>237</v>
      </c>
      <c r="D6429" s="191">
        <v>43287</v>
      </c>
      <c r="E6429" s="124" t="s">
        <v>12419</v>
      </c>
      <c r="F6429" s="124" t="s">
        <v>3</v>
      </c>
      <c r="G6429" s="124">
        <v>1637729</v>
      </c>
      <c r="H6429" s="124"/>
      <c r="I6429" s="128" t="s">
        <v>14240</v>
      </c>
      <c r="J6429" s="124"/>
      <c r="K6429" s="124"/>
      <c r="L6429" s="124"/>
      <c r="M6429" s="124"/>
      <c r="N6429" s="193">
        <v>0</v>
      </c>
      <c r="O6429" s="193">
        <v>50</v>
      </c>
      <c r="P6429" s="124" t="s">
        <v>1314</v>
      </c>
    </row>
    <row r="6430" spans="1:16" ht="51">
      <c r="A6430" s="257">
        <v>20</v>
      </c>
      <c r="B6430" s="124"/>
      <c r="C6430" s="125" t="s">
        <v>693</v>
      </c>
      <c r="D6430" s="191">
        <v>43287</v>
      </c>
      <c r="E6430" s="124" t="s">
        <v>12420</v>
      </c>
      <c r="F6430" s="124" t="s">
        <v>3</v>
      </c>
      <c r="G6430" s="124">
        <v>1637740</v>
      </c>
      <c r="H6430" s="124"/>
      <c r="I6430" s="128" t="s">
        <v>14241</v>
      </c>
      <c r="J6430" s="124"/>
      <c r="K6430" s="124"/>
      <c r="L6430" s="124"/>
      <c r="M6430" s="124"/>
      <c r="N6430" s="193">
        <v>0</v>
      </c>
      <c r="O6430" s="193">
        <v>7248</v>
      </c>
      <c r="P6430" s="124" t="s">
        <v>1314</v>
      </c>
    </row>
    <row r="6431" spans="1:16" ht="51">
      <c r="A6431" s="257" t="s">
        <v>619</v>
      </c>
      <c r="B6431" s="124"/>
      <c r="C6431" s="125" t="s">
        <v>713</v>
      </c>
      <c r="D6431" s="191">
        <v>43287</v>
      </c>
      <c r="E6431" s="124" t="s">
        <v>12421</v>
      </c>
      <c r="F6431" s="124" t="s">
        <v>3</v>
      </c>
      <c r="G6431" s="124">
        <v>1637741</v>
      </c>
      <c r="H6431" s="124"/>
      <c r="I6431" s="128" t="s">
        <v>14242</v>
      </c>
      <c r="J6431" s="124"/>
      <c r="K6431" s="124"/>
      <c r="L6431" s="124"/>
      <c r="M6431" s="124"/>
      <c r="N6431" s="193">
        <v>0</v>
      </c>
      <c r="O6431" s="193">
        <v>83</v>
      </c>
      <c r="P6431" s="124" t="s">
        <v>1314</v>
      </c>
    </row>
    <row r="6432" spans="1:16" ht="51">
      <c r="A6432" s="257">
        <v>20</v>
      </c>
      <c r="B6432" s="124"/>
      <c r="C6432" s="125" t="s">
        <v>693</v>
      </c>
      <c r="D6432" s="191">
        <v>43287</v>
      </c>
      <c r="E6432" s="124" t="s">
        <v>12422</v>
      </c>
      <c r="F6432" s="124" t="s">
        <v>3</v>
      </c>
      <c r="G6432" s="124">
        <v>1637766</v>
      </c>
      <c r="H6432" s="124"/>
      <c r="I6432" s="128" t="s">
        <v>14243</v>
      </c>
      <c r="J6432" s="124"/>
      <c r="K6432" s="124"/>
      <c r="L6432" s="124"/>
      <c r="M6432" s="124"/>
      <c r="N6432" s="193">
        <v>0</v>
      </c>
      <c r="O6432" s="193">
        <v>44</v>
      </c>
      <c r="P6432" s="124" t="s">
        <v>1314</v>
      </c>
    </row>
    <row r="6433" spans="1:16" ht="38.25">
      <c r="A6433" s="257">
        <v>572</v>
      </c>
      <c r="B6433" s="124"/>
      <c r="C6433" s="125" t="s">
        <v>848</v>
      </c>
      <c r="D6433" s="191">
        <v>43287</v>
      </c>
      <c r="E6433" s="124" t="s">
        <v>12423</v>
      </c>
      <c r="F6433" s="124" t="s">
        <v>3</v>
      </c>
      <c r="G6433" s="124">
        <v>1637805</v>
      </c>
      <c r="H6433" s="124"/>
      <c r="I6433" s="128" t="s">
        <v>14244</v>
      </c>
      <c r="J6433" s="124"/>
      <c r="K6433" s="124"/>
      <c r="L6433" s="124"/>
      <c r="M6433" s="124"/>
      <c r="N6433" s="193">
        <v>0</v>
      </c>
      <c r="O6433" s="193">
        <v>16</v>
      </c>
      <c r="P6433" s="124" t="s">
        <v>1314</v>
      </c>
    </row>
    <row r="6434" spans="1:16" ht="51">
      <c r="A6434" s="257" t="s">
        <v>619</v>
      </c>
      <c r="B6434" s="124"/>
      <c r="C6434" s="125" t="s">
        <v>713</v>
      </c>
      <c r="D6434" s="191">
        <v>43287</v>
      </c>
      <c r="E6434" s="124" t="s">
        <v>12424</v>
      </c>
      <c r="F6434" s="124" t="s">
        <v>3</v>
      </c>
      <c r="G6434" s="124">
        <v>1637809</v>
      </c>
      <c r="H6434" s="124"/>
      <c r="I6434" s="128" t="s">
        <v>14245</v>
      </c>
      <c r="J6434" s="124"/>
      <c r="K6434" s="124"/>
      <c r="L6434" s="124"/>
      <c r="M6434" s="124"/>
      <c r="N6434" s="193">
        <v>0</v>
      </c>
      <c r="O6434" s="193">
        <v>3890</v>
      </c>
      <c r="P6434" s="124" t="s">
        <v>1314</v>
      </c>
    </row>
    <row r="6435" spans="1:16" ht="63.75">
      <c r="A6435" s="257" t="s">
        <v>619</v>
      </c>
      <c r="B6435" s="124"/>
      <c r="C6435" s="125" t="s">
        <v>713</v>
      </c>
      <c r="D6435" s="191">
        <v>43287</v>
      </c>
      <c r="E6435" s="124" t="s">
        <v>12425</v>
      </c>
      <c r="F6435" s="124" t="s">
        <v>3</v>
      </c>
      <c r="G6435" s="124">
        <v>1637755</v>
      </c>
      <c r="H6435" s="124"/>
      <c r="I6435" s="128" t="s">
        <v>14246</v>
      </c>
      <c r="J6435" s="124"/>
      <c r="K6435" s="124"/>
      <c r="L6435" s="124"/>
      <c r="M6435" s="124"/>
      <c r="N6435" s="193">
        <v>0</v>
      </c>
      <c r="O6435" s="193">
        <v>1626.3</v>
      </c>
      <c r="P6435" s="124" t="s">
        <v>1314</v>
      </c>
    </row>
    <row r="6436" spans="1:16" ht="51">
      <c r="A6436" s="257">
        <v>292</v>
      </c>
      <c r="B6436" s="124"/>
      <c r="C6436" s="125" t="s">
        <v>152</v>
      </c>
      <c r="D6436" s="191">
        <v>43287</v>
      </c>
      <c r="E6436" s="124" t="s">
        <v>12426</v>
      </c>
      <c r="F6436" s="124" t="s">
        <v>3</v>
      </c>
      <c r="G6436" s="124">
        <v>1637632</v>
      </c>
      <c r="H6436" s="124"/>
      <c r="I6436" s="128" t="s">
        <v>14247</v>
      </c>
      <c r="J6436" s="124"/>
      <c r="K6436" s="124"/>
      <c r="L6436" s="124"/>
      <c r="M6436" s="124"/>
      <c r="N6436" s="193">
        <v>0</v>
      </c>
      <c r="O6436" s="193">
        <v>900</v>
      </c>
      <c r="P6436" s="124" t="s">
        <v>1314</v>
      </c>
    </row>
    <row r="6437" spans="1:16" ht="51">
      <c r="A6437" s="257">
        <v>47</v>
      </c>
      <c r="B6437" s="124"/>
      <c r="C6437" s="125" t="s">
        <v>699</v>
      </c>
      <c r="D6437" s="191">
        <v>43287</v>
      </c>
      <c r="E6437" s="124" t="s">
        <v>12427</v>
      </c>
      <c r="F6437" s="124" t="s">
        <v>3</v>
      </c>
      <c r="G6437" s="124">
        <v>1637641</v>
      </c>
      <c r="H6437" s="124"/>
      <c r="I6437" s="128" t="s">
        <v>14248</v>
      </c>
      <c r="J6437" s="124"/>
      <c r="K6437" s="124"/>
      <c r="L6437" s="124"/>
      <c r="M6437" s="124"/>
      <c r="N6437" s="193">
        <v>0</v>
      </c>
      <c r="O6437" s="193">
        <v>72629.5</v>
      </c>
      <c r="P6437" s="124" t="s">
        <v>1314</v>
      </c>
    </row>
    <row r="6438" spans="1:16" ht="51">
      <c r="A6438" s="257" t="s">
        <v>619</v>
      </c>
      <c r="B6438" s="124"/>
      <c r="C6438" s="125" t="s">
        <v>713</v>
      </c>
      <c r="D6438" s="191">
        <v>43287</v>
      </c>
      <c r="E6438" s="124" t="s">
        <v>12428</v>
      </c>
      <c r="F6438" s="124" t="s">
        <v>3</v>
      </c>
      <c r="G6438" s="124">
        <v>1637654</v>
      </c>
      <c r="H6438" s="124"/>
      <c r="I6438" s="128" t="s">
        <v>14249</v>
      </c>
      <c r="J6438" s="124"/>
      <c r="K6438" s="124"/>
      <c r="L6438" s="124"/>
      <c r="M6438" s="124"/>
      <c r="N6438" s="193">
        <v>0</v>
      </c>
      <c r="O6438" s="193">
        <v>6836.99</v>
      </c>
      <c r="P6438" s="124" t="s">
        <v>1314</v>
      </c>
    </row>
    <row r="6439" spans="1:16" ht="63.75">
      <c r="A6439" s="257">
        <v>347</v>
      </c>
      <c r="B6439" s="124"/>
      <c r="C6439" s="125" t="s">
        <v>821</v>
      </c>
      <c r="D6439" s="191">
        <v>43287</v>
      </c>
      <c r="E6439" s="124" t="s">
        <v>12429</v>
      </c>
      <c r="F6439" s="124" t="s">
        <v>3</v>
      </c>
      <c r="G6439" s="124">
        <v>1637656</v>
      </c>
      <c r="H6439" s="124"/>
      <c r="I6439" s="128" t="s">
        <v>14250</v>
      </c>
      <c r="J6439" s="124"/>
      <c r="K6439" s="124"/>
      <c r="L6439" s="124"/>
      <c r="M6439" s="124"/>
      <c r="N6439" s="193">
        <v>0</v>
      </c>
      <c r="O6439" s="193">
        <v>82.53</v>
      </c>
      <c r="P6439" s="124" t="s">
        <v>1314</v>
      </c>
    </row>
    <row r="6440" spans="1:16" ht="63.75">
      <c r="A6440" s="257">
        <v>347</v>
      </c>
      <c r="B6440" s="124"/>
      <c r="C6440" s="125" t="s">
        <v>821</v>
      </c>
      <c r="D6440" s="191">
        <v>43287</v>
      </c>
      <c r="E6440" s="124" t="s">
        <v>12430</v>
      </c>
      <c r="F6440" s="124" t="s">
        <v>3</v>
      </c>
      <c r="G6440" s="124">
        <v>1637659</v>
      </c>
      <c r="H6440" s="124"/>
      <c r="I6440" s="128" t="s">
        <v>14251</v>
      </c>
      <c r="J6440" s="124"/>
      <c r="K6440" s="124"/>
      <c r="L6440" s="124"/>
      <c r="M6440" s="124"/>
      <c r="N6440" s="193">
        <v>0</v>
      </c>
      <c r="O6440" s="193">
        <v>512.26</v>
      </c>
      <c r="P6440" s="124" t="s">
        <v>1314</v>
      </c>
    </row>
    <row r="6441" spans="1:16" ht="63.75">
      <c r="A6441" s="257">
        <v>87</v>
      </c>
      <c r="B6441" s="124"/>
      <c r="C6441" s="125" t="s">
        <v>711</v>
      </c>
      <c r="D6441" s="191">
        <v>43287</v>
      </c>
      <c r="E6441" s="124" t="s">
        <v>12431</v>
      </c>
      <c r="F6441" s="124" t="s">
        <v>3</v>
      </c>
      <c r="G6441" s="124">
        <v>1637679</v>
      </c>
      <c r="H6441" s="124"/>
      <c r="I6441" s="128" t="s">
        <v>14252</v>
      </c>
      <c r="J6441" s="124"/>
      <c r="K6441" s="124"/>
      <c r="L6441" s="124"/>
      <c r="M6441" s="124"/>
      <c r="N6441" s="193">
        <v>0</v>
      </c>
      <c r="O6441" s="193">
        <v>2513</v>
      </c>
      <c r="P6441" s="124" t="s">
        <v>1314</v>
      </c>
    </row>
    <row r="6442" spans="1:16" ht="63.75">
      <c r="A6442" s="257">
        <v>87</v>
      </c>
      <c r="B6442" s="124"/>
      <c r="C6442" s="125" t="s">
        <v>711</v>
      </c>
      <c r="D6442" s="191">
        <v>43287</v>
      </c>
      <c r="E6442" s="124" t="s">
        <v>12432</v>
      </c>
      <c r="F6442" s="124" t="s">
        <v>3</v>
      </c>
      <c r="G6442" s="124">
        <v>1637680</v>
      </c>
      <c r="H6442" s="124"/>
      <c r="I6442" s="128" t="s">
        <v>14253</v>
      </c>
      <c r="J6442" s="124"/>
      <c r="K6442" s="124"/>
      <c r="L6442" s="124"/>
      <c r="M6442" s="124"/>
      <c r="N6442" s="193">
        <v>0</v>
      </c>
      <c r="O6442" s="193">
        <v>1113</v>
      </c>
      <c r="P6442" s="124" t="s">
        <v>1314</v>
      </c>
    </row>
    <row r="6443" spans="1:16" ht="51">
      <c r="A6443" s="257" t="s">
        <v>619</v>
      </c>
      <c r="B6443" s="124"/>
      <c r="C6443" s="125" t="s">
        <v>713</v>
      </c>
      <c r="D6443" s="191">
        <v>43287</v>
      </c>
      <c r="E6443" s="124" t="s">
        <v>12433</v>
      </c>
      <c r="F6443" s="124" t="s">
        <v>3</v>
      </c>
      <c r="G6443" s="124">
        <v>1637690</v>
      </c>
      <c r="H6443" s="124"/>
      <c r="I6443" s="128" t="s">
        <v>14254</v>
      </c>
      <c r="J6443" s="124"/>
      <c r="K6443" s="124"/>
      <c r="L6443" s="124"/>
      <c r="M6443" s="124"/>
      <c r="N6443" s="193">
        <v>0</v>
      </c>
      <c r="O6443" s="193">
        <v>195.32</v>
      </c>
      <c r="P6443" s="124" t="s">
        <v>1314</v>
      </c>
    </row>
    <row r="6444" spans="1:16" ht="63.75">
      <c r="A6444" s="257">
        <v>513</v>
      </c>
      <c r="B6444" s="124"/>
      <c r="C6444" s="125" t="s">
        <v>201</v>
      </c>
      <c r="D6444" s="191">
        <v>43287</v>
      </c>
      <c r="E6444" s="124" t="s">
        <v>12434</v>
      </c>
      <c r="F6444" s="124" t="s">
        <v>3</v>
      </c>
      <c r="G6444" s="124">
        <v>1637703</v>
      </c>
      <c r="H6444" s="124"/>
      <c r="I6444" s="128" t="s">
        <v>14255</v>
      </c>
      <c r="J6444" s="124"/>
      <c r="K6444" s="124"/>
      <c r="L6444" s="124"/>
      <c r="M6444" s="124"/>
      <c r="N6444" s="193">
        <v>0</v>
      </c>
      <c r="O6444" s="193">
        <v>2154.4</v>
      </c>
      <c r="P6444" s="124" t="s">
        <v>1314</v>
      </c>
    </row>
    <row r="6445" spans="1:16" ht="63.75">
      <c r="A6445" s="257">
        <v>513</v>
      </c>
      <c r="B6445" s="124"/>
      <c r="C6445" s="125" t="s">
        <v>201</v>
      </c>
      <c r="D6445" s="191">
        <v>43287</v>
      </c>
      <c r="E6445" s="124" t="s">
        <v>12435</v>
      </c>
      <c r="F6445" s="124" t="s">
        <v>3</v>
      </c>
      <c r="G6445" s="124">
        <v>1637704</v>
      </c>
      <c r="H6445" s="124"/>
      <c r="I6445" s="128" t="s">
        <v>14256</v>
      </c>
      <c r="J6445" s="124"/>
      <c r="K6445" s="124"/>
      <c r="L6445" s="124"/>
      <c r="M6445" s="124"/>
      <c r="N6445" s="193">
        <v>0</v>
      </c>
      <c r="O6445" s="193">
        <v>34218.53</v>
      </c>
      <c r="P6445" s="124" t="s">
        <v>1314</v>
      </c>
    </row>
    <row r="6446" spans="1:16" ht="51">
      <c r="A6446" s="257">
        <v>290</v>
      </c>
      <c r="B6446" s="124"/>
      <c r="C6446" s="125" t="s">
        <v>793</v>
      </c>
      <c r="D6446" s="191">
        <v>43287</v>
      </c>
      <c r="E6446" s="124" t="s">
        <v>12436</v>
      </c>
      <c r="F6446" s="124" t="s">
        <v>3</v>
      </c>
      <c r="G6446" s="124">
        <v>1637714</v>
      </c>
      <c r="H6446" s="124"/>
      <c r="I6446" s="128" t="s">
        <v>14257</v>
      </c>
      <c r="J6446" s="124"/>
      <c r="K6446" s="124"/>
      <c r="L6446" s="124"/>
      <c r="M6446" s="124"/>
      <c r="N6446" s="193">
        <v>0</v>
      </c>
      <c r="O6446" s="193">
        <v>1678.08</v>
      </c>
      <c r="P6446" s="124" t="s">
        <v>1314</v>
      </c>
    </row>
    <row r="6447" spans="1:16" ht="51">
      <c r="A6447" s="257">
        <v>290</v>
      </c>
      <c r="B6447" s="124"/>
      <c r="C6447" s="125" t="s">
        <v>793</v>
      </c>
      <c r="D6447" s="191">
        <v>43287</v>
      </c>
      <c r="E6447" s="124" t="s">
        <v>12437</v>
      </c>
      <c r="F6447" s="124" t="s">
        <v>3</v>
      </c>
      <c r="G6447" s="124">
        <v>1637715</v>
      </c>
      <c r="H6447" s="124"/>
      <c r="I6447" s="128" t="s">
        <v>14258</v>
      </c>
      <c r="J6447" s="124"/>
      <c r="K6447" s="124"/>
      <c r="L6447" s="124"/>
      <c r="M6447" s="124"/>
      <c r="N6447" s="193">
        <v>0</v>
      </c>
      <c r="O6447" s="193">
        <v>2574.75</v>
      </c>
      <c r="P6447" s="124" t="s">
        <v>1314</v>
      </c>
    </row>
    <row r="6448" spans="1:16" ht="63.75">
      <c r="A6448" s="257">
        <v>25</v>
      </c>
      <c r="B6448" s="124"/>
      <c r="C6448" s="125" t="s">
        <v>694</v>
      </c>
      <c r="D6448" s="191">
        <v>43287</v>
      </c>
      <c r="E6448" s="124" t="s">
        <v>12438</v>
      </c>
      <c r="F6448" s="124" t="s">
        <v>3</v>
      </c>
      <c r="G6448" s="124">
        <v>1637716</v>
      </c>
      <c r="H6448" s="124"/>
      <c r="I6448" s="128" t="s">
        <v>14259</v>
      </c>
      <c r="J6448" s="124"/>
      <c r="K6448" s="124"/>
      <c r="L6448" s="124"/>
      <c r="M6448" s="124"/>
      <c r="N6448" s="193">
        <v>0</v>
      </c>
      <c r="O6448" s="193">
        <v>844666.8</v>
      </c>
      <c r="P6448" s="124" t="s">
        <v>1314</v>
      </c>
    </row>
    <row r="6449" spans="1:16" ht="51">
      <c r="A6449" s="257">
        <v>290</v>
      </c>
      <c r="B6449" s="124"/>
      <c r="C6449" s="125" t="s">
        <v>793</v>
      </c>
      <c r="D6449" s="191">
        <v>43287</v>
      </c>
      <c r="E6449" s="124" t="s">
        <v>12439</v>
      </c>
      <c r="F6449" s="124" t="s">
        <v>3</v>
      </c>
      <c r="G6449" s="124">
        <v>1637717</v>
      </c>
      <c r="H6449" s="124"/>
      <c r="I6449" s="128" t="s">
        <v>14260</v>
      </c>
      <c r="J6449" s="124"/>
      <c r="K6449" s="124"/>
      <c r="L6449" s="124"/>
      <c r="M6449" s="124"/>
      <c r="N6449" s="193">
        <v>0</v>
      </c>
      <c r="O6449" s="193">
        <v>5036.16</v>
      </c>
      <c r="P6449" s="124" t="s">
        <v>1314</v>
      </c>
    </row>
    <row r="6450" spans="1:16" ht="63.75">
      <c r="A6450" s="257">
        <v>670</v>
      </c>
      <c r="B6450" s="124"/>
      <c r="C6450" s="125" t="s">
        <v>235</v>
      </c>
      <c r="D6450" s="191">
        <v>43287</v>
      </c>
      <c r="E6450" s="124" t="s">
        <v>12440</v>
      </c>
      <c r="F6450" s="124" t="s">
        <v>3</v>
      </c>
      <c r="G6450" s="124">
        <v>1637719</v>
      </c>
      <c r="H6450" s="124"/>
      <c r="I6450" s="128" t="s">
        <v>14261</v>
      </c>
      <c r="J6450" s="124"/>
      <c r="K6450" s="124"/>
      <c r="L6450" s="124"/>
      <c r="M6450" s="124"/>
      <c r="N6450" s="193">
        <v>0</v>
      </c>
      <c r="O6450" s="193">
        <v>274762.56</v>
      </c>
      <c r="P6450" s="124" t="s">
        <v>1314</v>
      </c>
    </row>
    <row r="6451" spans="1:16" ht="76.5">
      <c r="A6451" s="257">
        <v>513</v>
      </c>
      <c r="B6451" s="124"/>
      <c r="C6451" s="125" t="s">
        <v>201</v>
      </c>
      <c r="D6451" s="191">
        <v>43287</v>
      </c>
      <c r="E6451" s="124" t="s">
        <v>12441</v>
      </c>
      <c r="F6451" s="124" t="s">
        <v>1315</v>
      </c>
      <c r="G6451" s="124">
        <v>18320029</v>
      </c>
      <c r="H6451" s="124"/>
      <c r="I6451" s="128" t="s">
        <v>14262</v>
      </c>
      <c r="J6451" s="124"/>
      <c r="K6451" s="124"/>
      <c r="L6451" s="124"/>
      <c r="M6451" s="124"/>
      <c r="N6451" s="193">
        <v>55579.519999999997</v>
      </c>
      <c r="O6451" s="193">
        <v>0</v>
      </c>
      <c r="P6451" s="124" t="s">
        <v>1314</v>
      </c>
    </row>
    <row r="6452" spans="1:16" ht="76.5">
      <c r="A6452" s="257">
        <v>25</v>
      </c>
      <c r="B6452" s="124"/>
      <c r="C6452" s="125" t="s">
        <v>694</v>
      </c>
      <c r="D6452" s="191">
        <v>43287</v>
      </c>
      <c r="E6452" s="124" t="s">
        <v>12442</v>
      </c>
      <c r="F6452" s="124" t="s">
        <v>1315</v>
      </c>
      <c r="G6452" s="124">
        <v>18284848</v>
      </c>
      <c r="H6452" s="124"/>
      <c r="I6452" s="128" t="s">
        <v>14263</v>
      </c>
      <c r="J6452" s="124"/>
      <c r="K6452" s="124"/>
      <c r="L6452" s="124"/>
      <c r="M6452" s="124"/>
      <c r="N6452" s="193">
        <v>0.27</v>
      </c>
      <c r="O6452" s="193">
        <v>0</v>
      </c>
      <c r="P6452" s="124" t="s">
        <v>1314</v>
      </c>
    </row>
    <row r="6453" spans="1:16" ht="76.5">
      <c r="A6453" s="257">
        <v>25</v>
      </c>
      <c r="B6453" s="124"/>
      <c r="C6453" s="125" t="s">
        <v>694</v>
      </c>
      <c r="D6453" s="191">
        <v>43287</v>
      </c>
      <c r="E6453" s="124" t="s">
        <v>12443</v>
      </c>
      <c r="F6453" s="124" t="s">
        <v>1315</v>
      </c>
      <c r="G6453" s="124">
        <v>18284853</v>
      </c>
      <c r="H6453" s="124"/>
      <c r="I6453" s="128" t="s">
        <v>14264</v>
      </c>
      <c r="J6453" s="124"/>
      <c r="K6453" s="124"/>
      <c r="L6453" s="124"/>
      <c r="M6453" s="124"/>
      <c r="N6453" s="193">
        <v>103.59</v>
      </c>
      <c r="O6453" s="193">
        <v>0</v>
      </c>
      <c r="P6453" s="124" t="s">
        <v>1314</v>
      </c>
    </row>
    <row r="6454" spans="1:16" ht="76.5">
      <c r="A6454" s="257">
        <v>25</v>
      </c>
      <c r="B6454" s="124"/>
      <c r="C6454" s="125" t="s">
        <v>694</v>
      </c>
      <c r="D6454" s="191">
        <v>43287</v>
      </c>
      <c r="E6454" s="124" t="s">
        <v>12444</v>
      </c>
      <c r="F6454" s="124" t="s">
        <v>1315</v>
      </c>
      <c r="G6454" s="124">
        <v>18284858</v>
      </c>
      <c r="H6454" s="124"/>
      <c r="I6454" s="128" t="s">
        <v>14265</v>
      </c>
      <c r="J6454" s="124"/>
      <c r="K6454" s="124"/>
      <c r="L6454" s="124"/>
      <c r="M6454" s="124"/>
      <c r="N6454" s="193">
        <v>545.08000000000004</v>
      </c>
      <c r="O6454" s="193">
        <v>0</v>
      </c>
      <c r="P6454" s="124" t="s">
        <v>1314</v>
      </c>
    </row>
    <row r="6455" spans="1:16" ht="76.5">
      <c r="A6455" s="257">
        <v>25</v>
      </c>
      <c r="B6455" s="124"/>
      <c r="C6455" s="125" t="s">
        <v>694</v>
      </c>
      <c r="D6455" s="191">
        <v>43287</v>
      </c>
      <c r="E6455" s="124" t="s">
        <v>12445</v>
      </c>
      <c r="F6455" s="124" t="s">
        <v>1315</v>
      </c>
      <c r="G6455" s="124">
        <v>18284859</v>
      </c>
      <c r="H6455" s="124"/>
      <c r="I6455" s="128" t="s">
        <v>14266</v>
      </c>
      <c r="J6455" s="124"/>
      <c r="K6455" s="124"/>
      <c r="L6455" s="124"/>
      <c r="M6455" s="124"/>
      <c r="N6455" s="193">
        <v>972.35</v>
      </c>
      <c r="O6455" s="193">
        <v>0</v>
      </c>
      <c r="P6455" s="124" t="s">
        <v>1314</v>
      </c>
    </row>
    <row r="6456" spans="1:16" ht="76.5">
      <c r="A6456" s="257">
        <v>25</v>
      </c>
      <c r="B6456" s="124"/>
      <c r="C6456" s="125" t="s">
        <v>694</v>
      </c>
      <c r="D6456" s="191">
        <v>43287</v>
      </c>
      <c r="E6456" s="124" t="s">
        <v>12446</v>
      </c>
      <c r="F6456" s="124" t="s">
        <v>1315</v>
      </c>
      <c r="G6456" s="124">
        <v>18284860</v>
      </c>
      <c r="H6456" s="124"/>
      <c r="I6456" s="128" t="s">
        <v>14267</v>
      </c>
      <c r="J6456" s="124"/>
      <c r="K6456" s="124"/>
      <c r="L6456" s="124"/>
      <c r="M6456" s="124"/>
      <c r="N6456" s="193">
        <v>147.84</v>
      </c>
      <c r="O6456" s="193">
        <v>0</v>
      </c>
      <c r="P6456" s="124" t="s">
        <v>1314</v>
      </c>
    </row>
    <row r="6457" spans="1:16" ht="76.5">
      <c r="A6457" s="257">
        <v>25</v>
      </c>
      <c r="B6457" s="124"/>
      <c r="C6457" s="125" t="s">
        <v>694</v>
      </c>
      <c r="D6457" s="191">
        <v>43287</v>
      </c>
      <c r="E6457" s="124" t="s">
        <v>12447</v>
      </c>
      <c r="F6457" s="124" t="s">
        <v>1315</v>
      </c>
      <c r="G6457" s="124">
        <v>18284867</v>
      </c>
      <c r="H6457" s="124"/>
      <c r="I6457" s="128" t="s">
        <v>14268</v>
      </c>
      <c r="J6457" s="124"/>
      <c r="K6457" s="124"/>
      <c r="L6457" s="124"/>
      <c r="M6457" s="124"/>
      <c r="N6457" s="193">
        <v>2359.9299999999998</v>
      </c>
      <c r="O6457" s="193">
        <v>0</v>
      </c>
      <c r="P6457" s="124" t="s">
        <v>1314</v>
      </c>
    </row>
    <row r="6458" spans="1:16" ht="76.5">
      <c r="A6458" s="257">
        <v>25</v>
      </c>
      <c r="B6458" s="124"/>
      <c r="C6458" s="125" t="s">
        <v>694</v>
      </c>
      <c r="D6458" s="191">
        <v>43287</v>
      </c>
      <c r="E6458" s="124" t="s">
        <v>12448</v>
      </c>
      <c r="F6458" s="124" t="s">
        <v>1315</v>
      </c>
      <c r="G6458" s="124">
        <v>18284889</v>
      </c>
      <c r="H6458" s="124"/>
      <c r="I6458" s="128" t="s">
        <v>14269</v>
      </c>
      <c r="J6458" s="124"/>
      <c r="K6458" s="124"/>
      <c r="L6458" s="124"/>
      <c r="M6458" s="124"/>
      <c r="N6458" s="193">
        <v>0.37</v>
      </c>
      <c r="O6458" s="193">
        <v>0</v>
      </c>
      <c r="P6458" s="124" t="s">
        <v>1314</v>
      </c>
    </row>
    <row r="6459" spans="1:16" ht="76.5">
      <c r="A6459" s="257">
        <v>25</v>
      </c>
      <c r="B6459" s="124"/>
      <c r="C6459" s="125" t="s">
        <v>694</v>
      </c>
      <c r="D6459" s="191">
        <v>43287</v>
      </c>
      <c r="E6459" s="124" t="s">
        <v>12449</v>
      </c>
      <c r="F6459" s="124" t="s">
        <v>1315</v>
      </c>
      <c r="G6459" s="124">
        <v>18284890</v>
      </c>
      <c r="H6459" s="124"/>
      <c r="I6459" s="128" t="s">
        <v>14270</v>
      </c>
      <c r="J6459" s="124"/>
      <c r="K6459" s="124"/>
      <c r="L6459" s="124"/>
      <c r="M6459" s="124"/>
      <c r="N6459" s="193">
        <v>331.47</v>
      </c>
      <c r="O6459" s="193">
        <v>0</v>
      </c>
      <c r="P6459" s="124" t="s">
        <v>1314</v>
      </c>
    </row>
    <row r="6460" spans="1:16" ht="76.5">
      <c r="A6460" s="257">
        <v>25</v>
      </c>
      <c r="B6460" s="124"/>
      <c r="C6460" s="125" t="s">
        <v>694</v>
      </c>
      <c r="D6460" s="191">
        <v>43287</v>
      </c>
      <c r="E6460" s="124" t="s">
        <v>12450</v>
      </c>
      <c r="F6460" s="124" t="s">
        <v>1315</v>
      </c>
      <c r="G6460" s="124">
        <v>18285199</v>
      </c>
      <c r="H6460" s="124"/>
      <c r="I6460" s="128" t="s">
        <v>14271</v>
      </c>
      <c r="J6460" s="124"/>
      <c r="K6460" s="124"/>
      <c r="L6460" s="124"/>
      <c r="M6460" s="124"/>
      <c r="N6460" s="193">
        <v>970.04</v>
      </c>
      <c r="O6460" s="193">
        <v>0</v>
      </c>
      <c r="P6460" s="124" t="s">
        <v>1314</v>
      </c>
    </row>
    <row r="6461" spans="1:16" ht="76.5">
      <c r="A6461" s="257">
        <v>25</v>
      </c>
      <c r="B6461" s="124"/>
      <c r="C6461" s="125" t="s">
        <v>694</v>
      </c>
      <c r="D6461" s="191">
        <v>43287</v>
      </c>
      <c r="E6461" s="124" t="s">
        <v>12451</v>
      </c>
      <c r="F6461" s="124" t="s">
        <v>1315</v>
      </c>
      <c r="G6461" s="124">
        <v>18285246</v>
      </c>
      <c r="H6461" s="124"/>
      <c r="I6461" s="128" t="s">
        <v>14272</v>
      </c>
      <c r="J6461" s="124"/>
      <c r="K6461" s="124"/>
      <c r="L6461" s="124"/>
      <c r="M6461" s="124"/>
      <c r="N6461" s="193">
        <v>130.76</v>
      </c>
      <c r="O6461" s="193">
        <v>0</v>
      </c>
      <c r="P6461" s="124" t="s">
        <v>1314</v>
      </c>
    </row>
    <row r="6462" spans="1:16" ht="76.5">
      <c r="A6462" s="257">
        <v>25</v>
      </c>
      <c r="B6462" s="124"/>
      <c r="C6462" s="125" t="s">
        <v>694</v>
      </c>
      <c r="D6462" s="191">
        <v>43287</v>
      </c>
      <c r="E6462" s="124" t="s">
        <v>12452</v>
      </c>
      <c r="F6462" s="124" t="s">
        <v>1315</v>
      </c>
      <c r="G6462" s="124">
        <v>18285248</v>
      </c>
      <c r="H6462" s="124"/>
      <c r="I6462" s="128" t="s">
        <v>14273</v>
      </c>
      <c r="J6462" s="124"/>
      <c r="K6462" s="124"/>
      <c r="L6462" s="124"/>
      <c r="M6462" s="124"/>
      <c r="N6462" s="193">
        <v>161.25</v>
      </c>
      <c r="O6462" s="193">
        <v>0</v>
      </c>
      <c r="P6462" s="124" t="s">
        <v>1314</v>
      </c>
    </row>
    <row r="6463" spans="1:16" ht="76.5">
      <c r="A6463" s="257">
        <v>25</v>
      </c>
      <c r="B6463" s="124"/>
      <c r="C6463" s="125" t="s">
        <v>694</v>
      </c>
      <c r="D6463" s="191">
        <v>43287</v>
      </c>
      <c r="E6463" s="124" t="s">
        <v>12453</v>
      </c>
      <c r="F6463" s="124" t="s">
        <v>1315</v>
      </c>
      <c r="G6463" s="124">
        <v>18285260</v>
      </c>
      <c r="H6463" s="124"/>
      <c r="I6463" s="128" t="s">
        <v>14274</v>
      </c>
      <c r="J6463" s="124"/>
      <c r="K6463" s="124"/>
      <c r="L6463" s="124"/>
      <c r="M6463" s="124"/>
      <c r="N6463" s="193">
        <v>6.88</v>
      </c>
      <c r="O6463" s="193">
        <v>0</v>
      </c>
      <c r="P6463" s="124" t="s">
        <v>1314</v>
      </c>
    </row>
    <row r="6464" spans="1:16" ht="76.5">
      <c r="A6464" s="257">
        <v>25</v>
      </c>
      <c r="B6464" s="124"/>
      <c r="C6464" s="125" t="s">
        <v>694</v>
      </c>
      <c r="D6464" s="191">
        <v>43287</v>
      </c>
      <c r="E6464" s="124" t="s">
        <v>12454</v>
      </c>
      <c r="F6464" s="124" t="s">
        <v>1315</v>
      </c>
      <c r="G6464" s="124">
        <v>18285304</v>
      </c>
      <c r="H6464" s="124"/>
      <c r="I6464" s="128" t="s">
        <v>14275</v>
      </c>
      <c r="J6464" s="124"/>
      <c r="K6464" s="124"/>
      <c r="L6464" s="124"/>
      <c r="M6464" s="124"/>
      <c r="N6464" s="193">
        <v>218.76</v>
      </c>
      <c r="O6464" s="193">
        <v>0</v>
      </c>
      <c r="P6464" s="124" t="s">
        <v>1314</v>
      </c>
    </row>
    <row r="6465" spans="1:16" ht="76.5">
      <c r="A6465" s="257">
        <v>25</v>
      </c>
      <c r="B6465" s="124"/>
      <c r="C6465" s="125" t="s">
        <v>694</v>
      </c>
      <c r="D6465" s="191">
        <v>43287</v>
      </c>
      <c r="E6465" s="124" t="s">
        <v>12455</v>
      </c>
      <c r="F6465" s="124" t="s">
        <v>1315</v>
      </c>
      <c r="G6465" s="124">
        <v>18285312</v>
      </c>
      <c r="H6465" s="124"/>
      <c r="I6465" s="128" t="s">
        <v>14276</v>
      </c>
      <c r="J6465" s="124"/>
      <c r="K6465" s="124"/>
      <c r="L6465" s="124"/>
      <c r="M6465" s="124"/>
      <c r="N6465" s="193">
        <v>48.58</v>
      </c>
      <c r="O6465" s="193">
        <v>0</v>
      </c>
      <c r="P6465" s="124" t="s">
        <v>1314</v>
      </c>
    </row>
    <row r="6466" spans="1:16" ht="76.5">
      <c r="A6466" s="257">
        <v>25</v>
      </c>
      <c r="B6466" s="124"/>
      <c r="C6466" s="125" t="s">
        <v>694</v>
      </c>
      <c r="D6466" s="191">
        <v>43287</v>
      </c>
      <c r="E6466" s="124" t="s">
        <v>12456</v>
      </c>
      <c r="F6466" s="124" t="s">
        <v>1315</v>
      </c>
      <c r="G6466" s="124">
        <v>18285314</v>
      </c>
      <c r="H6466" s="124"/>
      <c r="I6466" s="128" t="s">
        <v>14277</v>
      </c>
      <c r="J6466" s="124"/>
      <c r="K6466" s="124"/>
      <c r="L6466" s="124"/>
      <c r="M6466" s="124"/>
      <c r="N6466" s="193">
        <v>9.3699999999999992</v>
      </c>
      <c r="O6466" s="193">
        <v>0</v>
      </c>
      <c r="P6466" s="124" t="s">
        <v>1314</v>
      </c>
    </row>
    <row r="6467" spans="1:16" ht="76.5">
      <c r="A6467" s="257">
        <v>25</v>
      </c>
      <c r="B6467" s="124"/>
      <c r="C6467" s="125" t="s">
        <v>694</v>
      </c>
      <c r="D6467" s="191">
        <v>43287</v>
      </c>
      <c r="E6467" s="124" t="s">
        <v>12457</v>
      </c>
      <c r="F6467" s="124" t="s">
        <v>1315</v>
      </c>
      <c r="G6467" s="124">
        <v>18285315</v>
      </c>
      <c r="H6467" s="124"/>
      <c r="I6467" s="128" t="s">
        <v>14278</v>
      </c>
      <c r="J6467" s="124"/>
      <c r="K6467" s="124"/>
      <c r="L6467" s="124"/>
      <c r="M6467" s="124"/>
      <c r="N6467" s="193">
        <v>270.27999999999997</v>
      </c>
      <c r="O6467" s="193">
        <v>0</v>
      </c>
      <c r="P6467" s="124" t="s">
        <v>1314</v>
      </c>
    </row>
    <row r="6468" spans="1:16" ht="76.5">
      <c r="A6468" s="257">
        <v>25</v>
      </c>
      <c r="B6468" s="124"/>
      <c r="C6468" s="125" t="s">
        <v>694</v>
      </c>
      <c r="D6468" s="191">
        <v>43287</v>
      </c>
      <c r="E6468" s="124" t="s">
        <v>12458</v>
      </c>
      <c r="F6468" s="124" t="s">
        <v>1315</v>
      </c>
      <c r="G6468" s="124">
        <v>18285325</v>
      </c>
      <c r="H6468" s="124"/>
      <c r="I6468" s="128" t="s">
        <v>14279</v>
      </c>
      <c r="J6468" s="124"/>
      <c r="K6468" s="124"/>
      <c r="L6468" s="124"/>
      <c r="M6468" s="124"/>
      <c r="N6468" s="193">
        <v>0.1</v>
      </c>
      <c r="O6468" s="193">
        <v>0</v>
      </c>
      <c r="P6468" s="124" t="s">
        <v>1314</v>
      </c>
    </row>
    <row r="6469" spans="1:16" ht="76.5">
      <c r="A6469" s="257">
        <v>25</v>
      </c>
      <c r="B6469" s="124"/>
      <c r="C6469" s="125" t="s">
        <v>694</v>
      </c>
      <c r="D6469" s="191">
        <v>43287</v>
      </c>
      <c r="E6469" s="124" t="s">
        <v>12459</v>
      </c>
      <c r="F6469" s="124" t="s">
        <v>1315</v>
      </c>
      <c r="G6469" s="124">
        <v>18285343</v>
      </c>
      <c r="H6469" s="124"/>
      <c r="I6469" s="128" t="s">
        <v>14280</v>
      </c>
      <c r="J6469" s="124"/>
      <c r="K6469" s="124"/>
      <c r="L6469" s="124"/>
      <c r="M6469" s="124"/>
      <c r="N6469" s="193">
        <v>39.51</v>
      </c>
      <c r="O6469" s="193">
        <v>0</v>
      </c>
      <c r="P6469" s="124" t="s">
        <v>1314</v>
      </c>
    </row>
    <row r="6470" spans="1:16" ht="76.5">
      <c r="A6470" s="257">
        <v>25</v>
      </c>
      <c r="B6470" s="124"/>
      <c r="C6470" s="125" t="s">
        <v>694</v>
      </c>
      <c r="D6470" s="191">
        <v>43287</v>
      </c>
      <c r="E6470" s="124" t="s">
        <v>12460</v>
      </c>
      <c r="F6470" s="124" t="s">
        <v>1315</v>
      </c>
      <c r="G6470" s="124">
        <v>18285344</v>
      </c>
      <c r="H6470" s="124"/>
      <c r="I6470" s="128" t="s">
        <v>14281</v>
      </c>
      <c r="J6470" s="124"/>
      <c r="K6470" s="124"/>
      <c r="L6470" s="124"/>
      <c r="M6470" s="124"/>
      <c r="N6470" s="193">
        <v>182.6</v>
      </c>
      <c r="O6470" s="193">
        <v>0</v>
      </c>
      <c r="P6470" s="124" t="s">
        <v>1314</v>
      </c>
    </row>
    <row r="6471" spans="1:16" ht="76.5">
      <c r="A6471" s="257">
        <v>25</v>
      </c>
      <c r="B6471" s="124"/>
      <c r="C6471" s="125" t="s">
        <v>694</v>
      </c>
      <c r="D6471" s="191">
        <v>43287</v>
      </c>
      <c r="E6471" s="124" t="s">
        <v>12461</v>
      </c>
      <c r="F6471" s="124" t="s">
        <v>1315</v>
      </c>
      <c r="G6471" s="124">
        <v>18285345</v>
      </c>
      <c r="H6471" s="124"/>
      <c r="I6471" s="128" t="s">
        <v>14282</v>
      </c>
      <c r="J6471" s="124"/>
      <c r="K6471" s="124"/>
      <c r="L6471" s="124"/>
      <c r="M6471" s="124"/>
      <c r="N6471" s="193">
        <v>37.4</v>
      </c>
      <c r="O6471" s="193">
        <v>0</v>
      </c>
      <c r="P6471" s="124" t="s">
        <v>1314</v>
      </c>
    </row>
    <row r="6472" spans="1:16" ht="76.5">
      <c r="A6472" s="257">
        <v>25</v>
      </c>
      <c r="B6472" s="124"/>
      <c r="C6472" s="125" t="s">
        <v>694</v>
      </c>
      <c r="D6472" s="191">
        <v>43287</v>
      </c>
      <c r="E6472" s="124" t="s">
        <v>12462</v>
      </c>
      <c r="F6472" s="124" t="s">
        <v>1315</v>
      </c>
      <c r="G6472" s="124">
        <v>18285346</v>
      </c>
      <c r="H6472" s="124"/>
      <c r="I6472" s="128" t="s">
        <v>14283</v>
      </c>
      <c r="J6472" s="124"/>
      <c r="K6472" s="124"/>
      <c r="L6472" s="124"/>
      <c r="M6472" s="124"/>
      <c r="N6472" s="193">
        <v>37.67</v>
      </c>
      <c r="O6472" s="193">
        <v>0</v>
      </c>
      <c r="P6472" s="124" t="s">
        <v>1314</v>
      </c>
    </row>
    <row r="6473" spans="1:16" ht="76.5">
      <c r="A6473" s="257">
        <v>25</v>
      </c>
      <c r="B6473" s="124"/>
      <c r="C6473" s="125" t="s">
        <v>694</v>
      </c>
      <c r="D6473" s="191">
        <v>43287</v>
      </c>
      <c r="E6473" s="124" t="s">
        <v>12463</v>
      </c>
      <c r="F6473" s="124" t="s">
        <v>1315</v>
      </c>
      <c r="G6473" s="124">
        <v>18285592</v>
      </c>
      <c r="H6473" s="124"/>
      <c r="I6473" s="128" t="s">
        <v>14284</v>
      </c>
      <c r="J6473" s="124"/>
      <c r="K6473" s="124"/>
      <c r="L6473" s="124"/>
      <c r="M6473" s="124"/>
      <c r="N6473" s="193">
        <v>173.11</v>
      </c>
      <c r="O6473" s="193">
        <v>0</v>
      </c>
      <c r="P6473" s="124" t="s">
        <v>1314</v>
      </c>
    </row>
    <row r="6474" spans="1:16" ht="76.5">
      <c r="A6474" s="257">
        <v>25</v>
      </c>
      <c r="B6474" s="124"/>
      <c r="C6474" s="125" t="s">
        <v>694</v>
      </c>
      <c r="D6474" s="191">
        <v>43287</v>
      </c>
      <c r="E6474" s="124" t="s">
        <v>12464</v>
      </c>
      <c r="F6474" s="124" t="s">
        <v>1315</v>
      </c>
      <c r="G6474" s="124">
        <v>18286474</v>
      </c>
      <c r="H6474" s="124"/>
      <c r="I6474" s="128" t="s">
        <v>14285</v>
      </c>
      <c r="J6474" s="124"/>
      <c r="K6474" s="124"/>
      <c r="L6474" s="124"/>
      <c r="M6474" s="124"/>
      <c r="N6474" s="193">
        <v>498.22</v>
      </c>
      <c r="O6474" s="193">
        <v>0</v>
      </c>
      <c r="P6474" s="124" t="s">
        <v>1314</v>
      </c>
    </row>
    <row r="6475" spans="1:16" ht="76.5">
      <c r="A6475" s="257">
        <v>25</v>
      </c>
      <c r="B6475" s="124"/>
      <c r="C6475" s="125" t="s">
        <v>694</v>
      </c>
      <c r="D6475" s="191">
        <v>43287</v>
      </c>
      <c r="E6475" s="124" t="s">
        <v>12465</v>
      </c>
      <c r="F6475" s="124" t="s">
        <v>1315</v>
      </c>
      <c r="G6475" s="124">
        <v>18287158</v>
      </c>
      <c r="H6475" s="124"/>
      <c r="I6475" s="128" t="s">
        <v>14286</v>
      </c>
      <c r="J6475" s="124"/>
      <c r="K6475" s="124"/>
      <c r="L6475" s="124"/>
      <c r="M6475" s="124"/>
      <c r="N6475" s="193">
        <v>6.95</v>
      </c>
      <c r="O6475" s="193">
        <v>0</v>
      </c>
      <c r="P6475" s="124" t="s">
        <v>1314</v>
      </c>
    </row>
    <row r="6476" spans="1:16" ht="76.5">
      <c r="A6476" s="257">
        <v>25</v>
      </c>
      <c r="B6476" s="124"/>
      <c r="C6476" s="125" t="s">
        <v>694</v>
      </c>
      <c r="D6476" s="191">
        <v>43287</v>
      </c>
      <c r="E6476" s="124" t="s">
        <v>12466</v>
      </c>
      <c r="F6476" s="124" t="s">
        <v>1315</v>
      </c>
      <c r="G6476" s="124">
        <v>18287262</v>
      </c>
      <c r="H6476" s="124"/>
      <c r="I6476" s="128" t="s">
        <v>14287</v>
      </c>
      <c r="J6476" s="124"/>
      <c r="K6476" s="124"/>
      <c r="L6476" s="124"/>
      <c r="M6476" s="124"/>
      <c r="N6476" s="193">
        <v>839027.25</v>
      </c>
      <c r="O6476" s="193">
        <v>0</v>
      </c>
      <c r="P6476" s="124" t="s">
        <v>1314</v>
      </c>
    </row>
    <row r="6477" spans="1:16" ht="76.5">
      <c r="A6477" s="257">
        <v>25</v>
      </c>
      <c r="B6477" s="124"/>
      <c r="C6477" s="125" t="s">
        <v>694</v>
      </c>
      <c r="D6477" s="191">
        <v>43287</v>
      </c>
      <c r="E6477" s="124" t="s">
        <v>12467</v>
      </c>
      <c r="F6477" s="124" t="s">
        <v>1315</v>
      </c>
      <c r="G6477" s="124">
        <v>18287280</v>
      </c>
      <c r="H6477" s="124"/>
      <c r="I6477" s="128" t="s">
        <v>14288</v>
      </c>
      <c r="J6477" s="124"/>
      <c r="K6477" s="124"/>
      <c r="L6477" s="124"/>
      <c r="M6477" s="124"/>
      <c r="N6477" s="193">
        <v>10252.73</v>
      </c>
      <c r="O6477" s="193">
        <v>0</v>
      </c>
      <c r="P6477" s="124" t="s">
        <v>1314</v>
      </c>
    </row>
    <row r="6478" spans="1:16" ht="76.5">
      <c r="A6478" s="257">
        <v>25</v>
      </c>
      <c r="B6478" s="124"/>
      <c r="C6478" s="125" t="s">
        <v>694</v>
      </c>
      <c r="D6478" s="191">
        <v>43287</v>
      </c>
      <c r="E6478" s="124" t="s">
        <v>12468</v>
      </c>
      <c r="F6478" s="124" t="s">
        <v>1315</v>
      </c>
      <c r="G6478" s="124">
        <v>18287282</v>
      </c>
      <c r="H6478" s="124"/>
      <c r="I6478" s="128" t="s">
        <v>14289</v>
      </c>
      <c r="J6478" s="124"/>
      <c r="K6478" s="124"/>
      <c r="L6478" s="124"/>
      <c r="M6478" s="124"/>
      <c r="N6478" s="193">
        <v>430000</v>
      </c>
      <c r="O6478" s="193">
        <v>0</v>
      </c>
      <c r="P6478" s="124" t="s">
        <v>1314</v>
      </c>
    </row>
    <row r="6479" spans="1:16" ht="76.5">
      <c r="A6479" s="257">
        <v>25</v>
      </c>
      <c r="B6479" s="124"/>
      <c r="C6479" s="125" t="s">
        <v>694</v>
      </c>
      <c r="D6479" s="191">
        <v>43287</v>
      </c>
      <c r="E6479" s="124" t="s">
        <v>12469</v>
      </c>
      <c r="F6479" s="124" t="s">
        <v>1315</v>
      </c>
      <c r="G6479" s="124">
        <v>18287284</v>
      </c>
      <c r="H6479" s="124"/>
      <c r="I6479" s="128" t="s">
        <v>14290</v>
      </c>
      <c r="J6479" s="124"/>
      <c r="K6479" s="124"/>
      <c r="L6479" s="124"/>
      <c r="M6479" s="124"/>
      <c r="N6479" s="193">
        <v>299955.02</v>
      </c>
      <c r="O6479" s="193">
        <v>0</v>
      </c>
      <c r="P6479" s="124" t="s">
        <v>1314</v>
      </c>
    </row>
    <row r="6480" spans="1:16" ht="76.5">
      <c r="A6480" s="257">
        <v>25</v>
      </c>
      <c r="B6480" s="124"/>
      <c r="C6480" s="125" t="s">
        <v>694</v>
      </c>
      <c r="D6480" s="191">
        <v>43287</v>
      </c>
      <c r="E6480" s="124" t="s">
        <v>12470</v>
      </c>
      <c r="F6480" s="124" t="s">
        <v>1315</v>
      </c>
      <c r="G6480" s="124">
        <v>18287343</v>
      </c>
      <c r="H6480" s="124"/>
      <c r="I6480" s="128" t="s">
        <v>14291</v>
      </c>
      <c r="J6480" s="124"/>
      <c r="K6480" s="124"/>
      <c r="L6480" s="124"/>
      <c r="M6480" s="124"/>
      <c r="N6480" s="193">
        <v>53.79</v>
      </c>
      <c r="O6480" s="193">
        <v>0</v>
      </c>
      <c r="P6480" s="124" t="s">
        <v>1314</v>
      </c>
    </row>
    <row r="6481" spans="1:16" ht="76.5">
      <c r="A6481" s="257">
        <v>25</v>
      </c>
      <c r="B6481" s="124"/>
      <c r="C6481" s="125" t="s">
        <v>694</v>
      </c>
      <c r="D6481" s="191">
        <v>43287</v>
      </c>
      <c r="E6481" s="124" t="s">
        <v>12471</v>
      </c>
      <c r="F6481" s="124" t="s">
        <v>1315</v>
      </c>
      <c r="G6481" s="124">
        <v>18287516</v>
      </c>
      <c r="H6481" s="124"/>
      <c r="I6481" s="128" t="s">
        <v>14292</v>
      </c>
      <c r="J6481" s="124"/>
      <c r="K6481" s="124"/>
      <c r="L6481" s="124"/>
      <c r="M6481" s="124"/>
      <c r="N6481" s="193">
        <v>461.91</v>
      </c>
      <c r="O6481" s="193">
        <v>0</v>
      </c>
      <c r="P6481" s="124" t="s">
        <v>1314</v>
      </c>
    </row>
    <row r="6482" spans="1:16" ht="76.5">
      <c r="A6482" s="257">
        <v>25</v>
      </c>
      <c r="B6482" s="124"/>
      <c r="C6482" s="125" t="s">
        <v>694</v>
      </c>
      <c r="D6482" s="191">
        <v>43287</v>
      </c>
      <c r="E6482" s="124" t="s">
        <v>12472</v>
      </c>
      <c r="F6482" s="124" t="s">
        <v>1315</v>
      </c>
      <c r="G6482" s="124">
        <v>18287690</v>
      </c>
      <c r="H6482" s="124"/>
      <c r="I6482" s="128" t="s">
        <v>14293</v>
      </c>
      <c r="J6482" s="124"/>
      <c r="K6482" s="124"/>
      <c r="L6482" s="124"/>
      <c r="M6482" s="124"/>
      <c r="N6482" s="193">
        <v>279.5</v>
      </c>
      <c r="O6482" s="193">
        <v>0</v>
      </c>
      <c r="P6482" s="124" t="s">
        <v>1314</v>
      </c>
    </row>
    <row r="6483" spans="1:16" ht="76.5">
      <c r="A6483" s="257">
        <v>25</v>
      </c>
      <c r="B6483" s="124"/>
      <c r="C6483" s="125" t="s">
        <v>694</v>
      </c>
      <c r="D6483" s="191">
        <v>43287</v>
      </c>
      <c r="E6483" s="124" t="s">
        <v>12473</v>
      </c>
      <c r="F6483" s="124" t="s">
        <v>1315</v>
      </c>
      <c r="G6483" s="124">
        <v>18287692</v>
      </c>
      <c r="H6483" s="124"/>
      <c r="I6483" s="128" t="s">
        <v>14294</v>
      </c>
      <c r="J6483" s="124"/>
      <c r="K6483" s="124"/>
      <c r="L6483" s="124"/>
      <c r="M6483" s="124"/>
      <c r="N6483" s="193">
        <v>83.22</v>
      </c>
      <c r="O6483" s="193">
        <v>0</v>
      </c>
      <c r="P6483" s="124" t="s">
        <v>1314</v>
      </c>
    </row>
    <row r="6484" spans="1:16" ht="76.5">
      <c r="A6484" s="257">
        <v>25</v>
      </c>
      <c r="B6484" s="124"/>
      <c r="C6484" s="125" t="s">
        <v>694</v>
      </c>
      <c r="D6484" s="191">
        <v>43287</v>
      </c>
      <c r="E6484" s="124" t="s">
        <v>12474</v>
      </c>
      <c r="F6484" s="124" t="s">
        <v>1315</v>
      </c>
      <c r="G6484" s="124">
        <v>18287696</v>
      </c>
      <c r="H6484" s="124"/>
      <c r="I6484" s="128" t="s">
        <v>14295</v>
      </c>
      <c r="J6484" s="124"/>
      <c r="K6484" s="124"/>
      <c r="L6484" s="124"/>
      <c r="M6484" s="124"/>
      <c r="N6484" s="193">
        <v>461.91</v>
      </c>
      <c r="O6484" s="193">
        <v>0</v>
      </c>
      <c r="P6484" s="124" t="s">
        <v>1314</v>
      </c>
    </row>
    <row r="6485" spans="1:16" ht="76.5">
      <c r="A6485" s="257">
        <v>25</v>
      </c>
      <c r="B6485" s="124"/>
      <c r="C6485" s="125" t="s">
        <v>694</v>
      </c>
      <c r="D6485" s="191">
        <v>43287</v>
      </c>
      <c r="E6485" s="124" t="s">
        <v>12475</v>
      </c>
      <c r="F6485" s="124" t="s">
        <v>1315</v>
      </c>
      <c r="G6485" s="124">
        <v>18287698</v>
      </c>
      <c r="H6485" s="124"/>
      <c r="I6485" s="128" t="s">
        <v>14296</v>
      </c>
      <c r="J6485" s="124"/>
      <c r="K6485" s="124"/>
      <c r="L6485" s="124"/>
      <c r="M6485" s="124"/>
      <c r="N6485" s="193">
        <v>220.96</v>
      </c>
      <c r="O6485" s="193">
        <v>0</v>
      </c>
      <c r="P6485" s="124" t="s">
        <v>1314</v>
      </c>
    </row>
    <row r="6486" spans="1:16" ht="76.5">
      <c r="A6486" s="257">
        <v>25</v>
      </c>
      <c r="B6486" s="124"/>
      <c r="C6486" s="125" t="s">
        <v>694</v>
      </c>
      <c r="D6486" s="191">
        <v>43287</v>
      </c>
      <c r="E6486" s="124" t="s">
        <v>12476</v>
      </c>
      <c r="F6486" s="124" t="s">
        <v>1315</v>
      </c>
      <c r="G6486" s="124">
        <v>18287710</v>
      </c>
      <c r="H6486" s="124"/>
      <c r="I6486" s="128" t="s">
        <v>14297</v>
      </c>
      <c r="J6486" s="124"/>
      <c r="K6486" s="124"/>
      <c r="L6486" s="124"/>
      <c r="M6486" s="124"/>
      <c r="N6486" s="193">
        <v>447.86</v>
      </c>
      <c r="O6486" s="193">
        <v>0</v>
      </c>
      <c r="P6486" s="124" t="s">
        <v>1314</v>
      </c>
    </row>
    <row r="6487" spans="1:16" ht="76.5">
      <c r="A6487" s="257">
        <v>25</v>
      </c>
      <c r="B6487" s="124"/>
      <c r="C6487" s="125" t="s">
        <v>694</v>
      </c>
      <c r="D6487" s="191">
        <v>43287</v>
      </c>
      <c r="E6487" s="124" t="s">
        <v>12477</v>
      </c>
      <c r="F6487" s="124" t="s">
        <v>1315</v>
      </c>
      <c r="G6487" s="124">
        <v>18287736</v>
      </c>
      <c r="H6487" s="124"/>
      <c r="I6487" s="128" t="s">
        <v>14298</v>
      </c>
      <c r="J6487" s="124"/>
      <c r="K6487" s="124"/>
      <c r="L6487" s="124"/>
      <c r="M6487" s="124"/>
      <c r="N6487" s="193">
        <v>295.89999999999998</v>
      </c>
      <c r="O6487" s="193">
        <v>0</v>
      </c>
      <c r="P6487" s="124" t="s">
        <v>1314</v>
      </c>
    </row>
    <row r="6488" spans="1:16" ht="76.5">
      <c r="A6488" s="257">
        <v>25</v>
      </c>
      <c r="B6488" s="124"/>
      <c r="C6488" s="125" t="s">
        <v>694</v>
      </c>
      <c r="D6488" s="191">
        <v>43287</v>
      </c>
      <c r="E6488" s="124" t="s">
        <v>12478</v>
      </c>
      <c r="F6488" s="124" t="s">
        <v>1315</v>
      </c>
      <c r="G6488" s="124">
        <v>18287742</v>
      </c>
      <c r="H6488" s="124"/>
      <c r="I6488" s="128" t="s">
        <v>14299</v>
      </c>
      <c r="J6488" s="124"/>
      <c r="K6488" s="124"/>
      <c r="L6488" s="124"/>
      <c r="M6488" s="124"/>
      <c r="N6488" s="193">
        <v>179765</v>
      </c>
      <c r="O6488" s="193">
        <v>0</v>
      </c>
      <c r="P6488" s="124" t="s">
        <v>1314</v>
      </c>
    </row>
    <row r="6489" spans="1:16" ht="76.5">
      <c r="A6489" s="257">
        <v>25</v>
      </c>
      <c r="B6489" s="124"/>
      <c r="C6489" s="125" t="s">
        <v>694</v>
      </c>
      <c r="D6489" s="191">
        <v>43287</v>
      </c>
      <c r="E6489" s="124" t="s">
        <v>12479</v>
      </c>
      <c r="F6489" s="124" t="s">
        <v>1315</v>
      </c>
      <c r="G6489" s="124">
        <v>18287748</v>
      </c>
      <c r="H6489" s="124"/>
      <c r="I6489" s="128" t="s">
        <v>14300</v>
      </c>
      <c r="J6489" s="124"/>
      <c r="K6489" s="124"/>
      <c r="L6489" s="124"/>
      <c r="M6489" s="124"/>
      <c r="N6489" s="193">
        <v>220645.1</v>
      </c>
      <c r="O6489" s="193">
        <v>0</v>
      </c>
      <c r="P6489" s="124" t="s">
        <v>1314</v>
      </c>
    </row>
    <row r="6490" spans="1:16" ht="76.5">
      <c r="A6490" s="257">
        <v>25</v>
      </c>
      <c r="B6490" s="124"/>
      <c r="C6490" s="125" t="s">
        <v>694</v>
      </c>
      <c r="D6490" s="191">
        <v>43287</v>
      </c>
      <c r="E6490" s="124" t="s">
        <v>12480</v>
      </c>
      <c r="F6490" s="124" t="s">
        <v>1315</v>
      </c>
      <c r="G6490" s="124">
        <v>18287749</v>
      </c>
      <c r="H6490" s="124"/>
      <c r="I6490" s="128" t="s">
        <v>14301</v>
      </c>
      <c r="J6490" s="124"/>
      <c r="K6490" s="124"/>
      <c r="L6490" s="124"/>
      <c r="M6490" s="124"/>
      <c r="N6490" s="193">
        <v>199223.22</v>
      </c>
      <c r="O6490" s="193">
        <v>0</v>
      </c>
      <c r="P6490" s="124" t="s">
        <v>1314</v>
      </c>
    </row>
    <row r="6491" spans="1:16" ht="76.5">
      <c r="A6491" s="257">
        <v>25</v>
      </c>
      <c r="B6491" s="124"/>
      <c r="C6491" s="125" t="s">
        <v>694</v>
      </c>
      <c r="D6491" s="191">
        <v>43287</v>
      </c>
      <c r="E6491" s="124" t="s">
        <v>12481</v>
      </c>
      <c r="F6491" s="124" t="s">
        <v>1315</v>
      </c>
      <c r="G6491" s="124">
        <v>18287752</v>
      </c>
      <c r="H6491" s="124"/>
      <c r="I6491" s="128" t="s">
        <v>14302</v>
      </c>
      <c r="J6491" s="124"/>
      <c r="K6491" s="124"/>
      <c r="L6491" s="124"/>
      <c r="M6491" s="124"/>
      <c r="N6491" s="193">
        <v>740.92</v>
      </c>
      <c r="O6491" s="193">
        <v>0</v>
      </c>
      <c r="P6491" s="124" t="s">
        <v>1314</v>
      </c>
    </row>
    <row r="6492" spans="1:16" ht="76.5">
      <c r="A6492" s="257">
        <v>25</v>
      </c>
      <c r="B6492" s="124"/>
      <c r="C6492" s="125" t="s">
        <v>694</v>
      </c>
      <c r="D6492" s="191">
        <v>43287</v>
      </c>
      <c r="E6492" s="124" t="s">
        <v>12482</v>
      </c>
      <c r="F6492" s="124" t="s">
        <v>1315</v>
      </c>
      <c r="G6492" s="124">
        <v>18287754</v>
      </c>
      <c r="H6492" s="124"/>
      <c r="I6492" s="128" t="s">
        <v>14303</v>
      </c>
      <c r="J6492" s="124"/>
      <c r="K6492" s="124"/>
      <c r="L6492" s="124"/>
      <c r="M6492" s="124"/>
      <c r="N6492" s="193">
        <v>740.92</v>
      </c>
      <c r="O6492" s="193">
        <v>0</v>
      </c>
      <c r="P6492" s="124" t="s">
        <v>1314</v>
      </c>
    </row>
    <row r="6493" spans="1:16" ht="76.5">
      <c r="A6493" s="257">
        <v>25</v>
      </c>
      <c r="B6493" s="124"/>
      <c r="C6493" s="125" t="s">
        <v>694</v>
      </c>
      <c r="D6493" s="191">
        <v>43287</v>
      </c>
      <c r="E6493" s="124" t="s">
        <v>12483</v>
      </c>
      <c r="F6493" s="124" t="s">
        <v>1315</v>
      </c>
      <c r="G6493" s="124">
        <v>18287755</v>
      </c>
      <c r="H6493" s="124"/>
      <c r="I6493" s="128" t="s">
        <v>14304</v>
      </c>
      <c r="J6493" s="124"/>
      <c r="K6493" s="124"/>
      <c r="L6493" s="124"/>
      <c r="M6493" s="124"/>
      <c r="N6493" s="193">
        <v>740.92</v>
      </c>
      <c r="O6493" s="193">
        <v>0</v>
      </c>
      <c r="P6493" s="124" t="s">
        <v>1314</v>
      </c>
    </row>
    <row r="6494" spans="1:16" ht="76.5">
      <c r="A6494" s="257">
        <v>25</v>
      </c>
      <c r="B6494" s="124"/>
      <c r="C6494" s="125" t="s">
        <v>694</v>
      </c>
      <c r="D6494" s="191">
        <v>43287</v>
      </c>
      <c r="E6494" s="124" t="s">
        <v>12484</v>
      </c>
      <c r="F6494" s="124" t="s">
        <v>1315</v>
      </c>
      <c r="G6494" s="124">
        <v>18287757</v>
      </c>
      <c r="H6494" s="124"/>
      <c r="I6494" s="128" t="s">
        <v>14305</v>
      </c>
      <c r="J6494" s="124"/>
      <c r="K6494" s="124"/>
      <c r="L6494" s="124"/>
      <c r="M6494" s="124"/>
      <c r="N6494" s="193">
        <v>222.22</v>
      </c>
      <c r="O6494" s="193">
        <v>0</v>
      </c>
      <c r="P6494" s="124" t="s">
        <v>1314</v>
      </c>
    </row>
    <row r="6495" spans="1:16" ht="76.5">
      <c r="A6495" s="257">
        <v>25</v>
      </c>
      <c r="B6495" s="124"/>
      <c r="C6495" s="125" t="s">
        <v>694</v>
      </c>
      <c r="D6495" s="191">
        <v>43287</v>
      </c>
      <c r="E6495" s="124" t="s">
        <v>12485</v>
      </c>
      <c r="F6495" s="124" t="s">
        <v>1315</v>
      </c>
      <c r="G6495" s="124">
        <v>18304924</v>
      </c>
      <c r="H6495" s="124"/>
      <c r="I6495" s="128" t="s">
        <v>10608</v>
      </c>
      <c r="J6495" s="124"/>
      <c r="K6495" s="124"/>
      <c r="L6495" s="124"/>
      <c r="M6495" s="124"/>
      <c r="N6495" s="193">
        <v>157090.32</v>
      </c>
      <c r="O6495" s="193">
        <v>0</v>
      </c>
      <c r="P6495" s="124" t="s">
        <v>1314</v>
      </c>
    </row>
    <row r="6496" spans="1:16" ht="76.5">
      <c r="A6496" s="257">
        <v>25</v>
      </c>
      <c r="B6496" s="124"/>
      <c r="C6496" s="125" t="s">
        <v>694</v>
      </c>
      <c r="D6496" s="191">
        <v>43287</v>
      </c>
      <c r="E6496" s="124" t="s">
        <v>12486</v>
      </c>
      <c r="F6496" s="124" t="s">
        <v>1315</v>
      </c>
      <c r="G6496" s="124">
        <v>18304964</v>
      </c>
      <c r="H6496" s="124"/>
      <c r="I6496" s="128" t="s">
        <v>14306</v>
      </c>
      <c r="J6496" s="124"/>
      <c r="K6496" s="124"/>
      <c r="L6496" s="124"/>
      <c r="M6496" s="124"/>
      <c r="N6496" s="193">
        <v>455042.6</v>
      </c>
      <c r="O6496" s="193">
        <v>0</v>
      </c>
      <c r="P6496" s="124" t="s">
        <v>1314</v>
      </c>
    </row>
    <row r="6497" spans="1:16" ht="76.5">
      <c r="A6497" s="257">
        <v>25</v>
      </c>
      <c r="B6497" s="124"/>
      <c r="C6497" s="125" t="s">
        <v>694</v>
      </c>
      <c r="D6497" s="191">
        <v>43287</v>
      </c>
      <c r="E6497" s="124" t="s">
        <v>12487</v>
      </c>
      <c r="F6497" s="124" t="s">
        <v>1315</v>
      </c>
      <c r="G6497" s="124">
        <v>18304960</v>
      </c>
      <c r="H6497" s="124"/>
      <c r="I6497" s="128" t="s">
        <v>14307</v>
      </c>
      <c r="J6497" s="124"/>
      <c r="K6497" s="124"/>
      <c r="L6497" s="124"/>
      <c r="M6497" s="124"/>
      <c r="N6497" s="193">
        <v>411163.62</v>
      </c>
      <c r="O6497" s="193">
        <v>0</v>
      </c>
      <c r="P6497" s="124" t="s">
        <v>1314</v>
      </c>
    </row>
    <row r="6498" spans="1:16" ht="76.5">
      <c r="A6498" s="257">
        <v>25</v>
      </c>
      <c r="B6498" s="124"/>
      <c r="C6498" s="125" t="s">
        <v>694</v>
      </c>
      <c r="D6498" s="191">
        <v>43287</v>
      </c>
      <c r="E6498" s="124" t="s">
        <v>12488</v>
      </c>
      <c r="F6498" s="124" t="s">
        <v>1315</v>
      </c>
      <c r="G6498" s="124">
        <v>18304941</v>
      </c>
      <c r="H6498" s="124"/>
      <c r="I6498" s="128" t="s">
        <v>14308</v>
      </c>
      <c r="J6498" s="124"/>
      <c r="K6498" s="124"/>
      <c r="L6498" s="124"/>
      <c r="M6498" s="124"/>
      <c r="N6498" s="193">
        <v>815358.36</v>
      </c>
      <c r="O6498" s="193">
        <v>0</v>
      </c>
      <c r="P6498" s="124" t="s">
        <v>1314</v>
      </c>
    </row>
    <row r="6499" spans="1:16" ht="76.5">
      <c r="A6499" s="257">
        <v>25</v>
      </c>
      <c r="B6499" s="124"/>
      <c r="C6499" s="125" t="s">
        <v>694</v>
      </c>
      <c r="D6499" s="191">
        <v>43287</v>
      </c>
      <c r="E6499" s="124" t="s">
        <v>12489</v>
      </c>
      <c r="F6499" s="124" t="s">
        <v>1315</v>
      </c>
      <c r="G6499" s="124">
        <v>18304940</v>
      </c>
      <c r="H6499" s="124"/>
      <c r="I6499" s="128" t="s">
        <v>14309</v>
      </c>
      <c r="J6499" s="124"/>
      <c r="K6499" s="124"/>
      <c r="L6499" s="124"/>
      <c r="M6499" s="124"/>
      <c r="N6499" s="193">
        <v>388090.96</v>
      </c>
      <c r="O6499" s="193">
        <v>0</v>
      </c>
      <c r="P6499" s="124" t="s">
        <v>1314</v>
      </c>
    </row>
    <row r="6500" spans="1:16" ht="76.5">
      <c r="A6500" s="257">
        <v>25</v>
      </c>
      <c r="B6500" s="124"/>
      <c r="C6500" s="125" t="s">
        <v>694</v>
      </c>
      <c r="D6500" s="191">
        <v>43287</v>
      </c>
      <c r="E6500" s="124" t="s">
        <v>12490</v>
      </c>
      <c r="F6500" s="124" t="s">
        <v>1315</v>
      </c>
      <c r="G6500" s="124">
        <v>18304939</v>
      </c>
      <c r="H6500" s="124"/>
      <c r="I6500" s="128" t="s">
        <v>14310</v>
      </c>
      <c r="J6500" s="124"/>
      <c r="K6500" s="124"/>
      <c r="L6500" s="124"/>
      <c r="M6500" s="124"/>
      <c r="N6500" s="193">
        <v>132637.79</v>
      </c>
      <c r="O6500" s="193">
        <v>0</v>
      </c>
      <c r="P6500" s="124" t="s">
        <v>1314</v>
      </c>
    </row>
    <row r="6501" spans="1:16" ht="76.5">
      <c r="A6501" s="257">
        <v>25</v>
      </c>
      <c r="B6501" s="124"/>
      <c r="C6501" s="125" t="s">
        <v>694</v>
      </c>
      <c r="D6501" s="191">
        <v>43287</v>
      </c>
      <c r="E6501" s="124" t="s">
        <v>12491</v>
      </c>
      <c r="F6501" s="124" t="s">
        <v>1315</v>
      </c>
      <c r="G6501" s="124">
        <v>18304931</v>
      </c>
      <c r="H6501" s="124"/>
      <c r="I6501" s="128" t="s">
        <v>14311</v>
      </c>
      <c r="J6501" s="124"/>
      <c r="K6501" s="124"/>
      <c r="L6501" s="124"/>
      <c r="M6501" s="124"/>
      <c r="N6501" s="193">
        <v>24295.15</v>
      </c>
      <c r="O6501" s="193">
        <v>0</v>
      </c>
      <c r="P6501" s="124" t="s">
        <v>1314</v>
      </c>
    </row>
    <row r="6502" spans="1:16" ht="76.5">
      <c r="A6502" s="257">
        <v>25</v>
      </c>
      <c r="B6502" s="124"/>
      <c r="C6502" s="125" t="s">
        <v>694</v>
      </c>
      <c r="D6502" s="191">
        <v>43287</v>
      </c>
      <c r="E6502" s="124" t="s">
        <v>12492</v>
      </c>
      <c r="F6502" s="124" t="s">
        <v>1315</v>
      </c>
      <c r="G6502" s="124">
        <v>18304925</v>
      </c>
      <c r="H6502" s="124"/>
      <c r="I6502" s="128" t="s">
        <v>14312</v>
      </c>
      <c r="J6502" s="124"/>
      <c r="K6502" s="124"/>
      <c r="L6502" s="124"/>
      <c r="M6502" s="124"/>
      <c r="N6502" s="193">
        <v>230999.75</v>
      </c>
      <c r="O6502" s="193">
        <v>0</v>
      </c>
      <c r="P6502" s="124" t="s">
        <v>1314</v>
      </c>
    </row>
    <row r="6503" spans="1:16" ht="76.5">
      <c r="A6503" s="257">
        <v>25</v>
      </c>
      <c r="B6503" s="124"/>
      <c r="C6503" s="125" t="s">
        <v>694</v>
      </c>
      <c r="D6503" s="191">
        <v>43287</v>
      </c>
      <c r="E6503" s="124" t="s">
        <v>12493</v>
      </c>
      <c r="F6503" s="124" t="s">
        <v>1315</v>
      </c>
      <c r="G6503" s="124">
        <v>18304923</v>
      </c>
      <c r="H6503" s="124"/>
      <c r="I6503" s="128" t="s">
        <v>14313</v>
      </c>
      <c r="J6503" s="124"/>
      <c r="K6503" s="124"/>
      <c r="L6503" s="124"/>
      <c r="M6503" s="124"/>
      <c r="N6503" s="193">
        <v>52592.480000000003</v>
      </c>
      <c r="O6503" s="193">
        <v>0</v>
      </c>
      <c r="P6503" s="124" t="s">
        <v>1314</v>
      </c>
    </row>
    <row r="6504" spans="1:16" ht="76.5">
      <c r="A6504" s="257">
        <v>25</v>
      </c>
      <c r="B6504" s="124"/>
      <c r="C6504" s="125" t="s">
        <v>694</v>
      </c>
      <c r="D6504" s="191">
        <v>43287</v>
      </c>
      <c r="E6504" s="124" t="s">
        <v>12494</v>
      </c>
      <c r="F6504" s="124" t="s">
        <v>1315</v>
      </c>
      <c r="G6504" s="124">
        <v>18304901</v>
      </c>
      <c r="H6504" s="124"/>
      <c r="I6504" s="128" t="s">
        <v>14314</v>
      </c>
      <c r="J6504" s="124"/>
      <c r="K6504" s="124"/>
      <c r="L6504" s="124"/>
      <c r="M6504" s="124"/>
      <c r="N6504" s="193">
        <v>1603297.31</v>
      </c>
      <c r="O6504" s="193">
        <v>0</v>
      </c>
      <c r="P6504" s="124" t="s">
        <v>1314</v>
      </c>
    </row>
    <row r="6505" spans="1:16" ht="76.5">
      <c r="A6505" s="257">
        <v>25</v>
      </c>
      <c r="B6505" s="124"/>
      <c r="C6505" s="125" t="s">
        <v>694</v>
      </c>
      <c r="D6505" s="191">
        <v>43287</v>
      </c>
      <c r="E6505" s="124" t="s">
        <v>12495</v>
      </c>
      <c r="F6505" s="124" t="s">
        <v>1315</v>
      </c>
      <c r="G6505" s="124">
        <v>18287759</v>
      </c>
      <c r="H6505" s="124"/>
      <c r="I6505" s="128" t="s">
        <v>14315</v>
      </c>
      <c r="J6505" s="124"/>
      <c r="K6505" s="124"/>
      <c r="L6505" s="124"/>
      <c r="M6505" s="124"/>
      <c r="N6505" s="193">
        <v>1271814.8500000001</v>
      </c>
      <c r="O6505" s="193">
        <v>0</v>
      </c>
      <c r="P6505" s="124" t="s">
        <v>1314</v>
      </c>
    </row>
    <row r="6506" spans="1:16" ht="76.5">
      <c r="A6506" s="257">
        <v>25</v>
      </c>
      <c r="B6506" s="124"/>
      <c r="C6506" s="125" t="s">
        <v>694</v>
      </c>
      <c r="D6506" s="191">
        <v>43287</v>
      </c>
      <c r="E6506" s="124" t="s">
        <v>12496</v>
      </c>
      <c r="F6506" s="124" t="s">
        <v>1315</v>
      </c>
      <c r="G6506" s="124">
        <v>18287750</v>
      </c>
      <c r="H6506" s="124"/>
      <c r="I6506" s="128" t="s">
        <v>14316</v>
      </c>
      <c r="J6506" s="124"/>
      <c r="K6506" s="124"/>
      <c r="L6506" s="124"/>
      <c r="M6506" s="124"/>
      <c r="N6506" s="193">
        <v>277847.96999999997</v>
      </c>
      <c r="O6506" s="193">
        <v>0</v>
      </c>
      <c r="P6506" s="124" t="s">
        <v>1314</v>
      </c>
    </row>
    <row r="6507" spans="1:16" ht="76.5">
      <c r="A6507" s="257">
        <v>25</v>
      </c>
      <c r="B6507" s="124"/>
      <c r="C6507" s="125" t="s">
        <v>694</v>
      </c>
      <c r="D6507" s="191">
        <v>43287</v>
      </c>
      <c r="E6507" s="124" t="s">
        <v>12497</v>
      </c>
      <c r="F6507" s="124" t="s">
        <v>1315</v>
      </c>
      <c r="G6507" s="124">
        <v>18319045</v>
      </c>
      <c r="H6507" s="124"/>
      <c r="I6507" s="128" t="s">
        <v>14317</v>
      </c>
      <c r="J6507" s="124"/>
      <c r="K6507" s="124"/>
      <c r="L6507" s="124"/>
      <c r="M6507" s="124"/>
      <c r="N6507" s="193">
        <v>235505.17</v>
      </c>
      <c r="O6507" s="193">
        <v>0</v>
      </c>
      <c r="P6507" s="124" t="s">
        <v>1314</v>
      </c>
    </row>
    <row r="6508" spans="1:16" ht="76.5">
      <c r="A6508" s="257">
        <v>25</v>
      </c>
      <c r="B6508" s="124"/>
      <c r="C6508" s="125" t="s">
        <v>694</v>
      </c>
      <c r="D6508" s="191">
        <v>43287</v>
      </c>
      <c r="E6508" s="124" t="s">
        <v>12498</v>
      </c>
      <c r="F6508" s="124" t="s">
        <v>1315</v>
      </c>
      <c r="G6508" s="124">
        <v>18302333</v>
      </c>
      <c r="H6508" s="124"/>
      <c r="I6508" s="128" t="s">
        <v>14318</v>
      </c>
      <c r="J6508" s="124"/>
      <c r="K6508" s="124"/>
      <c r="L6508" s="124"/>
      <c r="M6508" s="124"/>
      <c r="N6508" s="193">
        <v>1735448.04</v>
      </c>
      <c r="O6508" s="193">
        <v>0</v>
      </c>
      <c r="P6508" s="124" t="s">
        <v>1314</v>
      </c>
    </row>
    <row r="6509" spans="1:16" ht="76.5">
      <c r="A6509" s="257">
        <v>25</v>
      </c>
      <c r="B6509" s="124"/>
      <c r="C6509" s="125" t="s">
        <v>694</v>
      </c>
      <c r="D6509" s="191">
        <v>43287</v>
      </c>
      <c r="E6509" s="124" t="s">
        <v>12499</v>
      </c>
      <c r="F6509" s="124" t="s">
        <v>1315</v>
      </c>
      <c r="G6509" s="124">
        <v>18302324</v>
      </c>
      <c r="H6509" s="124"/>
      <c r="I6509" s="128" t="s">
        <v>14319</v>
      </c>
      <c r="J6509" s="124"/>
      <c r="K6509" s="124"/>
      <c r="L6509" s="124"/>
      <c r="M6509" s="124"/>
      <c r="N6509" s="193">
        <v>577627.91</v>
      </c>
      <c r="O6509" s="193">
        <v>0</v>
      </c>
      <c r="P6509" s="124" t="s">
        <v>1314</v>
      </c>
    </row>
    <row r="6510" spans="1:16" ht="76.5">
      <c r="A6510" s="257">
        <v>25</v>
      </c>
      <c r="B6510" s="124"/>
      <c r="C6510" s="125" t="s">
        <v>694</v>
      </c>
      <c r="D6510" s="191">
        <v>43287</v>
      </c>
      <c r="E6510" s="124" t="s">
        <v>12500</v>
      </c>
      <c r="F6510" s="124" t="s">
        <v>1315</v>
      </c>
      <c r="G6510" s="124">
        <v>18302322</v>
      </c>
      <c r="H6510" s="124"/>
      <c r="I6510" s="128" t="s">
        <v>14320</v>
      </c>
      <c r="J6510" s="124"/>
      <c r="K6510" s="124"/>
      <c r="L6510" s="124"/>
      <c r="M6510" s="124"/>
      <c r="N6510" s="193">
        <v>217547.39</v>
      </c>
      <c r="O6510" s="193">
        <v>0</v>
      </c>
      <c r="P6510" s="124" t="s">
        <v>1314</v>
      </c>
    </row>
    <row r="6511" spans="1:16" ht="76.5">
      <c r="A6511" s="257">
        <v>25</v>
      </c>
      <c r="B6511" s="124"/>
      <c r="C6511" s="125" t="s">
        <v>694</v>
      </c>
      <c r="D6511" s="191">
        <v>43287</v>
      </c>
      <c r="E6511" s="124" t="s">
        <v>12501</v>
      </c>
      <c r="F6511" s="124" t="s">
        <v>1315</v>
      </c>
      <c r="G6511" s="124">
        <v>18302287</v>
      </c>
      <c r="H6511" s="124"/>
      <c r="I6511" s="128" t="s">
        <v>14321</v>
      </c>
      <c r="J6511" s="124"/>
      <c r="K6511" s="124"/>
      <c r="L6511" s="124"/>
      <c r="M6511" s="124"/>
      <c r="N6511" s="193">
        <v>0.03</v>
      </c>
      <c r="O6511" s="193">
        <v>0</v>
      </c>
      <c r="P6511" s="124" t="s">
        <v>1314</v>
      </c>
    </row>
    <row r="6512" spans="1:16" ht="76.5">
      <c r="A6512" s="257">
        <v>25</v>
      </c>
      <c r="B6512" s="124"/>
      <c r="C6512" s="125" t="s">
        <v>694</v>
      </c>
      <c r="D6512" s="191">
        <v>43287</v>
      </c>
      <c r="E6512" s="124" t="s">
        <v>12502</v>
      </c>
      <c r="F6512" s="124" t="s">
        <v>1315</v>
      </c>
      <c r="G6512" s="124">
        <v>18302204</v>
      </c>
      <c r="H6512" s="124"/>
      <c r="I6512" s="128" t="s">
        <v>14322</v>
      </c>
      <c r="J6512" s="124"/>
      <c r="K6512" s="124"/>
      <c r="L6512" s="124"/>
      <c r="M6512" s="124"/>
      <c r="N6512" s="193">
        <v>9.73</v>
      </c>
      <c r="O6512" s="193">
        <v>0</v>
      </c>
      <c r="P6512" s="124" t="s">
        <v>1314</v>
      </c>
    </row>
    <row r="6513" spans="1:16" ht="76.5">
      <c r="A6513" s="257">
        <v>25</v>
      </c>
      <c r="B6513" s="124"/>
      <c r="C6513" s="125" t="s">
        <v>694</v>
      </c>
      <c r="D6513" s="191">
        <v>43287</v>
      </c>
      <c r="E6513" s="124" t="s">
        <v>12503</v>
      </c>
      <c r="F6513" s="124" t="s">
        <v>1315</v>
      </c>
      <c r="G6513" s="124">
        <v>18302197</v>
      </c>
      <c r="H6513" s="124"/>
      <c r="I6513" s="128" t="s">
        <v>14323</v>
      </c>
      <c r="J6513" s="124"/>
      <c r="K6513" s="124"/>
      <c r="L6513" s="124"/>
      <c r="M6513" s="124"/>
      <c r="N6513" s="193">
        <v>19.420000000000002</v>
      </c>
      <c r="O6513" s="193">
        <v>0</v>
      </c>
      <c r="P6513" s="124" t="s">
        <v>1314</v>
      </c>
    </row>
    <row r="6514" spans="1:16" ht="76.5">
      <c r="A6514" s="257">
        <v>25</v>
      </c>
      <c r="B6514" s="124"/>
      <c r="C6514" s="125" t="s">
        <v>694</v>
      </c>
      <c r="D6514" s="191">
        <v>43287</v>
      </c>
      <c r="E6514" s="124" t="s">
        <v>12504</v>
      </c>
      <c r="F6514" s="124" t="s">
        <v>1315</v>
      </c>
      <c r="G6514" s="124">
        <v>18302341</v>
      </c>
      <c r="H6514" s="124"/>
      <c r="I6514" s="128" t="s">
        <v>14324</v>
      </c>
      <c r="J6514" s="124"/>
      <c r="K6514" s="124"/>
      <c r="L6514" s="124"/>
      <c r="M6514" s="124"/>
      <c r="N6514" s="193">
        <v>45733.97</v>
      </c>
      <c r="O6514" s="193">
        <v>0</v>
      </c>
      <c r="P6514" s="124" t="s">
        <v>1314</v>
      </c>
    </row>
    <row r="6515" spans="1:16" ht="76.5">
      <c r="A6515" s="257">
        <v>25</v>
      </c>
      <c r="B6515" s="124"/>
      <c r="C6515" s="125" t="s">
        <v>694</v>
      </c>
      <c r="D6515" s="191">
        <v>43287</v>
      </c>
      <c r="E6515" s="124" t="s">
        <v>12505</v>
      </c>
      <c r="F6515" s="124" t="s">
        <v>1315</v>
      </c>
      <c r="G6515" s="124">
        <v>18287751</v>
      </c>
      <c r="H6515" s="124"/>
      <c r="I6515" s="128" t="s">
        <v>14325</v>
      </c>
      <c r="J6515" s="124"/>
      <c r="K6515" s="124"/>
      <c r="L6515" s="124"/>
      <c r="M6515" s="124"/>
      <c r="N6515" s="193">
        <v>67701.77</v>
      </c>
      <c r="O6515" s="193">
        <v>0</v>
      </c>
      <c r="P6515" s="124" t="s">
        <v>1314</v>
      </c>
    </row>
    <row r="6516" spans="1:16" ht="76.5">
      <c r="A6516" s="257">
        <v>25</v>
      </c>
      <c r="B6516" s="124"/>
      <c r="C6516" s="125" t="s">
        <v>694</v>
      </c>
      <c r="D6516" s="191">
        <v>43287</v>
      </c>
      <c r="E6516" s="124" t="s">
        <v>12506</v>
      </c>
      <c r="F6516" s="124" t="s">
        <v>1315</v>
      </c>
      <c r="G6516" s="124">
        <v>18287753</v>
      </c>
      <c r="H6516" s="124"/>
      <c r="I6516" s="128" t="s">
        <v>14326</v>
      </c>
      <c r="J6516" s="124"/>
      <c r="K6516" s="124"/>
      <c r="L6516" s="124"/>
      <c r="M6516" s="124"/>
      <c r="N6516" s="193">
        <v>50911.86</v>
      </c>
      <c r="O6516" s="193">
        <v>0</v>
      </c>
      <c r="P6516" s="124" t="s">
        <v>1314</v>
      </c>
    </row>
    <row r="6517" spans="1:16" ht="63.75">
      <c r="A6517" s="257">
        <v>25</v>
      </c>
      <c r="B6517" s="124"/>
      <c r="C6517" s="125" t="s">
        <v>694</v>
      </c>
      <c r="D6517" s="191">
        <v>43287</v>
      </c>
      <c r="E6517" s="124" t="s">
        <v>12507</v>
      </c>
      <c r="F6517" s="124" t="s">
        <v>1315</v>
      </c>
      <c r="G6517" s="124">
        <v>18287756</v>
      </c>
      <c r="H6517" s="124"/>
      <c r="I6517" s="128" t="s">
        <v>14327</v>
      </c>
      <c r="J6517" s="124"/>
      <c r="K6517" s="124"/>
      <c r="L6517" s="124"/>
      <c r="M6517" s="124"/>
      <c r="N6517" s="193">
        <v>286543.23</v>
      </c>
      <c r="O6517" s="193">
        <v>0</v>
      </c>
      <c r="P6517" s="124" t="s">
        <v>1314</v>
      </c>
    </row>
    <row r="6518" spans="1:16" ht="76.5">
      <c r="A6518" s="257">
        <v>25</v>
      </c>
      <c r="B6518" s="124"/>
      <c r="C6518" s="125" t="s">
        <v>694</v>
      </c>
      <c r="D6518" s="191">
        <v>43287</v>
      </c>
      <c r="E6518" s="124" t="s">
        <v>12508</v>
      </c>
      <c r="F6518" s="124" t="s">
        <v>1315</v>
      </c>
      <c r="G6518" s="124">
        <v>18287758</v>
      </c>
      <c r="H6518" s="124"/>
      <c r="I6518" s="128" t="s">
        <v>14328</v>
      </c>
      <c r="J6518" s="124"/>
      <c r="K6518" s="124"/>
      <c r="L6518" s="124"/>
      <c r="M6518" s="124"/>
      <c r="N6518" s="193">
        <v>425627.99</v>
      </c>
      <c r="O6518" s="193">
        <v>0</v>
      </c>
      <c r="P6518" s="124" t="s">
        <v>1314</v>
      </c>
    </row>
    <row r="6519" spans="1:16" ht="76.5">
      <c r="A6519" s="257">
        <v>25</v>
      </c>
      <c r="B6519" s="124"/>
      <c r="C6519" s="125" t="s">
        <v>694</v>
      </c>
      <c r="D6519" s="191">
        <v>43287</v>
      </c>
      <c r="E6519" s="124" t="s">
        <v>12509</v>
      </c>
      <c r="F6519" s="124" t="s">
        <v>1315</v>
      </c>
      <c r="G6519" s="124">
        <v>18302196</v>
      </c>
      <c r="H6519" s="124"/>
      <c r="I6519" s="128" t="s">
        <v>14329</v>
      </c>
      <c r="J6519" s="124"/>
      <c r="K6519" s="124"/>
      <c r="L6519" s="124"/>
      <c r="M6519" s="124"/>
      <c r="N6519" s="193">
        <v>187234.33</v>
      </c>
      <c r="O6519" s="193">
        <v>0</v>
      </c>
      <c r="P6519" s="124" t="s">
        <v>1314</v>
      </c>
    </row>
    <row r="6520" spans="1:16" ht="76.5">
      <c r="A6520" s="257">
        <v>25</v>
      </c>
      <c r="B6520" s="124"/>
      <c r="C6520" s="125" t="s">
        <v>694</v>
      </c>
      <c r="D6520" s="191">
        <v>43287</v>
      </c>
      <c r="E6520" s="124" t="s">
        <v>12510</v>
      </c>
      <c r="F6520" s="124" t="s">
        <v>1315</v>
      </c>
      <c r="G6520" s="124">
        <v>18302198</v>
      </c>
      <c r="H6520" s="124"/>
      <c r="I6520" s="128" t="s">
        <v>14330</v>
      </c>
      <c r="J6520" s="124"/>
      <c r="K6520" s="124"/>
      <c r="L6520" s="124"/>
      <c r="M6520" s="124"/>
      <c r="N6520" s="193">
        <v>642055.19999999995</v>
      </c>
      <c r="O6520" s="193">
        <v>0</v>
      </c>
      <c r="P6520" s="124" t="s">
        <v>1314</v>
      </c>
    </row>
    <row r="6521" spans="1:16" ht="76.5">
      <c r="A6521" s="257">
        <v>25</v>
      </c>
      <c r="B6521" s="124"/>
      <c r="C6521" s="125" t="s">
        <v>694</v>
      </c>
      <c r="D6521" s="191">
        <v>43287</v>
      </c>
      <c r="E6521" s="124" t="s">
        <v>12511</v>
      </c>
      <c r="F6521" s="124" t="s">
        <v>1315</v>
      </c>
      <c r="G6521" s="124">
        <v>18302286</v>
      </c>
      <c r="H6521" s="124"/>
      <c r="I6521" s="128" t="s">
        <v>14331</v>
      </c>
      <c r="J6521" s="124"/>
      <c r="K6521" s="124"/>
      <c r="L6521" s="124"/>
      <c r="M6521" s="124"/>
      <c r="N6521" s="193">
        <v>1258221.1399999999</v>
      </c>
      <c r="O6521" s="193">
        <v>0</v>
      </c>
      <c r="P6521" s="124" t="s">
        <v>1314</v>
      </c>
    </row>
    <row r="6522" spans="1:16" ht="76.5">
      <c r="A6522" s="257">
        <v>25</v>
      </c>
      <c r="B6522" s="124"/>
      <c r="C6522" s="125" t="s">
        <v>694</v>
      </c>
      <c r="D6522" s="191">
        <v>43287</v>
      </c>
      <c r="E6522" s="124" t="s">
        <v>12512</v>
      </c>
      <c r="F6522" s="124" t="s">
        <v>1315</v>
      </c>
      <c r="G6522" s="124">
        <v>18302321</v>
      </c>
      <c r="H6522" s="124"/>
      <c r="I6522" s="128" t="s">
        <v>14332</v>
      </c>
      <c r="J6522" s="124"/>
      <c r="K6522" s="124"/>
      <c r="L6522" s="124"/>
      <c r="M6522" s="124"/>
      <c r="N6522" s="193">
        <v>233308.12</v>
      </c>
      <c r="O6522" s="193">
        <v>0</v>
      </c>
      <c r="P6522" s="124" t="s">
        <v>1314</v>
      </c>
    </row>
    <row r="6523" spans="1:16" ht="76.5">
      <c r="A6523" s="257">
        <v>25</v>
      </c>
      <c r="B6523" s="124"/>
      <c r="C6523" s="125" t="s">
        <v>694</v>
      </c>
      <c r="D6523" s="191">
        <v>43287</v>
      </c>
      <c r="E6523" s="124" t="s">
        <v>12513</v>
      </c>
      <c r="F6523" s="124" t="s">
        <v>1315</v>
      </c>
      <c r="G6523" s="124">
        <v>18302342</v>
      </c>
      <c r="H6523" s="124"/>
      <c r="I6523" s="128" t="s">
        <v>14333</v>
      </c>
      <c r="J6523" s="124"/>
      <c r="K6523" s="124"/>
      <c r="L6523" s="124"/>
      <c r="M6523" s="124"/>
      <c r="N6523" s="193">
        <v>59087.040000000001</v>
      </c>
      <c r="O6523" s="193">
        <v>0</v>
      </c>
      <c r="P6523" s="124" t="s">
        <v>1314</v>
      </c>
    </row>
    <row r="6524" spans="1:16" ht="51">
      <c r="A6524" s="257">
        <v>10</v>
      </c>
      <c r="B6524" s="124"/>
      <c r="C6524" s="125" t="s">
        <v>690</v>
      </c>
      <c r="D6524" s="191">
        <v>43287</v>
      </c>
      <c r="E6524" s="124" t="s">
        <v>12514</v>
      </c>
      <c r="F6524" s="124" t="s">
        <v>6</v>
      </c>
      <c r="G6524" s="124">
        <v>778545</v>
      </c>
      <c r="H6524" s="124"/>
      <c r="I6524" s="128" t="s">
        <v>14334</v>
      </c>
      <c r="J6524" s="124"/>
      <c r="K6524" s="124"/>
      <c r="L6524" s="124"/>
      <c r="M6524" s="124"/>
      <c r="N6524" s="193">
        <v>0</v>
      </c>
      <c r="O6524" s="193">
        <v>147068.79999999999</v>
      </c>
      <c r="P6524" s="124" t="s">
        <v>1314</v>
      </c>
    </row>
    <row r="6525" spans="1:16" ht="51">
      <c r="A6525" s="257">
        <v>10</v>
      </c>
      <c r="B6525" s="124"/>
      <c r="C6525" s="125" t="s">
        <v>690</v>
      </c>
      <c r="D6525" s="191">
        <v>43287</v>
      </c>
      <c r="E6525" s="124" t="s">
        <v>12515</v>
      </c>
      <c r="F6525" s="124" t="s">
        <v>6</v>
      </c>
      <c r="G6525" s="124">
        <v>778547</v>
      </c>
      <c r="H6525" s="124"/>
      <c r="I6525" s="128" t="s">
        <v>14335</v>
      </c>
      <c r="J6525" s="124"/>
      <c r="K6525" s="124"/>
      <c r="L6525" s="124"/>
      <c r="M6525" s="124"/>
      <c r="N6525" s="193">
        <v>0</v>
      </c>
      <c r="O6525" s="193">
        <v>6845.11</v>
      </c>
      <c r="P6525" s="124" t="s">
        <v>1314</v>
      </c>
    </row>
    <row r="6526" spans="1:16" ht="51">
      <c r="A6526" s="257">
        <v>513</v>
      </c>
      <c r="B6526" s="124"/>
      <c r="C6526" s="125" t="s">
        <v>201</v>
      </c>
      <c r="D6526" s="191">
        <v>43287</v>
      </c>
      <c r="E6526" s="124" t="s">
        <v>12516</v>
      </c>
      <c r="F6526" s="124" t="s">
        <v>15</v>
      </c>
      <c r="G6526" s="124">
        <v>778550</v>
      </c>
      <c r="H6526" s="124"/>
      <c r="I6526" s="128" t="s">
        <v>4735</v>
      </c>
      <c r="J6526" s="124"/>
      <c r="K6526" s="124"/>
      <c r="L6526" s="124"/>
      <c r="M6526" s="124"/>
      <c r="N6526" s="193">
        <v>50</v>
      </c>
      <c r="O6526" s="193">
        <v>0</v>
      </c>
      <c r="P6526" s="124" t="s">
        <v>1314</v>
      </c>
    </row>
    <row r="6527" spans="1:16" ht="51">
      <c r="A6527" s="257">
        <v>10</v>
      </c>
      <c r="B6527" s="124"/>
      <c r="C6527" s="125" t="s">
        <v>690</v>
      </c>
      <c r="D6527" s="191">
        <v>43287</v>
      </c>
      <c r="E6527" s="124" t="s">
        <v>12517</v>
      </c>
      <c r="F6527" s="124" t="s">
        <v>15</v>
      </c>
      <c r="G6527" s="124">
        <v>778548</v>
      </c>
      <c r="H6527" s="124"/>
      <c r="I6527" s="128" t="s">
        <v>14336</v>
      </c>
      <c r="J6527" s="124"/>
      <c r="K6527" s="124"/>
      <c r="L6527" s="124"/>
      <c r="M6527" s="124"/>
      <c r="N6527" s="193">
        <v>50</v>
      </c>
      <c r="O6527" s="193">
        <v>0</v>
      </c>
      <c r="P6527" s="124" t="s">
        <v>1314</v>
      </c>
    </row>
    <row r="6528" spans="1:16" ht="51">
      <c r="A6528" s="257">
        <v>10</v>
      </c>
      <c r="B6528" s="124"/>
      <c r="C6528" s="125" t="s">
        <v>690</v>
      </c>
      <c r="D6528" s="191">
        <v>43287</v>
      </c>
      <c r="E6528" s="124" t="s">
        <v>12518</v>
      </c>
      <c r="F6528" s="124" t="s">
        <v>15</v>
      </c>
      <c r="G6528" s="124">
        <v>778546</v>
      </c>
      <c r="H6528" s="124"/>
      <c r="I6528" s="128" t="s">
        <v>14337</v>
      </c>
      <c r="J6528" s="124"/>
      <c r="K6528" s="124"/>
      <c r="L6528" s="124"/>
      <c r="M6528" s="124"/>
      <c r="N6528" s="193">
        <v>50</v>
      </c>
      <c r="O6528" s="193">
        <v>0</v>
      </c>
      <c r="P6528" s="124" t="s">
        <v>1314</v>
      </c>
    </row>
    <row r="6529" spans="1:16" ht="63.75">
      <c r="A6529" s="257">
        <v>10</v>
      </c>
      <c r="B6529" s="124"/>
      <c r="C6529" s="125" t="s">
        <v>690</v>
      </c>
      <c r="D6529" s="191">
        <v>43287</v>
      </c>
      <c r="E6529" s="124" t="s">
        <v>12519</v>
      </c>
      <c r="F6529" s="124" t="s">
        <v>6</v>
      </c>
      <c r="G6529" s="124">
        <v>778994</v>
      </c>
      <c r="H6529" s="124"/>
      <c r="I6529" s="128" t="s">
        <v>14338</v>
      </c>
      <c r="J6529" s="124"/>
      <c r="K6529" s="124"/>
      <c r="L6529" s="124"/>
      <c r="M6529" s="124"/>
      <c r="N6529" s="193">
        <v>0</v>
      </c>
      <c r="O6529" s="193">
        <v>199111.5</v>
      </c>
      <c r="P6529" s="124" t="s">
        <v>1314</v>
      </c>
    </row>
    <row r="6530" spans="1:16" ht="63.75">
      <c r="A6530" s="257">
        <v>10</v>
      </c>
      <c r="B6530" s="124"/>
      <c r="C6530" s="125" t="s">
        <v>690</v>
      </c>
      <c r="D6530" s="191">
        <v>43287</v>
      </c>
      <c r="E6530" s="124" t="s">
        <v>12520</v>
      </c>
      <c r="F6530" s="124" t="s">
        <v>15</v>
      </c>
      <c r="G6530" s="124">
        <v>778995</v>
      </c>
      <c r="H6530" s="124"/>
      <c r="I6530" s="128" t="s">
        <v>14339</v>
      </c>
      <c r="J6530" s="124"/>
      <c r="K6530" s="124"/>
      <c r="L6530" s="124"/>
      <c r="M6530" s="124"/>
      <c r="N6530" s="193">
        <v>50</v>
      </c>
      <c r="O6530" s="193">
        <v>0</v>
      </c>
      <c r="P6530" s="124" t="s">
        <v>1314</v>
      </c>
    </row>
    <row r="6531" spans="1:16" ht="76.5">
      <c r="A6531" s="257">
        <v>513</v>
      </c>
      <c r="B6531" s="124"/>
      <c r="C6531" s="125" t="s">
        <v>201</v>
      </c>
      <c r="D6531" s="191">
        <v>43287</v>
      </c>
      <c r="E6531" s="124" t="s">
        <v>12521</v>
      </c>
      <c r="F6531" s="124" t="s">
        <v>13</v>
      </c>
      <c r="G6531" s="124">
        <v>926419</v>
      </c>
      <c r="H6531" s="124"/>
      <c r="I6531" s="128" t="s">
        <v>14340</v>
      </c>
      <c r="J6531" s="124"/>
      <c r="K6531" s="124"/>
      <c r="L6531" s="124"/>
      <c r="M6531" s="124"/>
      <c r="N6531" s="193">
        <v>39331.1</v>
      </c>
      <c r="O6531" s="193">
        <v>0</v>
      </c>
      <c r="P6531" s="124" t="s">
        <v>1314</v>
      </c>
    </row>
    <row r="6532" spans="1:16" ht="63.75">
      <c r="A6532" s="257">
        <v>10</v>
      </c>
      <c r="B6532" s="124"/>
      <c r="C6532" s="125" t="s">
        <v>690</v>
      </c>
      <c r="D6532" s="191">
        <v>43287</v>
      </c>
      <c r="E6532" s="124" t="s">
        <v>12522</v>
      </c>
      <c r="F6532" s="124" t="s">
        <v>6</v>
      </c>
      <c r="G6532" s="124">
        <v>779005</v>
      </c>
      <c r="H6532" s="124"/>
      <c r="I6532" s="128" t="s">
        <v>14341</v>
      </c>
      <c r="J6532" s="124"/>
      <c r="K6532" s="124"/>
      <c r="L6532" s="124"/>
      <c r="M6532" s="124"/>
      <c r="N6532" s="193">
        <v>0</v>
      </c>
      <c r="O6532" s="193">
        <v>16106.94</v>
      </c>
      <c r="P6532" s="124" t="s">
        <v>1314</v>
      </c>
    </row>
    <row r="6533" spans="1:16" ht="102">
      <c r="A6533" s="257">
        <v>197</v>
      </c>
      <c r="B6533" s="124"/>
      <c r="C6533" s="125" t="s">
        <v>754</v>
      </c>
      <c r="D6533" s="191">
        <v>43287</v>
      </c>
      <c r="E6533" s="124" t="s">
        <v>12523</v>
      </c>
      <c r="F6533" s="124" t="s">
        <v>1257</v>
      </c>
      <c r="G6533" s="124">
        <v>5403</v>
      </c>
      <c r="H6533" s="124"/>
      <c r="I6533" s="128" t="s">
        <v>14342</v>
      </c>
      <c r="J6533" s="124"/>
      <c r="K6533" s="124"/>
      <c r="L6533" s="124"/>
      <c r="M6533" s="124"/>
      <c r="N6533" s="193">
        <v>777.06</v>
      </c>
      <c r="O6533" s="193">
        <v>0</v>
      </c>
      <c r="P6533" s="124" t="s">
        <v>1314</v>
      </c>
    </row>
    <row r="6534" spans="1:16" ht="102">
      <c r="A6534" s="257">
        <v>197</v>
      </c>
      <c r="B6534" s="124"/>
      <c r="C6534" s="125" t="s">
        <v>754</v>
      </c>
      <c r="D6534" s="191">
        <v>43287</v>
      </c>
      <c r="E6534" s="124" t="s">
        <v>12524</v>
      </c>
      <c r="F6534" s="124" t="s">
        <v>15</v>
      </c>
      <c r="G6534" s="124">
        <v>5403</v>
      </c>
      <c r="H6534" s="124"/>
      <c r="I6534" s="128" t="s">
        <v>14343</v>
      </c>
      <c r="J6534" s="124"/>
      <c r="K6534" s="124"/>
      <c r="L6534" s="124"/>
      <c r="M6534" s="124"/>
      <c r="N6534" s="193">
        <v>314.93</v>
      </c>
      <c r="O6534" s="193">
        <v>0</v>
      </c>
      <c r="P6534" s="124" t="s">
        <v>1314</v>
      </c>
    </row>
    <row r="6535" spans="1:16" ht="63.75">
      <c r="A6535" s="257">
        <v>10</v>
      </c>
      <c r="B6535" s="124"/>
      <c r="C6535" s="125" t="s">
        <v>690</v>
      </c>
      <c r="D6535" s="191">
        <v>43287</v>
      </c>
      <c r="E6535" s="124" t="s">
        <v>12525</v>
      </c>
      <c r="F6535" s="124" t="s">
        <v>15</v>
      </c>
      <c r="G6535" s="124">
        <v>779006</v>
      </c>
      <c r="H6535" s="124"/>
      <c r="I6535" s="128" t="s">
        <v>14344</v>
      </c>
      <c r="J6535" s="124"/>
      <c r="K6535" s="124"/>
      <c r="L6535" s="124"/>
      <c r="M6535" s="124"/>
      <c r="N6535" s="193">
        <v>50</v>
      </c>
      <c r="O6535" s="193">
        <v>0</v>
      </c>
      <c r="P6535" s="124" t="s">
        <v>1314</v>
      </c>
    </row>
    <row r="6536" spans="1:16" ht="76.5">
      <c r="A6536" s="257" t="s">
        <v>620</v>
      </c>
      <c r="B6536" s="124"/>
      <c r="C6536" s="125" t="s">
        <v>714</v>
      </c>
      <c r="D6536" s="191">
        <v>43287</v>
      </c>
      <c r="E6536" s="124" t="s">
        <v>12526</v>
      </c>
      <c r="F6536" s="124" t="s">
        <v>6</v>
      </c>
      <c r="G6536" s="124">
        <v>995254</v>
      </c>
      <c r="H6536" s="124"/>
      <c r="I6536" s="128" t="s">
        <v>14345</v>
      </c>
      <c r="J6536" s="124"/>
      <c r="K6536" s="124"/>
      <c r="L6536" s="124"/>
      <c r="M6536" s="124"/>
      <c r="N6536" s="193">
        <v>0</v>
      </c>
      <c r="O6536" s="193">
        <v>264000</v>
      </c>
      <c r="P6536" s="124" t="s">
        <v>1314</v>
      </c>
    </row>
    <row r="6537" spans="1:16" ht="51">
      <c r="A6537" s="257">
        <v>513</v>
      </c>
      <c r="B6537" s="124"/>
      <c r="C6537" s="125" t="s">
        <v>201</v>
      </c>
      <c r="D6537" s="191">
        <v>43287</v>
      </c>
      <c r="E6537" s="124" t="s">
        <v>12527</v>
      </c>
      <c r="F6537" s="124" t="s">
        <v>15</v>
      </c>
      <c r="G6537" s="124">
        <v>779253</v>
      </c>
      <c r="H6537" s="124"/>
      <c r="I6537" s="128" t="s">
        <v>4577</v>
      </c>
      <c r="J6537" s="124"/>
      <c r="K6537" s="124"/>
      <c r="L6537" s="124"/>
      <c r="M6537" s="124"/>
      <c r="N6537" s="193">
        <v>50</v>
      </c>
      <c r="O6537" s="193">
        <v>0</v>
      </c>
      <c r="P6537" s="124" t="s">
        <v>1314</v>
      </c>
    </row>
    <row r="6538" spans="1:16" ht="51">
      <c r="A6538" s="257">
        <v>513</v>
      </c>
      <c r="B6538" s="124"/>
      <c r="C6538" s="125" t="s">
        <v>201</v>
      </c>
      <c r="D6538" s="191">
        <v>43287</v>
      </c>
      <c r="E6538" s="124" t="s">
        <v>12528</v>
      </c>
      <c r="F6538" s="124" t="s">
        <v>15</v>
      </c>
      <c r="G6538" s="124">
        <v>779251</v>
      </c>
      <c r="H6538" s="124"/>
      <c r="I6538" s="128" t="s">
        <v>4577</v>
      </c>
      <c r="J6538" s="124"/>
      <c r="K6538" s="124"/>
      <c r="L6538" s="124"/>
      <c r="M6538" s="124"/>
      <c r="N6538" s="193">
        <v>50</v>
      </c>
      <c r="O6538" s="193">
        <v>0</v>
      </c>
      <c r="P6538" s="124" t="s">
        <v>1314</v>
      </c>
    </row>
    <row r="6539" spans="1:16" ht="63.75">
      <c r="A6539" s="257">
        <v>291</v>
      </c>
      <c r="B6539" s="124"/>
      <c r="C6539" s="125" t="s">
        <v>794</v>
      </c>
      <c r="D6539" s="191">
        <v>43287</v>
      </c>
      <c r="E6539" s="124" t="s">
        <v>12529</v>
      </c>
      <c r="F6539" s="124" t="s">
        <v>11</v>
      </c>
      <c r="G6539" s="124">
        <v>779125</v>
      </c>
      <c r="H6539" s="124"/>
      <c r="I6539" s="128" t="s">
        <v>14346</v>
      </c>
      <c r="J6539" s="124"/>
      <c r="K6539" s="124"/>
      <c r="L6539" s="124"/>
      <c r="M6539" s="124"/>
      <c r="N6539" s="193">
        <v>50</v>
      </c>
      <c r="O6539" s="193">
        <v>0</v>
      </c>
      <c r="P6539" s="124" t="s">
        <v>1314</v>
      </c>
    </row>
    <row r="6540" spans="1:16" ht="51">
      <c r="A6540" s="257">
        <v>46</v>
      </c>
      <c r="B6540" s="124"/>
      <c r="C6540" s="125" t="s">
        <v>698</v>
      </c>
      <c r="D6540" s="191">
        <v>43287</v>
      </c>
      <c r="E6540" s="124" t="s">
        <v>12530</v>
      </c>
      <c r="F6540" s="124" t="s">
        <v>6</v>
      </c>
      <c r="G6540" s="124">
        <v>926476</v>
      </c>
      <c r="H6540" s="124"/>
      <c r="I6540" s="128" t="s">
        <v>14347</v>
      </c>
      <c r="J6540" s="124"/>
      <c r="K6540" s="124"/>
      <c r="L6540" s="124"/>
      <c r="M6540" s="124"/>
      <c r="N6540" s="193">
        <v>0</v>
      </c>
      <c r="O6540" s="193">
        <v>2497396</v>
      </c>
      <c r="P6540" s="124" t="s">
        <v>1314</v>
      </c>
    </row>
    <row r="6541" spans="1:16" ht="63.75">
      <c r="A6541" s="257">
        <v>150</v>
      </c>
      <c r="B6541" s="124"/>
      <c r="C6541" s="125" t="s">
        <v>94</v>
      </c>
      <c r="D6541" s="191">
        <v>43287</v>
      </c>
      <c r="E6541" s="124" t="s">
        <v>12531</v>
      </c>
      <c r="F6541" s="124" t="s">
        <v>6</v>
      </c>
      <c r="G6541" s="124">
        <v>926487</v>
      </c>
      <c r="H6541" s="124"/>
      <c r="I6541" s="128" t="s">
        <v>14348</v>
      </c>
      <c r="J6541" s="124"/>
      <c r="K6541" s="124"/>
      <c r="L6541" s="124"/>
      <c r="M6541" s="124"/>
      <c r="N6541" s="193">
        <v>0</v>
      </c>
      <c r="O6541" s="193">
        <v>342438.32</v>
      </c>
      <c r="P6541" s="124" t="s">
        <v>1314</v>
      </c>
    </row>
    <row r="6542" spans="1:16" ht="51">
      <c r="A6542" s="257">
        <v>513</v>
      </c>
      <c r="B6542" s="124"/>
      <c r="C6542" s="125" t="s">
        <v>201</v>
      </c>
      <c r="D6542" s="191">
        <v>43287</v>
      </c>
      <c r="E6542" s="124" t="s">
        <v>12532</v>
      </c>
      <c r="F6542" s="124" t="s">
        <v>11</v>
      </c>
      <c r="G6542" s="124">
        <v>926474</v>
      </c>
      <c r="H6542" s="124"/>
      <c r="I6542" s="128" t="s">
        <v>14349</v>
      </c>
      <c r="J6542" s="124"/>
      <c r="K6542" s="124"/>
      <c r="L6542" s="124"/>
      <c r="M6542" s="124"/>
      <c r="N6542" s="193">
        <v>50</v>
      </c>
      <c r="O6542" s="193">
        <v>0</v>
      </c>
      <c r="P6542" s="124" t="s">
        <v>1314</v>
      </c>
    </row>
    <row r="6543" spans="1:16" ht="51">
      <c r="A6543" s="257">
        <v>591</v>
      </c>
      <c r="B6543" s="124"/>
      <c r="C6543" s="125" t="s">
        <v>861</v>
      </c>
      <c r="D6543" s="191">
        <v>43290</v>
      </c>
      <c r="E6543" s="124" t="s">
        <v>12533</v>
      </c>
      <c r="F6543" s="124" t="s">
        <v>3</v>
      </c>
      <c r="G6543" s="124">
        <v>1638298</v>
      </c>
      <c r="H6543" s="124"/>
      <c r="I6543" s="128" t="s">
        <v>14350</v>
      </c>
      <c r="J6543" s="124"/>
      <c r="K6543" s="124"/>
      <c r="L6543" s="124"/>
      <c r="M6543" s="124"/>
      <c r="N6543" s="193">
        <v>0</v>
      </c>
      <c r="O6543" s="193">
        <v>0.85</v>
      </c>
      <c r="P6543" s="124" t="s">
        <v>1314</v>
      </c>
    </row>
    <row r="6544" spans="1:16" ht="38.25">
      <c r="A6544" s="257">
        <v>206</v>
      </c>
      <c r="B6544" s="124"/>
      <c r="C6544" s="125" t="s">
        <v>758</v>
      </c>
      <c r="D6544" s="191">
        <v>43290</v>
      </c>
      <c r="E6544" s="124" t="s">
        <v>12534</v>
      </c>
      <c r="F6544" s="124" t="s">
        <v>3</v>
      </c>
      <c r="G6544" s="124">
        <v>1638299</v>
      </c>
      <c r="H6544" s="124"/>
      <c r="I6544" s="128" t="s">
        <v>14351</v>
      </c>
      <c r="J6544" s="124"/>
      <c r="K6544" s="124"/>
      <c r="L6544" s="124"/>
      <c r="M6544" s="124"/>
      <c r="N6544" s="193">
        <v>0</v>
      </c>
      <c r="O6544" s="193">
        <v>60</v>
      </c>
      <c r="P6544" s="124" t="s">
        <v>1314</v>
      </c>
    </row>
    <row r="6545" spans="1:16" ht="38.25">
      <c r="A6545" s="257">
        <v>35</v>
      </c>
      <c r="B6545" s="124"/>
      <c r="C6545" s="125" t="s">
        <v>696</v>
      </c>
      <c r="D6545" s="191">
        <v>43290</v>
      </c>
      <c r="E6545" s="124" t="s">
        <v>12535</v>
      </c>
      <c r="F6545" s="124" t="s">
        <v>3</v>
      </c>
      <c r="G6545" s="124">
        <v>1638304</v>
      </c>
      <c r="H6545" s="124"/>
      <c r="I6545" s="128" t="s">
        <v>14352</v>
      </c>
      <c r="J6545" s="124"/>
      <c r="K6545" s="124"/>
      <c r="L6545" s="124"/>
      <c r="M6545" s="124"/>
      <c r="N6545" s="193">
        <v>0</v>
      </c>
      <c r="O6545" s="193">
        <v>1203.3900000000001</v>
      </c>
      <c r="P6545" s="124" t="s">
        <v>1314</v>
      </c>
    </row>
    <row r="6546" spans="1:16" ht="51">
      <c r="A6546" s="257">
        <v>373</v>
      </c>
      <c r="B6546" s="124"/>
      <c r="C6546" s="125" t="s">
        <v>1269</v>
      </c>
      <c r="D6546" s="191">
        <v>43290</v>
      </c>
      <c r="E6546" s="124" t="s">
        <v>12536</v>
      </c>
      <c r="F6546" s="124" t="s">
        <v>3</v>
      </c>
      <c r="G6546" s="124">
        <v>1638309</v>
      </c>
      <c r="H6546" s="124"/>
      <c r="I6546" s="128" t="s">
        <v>14353</v>
      </c>
      <c r="J6546" s="124"/>
      <c r="K6546" s="124"/>
      <c r="L6546" s="124"/>
      <c r="M6546" s="124"/>
      <c r="N6546" s="193">
        <v>0</v>
      </c>
      <c r="O6546" s="193">
        <v>634.28</v>
      </c>
      <c r="P6546" s="124" t="s">
        <v>1314</v>
      </c>
    </row>
    <row r="6547" spans="1:16" ht="51">
      <c r="A6547" s="257">
        <v>291</v>
      </c>
      <c r="B6547" s="124"/>
      <c r="C6547" s="125" t="s">
        <v>794</v>
      </c>
      <c r="D6547" s="191">
        <v>43290</v>
      </c>
      <c r="E6547" s="124" t="s">
        <v>12537</v>
      </c>
      <c r="F6547" s="124" t="s">
        <v>3</v>
      </c>
      <c r="G6547" s="124">
        <v>1638315</v>
      </c>
      <c r="H6547" s="124"/>
      <c r="I6547" s="128" t="s">
        <v>14354</v>
      </c>
      <c r="J6547" s="124"/>
      <c r="K6547" s="124"/>
      <c r="L6547" s="124"/>
      <c r="M6547" s="124"/>
      <c r="N6547" s="193">
        <v>0</v>
      </c>
      <c r="O6547" s="193">
        <v>35</v>
      </c>
      <c r="P6547" s="124" t="s">
        <v>1314</v>
      </c>
    </row>
    <row r="6548" spans="1:16" ht="51">
      <c r="A6548" s="257">
        <v>20</v>
      </c>
      <c r="B6548" s="124"/>
      <c r="C6548" s="125" t="s">
        <v>693</v>
      </c>
      <c r="D6548" s="191">
        <v>43290</v>
      </c>
      <c r="E6548" s="124" t="s">
        <v>12538</v>
      </c>
      <c r="F6548" s="124" t="s">
        <v>3</v>
      </c>
      <c r="G6548" s="124">
        <v>1638341</v>
      </c>
      <c r="H6548" s="124"/>
      <c r="I6548" s="128" t="s">
        <v>14355</v>
      </c>
      <c r="J6548" s="124"/>
      <c r="K6548" s="124"/>
      <c r="L6548" s="124"/>
      <c r="M6548" s="124"/>
      <c r="N6548" s="193">
        <v>0</v>
      </c>
      <c r="O6548" s="193">
        <v>9060</v>
      </c>
      <c r="P6548" s="124" t="s">
        <v>1314</v>
      </c>
    </row>
    <row r="6549" spans="1:16" ht="51">
      <c r="A6549" s="257">
        <v>46</v>
      </c>
      <c r="B6549" s="124"/>
      <c r="C6549" s="125" t="s">
        <v>698</v>
      </c>
      <c r="D6549" s="191">
        <v>43290</v>
      </c>
      <c r="E6549" s="124" t="s">
        <v>12539</v>
      </c>
      <c r="F6549" s="124" t="s">
        <v>3</v>
      </c>
      <c r="G6549" s="124">
        <v>1638209</v>
      </c>
      <c r="H6549" s="124"/>
      <c r="I6549" s="128" t="s">
        <v>14356</v>
      </c>
      <c r="J6549" s="124"/>
      <c r="K6549" s="124"/>
      <c r="L6549" s="124"/>
      <c r="M6549" s="124"/>
      <c r="N6549" s="193">
        <v>0</v>
      </c>
      <c r="O6549" s="193">
        <v>43728</v>
      </c>
      <c r="P6549" s="124" t="s">
        <v>1314</v>
      </c>
    </row>
    <row r="6550" spans="1:16" ht="51">
      <c r="A6550" s="257" t="s">
        <v>619</v>
      </c>
      <c r="B6550" s="124"/>
      <c r="C6550" s="125" t="s">
        <v>713</v>
      </c>
      <c r="D6550" s="191">
        <v>43290</v>
      </c>
      <c r="E6550" s="124" t="s">
        <v>12540</v>
      </c>
      <c r="F6550" s="124" t="s">
        <v>3</v>
      </c>
      <c r="G6550" s="124">
        <v>1638263</v>
      </c>
      <c r="H6550" s="124"/>
      <c r="I6550" s="128" t="s">
        <v>14357</v>
      </c>
      <c r="J6550" s="124"/>
      <c r="K6550" s="124"/>
      <c r="L6550" s="124"/>
      <c r="M6550" s="124"/>
      <c r="N6550" s="193">
        <v>0</v>
      </c>
      <c r="O6550" s="193">
        <v>0.5</v>
      </c>
      <c r="P6550" s="124" t="s">
        <v>1314</v>
      </c>
    </row>
    <row r="6551" spans="1:16" ht="51">
      <c r="A6551" s="257" t="s">
        <v>619</v>
      </c>
      <c r="B6551" s="124"/>
      <c r="C6551" s="125" t="s">
        <v>713</v>
      </c>
      <c r="D6551" s="191">
        <v>43290</v>
      </c>
      <c r="E6551" s="124" t="s">
        <v>12541</v>
      </c>
      <c r="F6551" s="124" t="s">
        <v>3</v>
      </c>
      <c r="G6551" s="124">
        <v>1638266</v>
      </c>
      <c r="H6551" s="124"/>
      <c r="I6551" s="128" t="s">
        <v>11484</v>
      </c>
      <c r="J6551" s="124"/>
      <c r="K6551" s="124"/>
      <c r="L6551" s="124"/>
      <c r="M6551" s="124"/>
      <c r="N6551" s="193">
        <v>0</v>
      </c>
      <c r="O6551" s="193">
        <v>0.01</v>
      </c>
      <c r="P6551" s="124" t="s">
        <v>1314</v>
      </c>
    </row>
    <row r="6552" spans="1:16" ht="63.75">
      <c r="A6552" s="257">
        <v>190</v>
      </c>
      <c r="B6552" s="124"/>
      <c r="C6552" s="125" t="s">
        <v>107</v>
      </c>
      <c r="D6552" s="191">
        <v>43290</v>
      </c>
      <c r="E6552" s="124" t="s">
        <v>12542</v>
      </c>
      <c r="F6552" s="124" t="s">
        <v>3</v>
      </c>
      <c r="G6552" s="124">
        <v>1638289</v>
      </c>
      <c r="H6552" s="124"/>
      <c r="I6552" s="128" t="s">
        <v>14358</v>
      </c>
      <c r="J6552" s="124"/>
      <c r="K6552" s="124"/>
      <c r="L6552" s="124"/>
      <c r="M6552" s="124"/>
      <c r="N6552" s="193">
        <v>0</v>
      </c>
      <c r="O6552" s="193">
        <v>420</v>
      </c>
      <c r="P6552" s="124" t="s">
        <v>1314</v>
      </c>
    </row>
    <row r="6553" spans="1:16" ht="63.75">
      <c r="A6553" s="257" t="s">
        <v>619</v>
      </c>
      <c r="B6553" s="124"/>
      <c r="C6553" s="125" t="s">
        <v>713</v>
      </c>
      <c r="D6553" s="191">
        <v>43290</v>
      </c>
      <c r="E6553" s="124" t="s">
        <v>12543</v>
      </c>
      <c r="F6553" s="124" t="s">
        <v>3</v>
      </c>
      <c r="G6553" s="124">
        <v>1638089</v>
      </c>
      <c r="H6553" s="124"/>
      <c r="I6553" s="128" t="s">
        <v>14359</v>
      </c>
      <c r="J6553" s="124"/>
      <c r="K6553" s="124"/>
      <c r="L6553" s="124"/>
      <c r="M6553" s="124"/>
      <c r="N6553" s="193">
        <v>0</v>
      </c>
      <c r="O6553" s="193">
        <v>2668.15</v>
      </c>
      <c r="P6553" s="124" t="s">
        <v>1314</v>
      </c>
    </row>
    <row r="6554" spans="1:16" ht="51">
      <c r="A6554" s="257" t="s">
        <v>619</v>
      </c>
      <c r="B6554" s="124"/>
      <c r="C6554" s="125" t="s">
        <v>713</v>
      </c>
      <c r="D6554" s="191">
        <v>43290</v>
      </c>
      <c r="E6554" s="124" t="s">
        <v>12544</v>
      </c>
      <c r="F6554" s="124" t="s">
        <v>3</v>
      </c>
      <c r="G6554" s="124">
        <v>1638126</v>
      </c>
      <c r="H6554" s="124"/>
      <c r="I6554" s="128" t="s">
        <v>14360</v>
      </c>
      <c r="J6554" s="124"/>
      <c r="K6554" s="124"/>
      <c r="L6554" s="124"/>
      <c r="M6554" s="124"/>
      <c r="N6554" s="193">
        <v>0</v>
      </c>
      <c r="O6554" s="193">
        <v>1126</v>
      </c>
      <c r="P6554" s="124" t="s">
        <v>1314</v>
      </c>
    </row>
    <row r="6555" spans="1:16" ht="51">
      <c r="A6555" s="257" t="s">
        <v>619</v>
      </c>
      <c r="B6555" s="124"/>
      <c r="C6555" s="125" t="s">
        <v>713</v>
      </c>
      <c r="D6555" s="191">
        <v>43290</v>
      </c>
      <c r="E6555" s="124" t="s">
        <v>12545</v>
      </c>
      <c r="F6555" s="124" t="s">
        <v>3</v>
      </c>
      <c r="G6555" s="124">
        <v>1638132</v>
      </c>
      <c r="H6555" s="124"/>
      <c r="I6555" s="128" t="s">
        <v>14361</v>
      </c>
      <c r="J6555" s="124"/>
      <c r="K6555" s="124"/>
      <c r="L6555" s="124"/>
      <c r="M6555" s="124"/>
      <c r="N6555" s="193">
        <v>0</v>
      </c>
      <c r="O6555" s="193">
        <v>10958.32</v>
      </c>
      <c r="P6555" s="124" t="s">
        <v>1314</v>
      </c>
    </row>
    <row r="6556" spans="1:16" ht="63.75">
      <c r="A6556" s="257">
        <v>15</v>
      </c>
      <c r="B6556" s="124"/>
      <c r="C6556" s="125" t="s">
        <v>691</v>
      </c>
      <c r="D6556" s="191">
        <v>43290</v>
      </c>
      <c r="E6556" s="124" t="s">
        <v>12546</v>
      </c>
      <c r="F6556" s="124" t="s">
        <v>3</v>
      </c>
      <c r="G6556" s="124">
        <v>1638137</v>
      </c>
      <c r="H6556" s="124"/>
      <c r="I6556" s="128" t="s">
        <v>14362</v>
      </c>
      <c r="J6556" s="124"/>
      <c r="K6556" s="124"/>
      <c r="L6556" s="124"/>
      <c r="M6556" s="124"/>
      <c r="N6556" s="193">
        <v>0</v>
      </c>
      <c r="O6556" s="193">
        <v>87243.07</v>
      </c>
      <c r="P6556" s="124" t="s">
        <v>1314</v>
      </c>
    </row>
    <row r="6557" spans="1:16" ht="51">
      <c r="A6557" s="257" t="s">
        <v>619</v>
      </c>
      <c r="B6557" s="124"/>
      <c r="C6557" s="125" t="s">
        <v>713</v>
      </c>
      <c r="D6557" s="191">
        <v>43290</v>
      </c>
      <c r="E6557" s="124" t="s">
        <v>12547</v>
      </c>
      <c r="F6557" s="124" t="s">
        <v>3</v>
      </c>
      <c r="G6557" s="124">
        <v>1638144</v>
      </c>
      <c r="H6557" s="124"/>
      <c r="I6557" s="128" t="s">
        <v>14363</v>
      </c>
      <c r="J6557" s="124"/>
      <c r="K6557" s="124"/>
      <c r="L6557" s="124"/>
      <c r="M6557" s="124"/>
      <c r="N6557" s="193">
        <v>0</v>
      </c>
      <c r="O6557" s="193">
        <v>569.20000000000005</v>
      </c>
      <c r="P6557" s="124" t="s">
        <v>1314</v>
      </c>
    </row>
    <row r="6558" spans="1:16" ht="63.75">
      <c r="A6558" s="257">
        <v>291</v>
      </c>
      <c r="B6558" s="124"/>
      <c r="C6558" s="125" t="s">
        <v>794</v>
      </c>
      <c r="D6558" s="191">
        <v>43290</v>
      </c>
      <c r="E6558" s="124" t="s">
        <v>12548</v>
      </c>
      <c r="F6558" s="124" t="s">
        <v>3</v>
      </c>
      <c r="G6558" s="124">
        <v>1638152</v>
      </c>
      <c r="H6558" s="124"/>
      <c r="I6558" s="128" t="s">
        <v>14364</v>
      </c>
      <c r="J6558" s="124"/>
      <c r="K6558" s="124"/>
      <c r="L6558" s="124"/>
      <c r="M6558" s="124"/>
      <c r="N6558" s="193">
        <v>0</v>
      </c>
      <c r="O6558" s="193">
        <v>89989.900000000009</v>
      </c>
      <c r="P6558" s="124" t="s">
        <v>1314</v>
      </c>
    </row>
    <row r="6559" spans="1:16" ht="51">
      <c r="A6559" s="257">
        <v>292</v>
      </c>
      <c r="B6559" s="124"/>
      <c r="C6559" s="125" t="s">
        <v>152</v>
      </c>
      <c r="D6559" s="191">
        <v>43290</v>
      </c>
      <c r="E6559" s="124" t="s">
        <v>12549</v>
      </c>
      <c r="F6559" s="124" t="s">
        <v>3</v>
      </c>
      <c r="G6559" s="124">
        <v>1638158</v>
      </c>
      <c r="H6559" s="124"/>
      <c r="I6559" s="128" t="s">
        <v>14365</v>
      </c>
      <c r="J6559" s="124"/>
      <c r="K6559" s="124"/>
      <c r="L6559" s="124"/>
      <c r="M6559" s="124"/>
      <c r="N6559" s="193">
        <v>0</v>
      </c>
      <c r="O6559" s="193">
        <v>400</v>
      </c>
      <c r="P6559" s="124" t="s">
        <v>1314</v>
      </c>
    </row>
    <row r="6560" spans="1:16" ht="51">
      <c r="A6560" s="257">
        <v>163</v>
      </c>
      <c r="B6560" s="124"/>
      <c r="C6560" s="125" t="s">
        <v>748</v>
      </c>
      <c r="D6560" s="191">
        <v>43290</v>
      </c>
      <c r="E6560" s="124" t="s">
        <v>12550</v>
      </c>
      <c r="F6560" s="124" t="s">
        <v>3</v>
      </c>
      <c r="G6560" s="124">
        <v>1638187</v>
      </c>
      <c r="H6560" s="124"/>
      <c r="I6560" s="128" t="s">
        <v>14366</v>
      </c>
      <c r="J6560" s="124"/>
      <c r="K6560" s="124"/>
      <c r="L6560" s="124"/>
      <c r="M6560" s="124"/>
      <c r="N6560" s="193">
        <v>0</v>
      </c>
      <c r="O6560" s="193">
        <v>500</v>
      </c>
      <c r="P6560" s="124" t="s">
        <v>1314</v>
      </c>
    </row>
    <row r="6561" spans="1:16" ht="51">
      <c r="A6561" s="257">
        <v>163</v>
      </c>
      <c r="B6561" s="124"/>
      <c r="C6561" s="125" t="s">
        <v>748</v>
      </c>
      <c r="D6561" s="191">
        <v>43290</v>
      </c>
      <c r="E6561" s="124" t="s">
        <v>12551</v>
      </c>
      <c r="F6561" s="124" t="s">
        <v>3</v>
      </c>
      <c r="G6561" s="124">
        <v>1638189</v>
      </c>
      <c r="H6561" s="124"/>
      <c r="I6561" s="128" t="s">
        <v>14367</v>
      </c>
      <c r="J6561" s="124"/>
      <c r="K6561" s="124"/>
      <c r="L6561" s="124"/>
      <c r="M6561" s="124"/>
      <c r="N6561" s="193">
        <v>0</v>
      </c>
      <c r="O6561" s="193">
        <v>500</v>
      </c>
      <c r="P6561" s="124" t="s">
        <v>1314</v>
      </c>
    </row>
    <row r="6562" spans="1:16" ht="51">
      <c r="A6562" s="257" t="s">
        <v>619</v>
      </c>
      <c r="B6562" s="124"/>
      <c r="C6562" s="125" t="s">
        <v>713</v>
      </c>
      <c r="D6562" s="191">
        <v>43290</v>
      </c>
      <c r="E6562" s="124" t="s">
        <v>12552</v>
      </c>
      <c r="F6562" s="124" t="s">
        <v>3</v>
      </c>
      <c r="G6562" s="124">
        <v>1638162</v>
      </c>
      <c r="H6562" s="124"/>
      <c r="I6562" s="128" t="s">
        <v>14368</v>
      </c>
      <c r="J6562" s="124"/>
      <c r="K6562" s="124"/>
      <c r="L6562" s="124"/>
      <c r="M6562" s="124"/>
      <c r="N6562" s="193">
        <v>0</v>
      </c>
      <c r="O6562" s="193">
        <v>133.91</v>
      </c>
      <c r="P6562" s="124" t="s">
        <v>1314</v>
      </c>
    </row>
    <row r="6563" spans="1:16" ht="38.25">
      <c r="A6563" s="257">
        <v>572</v>
      </c>
      <c r="B6563" s="124"/>
      <c r="C6563" s="125" t="s">
        <v>848</v>
      </c>
      <c r="D6563" s="191">
        <v>43290</v>
      </c>
      <c r="E6563" s="124" t="s">
        <v>12553</v>
      </c>
      <c r="F6563" s="124" t="s">
        <v>3</v>
      </c>
      <c r="G6563" s="124">
        <v>1638165</v>
      </c>
      <c r="H6563" s="124"/>
      <c r="I6563" s="128" t="s">
        <v>14369</v>
      </c>
      <c r="J6563" s="124"/>
      <c r="K6563" s="124"/>
      <c r="L6563" s="124"/>
      <c r="M6563" s="124"/>
      <c r="N6563" s="193">
        <v>0</v>
      </c>
      <c r="O6563" s="193">
        <v>11.19</v>
      </c>
      <c r="P6563" s="124" t="s">
        <v>1314</v>
      </c>
    </row>
    <row r="6564" spans="1:16" ht="38.25">
      <c r="A6564" s="257">
        <v>572</v>
      </c>
      <c r="B6564" s="124"/>
      <c r="C6564" s="125" t="s">
        <v>848</v>
      </c>
      <c r="D6564" s="191">
        <v>43290</v>
      </c>
      <c r="E6564" s="124" t="s">
        <v>12554</v>
      </c>
      <c r="F6564" s="124" t="s">
        <v>3</v>
      </c>
      <c r="G6564" s="124">
        <v>1638166</v>
      </c>
      <c r="H6564" s="124"/>
      <c r="I6564" s="128" t="s">
        <v>14370</v>
      </c>
      <c r="J6564" s="124"/>
      <c r="K6564" s="124"/>
      <c r="L6564" s="124"/>
      <c r="M6564" s="124"/>
      <c r="N6564" s="193">
        <v>0</v>
      </c>
      <c r="O6564" s="193">
        <v>489</v>
      </c>
      <c r="P6564" s="124" t="s">
        <v>1314</v>
      </c>
    </row>
    <row r="6565" spans="1:16" ht="38.25">
      <c r="A6565" s="257">
        <v>572</v>
      </c>
      <c r="B6565" s="124"/>
      <c r="C6565" s="125" t="s">
        <v>848</v>
      </c>
      <c r="D6565" s="191">
        <v>43290</v>
      </c>
      <c r="E6565" s="124" t="s">
        <v>12555</v>
      </c>
      <c r="F6565" s="124" t="s">
        <v>3</v>
      </c>
      <c r="G6565" s="124">
        <v>1638168</v>
      </c>
      <c r="H6565" s="124"/>
      <c r="I6565" s="128" t="s">
        <v>14370</v>
      </c>
      <c r="J6565" s="124"/>
      <c r="K6565" s="124"/>
      <c r="L6565" s="124"/>
      <c r="M6565" s="124"/>
      <c r="N6565" s="193">
        <v>0</v>
      </c>
      <c r="O6565" s="193">
        <v>489</v>
      </c>
      <c r="P6565" s="124" t="s">
        <v>1314</v>
      </c>
    </row>
    <row r="6566" spans="1:16" ht="51">
      <c r="A6566" s="257">
        <v>590</v>
      </c>
      <c r="B6566" s="124"/>
      <c r="C6566" s="125" t="s">
        <v>860</v>
      </c>
      <c r="D6566" s="191">
        <v>43290</v>
      </c>
      <c r="E6566" s="124" t="s">
        <v>12556</v>
      </c>
      <c r="F6566" s="124" t="s">
        <v>3</v>
      </c>
      <c r="G6566" s="124">
        <v>1638181</v>
      </c>
      <c r="H6566" s="124"/>
      <c r="I6566" s="128" t="s">
        <v>14371</v>
      </c>
      <c r="J6566" s="124"/>
      <c r="K6566" s="124"/>
      <c r="L6566" s="124"/>
      <c r="M6566" s="124"/>
      <c r="N6566" s="193">
        <v>0</v>
      </c>
      <c r="O6566" s="193">
        <v>50</v>
      </c>
      <c r="P6566" s="124" t="s">
        <v>1314</v>
      </c>
    </row>
    <row r="6567" spans="1:16" ht="51">
      <c r="A6567" s="257">
        <v>20</v>
      </c>
      <c r="B6567" s="124"/>
      <c r="C6567" s="125" t="s">
        <v>693</v>
      </c>
      <c r="D6567" s="191">
        <v>43290</v>
      </c>
      <c r="E6567" s="124" t="s">
        <v>12557</v>
      </c>
      <c r="F6567" s="124" t="s">
        <v>3</v>
      </c>
      <c r="G6567" s="124">
        <v>1638192</v>
      </c>
      <c r="H6567" s="124"/>
      <c r="I6567" s="128" t="s">
        <v>14372</v>
      </c>
      <c r="J6567" s="124"/>
      <c r="K6567" s="124"/>
      <c r="L6567" s="124"/>
      <c r="M6567" s="124"/>
      <c r="N6567" s="193">
        <v>0</v>
      </c>
      <c r="O6567" s="193">
        <v>41032</v>
      </c>
      <c r="P6567" s="124" t="s">
        <v>1314</v>
      </c>
    </row>
    <row r="6568" spans="1:16" ht="38.25">
      <c r="A6568" s="257">
        <v>526</v>
      </c>
      <c r="B6568" s="124"/>
      <c r="C6568" s="125" t="s">
        <v>846</v>
      </c>
      <c r="D6568" s="191">
        <v>43290</v>
      </c>
      <c r="E6568" s="124" t="s">
        <v>12558</v>
      </c>
      <c r="F6568" s="124" t="s">
        <v>3</v>
      </c>
      <c r="G6568" s="124">
        <v>1638062</v>
      </c>
      <c r="H6568" s="124"/>
      <c r="I6568" s="128" t="s">
        <v>14373</v>
      </c>
      <c r="J6568" s="124"/>
      <c r="K6568" s="124"/>
      <c r="L6568" s="124"/>
      <c r="M6568" s="124"/>
      <c r="N6568" s="193">
        <v>0</v>
      </c>
      <c r="O6568" s="193">
        <v>400</v>
      </c>
      <c r="P6568" s="124" t="s">
        <v>1314</v>
      </c>
    </row>
    <row r="6569" spans="1:16" ht="51">
      <c r="A6569" s="257" t="s">
        <v>619</v>
      </c>
      <c r="B6569" s="124"/>
      <c r="C6569" s="125" t="s">
        <v>713</v>
      </c>
      <c r="D6569" s="191">
        <v>43290</v>
      </c>
      <c r="E6569" s="124" t="s">
        <v>12559</v>
      </c>
      <c r="F6569" s="124" t="s">
        <v>3</v>
      </c>
      <c r="G6569" s="124">
        <v>1638063</v>
      </c>
      <c r="H6569" s="124"/>
      <c r="I6569" s="128" t="s">
        <v>14374</v>
      </c>
      <c r="J6569" s="124"/>
      <c r="K6569" s="124"/>
      <c r="L6569" s="124"/>
      <c r="M6569" s="124"/>
      <c r="N6569" s="193">
        <v>0</v>
      </c>
      <c r="O6569" s="193">
        <v>201</v>
      </c>
      <c r="P6569" s="124" t="s">
        <v>1314</v>
      </c>
    </row>
    <row r="6570" spans="1:16" ht="51">
      <c r="A6570" s="257" t="s">
        <v>619</v>
      </c>
      <c r="B6570" s="124"/>
      <c r="C6570" s="125" t="s">
        <v>713</v>
      </c>
      <c r="D6570" s="191">
        <v>43290</v>
      </c>
      <c r="E6570" s="124" t="s">
        <v>12560</v>
      </c>
      <c r="F6570" s="124" t="s">
        <v>3</v>
      </c>
      <c r="G6570" s="124">
        <v>1638064</v>
      </c>
      <c r="H6570" s="124"/>
      <c r="I6570" s="128" t="s">
        <v>14375</v>
      </c>
      <c r="J6570" s="124"/>
      <c r="K6570" s="124"/>
      <c r="L6570" s="124"/>
      <c r="M6570" s="124"/>
      <c r="N6570" s="193">
        <v>0</v>
      </c>
      <c r="O6570" s="193">
        <v>405</v>
      </c>
      <c r="P6570" s="124" t="s">
        <v>1314</v>
      </c>
    </row>
    <row r="6571" spans="1:16" ht="51">
      <c r="A6571" s="257" t="s">
        <v>619</v>
      </c>
      <c r="B6571" s="124"/>
      <c r="C6571" s="125" t="s">
        <v>713</v>
      </c>
      <c r="D6571" s="191">
        <v>43290</v>
      </c>
      <c r="E6571" s="124" t="s">
        <v>12561</v>
      </c>
      <c r="F6571" s="124" t="s">
        <v>3</v>
      </c>
      <c r="G6571" s="124">
        <v>1638091</v>
      </c>
      <c r="H6571" s="124"/>
      <c r="I6571" s="128" t="s">
        <v>14376</v>
      </c>
      <c r="J6571" s="124"/>
      <c r="K6571" s="124"/>
      <c r="L6571" s="124"/>
      <c r="M6571" s="124"/>
      <c r="N6571" s="193">
        <v>0</v>
      </c>
      <c r="O6571" s="193">
        <v>3641.62</v>
      </c>
      <c r="P6571" s="124" t="s">
        <v>1314</v>
      </c>
    </row>
    <row r="6572" spans="1:16" ht="51">
      <c r="A6572" s="257" t="s">
        <v>619</v>
      </c>
      <c r="B6572" s="124"/>
      <c r="C6572" s="125" t="s">
        <v>713</v>
      </c>
      <c r="D6572" s="191">
        <v>43290</v>
      </c>
      <c r="E6572" s="124" t="s">
        <v>12562</v>
      </c>
      <c r="F6572" s="124" t="s">
        <v>3</v>
      </c>
      <c r="G6572" s="124">
        <v>1638153</v>
      </c>
      <c r="H6572" s="124"/>
      <c r="I6572" s="128" t="s">
        <v>14377</v>
      </c>
      <c r="J6572" s="124"/>
      <c r="K6572" s="124"/>
      <c r="L6572" s="124"/>
      <c r="M6572" s="124"/>
      <c r="N6572" s="193">
        <v>0</v>
      </c>
      <c r="O6572" s="193">
        <v>1018</v>
      </c>
      <c r="P6572" s="124" t="s">
        <v>1314</v>
      </c>
    </row>
    <row r="6573" spans="1:16" ht="51">
      <c r="A6573" s="257" t="s">
        <v>619</v>
      </c>
      <c r="B6573" s="124"/>
      <c r="C6573" s="125" t="s">
        <v>713</v>
      </c>
      <c r="D6573" s="191">
        <v>43290</v>
      </c>
      <c r="E6573" s="124" t="s">
        <v>12563</v>
      </c>
      <c r="F6573" s="124" t="s">
        <v>3</v>
      </c>
      <c r="G6573" s="124">
        <v>1638148</v>
      </c>
      <c r="H6573" s="124"/>
      <c r="I6573" s="128" t="s">
        <v>11484</v>
      </c>
      <c r="J6573" s="124"/>
      <c r="K6573" s="124"/>
      <c r="L6573" s="124"/>
      <c r="M6573" s="124"/>
      <c r="N6573" s="193">
        <v>0</v>
      </c>
      <c r="O6573" s="193">
        <v>307.94</v>
      </c>
      <c r="P6573" s="124" t="s">
        <v>1314</v>
      </c>
    </row>
    <row r="6574" spans="1:16" ht="38.25">
      <c r="A6574" s="257">
        <v>585</v>
      </c>
      <c r="B6574" s="124"/>
      <c r="C6574" s="125" t="s">
        <v>221</v>
      </c>
      <c r="D6574" s="191">
        <v>43290</v>
      </c>
      <c r="E6574" s="124" t="s">
        <v>12564</v>
      </c>
      <c r="F6574" s="124" t="s">
        <v>3</v>
      </c>
      <c r="G6574" s="124">
        <v>1638145</v>
      </c>
      <c r="H6574" s="124"/>
      <c r="I6574" s="128" t="s">
        <v>14378</v>
      </c>
      <c r="J6574" s="124"/>
      <c r="K6574" s="124"/>
      <c r="L6574" s="124"/>
      <c r="M6574" s="124"/>
      <c r="N6574" s="193">
        <v>0</v>
      </c>
      <c r="O6574" s="193">
        <v>123.5</v>
      </c>
      <c r="P6574" s="124" t="s">
        <v>1314</v>
      </c>
    </row>
    <row r="6575" spans="1:16" ht="38.25">
      <c r="A6575" s="257">
        <v>234</v>
      </c>
      <c r="B6575" s="124"/>
      <c r="C6575" s="125" t="s">
        <v>124</v>
      </c>
      <c r="D6575" s="191">
        <v>43290</v>
      </c>
      <c r="E6575" s="124" t="s">
        <v>12565</v>
      </c>
      <c r="F6575" s="124" t="s">
        <v>3</v>
      </c>
      <c r="G6575" s="124">
        <v>1638141</v>
      </c>
      <c r="H6575" s="124"/>
      <c r="I6575" s="128" t="s">
        <v>14379</v>
      </c>
      <c r="J6575" s="124"/>
      <c r="K6575" s="124"/>
      <c r="L6575" s="124"/>
      <c r="M6575" s="124"/>
      <c r="N6575" s="193">
        <v>0</v>
      </c>
      <c r="O6575" s="193">
        <v>88</v>
      </c>
      <c r="P6575" s="124" t="s">
        <v>1314</v>
      </c>
    </row>
    <row r="6576" spans="1:16" ht="38.25">
      <c r="A6576" s="257">
        <v>234</v>
      </c>
      <c r="B6576" s="124"/>
      <c r="C6576" s="125" t="s">
        <v>124</v>
      </c>
      <c r="D6576" s="191">
        <v>43290</v>
      </c>
      <c r="E6576" s="124" t="s">
        <v>12566</v>
      </c>
      <c r="F6576" s="124" t="s">
        <v>3</v>
      </c>
      <c r="G6576" s="124">
        <v>1638139</v>
      </c>
      <c r="H6576" s="124"/>
      <c r="I6576" s="128" t="s">
        <v>14380</v>
      </c>
      <c r="J6576" s="124"/>
      <c r="K6576" s="124"/>
      <c r="L6576" s="124"/>
      <c r="M6576" s="124"/>
      <c r="N6576" s="193">
        <v>0</v>
      </c>
      <c r="O6576" s="193">
        <v>1045</v>
      </c>
      <c r="P6576" s="124" t="s">
        <v>1314</v>
      </c>
    </row>
    <row r="6577" spans="1:16" ht="51">
      <c r="A6577" s="257" t="s">
        <v>619</v>
      </c>
      <c r="B6577" s="124"/>
      <c r="C6577" s="125" t="s">
        <v>713</v>
      </c>
      <c r="D6577" s="191">
        <v>43290</v>
      </c>
      <c r="E6577" s="124" t="s">
        <v>12567</v>
      </c>
      <c r="F6577" s="124" t="s">
        <v>3</v>
      </c>
      <c r="G6577" s="124">
        <v>1638135</v>
      </c>
      <c r="H6577" s="124"/>
      <c r="I6577" s="128" t="s">
        <v>14381</v>
      </c>
      <c r="J6577" s="124"/>
      <c r="K6577" s="124"/>
      <c r="L6577" s="124"/>
      <c r="M6577" s="124"/>
      <c r="N6577" s="193">
        <v>0</v>
      </c>
      <c r="O6577" s="193">
        <v>1669</v>
      </c>
      <c r="P6577" s="124" t="s">
        <v>1314</v>
      </c>
    </row>
    <row r="6578" spans="1:16" ht="63.75">
      <c r="A6578" s="257">
        <v>10</v>
      </c>
      <c r="B6578" s="124"/>
      <c r="C6578" s="125" t="s">
        <v>690</v>
      </c>
      <c r="D6578" s="191">
        <v>43290</v>
      </c>
      <c r="E6578" s="124" t="s">
        <v>12568</v>
      </c>
      <c r="F6578" s="124" t="s">
        <v>6</v>
      </c>
      <c r="G6578" s="124">
        <v>779671</v>
      </c>
      <c r="H6578" s="124"/>
      <c r="I6578" s="128" t="s">
        <v>14382</v>
      </c>
      <c r="J6578" s="124"/>
      <c r="K6578" s="124"/>
      <c r="L6578" s="124"/>
      <c r="M6578" s="124"/>
      <c r="N6578" s="193">
        <v>0</v>
      </c>
      <c r="O6578" s="193">
        <v>2080.64</v>
      </c>
      <c r="P6578" s="124" t="s">
        <v>1314</v>
      </c>
    </row>
    <row r="6579" spans="1:16" ht="63.75">
      <c r="A6579" s="257">
        <v>513</v>
      </c>
      <c r="B6579" s="124"/>
      <c r="C6579" s="125" t="s">
        <v>201</v>
      </c>
      <c r="D6579" s="191">
        <v>43290</v>
      </c>
      <c r="E6579" s="124" t="s">
        <v>12569</v>
      </c>
      <c r="F6579" s="124" t="s">
        <v>15</v>
      </c>
      <c r="G6579" s="124">
        <v>779665</v>
      </c>
      <c r="H6579" s="124"/>
      <c r="I6579" s="128" t="s">
        <v>7587</v>
      </c>
      <c r="J6579" s="124"/>
      <c r="K6579" s="124"/>
      <c r="L6579" s="124"/>
      <c r="M6579" s="124"/>
      <c r="N6579" s="193">
        <v>50</v>
      </c>
      <c r="O6579" s="193">
        <v>0</v>
      </c>
      <c r="P6579" s="124" t="s">
        <v>1314</v>
      </c>
    </row>
    <row r="6580" spans="1:16" ht="51">
      <c r="A6580" s="257">
        <v>513</v>
      </c>
      <c r="B6580" s="124"/>
      <c r="C6580" s="125" t="s">
        <v>201</v>
      </c>
      <c r="D6580" s="191">
        <v>43290</v>
      </c>
      <c r="E6580" s="124" t="s">
        <v>12570</v>
      </c>
      <c r="F6580" s="124" t="s">
        <v>15</v>
      </c>
      <c r="G6580" s="124">
        <v>779667</v>
      </c>
      <c r="H6580" s="124"/>
      <c r="I6580" s="128" t="s">
        <v>6137</v>
      </c>
      <c r="J6580" s="124"/>
      <c r="K6580" s="124"/>
      <c r="L6580" s="124"/>
      <c r="M6580" s="124"/>
      <c r="N6580" s="193">
        <v>50</v>
      </c>
      <c r="O6580" s="193">
        <v>0</v>
      </c>
      <c r="P6580" s="124" t="s">
        <v>1314</v>
      </c>
    </row>
    <row r="6581" spans="1:16" ht="63.75">
      <c r="A6581" s="257">
        <v>10</v>
      </c>
      <c r="B6581" s="124"/>
      <c r="C6581" s="125" t="s">
        <v>690</v>
      </c>
      <c r="D6581" s="191">
        <v>43290</v>
      </c>
      <c r="E6581" s="124" t="s">
        <v>12571</v>
      </c>
      <c r="F6581" s="124" t="s">
        <v>15</v>
      </c>
      <c r="G6581" s="124">
        <v>779672</v>
      </c>
      <c r="H6581" s="124"/>
      <c r="I6581" s="128" t="s">
        <v>6000</v>
      </c>
      <c r="J6581" s="124"/>
      <c r="K6581" s="124"/>
      <c r="L6581" s="124"/>
      <c r="M6581" s="124"/>
      <c r="N6581" s="193">
        <v>50</v>
      </c>
      <c r="O6581" s="193">
        <v>0</v>
      </c>
      <c r="P6581" s="124" t="s">
        <v>1314</v>
      </c>
    </row>
    <row r="6582" spans="1:16" ht="63.75">
      <c r="A6582" s="257" t="s">
        <v>620</v>
      </c>
      <c r="B6582" s="124"/>
      <c r="C6582" s="125" t="s">
        <v>714</v>
      </c>
      <c r="D6582" s="191">
        <v>43290</v>
      </c>
      <c r="E6582" s="124" t="s">
        <v>12572</v>
      </c>
      <c r="F6582" s="124" t="s">
        <v>11</v>
      </c>
      <c r="G6582" s="124">
        <v>10996</v>
      </c>
      <c r="H6582" s="124"/>
      <c r="I6582" s="128" t="s">
        <v>14383</v>
      </c>
      <c r="J6582" s="124"/>
      <c r="K6582" s="124"/>
      <c r="L6582" s="124"/>
      <c r="M6582" s="124"/>
      <c r="N6582" s="193">
        <v>1762.6</v>
      </c>
      <c r="O6582" s="193">
        <v>0</v>
      </c>
      <c r="P6582" s="124" t="s">
        <v>1314</v>
      </c>
    </row>
    <row r="6583" spans="1:16" ht="76.5">
      <c r="A6583" s="257">
        <v>10</v>
      </c>
      <c r="B6583" s="124"/>
      <c r="C6583" s="125" t="s">
        <v>690</v>
      </c>
      <c r="D6583" s="191">
        <v>43290</v>
      </c>
      <c r="E6583" s="124" t="s">
        <v>12573</v>
      </c>
      <c r="F6583" s="124" t="s">
        <v>6</v>
      </c>
      <c r="G6583" s="124">
        <v>779698</v>
      </c>
      <c r="H6583" s="124"/>
      <c r="I6583" s="128" t="s">
        <v>14384</v>
      </c>
      <c r="J6583" s="124"/>
      <c r="K6583" s="124"/>
      <c r="L6583" s="124"/>
      <c r="M6583" s="124"/>
      <c r="N6583" s="193">
        <v>0</v>
      </c>
      <c r="O6583" s="193">
        <v>7814.57</v>
      </c>
      <c r="P6583" s="124" t="s">
        <v>1314</v>
      </c>
    </row>
    <row r="6584" spans="1:16" ht="63.75">
      <c r="A6584" s="257">
        <v>10</v>
      </c>
      <c r="B6584" s="124"/>
      <c r="C6584" s="125" t="s">
        <v>690</v>
      </c>
      <c r="D6584" s="191">
        <v>43290</v>
      </c>
      <c r="E6584" s="124" t="s">
        <v>12574</v>
      </c>
      <c r="F6584" s="124" t="s">
        <v>15</v>
      </c>
      <c r="G6584" s="124">
        <v>779699</v>
      </c>
      <c r="H6584" s="124"/>
      <c r="I6584" s="128" t="s">
        <v>14385</v>
      </c>
      <c r="J6584" s="124"/>
      <c r="K6584" s="124"/>
      <c r="L6584" s="124"/>
      <c r="M6584" s="124"/>
      <c r="N6584" s="193">
        <v>50</v>
      </c>
      <c r="O6584" s="193">
        <v>0</v>
      </c>
      <c r="P6584" s="124" t="s">
        <v>1314</v>
      </c>
    </row>
    <row r="6585" spans="1:16" ht="51">
      <c r="A6585" s="257">
        <v>10</v>
      </c>
      <c r="B6585" s="124"/>
      <c r="C6585" s="125" t="s">
        <v>690</v>
      </c>
      <c r="D6585" s="191">
        <v>43290</v>
      </c>
      <c r="E6585" s="124" t="s">
        <v>12575</v>
      </c>
      <c r="F6585" s="124" t="s">
        <v>6</v>
      </c>
      <c r="G6585" s="124">
        <v>779718</v>
      </c>
      <c r="H6585" s="124"/>
      <c r="I6585" s="128" t="s">
        <v>14386</v>
      </c>
      <c r="J6585" s="124"/>
      <c r="K6585" s="124"/>
      <c r="L6585" s="124"/>
      <c r="M6585" s="124"/>
      <c r="N6585" s="193">
        <v>0</v>
      </c>
      <c r="O6585" s="193">
        <v>32173.4</v>
      </c>
      <c r="P6585" s="124" t="s">
        <v>1314</v>
      </c>
    </row>
    <row r="6586" spans="1:16" ht="89.25">
      <c r="A6586" s="257">
        <v>594</v>
      </c>
      <c r="B6586" s="124"/>
      <c r="C6586" s="125" t="s">
        <v>113</v>
      </c>
      <c r="D6586" s="191">
        <v>43290</v>
      </c>
      <c r="E6586" s="124" t="s">
        <v>12576</v>
      </c>
      <c r="F6586" s="124" t="s">
        <v>15</v>
      </c>
      <c r="G6586" s="124">
        <v>5412</v>
      </c>
      <c r="H6586" s="124"/>
      <c r="I6586" s="128" t="s">
        <v>14387</v>
      </c>
      <c r="J6586" s="124"/>
      <c r="K6586" s="124"/>
      <c r="L6586" s="124"/>
      <c r="M6586" s="124"/>
      <c r="N6586" s="193">
        <v>1464.33</v>
      </c>
      <c r="O6586" s="193">
        <v>0</v>
      </c>
      <c r="P6586" s="124" t="s">
        <v>1314</v>
      </c>
    </row>
    <row r="6587" spans="1:16" ht="89.25">
      <c r="A6587" s="257">
        <v>595</v>
      </c>
      <c r="B6587" s="124"/>
      <c r="C6587" s="125" t="s">
        <v>1275</v>
      </c>
      <c r="D6587" s="191">
        <v>43290</v>
      </c>
      <c r="E6587" s="124" t="s">
        <v>12577</v>
      </c>
      <c r="F6587" s="124" t="s">
        <v>15</v>
      </c>
      <c r="G6587" s="124">
        <v>5411</v>
      </c>
      <c r="H6587" s="124"/>
      <c r="I6587" s="128" t="s">
        <v>14388</v>
      </c>
      <c r="J6587" s="124"/>
      <c r="K6587" s="124"/>
      <c r="L6587" s="124"/>
      <c r="M6587" s="124"/>
      <c r="N6587" s="193">
        <v>1395.45</v>
      </c>
      <c r="O6587" s="193">
        <v>0</v>
      </c>
      <c r="P6587" s="124" t="s">
        <v>1314</v>
      </c>
    </row>
    <row r="6588" spans="1:16" ht="51">
      <c r="A6588" s="257">
        <v>10</v>
      </c>
      <c r="B6588" s="124"/>
      <c r="C6588" s="125" t="s">
        <v>690</v>
      </c>
      <c r="D6588" s="191">
        <v>43290</v>
      </c>
      <c r="E6588" s="124" t="s">
        <v>12578</v>
      </c>
      <c r="F6588" s="124" t="s">
        <v>15</v>
      </c>
      <c r="G6588" s="124">
        <v>779719</v>
      </c>
      <c r="H6588" s="124"/>
      <c r="I6588" s="128" t="s">
        <v>14389</v>
      </c>
      <c r="J6588" s="124"/>
      <c r="K6588" s="124"/>
      <c r="L6588" s="124"/>
      <c r="M6588" s="124"/>
      <c r="N6588" s="193">
        <v>50</v>
      </c>
      <c r="O6588" s="193">
        <v>0</v>
      </c>
      <c r="P6588" s="124" t="s">
        <v>1314</v>
      </c>
    </row>
    <row r="6589" spans="1:16" ht="63.75">
      <c r="A6589" s="257">
        <v>597</v>
      </c>
      <c r="B6589" s="124"/>
      <c r="C6589" s="125" t="s">
        <v>3556</v>
      </c>
      <c r="D6589" s="191">
        <v>43290</v>
      </c>
      <c r="E6589" s="124" t="s">
        <v>12579</v>
      </c>
      <c r="F6589" s="124" t="s">
        <v>11</v>
      </c>
      <c r="G6589" s="124">
        <v>926553</v>
      </c>
      <c r="H6589" s="124"/>
      <c r="I6589" s="128" t="s">
        <v>14390</v>
      </c>
      <c r="J6589" s="124"/>
      <c r="K6589" s="124"/>
      <c r="L6589" s="124"/>
      <c r="M6589" s="124"/>
      <c r="N6589" s="193">
        <v>50</v>
      </c>
      <c r="O6589" s="193">
        <v>0</v>
      </c>
      <c r="P6589" s="124" t="s">
        <v>1314</v>
      </c>
    </row>
    <row r="6590" spans="1:16" ht="76.5">
      <c r="A6590" s="257" t="s">
        <v>620</v>
      </c>
      <c r="B6590" s="124"/>
      <c r="C6590" s="125" t="s">
        <v>714</v>
      </c>
      <c r="D6590" s="191">
        <v>43290</v>
      </c>
      <c r="E6590" s="124" t="s">
        <v>12580</v>
      </c>
      <c r="F6590" s="124" t="s">
        <v>6</v>
      </c>
      <c r="G6590" s="124">
        <v>995815</v>
      </c>
      <c r="H6590" s="124"/>
      <c r="I6590" s="128" t="s">
        <v>14391</v>
      </c>
      <c r="J6590" s="124"/>
      <c r="K6590" s="124"/>
      <c r="L6590" s="124"/>
      <c r="M6590" s="124"/>
      <c r="N6590" s="193">
        <v>0</v>
      </c>
      <c r="O6590" s="193">
        <v>22000</v>
      </c>
      <c r="P6590" s="124" t="s">
        <v>1314</v>
      </c>
    </row>
    <row r="6591" spans="1:16" ht="89.25">
      <c r="A6591" s="257" t="s">
        <v>619</v>
      </c>
      <c r="B6591" s="124"/>
      <c r="C6591" s="125" t="s">
        <v>713</v>
      </c>
      <c r="D6591" s="191">
        <v>43290</v>
      </c>
      <c r="E6591" s="124" t="s">
        <v>12581</v>
      </c>
      <c r="F6591" s="124" t="s">
        <v>6</v>
      </c>
      <c r="G6591" s="124">
        <v>926616</v>
      </c>
      <c r="H6591" s="124"/>
      <c r="I6591" s="128" t="s">
        <v>14392</v>
      </c>
      <c r="J6591" s="124"/>
      <c r="K6591" s="124"/>
      <c r="L6591" s="124"/>
      <c r="M6591" s="124"/>
      <c r="N6591" s="193">
        <v>0</v>
      </c>
      <c r="O6591" s="193">
        <v>3116.99</v>
      </c>
      <c r="P6591" s="124" t="s">
        <v>1314</v>
      </c>
    </row>
    <row r="6592" spans="1:16" ht="89.25">
      <c r="A6592" s="257" t="s">
        <v>619</v>
      </c>
      <c r="B6592" s="124"/>
      <c r="C6592" s="125" t="s">
        <v>713</v>
      </c>
      <c r="D6592" s="191">
        <v>43290</v>
      </c>
      <c r="E6592" s="124" t="s">
        <v>12582</v>
      </c>
      <c r="F6592" s="124" t="s">
        <v>6</v>
      </c>
      <c r="G6592" s="124">
        <v>926616</v>
      </c>
      <c r="H6592" s="124"/>
      <c r="I6592" s="128" t="s">
        <v>14393</v>
      </c>
      <c r="J6592" s="124"/>
      <c r="K6592" s="124"/>
      <c r="L6592" s="124"/>
      <c r="M6592" s="124"/>
      <c r="N6592" s="193">
        <v>0</v>
      </c>
      <c r="O6592" s="193">
        <v>6460.13</v>
      </c>
      <c r="P6592" s="124" t="s">
        <v>1314</v>
      </c>
    </row>
    <row r="6593" spans="1:16" ht="76.5">
      <c r="A6593" s="257">
        <v>86</v>
      </c>
      <c r="B6593" s="124"/>
      <c r="C6593" s="125" t="s">
        <v>710</v>
      </c>
      <c r="D6593" s="191">
        <v>43290</v>
      </c>
      <c r="E6593" s="124" t="s">
        <v>12583</v>
      </c>
      <c r="F6593" s="124" t="s">
        <v>6</v>
      </c>
      <c r="G6593" s="124">
        <v>926627</v>
      </c>
      <c r="H6593" s="124"/>
      <c r="I6593" s="128" t="s">
        <v>14394</v>
      </c>
      <c r="J6593" s="124"/>
      <c r="K6593" s="124"/>
      <c r="L6593" s="124"/>
      <c r="M6593" s="124"/>
      <c r="N6593" s="193">
        <v>0</v>
      </c>
      <c r="O6593" s="193">
        <v>21037.55</v>
      </c>
      <c r="P6593" s="124" t="s">
        <v>1314</v>
      </c>
    </row>
    <row r="6594" spans="1:16" ht="51">
      <c r="A6594" s="257">
        <v>513</v>
      </c>
      <c r="B6594" s="124"/>
      <c r="C6594" s="125" t="s">
        <v>201</v>
      </c>
      <c r="D6594" s="191">
        <v>43290</v>
      </c>
      <c r="E6594" s="124" t="s">
        <v>12584</v>
      </c>
      <c r="F6594" s="124" t="s">
        <v>15</v>
      </c>
      <c r="G6594" s="124">
        <v>779729</v>
      </c>
      <c r="H6594" s="124"/>
      <c r="I6594" s="128" t="s">
        <v>14395</v>
      </c>
      <c r="J6594" s="124"/>
      <c r="K6594" s="124"/>
      <c r="L6594" s="124"/>
      <c r="M6594" s="124"/>
      <c r="N6594" s="193">
        <v>50</v>
      </c>
      <c r="O6594" s="193">
        <v>0</v>
      </c>
      <c r="P6594" s="124" t="s">
        <v>1314</v>
      </c>
    </row>
    <row r="6595" spans="1:16" ht="51">
      <c r="A6595" s="257">
        <v>513</v>
      </c>
      <c r="B6595" s="124"/>
      <c r="C6595" s="125" t="s">
        <v>201</v>
      </c>
      <c r="D6595" s="191">
        <v>43290</v>
      </c>
      <c r="E6595" s="124" t="s">
        <v>12585</v>
      </c>
      <c r="F6595" s="124" t="s">
        <v>15</v>
      </c>
      <c r="G6595" s="124">
        <v>779727</v>
      </c>
      <c r="H6595" s="124"/>
      <c r="I6595" s="128" t="s">
        <v>14396</v>
      </c>
      <c r="J6595" s="124"/>
      <c r="K6595" s="124"/>
      <c r="L6595" s="124"/>
      <c r="M6595" s="124"/>
      <c r="N6595" s="193">
        <v>50</v>
      </c>
      <c r="O6595" s="193">
        <v>0</v>
      </c>
      <c r="P6595" s="124" t="s">
        <v>1314</v>
      </c>
    </row>
    <row r="6596" spans="1:16" ht="51">
      <c r="A6596" s="257">
        <v>513</v>
      </c>
      <c r="B6596" s="124"/>
      <c r="C6596" s="125" t="s">
        <v>201</v>
      </c>
      <c r="D6596" s="191">
        <v>43290</v>
      </c>
      <c r="E6596" s="124" t="s">
        <v>12586</v>
      </c>
      <c r="F6596" s="124" t="s">
        <v>15</v>
      </c>
      <c r="G6596" s="124">
        <v>779725</v>
      </c>
      <c r="H6596" s="124"/>
      <c r="I6596" s="128" t="s">
        <v>4717</v>
      </c>
      <c r="J6596" s="124"/>
      <c r="K6596" s="124"/>
      <c r="L6596" s="124"/>
      <c r="M6596" s="124"/>
      <c r="N6596" s="193">
        <v>50</v>
      </c>
      <c r="O6596" s="193">
        <v>0</v>
      </c>
      <c r="P6596" s="124" t="s">
        <v>1314</v>
      </c>
    </row>
    <row r="6597" spans="1:16" ht="51">
      <c r="A6597" s="257">
        <v>117</v>
      </c>
      <c r="B6597" s="124"/>
      <c r="C6597" s="125" t="s">
        <v>722</v>
      </c>
      <c r="D6597" s="191">
        <v>43290</v>
      </c>
      <c r="E6597" s="124" t="s">
        <v>12587</v>
      </c>
      <c r="F6597" s="124" t="s">
        <v>11</v>
      </c>
      <c r="G6597" s="124">
        <v>926632</v>
      </c>
      <c r="H6597" s="124"/>
      <c r="I6597" s="128" t="s">
        <v>14397</v>
      </c>
      <c r="J6597" s="124"/>
      <c r="K6597" s="124"/>
      <c r="L6597" s="124"/>
      <c r="M6597" s="124"/>
      <c r="N6597" s="193">
        <v>50</v>
      </c>
      <c r="O6597" s="193">
        <v>0</v>
      </c>
      <c r="P6597" s="124" t="s">
        <v>1314</v>
      </c>
    </row>
    <row r="6598" spans="1:16" ht="76.5">
      <c r="A6598" s="257" t="s">
        <v>622</v>
      </c>
      <c r="B6598" s="124"/>
      <c r="C6598" s="125" t="s">
        <v>715</v>
      </c>
      <c r="D6598" s="191">
        <v>43290</v>
      </c>
      <c r="E6598" s="124" t="s">
        <v>12588</v>
      </c>
      <c r="F6598" s="124" t="s">
        <v>6</v>
      </c>
      <c r="G6598" s="124">
        <v>926664</v>
      </c>
      <c r="H6598" s="124"/>
      <c r="I6598" s="128" t="s">
        <v>14398</v>
      </c>
      <c r="J6598" s="124"/>
      <c r="K6598" s="124"/>
      <c r="L6598" s="124"/>
      <c r="M6598" s="124"/>
      <c r="N6598" s="193">
        <v>0</v>
      </c>
      <c r="O6598" s="193">
        <v>262953.53000000003</v>
      </c>
      <c r="P6598" s="124" t="s">
        <v>1314</v>
      </c>
    </row>
    <row r="6599" spans="1:16" ht="63.75">
      <c r="A6599" s="257">
        <v>597</v>
      </c>
      <c r="B6599" s="124"/>
      <c r="C6599" s="125" t="s">
        <v>3556</v>
      </c>
      <c r="D6599" s="191">
        <v>43290</v>
      </c>
      <c r="E6599" s="124" t="s">
        <v>12589</v>
      </c>
      <c r="F6599" s="124" t="s">
        <v>6</v>
      </c>
      <c r="G6599" s="124">
        <v>926676</v>
      </c>
      <c r="H6599" s="124"/>
      <c r="I6599" s="128" t="s">
        <v>14399</v>
      </c>
      <c r="J6599" s="124"/>
      <c r="K6599" s="124"/>
      <c r="L6599" s="124"/>
      <c r="M6599" s="124"/>
      <c r="N6599" s="193">
        <v>0</v>
      </c>
      <c r="O6599" s="193">
        <v>755231.88</v>
      </c>
      <c r="P6599" s="124" t="s">
        <v>1314</v>
      </c>
    </row>
    <row r="6600" spans="1:16" ht="63.75">
      <c r="A6600" s="257">
        <v>597</v>
      </c>
      <c r="B6600" s="124"/>
      <c r="C6600" s="125" t="s">
        <v>3556</v>
      </c>
      <c r="D6600" s="191">
        <v>43290</v>
      </c>
      <c r="E6600" s="124" t="s">
        <v>12590</v>
      </c>
      <c r="F6600" s="124" t="s">
        <v>6</v>
      </c>
      <c r="G6600" s="124">
        <v>926676</v>
      </c>
      <c r="H6600" s="124"/>
      <c r="I6600" s="128" t="s">
        <v>14400</v>
      </c>
      <c r="J6600" s="124"/>
      <c r="K6600" s="124"/>
      <c r="L6600" s="124"/>
      <c r="M6600" s="124"/>
      <c r="N6600" s="193">
        <v>0</v>
      </c>
      <c r="O6600" s="193">
        <v>1905350.29</v>
      </c>
      <c r="P6600" s="124" t="s">
        <v>1314</v>
      </c>
    </row>
    <row r="6601" spans="1:16" ht="63.75">
      <c r="A6601" s="257">
        <v>597</v>
      </c>
      <c r="B6601" s="124"/>
      <c r="C6601" s="125" t="s">
        <v>3556</v>
      </c>
      <c r="D6601" s="191">
        <v>43290</v>
      </c>
      <c r="E6601" s="124" t="s">
        <v>12591</v>
      </c>
      <c r="F6601" s="124" t="s">
        <v>6</v>
      </c>
      <c r="G6601" s="124">
        <v>926676</v>
      </c>
      <c r="H6601" s="124"/>
      <c r="I6601" s="128" t="s">
        <v>14401</v>
      </c>
      <c r="J6601" s="124"/>
      <c r="K6601" s="124"/>
      <c r="L6601" s="124"/>
      <c r="M6601" s="124"/>
      <c r="N6601" s="193">
        <v>0</v>
      </c>
      <c r="O6601" s="193">
        <v>144330.64000000001</v>
      </c>
      <c r="P6601" s="124" t="s">
        <v>1314</v>
      </c>
    </row>
    <row r="6602" spans="1:16" ht="51">
      <c r="A6602" s="257">
        <v>132</v>
      </c>
      <c r="B6602" s="124"/>
      <c r="C6602" s="125" t="s">
        <v>728</v>
      </c>
      <c r="D6602" s="191">
        <v>43290</v>
      </c>
      <c r="E6602" s="124" t="s">
        <v>12592</v>
      </c>
      <c r="F6602" s="124" t="s">
        <v>15</v>
      </c>
      <c r="G6602" s="124">
        <v>926699</v>
      </c>
      <c r="H6602" s="124"/>
      <c r="I6602" s="128" t="s">
        <v>14402</v>
      </c>
      <c r="J6602" s="124"/>
      <c r="K6602" s="124"/>
      <c r="L6602" s="124"/>
      <c r="M6602" s="124"/>
      <c r="N6602" s="193">
        <v>242390.81</v>
      </c>
      <c r="O6602" s="193">
        <v>0</v>
      </c>
      <c r="P6602" s="124" t="s">
        <v>1314</v>
      </c>
    </row>
    <row r="6603" spans="1:16" ht="63.75">
      <c r="A6603" s="257" t="s">
        <v>620</v>
      </c>
      <c r="B6603" s="124"/>
      <c r="C6603" s="125" t="s">
        <v>714</v>
      </c>
      <c r="D6603" s="191">
        <v>43290</v>
      </c>
      <c r="E6603" s="124" t="s">
        <v>12593</v>
      </c>
      <c r="F6603" s="124" t="s">
        <v>13</v>
      </c>
      <c r="G6603" s="124">
        <v>926691</v>
      </c>
      <c r="H6603" s="124"/>
      <c r="I6603" s="128" t="s">
        <v>14403</v>
      </c>
      <c r="J6603" s="124"/>
      <c r="K6603" s="124"/>
      <c r="L6603" s="124"/>
      <c r="M6603" s="124"/>
      <c r="N6603" s="193">
        <v>16624579.15</v>
      </c>
      <c r="O6603" s="193">
        <v>0</v>
      </c>
      <c r="P6603" s="124" t="s">
        <v>1314</v>
      </c>
    </row>
    <row r="6604" spans="1:16" ht="51">
      <c r="A6604" s="257">
        <v>70</v>
      </c>
      <c r="B6604" s="124"/>
      <c r="C6604" s="125" t="s">
        <v>705</v>
      </c>
      <c r="D6604" s="191">
        <v>43291</v>
      </c>
      <c r="E6604" s="124" t="s">
        <v>12594</v>
      </c>
      <c r="F6604" s="124" t="s">
        <v>3</v>
      </c>
      <c r="G6604" s="124">
        <v>1638633</v>
      </c>
      <c r="H6604" s="124"/>
      <c r="I6604" s="128" t="s">
        <v>14404</v>
      </c>
      <c r="J6604" s="124"/>
      <c r="K6604" s="124"/>
      <c r="L6604" s="124"/>
      <c r="M6604" s="124"/>
      <c r="N6604" s="193">
        <v>0</v>
      </c>
      <c r="O6604" s="193">
        <v>31.5</v>
      </c>
      <c r="P6604" s="124" t="s">
        <v>1314</v>
      </c>
    </row>
    <row r="6605" spans="1:16" ht="51">
      <c r="A6605" s="257" t="s">
        <v>619</v>
      </c>
      <c r="B6605" s="124"/>
      <c r="C6605" s="125" t="s">
        <v>713</v>
      </c>
      <c r="D6605" s="191">
        <v>43291</v>
      </c>
      <c r="E6605" s="124" t="s">
        <v>12595</v>
      </c>
      <c r="F6605" s="124" t="s">
        <v>3</v>
      </c>
      <c r="G6605" s="124">
        <v>1638635</v>
      </c>
      <c r="H6605" s="124"/>
      <c r="I6605" s="128" t="s">
        <v>14405</v>
      </c>
      <c r="J6605" s="124"/>
      <c r="K6605" s="124"/>
      <c r="L6605" s="124"/>
      <c r="M6605" s="124"/>
      <c r="N6605" s="193">
        <v>0</v>
      </c>
      <c r="O6605" s="193">
        <v>19.8</v>
      </c>
      <c r="P6605" s="124" t="s">
        <v>1314</v>
      </c>
    </row>
    <row r="6606" spans="1:16" ht="51">
      <c r="A6606" s="257" t="s">
        <v>619</v>
      </c>
      <c r="B6606" s="124"/>
      <c r="C6606" s="125" t="s">
        <v>713</v>
      </c>
      <c r="D6606" s="191">
        <v>43291</v>
      </c>
      <c r="E6606" s="124" t="s">
        <v>12596</v>
      </c>
      <c r="F6606" s="124" t="s">
        <v>3</v>
      </c>
      <c r="G6606" s="124">
        <v>1638636</v>
      </c>
      <c r="H6606" s="124"/>
      <c r="I6606" s="128" t="s">
        <v>14406</v>
      </c>
      <c r="J6606" s="124"/>
      <c r="K6606" s="124"/>
      <c r="L6606" s="124"/>
      <c r="M6606" s="124"/>
      <c r="N6606" s="193">
        <v>0</v>
      </c>
      <c r="O6606" s="193">
        <v>1.2</v>
      </c>
      <c r="P6606" s="124" t="s">
        <v>1314</v>
      </c>
    </row>
    <row r="6607" spans="1:16" ht="51">
      <c r="A6607" s="257">
        <v>212</v>
      </c>
      <c r="B6607" s="124"/>
      <c r="C6607" s="125" t="s">
        <v>761</v>
      </c>
      <c r="D6607" s="191">
        <v>43291</v>
      </c>
      <c r="E6607" s="124" t="s">
        <v>12597</v>
      </c>
      <c r="F6607" s="124" t="s">
        <v>3</v>
      </c>
      <c r="G6607" s="124">
        <v>1638654</v>
      </c>
      <c r="H6607" s="124"/>
      <c r="I6607" s="128" t="s">
        <v>14407</v>
      </c>
      <c r="J6607" s="124"/>
      <c r="K6607" s="124"/>
      <c r="L6607" s="124"/>
      <c r="M6607" s="124"/>
      <c r="N6607" s="193">
        <v>0</v>
      </c>
      <c r="O6607" s="193">
        <v>115</v>
      </c>
      <c r="P6607" s="124" t="s">
        <v>1314</v>
      </c>
    </row>
    <row r="6608" spans="1:16" ht="51">
      <c r="A6608" s="257">
        <v>373</v>
      </c>
      <c r="B6608" s="124"/>
      <c r="C6608" s="125" t="s">
        <v>1269</v>
      </c>
      <c r="D6608" s="191">
        <v>43291</v>
      </c>
      <c r="E6608" s="124" t="s">
        <v>12598</v>
      </c>
      <c r="F6608" s="124" t="s">
        <v>3</v>
      </c>
      <c r="G6608" s="124">
        <v>1638655</v>
      </c>
      <c r="H6608" s="124"/>
      <c r="I6608" s="128" t="s">
        <v>14408</v>
      </c>
      <c r="J6608" s="124"/>
      <c r="K6608" s="124"/>
      <c r="L6608" s="124"/>
      <c r="M6608" s="124"/>
      <c r="N6608" s="193">
        <v>0</v>
      </c>
      <c r="O6608" s="193">
        <v>103.45</v>
      </c>
      <c r="P6608" s="124" t="s">
        <v>1314</v>
      </c>
    </row>
    <row r="6609" spans="1:16" ht="63.75">
      <c r="A6609" s="257">
        <v>48</v>
      </c>
      <c r="B6609" s="124"/>
      <c r="C6609" s="125" t="s">
        <v>700</v>
      </c>
      <c r="D6609" s="191">
        <v>43291</v>
      </c>
      <c r="E6609" s="124" t="s">
        <v>12599</v>
      </c>
      <c r="F6609" s="124" t="s">
        <v>3</v>
      </c>
      <c r="G6609" s="124">
        <v>1638656</v>
      </c>
      <c r="H6609" s="124"/>
      <c r="I6609" s="128" t="s">
        <v>14409</v>
      </c>
      <c r="J6609" s="124"/>
      <c r="K6609" s="124"/>
      <c r="L6609" s="124"/>
      <c r="M6609" s="124"/>
      <c r="N6609" s="193">
        <v>0</v>
      </c>
      <c r="O6609" s="193">
        <v>200</v>
      </c>
      <c r="P6609" s="124" t="s">
        <v>1314</v>
      </c>
    </row>
    <row r="6610" spans="1:16" ht="38.25">
      <c r="A6610" s="257">
        <v>155</v>
      </c>
      <c r="B6610" s="124"/>
      <c r="C6610" s="125" t="s">
        <v>744</v>
      </c>
      <c r="D6610" s="191">
        <v>43291</v>
      </c>
      <c r="E6610" s="124" t="s">
        <v>12600</v>
      </c>
      <c r="F6610" s="124" t="s">
        <v>3</v>
      </c>
      <c r="G6610" s="124">
        <v>1638657</v>
      </c>
      <c r="H6610" s="124"/>
      <c r="I6610" s="128" t="s">
        <v>14410</v>
      </c>
      <c r="J6610" s="124"/>
      <c r="K6610" s="124"/>
      <c r="L6610" s="124"/>
      <c r="M6610" s="124"/>
      <c r="N6610" s="193">
        <v>0</v>
      </c>
      <c r="O6610" s="193">
        <v>15</v>
      </c>
      <c r="P6610" s="124" t="s">
        <v>1314</v>
      </c>
    </row>
    <row r="6611" spans="1:16" ht="38.25">
      <c r="A6611" s="257">
        <v>155</v>
      </c>
      <c r="B6611" s="124"/>
      <c r="C6611" s="125" t="s">
        <v>744</v>
      </c>
      <c r="D6611" s="191">
        <v>43291</v>
      </c>
      <c r="E6611" s="124" t="s">
        <v>12601</v>
      </c>
      <c r="F6611" s="124" t="s">
        <v>3</v>
      </c>
      <c r="G6611" s="124">
        <v>1638658</v>
      </c>
      <c r="H6611" s="124"/>
      <c r="I6611" s="128" t="s">
        <v>14411</v>
      </c>
      <c r="J6611" s="124"/>
      <c r="K6611" s="124"/>
      <c r="L6611" s="124"/>
      <c r="M6611" s="124"/>
      <c r="N6611" s="193">
        <v>0</v>
      </c>
      <c r="O6611" s="193">
        <v>15</v>
      </c>
      <c r="P6611" s="124" t="s">
        <v>1314</v>
      </c>
    </row>
    <row r="6612" spans="1:16" ht="38.25">
      <c r="A6612" s="257">
        <v>155</v>
      </c>
      <c r="B6612" s="124"/>
      <c r="C6612" s="125" t="s">
        <v>744</v>
      </c>
      <c r="D6612" s="191">
        <v>43291</v>
      </c>
      <c r="E6612" s="124" t="s">
        <v>12602</v>
      </c>
      <c r="F6612" s="124" t="s">
        <v>3</v>
      </c>
      <c r="G6612" s="124">
        <v>1638660</v>
      </c>
      <c r="H6612" s="124"/>
      <c r="I6612" s="128" t="s">
        <v>14412</v>
      </c>
      <c r="J6612" s="124"/>
      <c r="K6612" s="124"/>
      <c r="L6612" s="124"/>
      <c r="M6612" s="124"/>
      <c r="N6612" s="193">
        <v>0</v>
      </c>
      <c r="O6612" s="193">
        <v>15</v>
      </c>
      <c r="P6612" s="124" t="s">
        <v>1314</v>
      </c>
    </row>
    <row r="6613" spans="1:16" ht="51">
      <c r="A6613" s="257" t="s">
        <v>619</v>
      </c>
      <c r="B6613" s="124"/>
      <c r="C6613" s="125" t="s">
        <v>713</v>
      </c>
      <c r="D6613" s="191">
        <v>43291</v>
      </c>
      <c r="E6613" s="124" t="s">
        <v>12603</v>
      </c>
      <c r="F6613" s="124" t="s">
        <v>3</v>
      </c>
      <c r="G6613" s="124">
        <v>1638663</v>
      </c>
      <c r="H6613" s="124"/>
      <c r="I6613" s="128" t="s">
        <v>14413</v>
      </c>
      <c r="J6613" s="124"/>
      <c r="K6613" s="124"/>
      <c r="L6613" s="124"/>
      <c r="M6613" s="124"/>
      <c r="N6613" s="193">
        <v>0</v>
      </c>
      <c r="O6613" s="193">
        <v>3663</v>
      </c>
      <c r="P6613" s="124" t="s">
        <v>1314</v>
      </c>
    </row>
    <row r="6614" spans="1:16" ht="51">
      <c r="A6614" s="257">
        <v>373</v>
      </c>
      <c r="B6614" s="124"/>
      <c r="C6614" s="125" t="s">
        <v>1269</v>
      </c>
      <c r="D6614" s="191">
        <v>43291</v>
      </c>
      <c r="E6614" s="124" t="s">
        <v>12604</v>
      </c>
      <c r="F6614" s="124" t="s">
        <v>3</v>
      </c>
      <c r="G6614" s="124">
        <v>1638669</v>
      </c>
      <c r="H6614" s="124"/>
      <c r="I6614" s="128" t="s">
        <v>14414</v>
      </c>
      <c r="J6614" s="124"/>
      <c r="K6614" s="124"/>
      <c r="L6614" s="124"/>
      <c r="M6614" s="124"/>
      <c r="N6614" s="193">
        <v>0</v>
      </c>
      <c r="O6614" s="193">
        <v>14101.75</v>
      </c>
      <c r="P6614" s="124" t="s">
        <v>1314</v>
      </c>
    </row>
    <row r="6615" spans="1:16" ht="51">
      <c r="A6615" s="257">
        <v>224</v>
      </c>
      <c r="B6615" s="124"/>
      <c r="C6615" s="125" t="s">
        <v>120</v>
      </c>
      <c r="D6615" s="191">
        <v>43291</v>
      </c>
      <c r="E6615" s="124" t="s">
        <v>12605</v>
      </c>
      <c r="F6615" s="124" t="s">
        <v>3</v>
      </c>
      <c r="G6615" s="124">
        <v>1638620</v>
      </c>
      <c r="H6615" s="124"/>
      <c r="I6615" s="128" t="s">
        <v>4268</v>
      </c>
      <c r="J6615" s="124"/>
      <c r="K6615" s="124"/>
      <c r="L6615" s="124"/>
      <c r="M6615" s="124"/>
      <c r="N6615" s="193">
        <v>0</v>
      </c>
      <c r="O6615" s="193">
        <v>150</v>
      </c>
      <c r="P6615" s="124" t="s">
        <v>1314</v>
      </c>
    </row>
    <row r="6616" spans="1:16" ht="51">
      <c r="A6616" s="257" t="s">
        <v>619</v>
      </c>
      <c r="B6616" s="124"/>
      <c r="C6616" s="125" t="s">
        <v>713</v>
      </c>
      <c r="D6616" s="191">
        <v>43291</v>
      </c>
      <c r="E6616" s="124" t="s">
        <v>12606</v>
      </c>
      <c r="F6616" s="124" t="s">
        <v>3</v>
      </c>
      <c r="G6616" s="124">
        <v>1638618</v>
      </c>
      <c r="H6616" s="124"/>
      <c r="I6616" s="128" t="s">
        <v>14415</v>
      </c>
      <c r="J6616" s="124"/>
      <c r="K6616" s="124"/>
      <c r="L6616" s="124"/>
      <c r="M6616" s="124"/>
      <c r="N6616" s="193">
        <v>0</v>
      </c>
      <c r="O6616" s="193">
        <v>2500</v>
      </c>
      <c r="P6616" s="124" t="s">
        <v>1314</v>
      </c>
    </row>
    <row r="6617" spans="1:16" ht="51">
      <c r="A6617" s="257" t="s">
        <v>619</v>
      </c>
      <c r="B6617" s="124"/>
      <c r="C6617" s="125" t="s">
        <v>713</v>
      </c>
      <c r="D6617" s="191">
        <v>43291</v>
      </c>
      <c r="E6617" s="124" t="s">
        <v>12607</v>
      </c>
      <c r="F6617" s="124" t="s">
        <v>3</v>
      </c>
      <c r="G6617" s="124">
        <v>1638616</v>
      </c>
      <c r="H6617" s="124"/>
      <c r="I6617" s="128" t="s">
        <v>14416</v>
      </c>
      <c r="J6617" s="124"/>
      <c r="K6617" s="124"/>
      <c r="L6617" s="124"/>
      <c r="M6617" s="124"/>
      <c r="N6617" s="193">
        <v>0</v>
      </c>
      <c r="O6617" s="193">
        <v>1168.0899999999999</v>
      </c>
      <c r="P6617" s="124" t="s">
        <v>1314</v>
      </c>
    </row>
    <row r="6618" spans="1:16" ht="51">
      <c r="A6618" s="257" t="s">
        <v>619</v>
      </c>
      <c r="B6618" s="124"/>
      <c r="C6618" s="125" t="s">
        <v>713</v>
      </c>
      <c r="D6618" s="191">
        <v>43291</v>
      </c>
      <c r="E6618" s="124" t="s">
        <v>12608</v>
      </c>
      <c r="F6618" s="124" t="s">
        <v>3</v>
      </c>
      <c r="G6618" s="124">
        <v>1638607</v>
      </c>
      <c r="H6618" s="124"/>
      <c r="I6618" s="128" t="s">
        <v>14417</v>
      </c>
      <c r="J6618" s="124"/>
      <c r="K6618" s="124"/>
      <c r="L6618" s="124"/>
      <c r="M6618" s="124"/>
      <c r="N6618" s="193">
        <v>0</v>
      </c>
      <c r="O6618" s="193">
        <v>371</v>
      </c>
      <c r="P6618" s="124" t="s">
        <v>1314</v>
      </c>
    </row>
    <row r="6619" spans="1:16" ht="51">
      <c r="A6619" s="257" t="s">
        <v>619</v>
      </c>
      <c r="B6619" s="124"/>
      <c r="C6619" s="125" t="s">
        <v>713</v>
      </c>
      <c r="D6619" s="191">
        <v>43291</v>
      </c>
      <c r="E6619" s="124" t="s">
        <v>12609</v>
      </c>
      <c r="F6619" s="124" t="s">
        <v>3</v>
      </c>
      <c r="G6619" s="124">
        <v>1638606</v>
      </c>
      <c r="H6619" s="124"/>
      <c r="I6619" s="128" t="s">
        <v>14418</v>
      </c>
      <c r="J6619" s="124"/>
      <c r="K6619" s="124"/>
      <c r="L6619" s="124"/>
      <c r="M6619" s="124"/>
      <c r="N6619" s="193">
        <v>0</v>
      </c>
      <c r="O6619" s="193">
        <v>371</v>
      </c>
      <c r="P6619" s="124" t="s">
        <v>1314</v>
      </c>
    </row>
    <row r="6620" spans="1:16" ht="51">
      <c r="A6620" s="257" t="s">
        <v>619</v>
      </c>
      <c r="B6620" s="124"/>
      <c r="C6620" s="125" t="s">
        <v>713</v>
      </c>
      <c r="D6620" s="191">
        <v>43291</v>
      </c>
      <c r="E6620" s="124" t="s">
        <v>12610</v>
      </c>
      <c r="F6620" s="124" t="s">
        <v>3</v>
      </c>
      <c r="G6620" s="124">
        <v>1638605</v>
      </c>
      <c r="H6620" s="124"/>
      <c r="I6620" s="128" t="s">
        <v>14419</v>
      </c>
      <c r="J6620" s="124"/>
      <c r="K6620" s="124"/>
      <c r="L6620" s="124"/>
      <c r="M6620" s="124"/>
      <c r="N6620" s="193">
        <v>0</v>
      </c>
      <c r="O6620" s="193">
        <v>24.05</v>
      </c>
      <c r="P6620" s="124" t="s">
        <v>1314</v>
      </c>
    </row>
    <row r="6621" spans="1:16" ht="38.25">
      <c r="A6621" s="257">
        <v>10</v>
      </c>
      <c r="B6621" s="124"/>
      <c r="C6621" s="125" t="s">
        <v>690</v>
      </c>
      <c r="D6621" s="191">
        <v>43291</v>
      </c>
      <c r="E6621" s="124" t="s">
        <v>12611</v>
      </c>
      <c r="F6621" s="124" t="s">
        <v>3</v>
      </c>
      <c r="G6621" s="124">
        <v>1638578</v>
      </c>
      <c r="H6621" s="124"/>
      <c r="I6621" s="128" t="s">
        <v>14420</v>
      </c>
      <c r="J6621" s="124"/>
      <c r="K6621" s="124"/>
      <c r="L6621" s="124"/>
      <c r="M6621" s="124"/>
      <c r="N6621" s="193">
        <v>0</v>
      </c>
      <c r="O6621" s="193">
        <v>316.89</v>
      </c>
      <c r="P6621" s="124" t="s">
        <v>1314</v>
      </c>
    </row>
    <row r="6622" spans="1:16" ht="38.25">
      <c r="A6622" s="257">
        <v>35</v>
      </c>
      <c r="B6622" s="124"/>
      <c r="C6622" s="125" t="s">
        <v>696</v>
      </c>
      <c r="D6622" s="191">
        <v>43291</v>
      </c>
      <c r="E6622" s="124" t="s">
        <v>12612</v>
      </c>
      <c r="F6622" s="124" t="s">
        <v>3</v>
      </c>
      <c r="G6622" s="124">
        <v>1638570</v>
      </c>
      <c r="H6622" s="124"/>
      <c r="I6622" s="128" t="s">
        <v>14421</v>
      </c>
      <c r="J6622" s="124"/>
      <c r="K6622" s="124"/>
      <c r="L6622" s="124"/>
      <c r="M6622" s="124"/>
      <c r="N6622" s="193">
        <v>0</v>
      </c>
      <c r="O6622" s="193">
        <v>232.5</v>
      </c>
      <c r="P6622" s="124" t="s">
        <v>1314</v>
      </c>
    </row>
    <row r="6623" spans="1:16" ht="38.25">
      <c r="A6623" s="257">
        <v>206</v>
      </c>
      <c r="B6623" s="124"/>
      <c r="C6623" s="125" t="s">
        <v>758</v>
      </c>
      <c r="D6623" s="191">
        <v>43291</v>
      </c>
      <c r="E6623" s="124" t="s">
        <v>12613</v>
      </c>
      <c r="F6623" s="124" t="s">
        <v>3</v>
      </c>
      <c r="G6623" s="124">
        <v>1638803</v>
      </c>
      <c r="H6623" s="124"/>
      <c r="I6623" s="128" t="s">
        <v>14422</v>
      </c>
      <c r="J6623" s="124"/>
      <c r="K6623" s="124"/>
      <c r="L6623" s="124"/>
      <c r="M6623" s="124"/>
      <c r="N6623" s="193">
        <v>0</v>
      </c>
      <c r="O6623" s="193">
        <v>10</v>
      </c>
      <c r="P6623" s="124" t="s">
        <v>1314</v>
      </c>
    </row>
    <row r="6624" spans="1:16" ht="51">
      <c r="A6624" s="257">
        <v>132</v>
      </c>
      <c r="B6624" s="124"/>
      <c r="C6624" s="125" t="s">
        <v>728</v>
      </c>
      <c r="D6624" s="191">
        <v>43291</v>
      </c>
      <c r="E6624" s="124" t="s">
        <v>12614</v>
      </c>
      <c r="F6624" s="124" t="s">
        <v>3</v>
      </c>
      <c r="G6624" s="124">
        <v>1638750</v>
      </c>
      <c r="H6624" s="124"/>
      <c r="I6624" s="128" t="s">
        <v>14423</v>
      </c>
      <c r="J6624" s="124"/>
      <c r="K6624" s="124"/>
      <c r="L6624" s="124"/>
      <c r="M6624" s="124"/>
      <c r="N6624" s="193">
        <v>0</v>
      </c>
      <c r="O6624" s="193">
        <v>0.85</v>
      </c>
      <c r="P6624" s="124" t="s">
        <v>1314</v>
      </c>
    </row>
    <row r="6625" spans="1:16" ht="38.25">
      <c r="A6625" s="257">
        <v>586</v>
      </c>
      <c r="B6625" s="124"/>
      <c r="C6625" s="125" t="s">
        <v>222</v>
      </c>
      <c r="D6625" s="191">
        <v>43291</v>
      </c>
      <c r="E6625" s="124" t="s">
        <v>12615</v>
      </c>
      <c r="F6625" s="124" t="s">
        <v>3</v>
      </c>
      <c r="G6625" s="124">
        <v>1638736</v>
      </c>
      <c r="H6625" s="124"/>
      <c r="I6625" s="128" t="s">
        <v>14424</v>
      </c>
      <c r="J6625" s="124"/>
      <c r="K6625" s="124"/>
      <c r="L6625" s="124"/>
      <c r="M6625" s="124"/>
      <c r="N6625" s="193">
        <v>0</v>
      </c>
      <c r="O6625" s="193">
        <v>68</v>
      </c>
      <c r="P6625" s="124" t="s">
        <v>1314</v>
      </c>
    </row>
    <row r="6626" spans="1:16" ht="51">
      <c r="A6626" s="257" t="s">
        <v>619</v>
      </c>
      <c r="B6626" s="124"/>
      <c r="C6626" s="125" t="s">
        <v>713</v>
      </c>
      <c r="D6626" s="191">
        <v>43291</v>
      </c>
      <c r="E6626" s="124" t="s">
        <v>12616</v>
      </c>
      <c r="F6626" s="124" t="s">
        <v>3</v>
      </c>
      <c r="G6626" s="124">
        <v>1638733</v>
      </c>
      <c r="H6626" s="124"/>
      <c r="I6626" s="128" t="s">
        <v>14425</v>
      </c>
      <c r="J6626" s="124"/>
      <c r="K6626" s="124"/>
      <c r="L6626" s="124"/>
      <c r="M6626" s="124"/>
      <c r="N6626" s="193">
        <v>0</v>
      </c>
      <c r="O6626" s="193">
        <v>2143.1999999999998</v>
      </c>
      <c r="P6626" s="124" t="s">
        <v>1314</v>
      </c>
    </row>
    <row r="6627" spans="1:16" ht="51">
      <c r="A6627" s="257">
        <v>10</v>
      </c>
      <c r="B6627" s="124"/>
      <c r="C6627" s="125" t="s">
        <v>690</v>
      </c>
      <c r="D6627" s="191">
        <v>43291</v>
      </c>
      <c r="E6627" s="124" t="s">
        <v>12617</v>
      </c>
      <c r="F6627" s="124" t="s">
        <v>3</v>
      </c>
      <c r="G6627" s="124">
        <v>1638721</v>
      </c>
      <c r="H6627" s="124"/>
      <c r="I6627" s="128" t="s">
        <v>14426</v>
      </c>
      <c r="J6627" s="124"/>
      <c r="K6627" s="124"/>
      <c r="L6627" s="124"/>
      <c r="M6627" s="124"/>
      <c r="N6627" s="193">
        <v>0</v>
      </c>
      <c r="O6627" s="193">
        <v>16919.599999999999</v>
      </c>
      <c r="P6627" s="124" t="s">
        <v>1314</v>
      </c>
    </row>
    <row r="6628" spans="1:16" ht="51">
      <c r="A6628" s="257">
        <v>292</v>
      </c>
      <c r="B6628" s="124"/>
      <c r="C6628" s="125" t="s">
        <v>152</v>
      </c>
      <c r="D6628" s="191">
        <v>43291</v>
      </c>
      <c r="E6628" s="124" t="s">
        <v>12618</v>
      </c>
      <c r="F6628" s="124" t="s">
        <v>3</v>
      </c>
      <c r="G6628" s="124">
        <v>1638717</v>
      </c>
      <c r="H6628" s="124"/>
      <c r="I6628" s="128" t="s">
        <v>14427</v>
      </c>
      <c r="J6628" s="124"/>
      <c r="K6628" s="124"/>
      <c r="L6628" s="124"/>
      <c r="M6628" s="124"/>
      <c r="N6628" s="193">
        <v>0</v>
      </c>
      <c r="O6628" s="193">
        <v>216</v>
      </c>
      <c r="P6628" s="124" t="s">
        <v>1314</v>
      </c>
    </row>
    <row r="6629" spans="1:16" ht="38.25">
      <c r="A6629" s="257">
        <v>292</v>
      </c>
      <c r="B6629" s="124"/>
      <c r="C6629" s="125" t="s">
        <v>152</v>
      </c>
      <c r="D6629" s="191">
        <v>43291</v>
      </c>
      <c r="E6629" s="124" t="s">
        <v>12619</v>
      </c>
      <c r="F6629" s="124" t="s">
        <v>3</v>
      </c>
      <c r="G6629" s="124">
        <v>1638716</v>
      </c>
      <c r="H6629" s="124"/>
      <c r="I6629" s="128" t="s">
        <v>14428</v>
      </c>
      <c r="J6629" s="124"/>
      <c r="K6629" s="124"/>
      <c r="L6629" s="124"/>
      <c r="M6629" s="124"/>
      <c r="N6629" s="193">
        <v>0</v>
      </c>
      <c r="O6629" s="193">
        <v>739</v>
      </c>
      <c r="P6629" s="124" t="s">
        <v>1314</v>
      </c>
    </row>
    <row r="6630" spans="1:16" ht="51">
      <c r="A6630" s="257" t="s">
        <v>619</v>
      </c>
      <c r="B6630" s="124"/>
      <c r="C6630" s="125" t="s">
        <v>713</v>
      </c>
      <c r="D6630" s="191">
        <v>43291</v>
      </c>
      <c r="E6630" s="124" t="s">
        <v>12620</v>
      </c>
      <c r="F6630" s="124" t="s">
        <v>3</v>
      </c>
      <c r="G6630" s="124">
        <v>1638700</v>
      </c>
      <c r="H6630" s="124"/>
      <c r="I6630" s="128" t="s">
        <v>14429</v>
      </c>
      <c r="J6630" s="124"/>
      <c r="K6630" s="124"/>
      <c r="L6630" s="124"/>
      <c r="M6630" s="124"/>
      <c r="N6630" s="193">
        <v>0</v>
      </c>
      <c r="O6630" s="193">
        <v>2890</v>
      </c>
      <c r="P6630" s="124" t="s">
        <v>1314</v>
      </c>
    </row>
    <row r="6631" spans="1:16" ht="63.75">
      <c r="A6631" s="257">
        <v>20</v>
      </c>
      <c r="B6631" s="124"/>
      <c r="C6631" s="125" t="s">
        <v>693</v>
      </c>
      <c r="D6631" s="191">
        <v>43291</v>
      </c>
      <c r="E6631" s="124" t="s">
        <v>12621</v>
      </c>
      <c r="F6631" s="124" t="s">
        <v>3</v>
      </c>
      <c r="G6631" s="124">
        <v>1638590</v>
      </c>
      <c r="H6631" s="124"/>
      <c r="I6631" s="128" t="s">
        <v>14430</v>
      </c>
      <c r="J6631" s="124"/>
      <c r="K6631" s="124"/>
      <c r="L6631" s="124"/>
      <c r="M6631" s="124"/>
      <c r="N6631" s="193">
        <v>0</v>
      </c>
      <c r="O6631" s="193">
        <v>184</v>
      </c>
      <c r="P6631" s="124" t="s">
        <v>3943</v>
      </c>
    </row>
    <row r="6632" spans="1:16" ht="63.75">
      <c r="A6632" s="257">
        <v>20</v>
      </c>
      <c r="B6632" s="124"/>
      <c r="C6632" s="125" t="s">
        <v>693</v>
      </c>
      <c r="D6632" s="191">
        <v>43291</v>
      </c>
      <c r="E6632" s="124" t="s">
        <v>12622</v>
      </c>
      <c r="F6632" s="124" t="s">
        <v>3</v>
      </c>
      <c r="G6632" s="124">
        <v>1638588</v>
      </c>
      <c r="H6632" s="124"/>
      <c r="I6632" s="128" t="s">
        <v>14431</v>
      </c>
      <c r="J6632" s="124"/>
      <c r="K6632" s="124"/>
      <c r="L6632" s="124"/>
      <c r="M6632" s="124"/>
      <c r="N6632" s="193">
        <v>0</v>
      </c>
      <c r="O6632" s="193">
        <v>720</v>
      </c>
      <c r="P6632" s="124" t="s">
        <v>3943</v>
      </c>
    </row>
    <row r="6633" spans="1:16" ht="63.75">
      <c r="A6633" s="257">
        <v>20</v>
      </c>
      <c r="B6633" s="124"/>
      <c r="C6633" s="125" t="s">
        <v>693</v>
      </c>
      <c r="D6633" s="191">
        <v>43291</v>
      </c>
      <c r="E6633" s="124" t="s">
        <v>12623</v>
      </c>
      <c r="F6633" s="124" t="s">
        <v>3</v>
      </c>
      <c r="G6633" s="124">
        <v>1638587</v>
      </c>
      <c r="H6633" s="124"/>
      <c r="I6633" s="128" t="s">
        <v>14432</v>
      </c>
      <c r="J6633" s="124"/>
      <c r="K6633" s="124"/>
      <c r="L6633" s="124"/>
      <c r="M6633" s="124"/>
      <c r="N6633" s="193">
        <v>0</v>
      </c>
      <c r="O6633" s="193">
        <v>6146.62</v>
      </c>
      <c r="P6633" s="124" t="s">
        <v>3943</v>
      </c>
    </row>
    <row r="6634" spans="1:16" ht="63.75">
      <c r="A6634" s="257">
        <v>20</v>
      </c>
      <c r="B6634" s="124"/>
      <c r="C6634" s="125" t="s">
        <v>693</v>
      </c>
      <c r="D6634" s="191">
        <v>43291</v>
      </c>
      <c r="E6634" s="124" t="s">
        <v>12624</v>
      </c>
      <c r="F6634" s="124" t="s">
        <v>3</v>
      </c>
      <c r="G6634" s="124">
        <v>1638585</v>
      </c>
      <c r="H6634" s="124"/>
      <c r="I6634" s="128" t="s">
        <v>14433</v>
      </c>
      <c r="J6634" s="124"/>
      <c r="K6634" s="124"/>
      <c r="L6634" s="124"/>
      <c r="M6634" s="124"/>
      <c r="N6634" s="193">
        <v>0</v>
      </c>
      <c r="O6634" s="193">
        <v>18334.41</v>
      </c>
      <c r="P6634" s="124" t="s">
        <v>1314</v>
      </c>
    </row>
    <row r="6635" spans="1:16" ht="63.75">
      <c r="A6635" s="257">
        <v>20</v>
      </c>
      <c r="B6635" s="124"/>
      <c r="C6635" s="125" t="s">
        <v>693</v>
      </c>
      <c r="D6635" s="191">
        <v>43291</v>
      </c>
      <c r="E6635" s="124" t="s">
        <v>12625</v>
      </c>
      <c r="F6635" s="124" t="s">
        <v>3</v>
      </c>
      <c r="G6635" s="124">
        <v>1638582</v>
      </c>
      <c r="H6635" s="124"/>
      <c r="I6635" s="128" t="s">
        <v>14434</v>
      </c>
      <c r="J6635" s="124"/>
      <c r="K6635" s="124"/>
      <c r="L6635" s="124"/>
      <c r="M6635" s="124"/>
      <c r="N6635" s="193">
        <v>0</v>
      </c>
      <c r="O6635" s="193">
        <v>24919.600000000002</v>
      </c>
      <c r="P6635" s="124" t="s">
        <v>1314</v>
      </c>
    </row>
    <row r="6636" spans="1:16" ht="63.75">
      <c r="A6636" s="257">
        <v>20</v>
      </c>
      <c r="B6636" s="124"/>
      <c r="C6636" s="125" t="s">
        <v>693</v>
      </c>
      <c r="D6636" s="191">
        <v>43291</v>
      </c>
      <c r="E6636" s="124" t="s">
        <v>12626</v>
      </c>
      <c r="F6636" s="124" t="s">
        <v>3</v>
      </c>
      <c r="G6636" s="124">
        <v>1638579</v>
      </c>
      <c r="H6636" s="124"/>
      <c r="I6636" s="128" t="s">
        <v>14435</v>
      </c>
      <c r="J6636" s="124"/>
      <c r="K6636" s="124"/>
      <c r="L6636" s="124"/>
      <c r="M6636" s="124"/>
      <c r="N6636" s="193">
        <v>0</v>
      </c>
      <c r="O6636" s="193">
        <v>17819.010000000002</v>
      </c>
      <c r="P6636" s="124" t="s">
        <v>1314</v>
      </c>
    </row>
    <row r="6637" spans="1:16" ht="51">
      <c r="A6637" s="257">
        <v>373</v>
      </c>
      <c r="B6637" s="124"/>
      <c r="C6637" s="125" t="s">
        <v>1269</v>
      </c>
      <c r="D6637" s="191">
        <v>43291</v>
      </c>
      <c r="E6637" s="124" t="s">
        <v>12627</v>
      </c>
      <c r="F6637" s="124" t="s">
        <v>3</v>
      </c>
      <c r="G6637" s="124">
        <v>1638566</v>
      </c>
      <c r="H6637" s="124"/>
      <c r="I6637" s="128" t="s">
        <v>14436</v>
      </c>
      <c r="J6637" s="124"/>
      <c r="K6637" s="124"/>
      <c r="L6637" s="124"/>
      <c r="M6637" s="124"/>
      <c r="N6637" s="193">
        <v>0</v>
      </c>
      <c r="O6637" s="193">
        <v>10669.35</v>
      </c>
      <c r="P6637" s="124" t="s">
        <v>1314</v>
      </c>
    </row>
    <row r="6638" spans="1:16" ht="63.75">
      <c r="A6638" s="257">
        <v>20</v>
      </c>
      <c r="B6638" s="124"/>
      <c r="C6638" s="125" t="s">
        <v>693</v>
      </c>
      <c r="D6638" s="191">
        <v>43291</v>
      </c>
      <c r="E6638" s="124" t="s">
        <v>12628</v>
      </c>
      <c r="F6638" s="124" t="s">
        <v>3</v>
      </c>
      <c r="G6638" s="124">
        <v>1638550</v>
      </c>
      <c r="H6638" s="124"/>
      <c r="I6638" s="128" t="s">
        <v>14437</v>
      </c>
      <c r="J6638" s="124"/>
      <c r="K6638" s="124"/>
      <c r="L6638" s="124"/>
      <c r="M6638" s="124"/>
      <c r="N6638" s="193">
        <v>0</v>
      </c>
      <c r="O6638" s="193">
        <v>1591.04</v>
      </c>
      <c r="P6638" s="124" t="s">
        <v>1314</v>
      </c>
    </row>
    <row r="6639" spans="1:16" ht="63.75">
      <c r="A6639" s="257">
        <v>20</v>
      </c>
      <c r="B6639" s="124"/>
      <c r="C6639" s="125" t="s">
        <v>693</v>
      </c>
      <c r="D6639" s="191">
        <v>43291</v>
      </c>
      <c r="E6639" s="124" t="s">
        <v>12629</v>
      </c>
      <c r="F6639" s="124" t="s">
        <v>3</v>
      </c>
      <c r="G6639" s="124">
        <v>1638548</v>
      </c>
      <c r="H6639" s="124"/>
      <c r="I6639" s="128" t="s">
        <v>14438</v>
      </c>
      <c r="J6639" s="124"/>
      <c r="K6639" s="124"/>
      <c r="L6639" s="124"/>
      <c r="M6639" s="124"/>
      <c r="N6639" s="193">
        <v>0</v>
      </c>
      <c r="O6639" s="193">
        <v>2388.67</v>
      </c>
      <c r="P6639" s="124" t="s">
        <v>1314</v>
      </c>
    </row>
    <row r="6640" spans="1:16" ht="51">
      <c r="A6640" s="257">
        <v>224</v>
      </c>
      <c r="B6640" s="124"/>
      <c r="C6640" s="125" t="s">
        <v>120</v>
      </c>
      <c r="D6640" s="191">
        <v>43291</v>
      </c>
      <c r="E6640" s="124" t="s">
        <v>12630</v>
      </c>
      <c r="F6640" s="124" t="s">
        <v>3</v>
      </c>
      <c r="G6640" s="124">
        <v>1638529</v>
      </c>
      <c r="H6640" s="124"/>
      <c r="I6640" s="128" t="s">
        <v>14439</v>
      </c>
      <c r="J6640" s="124"/>
      <c r="K6640" s="124"/>
      <c r="L6640" s="124"/>
      <c r="M6640" s="124"/>
      <c r="N6640" s="193">
        <v>0</v>
      </c>
      <c r="O6640" s="193">
        <v>1000000</v>
      </c>
      <c r="P6640" s="124" t="s">
        <v>1314</v>
      </c>
    </row>
    <row r="6641" spans="1:16" ht="51">
      <c r="A6641" s="257">
        <v>224</v>
      </c>
      <c r="B6641" s="124"/>
      <c r="C6641" s="125" t="s">
        <v>120</v>
      </c>
      <c r="D6641" s="191">
        <v>43291</v>
      </c>
      <c r="E6641" s="124" t="s">
        <v>12631</v>
      </c>
      <c r="F6641" s="124" t="s">
        <v>3</v>
      </c>
      <c r="G6641" s="124">
        <v>1638527</v>
      </c>
      <c r="H6641" s="124"/>
      <c r="I6641" s="128" t="s">
        <v>14440</v>
      </c>
      <c r="J6641" s="124"/>
      <c r="K6641" s="124"/>
      <c r="L6641" s="124"/>
      <c r="M6641" s="124"/>
      <c r="N6641" s="193">
        <v>0</v>
      </c>
      <c r="O6641" s="193">
        <v>3000000</v>
      </c>
      <c r="P6641" s="124" t="s">
        <v>1314</v>
      </c>
    </row>
    <row r="6642" spans="1:16" ht="51">
      <c r="A6642" s="257" t="s">
        <v>619</v>
      </c>
      <c r="B6642" s="124"/>
      <c r="C6642" s="125" t="s">
        <v>713</v>
      </c>
      <c r="D6642" s="191">
        <v>43291</v>
      </c>
      <c r="E6642" s="124" t="s">
        <v>12632</v>
      </c>
      <c r="F6642" s="124" t="s">
        <v>3</v>
      </c>
      <c r="G6642" s="124">
        <v>1638568</v>
      </c>
      <c r="H6642" s="124"/>
      <c r="I6642" s="128" t="s">
        <v>14441</v>
      </c>
      <c r="J6642" s="124"/>
      <c r="K6642" s="124"/>
      <c r="L6642" s="124"/>
      <c r="M6642" s="124"/>
      <c r="N6642" s="193">
        <v>0</v>
      </c>
      <c r="O6642" s="193">
        <v>185.5</v>
      </c>
      <c r="P6642" s="124" t="s">
        <v>1314</v>
      </c>
    </row>
    <row r="6643" spans="1:16" ht="51">
      <c r="A6643" s="257" t="s">
        <v>619</v>
      </c>
      <c r="B6643" s="124"/>
      <c r="C6643" s="125" t="s">
        <v>713</v>
      </c>
      <c r="D6643" s="191">
        <v>43291</v>
      </c>
      <c r="E6643" s="124" t="s">
        <v>12633</v>
      </c>
      <c r="F6643" s="124" t="s">
        <v>3</v>
      </c>
      <c r="G6643" s="124">
        <v>1638533</v>
      </c>
      <c r="H6643" s="124"/>
      <c r="I6643" s="128" t="s">
        <v>14442</v>
      </c>
      <c r="J6643" s="124"/>
      <c r="K6643" s="124"/>
      <c r="L6643" s="124"/>
      <c r="M6643" s="124"/>
      <c r="N6643" s="193">
        <v>0</v>
      </c>
      <c r="O6643" s="193">
        <v>1726</v>
      </c>
      <c r="P6643" s="124" t="s">
        <v>1314</v>
      </c>
    </row>
    <row r="6644" spans="1:16" ht="38.25">
      <c r="A6644" s="257">
        <v>254</v>
      </c>
      <c r="B6644" s="124"/>
      <c r="C6644" s="125" t="s">
        <v>779</v>
      </c>
      <c r="D6644" s="191">
        <v>43291</v>
      </c>
      <c r="E6644" s="124" t="s">
        <v>12634</v>
      </c>
      <c r="F6644" s="124" t="s">
        <v>3</v>
      </c>
      <c r="G6644" s="124">
        <v>1638519</v>
      </c>
      <c r="H6644" s="124"/>
      <c r="I6644" s="128" t="s">
        <v>14443</v>
      </c>
      <c r="J6644" s="124"/>
      <c r="K6644" s="124"/>
      <c r="L6644" s="124"/>
      <c r="M6644" s="124"/>
      <c r="N6644" s="193">
        <v>0</v>
      </c>
      <c r="O6644" s="193">
        <v>185.5</v>
      </c>
      <c r="P6644" s="124" t="s">
        <v>1314</v>
      </c>
    </row>
    <row r="6645" spans="1:16" ht="51">
      <c r="A6645" s="257">
        <v>10</v>
      </c>
      <c r="B6645" s="124"/>
      <c r="C6645" s="125" t="s">
        <v>690</v>
      </c>
      <c r="D6645" s="191">
        <v>43291</v>
      </c>
      <c r="E6645" s="124" t="s">
        <v>12635</v>
      </c>
      <c r="F6645" s="124" t="s">
        <v>6</v>
      </c>
      <c r="G6645" s="124">
        <v>780053</v>
      </c>
      <c r="H6645" s="124"/>
      <c r="I6645" s="128" t="s">
        <v>14444</v>
      </c>
      <c r="J6645" s="124"/>
      <c r="K6645" s="124"/>
      <c r="L6645" s="124"/>
      <c r="M6645" s="124"/>
      <c r="N6645" s="193">
        <v>0</v>
      </c>
      <c r="O6645" s="193">
        <v>144685.15</v>
      </c>
      <c r="P6645" s="124" t="s">
        <v>1314</v>
      </c>
    </row>
    <row r="6646" spans="1:16" ht="51">
      <c r="A6646" s="257">
        <v>10</v>
      </c>
      <c r="B6646" s="124"/>
      <c r="C6646" s="125" t="s">
        <v>690</v>
      </c>
      <c r="D6646" s="191">
        <v>43291</v>
      </c>
      <c r="E6646" s="124" t="s">
        <v>12636</v>
      </c>
      <c r="F6646" s="124" t="s">
        <v>6</v>
      </c>
      <c r="G6646" s="124">
        <v>780055</v>
      </c>
      <c r="H6646" s="124"/>
      <c r="I6646" s="128" t="s">
        <v>14445</v>
      </c>
      <c r="J6646" s="124"/>
      <c r="K6646" s="124"/>
      <c r="L6646" s="124"/>
      <c r="M6646" s="124"/>
      <c r="N6646" s="193">
        <v>0</v>
      </c>
      <c r="O6646" s="193">
        <v>150405.5</v>
      </c>
      <c r="P6646" s="124" t="s">
        <v>1314</v>
      </c>
    </row>
    <row r="6647" spans="1:16" ht="51">
      <c r="A6647" s="257">
        <v>340</v>
      </c>
      <c r="B6647" s="124"/>
      <c r="C6647" s="125" t="s">
        <v>814</v>
      </c>
      <c r="D6647" s="191">
        <v>43291</v>
      </c>
      <c r="E6647" s="124" t="s">
        <v>12637</v>
      </c>
      <c r="F6647" s="124" t="s">
        <v>6</v>
      </c>
      <c r="G6647" s="124">
        <v>780059</v>
      </c>
      <c r="H6647" s="124"/>
      <c r="I6647" s="128" t="s">
        <v>14446</v>
      </c>
      <c r="J6647" s="124"/>
      <c r="K6647" s="124"/>
      <c r="L6647" s="124"/>
      <c r="M6647" s="124"/>
      <c r="N6647" s="193">
        <v>0</v>
      </c>
      <c r="O6647" s="193">
        <v>7086.38</v>
      </c>
      <c r="P6647" s="124" t="s">
        <v>1314</v>
      </c>
    </row>
    <row r="6648" spans="1:16" ht="63.75">
      <c r="A6648" s="257">
        <v>10</v>
      </c>
      <c r="B6648" s="124"/>
      <c r="C6648" s="125" t="s">
        <v>690</v>
      </c>
      <c r="D6648" s="191">
        <v>43291</v>
      </c>
      <c r="E6648" s="124" t="s">
        <v>12638</v>
      </c>
      <c r="F6648" s="124" t="s">
        <v>6</v>
      </c>
      <c r="G6648" s="124">
        <v>780069</v>
      </c>
      <c r="H6648" s="124"/>
      <c r="I6648" s="128" t="s">
        <v>14447</v>
      </c>
      <c r="J6648" s="124"/>
      <c r="K6648" s="124"/>
      <c r="L6648" s="124"/>
      <c r="M6648" s="124"/>
      <c r="N6648" s="193">
        <v>0</v>
      </c>
      <c r="O6648" s="193">
        <v>42987.98</v>
      </c>
      <c r="P6648" s="124" t="s">
        <v>1314</v>
      </c>
    </row>
    <row r="6649" spans="1:16" ht="51">
      <c r="A6649" s="257">
        <v>10</v>
      </c>
      <c r="B6649" s="124"/>
      <c r="C6649" s="125" t="s">
        <v>690</v>
      </c>
      <c r="D6649" s="191">
        <v>43291</v>
      </c>
      <c r="E6649" s="124" t="s">
        <v>12639</v>
      </c>
      <c r="F6649" s="124" t="s">
        <v>15</v>
      </c>
      <c r="G6649" s="124">
        <v>780054</v>
      </c>
      <c r="H6649" s="124"/>
      <c r="I6649" s="128" t="s">
        <v>14448</v>
      </c>
      <c r="J6649" s="124"/>
      <c r="K6649" s="124"/>
      <c r="L6649" s="124"/>
      <c r="M6649" s="124"/>
      <c r="N6649" s="193">
        <v>50</v>
      </c>
      <c r="O6649" s="193">
        <v>0</v>
      </c>
      <c r="P6649" s="124" t="s">
        <v>1314</v>
      </c>
    </row>
    <row r="6650" spans="1:16" ht="51">
      <c r="A6650" s="257">
        <v>10</v>
      </c>
      <c r="B6650" s="124"/>
      <c r="C6650" s="125" t="s">
        <v>690</v>
      </c>
      <c r="D6650" s="191">
        <v>43291</v>
      </c>
      <c r="E6650" s="124" t="s">
        <v>12640</v>
      </c>
      <c r="F6650" s="124" t="s">
        <v>15</v>
      </c>
      <c r="G6650" s="124">
        <v>780056</v>
      </c>
      <c r="H6650" s="124"/>
      <c r="I6650" s="128" t="s">
        <v>14449</v>
      </c>
      <c r="J6650" s="124"/>
      <c r="K6650" s="124"/>
      <c r="L6650" s="124"/>
      <c r="M6650" s="124"/>
      <c r="N6650" s="193">
        <v>50</v>
      </c>
      <c r="O6650" s="193">
        <v>0</v>
      </c>
      <c r="P6650" s="124" t="s">
        <v>1314</v>
      </c>
    </row>
    <row r="6651" spans="1:16" ht="63.75">
      <c r="A6651" s="257">
        <v>10</v>
      </c>
      <c r="B6651" s="124"/>
      <c r="C6651" s="125" t="s">
        <v>690</v>
      </c>
      <c r="D6651" s="191">
        <v>43291</v>
      </c>
      <c r="E6651" s="124" t="s">
        <v>12641</v>
      </c>
      <c r="F6651" s="124" t="s">
        <v>15</v>
      </c>
      <c r="G6651" s="124">
        <v>780070</v>
      </c>
      <c r="H6651" s="124"/>
      <c r="I6651" s="128" t="s">
        <v>14450</v>
      </c>
      <c r="J6651" s="124"/>
      <c r="K6651" s="124"/>
      <c r="L6651" s="124"/>
      <c r="M6651" s="124"/>
      <c r="N6651" s="193">
        <v>50</v>
      </c>
      <c r="O6651" s="193">
        <v>0</v>
      </c>
      <c r="P6651" s="124" t="s">
        <v>1314</v>
      </c>
    </row>
    <row r="6652" spans="1:16" ht="51">
      <c r="A6652" s="257">
        <v>340</v>
      </c>
      <c r="B6652" s="124"/>
      <c r="C6652" s="125" t="s">
        <v>814</v>
      </c>
      <c r="D6652" s="191">
        <v>43291</v>
      </c>
      <c r="E6652" s="124" t="s">
        <v>12642</v>
      </c>
      <c r="F6652" s="124" t="s">
        <v>15</v>
      </c>
      <c r="G6652" s="124">
        <v>780060</v>
      </c>
      <c r="H6652" s="124"/>
      <c r="I6652" s="128" t="s">
        <v>14451</v>
      </c>
      <c r="J6652" s="124"/>
      <c r="K6652" s="124"/>
      <c r="L6652" s="124"/>
      <c r="M6652" s="124"/>
      <c r="N6652" s="193">
        <v>50</v>
      </c>
      <c r="O6652" s="193">
        <v>0</v>
      </c>
      <c r="P6652" s="124" t="s">
        <v>1314</v>
      </c>
    </row>
    <row r="6653" spans="1:16" ht="63.75">
      <c r="A6653" s="257">
        <v>513</v>
      </c>
      <c r="B6653" s="124"/>
      <c r="C6653" s="125" t="s">
        <v>201</v>
      </c>
      <c r="D6653" s="191">
        <v>43291</v>
      </c>
      <c r="E6653" s="124" t="s">
        <v>12643</v>
      </c>
      <c r="F6653" s="124" t="s">
        <v>15</v>
      </c>
      <c r="G6653" s="124">
        <v>780058</v>
      </c>
      <c r="H6653" s="124"/>
      <c r="I6653" s="128" t="s">
        <v>14452</v>
      </c>
      <c r="J6653" s="124"/>
      <c r="K6653" s="124"/>
      <c r="L6653" s="124"/>
      <c r="M6653" s="124"/>
      <c r="N6653" s="193">
        <v>50</v>
      </c>
      <c r="O6653" s="193">
        <v>0</v>
      </c>
      <c r="P6653" s="124" t="s">
        <v>1314</v>
      </c>
    </row>
    <row r="6654" spans="1:16" ht="38.25">
      <c r="A6654" s="257">
        <v>129</v>
      </c>
      <c r="B6654" s="124"/>
      <c r="C6654" s="125" t="s">
        <v>726</v>
      </c>
      <c r="D6654" s="191">
        <v>43291</v>
      </c>
      <c r="E6654" s="124" t="s">
        <v>12644</v>
      </c>
      <c r="F6654" s="124" t="s">
        <v>6</v>
      </c>
      <c r="G6654" s="124">
        <v>996000</v>
      </c>
      <c r="H6654" s="124"/>
      <c r="I6654" s="128" t="s">
        <v>14453</v>
      </c>
      <c r="J6654" s="124"/>
      <c r="K6654" s="124"/>
      <c r="L6654" s="124"/>
      <c r="M6654" s="124"/>
      <c r="N6654" s="193">
        <v>0</v>
      </c>
      <c r="O6654" s="193">
        <v>336020</v>
      </c>
      <c r="P6654" s="124" t="s">
        <v>1314</v>
      </c>
    </row>
    <row r="6655" spans="1:16" ht="89.25">
      <c r="A6655" s="257">
        <v>10</v>
      </c>
      <c r="B6655" s="124"/>
      <c r="C6655" s="125" t="s">
        <v>690</v>
      </c>
      <c r="D6655" s="191">
        <v>43291</v>
      </c>
      <c r="E6655" s="124" t="s">
        <v>12645</v>
      </c>
      <c r="F6655" s="124" t="s">
        <v>15</v>
      </c>
      <c r="G6655" s="124">
        <v>5427</v>
      </c>
      <c r="H6655" s="124"/>
      <c r="I6655" s="128" t="s">
        <v>14454</v>
      </c>
      <c r="J6655" s="124"/>
      <c r="K6655" s="124"/>
      <c r="L6655" s="124"/>
      <c r="M6655" s="124"/>
      <c r="N6655" s="193">
        <v>307.25</v>
      </c>
      <c r="O6655" s="193">
        <v>0</v>
      </c>
      <c r="P6655" s="124" t="s">
        <v>1314</v>
      </c>
    </row>
    <row r="6656" spans="1:16" ht="89.25">
      <c r="A6656" s="257">
        <v>513</v>
      </c>
      <c r="B6656" s="124"/>
      <c r="C6656" s="125" t="s">
        <v>201</v>
      </c>
      <c r="D6656" s="191">
        <v>43291</v>
      </c>
      <c r="E6656" s="124" t="s">
        <v>12646</v>
      </c>
      <c r="F6656" s="124" t="s">
        <v>15</v>
      </c>
      <c r="G6656" s="124">
        <v>5429</v>
      </c>
      <c r="H6656" s="124"/>
      <c r="I6656" s="128" t="s">
        <v>14455</v>
      </c>
      <c r="J6656" s="124"/>
      <c r="K6656" s="124"/>
      <c r="L6656" s="124"/>
      <c r="M6656" s="124"/>
      <c r="N6656" s="193">
        <v>1083.6600000000001</v>
      </c>
      <c r="O6656" s="193">
        <v>0</v>
      </c>
      <c r="P6656" s="124" t="s">
        <v>1314</v>
      </c>
    </row>
    <row r="6657" spans="1:16" ht="102">
      <c r="A6657" s="257">
        <v>513</v>
      </c>
      <c r="B6657" s="124"/>
      <c r="C6657" s="125" t="s">
        <v>201</v>
      </c>
      <c r="D6657" s="191">
        <v>43291</v>
      </c>
      <c r="E6657" s="124" t="s">
        <v>12647</v>
      </c>
      <c r="F6657" s="124" t="s">
        <v>15</v>
      </c>
      <c r="G6657" s="124">
        <v>5428</v>
      </c>
      <c r="H6657" s="124"/>
      <c r="I6657" s="128" t="s">
        <v>14456</v>
      </c>
      <c r="J6657" s="124"/>
      <c r="K6657" s="124"/>
      <c r="L6657" s="124"/>
      <c r="M6657" s="124"/>
      <c r="N6657" s="193">
        <v>293.94</v>
      </c>
      <c r="O6657" s="193">
        <v>0</v>
      </c>
      <c r="P6657" s="124" t="s">
        <v>1314</v>
      </c>
    </row>
    <row r="6658" spans="1:16" ht="102">
      <c r="A6658" s="257">
        <v>10</v>
      </c>
      <c r="B6658" s="124"/>
      <c r="C6658" s="125" t="s">
        <v>690</v>
      </c>
      <c r="D6658" s="191">
        <v>43291</v>
      </c>
      <c r="E6658" s="124" t="s">
        <v>12648</v>
      </c>
      <c r="F6658" s="124" t="s">
        <v>15</v>
      </c>
      <c r="G6658" s="124">
        <v>5424</v>
      </c>
      <c r="H6658" s="124"/>
      <c r="I6658" s="128" t="s">
        <v>14457</v>
      </c>
      <c r="J6658" s="124"/>
      <c r="K6658" s="124"/>
      <c r="L6658" s="124"/>
      <c r="M6658" s="124"/>
      <c r="N6658" s="193">
        <v>1806.64</v>
      </c>
      <c r="O6658" s="193">
        <v>0</v>
      </c>
      <c r="P6658" s="124" t="s">
        <v>1314</v>
      </c>
    </row>
    <row r="6659" spans="1:16" ht="89.25">
      <c r="A6659" s="257">
        <v>10</v>
      </c>
      <c r="B6659" s="124"/>
      <c r="C6659" s="125" t="s">
        <v>690</v>
      </c>
      <c r="D6659" s="191">
        <v>43291</v>
      </c>
      <c r="E6659" s="124" t="s">
        <v>12649</v>
      </c>
      <c r="F6659" s="124" t="s">
        <v>15</v>
      </c>
      <c r="G6659" s="124">
        <v>5431</v>
      </c>
      <c r="H6659" s="124"/>
      <c r="I6659" s="128" t="s">
        <v>14458</v>
      </c>
      <c r="J6659" s="124"/>
      <c r="K6659" s="124"/>
      <c r="L6659" s="124"/>
      <c r="M6659" s="124"/>
      <c r="N6659" s="193">
        <v>359.32</v>
      </c>
      <c r="O6659" s="193">
        <v>0</v>
      </c>
      <c r="P6659" s="124" t="s">
        <v>1314</v>
      </c>
    </row>
    <row r="6660" spans="1:16" ht="63.75">
      <c r="A6660" s="257">
        <v>25</v>
      </c>
      <c r="B6660" s="124"/>
      <c r="C6660" s="125" t="s">
        <v>694</v>
      </c>
      <c r="D6660" s="191">
        <v>43291</v>
      </c>
      <c r="E6660" s="124" t="s">
        <v>12650</v>
      </c>
      <c r="F6660" s="124" t="s">
        <v>1315</v>
      </c>
      <c r="G6660" s="124">
        <v>179390</v>
      </c>
      <c r="H6660" s="124"/>
      <c r="I6660" s="128" t="s">
        <v>14459</v>
      </c>
      <c r="J6660" s="124"/>
      <c r="K6660" s="124"/>
      <c r="L6660" s="124"/>
      <c r="M6660" s="124"/>
      <c r="N6660" s="193">
        <v>396566.38</v>
      </c>
      <c r="O6660" s="193">
        <v>0</v>
      </c>
      <c r="P6660" s="124" t="s">
        <v>1314</v>
      </c>
    </row>
    <row r="6661" spans="1:16" ht="63.75">
      <c r="A6661" s="257">
        <v>25</v>
      </c>
      <c r="B6661" s="124"/>
      <c r="C6661" s="125" t="s">
        <v>694</v>
      </c>
      <c r="D6661" s="191">
        <v>43291</v>
      </c>
      <c r="E6661" s="124" t="s">
        <v>12650</v>
      </c>
      <c r="F6661" s="124" t="s">
        <v>1315</v>
      </c>
      <c r="G6661" s="124">
        <v>179391</v>
      </c>
      <c r="H6661" s="124"/>
      <c r="I6661" s="128" t="s">
        <v>14460</v>
      </c>
      <c r="J6661" s="124"/>
      <c r="K6661" s="124"/>
      <c r="L6661" s="124"/>
      <c r="M6661" s="124"/>
      <c r="N6661" s="193">
        <v>504143.53</v>
      </c>
      <c r="O6661" s="193">
        <v>0</v>
      </c>
      <c r="P6661" s="124" t="s">
        <v>1314</v>
      </c>
    </row>
    <row r="6662" spans="1:16" ht="63.75">
      <c r="A6662" s="257">
        <v>25</v>
      </c>
      <c r="B6662" s="124"/>
      <c r="C6662" s="125" t="s">
        <v>694</v>
      </c>
      <c r="D6662" s="191">
        <v>43291</v>
      </c>
      <c r="E6662" s="124" t="s">
        <v>12650</v>
      </c>
      <c r="F6662" s="124" t="s">
        <v>1315</v>
      </c>
      <c r="G6662" s="124">
        <v>179402</v>
      </c>
      <c r="H6662" s="124"/>
      <c r="I6662" s="128" t="s">
        <v>14461</v>
      </c>
      <c r="J6662" s="124"/>
      <c r="K6662" s="124"/>
      <c r="L6662" s="124"/>
      <c r="M6662" s="124"/>
      <c r="N6662" s="193">
        <v>895343.16</v>
      </c>
      <c r="O6662" s="193">
        <v>0</v>
      </c>
      <c r="P6662" s="124" t="s">
        <v>1314</v>
      </c>
    </row>
    <row r="6663" spans="1:16" ht="63.75">
      <c r="A6663" s="257">
        <v>25</v>
      </c>
      <c r="B6663" s="124"/>
      <c r="C6663" s="125" t="s">
        <v>694</v>
      </c>
      <c r="D6663" s="191">
        <v>43291</v>
      </c>
      <c r="E6663" s="124" t="s">
        <v>12650</v>
      </c>
      <c r="F6663" s="124" t="s">
        <v>1315</v>
      </c>
      <c r="G6663" s="124">
        <v>179389</v>
      </c>
      <c r="H6663" s="124"/>
      <c r="I6663" s="128" t="s">
        <v>14462</v>
      </c>
      <c r="J6663" s="124"/>
      <c r="K6663" s="124"/>
      <c r="L6663" s="124"/>
      <c r="M6663" s="124"/>
      <c r="N6663" s="193">
        <v>86295.95</v>
      </c>
      <c r="O6663" s="193">
        <v>0</v>
      </c>
      <c r="P6663" s="124" t="s">
        <v>1314</v>
      </c>
    </row>
    <row r="6664" spans="1:16" ht="63.75">
      <c r="A6664" s="257">
        <v>25</v>
      </c>
      <c r="B6664" s="124"/>
      <c r="C6664" s="125" t="s">
        <v>694</v>
      </c>
      <c r="D6664" s="191">
        <v>43291</v>
      </c>
      <c r="E6664" s="124" t="s">
        <v>12650</v>
      </c>
      <c r="F6664" s="124" t="s">
        <v>1315</v>
      </c>
      <c r="G6664" s="124">
        <v>179403</v>
      </c>
      <c r="H6664" s="124"/>
      <c r="I6664" s="128" t="s">
        <v>14463</v>
      </c>
      <c r="J6664" s="124"/>
      <c r="K6664" s="124"/>
      <c r="L6664" s="124"/>
      <c r="M6664" s="124"/>
      <c r="N6664" s="193">
        <v>76276.56</v>
      </c>
      <c r="O6664" s="193">
        <v>0</v>
      </c>
      <c r="P6664" s="124" t="s">
        <v>1314</v>
      </c>
    </row>
    <row r="6665" spans="1:16" ht="38.25">
      <c r="A6665" s="257">
        <v>373</v>
      </c>
      <c r="B6665" s="124"/>
      <c r="C6665" s="125" t="s">
        <v>1269</v>
      </c>
      <c r="D6665" s="191">
        <v>43291</v>
      </c>
      <c r="E6665" s="124" t="s">
        <v>12651</v>
      </c>
      <c r="F6665" s="124" t="s">
        <v>1315</v>
      </c>
      <c r="G6665" s="124">
        <v>179381</v>
      </c>
      <c r="H6665" s="124"/>
      <c r="I6665" s="128" t="s">
        <v>14464</v>
      </c>
      <c r="J6665" s="124"/>
      <c r="K6665" s="124"/>
      <c r="L6665" s="124"/>
      <c r="M6665" s="124"/>
      <c r="N6665" s="193">
        <v>0</v>
      </c>
      <c r="O6665" s="193">
        <v>1298335.1100000001</v>
      </c>
      <c r="P6665" s="124" t="s">
        <v>1314</v>
      </c>
    </row>
    <row r="6666" spans="1:16" ht="38.25">
      <c r="A6666" s="257">
        <v>373</v>
      </c>
      <c r="B6666" s="124"/>
      <c r="C6666" s="125" t="s">
        <v>1269</v>
      </c>
      <c r="D6666" s="191">
        <v>43291</v>
      </c>
      <c r="E6666" s="124" t="s">
        <v>12652</v>
      </c>
      <c r="F6666" s="124" t="s">
        <v>1315</v>
      </c>
      <c r="G6666" s="124">
        <v>179380</v>
      </c>
      <c r="H6666" s="124"/>
      <c r="I6666" s="128" t="s">
        <v>14465</v>
      </c>
      <c r="J6666" s="124"/>
      <c r="K6666" s="124"/>
      <c r="L6666" s="124"/>
      <c r="M6666" s="124"/>
      <c r="N6666" s="193">
        <v>0</v>
      </c>
      <c r="O6666" s="193">
        <v>4327783.7</v>
      </c>
      <c r="P6666" s="124" t="s">
        <v>1314</v>
      </c>
    </row>
    <row r="6667" spans="1:16" ht="51">
      <c r="A6667" s="257" t="s">
        <v>619</v>
      </c>
      <c r="B6667" s="124"/>
      <c r="C6667" s="125" t="s">
        <v>713</v>
      </c>
      <c r="D6667" s="191">
        <v>43291</v>
      </c>
      <c r="E6667" s="124" t="s">
        <v>12653</v>
      </c>
      <c r="F6667" s="124" t="s">
        <v>6</v>
      </c>
      <c r="G6667" s="124">
        <v>996256</v>
      </c>
      <c r="H6667" s="124"/>
      <c r="I6667" s="128" t="s">
        <v>14466</v>
      </c>
      <c r="J6667" s="124"/>
      <c r="K6667" s="124"/>
      <c r="L6667" s="124"/>
      <c r="M6667" s="124"/>
      <c r="N6667" s="193">
        <v>0</v>
      </c>
      <c r="O6667" s="193">
        <v>9070.83</v>
      </c>
      <c r="P6667" s="124" t="s">
        <v>1314</v>
      </c>
    </row>
    <row r="6668" spans="1:16" ht="63.75">
      <c r="A6668" s="257">
        <v>514</v>
      </c>
      <c r="B6668" s="124"/>
      <c r="C6668" s="125" t="s">
        <v>841</v>
      </c>
      <c r="D6668" s="191">
        <v>43291</v>
      </c>
      <c r="E6668" s="124" t="s">
        <v>12654</v>
      </c>
      <c r="F6668" s="124" t="s">
        <v>6</v>
      </c>
      <c r="G6668" s="124">
        <v>996259</v>
      </c>
      <c r="H6668" s="124"/>
      <c r="I6668" s="128" t="s">
        <v>14467</v>
      </c>
      <c r="J6668" s="124"/>
      <c r="K6668" s="124"/>
      <c r="L6668" s="124"/>
      <c r="M6668" s="124"/>
      <c r="N6668" s="193">
        <v>0</v>
      </c>
      <c r="O6668" s="193">
        <v>182893521</v>
      </c>
      <c r="P6668" s="124" t="s">
        <v>1314</v>
      </c>
    </row>
    <row r="6669" spans="1:16" ht="76.5">
      <c r="A6669" s="257">
        <v>10</v>
      </c>
      <c r="B6669" s="124"/>
      <c r="C6669" s="125" t="s">
        <v>690</v>
      </c>
      <c r="D6669" s="191">
        <v>43291</v>
      </c>
      <c r="E6669" s="124" t="s">
        <v>12655</v>
      </c>
      <c r="F6669" s="124" t="s">
        <v>15</v>
      </c>
      <c r="G6669" s="124">
        <v>5426</v>
      </c>
      <c r="H6669" s="124"/>
      <c r="I6669" s="128" t="s">
        <v>14468</v>
      </c>
      <c r="J6669" s="124"/>
      <c r="K6669" s="124"/>
      <c r="L6669" s="124"/>
      <c r="M6669" s="124"/>
      <c r="N6669" s="193">
        <v>361.1</v>
      </c>
      <c r="O6669" s="193">
        <v>0</v>
      </c>
      <c r="P6669" s="124" t="s">
        <v>1314</v>
      </c>
    </row>
    <row r="6670" spans="1:16" ht="51">
      <c r="A6670" s="257">
        <v>117</v>
      </c>
      <c r="B6670" s="124"/>
      <c r="C6670" s="125" t="s">
        <v>722</v>
      </c>
      <c r="D6670" s="191">
        <v>43291</v>
      </c>
      <c r="E6670" s="124" t="s">
        <v>12656</v>
      </c>
      <c r="F6670" s="124" t="s">
        <v>11</v>
      </c>
      <c r="G6670" s="124">
        <v>926884</v>
      </c>
      <c r="H6670" s="124"/>
      <c r="I6670" s="128" t="s">
        <v>14469</v>
      </c>
      <c r="J6670" s="124"/>
      <c r="K6670" s="124"/>
      <c r="L6670" s="124"/>
      <c r="M6670" s="124"/>
      <c r="N6670" s="193">
        <v>50</v>
      </c>
      <c r="O6670" s="193">
        <v>0</v>
      </c>
      <c r="P6670" s="124" t="s">
        <v>1314</v>
      </c>
    </row>
    <row r="6671" spans="1:16" ht="102">
      <c r="A6671" s="257">
        <v>10</v>
      </c>
      <c r="B6671" s="124"/>
      <c r="C6671" s="125" t="s">
        <v>690</v>
      </c>
      <c r="D6671" s="191">
        <v>43291</v>
      </c>
      <c r="E6671" s="124" t="s">
        <v>12657</v>
      </c>
      <c r="F6671" s="124" t="s">
        <v>15</v>
      </c>
      <c r="G6671" s="124">
        <v>5425</v>
      </c>
      <c r="H6671" s="124"/>
      <c r="I6671" s="128" t="s">
        <v>14470</v>
      </c>
      <c r="J6671" s="124"/>
      <c r="K6671" s="124"/>
      <c r="L6671" s="124"/>
      <c r="M6671" s="124"/>
      <c r="N6671" s="193">
        <v>308.76</v>
      </c>
      <c r="O6671" s="193">
        <v>0</v>
      </c>
      <c r="P6671" s="124" t="s">
        <v>1314</v>
      </c>
    </row>
    <row r="6672" spans="1:16" ht="89.25">
      <c r="A6672" s="257">
        <v>10</v>
      </c>
      <c r="B6672" s="124"/>
      <c r="C6672" s="125" t="s">
        <v>690</v>
      </c>
      <c r="D6672" s="191">
        <v>43291</v>
      </c>
      <c r="E6672" s="124" t="s">
        <v>12658</v>
      </c>
      <c r="F6672" s="124" t="s">
        <v>15</v>
      </c>
      <c r="G6672" s="124">
        <v>5433</v>
      </c>
      <c r="H6672" s="124"/>
      <c r="I6672" s="128" t="s">
        <v>14471</v>
      </c>
      <c r="J6672" s="124"/>
      <c r="K6672" s="124"/>
      <c r="L6672" s="124"/>
      <c r="M6672" s="124"/>
      <c r="N6672" s="193">
        <v>5145.1899999999996</v>
      </c>
      <c r="O6672" s="193">
        <v>0</v>
      </c>
      <c r="P6672" s="124" t="s">
        <v>1314</v>
      </c>
    </row>
    <row r="6673" spans="1:16" ht="63.75">
      <c r="A6673" s="257">
        <v>10</v>
      </c>
      <c r="B6673" s="124"/>
      <c r="C6673" s="125" t="s">
        <v>690</v>
      </c>
      <c r="D6673" s="191">
        <v>43291</v>
      </c>
      <c r="E6673" s="124" t="s">
        <v>12659</v>
      </c>
      <c r="F6673" s="124" t="s">
        <v>6</v>
      </c>
      <c r="G6673" s="124">
        <v>780798</v>
      </c>
      <c r="H6673" s="124"/>
      <c r="I6673" s="128" t="s">
        <v>14472</v>
      </c>
      <c r="J6673" s="124"/>
      <c r="K6673" s="124"/>
      <c r="L6673" s="124"/>
      <c r="M6673" s="124"/>
      <c r="N6673" s="193">
        <v>0</v>
      </c>
      <c r="O6673" s="193">
        <v>6247.26</v>
      </c>
      <c r="P6673" s="124" t="s">
        <v>1314</v>
      </c>
    </row>
    <row r="6674" spans="1:16" ht="63.75">
      <c r="A6674" s="257">
        <v>10</v>
      </c>
      <c r="B6674" s="124"/>
      <c r="C6674" s="125" t="s">
        <v>690</v>
      </c>
      <c r="D6674" s="191">
        <v>43291</v>
      </c>
      <c r="E6674" s="124" t="s">
        <v>12660</v>
      </c>
      <c r="F6674" s="124" t="s">
        <v>6</v>
      </c>
      <c r="G6674" s="124">
        <v>780899</v>
      </c>
      <c r="H6674" s="124"/>
      <c r="I6674" s="128" t="s">
        <v>14473</v>
      </c>
      <c r="J6674" s="124"/>
      <c r="K6674" s="124"/>
      <c r="L6674" s="124"/>
      <c r="M6674" s="124"/>
      <c r="N6674" s="193">
        <v>0</v>
      </c>
      <c r="O6674" s="193">
        <v>6215.91</v>
      </c>
      <c r="P6674" s="124" t="s">
        <v>1314</v>
      </c>
    </row>
    <row r="6675" spans="1:16" ht="63.75">
      <c r="A6675" s="257" t="s">
        <v>626</v>
      </c>
      <c r="B6675" s="124"/>
      <c r="C6675" s="125" t="s">
        <v>1234</v>
      </c>
      <c r="D6675" s="191">
        <v>43291</v>
      </c>
      <c r="E6675" s="124" t="s">
        <v>12661</v>
      </c>
      <c r="F6675" s="124" t="s">
        <v>6</v>
      </c>
      <c r="G6675" s="124">
        <v>996284</v>
      </c>
      <c r="H6675" s="124"/>
      <c r="I6675" s="128" t="s">
        <v>14474</v>
      </c>
      <c r="J6675" s="124"/>
      <c r="K6675" s="124"/>
      <c r="L6675" s="124"/>
      <c r="M6675" s="124"/>
      <c r="N6675" s="193">
        <v>0</v>
      </c>
      <c r="O6675" s="193">
        <v>6124.8</v>
      </c>
      <c r="P6675" s="124" t="s">
        <v>1314</v>
      </c>
    </row>
    <row r="6676" spans="1:16" ht="63.75">
      <c r="A6676" s="257" t="s">
        <v>626</v>
      </c>
      <c r="B6676" s="124"/>
      <c r="C6676" s="125" t="s">
        <v>1234</v>
      </c>
      <c r="D6676" s="191">
        <v>43291</v>
      </c>
      <c r="E6676" s="124" t="s">
        <v>12662</v>
      </c>
      <c r="F6676" s="124" t="s">
        <v>6</v>
      </c>
      <c r="G6676" s="124">
        <v>996285</v>
      </c>
      <c r="H6676" s="124"/>
      <c r="I6676" s="128" t="s">
        <v>14475</v>
      </c>
      <c r="J6676" s="124"/>
      <c r="K6676" s="124"/>
      <c r="L6676" s="124"/>
      <c r="M6676" s="124"/>
      <c r="N6676" s="193">
        <v>0</v>
      </c>
      <c r="O6676" s="193">
        <v>375.96</v>
      </c>
      <c r="P6676" s="124" t="s">
        <v>1314</v>
      </c>
    </row>
    <row r="6677" spans="1:16" ht="63.75">
      <c r="A6677" s="257">
        <v>10</v>
      </c>
      <c r="B6677" s="124"/>
      <c r="C6677" s="125" t="s">
        <v>690</v>
      </c>
      <c r="D6677" s="191">
        <v>43291</v>
      </c>
      <c r="E6677" s="124" t="s">
        <v>12663</v>
      </c>
      <c r="F6677" s="124" t="s">
        <v>15</v>
      </c>
      <c r="G6677" s="124">
        <v>780900</v>
      </c>
      <c r="H6677" s="124"/>
      <c r="I6677" s="128" t="s">
        <v>14476</v>
      </c>
      <c r="J6677" s="124"/>
      <c r="K6677" s="124"/>
      <c r="L6677" s="124"/>
      <c r="M6677" s="124"/>
      <c r="N6677" s="193">
        <v>50</v>
      </c>
      <c r="O6677" s="193">
        <v>0</v>
      </c>
      <c r="P6677" s="124" t="s">
        <v>1314</v>
      </c>
    </row>
    <row r="6678" spans="1:16" ht="63.75">
      <c r="A6678" s="257">
        <v>10</v>
      </c>
      <c r="B6678" s="124"/>
      <c r="C6678" s="125" t="s">
        <v>690</v>
      </c>
      <c r="D6678" s="191">
        <v>43291</v>
      </c>
      <c r="E6678" s="124" t="s">
        <v>12664</v>
      </c>
      <c r="F6678" s="124" t="s">
        <v>15</v>
      </c>
      <c r="G6678" s="124">
        <v>780799</v>
      </c>
      <c r="H6678" s="124"/>
      <c r="I6678" s="128" t="s">
        <v>14477</v>
      </c>
      <c r="J6678" s="124"/>
      <c r="K6678" s="124"/>
      <c r="L6678" s="124"/>
      <c r="M6678" s="124"/>
      <c r="N6678" s="193">
        <v>50</v>
      </c>
      <c r="O6678" s="193">
        <v>0</v>
      </c>
      <c r="P6678" s="124" t="s">
        <v>1314</v>
      </c>
    </row>
    <row r="6679" spans="1:16" ht="89.25">
      <c r="A6679" s="257">
        <v>862</v>
      </c>
      <c r="B6679" s="124"/>
      <c r="C6679" s="125" t="s">
        <v>875</v>
      </c>
      <c r="D6679" s="191">
        <v>43291</v>
      </c>
      <c r="E6679" s="124" t="s">
        <v>12665</v>
      </c>
      <c r="F6679" s="124" t="s">
        <v>6</v>
      </c>
      <c r="G6679" s="124">
        <v>926979</v>
      </c>
      <c r="H6679" s="124"/>
      <c r="I6679" s="128" t="s">
        <v>14478</v>
      </c>
      <c r="J6679" s="124"/>
      <c r="K6679" s="124"/>
      <c r="L6679" s="124"/>
      <c r="M6679" s="124"/>
      <c r="N6679" s="193">
        <v>0</v>
      </c>
      <c r="O6679" s="193">
        <v>593513.4</v>
      </c>
      <c r="P6679" s="124" t="s">
        <v>1314</v>
      </c>
    </row>
    <row r="6680" spans="1:16" ht="76.5">
      <c r="A6680" s="257">
        <v>132</v>
      </c>
      <c r="B6680" s="124"/>
      <c r="C6680" s="125" t="s">
        <v>728</v>
      </c>
      <c r="D6680" s="191">
        <v>43291</v>
      </c>
      <c r="E6680" s="124" t="s">
        <v>12666</v>
      </c>
      <c r="F6680" s="124" t="s">
        <v>11</v>
      </c>
      <c r="G6680" s="124">
        <v>926952</v>
      </c>
      <c r="H6680" s="124"/>
      <c r="I6680" s="128" t="s">
        <v>14479</v>
      </c>
      <c r="J6680" s="124"/>
      <c r="K6680" s="124"/>
      <c r="L6680" s="124"/>
      <c r="M6680" s="124"/>
      <c r="N6680" s="193">
        <v>490</v>
      </c>
      <c r="O6680" s="193">
        <v>0</v>
      </c>
      <c r="P6680" s="124" t="s">
        <v>1314</v>
      </c>
    </row>
    <row r="6681" spans="1:16" ht="38.25">
      <c r="A6681" s="257">
        <v>373</v>
      </c>
      <c r="B6681" s="124"/>
      <c r="C6681" s="125" t="s">
        <v>1269</v>
      </c>
      <c r="D6681" s="191">
        <v>43292</v>
      </c>
      <c r="E6681" s="124" t="s">
        <v>12667</v>
      </c>
      <c r="F6681" s="124" t="s">
        <v>3</v>
      </c>
      <c r="G6681" s="124">
        <v>1639033</v>
      </c>
      <c r="H6681" s="124"/>
      <c r="I6681" s="128" t="s">
        <v>14480</v>
      </c>
      <c r="J6681" s="124"/>
      <c r="K6681" s="124"/>
      <c r="L6681" s="124"/>
      <c r="M6681" s="124"/>
      <c r="N6681" s="193">
        <v>0</v>
      </c>
      <c r="O6681" s="193">
        <v>6.3900000000000006</v>
      </c>
      <c r="P6681" s="124" t="s">
        <v>1314</v>
      </c>
    </row>
    <row r="6682" spans="1:16" ht="38.25">
      <c r="A6682" s="257">
        <v>283</v>
      </c>
      <c r="B6682" s="124"/>
      <c r="C6682" s="125" t="s">
        <v>146</v>
      </c>
      <c r="D6682" s="191">
        <v>43292</v>
      </c>
      <c r="E6682" s="124" t="s">
        <v>12668</v>
      </c>
      <c r="F6682" s="124" t="s">
        <v>3</v>
      </c>
      <c r="G6682" s="124">
        <v>1639045</v>
      </c>
      <c r="H6682" s="124"/>
      <c r="I6682" s="128" t="s">
        <v>14481</v>
      </c>
      <c r="J6682" s="124"/>
      <c r="K6682" s="124"/>
      <c r="L6682" s="124"/>
      <c r="M6682" s="124"/>
      <c r="N6682" s="193">
        <v>0</v>
      </c>
      <c r="O6682" s="193">
        <v>592.80000000000007</v>
      </c>
      <c r="P6682" s="124" t="s">
        <v>1314</v>
      </c>
    </row>
    <row r="6683" spans="1:16" ht="51">
      <c r="A6683" s="257" t="s">
        <v>619</v>
      </c>
      <c r="B6683" s="124"/>
      <c r="C6683" s="125" t="s">
        <v>713</v>
      </c>
      <c r="D6683" s="191">
        <v>43292</v>
      </c>
      <c r="E6683" s="124" t="s">
        <v>12669</v>
      </c>
      <c r="F6683" s="124" t="s">
        <v>3</v>
      </c>
      <c r="G6683" s="124">
        <v>1639048</v>
      </c>
      <c r="H6683" s="124"/>
      <c r="I6683" s="128" t="s">
        <v>14482</v>
      </c>
      <c r="J6683" s="124"/>
      <c r="K6683" s="124"/>
      <c r="L6683" s="124"/>
      <c r="M6683" s="124"/>
      <c r="N6683" s="193">
        <v>0</v>
      </c>
      <c r="O6683" s="193">
        <v>800</v>
      </c>
      <c r="P6683" s="124" t="s">
        <v>1314</v>
      </c>
    </row>
    <row r="6684" spans="1:16" ht="51">
      <c r="A6684" s="257" t="s">
        <v>619</v>
      </c>
      <c r="B6684" s="124"/>
      <c r="C6684" s="125" t="s">
        <v>713</v>
      </c>
      <c r="D6684" s="191">
        <v>43292</v>
      </c>
      <c r="E6684" s="124" t="s">
        <v>12670</v>
      </c>
      <c r="F6684" s="124" t="s">
        <v>3</v>
      </c>
      <c r="G6684" s="124">
        <v>1639059</v>
      </c>
      <c r="H6684" s="124"/>
      <c r="I6684" s="128" t="s">
        <v>14483</v>
      </c>
      <c r="J6684" s="124"/>
      <c r="K6684" s="124"/>
      <c r="L6684" s="124"/>
      <c r="M6684" s="124"/>
      <c r="N6684" s="193">
        <v>0</v>
      </c>
      <c r="O6684" s="193">
        <v>60</v>
      </c>
      <c r="P6684" s="124" t="s">
        <v>1314</v>
      </c>
    </row>
    <row r="6685" spans="1:16" ht="51">
      <c r="A6685" s="257">
        <v>234</v>
      </c>
      <c r="B6685" s="124"/>
      <c r="C6685" s="125" t="s">
        <v>124</v>
      </c>
      <c r="D6685" s="191">
        <v>43292</v>
      </c>
      <c r="E6685" s="124" t="s">
        <v>12671</v>
      </c>
      <c r="F6685" s="124" t="s">
        <v>3</v>
      </c>
      <c r="G6685" s="124">
        <v>1639060</v>
      </c>
      <c r="H6685" s="124"/>
      <c r="I6685" s="128" t="s">
        <v>14484</v>
      </c>
      <c r="J6685" s="124"/>
      <c r="K6685" s="124"/>
      <c r="L6685" s="124"/>
      <c r="M6685" s="124"/>
      <c r="N6685" s="193">
        <v>0</v>
      </c>
      <c r="O6685" s="193">
        <v>42.5</v>
      </c>
      <c r="P6685" s="124" t="s">
        <v>1314</v>
      </c>
    </row>
    <row r="6686" spans="1:16" ht="51">
      <c r="A6686" s="257">
        <v>234</v>
      </c>
      <c r="B6686" s="124"/>
      <c r="C6686" s="125" t="s">
        <v>124</v>
      </c>
      <c r="D6686" s="191">
        <v>43292</v>
      </c>
      <c r="E6686" s="124" t="s">
        <v>12672</v>
      </c>
      <c r="F6686" s="124" t="s">
        <v>3</v>
      </c>
      <c r="G6686" s="124">
        <v>1639061</v>
      </c>
      <c r="H6686" s="124"/>
      <c r="I6686" s="128" t="s">
        <v>14485</v>
      </c>
      <c r="J6686" s="124"/>
      <c r="K6686" s="124"/>
      <c r="L6686" s="124"/>
      <c r="M6686" s="124"/>
      <c r="N6686" s="193">
        <v>0</v>
      </c>
      <c r="O6686" s="193">
        <v>1183.5</v>
      </c>
      <c r="P6686" s="124" t="s">
        <v>1314</v>
      </c>
    </row>
    <row r="6687" spans="1:16" ht="63.75">
      <c r="A6687" s="257">
        <v>234</v>
      </c>
      <c r="B6687" s="124"/>
      <c r="C6687" s="125" t="s">
        <v>124</v>
      </c>
      <c r="D6687" s="191">
        <v>43292</v>
      </c>
      <c r="E6687" s="124" t="s">
        <v>12673</v>
      </c>
      <c r="F6687" s="124" t="s">
        <v>3</v>
      </c>
      <c r="G6687" s="124">
        <v>1639062</v>
      </c>
      <c r="H6687" s="124"/>
      <c r="I6687" s="128" t="s">
        <v>14486</v>
      </c>
      <c r="J6687" s="124"/>
      <c r="K6687" s="124"/>
      <c r="L6687" s="124"/>
      <c r="M6687" s="124"/>
      <c r="N6687" s="193">
        <v>0</v>
      </c>
      <c r="O6687" s="193">
        <v>58.5</v>
      </c>
      <c r="P6687" s="124" t="s">
        <v>1314</v>
      </c>
    </row>
    <row r="6688" spans="1:16" ht="51">
      <c r="A6688" s="257" t="s">
        <v>619</v>
      </c>
      <c r="B6688" s="124"/>
      <c r="C6688" s="125" t="s">
        <v>713</v>
      </c>
      <c r="D6688" s="191">
        <v>43292</v>
      </c>
      <c r="E6688" s="124" t="s">
        <v>12674</v>
      </c>
      <c r="F6688" s="124" t="s">
        <v>3</v>
      </c>
      <c r="G6688" s="124">
        <v>1639063</v>
      </c>
      <c r="H6688" s="124"/>
      <c r="I6688" s="128" t="s">
        <v>14487</v>
      </c>
      <c r="J6688" s="124"/>
      <c r="K6688" s="124"/>
      <c r="L6688" s="124"/>
      <c r="M6688" s="124"/>
      <c r="N6688" s="193">
        <v>0</v>
      </c>
      <c r="O6688" s="193">
        <v>80</v>
      </c>
      <c r="P6688" s="124" t="s">
        <v>1314</v>
      </c>
    </row>
    <row r="6689" spans="1:16" ht="51">
      <c r="A6689" s="257">
        <v>35</v>
      </c>
      <c r="B6689" s="124"/>
      <c r="C6689" s="125" t="s">
        <v>696</v>
      </c>
      <c r="D6689" s="191">
        <v>43292</v>
      </c>
      <c r="E6689" s="124" t="s">
        <v>12675</v>
      </c>
      <c r="F6689" s="124" t="s">
        <v>3</v>
      </c>
      <c r="G6689" s="124">
        <v>1639090</v>
      </c>
      <c r="H6689" s="124"/>
      <c r="I6689" s="128" t="s">
        <v>14488</v>
      </c>
      <c r="J6689" s="124"/>
      <c r="K6689" s="124"/>
      <c r="L6689" s="124"/>
      <c r="M6689" s="124"/>
      <c r="N6689" s="193">
        <v>0</v>
      </c>
      <c r="O6689" s="193">
        <v>1200</v>
      </c>
      <c r="P6689" s="124" t="s">
        <v>1314</v>
      </c>
    </row>
    <row r="6690" spans="1:16" ht="51">
      <c r="A6690" s="257">
        <v>212</v>
      </c>
      <c r="B6690" s="124"/>
      <c r="C6690" s="125" t="s">
        <v>761</v>
      </c>
      <c r="D6690" s="191">
        <v>43292</v>
      </c>
      <c r="E6690" s="124" t="s">
        <v>12676</v>
      </c>
      <c r="F6690" s="124" t="s">
        <v>3</v>
      </c>
      <c r="G6690" s="124">
        <v>1639103</v>
      </c>
      <c r="H6690" s="124"/>
      <c r="I6690" s="128" t="s">
        <v>14489</v>
      </c>
      <c r="J6690" s="124"/>
      <c r="K6690" s="124"/>
      <c r="L6690" s="124"/>
      <c r="M6690" s="124"/>
      <c r="N6690" s="193">
        <v>0</v>
      </c>
      <c r="O6690" s="193">
        <v>558</v>
      </c>
      <c r="P6690" s="124" t="s">
        <v>1314</v>
      </c>
    </row>
    <row r="6691" spans="1:16" ht="51">
      <c r="A6691" s="257" t="s">
        <v>619</v>
      </c>
      <c r="B6691" s="124"/>
      <c r="C6691" s="125" t="s">
        <v>713</v>
      </c>
      <c r="D6691" s="191">
        <v>43292</v>
      </c>
      <c r="E6691" s="124" t="s">
        <v>12677</v>
      </c>
      <c r="F6691" s="124" t="s">
        <v>3</v>
      </c>
      <c r="G6691" s="124">
        <v>1639107</v>
      </c>
      <c r="H6691" s="124"/>
      <c r="I6691" s="128" t="s">
        <v>1397</v>
      </c>
      <c r="J6691" s="124"/>
      <c r="K6691" s="124"/>
      <c r="L6691" s="124"/>
      <c r="M6691" s="124"/>
      <c r="N6691" s="193">
        <v>0</v>
      </c>
      <c r="O6691" s="193">
        <v>1015.09</v>
      </c>
      <c r="P6691" s="124" t="s">
        <v>1314</v>
      </c>
    </row>
    <row r="6692" spans="1:16" ht="51">
      <c r="A6692" s="257" t="s">
        <v>619</v>
      </c>
      <c r="B6692" s="124"/>
      <c r="C6692" s="125" t="s">
        <v>713</v>
      </c>
      <c r="D6692" s="191">
        <v>43292</v>
      </c>
      <c r="E6692" s="124" t="s">
        <v>12678</v>
      </c>
      <c r="F6692" s="124" t="s">
        <v>3</v>
      </c>
      <c r="G6692" s="124">
        <v>1639110</v>
      </c>
      <c r="H6692" s="124"/>
      <c r="I6692" s="128" t="s">
        <v>1375</v>
      </c>
      <c r="J6692" s="124"/>
      <c r="K6692" s="124"/>
      <c r="L6692" s="124"/>
      <c r="M6692" s="124"/>
      <c r="N6692" s="193">
        <v>0</v>
      </c>
      <c r="O6692" s="193">
        <v>1829.9</v>
      </c>
      <c r="P6692" s="124" t="s">
        <v>1314</v>
      </c>
    </row>
    <row r="6693" spans="1:16" ht="51">
      <c r="A6693" s="257" t="s">
        <v>619</v>
      </c>
      <c r="B6693" s="124"/>
      <c r="C6693" s="125" t="s">
        <v>713</v>
      </c>
      <c r="D6693" s="191">
        <v>43292</v>
      </c>
      <c r="E6693" s="124" t="s">
        <v>12679</v>
      </c>
      <c r="F6693" s="124" t="s">
        <v>3</v>
      </c>
      <c r="G6693" s="124">
        <v>1639111</v>
      </c>
      <c r="H6693" s="124"/>
      <c r="I6693" s="128" t="s">
        <v>1385</v>
      </c>
      <c r="J6693" s="124"/>
      <c r="K6693" s="124"/>
      <c r="L6693" s="124"/>
      <c r="M6693" s="124"/>
      <c r="N6693" s="193">
        <v>0</v>
      </c>
      <c r="O6693" s="193">
        <v>1212.6200000000001</v>
      </c>
      <c r="P6693" s="124" t="s">
        <v>1314</v>
      </c>
    </row>
    <row r="6694" spans="1:16" ht="51">
      <c r="A6694" s="257">
        <v>225</v>
      </c>
      <c r="B6694" s="124"/>
      <c r="C6694" s="125" t="s">
        <v>766</v>
      </c>
      <c r="D6694" s="191">
        <v>43292</v>
      </c>
      <c r="E6694" s="124" t="s">
        <v>12680</v>
      </c>
      <c r="F6694" s="124" t="s">
        <v>3</v>
      </c>
      <c r="G6694" s="124">
        <v>1639016</v>
      </c>
      <c r="H6694" s="124"/>
      <c r="I6694" s="128" t="s">
        <v>14490</v>
      </c>
      <c r="J6694" s="124"/>
      <c r="K6694" s="124"/>
      <c r="L6694" s="124"/>
      <c r="M6694" s="124"/>
      <c r="N6694" s="193">
        <v>0</v>
      </c>
      <c r="O6694" s="193">
        <v>40</v>
      </c>
      <c r="P6694" s="124" t="s">
        <v>3943</v>
      </c>
    </row>
    <row r="6695" spans="1:16" ht="51">
      <c r="A6695" s="257">
        <v>212</v>
      </c>
      <c r="B6695" s="124"/>
      <c r="C6695" s="125" t="s">
        <v>761</v>
      </c>
      <c r="D6695" s="191">
        <v>43292</v>
      </c>
      <c r="E6695" s="124" t="s">
        <v>12681</v>
      </c>
      <c r="F6695" s="124" t="s">
        <v>3</v>
      </c>
      <c r="G6695" s="124">
        <v>1639009</v>
      </c>
      <c r="H6695" s="124"/>
      <c r="I6695" s="128" t="s">
        <v>14491</v>
      </c>
      <c r="J6695" s="124"/>
      <c r="K6695" s="124"/>
      <c r="L6695" s="124"/>
      <c r="M6695" s="124"/>
      <c r="N6695" s="193">
        <v>0</v>
      </c>
      <c r="O6695" s="193">
        <v>650</v>
      </c>
      <c r="P6695" s="124" t="s">
        <v>1314</v>
      </c>
    </row>
    <row r="6696" spans="1:16" ht="51">
      <c r="A6696" s="257" t="s">
        <v>619</v>
      </c>
      <c r="B6696" s="124"/>
      <c r="C6696" s="125" t="s">
        <v>713</v>
      </c>
      <c r="D6696" s="191">
        <v>43292</v>
      </c>
      <c r="E6696" s="124" t="s">
        <v>12682</v>
      </c>
      <c r="F6696" s="124" t="s">
        <v>3</v>
      </c>
      <c r="G6696" s="124">
        <v>1639000</v>
      </c>
      <c r="H6696" s="124"/>
      <c r="I6696" s="128" t="s">
        <v>14492</v>
      </c>
      <c r="J6696" s="124"/>
      <c r="K6696" s="124"/>
      <c r="L6696" s="124"/>
      <c r="M6696" s="124"/>
      <c r="N6696" s="193">
        <v>0</v>
      </c>
      <c r="O6696" s="193">
        <v>28.13</v>
      </c>
      <c r="P6696" s="124" t="s">
        <v>1314</v>
      </c>
    </row>
    <row r="6697" spans="1:16" ht="51">
      <c r="A6697" s="257" t="s">
        <v>619</v>
      </c>
      <c r="B6697" s="124"/>
      <c r="C6697" s="125" t="s">
        <v>713</v>
      </c>
      <c r="D6697" s="191">
        <v>43292</v>
      </c>
      <c r="E6697" s="124" t="s">
        <v>12683</v>
      </c>
      <c r="F6697" s="124" t="s">
        <v>3</v>
      </c>
      <c r="G6697" s="124">
        <v>1638998</v>
      </c>
      <c r="H6697" s="124"/>
      <c r="I6697" s="128" t="s">
        <v>14493</v>
      </c>
      <c r="J6697" s="124"/>
      <c r="K6697" s="124"/>
      <c r="L6697" s="124"/>
      <c r="M6697" s="124"/>
      <c r="N6697" s="193">
        <v>0</v>
      </c>
      <c r="O6697" s="193">
        <v>222</v>
      </c>
      <c r="P6697" s="124" t="s">
        <v>1314</v>
      </c>
    </row>
    <row r="6698" spans="1:16" ht="51">
      <c r="A6698" s="257">
        <v>15</v>
      </c>
      <c r="B6698" s="124"/>
      <c r="C6698" s="125" t="s">
        <v>691</v>
      </c>
      <c r="D6698" s="191">
        <v>43292</v>
      </c>
      <c r="E6698" s="124" t="s">
        <v>12684</v>
      </c>
      <c r="F6698" s="124" t="s">
        <v>3</v>
      </c>
      <c r="G6698" s="124">
        <v>1638997</v>
      </c>
      <c r="H6698" s="124"/>
      <c r="I6698" s="128" t="s">
        <v>14494</v>
      </c>
      <c r="J6698" s="124"/>
      <c r="K6698" s="124"/>
      <c r="L6698" s="124"/>
      <c r="M6698" s="124"/>
      <c r="N6698" s="193">
        <v>0</v>
      </c>
      <c r="O6698" s="193">
        <v>840</v>
      </c>
      <c r="P6698" s="124" t="s">
        <v>1314</v>
      </c>
    </row>
    <row r="6699" spans="1:16" ht="51">
      <c r="A6699" s="257" t="s">
        <v>619</v>
      </c>
      <c r="B6699" s="124"/>
      <c r="C6699" s="125" t="s">
        <v>713</v>
      </c>
      <c r="D6699" s="191">
        <v>43292</v>
      </c>
      <c r="E6699" s="124" t="s">
        <v>12685</v>
      </c>
      <c r="F6699" s="124" t="s">
        <v>3</v>
      </c>
      <c r="G6699" s="124">
        <v>1638995</v>
      </c>
      <c r="H6699" s="124"/>
      <c r="I6699" s="128" t="s">
        <v>14495</v>
      </c>
      <c r="J6699" s="124"/>
      <c r="K6699" s="124"/>
      <c r="L6699" s="124"/>
      <c r="M6699" s="124"/>
      <c r="N6699" s="193">
        <v>0</v>
      </c>
      <c r="O6699" s="193">
        <v>630</v>
      </c>
      <c r="P6699" s="124" t="s">
        <v>1314</v>
      </c>
    </row>
    <row r="6700" spans="1:16" ht="38.25">
      <c r="A6700" s="257">
        <v>35</v>
      </c>
      <c r="B6700" s="124"/>
      <c r="C6700" s="125" t="s">
        <v>696</v>
      </c>
      <c r="D6700" s="191">
        <v>43292</v>
      </c>
      <c r="E6700" s="124" t="s">
        <v>12686</v>
      </c>
      <c r="F6700" s="124" t="s">
        <v>3</v>
      </c>
      <c r="G6700" s="124">
        <v>1638984</v>
      </c>
      <c r="H6700" s="124"/>
      <c r="I6700" s="128" t="s">
        <v>14496</v>
      </c>
      <c r="J6700" s="124"/>
      <c r="K6700" s="124"/>
      <c r="L6700" s="124"/>
      <c r="M6700" s="124"/>
      <c r="N6700" s="193">
        <v>0</v>
      </c>
      <c r="O6700" s="193">
        <v>371</v>
      </c>
      <c r="P6700" s="124" t="s">
        <v>1314</v>
      </c>
    </row>
    <row r="6701" spans="1:16" ht="51">
      <c r="A6701" s="257" t="s">
        <v>619</v>
      </c>
      <c r="B6701" s="124"/>
      <c r="C6701" s="125" t="s">
        <v>713</v>
      </c>
      <c r="D6701" s="191">
        <v>43292</v>
      </c>
      <c r="E6701" s="124" t="s">
        <v>12687</v>
      </c>
      <c r="F6701" s="124" t="s">
        <v>3</v>
      </c>
      <c r="G6701" s="124">
        <v>1638976</v>
      </c>
      <c r="H6701" s="124"/>
      <c r="I6701" s="128" t="s">
        <v>14497</v>
      </c>
      <c r="J6701" s="124"/>
      <c r="K6701" s="124"/>
      <c r="L6701" s="124"/>
      <c r="M6701" s="124"/>
      <c r="N6701" s="193">
        <v>0</v>
      </c>
      <c r="O6701" s="193">
        <v>173</v>
      </c>
      <c r="P6701" s="124" t="s">
        <v>1314</v>
      </c>
    </row>
    <row r="6702" spans="1:16" ht="51">
      <c r="A6702" s="257" t="s">
        <v>619</v>
      </c>
      <c r="B6702" s="124"/>
      <c r="C6702" s="125" t="s">
        <v>713</v>
      </c>
      <c r="D6702" s="191">
        <v>43292</v>
      </c>
      <c r="E6702" s="124" t="s">
        <v>12688</v>
      </c>
      <c r="F6702" s="124" t="s">
        <v>3</v>
      </c>
      <c r="G6702" s="124">
        <v>1638975</v>
      </c>
      <c r="H6702" s="124"/>
      <c r="I6702" s="128" t="s">
        <v>14498</v>
      </c>
      <c r="J6702" s="124"/>
      <c r="K6702" s="124"/>
      <c r="L6702" s="124"/>
      <c r="M6702" s="124"/>
      <c r="N6702" s="193">
        <v>0</v>
      </c>
      <c r="O6702" s="193">
        <v>1250</v>
      </c>
      <c r="P6702" s="124" t="s">
        <v>1314</v>
      </c>
    </row>
    <row r="6703" spans="1:16" ht="51">
      <c r="A6703" s="257">
        <v>373</v>
      </c>
      <c r="B6703" s="124"/>
      <c r="C6703" s="125" t="s">
        <v>1269</v>
      </c>
      <c r="D6703" s="191">
        <v>43292</v>
      </c>
      <c r="E6703" s="124" t="s">
        <v>12689</v>
      </c>
      <c r="F6703" s="124" t="s">
        <v>3</v>
      </c>
      <c r="G6703" s="124">
        <v>1638968</v>
      </c>
      <c r="H6703" s="124"/>
      <c r="I6703" s="128" t="s">
        <v>14499</v>
      </c>
      <c r="J6703" s="124"/>
      <c r="K6703" s="124"/>
      <c r="L6703" s="124"/>
      <c r="M6703" s="124"/>
      <c r="N6703" s="193">
        <v>0</v>
      </c>
      <c r="O6703" s="193">
        <v>1203.97</v>
      </c>
      <c r="P6703" s="124" t="s">
        <v>1314</v>
      </c>
    </row>
    <row r="6704" spans="1:16" ht="38.25">
      <c r="A6704" s="257">
        <v>206</v>
      </c>
      <c r="B6704" s="124"/>
      <c r="C6704" s="125" t="s">
        <v>758</v>
      </c>
      <c r="D6704" s="191">
        <v>43292</v>
      </c>
      <c r="E6704" s="124" t="s">
        <v>12690</v>
      </c>
      <c r="F6704" s="124" t="s">
        <v>3</v>
      </c>
      <c r="G6704" s="124">
        <v>1639186</v>
      </c>
      <c r="H6704" s="124"/>
      <c r="I6704" s="128" t="s">
        <v>14500</v>
      </c>
      <c r="J6704" s="124"/>
      <c r="K6704" s="124"/>
      <c r="L6704" s="124"/>
      <c r="M6704" s="124"/>
      <c r="N6704" s="193">
        <v>0</v>
      </c>
      <c r="O6704" s="193">
        <v>60</v>
      </c>
      <c r="P6704" s="124" t="s">
        <v>1314</v>
      </c>
    </row>
    <row r="6705" spans="1:16" ht="51">
      <c r="A6705" s="257" t="s">
        <v>619</v>
      </c>
      <c r="B6705" s="124"/>
      <c r="C6705" s="125" t="s">
        <v>713</v>
      </c>
      <c r="D6705" s="191">
        <v>43292</v>
      </c>
      <c r="E6705" s="124" t="s">
        <v>12691</v>
      </c>
      <c r="F6705" s="124" t="s">
        <v>3</v>
      </c>
      <c r="G6705" s="124">
        <v>1639144</v>
      </c>
      <c r="H6705" s="124"/>
      <c r="I6705" s="128" t="s">
        <v>14501</v>
      </c>
      <c r="J6705" s="124"/>
      <c r="K6705" s="124"/>
      <c r="L6705" s="124"/>
      <c r="M6705" s="124"/>
      <c r="N6705" s="193">
        <v>0</v>
      </c>
      <c r="O6705" s="193">
        <v>4135.08</v>
      </c>
      <c r="P6705" s="124" t="s">
        <v>1314</v>
      </c>
    </row>
    <row r="6706" spans="1:16" ht="51">
      <c r="A6706" s="257">
        <v>132</v>
      </c>
      <c r="B6706" s="124"/>
      <c r="C6706" s="125" t="s">
        <v>728</v>
      </c>
      <c r="D6706" s="191">
        <v>43292</v>
      </c>
      <c r="E6706" s="124" t="s">
        <v>12692</v>
      </c>
      <c r="F6706" s="124" t="s">
        <v>3</v>
      </c>
      <c r="G6706" s="124">
        <v>1639138</v>
      </c>
      <c r="H6706" s="124"/>
      <c r="I6706" s="128" t="s">
        <v>14502</v>
      </c>
      <c r="J6706" s="124"/>
      <c r="K6706" s="124"/>
      <c r="L6706" s="124"/>
      <c r="M6706" s="124"/>
      <c r="N6706" s="193">
        <v>0</v>
      </c>
      <c r="O6706" s="193">
        <v>570</v>
      </c>
      <c r="P6706" s="124" t="s">
        <v>1314</v>
      </c>
    </row>
    <row r="6707" spans="1:16" ht="63.75">
      <c r="A6707" s="257" t="s">
        <v>619</v>
      </c>
      <c r="B6707" s="124"/>
      <c r="C6707" s="125" t="s">
        <v>713</v>
      </c>
      <c r="D6707" s="191">
        <v>43292</v>
      </c>
      <c r="E6707" s="124" t="s">
        <v>12693</v>
      </c>
      <c r="F6707" s="124" t="s">
        <v>3</v>
      </c>
      <c r="G6707" s="124">
        <v>1639037</v>
      </c>
      <c r="H6707" s="124"/>
      <c r="I6707" s="128" t="s">
        <v>14503</v>
      </c>
      <c r="J6707" s="124"/>
      <c r="K6707" s="124"/>
      <c r="L6707" s="124"/>
      <c r="M6707" s="124"/>
      <c r="N6707" s="193">
        <v>0</v>
      </c>
      <c r="O6707" s="193">
        <v>12</v>
      </c>
      <c r="P6707" s="124" t="s">
        <v>1314</v>
      </c>
    </row>
    <row r="6708" spans="1:16" ht="63.75">
      <c r="A6708" s="257">
        <v>130</v>
      </c>
      <c r="B6708" s="124"/>
      <c r="C6708" s="125" t="s">
        <v>727</v>
      </c>
      <c r="D6708" s="191">
        <v>43292</v>
      </c>
      <c r="E6708" s="124" t="s">
        <v>12694</v>
      </c>
      <c r="F6708" s="124" t="s">
        <v>3</v>
      </c>
      <c r="G6708" s="124">
        <v>1639034</v>
      </c>
      <c r="H6708" s="124"/>
      <c r="I6708" s="128" t="s">
        <v>14504</v>
      </c>
      <c r="J6708" s="124"/>
      <c r="K6708" s="124"/>
      <c r="L6708" s="124"/>
      <c r="M6708" s="124"/>
      <c r="N6708" s="193">
        <v>0</v>
      </c>
      <c r="O6708" s="193">
        <v>28851.23</v>
      </c>
      <c r="P6708" s="124" t="s">
        <v>1314</v>
      </c>
    </row>
    <row r="6709" spans="1:16" ht="63.75">
      <c r="A6709" s="257">
        <v>290</v>
      </c>
      <c r="B6709" s="124"/>
      <c r="C6709" s="125" t="s">
        <v>793</v>
      </c>
      <c r="D6709" s="191">
        <v>43292</v>
      </c>
      <c r="E6709" s="124" t="s">
        <v>12695</v>
      </c>
      <c r="F6709" s="124" t="s">
        <v>3</v>
      </c>
      <c r="G6709" s="124">
        <v>1639025</v>
      </c>
      <c r="H6709" s="124"/>
      <c r="I6709" s="128" t="s">
        <v>14505</v>
      </c>
      <c r="J6709" s="124"/>
      <c r="K6709" s="124"/>
      <c r="L6709" s="124"/>
      <c r="M6709" s="124"/>
      <c r="N6709" s="193">
        <v>0</v>
      </c>
      <c r="O6709" s="193">
        <v>7066.5</v>
      </c>
      <c r="P6709" s="124" t="s">
        <v>1314</v>
      </c>
    </row>
    <row r="6710" spans="1:16" ht="51">
      <c r="A6710" s="257">
        <v>290</v>
      </c>
      <c r="B6710" s="124"/>
      <c r="C6710" s="125" t="s">
        <v>793</v>
      </c>
      <c r="D6710" s="191">
        <v>43292</v>
      </c>
      <c r="E6710" s="124" t="s">
        <v>12696</v>
      </c>
      <c r="F6710" s="124" t="s">
        <v>3</v>
      </c>
      <c r="G6710" s="124">
        <v>1639023</v>
      </c>
      <c r="H6710" s="124"/>
      <c r="I6710" s="128" t="s">
        <v>14506</v>
      </c>
      <c r="J6710" s="124"/>
      <c r="K6710" s="124"/>
      <c r="L6710" s="124"/>
      <c r="M6710" s="124"/>
      <c r="N6710" s="193">
        <v>0</v>
      </c>
      <c r="O6710" s="193">
        <v>5558.6</v>
      </c>
      <c r="P6710" s="124" t="s">
        <v>1314</v>
      </c>
    </row>
    <row r="6711" spans="1:16" ht="63.75">
      <c r="A6711" s="257">
        <v>290</v>
      </c>
      <c r="B6711" s="124"/>
      <c r="C6711" s="125" t="s">
        <v>793</v>
      </c>
      <c r="D6711" s="191">
        <v>43292</v>
      </c>
      <c r="E6711" s="124" t="s">
        <v>12697</v>
      </c>
      <c r="F6711" s="124" t="s">
        <v>3</v>
      </c>
      <c r="G6711" s="124">
        <v>1639022</v>
      </c>
      <c r="H6711" s="124"/>
      <c r="I6711" s="128" t="s">
        <v>14507</v>
      </c>
      <c r="J6711" s="124"/>
      <c r="K6711" s="124"/>
      <c r="L6711" s="124"/>
      <c r="M6711" s="124"/>
      <c r="N6711" s="193">
        <v>0</v>
      </c>
      <c r="O6711" s="193">
        <v>47504.66</v>
      </c>
      <c r="P6711" s="124" t="s">
        <v>1314</v>
      </c>
    </row>
    <row r="6712" spans="1:16" ht="51">
      <c r="A6712" s="257">
        <v>290</v>
      </c>
      <c r="B6712" s="124"/>
      <c r="C6712" s="125" t="s">
        <v>793</v>
      </c>
      <c r="D6712" s="191">
        <v>43292</v>
      </c>
      <c r="E6712" s="124" t="s">
        <v>12698</v>
      </c>
      <c r="F6712" s="124" t="s">
        <v>3</v>
      </c>
      <c r="G6712" s="124">
        <v>1639019</v>
      </c>
      <c r="H6712" s="124"/>
      <c r="I6712" s="128" t="s">
        <v>14508</v>
      </c>
      <c r="J6712" s="124"/>
      <c r="K6712" s="124"/>
      <c r="L6712" s="124"/>
      <c r="M6712" s="124"/>
      <c r="N6712" s="193">
        <v>0</v>
      </c>
      <c r="O6712" s="193">
        <v>11235.9</v>
      </c>
      <c r="P6712" s="124" t="s">
        <v>1314</v>
      </c>
    </row>
    <row r="6713" spans="1:16" ht="63.75">
      <c r="A6713" s="257">
        <v>223</v>
      </c>
      <c r="B6713" s="124"/>
      <c r="C6713" s="125" t="s">
        <v>765</v>
      </c>
      <c r="D6713" s="191">
        <v>43292</v>
      </c>
      <c r="E6713" s="124" t="s">
        <v>12699</v>
      </c>
      <c r="F6713" s="124" t="s">
        <v>3</v>
      </c>
      <c r="G6713" s="124">
        <v>1639015</v>
      </c>
      <c r="H6713" s="124"/>
      <c r="I6713" s="128" t="s">
        <v>14509</v>
      </c>
      <c r="J6713" s="124"/>
      <c r="K6713" s="124"/>
      <c r="L6713" s="124"/>
      <c r="M6713" s="124"/>
      <c r="N6713" s="193">
        <v>0</v>
      </c>
      <c r="O6713" s="193">
        <v>697.7</v>
      </c>
      <c r="P6713" s="124" t="s">
        <v>1314</v>
      </c>
    </row>
    <row r="6714" spans="1:16" ht="63.75">
      <c r="A6714" s="257" t="s">
        <v>619</v>
      </c>
      <c r="B6714" s="124"/>
      <c r="C6714" s="125" t="s">
        <v>713</v>
      </c>
      <c r="D6714" s="191">
        <v>43292</v>
      </c>
      <c r="E6714" s="124" t="s">
        <v>12700</v>
      </c>
      <c r="F6714" s="124" t="s">
        <v>3</v>
      </c>
      <c r="G6714" s="124">
        <v>1639011</v>
      </c>
      <c r="H6714" s="124"/>
      <c r="I6714" s="128" t="s">
        <v>14510</v>
      </c>
      <c r="J6714" s="124"/>
      <c r="K6714" s="124"/>
      <c r="L6714" s="124"/>
      <c r="M6714" s="124"/>
      <c r="N6714" s="193">
        <v>0</v>
      </c>
      <c r="O6714" s="193">
        <v>15211.62</v>
      </c>
      <c r="P6714" s="124" t="s">
        <v>1314</v>
      </c>
    </row>
    <row r="6715" spans="1:16" ht="51">
      <c r="A6715" s="257" t="s">
        <v>619</v>
      </c>
      <c r="B6715" s="124"/>
      <c r="C6715" s="125" t="s">
        <v>713</v>
      </c>
      <c r="D6715" s="191">
        <v>43292</v>
      </c>
      <c r="E6715" s="124" t="s">
        <v>12701</v>
      </c>
      <c r="F6715" s="124" t="s">
        <v>3</v>
      </c>
      <c r="G6715" s="124">
        <v>1638985</v>
      </c>
      <c r="H6715" s="124"/>
      <c r="I6715" s="128" t="s">
        <v>14511</v>
      </c>
      <c r="J6715" s="124"/>
      <c r="K6715" s="124"/>
      <c r="L6715" s="124"/>
      <c r="M6715" s="124"/>
      <c r="N6715" s="193">
        <v>0</v>
      </c>
      <c r="O6715" s="193">
        <v>21687.4</v>
      </c>
      <c r="P6715" s="124" t="s">
        <v>1314</v>
      </c>
    </row>
    <row r="6716" spans="1:16" ht="51">
      <c r="A6716" s="257" t="s">
        <v>619</v>
      </c>
      <c r="B6716" s="124"/>
      <c r="C6716" s="125" t="s">
        <v>713</v>
      </c>
      <c r="D6716" s="191">
        <v>43292</v>
      </c>
      <c r="E6716" s="124" t="s">
        <v>12702</v>
      </c>
      <c r="F6716" s="124" t="s">
        <v>3</v>
      </c>
      <c r="G6716" s="124">
        <v>1638983</v>
      </c>
      <c r="H6716" s="124"/>
      <c r="I6716" s="128" t="s">
        <v>14512</v>
      </c>
      <c r="J6716" s="124"/>
      <c r="K6716" s="124"/>
      <c r="L6716" s="124"/>
      <c r="M6716" s="124"/>
      <c r="N6716" s="193">
        <v>0</v>
      </c>
      <c r="O6716" s="193">
        <v>728</v>
      </c>
      <c r="P6716" s="124" t="s">
        <v>1314</v>
      </c>
    </row>
    <row r="6717" spans="1:16" ht="51">
      <c r="A6717" s="257" t="s">
        <v>619</v>
      </c>
      <c r="B6717" s="124"/>
      <c r="C6717" s="125" t="s">
        <v>713</v>
      </c>
      <c r="D6717" s="191">
        <v>43292</v>
      </c>
      <c r="E6717" s="124" t="s">
        <v>12703</v>
      </c>
      <c r="F6717" s="124" t="s">
        <v>3</v>
      </c>
      <c r="G6717" s="124">
        <v>1638982</v>
      </c>
      <c r="H6717" s="124"/>
      <c r="I6717" s="128" t="s">
        <v>14513</v>
      </c>
      <c r="J6717" s="124"/>
      <c r="K6717" s="124"/>
      <c r="L6717" s="124"/>
      <c r="M6717" s="124"/>
      <c r="N6717" s="193">
        <v>0</v>
      </c>
      <c r="O6717" s="193">
        <v>7253.78</v>
      </c>
      <c r="P6717" s="124" t="s">
        <v>1314</v>
      </c>
    </row>
    <row r="6718" spans="1:16" ht="51">
      <c r="A6718" s="257">
        <v>292</v>
      </c>
      <c r="B6718" s="124"/>
      <c r="C6718" s="125" t="s">
        <v>152</v>
      </c>
      <c r="D6718" s="191">
        <v>43292</v>
      </c>
      <c r="E6718" s="124" t="s">
        <v>12704</v>
      </c>
      <c r="F6718" s="124" t="s">
        <v>3</v>
      </c>
      <c r="G6718" s="124">
        <v>1638950</v>
      </c>
      <c r="H6718" s="124"/>
      <c r="I6718" s="128" t="s">
        <v>14514</v>
      </c>
      <c r="J6718" s="124"/>
      <c r="K6718" s="124"/>
      <c r="L6718" s="124"/>
      <c r="M6718" s="124"/>
      <c r="N6718" s="193">
        <v>0</v>
      </c>
      <c r="O6718" s="193">
        <v>2000</v>
      </c>
      <c r="P6718" s="124" t="s">
        <v>1314</v>
      </c>
    </row>
    <row r="6719" spans="1:16" ht="63.75">
      <c r="A6719" s="257">
        <v>20</v>
      </c>
      <c r="B6719" s="124"/>
      <c r="C6719" s="125" t="s">
        <v>693</v>
      </c>
      <c r="D6719" s="191">
        <v>43292</v>
      </c>
      <c r="E6719" s="124" t="s">
        <v>12705</v>
      </c>
      <c r="F6719" s="124" t="s">
        <v>3</v>
      </c>
      <c r="G6719" s="124">
        <v>1638934</v>
      </c>
      <c r="H6719" s="124"/>
      <c r="I6719" s="128" t="s">
        <v>14515</v>
      </c>
      <c r="J6719" s="124"/>
      <c r="K6719" s="124"/>
      <c r="L6719" s="124"/>
      <c r="M6719" s="124"/>
      <c r="N6719" s="193">
        <v>0</v>
      </c>
      <c r="O6719" s="193">
        <v>642002.82999999996</v>
      </c>
      <c r="P6719" s="124" t="s">
        <v>1314</v>
      </c>
    </row>
    <row r="6720" spans="1:16" ht="51">
      <c r="A6720" s="257">
        <v>20</v>
      </c>
      <c r="B6720" s="124"/>
      <c r="C6720" s="125" t="s">
        <v>693</v>
      </c>
      <c r="D6720" s="191">
        <v>43292</v>
      </c>
      <c r="E6720" s="124" t="s">
        <v>12706</v>
      </c>
      <c r="F6720" s="124" t="s">
        <v>3</v>
      </c>
      <c r="G6720" s="124">
        <v>1638932</v>
      </c>
      <c r="H6720" s="124"/>
      <c r="I6720" s="128" t="s">
        <v>14516</v>
      </c>
      <c r="J6720" s="124"/>
      <c r="K6720" s="124"/>
      <c r="L6720" s="124"/>
      <c r="M6720" s="124"/>
      <c r="N6720" s="193">
        <v>0</v>
      </c>
      <c r="O6720" s="193">
        <v>113141.76000000001</v>
      </c>
      <c r="P6720" s="124" t="s">
        <v>1314</v>
      </c>
    </row>
    <row r="6721" spans="1:16" ht="51">
      <c r="A6721" s="257" t="s">
        <v>619</v>
      </c>
      <c r="B6721" s="124"/>
      <c r="C6721" s="125" t="s">
        <v>713</v>
      </c>
      <c r="D6721" s="191">
        <v>43292</v>
      </c>
      <c r="E6721" s="124" t="s">
        <v>12707</v>
      </c>
      <c r="F6721" s="124" t="s">
        <v>3</v>
      </c>
      <c r="G6721" s="124">
        <v>1638957</v>
      </c>
      <c r="H6721" s="124"/>
      <c r="I6721" s="128" t="s">
        <v>14517</v>
      </c>
      <c r="J6721" s="124"/>
      <c r="K6721" s="124"/>
      <c r="L6721" s="124"/>
      <c r="M6721" s="124"/>
      <c r="N6721" s="193">
        <v>0</v>
      </c>
      <c r="O6721" s="193">
        <v>8541.5400000000009</v>
      </c>
      <c r="P6721" s="124" t="s">
        <v>1314</v>
      </c>
    </row>
    <row r="6722" spans="1:16" ht="51">
      <c r="A6722" s="257" t="s">
        <v>619</v>
      </c>
      <c r="B6722" s="124"/>
      <c r="C6722" s="125" t="s">
        <v>713</v>
      </c>
      <c r="D6722" s="191">
        <v>43292</v>
      </c>
      <c r="E6722" s="124" t="s">
        <v>12708</v>
      </c>
      <c r="F6722" s="124" t="s">
        <v>3</v>
      </c>
      <c r="G6722" s="124">
        <v>1638941</v>
      </c>
      <c r="H6722" s="124"/>
      <c r="I6722" s="128" t="s">
        <v>14518</v>
      </c>
      <c r="J6722" s="124"/>
      <c r="K6722" s="124"/>
      <c r="L6722" s="124"/>
      <c r="M6722" s="124"/>
      <c r="N6722" s="193">
        <v>0</v>
      </c>
      <c r="O6722" s="193">
        <v>465</v>
      </c>
      <c r="P6722" s="124" t="s">
        <v>1314</v>
      </c>
    </row>
    <row r="6723" spans="1:16" ht="51">
      <c r="A6723" s="257" t="s">
        <v>619</v>
      </c>
      <c r="B6723" s="124"/>
      <c r="C6723" s="125" t="s">
        <v>713</v>
      </c>
      <c r="D6723" s="191">
        <v>43292</v>
      </c>
      <c r="E6723" s="124" t="s">
        <v>12709</v>
      </c>
      <c r="F6723" s="124" t="s">
        <v>3</v>
      </c>
      <c r="G6723" s="124">
        <v>1638931</v>
      </c>
      <c r="H6723" s="124"/>
      <c r="I6723" s="128" t="s">
        <v>14519</v>
      </c>
      <c r="J6723" s="124"/>
      <c r="K6723" s="124"/>
      <c r="L6723" s="124"/>
      <c r="M6723" s="124"/>
      <c r="N6723" s="193">
        <v>0</v>
      </c>
      <c r="O6723" s="193">
        <v>613.35</v>
      </c>
      <c r="P6723" s="124" t="s">
        <v>1314</v>
      </c>
    </row>
    <row r="6724" spans="1:16" ht="89.25">
      <c r="A6724" s="257">
        <v>10</v>
      </c>
      <c r="B6724" s="124"/>
      <c r="C6724" s="125" t="s">
        <v>690</v>
      </c>
      <c r="D6724" s="191">
        <v>43292</v>
      </c>
      <c r="E6724" s="124" t="s">
        <v>12710</v>
      </c>
      <c r="F6724" s="124" t="s">
        <v>15</v>
      </c>
      <c r="G6724" s="124">
        <v>5432</v>
      </c>
      <c r="H6724" s="124"/>
      <c r="I6724" s="128" t="s">
        <v>14520</v>
      </c>
      <c r="J6724" s="124"/>
      <c r="K6724" s="124"/>
      <c r="L6724" s="124"/>
      <c r="M6724" s="124"/>
      <c r="N6724" s="193">
        <v>23190.07</v>
      </c>
      <c r="O6724" s="193">
        <v>0</v>
      </c>
      <c r="P6724" s="124" t="s">
        <v>1314</v>
      </c>
    </row>
    <row r="6725" spans="1:16" ht="102">
      <c r="A6725" s="257">
        <v>585</v>
      </c>
      <c r="B6725" s="124"/>
      <c r="C6725" s="125" t="s">
        <v>221</v>
      </c>
      <c r="D6725" s="191">
        <v>43292</v>
      </c>
      <c r="E6725" s="124" t="s">
        <v>12711</v>
      </c>
      <c r="F6725" s="124" t="s">
        <v>1257</v>
      </c>
      <c r="G6725" s="124">
        <v>5423</v>
      </c>
      <c r="H6725" s="124"/>
      <c r="I6725" s="128" t="s">
        <v>14521</v>
      </c>
      <c r="J6725" s="124"/>
      <c r="K6725" s="124"/>
      <c r="L6725" s="124"/>
      <c r="M6725" s="124"/>
      <c r="N6725" s="193">
        <v>26.66</v>
      </c>
      <c r="O6725" s="193">
        <v>0</v>
      </c>
      <c r="P6725" s="124" t="s">
        <v>1314</v>
      </c>
    </row>
    <row r="6726" spans="1:16" ht="89.25">
      <c r="A6726" s="257">
        <v>585</v>
      </c>
      <c r="B6726" s="124"/>
      <c r="C6726" s="125" t="s">
        <v>221</v>
      </c>
      <c r="D6726" s="191">
        <v>43292</v>
      </c>
      <c r="E6726" s="124" t="s">
        <v>12712</v>
      </c>
      <c r="F6726" s="124" t="s">
        <v>15</v>
      </c>
      <c r="G6726" s="124">
        <v>5423</v>
      </c>
      <c r="H6726" s="124"/>
      <c r="I6726" s="128" t="s">
        <v>14522</v>
      </c>
      <c r="J6726" s="124"/>
      <c r="K6726" s="124"/>
      <c r="L6726" s="124"/>
      <c r="M6726" s="124"/>
      <c r="N6726" s="193">
        <v>271.85000000000002</v>
      </c>
      <c r="O6726" s="193">
        <v>0</v>
      </c>
      <c r="P6726" s="124" t="s">
        <v>1314</v>
      </c>
    </row>
    <row r="6727" spans="1:16" ht="63.75">
      <c r="A6727" s="257">
        <v>10</v>
      </c>
      <c r="B6727" s="124"/>
      <c r="C6727" s="125" t="s">
        <v>690</v>
      </c>
      <c r="D6727" s="191">
        <v>43292</v>
      </c>
      <c r="E6727" s="124" t="s">
        <v>12713</v>
      </c>
      <c r="F6727" s="124" t="s">
        <v>6</v>
      </c>
      <c r="G6727" s="124">
        <v>781256</v>
      </c>
      <c r="H6727" s="124"/>
      <c r="I6727" s="128" t="s">
        <v>14523</v>
      </c>
      <c r="J6727" s="124"/>
      <c r="K6727" s="124"/>
      <c r="L6727" s="124"/>
      <c r="M6727" s="124"/>
      <c r="N6727" s="193">
        <v>0</v>
      </c>
      <c r="O6727" s="193">
        <v>542276.14</v>
      </c>
      <c r="P6727" s="124" t="s">
        <v>1314</v>
      </c>
    </row>
    <row r="6728" spans="1:16" ht="63.75">
      <c r="A6728" s="257">
        <v>10</v>
      </c>
      <c r="B6728" s="124"/>
      <c r="C6728" s="125" t="s">
        <v>690</v>
      </c>
      <c r="D6728" s="191">
        <v>43292</v>
      </c>
      <c r="E6728" s="124" t="s">
        <v>12714</v>
      </c>
      <c r="F6728" s="124" t="s">
        <v>15</v>
      </c>
      <c r="G6728" s="124">
        <v>781257</v>
      </c>
      <c r="H6728" s="124"/>
      <c r="I6728" s="128" t="s">
        <v>14524</v>
      </c>
      <c r="J6728" s="124"/>
      <c r="K6728" s="124"/>
      <c r="L6728" s="124"/>
      <c r="M6728" s="124"/>
      <c r="N6728" s="193">
        <v>50</v>
      </c>
      <c r="O6728" s="193">
        <v>0</v>
      </c>
      <c r="P6728" s="124" t="s">
        <v>1314</v>
      </c>
    </row>
    <row r="6729" spans="1:16" ht="51">
      <c r="A6729" s="257">
        <v>513</v>
      </c>
      <c r="B6729" s="124"/>
      <c r="C6729" s="125" t="s">
        <v>201</v>
      </c>
      <c r="D6729" s="191">
        <v>43292</v>
      </c>
      <c r="E6729" s="124" t="s">
        <v>12715</v>
      </c>
      <c r="F6729" s="124" t="s">
        <v>15</v>
      </c>
      <c r="G6729" s="124">
        <v>781392</v>
      </c>
      <c r="H6729" s="124"/>
      <c r="I6729" s="128" t="s">
        <v>6114</v>
      </c>
      <c r="J6729" s="124"/>
      <c r="K6729" s="124"/>
      <c r="L6729" s="124"/>
      <c r="M6729" s="124"/>
      <c r="N6729" s="193">
        <v>50</v>
      </c>
      <c r="O6729" s="193">
        <v>0</v>
      </c>
      <c r="P6729" s="124" t="s">
        <v>1314</v>
      </c>
    </row>
    <row r="6730" spans="1:16" ht="51">
      <c r="A6730" s="257">
        <v>513</v>
      </c>
      <c r="B6730" s="124"/>
      <c r="C6730" s="125" t="s">
        <v>201</v>
      </c>
      <c r="D6730" s="191">
        <v>43292</v>
      </c>
      <c r="E6730" s="124" t="s">
        <v>12716</v>
      </c>
      <c r="F6730" s="124" t="s">
        <v>15</v>
      </c>
      <c r="G6730" s="124">
        <v>781389</v>
      </c>
      <c r="H6730" s="124"/>
      <c r="I6730" s="128" t="s">
        <v>14525</v>
      </c>
      <c r="J6730" s="124"/>
      <c r="K6730" s="124"/>
      <c r="L6730" s="124"/>
      <c r="M6730" s="124"/>
      <c r="N6730" s="193">
        <v>50</v>
      </c>
      <c r="O6730" s="193">
        <v>0</v>
      </c>
      <c r="P6730" s="124" t="s">
        <v>1314</v>
      </c>
    </row>
    <row r="6731" spans="1:16" ht="51">
      <c r="A6731" s="257">
        <v>513</v>
      </c>
      <c r="B6731" s="124"/>
      <c r="C6731" s="125" t="s">
        <v>201</v>
      </c>
      <c r="D6731" s="191">
        <v>43292</v>
      </c>
      <c r="E6731" s="124" t="s">
        <v>12717</v>
      </c>
      <c r="F6731" s="124" t="s">
        <v>15</v>
      </c>
      <c r="G6731" s="124">
        <v>781382</v>
      </c>
      <c r="H6731" s="124"/>
      <c r="I6731" s="128" t="s">
        <v>14525</v>
      </c>
      <c r="J6731" s="124"/>
      <c r="K6731" s="124"/>
      <c r="L6731" s="124"/>
      <c r="M6731" s="124"/>
      <c r="N6731" s="193">
        <v>50</v>
      </c>
      <c r="O6731" s="193">
        <v>0</v>
      </c>
      <c r="P6731" s="124" t="s">
        <v>1314</v>
      </c>
    </row>
    <row r="6732" spans="1:16" ht="76.5">
      <c r="A6732" s="257">
        <v>291</v>
      </c>
      <c r="B6732" s="124"/>
      <c r="C6732" s="125" t="s">
        <v>794</v>
      </c>
      <c r="D6732" s="191">
        <v>43292</v>
      </c>
      <c r="E6732" s="124" t="s">
        <v>12718</v>
      </c>
      <c r="F6732" s="124" t="s">
        <v>11</v>
      </c>
      <c r="G6732" s="124">
        <v>781398</v>
      </c>
      <c r="H6732" s="124"/>
      <c r="I6732" s="128" t="s">
        <v>14526</v>
      </c>
      <c r="J6732" s="124"/>
      <c r="K6732" s="124"/>
      <c r="L6732" s="124"/>
      <c r="M6732" s="124"/>
      <c r="N6732" s="193">
        <v>50</v>
      </c>
      <c r="O6732" s="193">
        <v>0</v>
      </c>
      <c r="P6732" s="124" t="s">
        <v>1314</v>
      </c>
    </row>
    <row r="6733" spans="1:16" ht="89.25">
      <c r="A6733" s="257">
        <v>526</v>
      </c>
      <c r="B6733" s="124"/>
      <c r="C6733" s="125" t="s">
        <v>846</v>
      </c>
      <c r="D6733" s="191">
        <v>43292</v>
      </c>
      <c r="E6733" s="124" t="s">
        <v>12719</v>
      </c>
      <c r="F6733" s="124" t="s">
        <v>15</v>
      </c>
      <c r="G6733" s="124">
        <v>5445</v>
      </c>
      <c r="H6733" s="124"/>
      <c r="I6733" s="128" t="s">
        <v>14527</v>
      </c>
      <c r="J6733" s="124"/>
      <c r="K6733" s="124"/>
      <c r="L6733" s="124"/>
      <c r="M6733" s="124"/>
      <c r="N6733" s="193">
        <v>376.47</v>
      </c>
      <c r="O6733" s="193">
        <v>0</v>
      </c>
      <c r="P6733" s="124" t="s">
        <v>1314</v>
      </c>
    </row>
    <row r="6734" spans="1:16" ht="89.25">
      <c r="A6734" s="257">
        <v>25</v>
      </c>
      <c r="B6734" s="124"/>
      <c r="C6734" s="125" t="s">
        <v>694</v>
      </c>
      <c r="D6734" s="191">
        <v>43292</v>
      </c>
      <c r="E6734" s="124" t="s">
        <v>12720</v>
      </c>
      <c r="F6734" s="124" t="s">
        <v>15</v>
      </c>
      <c r="G6734" s="124">
        <v>5441</v>
      </c>
      <c r="H6734" s="124"/>
      <c r="I6734" s="128" t="s">
        <v>14528</v>
      </c>
      <c r="J6734" s="124"/>
      <c r="K6734" s="124"/>
      <c r="L6734" s="124"/>
      <c r="M6734" s="124"/>
      <c r="N6734" s="193">
        <v>362.2</v>
      </c>
      <c r="O6734" s="193">
        <v>0</v>
      </c>
      <c r="P6734" s="124" t="s">
        <v>1314</v>
      </c>
    </row>
    <row r="6735" spans="1:16" ht="89.25">
      <c r="A6735" s="257">
        <v>526</v>
      </c>
      <c r="B6735" s="124"/>
      <c r="C6735" s="125" t="s">
        <v>846</v>
      </c>
      <c r="D6735" s="191">
        <v>43292</v>
      </c>
      <c r="E6735" s="124" t="s">
        <v>12721</v>
      </c>
      <c r="F6735" s="124" t="s">
        <v>15</v>
      </c>
      <c r="G6735" s="124">
        <v>5444</v>
      </c>
      <c r="H6735" s="124"/>
      <c r="I6735" s="128" t="s">
        <v>14529</v>
      </c>
      <c r="J6735" s="124"/>
      <c r="K6735" s="124"/>
      <c r="L6735" s="124"/>
      <c r="M6735" s="124"/>
      <c r="N6735" s="193">
        <v>486.78</v>
      </c>
      <c r="O6735" s="193">
        <v>0</v>
      </c>
      <c r="P6735" s="124" t="s">
        <v>1314</v>
      </c>
    </row>
    <row r="6736" spans="1:16" ht="89.25">
      <c r="A6736" s="257">
        <v>25</v>
      </c>
      <c r="B6736" s="124"/>
      <c r="C6736" s="125" t="s">
        <v>694</v>
      </c>
      <c r="D6736" s="191">
        <v>43292</v>
      </c>
      <c r="E6736" s="124" t="s">
        <v>12722</v>
      </c>
      <c r="F6736" s="124" t="s">
        <v>15</v>
      </c>
      <c r="G6736" s="124">
        <v>5440</v>
      </c>
      <c r="H6736" s="124"/>
      <c r="I6736" s="128" t="s">
        <v>14530</v>
      </c>
      <c r="J6736" s="124"/>
      <c r="K6736" s="124"/>
      <c r="L6736" s="124"/>
      <c r="M6736" s="124"/>
      <c r="N6736" s="193">
        <v>373.31</v>
      </c>
      <c r="O6736" s="193">
        <v>0</v>
      </c>
      <c r="P6736" s="124" t="s">
        <v>1314</v>
      </c>
    </row>
    <row r="6737" spans="1:16" ht="102">
      <c r="A6737" s="257">
        <v>41</v>
      </c>
      <c r="B6737" s="124"/>
      <c r="C6737" s="125" t="s">
        <v>697</v>
      </c>
      <c r="D6737" s="191">
        <v>43292</v>
      </c>
      <c r="E6737" s="124" t="s">
        <v>12723</v>
      </c>
      <c r="F6737" s="124" t="s">
        <v>15</v>
      </c>
      <c r="G6737" s="124">
        <v>5434</v>
      </c>
      <c r="H6737" s="124"/>
      <c r="I6737" s="128" t="s">
        <v>14531</v>
      </c>
      <c r="J6737" s="124"/>
      <c r="K6737" s="124"/>
      <c r="L6737" s="124"/>
      <c r="M6737" s="124"/>
      <c r="N6737" s="193">
        <v>270</v>
      </c>
      <c r="O6737" s="193">
        <v>0</v>
      </c>
      <c r="P6737" s="124" t="s">
        <v>1314</v>
      </c>
    </row>
    <row r="6738" spans="1:16" ht="102">
      <c r="A6738" s="257">
        <v>41</v>
      </c>
      <c r="B6738" s="124"/>
      <c r="C6738" s="125" t="s">
        <v>697</v>
      </c>
      <c r="D6738" s="191">
        <v>43292</v>
      </c>
      <c r="E6738" s="124" t="s">
        <v>12724</v>
      </c>
      <c r="F6738" s="124" t="s">
        <v>15</v>
      </c>
      <c r="G6738" s="124">
        <v>5435</v>
      </c>
      <c r="H6738" s="124"/>
      <c r="I6738" s="128" t="s">
        <v>14532</v>
      </c>
      <c r="J6738" s="124"/>
      <c r="K6738" s="124"/>
      <c r="L6738" s="124"/>
      <c r="M6738" s="124"/>
      <c r="N6738" s="193">
        <v>270</v>
      </c>
      <c r="O6738" s="193">
        <v>0</v>
      </c>
      <c r="P6738" s="124" t="s">
        <v>1314</v>
      </c>
    </row>
    <row r="6739" spans="1:16" ht="102">
      <c r="A6739" s="257">
        <v>41</v>
      </c>
      <c r="B6739" s="124"/>
      <c r="C6739" s="125" t="s">
        <v>697</v>
      </c>
      <c r="D6739" s="191">
        <v>43292</v>
      </c>
      <c r="E6739" s="124" t="s">
        <v>12725</v>
      </c>
      <c r="F6739" s="124" t="s">
        <v>15</v>
      </c>
      <c r="G6739" s="124">
        <v>5436</v>
      </c>
      <c r="H6739" s="124"/>
      <c r="I6739" s="128" t="s">
        <v>14533</v>
      </c>
      <c r="J6739" s="124"/>
      <c r="K6739" s="124"/>
      <c r="L6739" s="124"/>
      <c r="M6739" s="124"/>
      <c r="N6739" s="193">
        <v>270</v>
      </c>
      <c r="O6739" s="193">
        <v>0</v>
      </c>
      <c r="P6739" s="124" t="s">
        <v>1314</v>
      </c>
    </row>
    <row r="6740" spans="1:16" ht="102">
      <c r="A6740" s="257">
        <v>41</v>
      </c>
      <c r="B6740" s="124"/>
      <c r="C6740" s="125" t="s">
        <v>697</v>
      </c>
      <c r="D6740" s="191">
        <v>43292</v>
      </c>
      <c r="E6740" s="124" t="s">
        <v>12726</v>
      </c>
      <c r="F6740" s="124" t="s">
        <v>15</v>
      </c>
      <c r="G6740" s="124">
        <v>5446</v>
      </c>
      <c r="H6740" s="124"/>
      <c r="I6740" s="128" t="s">
        <v>14534</v>
      </c>
      <c r="J6740" s="124"/>
      <c r="K6740" s="124"/>
      <c r="L6740" s="124"/>
      <c r="M6740" s="124"/>
      <c r="N6740" s="193">
        <v>270</v>
      </c>
      <c r="O6740" s="193">
        <v>0</v>
      </c>
      <c r="P6740" s="124" t="s">
        <v>1314</v>
      </c>
    </row>
    <row r="6741" spans="1:16" ht="89.25">
      <c r="A6741" s="257">
        <v>513</v>
      </c>
      <c r="B6741" s="124"/>
      <c r="C6741" s="125" t="s">
        <v>201</v>
      </c>
      <c r="D6741" s="191">
        <v>43292</v>
      </c>
      <c r="E6741" s="124" t="s">
        <v>12727</v>
      </c>
      <c r="F6741" s="124" t="s">
        <v>15</v>
      </c>
      <c r="G6741" s="124">
        <v>5437</v>
      </c>
      <c r="H6741" s="124"/>
      <c r="I6741" s="128" t="s">
        <v>14535</v>
      </c>
      <c r="J6741" s="124"/>
      <c r="K6741" s="124"/>
      <c r="L6741" s="124"/>
      <c r="M6741" s="124"/>
      <c r="N6741" s="193">
        <v>12691.13</v>
      </c>
      <c r="O6741" s="193">
        <v>0</v>
      </c>
      <c r="P6741" s="124" t="s">
        <v>1314</v>
      </c>
    </row>
    <row r="6742" spans="1:16" ht="76.5">
      <c r="A6742" s="257">
        <v>287</v>
      </c>
      <c r="B6742" s="124"/>
      <c r="C6742" s="125" t="s">
        <v>790</v>
      </c>
      <c r="D6742" s="191">
        <v>43292</v>
      </c>
      <c r="E6742" s="124" t="s">
        <v>12728</v>
      </c>
      <c r="F6742" s="124" t="s">
        <v>11</v>
      </c>
      <c r="G6742" s="124">
        <v>782068</v>
      </c>
      <c r="H6742" s="124"/>
      <c r="I6742" s="128" t="s">
        <v>14536</v>
      </c>
      <c r="J6742" s="124"/>
      <c r="K6742" s="124"/>
      <c r="L6742" s="124"/>
      <c r="M6742" s="124"/>
      <c r="N6742" s="193">
        <v>50</v>
      </c>
      <c r="O6742" s="193">
        <v>0</v>
      </c>
      <c r="P6742" s="124" t="s">
        <v>1314</v>
      </c>
    </row>
    <row r="6743" spans="1:16" ht="51">
      <c r="A6743" s="257">
        <v>513</v>
      </c>
      <c r="B6743" s="124"/>
      <c r="C6743" s="125" t="s">
        <v>201</v>
      </c>
      <c r="D6743" s="191">
        <v>43292</v>
      </c>
      <c r="E6743" s="124" t="s">
        <v>12729</v>
      </c>
      <c r="F6743" s="124" t="s">
        <v>11</v>
      </c>
      <c r="G6743" s="124">
        <v>927053</v>
      </c>
      <c r="H6743" s="124"/>
      <c r="I6743" s="128" t="s">
        <v>14537</v>
      </c>
      <c r="J6743" s="124"/>
      <c r="K6743" s="124"/>
      <c r="L6743" s="124"/>
      <c r="M6743" s="124"/>
      <c r="N6743" s="193">
        <v>50</v>
      </c>
      <c r="O6743" s="193">
        <v>0</v>
      </c>
      <c r="P6743" s="124" t="s">
        <v>1314</v>
      </c>
    </row>
    <row r="6744" spans="1:16" ht="76.5">
      <c r="A6744" s="257">
        <v>132</v>
      </c>
      <c r="B6744" s="124"/>
      <c r="C6744" s="125" t="s">
        <v>728</v>
      </c>
      <c r="D6744" s="191">
        <v>43292</v>
      </c>
      <c r="E6744" s="124" t="s">
        <v>12730</v>
      </c>
      <c r="F6744" s="124" t="s">
        <v>11</v>
      </c>
      <c r="G6744" s="124">
        <v>927033</v>
      </c>
      <c r="H6744" s="124"/>
      <c r="I6744" s="128" t="s">
        <v>14538</v>
      </c>
      <c r="J6744" s="124"/>
      <c r="K6744" s="124"/>
      <c r="L6744" s="124"/>
      <c r="M6744" s="124"/>
      <c r="N6744" s="193">
        <v>2324.4299999999998</v>
      </c>
      <c r="O6744" s="193">
        <v>0</v>
      </c>
      <c r="P6744" s="124" t="s">
        <v>1314</v>
      </c>
    </row>
    <row r="6745" spans="1:16" ht="63.75">
      <c r="A6745" s="257">
        <v>10</v>
      </c>
      <c r="B6745" s="124"/>
      <c r="C6745" s="125" t="s">
        <v>690</v>
      </c>
      <c r="D6745" s="191">
        <v>43292</v>
      </c>
      <c r="E6745" s="124" t="s">
        <v>12731</v>
      </c>
      <c r="F6745" s="124" t="s">
        <v>6</v>
      </c>
      <c r="G6745" s="124">
        <v>782069</v>
      </c>
      <c r="H6745" s="124"/>
      <c r="I6745" s="128" t="s">
        <v>14539</v>
      </c>
      <c r="J6745" s="124"/>
      <c r="K6745" s="124"/>
      <c r="L6745" s="124"/>
      <c r="M6745" s="124"/>
      <c r="N6745" s="193">
        <v>0</v>
      </c>
      <c r="O6745" s="193">
        <v>20003.689999999999</v>
      </c>
      <c r="P6745" s="124" t="s">
        <v>1314</v>
      </c>
    </row>
    <row r="6746" spans="1:16" ht="63.75">
      <c r="A6746" s="257">
        <v>10</v>
      </c>
      <c r="B6746" s="124"/>
      <c r="C6746" s="125" t="s">
        <v>690</v>
      </c>
      <c r="D6746" s="191">
        <v>43292</v>
      </c>
      <c r="E6746" s="124" t="s">
        <v>12732</v>
      </c>
      <c r="F6746" s="124" t="s">
        <v>15</v>
      </c>
      <c r="G6746" s="124">
        <v>782070</v>
      </c>
      <c r="H6746" s="124"/>
      <c r="I6746" s="128" t="s">
        <v>14540</v>
      </c>
      <c r="J6746" s="124"/>
      <c r="K6746" s="124"/>
      <c r="L6746" s="124"/>
      <c r="M6746" s="124"/>
      <c r="N6746" s="193">
        <v>50</v>
      </c>
      <c r="O6746" s="193">
        <v>0</v>
      </c>
      <c r="P6746" s="124" t="s">
        <v>1314</v>
      </c>
    </row>
    <row r="6747" spans="1:16" ht="76.5">
      <c r="A6747" s="257">
        <v>16</v>
      </c>
      <c r="B6747" s="124"/>
      <c r="C6747" s="125" t="s">
        <v>692</v>
      </c>
      <c r="D6747" s="191">
        <v>43292</v>
      </c>
      <c r="E6747" s="124" t="s">
        <v>12733</v>
      </c>
      <c r="F6747" s="124" t="s">
        <v>11</v>
      </c>
      <c r="G6747" s="124">
        <v>927061</v>
      </c>
      <c r="H6747" s="124"/>
      <c r="I6747" s="128" t="s">
        <v>14541</v>
      </c>
      <c r="J6747" s="124"/>
      <c r="K6747" s="124"/>
      <c r="L6747" s="124"/>
      <c r="M6747" s="124"/>
      <c r="N6747" s="193">
        <v>50</v>
      </c>
      <c r="O6747" s="193">
        <v>0</v>
      </c>
      <c r="P6747" s="124" t="s">
        <v>1314</v>
      </c>
    </row>
    <row r="6748" spans="1:16" ht="63.75">
      <c r="A6748" s="257">
        <v>16</v>
      </c>
      <c r="B6748" s="124"/>
      <c r="C6748" s="125" t="s">
        <v>692</v>
      </c>
      <c r="D6748" s="191">
        <v>43292</v>
      </c>
      <c r="E6748" s="124" t="s">
        <v>12734</v>
      </c>
      <c r="F6748" s="124" t="s">
        <v>13</v>
      </c>
      <c r="G6748" s="124">
        <v>927061</v>
      </c>
      <c r="H6748" s="124"/>
      <c r="I6748" s="128" t="s">
        <v>14542</v>
      </c>
      <c r="J6748" s="124"/>
      <c r="K6748" s="124"/>
      <c r="L6748" s="124"/>
      <c r="M6748" s="124"/>
      <c r="N6748" s="193">
        <v>40.86</v>
      </c>
      <c r="O6748" s="193">
        <v>0</v>
      </c>
      <c r="P6748" s="124" t="s">
        <v>1314</v>
      </c>
    </row>
    <row r="6749" spans="1:16" ht="76.5">
      <c r="A6749" s="257">
        <v>376</v>
      </c>
      <c r="B6749" s="124"/>
      <c r="C6749" s="125" t="s">
        <v>1272</v>
      </c>
      <c r="D6749" s="191">
        <v>43292</v>
      </c>
      <c r="E6749" s="124" t="s">
        <v>12735</v>
      </c>
      <c r="F6749" s="124" t="s">
        <v>11</v>
      </c>
      <c r="G6749" s="124">
        <v>927058</v>
      </c>
      <c r="H6749" s="124"/>
      <c r="I6749" s="128" t="s">
        <v>14543</v>
      </c>
      <c r="J6749" s="124"/>
      <c r="K6749" s="124"/>
      <c r="L6749" s="124"/>
      <c r="M6749" s="124"/>
      <c r="N6749" s="193">
        <v>50</v>
      </c>
      <c r="O6749" s="193">
        <v>0</v>
      </c>
      <c r="P6749" s="124" t="s">
        <v>1314</v>
      </c>
    </row>
    <row r="6750" spans="1:16" ht="63.75">
      <c r="A6750" s="257">
        <v>376</v>
      </c>
      <c r="B6750" s="124"/>
      <c r="C6750" s="125" t="s">
        <v>1272</v>
      </c>
      <c r="D6750" s="191">
        <v>43292</v>
      </c>
      <c r="E6750" s="124" t="s">
        <v>12736</v>
      </c>
      <c r="F6750" s="124" t="s">
        <v>13</v>
      </c>
      <c r="G6750" s="124">
        <v>927058</v>
      </c>
      <c r="H6750" s="124"/>
      <c r="I6750" s="128" t="s">
        <v>14544</v>
      </c>
      <c r="J6750" s="124"/>
      <c r="K6750" s="124"/>
      <c r="L6750" s="124"/>
      <c r="M6750" s="124"/>
      <c r="N6750" s="193">
        <v>143.1</v>
      </c>
      <c r="O6750" s="193">
        <v>0</v>
      </c>
      <c r="P6750" s="124" t="s">
        <v>1314</v>
      </c>
    </row>
    <row r="6751" spans="1:16" ht="76.5">
      <c r="A6751" s="257">
        <v>597</v>
      </c>
      <c r="B6751" s="124"/>
      <c r="C6751" s="125" t="s">
        <v>3556</v>
      </c>
      <c r="D6751" s="191">
        <v>43292</v>
      </c>
      <c r="E6751" s="124" t="s">
        <v>12737</v>
      </c>
      <c r="F6751" s="124" t="s">
        <v>13</v>
      </c>
      <c r="G6751" s="124">
        <v>927040</v>
      </c>
      <c r="H6751" s="124"/>
      <c r="I6751" s="128" t="s">
        <v>14545</v>
      </c>
      <c r="J6751" s="124"/>
      <c r="K6751" s="124"/>
      <c r="L6751" s="124"/>
      <c r="M6751" s="124"/>
      <c r="N6751" s="193">
        <v>348</v>
      </c>
      <c r="O6751" s="193">
        <v>0</v>
      </c>
      <c r="P6751" s="124" t="s">
        <v>1314</v>
      </c>
    </row>
    <row r="6752" spans="1:16" ht="76.5">
      <c r="A6752" s="257">
        <v>597</v>
      </c>
      <c r="B6752" s="124"/>
      <c r="C6752" s="125" t="s">
        <v>3556</v>
      </c>
      <c r="D6752" s="191">
        <v>43292</v>
      </c>
      <c r="E6752" s="124" t="s">
        <v>12738</v>
      </c>
      <c r="F6752" s="124" t="s">
        <v>11</v>
      </c>
      <c r="G6752" s="124">
        <v>927040</v>
      </c>
      <c r="H6752" s="124"/>
      <c r="I6752" s="128" t="s">
        <v>14546</v>
      </c>
      <c r="J6752" s="124"/>
      <c r="K6752" s="124"/>
      <c r="L6752" s="124"/>
      <c r="M6752" s="124"/>
      <c r="N6752" s="193">
        <v>50</v>
      </c>
      <c r="O6752" s="193">
        <v>0</v>
      </c>
      <c r="P6752" s="124" t="s">
        <v>1314</v>
      </c>
    </row>
    <row r="6753" spans="1:16" ht="76.5">
      <c r="A6753" s="257" t="s">
        <v>619</v>
      </c>
      <c r="B6753" s="124"/>
      <c r="C6753" s="125" t="s">
        <v>713</v>
      </c>
      <c r="D6753" s="191">
        <v>43292</v>
      </c>
      <c r="E6753" s="124" t="s">
        <v>12739</v>
      </c>
      <c r="F6753" s="124" t="s">
        <v>13</v>
      </c>
      <c r="G6753" s="124">
        <v>927057</v>
      </c>
      <c r="H6753" s="124"/>
      <c r="I6753" s="128" t="s">
        <v>14547</v>
      </c>
      <c r="J6753" s="124"/>
      <c r="K6753" s="124"/>
      <c r="L6753" s="124"/>
      <c r="M6753" s="124"/>
      <c r="N6753" s="193">
        <v>102.17</v>
      </c>
      <c r="O6753" s="193">
        <v>0</v>
      </c>
      <c r="P6753" s="124" t="s">
        <v>1314</v>
      </c>
    </row>
    <row r="6754" spans="1:16" ht="63.75">
      <c r="A6754" s="257">
        <v>865</v>
      </c>
      <c r="B6754" s="124"/>
      <c r="C6754" s="125" t="s">
        <v>876</v>
      </c>
      <c r="D6754" s="191">
        <v>43292</v>
      </c>
      <c r="E6754" s="124" t="s">
        <v>12740</v>
      </c>
      <c r="F6754" s="124" t="s">
        <v>11</v>
      </c>
      <c r="G6754" s="124">
        <v>927057</v>
      </c>
      <c r="H6754" s="124"/>
      <c r="I6754" s="128" t="s">
        <v>14548</v>
      </c>
      <c r="J6754" s="124"/>
      <c r="K6754" s="124"/>
      <c r="L6754" s="124"/>
      <c r="M6754" s="124"/>
      <c r="N6754" s="193">
        <v>50</v>
      </c>
      <c r="O6754" s="193">
        <v>0</v>
      </c>
      <c r="P6754" s="124" t="s">
        <v>1314</v>
      </c>
    </row>
    <row r="6755" spans="1:16" ht="63.75">
      <c r="A6755" s="257">
        <v>35</v>
      </c>
      <c r="B6755" s="124"/>
      <c r="C6755" s="125" t="s">
        <v>696</v>
      </c>
      <c r="D6755" s="191">
        <v>43293</v>
      </c>
      <c r="E6755" s="124" t="s">
        <v>12741</v>
      </c>
      <c r="F6755" s="124" t="s">
        <v>3</v>
      </c>
      <c r="G6755" s="124">
        <v>1639472</v>
      </c>
      <c r="H6755" s="124"/>
      <c r="I6755" s="128" t="s">
        <v>14549</v>
      </c>
      <c r="J6755" s="124"/>
      <c r="K6755" s="124"/>
      <c r="L6755" s="124"/>
      <c r="M6755" s="124"/>
      <c r="N6755" s="193">
        <v>0</v>
      </c>
      <c r="O6755" s="193">
        <v>34.18</v>
      </c>
      <c r="P6755" s="124" t="s">
        <v>1314</v>
      </c>
    </row>
    <row r="6756" spans="1:16" ht="51">
      <c r="A6756" s="257">
        <v>373</v>
      </c>
      <c r="B6756" s="124"/>
      <c r="C6756" s="125" t="s">
        <v>1269</v>
      </c>
      <c r="D6756" s="191">
        <v>43293</v>
      </c>
      <c r="E6756" s="124" t="s">
        <v>12742</v>
      </c>
      <c r="F6756" s="124" t="s">
        <v>3</v>
      </c>
      <c r="G6756" s="124">
        <v>1639489</v>
      </c>
      <c r="H6756" s="124"/>
      <c r="I6756" s="128" t="s">
        <v>14550</v>
      </c>
      <c r="J6756" s="124"/>
      <c r="K6756" s="124"/>
      <c r="L6756" s="124"/>
      <c r="M6756" s="124"/>
      <c r="N6756" s="193">
        <v>0</v>
      </c>
      <c r="O6756" s="193">
        <v>24054.47</v>
      </c>
      <c r="P6756" s="124" t="s">
        <v>1314</v>
      </c>
    </row>
    <row r="6757" spans="1:16" ht="51">
      <c r="A6757" s="257">
        <v>309</v>
      </c>
      <c r="B6757" s="124"/>
      <c r="C6757" s="125" t="s">
        <v>806</v>
      </c>
      <c r="D6757" s="191">
        <v>43293</v>
      </c>
      <c r="E6757" s="124" t="s">
        <v>12743</v>
      </c>
      <c r="F6757" s="124" t="s">
        <v>3</v>
      </c>
      <c r="G6757" s="124">
        <v>1639521</v>
      </c>
      <c r="H6757" s="124"/>
      <c r="I6757" s="128" t="s">
        <v>14551</v>
      </c>
      <c r="J6757" s="124"/>
      <c r="K6757" s="124"/>
      <c r="L6757" s="124"/>
      <c r="M6757" s="124"/>
      <c r="N6757" s="193">
        <v>0</v>
      </c>
      <c r="O6757" s="193">
        <v>48</v>
      </c>
      <c r="P6757" s="124" t="s">
        <v>1314</v>
      </c>
    </row>
    <row r="6758" spans="1:16" ht="51">
      <c r="A6758" s="257">
        <v>309</v>
      </c>
      <c r="B6758" s="124"/>
      <c r="C6758" s="125" t="s">
        <v>806</v>
      </c>
      <c r="D6758" s="191">
        <v>43293</v>
      </c>
      <c r="E6758" s="124" t="s">
        <v>12744</v>
      </c>
      <c r="F6758" s="124" t="s">
        <v>3</v>
      </c>
      <c r="G6758" s="124">
        <v>1639524</v>
      </c>
      <c r="H6758" s="124"/>
      <c r="I6758" s="128" t="s">
        <v>14552</v>
      </c>
      <c r="J6758" s="124"/>
      <c r="K6758" s="124"/>
      <c r="L6758" s="124"/>
      <c r="M6758" s="124"/>
      <c r="N6758" s="193">
        <v>0</v>
      </c>
      <c r="O6758" s="193">
        <v>48</v>
      </c>
      <c r="P6758" s="124" t="s">
        <v>1314</v>
      </c>
    </row>
    <row r="6759" spans="1:16" ht="51">
      <c r="A6759" s="257">
        <v>309</v>
      </c>
      <c r="B6759" s="124"/>
      <c r="C6759" s="125" t="s">
        <v>806</v>
      </c>
      <c r="D6759" s="191">
        <v>43293</v>
      </c>
      <c r="E6759" s="124" t="s">
        <v>12745</v>
      </c>
      <c r="F6759" s="124" t="s">
        <v>3</v>
      </c>
      <c r="G6759" s="124">
        <v>1639525</v>
      </c>
      <c r="H6759" s="124"/>
      <c r="I6759" s="128" t="s">
        <v>14553</v>
      </c>
      <c r="J6759" s="124"/>
      <c r="K6759" s="124"/>
      <c r="L6759" s="124"/>
      <c r="M6759" s="124"/>
      <c r="N6759" s="193">
        <v>0</v>
      </c>
      <c r="O6759" s="193">
        <v>48</v>
      </c>
      <c r="P6759" s="124" t="s">
        <v>1314</v>
      </c>
    </row>
    <row r="6760" spans="1:16" ht="51">
      <c r="A6760" s="257" t="s">
        <v>619</v>
      </c>
      <c r="B6760" s="124"/>
      <c r="C6760" s="125" t="s">
        <v>713</v>
      </c>
      <c r="D6760" s="191">
        <v>43293</v>
      </c>
      <c r="E6760" s="124" t="s">
        <v>12746</v>
      </c>
      <c r="F6760" s="124" t="s">
        <v>3</v>
      </c>
      <c r="G6760" s="124">
        <v>1639529</v>
      </c>
      <c r="H6760" s="124"/>
      <c r="I6760" s="128" t="s">
        <v>14554</v>
      </c>
      <c r="J6760" s="124"/>
      <c r="K6760" s="124"/>
      <c r="L6760" s="124"/>
      <c r="M6760" s="124"/>
      <c r="N6760" s="193">
        <v>0</v>
      </c>
      <c r="O6760" s="193">
        <v>3591.48</v>
      </c>
      <c r="P6760" s="124" t="s">
        <v>1314</v>
      </c>
    </row>
    <row r="6761" spans="1:16" ht="63.75">
      <c r="A6761" s="257">
        <v>266</v>
      </c>
      <c r="B6761" s="124"/>
      <c r="C6761" s="125" t="s">
        <v>781</v>
      </c>
      <c r="D6761" s="191">
        <v>43293</v>
      </c>
      <c r="E6761" s="124" t="s">
        <v>12747</v>
      </c>
      <c r="F6761" s="124" t="s">
        <v>3</v>
      </c>
      <c r="G6761" s="124">
        <v>1639378</v>
      </c>
      <c r="H6761" s="124"/>
      <c r="I6761" s="128" t="s">
        <v>14555</v>
      </c>
      <c r="J6761" s="124"/>
      <c r="K6761" s="124"/>
      <c r="L6761" s="124"/>
      <c r="M6761" s="124"/>
      <c r="N6761" s="193">
        <v>0</v>
      </c>
      <c r="O6761" s="193">
        <v>6864.1500000000005</v>
      </c>
      <c r="P6761" s="124" t="s">
        <v>1314</v>
      </c>
    </row>
    <row r="6762" spans="1:16" ht="51">
      <c r="A6762" s="257">
        <v>591</v>
      </c>
      <c r="B6762" s="124"/>
      <c r="C6762" s="125" t="s">
        <v>861</v>
      </c>
      <c r="D6762" s="191">
        <v>43293</v>
      </c>
      <c r="E6762" s="124" t="s">
        <v>12748</v>
      </c>
      <c r="F6762" s="124" t="s">
        <v>3</v>
      </c>
      <c r="G6762" s="124">
        <v>1639380</v>
      </c>
      <c r="H6762" s="124"/>
      <c r="I6762" s="128" t="s">
        <v>14556</v>
      </c>
      <c r="J6762" s="124"/>
      <c r="K6762" s="124"/>
      <c r="L6762" s="124"/>
      <c r="M6762" s="124"/>
      <c r="N6762" s="193">
        <v>0</v>
      </c>
      <c r="O6762" s="193">
        <v>306.67</v>
      </c>
      <c r="P6762" s="124" t="s">
        <v>1314</v>
      </c>
    </row>
    <row r="6763" spans="1:16" ht="51">
      <c r="A6763" s="257" t="s">
        <v>619</v>
      </c>
      <c r="B6763" s="124"/>
      <c r="C6763" s="125" t="s">
        <v>713</v>
      </c>
      <c r="D6763" s="191">
        <v>43293</v>
      </c>
      <c r="E6763" s="124" t="s">
        <v>12749</v>
      </c>
      <c r="F6763" s="124" t="s">
        <v>3</v>
      </c>
      <c r="G6763" s="124">
        <v>1639410</v>
      </c>
      <c r="H6763" s="124"/>
      <c r="I6763" s="128" t="s">
        <v>14557</v>
      </c>
      <c r="J6763" s="124"/>
      <c r="K6763" s="124"/>
      <c r="L6763" s="124"/>
      <c r="M6763" s="124"/>
      <c r="N6763" s="193">
        <v>0</v>
      </c>
      <c r="O6763" s="193">
        <v>195.5</v>
      </c>
      <c r="P6763" s="124" t="s">
        <v>1314</v>
      </c>
    </row>
    <row r="6764" spans="1:16" ht="51">
      <c r="A6764" s="257" t="s">
        <v>619</v>
      </c>
      <c r="B6764" s="124"/>
      <c r="C6764" s="125" t="s">
        <v>713</v>
      </c>
      <c r="D6764" s="191">
        <v>43293</v>
      </c>
      <c r="E6764" s="124" t="s">
        <v>12750</v>
      </c>
      <c r="F6764" s="124" t="s">
        <v>3</v>
      </c>
      <c r="G6764" s="124">
        <v>1639412</v>
      </c>
      <c r="H6764" s="124"/>
      <c r="I6764" s="128" t="s">
        <v>14558</v>
      </c>
      <c r="J6764" s="124"/>
      <c r="K6764" s="124"/>
      <c r="L6764" s="124"/>
      <c r="M6764" s="124"/>
      <c r="N6764" s="193">
        <v>0</v>
      </c>
      <c r="O6764" s="193">
        <v>93.5</v>
      </c>
      <c r="P6764" s="124" t="s">
        <v>1314</v>
      </c>
    </row>
    <row r="6765" spans="1:16" ht="51">
      <c r="A6765" s="257" t="s">
        <v>619</v>
      </c>
      <c r="B6765" s="124"/>
      <c r="C6765" s="125" t="s">
        <v>713</v>
      </c>
      <c r="D6765" s="191">
        <v>43293</v>
      </c>
      <c r="E6765" s="124" t="s">
        <v>12751</v>
      </c>
      <c r="F6765" s="124" t="s">
        <v>3</v>
      </c>
      <c r="G6765" s="124">
        <v>1639415</v>
      </c>
      <c r="H6765" s="124"/>
      <c r="I6765" s="128" t="s">
        <v>14559</v>
      </c>
      <c r="J6765" s="124"/>
      <c r="K6765" s="124"/>
      <c r="L6765" s="124"/>
      <c r="M6765" s="124"/>
      <c r="N6765" s="193">
        <v>0</v>
      </c>
      <c r="O6765" s="193">
        <v>93.5</v>
      </c>
      <c r="P6765" s="124" t="s">
        <v>1314</v>
      </c>
    </row>
    <row r="6766" spans="1:16" ht="51">
      <c r="A6766" s="257" t="s">
        <v>619</v>
      </c>
      <c r="B6766" s="124"/>
      <c r="C6766" s="125" t="s">
        <v>713</v>
      </c>
      <c r="D6766" s="191">
        <v>43293</v>
      </c>
      <c r="E6766" s="124" t="s">
        <v>12752</v>
      </c>
      <c r="F6766" s="124" t="s">
        <v>3</v>
      </c>
      <c r="G6766" s="124">
        <v>1639417</v>
      </c>
      <c r="H6766" s="124"/>
      <c r="I6766" s="128" t="s">
        <v>14560</v>
      </c>
      <c r="J6766" s="124"/>
      <c r="K6766" s="124"/>
      <c r="L6766" s="124"/>
      <c r="M6766" s="124"/>
      <c r="N6766" s="193">
        <v>0</v>
      </c>
      <c r="O6766" s="193">
        <v>93.5</v>
      </c>
      <c r="P6766" s="124" t="s">
        <v>1314</v>
      </c>
    </row>
    <row r="6767" spans="1:16" ht="51">
      <c r="A6767" s="257" t="s">
        <v>619</v>
      </c>
      <c r="B6767" s="124"/>
      <c r="C6767" s="125" t="s">
        <v>713</v>
      </c>
      <c r="D6767" s="191">
        <v>43293</v>
      </c>
      <c r="E6767" s="124" t="s">
        <v>12753</v>
      </c>
      <c r="F6767" s="124" t="s">
        <v>3</v>
      </c>
      <c r="G6767" s="124">
        <v>1639420</v>
      </c>
      <c r="H6767" s="124"/>
      <c r="I6767" s="128" t="s">
        <v>14561</v>
      </c>
      <c r="J6767" s="124"/>
      <c r="K6767" s="124"/>
      <c r="L6767" s="124"/>
      <c r="M6767" s="124"/>
      <c r="N6767" s="193">
        <v>0</v>
      </c>
      <c r="O6767" s="193">
        <v>195.5</v>
      </c>
      <c r="P6767" s="124" t="s">
        <v>1314</v>
      </c>
    </row>
    <row r="6768" spans="1:16" ht="51">
      <c r="A6768" s="257" t="s">
        <v>619</v>
      </c>
      <c r="B6768" s="124"/>
      <c r="C6768" s="125" t="s">
        <v>713</v>
      </c>
      <c r="D6768" s="191">
        <v>43293</v>
      </c>
      <c r="E6768" s="124" t="s">
        <v>12754</v>
      </c>
      <c r="F6768" s="124" t="s">
        <v>3</v>
      </c>
      <c r="G6768" s="124">
        <v>1639422</v>
      </c>
      <c r="H6768" s="124"/>
      <c r="I6768" s="128" t="s">
        <v>14562</v>
      </c>
      <c r="J6768" s="124"/>
      <c r="K6768" s="124"/>
      <c r="L6768" s="124"/>
      <c r="M6768" s="124"/>
      <c r="N6768" s="193">
        <v>0</v>
      </c>
      <c r="O6768" s="193">
        <v>195.5</v>
      </c>
      <c r="P6768" s="124" t="s">
        <v>1314</v>
      </c>
    </row>
    <row r="6769" spans="1:16" ht="51">
      <c r="A6769" s="257" t="s">
        <v>619</v>
      </c>
      <c r="B6769" s="124"/>
      <c r="C6769" s="125" t="s">
        <v>713</v>
      </c>
      <c r="D6769" s="191">
        <v>43293</v>
      </c>
      <c r="E6769" s="124" t="s">
        <v>12755</v>
      </c>
      <c r="F6769" s="124" t="s">
        <v>3</v>
      </c>
      <c r="G6769" s="124">
        <v>1639423</v>
      </c>
      <c r="H6769" s="124"/>
      <c r="I6769" s="128" t="s">
        <v>14563</v>
      </c>
      <c r="J6769" s="124"/>
      <c r="K6769" s="124"/>
      <c r="L6769" s="124"/>
      <c r="M6769" s="124"/>
      <c r="N6769" s="193">
        <v>0</v>
      </c>
      <c r="O6769" s="193">
        <v>93.5</v>
      </c>
      <c r="P6769" s="124" t="s">
        <v>1314</v>
      </c>
    </row>
    <row r="6770" spans="1:16" ht="51">
      <c r="A6770" s="257" t="s">
        <v>619</v>
      </c>
      <c r="B6770" s="124"/>
      <c r="C6770" s="125" t="s">
        <v>713</v>
      </c>
      <c r="D6770" s="191">
        <v>43293</v>
      </c>
      <c r="E6770" s="124" t="s">
        <v>12756</v>
      </c>
      <c r="F6770" s="124" t="s">
        <v>3</v>
      </c>
      <c r="G6770" s="124">
        <v>1639454</v>
      </c>
      <c r="H6770" s="124"/>
      <c r="I6770" s="128" t="s">
        <v>14564</v>
      </c>
      <c r="J6770" s="124"/>
      <c r="K6770" s="124"/>
      <c r="L6770" s="124"/>
      <c r="M6770" s="124"/>
      <c r="N6770" s="193">
        <v>0</v>
      </c>
      <c r="O6770" s="193">
        <v>446.31</v>
      </c>
      <c r="P6770" s="124" t="s">
        <v>1314</v>
      </c>
    </row>
    <row r="6771" spans="1:16" ht="51">
      <c r="A6771" s="257">
        <v>47</v>
      </c>
      <c r="B6771" s="124"/>
      <c r="C6771" s="125" t="s">
        <v>699</v>
      </c>
      <c r="D6771" s="191">
        <v>43293</v>
      </c>
      <c r="E6771" s="124" t="s">
        <v>12757</v>
      </c>
      <c r="F6771" s="124" t="s">
        <v>3</v>
      </c>
      <c r="G6771" s="124">
        <v>1639625</v>
      </c>
      <c r="H6771" s="124"/>
      <c r="I6771" s="128" t="s">
        <v>14565</v>
      </c>
      <c r="J6771" s="124"/>
      <c r="K6771" s="124"/>
      <c r="L6771" s="124"/>
      <c r="M6771" s="124"/>
      <c r="N6771" s="193">
        <v>0</v>
      </c>
      <c r="O6771" s="193">
        <v>1373</v>
      </c>
      <c r="P6771" s="124" t="s">
        <v>1314</v>
      </c>
    </row>
    <row r="6772" spans="1:16" ht="51">
      <c r="A6772" s="257">
        <v>660</v>
      </c>
      <c r="B6772" s="124"/>
      <c r="C6772" s="125" t="s">
        <v>233</v>
      </c>
      <c r="D6772" s="191">
        <v>43293</v>
      </c>
      <c r="E6772" s="124" t="s">
        <v>12758</v>
      </c>
      <c r="F6772" s="124" t="s">
        <v>3</v>
      </c>
      <c r="G6772" s="124">
        <v>1639628</v>
      </c>
      <c r="H6772" s="124"/>
      <c r="I6772" s="128" t="s">
        <v>14566</v>
      </c>
      <c r="J6772" s="124"/>
      <c r="K6772" s="124"/>
      <c r="L6772" s="124"/>
      <c r="M6772" s="124"/>
      <c r="N6772" s="193">
        <v>0</v>
      </c>
      <c r="O6772" s="193">
        <v>323</v>
      </c>
      <c r="P6772" s="124" t="s">
        <v>1314</v>
      </c>
    </row>
    <row r="6773" spans="1:16" ht="51">
      <c r="A6773" s="257">
        <v>16</v>
      </c>
      <c r="B6773" s="124"/>
      <c r="C6773" s="125" t="s">
        <v>692</v>
      </c>
      <c r="D6773" s="191">
        <v>43293</v>
      </c>
      <c r="E6773" s="124" t="s">
        <v>12759</v>
      </c>
      <c r="F6773" s="124" t="s">
        <v>3</v>
      </c>
      <c r="G6773" s="124">
        <v>1639537</v>
      </c>
      <c r="H6773" s="124"/>
      <c r="I6773" s="128" t="s">
        <v>14567</v>
      </c>
      <c r="J6773" s="124"/>
      <c r="K6773" s="124"/>
      <c r="L6773" s="124"/>
      <c r="M6773" s="124"/>
      <c r="N6773" s="193">
        <v>0</v>
      </c>
      <c r="O6773" s="193">
        <v>14192</v>
      </c>
      <c r="P6773" s="124" t="s">
        <v>1314</v>
      </c>
    </row>
    <row r="6774" spans="1:16" ht="51">
      <c r="A6774" s="257" t="s">
        <v>619</v>
      </c>
      <c r="B6774" s="124"/>
      <c r="C6774" s="125" t="s">
        <v>713</v>
      </c>
      <c r="D6774" s="191">
        <v>43293</v>
      </c>
      <c r="E6774" s="124" t="s">
        <v>12760</v>
      </c>
      <c r="F6774" s="124" t="s">
        <v>3</v>
      </c>
      <c r="G6774" s="124">
        <v>1639549</v>
      </c>
      <c r="H6774" s="124"/>
      <c r="I6774" s="128" t="s">
        <v>14568</v>
      </c>
      <c r="J6774" s="124"/>
      <c r="K6774" s="124"/>
      <c r="L6774" s="124"/>
      <c r="M6774" s="124"/>
      <c r="N6774" s="193">
        <v>0</v>
      </c>
      <c r="O6774" s="193">
        <v>875.99</v>
      </c>
      <c r="P6774" s="124" t="s">
        <v>1314</v>
      </c>
    </row>
    <row r="6775" spans="1:16" ht="51">
      <c r="A6775" s="257">
        <v>132</v>
      </c>
      <c r="B6775" s="124"/>
      <c r="C6775" s="125" t="s">
        <v>728</v>
      </c>
      <c r="D6775" s="191">
        <v>43293</v>
      </c>
      <c r="E6775" s="124" t="s">
        <v>12761</v>
      </c>
      <c r="F6775" s="124" t="s">
        <v>3</v>
      </c>
      <c r="G6775" s="124">
        <v>1639564</v>
      </c>
      <c r="H6775" s="124"/>
      <c r="I6775" s="128" t="s">
        <v>14569</v>
      </c>
      <c r="J6775" s="124"/>
      <c r="K6775" s="124"/>
      <c r="L6775" s="124"/>
      <c r="M6775" s="124"/>
      <c r="N6775" s="193">
        <v>0</v>
      </c>
      <c r="O6775" s="193">
        <v>653.70000000000005</v>
      </c>
      <c r="P6775" s="124" t="s">
        <v>1314</v>
      </c>
    </row>
    <row r="6776" spans="1:16" ht="51">
      <c r="A6776" s="257">
        <v>132</v>
      </c>
      <c r="B6776" s="124"/>
      <c r="C6776" s="125" t="s">
        <v>728</v>
      </c>
      <c r="D6776" s="191">
        <v>43293</v>
      </c>
      <c r="E6776" s="124" t="s">
        <v>12762</v>
      </c>
      <c r="F6776" s="124" t="s">
        <v>3</v>
      </c>
      <c r="G6776" s="124">
        <v>1639568</v>
      </c>
      <c r="H6776" s="124"/>
      <c r="I6776" s="128" t="s">
        <v>14570</v>
      </c>
      <c r="J6776" s="124"/>
      <c r="K6776" s="124"/>
      <c r="L6776" s="124"/>
      <c r="M6776" s="124"/>
      <c r="N6776" s="193">
        <v>0</v>
      </c>
      <c r="O6776" s="193">
        <v>25</v>
      </c>
      <c r="P6776" s="124" t="s">
        <v>1314</v>
      </c>
    </row>
    <row r="6777" spans="1:16" ht="51">
      <c r="A6777" s="257" t="s">
        <v>619</v>
      </c>
      <c r="B6777" s="124"/>
      <c r="C6777" s="125" t="s">
        <v>713</v>
      </c>
      <c r="D6777" s="191">
        <v>43293</v>
      </c>
      <c r="E6777" s="124" t="s">
        <v>12763</v>
      </c>
      <c r="F6777" s="124" t="s">
        <v>3</v>
      </c>
      <c r="G6777" s="124">
        <v>1639578</v>
      </c>
      <c r="H6777" s="124"/>
      <c r="I6777" s="128" t="s">
        <v>7544</v>
      </c>
      <c r="J6777" s="124"/>
      <c r="K6777" s="124"/>
      <c r="L6777" s="124"/>
      <c r="M6777" s="124"/>
      <c r="N6777" s="193">
        <v>0</v>
      </c>
      <c r="O6777" s="193">
        <v>500</v>
      </c>
      <c r="P6777" s="124" t="s">
        <v>1314</v>
      </c>
    </row>
    <row r="6778" spans="1:16" ht="51">
      <c r="A6778" s="257">
        <v>41</v>
      </c>
      <c r="B6778" s="124"/>
      <c r="C6778" s="125" t="s">
        <v>697</v>
      </c>
      <c r="D6778" s="191">
        <v>43293</v>
      </c>
      <c r="E6778" s="124" t="s">
        <v>12764</v>
      </c>
      <c r="F6778" s="124" t="s">
        <v>3</v>
      </c>
      <c r="G6778" s="124">
        <v>1639589</v>
      </c>
      <c r="H6778" s="124"/>
      <c r="I6778" s="128" t="s">
        <v>14571</v>
      </c>
      <c r="J6778" s="124"/>
      <c r="K6778" s="124"/>
      <c r="L6778" s="124"/>
      <c r="M6778" s="124"/>
      <c r="N6778" s="193">
        <v>0</v>
      </c>
      <c r="O6778" s="193">
        <v>4288.84</v>
      </c>
      <c r="P6778" s="124" t="s">
        <v>1314</v>
      </c>
    </row>
    <row r="6779" spans="1:16" ht="51">
      <c r="A6779" s="257">
        <v>290</v>
      </c>
      <c r="B6779" s="124"/>
      <c r="C6779" s="125" t="s">
        <v>793</v>
      </c>
      <c r="D6779" s="191">
        <v>43293</v>
      </c>
      <c r="E6779" s="124" t="s">
        <v>12765</v>
      </c>
      <c r="F6779" s="124" t="s">
        <v>3</v>
      </c>
      <c r="G6779" s="124">
        <v>1639430</v>
      </c>
      <c r="H6779" s="124"/>
      <c r="I6779" s="128" t="s">
        <v>14572</v>
      </c>
      <c r="J6779" s="124"/>
      <c r="K6779" s="124"/>
      <c r="L6779" s="124"/>
      <c r="M6779" s="124"/>
      <c r="N6779" s="193">
        <v>0</v>
      </c>
      <c r="O6779" s="193">
        <v>744</v>
      </c>
      <c r="P6779" s="124" t="s">
        <v>1314</v>
      </c>
    </row>
    <row r="6780" spans="1:16" ht="51">
      <c r="A6780" s="257">
        <v>290</v>
      </c>
      <c r="B6780" s="124"/>
      <c r="C6780" s="125" t="s">
        <v>793</v>
      </c>
      <c r="D6780" s="191">
        <v>43293</v>
      </c>
      <c r="E6780" s="124" t="s">
        <v>12766</v>
      </c>
      <c r="F6780" s="124" t="s">
        <v>3</v>
      </c>
      <c r="G6780" s="124">
        <v>1639433</v>
      </c>
      <c r="H6780" s="124"/>
      <c r="I6780" s="128" t="s">
        <v>14573</v>
      </c>
      <c r="J6780" s="124"/>
      <c r="K6780" s="124"/>
      <c r="L6780" s="124"/>
      <c r="M6780" s="124"/>
      <c r="N6780" s="193">
        <v>0</v>
      </c>
      <c r="O6780" s="193">
        <v>90</v>
      </c>
      <c r="P6780" s="124" t="s">
        <v>1314</v>
      </c>
    </row>
    <row r="6781" spans="1:16" ht="63.75">
      <c r="A6781" s="257">
        <v>591</v>
      </c>
      <c r="B6781" s="124"/>
      <c r="C6781" s="125" t="s">
        <v>861</v>
      </c>
      <c r="D6781" s="191">
        <v>43293</v>
      </c>
      <c r="E6781" s="124" t="s">
        <v>12767</v>
      </c>
      <c r="F6781" s="124" t="s">
        <v>3</v>
      </c>
      <c r="G6781" s="124">
        <v>1639459</v>
      </c>
      <c r="H6781" s="124"/>
      <c r="I6781" s="128" t="s">
        <v>14574</v>
      </c>
      <c r="J6781" s="124"/>
      <c r="K6781" s="124"/>
      <c r="L6781" s="124"/>
      <c r="M6781" s="124"/>
      <c r="N6781" s="193">
        <v>0</v>
      </c>
      <c r="O6781" s="193">
        <v>1200</v>
      </c>
      <c r="P6781" s="124" t="s">
        <v>1314</v>
      </c>
    </row>
    <row r="6782" spans="1:16" ht="63.75">
      <c r="A6782" s="257">
        <v>15</v>
      </c>
      <c r="B6782" s="124"/>
      <c r="C6782" s="125" t="s">
        <v>691</v>
      </c>
      <c r="D6782" s="191">
        <v>43293</v>
      </c>
      <c r="E6782" s="124" t="s">
        <v>12768</v>
      </c>
      <c r="F6782" s="124" t="s">
        <v>3</v>
      </c>
      <c r="G6782" s="124">
        <v>1639397</v>
      </c>
      <c r="H6782" s="124"/>
      <c r="I6782" s="128" t="s">
        <v>14575</v>
      </c>
      <c r="J6782" s="124"/>
      <c r="K6782" s="124"/>
      <c r="L6782" s="124"/>
      <c r="M6782" s="124"/>
      <c r="N6782" s="193">
        <v>0</v>
      </c>
      <c r="O6782" s="193">
        <v>146996.25</v>
      </c>
      <c r="P6782" s="124" t="s">
        <v>1314</v>
      </c>
    </row>
    <row r="6783" spans="1:16" ht="63.75">
      <c r="A6783" s="257">
        <v>290</v>
      </c>
      <c r="B6783" s="124"/>
      <c r="C6783" s="125" t="s">
        <v>793</v>
      </c>
      <c r="D6783" s="191">
        <v>43293</v>
      </c>
      <c r="E6783" s="124" t="s">
        <v>12769</v>
      </c>
      <c r="F6783" s="124" t="s">
        <v>3</v>
      </c>
      <c r="G6783" s="124">
        <v>1639406</v>
      </c>
      <c r="H6783" s="124"/>
      <c r="I6783" s="128" t="s">
        <v>14576</v>
      </c>
      <c r="J6783" s="124"/>
      <c r="K6783" s="124"/>
      <c r="L6783" s="124"/>
      <c r="M6783" s="124"/>
      <c r="N6783" s="193">
        <v>0</v>
      </c>
      <c r="O6783" s="193">
        <v>216</v>
      </c>
      <c r="P6783" s="124" t="s">
        <v>1314</v>
      </c>
    </row>
    <row r="6784" spans="1:16" ht="51">
      <c r="A6784" s="257">
        <v>290</v>
      </c>
      <c r="B6784" s="124"/>
      <c r="C6784" s="125" t="s">
        <v>793</v>
      </c>
      <c r="D6784" s="191">
        <v>43293</v>
      </c>
      <c r="E6784" s="124" t="s">
        <v>12770</v>
      </c>
      <c r="F6784" s="124" t="s">
        <v>3</v>
      </c>
      <c r="G6784" s="124">
        <v>1639408</v>
      </c>
      <c r="H6784" s="124"/>
      <c r="I6784" s="128" t="s">
        <v>14577</v>
      </c>
      <c r="J6784" s="124"/>
      <c r="K6784" s="124"/>
      <c r="L6784" s="124"/>
      <c r="M6784" s="124"/>
      <c r="N6784" s="193">
        <v>0</v>
      </c>
      <c r="O6784" s="193">
        <v>2280.2000000000003</v>
      </c>
      <c r="P6784" s="124" t="s">
        <v>1314</v>
      </c>
    </row>
    <row r="6785" spans="1:16" ht="51">
      <c r="A6785" s="257">
        <v>290</v>
      </c>
      <c r="B6785" s="124"/>
      <c r="C6785" s="125" t="s">
        <v>793</v>
      </c>
      <c r="D6785" s="191">
        <v>43293</v>
      </c>
      <c r="E6785" s="124" t="s">
        <v>12771</v>
      </c>
      <c r="F6785" s="124" t="s">
        <v>3</v>
      </c>
      <c r="G6785" s="124">
        <v>1639409</v>
      </c>
      <c r="H6785" s="124"/>
      <c r="I6785" s="128" t="s">
        <v>14578</v>
      </c>
      <c r="J6785" s="124"/>
      <c r="K6785" s="124"/>
      <c r="L6785" s="124"/>
      <c r="M6785" s="124"/>
      <c r="N6785" s="193">
        <v>0</v>
      </c>
      <c r="O6785" s="193">
        <v>1913.23</v>
      </c>
      <c r="P6785" s="124" t="s">
        <v>1314</v>
      </c>
    </row>
    <row r="6786" spans="1:16" ht="63.75">
      <c r="A6786" s="257">
        <v>290</v>
      </c>
      <c r="B6786" s="124"/>
      <c r="C6786" s="125" t="s">
        <v>793</v>
      </c>
      <c r="D6786" s="191">
        <v>43293</v>
      </c>
      <c r="E6786" s="124" t="s">
        <v>12772</v>
      </c>
      <c r="F6786" s="124" t="s">
        <v>3</v>
      </c>
      <c r="G6786" s="124">
        <v>1639413</v>
      </c>
      <c r="H6786" s="124"/>
      <c r="I6786" s="128" t="s">
        <v>14579</v>
      </c>
      <c r="J6786" s="124"/>
      <c r="K6786" s="124"/>
      <c r="L6786" s="124"/>
      <c r="M6786" s="124"/>
      <c r="N6786" s="193">
        <v>0</v>
      </c>
      <c r="O6786" s="193">
        <v>1962.8</v>
      </c>
      <c r="P6786" s="124" t="s">
        <v>1314</v>
      </c>
    </row>
    <row r="6787" spans="1:16" ht="63.75">
      <c r="A6787" s="257">
        <v>290</v>
      </c>
      <c r="B6787" s="124"/>
      <c r="C6787" s="125" t="s">
        <v>793</v>
      </c>
      <c r="D6787" s="191">
        <v>43293</v>
      </c>
      <c r="E6787" s="124" t="s">
        <v>12773</v>
      </c>
      <c r="F6787" s="124" t="s">
        <v>3</v>
      </c>
      <c r="G6787" s="124">
        <v>1639416</v>
      </c>
      <c r="H6787" s="124"/>
      <c r="I6787" s="128" t="s">
        <v>14580</v>
      </c>
      <c r="J6787" s="124"/>
      <c r="K6787" s="124"/>
      <c r="L6787" s="124"/>
      <c r="M6787" s="124"/>
      <c r="N6787" s="193">
        <v>0</v>
      </c>
      <c r="O6787" s="193">
        <v>73</v>
      </c>
      <c r="P6787" s="124" t="s">
        <v>1314</v>
      </c>
    </row>
    <row r="6788" spans="1:16" ht="63.75">
      <c r="A6788" s="257">
        <v>290</v>
      </c>
      <c r="B6788" s="124"/>
      <c r="C6788" s="125" t="s">
        <v>793</v>
      </c>
      <c r="D6788" s="191">
        <v>43293</v>
      </c>
      <c r="E6788" s="124" t="s">
        <v>12774</v>
      </c>
      <c r="F6788" s="124" t="s">
        <v>3</v>
      </c>
      <c r="G6788" s="124">
        <v>1639418</v>
      </c>
      <c r="H6788" s="124"/>
      <c r="I6788" s="128" t="s">
        <v>14581</v>
      </c>
      <c r="J6788" s="124"/>
      <c r="K6788" s="124"/>
      <c r="L6788" s="124"/>
      <c r="M6788" s="124"/>
      <c r="N6788" s="193">
        <v>0</v>
      </c>
      <c r="O6788" s="193">
        <v>2247</v>
      </c>
      <c r="P6788" s="124" t="s">
        <v>1314</v>
      </c>
    </row>
    <row r="6789" spans="1:16" ht="51">
      <c r="A6789" s="257">
        <v>290</v>
      </c>
      <c r="B6789" s="124"/>
      <c r="C6789" s="125" t="s">
        <v>793</v>
      </c>
      <c r="D6789" s="191">
        <v>43293</v>
      </c>
      <c r="E6789" s="124" t="s">
        <v>12775</v>
      </c>
      <c r="F6789" s="124" t="s">
        <v>3</v>
      </c>
      <c r="G6789" s="124">
        <v>1639421</v>
      </c>
      <c r="H6789" s="124"/>
      <c r="I6789" s="128" t="s">
        <v>14582</v>
      </c>
      <c r="J6789" s="124"/>
      <c r="K6789" s="124"/>
      <c r="L6789" s="124"/>
      <c r="M6789" s="124"/>
      <c r="N6789" s="193">
        <v>0</v>
      </c>
      <c r="O6789" s="193">
        <v>113</v>
      </c>
      <c r="P6789" s="124" t="s">
        <v>1314</v>
      </c>
    </row>
    <row r="6790" spans="1:16" ht="63.75">
      <c r="A6790" s="257">
        <v>290</v>
      </c>
      <c r="B6790" s="124"/>
      <c r="C6790" s="125" t="s">
        <v>793</v>
      </c>
      <c r="D6790" s="191">
        <v>43293</v>
      </c>
      <c r="E6790" s="124" t="s">
        <v>12776</v>
      </c>
      <c r="F6790" s="124" t="s">
        <v>3</v>
      </c>
      <c r="G6790" s="124">
        <v>1639424</v>
      </c>
      <c r="H6790" s="124"/>
      <c r="I6790" s="128" t="s">
        <v>14583</v>
      </c>
      <c r="J6790" s="124"/>
      <c r="K6790" s="124"/>
      <c r="L6790" s="124"/>
      <c r="M6790" s="124"/>
      <c r="N6790" s="193">
        <v>0</v>
      </c>
      <c r="O6790" s="193">
        <v>222</v>
      </c>
      <c r="P6790" s="124" t="s">
        <v>1314</v>
      </c>
    </row>
    <row r="6791" spans="1:16" ht="51">
      <c r="A6791" s="257">
        <v>290</v>
      </c>
      <c r="B6791" s="124"/>
      <c r="C6791" s="125" t="s">
        <v>793</v>
      </c>
      <c r="D6791" s="191">
        <v>43293</v>
      </c>
      <c r="E6791" s="124" t="s">
        <v>12777</v>
      </c>
      <c r="F6791" s="124" t="s">
        <v>3</v>
      </c>
      <c r="G6791" s="124">
        <v>1639427</v>
      </c>
      <c r="H6791" s="124"/>
      <c r="I6791" s="128" t="s">
        <v>14584</v>
      </c>
      <c r="J6791" s="124"/>
      <c r="K6791" s="124"/>
      <c r="L6791" s="124"/>
      <c r="M6791" s="124"/>
      <c r="N6791" s="193">
        <v>0</v>
      </c>
      <c r="O6791" s="193">
        <v>222</v>
      </c>
      <c r="P6791" s="124" t="s">
        <v>1314</v>
      </c>
    </row>
    <row r="6792" spans="1:16" ht="51">
      <c r="A6792" s="257" t="s">
        <v>619</v>
      </c>
      <c r="B6792" s="124"/>
      <c r="C6792" s="125" t="s">
        <v>713</v>
      </c>
      <c r="D6792" s="191">
        <v>43293</v>
      </c>
      <c r="E6792" s="124" t="s">
        <v>12778</v>
      </c>
      <c r="F6792" s="124" t="s">
        <v>3</v>
      </c>
      <c r="G6792" s="124">
        <v>1639328</v>
      </c>
      <c r="H6792" s="124"/>
      <c r="I6792" s="128" t="s">
        <v>4131</v>
      </c>
      <c r="J6792" s="124"/>
      <c r="K6792" s="124"/>
      <c r="L6792" s="124"/>
      <c r="M6792" s="124"/>
      <c r="N6792" s="193">
        <v>0</v>
      </c>
      <c r="O6792" s="193">
        <v>647.59</v>
      </c>
      <c r="P6792" s="124" t="s">
        <v>1314</v>
      </c>
    </row>
    <row r="6793" spans="1:16" ht="51">
      <c r="A6793" s="257">
        <v>378</v>
      </c>
      <c r="B6793" s="124"/>
      <c r="C6793" s="125" t="s">
        <v>1274</v>
      </c>
      <c r="D6793" s="191">
        <v>43293</v>
      </c>
      <c r="E6793" s="124" t="s">
        <v>12779</v>
      </c>
      <c r="F6793" s="124" t="s">
        <v>3</v>
      </c>
      <c r="G6793" s="124">
        <v>1639358</v>
      </c>
      <c r="H6793" s="124"/>
      <c r="I6793" s="128" t="s">
        <v>14585</v>
      </c>
      <c r="J6793" s="124"/>
      <c r="K6793" s="124"/>
      <c r="L6793" s="124"/>
      <c r="M6793" s="124"/>
      <c r="N6793" s="193">
        <v>0</v>
      </c>
      <c r="O6793" s="193">
        <v>299.15000000000003</v>
      </c>
      <c r="P6793" s="124" t="s">
        <v>1314</v>
      </c>
    </row>
    <row r="6794" spans="1:16" ht="76.5">
      <c r="A6794" s="257">
        <v>25</v>
      </c>
      <c r="B6794" s="124"/>
      <c r="C6794" s="125" t="s">
        <v>694</v>
      </c>
      <c r="D6794" s="191">
        <v>43293</v>
      </c>
      <c r="E6794" s="124" t="s">
        <v>12780</v>
      </c>
      <c r="F6794" s="124" t="s">
        <v>1315</v>
      </c>
      <c r="G6794" s="124">
        <v>179405</v>
      </c>
      <c r="H6794" s="124"/>
      <c r="I6794" s="128" t="s">
        <v>14586</v>
      </c>
      <c r="J6794" s="124"/>
      <c r="K6794" s="124"/>
      <c r="L6794" s="124"/>
      <c r="M6794" s="124"/>
      <c r="N6794" s="193">
        <v>978427.16</v>
      </c>
      <c r="O6794" s="193">
        <v>0</v>
      </c>
      <c r="P6794" s="124" t="s">
        <v>1314</v>
      </c>
    </row>
    <row r="6795" spans="1:16" ht="76.5">
      <c r="A6795" s="257">
        <v>25</v>
      </c>
      <c r="B6795" s="124"/>
      <c r="C6795" s="125" t="s">
        <v>694</v>
      </c>
      <c r="D6795" s="191">
        <v>43293</v>
      </c>
      <c r="E6795" s="124" t="s">
        <v>12780</v>
      </c>
      <c r="F6795" s="124" t="s">
        <v>1315</v>
      </c>
      <c r="G6795" s="124">
        <v>179404</v>
      </c>
      <c r="H6795" s="124"/>
      <c r="I6795" s="128" t="s">
        <v>14587</v>
      </c>
      <c r="J6795" s="124"/>
      <c r="K6795" s="124"/>
      <c r="L6795" s="124"/>
      <c r="M6795" s="124"/>
      <c r="N6795" s="193">
        <v>367818.98</v>
      </c>
      <c r="O6795" s="193">
        <v>0</v>
      </c>
      <c r="P6795" s="124" t="s">
        <v>1314</v>
      </c>
    </row>
    <row r="6796" spans="1:16" ht="51">
      <c r="A6796" s="257">
        <v>10</v>
      </c>
      <c r="B6796" s="124"/>
      <c r="C6796" s="125" t="s">
        <v>690</v>
      </c>
      <c r="D6796" s="191">
        <v>43293</v>
      </c>
      <c r="E6796" s="124" t="s">
        <v>12781</v>
      </c>
      <c r="F6796" s="124" t="s">
        <v>6</v>
      </c>
      <c r="G6796" s="124">
        <v>782990</v>
      </c>
      <c r="H6796" s="124"/>
      <c r="I6796" s="128" t="s">
        <v>14588</v>
      </c>
      <c r="J6796" s="124"/>
      <c r="K6796" s="124"/>
      <c r="L6796" s="124"/>
      <c r="M6796" s="124"/>
      <c r="N6796" s="193">
        <v>0</v>
      </c>
      <c r="O6796" s="193">
        <v>66404.800000000003</v>
      </c>
      <c r="P6796" s="124" t="s">
        <v>1314</v>
      </c>
    </row>
    <row r="6797" spans="1:16" ht="63.75">
      <c r="A6797" s="257">
        <v>10</v>
      </c>
      <c r="B6797" s="124"/>
      <c r="C6797" s="125" t="s">
        <v>690</v>
      </c>
      <c r="D6797" s="191">
        <v>43293</v>
      </c>
      <c r="E6797" s="124" t="s">
        <v>12782</v>
      </c>
      <c r="F6797" s="124" t="s">
        <v>6</v>
      </c>
      <c r="G6797" s="124">
        <v>783000</v>
      </c>
      <c r="H6797" s="124"/>
      <c r="I6797" s="128" t="s">
        <v>14589</v>
      </c>
      <c r="J6797" s="124"/>
      <c r="K6797" s="124"/>
      <c r="L6797" s="124"/>
      <c r="M6797" s="124"/>
      <c r="N6797" s="193">
        <v>0</v>
      </c>
      <c r="O6797" s="193">
        <v>7408.8</v>
      </c>
      <c r="P6797" s="124" t="s">
        <v>1314</v>
      </c>
    </row>
    <row r="6798" spans="1:16" ht="63.75">
      <c r="A6798" s="257">
        <v>10</v>
      </c>
      <c r="B6798" s="124"/>
      <c r="C6798" s="125" t="s">
        <v>690</v>
      </c>
      <c r="D6798" s="191">
        <v>43293</v>
      </c>
      <c r="E6798" s="124" t="s">
        <v>12783</v>
      </c>
      <c r="F6798" s="124" t="s">
        <v>6</v>
      </c>
      <c r="G6798" s="124">
        <v>783004</v>
      </c>
      <c r="H6798" s="124"/>
      <c r="I6798" s="128" t="s">
        <v>14590</v>
      </c>
      <c r="J6798" s="124"/>
      <c r="K6798" s="124"/>
      <c r="L6798" s="124"/>
      <c r="M6798" s="124"/>
      <c r="N6798" s="193">
        <v>0</v>
      </c>
      <c r="O6798" s="193">
        <v>134968.65</v>
      </c>
      <c r="P6798" s="124" t="s">
        <v>1314</v>
      </c>
    </row>
    <row r="6799" spans="1:16" ht="51">
      <c r="A6799" s="257">
        <v>10</v>
      </c>
      <c r="B6799" s="124"/>
      <c r="C6799" s="125" t="s">
        <v>690</v>
      </c>
      <c r="D6799" s="191">
        <v>43293</v>
      </c>
      <c r="E6799" s="124" t="s">
        <v>12784</v>
      </c>
      <c r="F6799" s="124" t="s">
        <v>6</v>
      </c>
      <c r="G6799" s="124">
        <v>783006</v>
      </c>
      <c r="H6799" s="124"/>
      <c r="I6799" s="128" t="s">
        <v>14591</v>
      </c>
      <c r="J6799" s="124"/>
      <c r="K6799" s="124"/>
      <c r="L6799" s="124"/>
      <c r="M6799" s="124"/>
      <c r="N6799" s="193">
        <v>0</v>
      </c>
      <c r="O6799" s="193">
        <v>107377.8</v>
      </c>
      <c r="P6799" s="124" t="s">
        <v>1314</v>
      </c>
    </row>
    <row r="6800" spans="1:16" ht="63.75">
      <c r="A6800" s="257">
        <v>10</v>
      </c>
      <c r="B6800" s="124"/>
      <c r="C6800" s="125" t="s">
        <v>690</v>
      </c>
      <c r="D6800" s="191">
        <v>43293</v>
      </c>
      <c r="E6800" s="124" t="s">
        <v>12785</v>
      </c>
      <c r="F6800" s="124" t="s">
        <v>6</v>
      </c>
      <c r="G6800" s="124">
        <v>783008</v>
      </c>
      <c r="H6800" s="124"/>
      <c r="I6800" s="128" t="s">
        <v>14592</v>
      </c>
      <c r="J6800" s="124"/>
      <c r="K6800" s="124"/>
      <c r="L6800" s="124"/>
      <c r="M6800" s="124"/>
      <c r="N6800" s="193">
        <v>0</v>
      </c>
      <c r="O6800" s="193">
        <v>7580.3</v>
      </c>
      <c r="P6800" s="124" t="s">
        <v>1314</v>
      </c>
    </row>
    <row r="6801" spans="1:16" ht="63.75">
      <c r="A6801" s="257">
        <v>10</v>
      </c>
      <c r="B6801" s="124"/>
      <c r="C6801" s="125" t="s">
        <v>690</v>
      </c>
      <c r="D6801" s="191">
        <v>43293</v>
      </c>
      <c r="E6801" s="124" t="s">
        <v>12786</v>
      </c>
      <c r="F6801" s="124" t="s">
        <v>6</v>
      </c>
      <c r="G6801" s="124">
        <v>783012</v>
      </c>
      <c r="H6801" s="124"/>
      <c r="I6801" s="128" t="s">
        <v>14593</v>
      </c>
      <c r="J6801" s="124"/>
      <c r="K6801" s="124"/>
      <c r="L6801" s="124"/>
      <c r="M6801" s="124"/>
      <c r="N6801" s="193">
        <v>0</v>
      </c>
      <c r="O6801" s="193">
        <v>195673.41</v>
      </c>
      <c r="P6801" s="124" t="s">
        <v>1314</v>
      </c>
    </row>
    <row r="6802" spans="1:16" ht="63.75">
      <c r="A6802" s="257">
        <v>10</v>
      </c>
      <c r="B6802" s="124"/>
      <c r="C6802" s="125" t="s">
        <v>690</v>
      </c>
      <c r="D6802" s="191">
        <v>43293</v>
      </c>
      <c r="E6802" s="124" t="s">
        <v>12787</v>
      </c>
      <c r="F6802" s="124" t="s">
        <v>6</v>
      </c>
      <c r="G6802" s="124">
        <v>783016</v>
      </c>
      <c r="H6802" s="124"/>
      <c r="I6802" s="128" t="s">
        <v>14594</v>
      </c>
      <c r="J6802" s="124"/>
      <c r="K6802" s="124"/>
      <c r="L6802" s="124"/>
      <c r="M6802" s="124"/>
      <c r="N6802" s="193">
        <v>0</v>
      </c>
      <c r="O6802" s="193">
        <v>9768.64</v>
      </c>
      <c r="P6802" s="124" t="s">
        <v>1314</v>
      </c>
    </row>
    <row r="6803" spans="1:16" ht="76.5">
      <c r="A6803" s="257">
        <v>373</v>
      </c>
      <c r="B6803" s="124"/>
      <c r="C6803" s="125" t="s">
        <v>1269</v>
      </c>
      <c r="D6803" s="191">
        <v>43293</v>
      </c>
      <c r="E6803" s="124" t="s">
        <v>12788</v>
      </c>
      <c r="F6803" s="124" t="s">
        <v>1315</v>
      </c>
      <c r="G6803" s="124">
        <v>179432</v>
      </c>
      <c r="H6803" s="124"/>
      <c r="I6803" s="128" t="s">
        <v>14595</v>
      </c>
      <c r="J6803" s="124"/>
      <c r="K6803" s="124"/>
      <c r="L6803" s="124"/>
      <c r="M6803" s="124"/>
      <c r="N6803" s="193">
        <v>0</v>
      </c>
      <c r="O6803" s="193">
        <v>2850171.53</v>
      </c>
      <c r="P6803" s="124" t="s">
        <v>1314</v>
      </c>
    </row>
    <row r="6804" spans="1:16" ht="89.25">
      <c r="A6804" s="257">
        <v>513</v>
      </c>
      <c r="B6804" s="124"/>
      <c r="C6804" s="125" t="s">
        <v>201</v>
      </c>
      <c r="D6804" s="191">
        <v>43293</v>
      </c>
      <c r="E6804" s="124" t="s">
        <v>12789</v>
      </c>
      <c r="F6804" s="124" t="s">
        <v>15</v>
      </c>
      <c r="G6804" s="124">
        <v>5448</v>
      </c>
      <c r="H6804" s="124"/>
      <c r="I6804" s="128" t="s">
        <v>14596</v>
      </c>
      <c r="J6804" s="124"/>
      <c r="K6804" s="124"/>
      <c r="L6804" s="124"/>
      <c r="M6804" s="124"/>
      <c r="N6804" s="193">
        <v>294.56</v>
      </c>
      <c r="O6804" s="193">
        <v>0</v>
      </c>
      <c r="P6804" s="124" t="s">
        <v>1314</v>
      </c>
    </row>
    <row r="6805" spans="1:16" ht="102">
      <c r="A6805" s="257">
        <v>376</v>
      </c>
      <c r="B6805" s="124"/>
      <c r="C6805" s="125" t="s">
        <v>1272</v>
      </c>
      <c r="D6805" s="191">
        <v>43293</v>
      </c>
      <c r="E6805" s="124" t="s">
        <v>12790</v>
      </c>
      <c r="F6805" s="124" t="s">
        <v>15</v>
      </c>
      <c r="G6805" s="124">
        <v>5450</v>
      </c>
      <c r="H6805" s="124"/>
      <c r="I6805" s="128" t="s">
        <v>14597</v>
      </c>
      <c r="J6805" s="124"/>
      <c r="K6805" s="124"/>
      <c r="L6805" s="124"/>
      <c r="M6805" s="124"/>
      <c r="N6805" s="193">
        <v>3790.9</v>
      </c>
      <c r="O6805" s="193">
        <v>0</v>
      </c>
      <c r="P6805" s="124" t="s">
        <v>1314</v>
      </c>
    </row>
    <row r="6806" spans="1:16" ht="51">
      <c r="A6806" s="257">
        <v>10</v>
      </c>
      <c r="B6806" s="124"/>
      <c r="C6806" s="125" t="s">
        <v>690</v>
      </c>
      <c r="D6806" s="191">
        <v>43293</v>
      </c>
      <c r="E6806" s="124" t="s">
        <v>12791</v>
      </c>
      <c r="F6806" s="124" t="s">
        <v>15</v>
      </c>
      <c r="G6806" s="124">
        <v>782991</v>
      </c>
      <c r="H6806" s="124"/>
      <c r="I6806" s="128" t="s">
        <v>14598</v>
      </c>
      <c r="J6806" s="124"/>
      <c r="K6806" s="124"/>
      <c r="L6806" s="124"/>
      <c r="M6806" s="124"/>
      <c r="N6806" s="193">
        <v>50</v>
      </c>
      <c r="O6806" s="193">
        <v>0</v>
      </c>
      <c r="P6806" s="124" t="s">
        <v>1314</v>
      </c>
    </row>
    <row r="6807" spans="1:16" ht="63.75">
      <c r="A6807" s="257">
        <v>513</v>
      </c>
      <c r="B6807" s="124"/>
      <c r="C6807" s="125" t="s">
        <v>201</v>
      </c>
      <c r="D6807" s="191">
        <v>43293</v>
      </c>
      <c r="E6807" s="124" t="s">
        <v>12792</v>
      </c>
      <c r="F6807" s="124" t="s">
        <v>15</v>
      </c>
      <c r="G6807" s="124">
        <v>782993</v>
      </c>
      <c r="H6807" s="124"/>
      <c r="I6807" s="128" t="s">
        <v>14599</v>
      </c>
      <c r="J6807" s="124"/>
      <c r="K6807" s="124"/>
      <c r="L6807" s="124"/>
      <c r="M6807" s="124"/>
      <c r="N6807" s="193">
        <v>50</v>
      </c>
      <c r="O6807" s="193">
        <v>0</v>
      </c>
      <c r="P6807" s="124" t="s">
        <v>1314</v>
      </c>
    </row>
    <row r="6808" spans="1:16" ht="63.75">
      <c r="A6808" s="257">
        <v>10</v>
      </c>
      <c r="B6808" s="124"/>
      <c r="C6808" s="125" t="s">
        <v>690</v>
      </c>
      <c r="D6808" s="191">
        <v>43293</v>
      </c>
      <c r="E6808" s="124" t="s">
        <v>12793</v>
      </c>
      <c r="F6808" s="124" t="s">
        <v>15</v>
      </c>
      <c r="G6808" s="124">
        <v>783001</v>
      </c>
      <c r="H6808" s="124"/>
      <c r="I6808" s="128" t="s">
        <v>14600</v>
      </c>
      <c r="J6808" s="124"/>
      <c r="K6808" s="124"/>
      <c r="L6808" s="124"/>
      <c r="M6808" s="124"/>
      <c r="N6808" s="193">
        <v>50</v>
      </c>
      <c r="O6808" s="193">
        <v>0</v>
      </c>
      <c r="P6808" s="124" t="s">
        <v>1314</v>
      </c>
    </row>
    <row r="6809" spans="1:16" ht="63.75">
      <c r="A6809" s="257">
        <v>10</v>
      </c>
      <c r="B6809" s="124"/>
      <c r="C6809" s="125" t="s">
        <v>690</v>
      </c>
      <c r="D6809" s="191">
        <v>43293</v>
      </c>
      <c r="E6809" s="124" t="s">
        <v>12794</v>
      </c>
      <c r="F6809" s="124" t="s">
        <v>15</v>
      </c>
      <c r="G6809" s="124">
        <v>783005</v>
      </c>
      <c r="H6809" s="124"/>
      <c r="I6809" s="128" t="s">
        <v>14601</v>
      </c>
      <c r="J6809" s="124"/>
      <c r="K6809" s="124"/>
      <c r="L6809" s="124"/>
      <c r="M6809" s="124"/>
      <c r="N6809" s="193">
        <v>50</v>
      </c>
      <c r="O6809" s="193">
        <v>0</v>
      </c>
      <c r="P6809" s="124" t="s">
        <v>1314</v>
      </c>
    </row>
    <row r="6810" spans="1:16" ht="51">
      <c r="A6810" s="257">
        <v>10</v>
      </c>
      <c r="B6810" s="124"/>
      <c r="C6810" s="125" t="s">
        <v>690</v>
      </c>
      <c r="D6810" s="191">
        <v>43293</v>
      </c>
      <c r="E6810" s="124" t="s">
        <v>12795</v>
      </c>
      <c r="F6810" s="124" t="s">
        <v>15</v>
      </c>
      <c r="G6810" s="124">
        <v>783007</v>
      </c>
      <c r="H6810" s="124"/>
      <c r="I6810" s="128" t="s">
        <v>14602</v>
      </c>
      <c r="J6810" s="124"/>
      <c r="K6810" s="124"/>
      <c r="L6810" s="124"/>
      <c r="M6810" s="124"/>
      <c r="N6810" s="193">
        <v>50</v>
      </c>
      <c r="O6810" s="193">
        <v>0</v>
      </c>
      <c r="P6810" s="124" t="s">
        <v>1314</v>
      </c>
    </row>
    <row r="6811" spans="1:16" ht="63.75">
      <c r="A6811" s="257">
        <v>10</v>
      </c>
      <c r="B6811" s="124"/>
      <c r="C6811" s="125" t="s">
        <v>690</v>
      </c>
      <c r="D6811" s="191">
        <v>43293</v>
      </c>
      <c r="E6811" s="124" t="s">
        <v>12796</v>
      </c>
      <c r="F6811" s="124" t="s">
        <v>15</v>
      </c>
      <c r="G6811" s="124">
        <v>783009</v>
      </c>
      <c r="H6811" s="124"/>
      <c r="I6811" s="128" t="s">
        <v>14603</v>
      </c>
      <c r="J6811" s="124"/>
      <c r="K6811" s="124"/>
      <c r="L6811" s="124"/>
      <c r="M6811" s="124"/>
      <c r="N6811" s="193">
        <v>50</v>
      </c>
      <c r="O6811" s="193">
        <v>0</v>
      </c>
      <c r="P6811" s="124" t="s">
        <v>1314</v>
      </c>
    </row>
    <row r="6812" spans="1:16" ht="63.75">
      <c r="A6812" s="257">
        <v>10</v>
      </c>
      <c r="B6812" s="124"/>
      <c r="C6812" s="125" t="s">
        <v>690</v>
      </c>
      <c r="D6812" s="191">
        <v>43293</v>
      </c>
      <c r="E6812" s="124" t="s">
        <v>12797</v>
      </c>
      <c r="F6812" s="124" t="s">
        <v>15</v>
      </c>
      <c r="G6812" s="124">
        <v>783013</v>
      </c>
      <c r="H6812" s="124"/>
      <c r="I6812" s="128" t="s">
        <v>14604</v>
      </c>
      <c r="J6812" s="124"/>
      <c r="K6812" s="124"/>
      <c r="L6812" s="124"/>
      <c r="M6812" s="124"/>
      <c r="N6812" s="193">
        <v>50</v>
      </c>
      <c r="O6812" s="193">
        <v>0</v>
      </c>
      <c r="P6812" s="124" t="s">
        <v>1314</v>
      </c>
    </row>
    <row r="6813" spans="1:16" ht="63.75">
      <c r="A6813" s="257">
        <v>10</v>
      </c>
      <c r="B6813" s="124"/>
      <c r="C6813" s="125" t="s">
        <v>690</v>
      </c>
      <c r="D6813" s="191">
        <v>43293</v>
      </c>
      <c r="E6813" s="124" t="s">
        <v>12798</v>
      </c>
      <c r="F6813" s="124" t="s">
        <v>15</v>
      </c>
      <c r="G6813" s="124">
        <v>783017</v>
      </c>
      <c r="H6813" s="124"/>
      <c r="I6813" s="128" t="s">
        <v>14605</v>
      </c>
      <c r="J6813" s="124"/>
      <c r="K6813" s="124"/>
      <c r="L6813" s="124"/>
      <c r="M6813" s="124"/>
      <c r="N6813" s="193">
        <v>50</v>
      </c>
      <c r="O6813" s="193">
        <v>0</v>
      </c>
      <c r="P6813" s="124" t="s">
        <v>1314</v>
      </c>
    </row>
    <row r="6814" spans="1:16" ht="76.5">
      <c r="A6814" s="257">
        <v>35</v>
      </c>
      <c r="B6814" s="124"/>
      <c r="C6814" s="125" t="s">
        <v>696</v>
      </c>
      <c r="D6814" s="191">
        <v>43293</v>
      </c>
      <c r="E6814" s="124" t="s">
        <v>12799</v>
      </c>
      <c r="F6814" s="124" t="s">
        <v>1315</v>
      </c>
      <c r="G6814" s="124">
        <v>179411</v>
      </c>
      <c r="H6814" s="124"/>
      <c r="I6814" s="128" t="s">
        <v>14606</v>
      </c>
      <c r="J6814" s="124"/>
      <c r="K6814" s="124"/>
      <c r="L6814" s="124"/>
      <c r="M6814" s="124"/>
      <c r="N6814" s="193">
        <v>0</v>
      </c>
      <c r="O6814" s="193">
        <v>2987017</v>
      </c>
      <c r="P6814" s="124" t="s">
        <v>1314</v>
      </c>
    </row>
    <row r="6815" spans="1:16" ht="76.5">
      <c r="A6815" s="257">
        <v>25</v>
      </c>
      <c r="B6815" s="124"/>
      <c r="C6815" s="125" t="s">
        <v>694</v>
      </c>
      <c r="D6815" s="191">
        <v>43293</v>
      </c>
      <c r="E6815" s="124" t="s">
        <v>12800</v>
      </c>
      <c r="F6815" s="124" t="s">
        <v>1315</v>
      </c>
      <c r="G6815" s="124">
        <v>179414</v>
      </c>
      <c r="H6815" s="124"/>
      <c r="I6815" s="128" t="s">
        <v>14607</v>
      </c>
      <c r="J6815" s="124"/>
      <c r="K6815" s="124"/>
      <c r="L6815" s="124"/>
      <c r="M6815" s="124"/>
      <c r="N6815" s="193">
        <v>220040.35</v>
      </c>
      <c r="O6815" s="193">
        <v>0</v>
      </c>
      <c r="P6815" s="124" t="s">
        <v>1314</v>
      </c>
    </row>
    <row r="6816" spans="1:16" ht="76.5">
      <c r="A6816" s="257">
        <v>25</v>
      </c>
      <c r="B6816" s="124"/>
      <c r="C6816" s="125" t="s">
        <v>694</v>
      </c>
      <c r="D6816" s="191">
        <v>43293</v>
      </c>
      <c r="E6816" s="124" t="s">
        <v>12800</v>
      </c>
      <c r="F6816" s="124" t="s">
        <v>1315</v>
      </c>
      <c r="G6816" s="124">
        <v>179429</v>
      </c>
      <c r="H6816" s="124"/>
      <c r="I6816" s="128" t="s">
        <v>14608</v>
      </c>
      <c r="J6816" s="124"/>
      <c r="K6816" s="124"/>
      <c r="L6816" s="124"/>
      <c r="M6816" s="124"/>
      <c r="N6816" s="193">
        <v>599998.39</v>
      </c>
      <c r="O6816" s="193">
        <v>0</v>
      </c>
      <c r="P6816" s="124" t="s">
        <v>1314</v>
      </c>
    </row>
    <row r="6817" spans="1:16" ht="76.5">
      <c r="A6817" s="257">
        <v>25</v>
      </c>
      <c r="B6817" s="124"/>
      <c r="C6817" s="125" t="s">
        <v>694</v>
      </c>
      <c r="D6817" s="191">
        <v>43293</v>
      </c>
      <c r="E6817" s="124" t="s">
        <v>12800</v>
      </c>
      <c r="F6817" s="124" t="s">
        <v>1315</v>
      </c>
      <c r="G6817" s="124">
        <v>179412</v>
      </c>
      <c r="H6817" s="124"/>
      <c r="I6817" s="128" t="s">
        <v>14609</v>
      </c>
      <c r="J6817" s="124"/>
      <c r="K6817" s="124"/>
      <c r="L6817" s="124"/>
      <c r="M6817" s="124"/>
      <c r="N6817" s="193">
        <v>124328.4</v>
      </c>
      <c r="O6817" s="193">
        <v>0</v>
      </c>
      <c r="P6817" s="124" t="s">
        <v>1314</v>
      </c>
    </row>
    <row r="6818" spans="1:16" ht="76.5">
      <c r="A6818" s="257">
        <v>25</v>
      </c>
      <c r="B6818" s="124"/>
      <c r="C6818" s="125" t="s">
        <v>694</v>
      </c>
      <c r="D6818" s="191">
        <v>43293</v>
      </c>
      <c r="E6818" s="124" t="s">
        <v>12800</v>
      </c>
      <c r="F6818" s="124" t="s">
        <v>1315</v>
      </c>
      <c r="G6818" s="124">
        <v>179415</v>
      </c>
      <c r="H6818" s="124"/>
      <c r="I6818" s="128" t="s">
        <v>14610</v>
      </c>
      <c r="J6818" s="124"/>
      <c r="K6818" s="124"/>
      <c r="L6818" s="124"/>
      <c r="M6818" s="124"/>
      <c r="N6818" s="193">
        <v>146252.09</v>
      </c>
      <c r="O6818" s="193">
        <v>0</v>
      </c>
      <c r="P6818" s="124" t="s">
        <v>1314</v>
      </c>
    </row>
    <row r="6819" spans="1:16" ht="89.25">
      <c r="A6819" s="257">
        <v>25</v>
      </c>
      <c r="B6819" s="124"/>
      <c r="C6819" s="125" t="s">
        <v>694</v>
      </c>
      <c r="D6819" s="191">
        <v>43293</v>
      </c>
      <c r="E6819" s="124" t="s">
        <v>12800</v>
      </c>
      <c r="F6819" s="124" t="s">
        <v>1315</v>
      </c>
      <c r="G6819" s="124">
        <v>179416</v>
      </c>
      <c r="H6819" s="124"/>
      <c r="I6819" s="128" t="s">
        <v>14611</v>
      </c>
      <c r="J6819" s="124"/>
      <c r="K6819" s="124"/>
      <c r="L6819" s="124"/>
      <c r="M6819" s="124"/>
      <c r="N6819" s="193">
        <v>28539.55</v>
      </c>
      <c r="O6819" s="193">
        <v>0</v>
      </c>
      <c r="P6819" s="124" t="s">
        <v>1314</v>
      </c>
    </row>
    <row r="6820" spans="1:16" ht="51">
      <c r="A6820" s="257">
        <v>513</v>
      </c>
      <c r="B6820" s="124"/>
      <c r="C6820" s="125" t="s">
        <v>201</v>
      </c>
      <c r="D6820" s="191">
        <v>43293</v>
      </c>
      <c r="E6820" s="124" t="s">
        <v>12801</v>
      </c>
      <c r="F6820" s="124" t="s">
        <v>11</v>
      </c>
      <c r="G6820" s="124">
        <v>927122</v>
      </c>
      <c r="H6820" s="124"/>
      <c r="I6820" s="128" t="s">
        <v>14612</v>
      </c>
      <c r="J6820" s="124"/>
      <c r="K6820" s="124"/>
      <c r="L6820" s="124"/>
      <c r="M6820" s="124"/>
      <c r="N6820" s="193">
        <v>50</v>
      </c>
      <c r="O6820" s="193">
        <v>0</v>
      </c>
      <c r="P6820" s="124" t="s">
        <v>1314</v>
      </c>
    </row>
    <row r="6821" spans="1:16" ht="76.5">
      <c r="A6821" s="257">
        <v>25</v>
      </c>
      <c r="B6821" s="124"/>
      <c r="C6821" s="125" t="s">
        <v>694</v>
      </c>
      <c r="D6821" s="191">
        <v>43293</v>
      </c>
      <c r="E6821" s="124" t="s">
        <v>12800</v>
      </c>
      <c r="F6821" s="124" t="s">
        <v>1315</v>
      </c>
      <c r="G6821" s="124">
        <v>179417</v>
      </c>
      <c r="H6821" s="124"/>
      <c r="I6821" s="128" t="s">
        <v>14613</v>
      </c>
      <c r="J6821" s="124"/>
      <c r="K6821" s="124"/>
      <c r="L6821" s="124"/>
      <c r="M6821" s="124"/>
      <c r="N6821" s="193">
        <v>207903.97</v>
      </c>
      <c r="O6821" s="193">
        <v>0</v>
      </c>
      <c r="P6821" s="124" t="s">
        <v>1314</v>
      </c>
    </row>
    <row r="6822" spans="1:16" ht="76.5">
      <c r="A6822" s="257">
        <v>25</v>
      </c>
      <c r="B6822" s="124"/>
      <c r="C6822" s="125" t="s">
        <v>694</v>
      </c>
      <c r="D6822" s="191">
        <v>43293</v>
      </c>
      <c r="E6822" s="124" t="s">
        <v>12800</v>
      </c>
      <c r="F6822" s="124" t="s">
        <v>1315</v>
      </c>
      <c r="G6822" s="124">
        <v>179419</v>
      </c>
      <c r="H6822" s="124"/>
      <c r="I6822" s="128" t="s">
        <v>14614</v>
      </c>
      <c r="J6822" s="124"/>
      <c r="K6822" s="124"/>
      <c r="L6822" s="124"/>
      <c r="M6822" s="124"/>
      <c r="N6822" s="193">
        <v>354958.58</v>
      </c>
      <c r="O6822" s="193">
        <v>0</v>
      </c>
      <c r="P6822" s="124" t="s">
        <v>1314</v>
      </c>
    </row>
    <row r="6823" spans="1:16" ht="89.25">
      <c r="A6823" s="257">
        <v>25</v>
      </c>
      <c r="B6823" s="124"/>
      <c r="C6823" s="125" t="s">
        <v>694</v>
      </c>
      <c r="D6823" s="191">
        <v>43293</v>
      </c>
      <c r="E6823" s="124" t="s">
        <v>12800</v>
      </c>
      <c r="F6823" s="124" t="s">
        <v>1315</v>
      </c>
      <c r="G6823" s="124">
        <v>179433</v>
      </c>
      <c r="H6823" s="124"/>
      <c r="I6823" s="128" t="s">
        <v>14615</v>
      </c>
      <c r="J6823" s="124"/>
      <c r="K6823" s="124"/>
      <c r="L6823" s="124"/>
      <c r="M6823" s="124"/>
      <c r="N6823" s="193">
        <v>418238.19</v>
      </c>
      <c r="O6823" s="193">
        <v>0</v>
      </c>
      <c r="P6823" s="124" t="s">
        <v>1314</v>
      </c>
    </row>
    <row r="6824" spans="1:16" ht="76.5">
      <c r="A6824" s="257">
        <v>25</v>
      </c>
      <c r="B6824" s="124"/>
      <c r="C6824" s="125" t="s">
        <v>694</v>
      </c>
      <c r="D6824" s="191">
        <v>43293</v>
      </c>
      <c r="E6824" s="124" t="s">
        <v>12800</v>
      </c>
      <c r="F6824" s="124" t="s">
        <v>1315</v>
      </c>
      <c r="G6824" s="124">
        <v>179437</v>
      </c>
      <c r="H6824" s="124"/>
      <c r="I6824" s="128" t="s">
        <v>14616</v>
      </c>
      <c r="J6824" s="124"/>
      <c r="K6824" s="124"/>
      <c r="L6824" s="124"/>
      <c r="M6824" s="124"/>
      <c r="N6824" s="193">
        <v>3412.97</v>
      </c>
      <c r="O6824" s="193">
        <v>0</v>
      </c>
      <c r="P6824" s="124" t="s">
        <v>1314</v>
      </c>
    </row>
    <row r="6825" spans="1:16" ht="102">
      <c r="A6825" s="257" t="s">
        <v>620</v>
      </c>
      <c r="B6825" s="124"/>
      <c r="C6825" s="125" t="s">
        <v>714</v>
      </c>
      <c r="D6825" s="191">
        <v>43293</v>
      </c>
      <c r="E6825" s="124" t="s">
        <v>12802</v>
      </c>
      <c r="F6825" s="124" t="s">
        <v>1256</v>
      </c>
      <c r="G6825" s="124">
        <v>179469</v>
      </c>
      <c r="H6825" s="124"/>
      <c r="I6825" s="128" t="s">
        <v>14617</v>
      </c>
      <c r="J6825" s="124"/>
      <c r="K6825" s="124"/>
      <c r="L6825" s="124"/>
      <c r="M6825" s="124"/>
      <c r="N6825" s="193">
        <v>0</v>
      </c>
      <c r="O6825" s="193">
        <v>246</v>
      </c>
      <c r="P6825" s="124" t="s">
        <v>1314</v>
      </c>
    </row>
    <row r="6826" spans="1:16" ht="63.75">
      <c r="A6826" s="257">
        <v>525</v>
      </c>
      <c r="B6826" s="124"/>
      <c r="C6826" s="125" t="s">
        <v>206</v>
      </c>
      <c r="D6826" s="191">
        <v>43293</v>
      </c>
      <c r="E6826" s="124" t="s">
        <v>12803</v>
      </c>
      <c r="F6826" s="124" t="s">
        <v>6</v>
      </c>
      <c r="G6826" s="124">
        <v>783153</v>
      </c>
      <c r="H6826" s="124"/>
      <c r="I6826" s="128" t="s">
        <v>14618</v>
      </c>
      <c r="J6826" s="124"/>
      <c r="K6826" s="124"/>
      <c r="L6826" s="124"/>
      <c r="M6826" s="124"/>
      <c r="N6826" s="193">
        <v>0</v>
      </c>
      <c r="O6826" s="193">
        <v>2376088.39</v>
      </c>
      <c r="P6826" s="124" t="s">
        <v>1314</v>
      </c>
    </row>
    <row r="6827" spans="1:16" ht="63.75">
      <c r="A6827" s="257">
        <v>10</v>
      </c>
      <c r="B6827" s="124"/>
      <c r="C6827" s="125" t="s">
        <v>690</v>
      </c>
      <c r="D6827" s="191">
        <v>43293</v>
      </c>
      <c r="E6827" s="124" t="s">
        <v>12804</v>
      </c>
      <c r="F6827" s="124" t="s">
        <v>6</v>
      </c>
      <c r="G6827" s="124">
        <v>783244</v>
      </c>
      <c r="H6827" s="124"/>
      <c r="I6827" s="128" t="s">
        <v>14619</v>
      </c>
      <c r="J6827" s="124"/>
      <c r="K6827" s="124"/>
      <c r="L6827" s="124"/>
      <c r="M6827" s="124"/>
      <c r="N6827" s="193">
        <v>0</v>
      </c>
      <c r="O6827" s="193">
        <v>106797.78</v>
      </c>
      <c r="P6827" s="124" t="s">
        <v>1314</v>
      </c>
    </row>
    <row r="6828" spans="1:16" ht="76.5">
      <c r="A6828" s="257" t="s">
        <v>620</v>
      </c>
      <c r="B6828" s="124"/>
      <c r="C6828" s="125" t="s">
        <v>714</v>
      </c>
      <c r="D6828" s="191">
        <v>43293</v>
      </c>
      <c r="E6828" s="124" t="s">
        <v>12805</v>
      </c>
      <c r="F6828" s="124" t="s">
        <v>6</v>
      </c>
      <c r="G6828" s="124">
        <v>997303</v>
      </c>
      <c r="H6828" s="124"/>
      <c r="I6828" s="128" t="s">
        <v>14620</v>
      </c>
      <c r="J6828" s="124"/>
      <c r="K6828" s="124"/>
      <c r="L6828" s="124"/>
      <c r="M6828" s="124"/>
      <c r="N6828" s="193">
        <v>0</v>
      </c>
      <c r="O6828" s="193">
        <v>140000</v>
      </c>
      <c r="P6828" s="124" t="s">
        <v>1314</v>
      </c>
    </row>
    <row r="6829" spans="1:16" ht="76.5">
      <c r="A6829" s="257">
        <v>865</v>
      </c>
      <c r="B6829" s="124"/>
      <c r="C6829" s="125" t="s">
        <v>876</v>
      </c>
      <c r="D6829" s="191">
        <v>43293</v>
      </c>
      <c r="E6829" s="124" t="s">
        <v>12806</v>
      </c>
      <c r="F6829" s="124" t="s">
        <v>6</v>
      </c>
      <c r="G6829" s="124">
        <v>927099</v>
      </c>
      <c r="H6829" s="124"/>
      <c r="I6829" s="128" t="s">
        <v>14621</v>
      </c>
      <c r="J6829" s="124"/>
      <c r="K6829" s="124"/>
      <c r="L6829" s="124"/>
      <c r="M6829" s="124"/>
      <c r="N6829" s="193">
        <v>0</v>
      </c>
      <c r="O6829" s="193">
        <v>4581.1099999999997</v>
      </c>
      <c r="P6829" s="124" t="s">
        <v>1314</v>
      </c>
    </row>
    <row r="6830" spans="1:16" ht="63.75">
      <c r="A6830" s="257">
        <v>10</v>
      </c>
      <c r="B6830" s="124"/>
      <c r="C6830" s="125" t="s">
        <v>690</v>
      </c>
      <c r="D6830" s="191">
        <v>43293</v>
      </c>
      <c r="E6830" s="124" t="s">
        <v>12807</v>
      </c>
      <c r="F6830" s="124" t="s">
        <v>15</v>
      </c>
      <c r="G6830" s="124">
        <v>783245</v>
      </c>
      <c r="H6830" s="124"/>
      <c r="I6830" s="128" t="s">
        <v>14622</v>
      </c>
      <c r="J6830" s="124"/>
      <c r="K6830" s="124"/>
      <c r="L6830" s="124"/>
      <c r="M6830" s="124"/>
      <c r="N6830" s="193">
        <v>50</v>
      </c>
      <c r="O6830" s="193">
        <v>0</v>
      </c>
      <c r="P6830" s="124" t="s">
        <v>1314</v>
      </c>
    </row>
    <row r="6831" spans="1:16" ht="63.75">
      <c r="A6831" s="257">
        <v>525</v>
      </c>
      <c r="B6831" s="124"/>
      <c r="C6831" s="125" t="s">
        <v>206</v>
      </c>
      <c r="D6831" s="191">
        <v>43293</v>
      </c>
      <c r="E6831" s="124" t="s">
        <v>12808</v>
      </c>
      <c r="F6831" s="124" t="s">
        <v>15</v>
      </c>
      <c r="G6831" s="124">
        <v>783154</v>
      </c>
      <c r="H6831" s="124"/>
      <c r="I6831" s="128" t="s">
        <v>14623</v>
      </c>
      <c r="J6831" s="124"/>
      <c r="K6831" s="124"/>
      <c r="L6831" s="124"/>
      <c r="M6831" s="124"/>
      <c r="N6831" s="193">
        <v>50</v>
      </c>
      <c r="O6831" s="193">
        <v>0</v>
      </c>
      <c r="P6831" s="124" t="s">
        <v>1314</v>
      </c>
    </row>
    <row r="6832" spans="1:16" ht="51">
      <c r="A6832" s="257">
        <v>513</v>
      </c>
      <c r="B6832" s="124"/>
      <c r="C6832" s="125" t="s">
        <v>201</v>
      </c>
      <c r="D6832" s="191">
        <v>43293</v>
      </c>
      <c r="E6832" s="124" t="s">
        <v>12809</v>
      </c>
      <c r="F6832" s="124" t="s">
        <v>15</v>
      </c>
      <c r="G6832" s="124">
        <v>783248</v>
      </c>
      <c r="H6832" s="124"/>
      <c r="I6832" s="128" t="s">
        <v>4735</v>
      </c>
      <c r="J6832" s="124"/>
      <c r="K6832" s="124"/>
      <c r="L6832" s="124"/>
      <c r="M6832" s="124"/>
      <c r="N6832" s="193">
        <v>50</v>
      </c>
      <c r="O6832" s="193">
        <v>0</v>
      </c>
      <c r="P6832" s="124" t="s">
        <v>1314</v>
      </c>
    </row>
    <row r="6833" spans="1:16" ht="51">
      <c r="A6833" s="257">
        <v>132</v>
      </c>
      <c r="B6833" s="124"/>
      <c r="C6833" s="125" t="s">
        <v>728</v>
      </c>
      <c r="D6833" s="191">
        <v>43294</v>
      </c>
      <c r="E6833" s="124" t="s">
        <v>12810</v>
      </c>
      <c r="F6833" s="124" t="s">
        <v>3</v>
      </c>
      <c r="G6833" s="124">
        <v>1639892</v>
      </c>
      <c r="H6833" s="124"/>
      <c r="I6833" s="128" t="s">
        <v>14624</v>
      </c>
      <c r="J6833" s="124"/>
      <c r="K6833" s="124"/>
      <c r="L6833" s="124"/>
      <c r="M6833" s="124"/>
      <c r="N6833" s="193">
        <v>0</v>
      </c>
      <c r="O6833" s="193">
        <v>742</v>
      </c>
      <c r="P6833" s="124" t="s">
        <v>1314</v>
      </c>
    </row>
    <row r="6834" spans="1:16" ht="51">
      <c r="A6834" s="257">
        <v>132</v>
      </c>
      <c r="B6834" s="124"/>
      <c r="C6834" s="125" t="s">
        <v>728</v>
      </c>
      <c r="D6834" s="191">
        <v>43294</v>
      </c>
      <c r="E6834" s="124" t="s">
        <v>12811</v>
      </c>
      <c r="F6834" s="124" t="s">
        <v>3</v>
      </c>
      <c r="G6834" s="124">
        <v>1639891</v>
      </c>
      <c r="H6834" s="124"/>
      <c r="I6834" s="128" t="s">
        <v>14625</v>
      </c>
      <c r="J6834" s="124"/>
      <c r="K6834" s="124"/>
      <c r="L6834" s="124"/>
      <c r="M6834" s="124"/>
      <c r="N6834" s="193">
        <v>0</v>
      </c>
      <c r="O6834" s="193">
        <v>742</v>
      </c>
      <c r="P6834" s="124" t="s">
        <v>1314</v>
      </c>
    </row>
    <row r="6835" spans="1:16" ht="51">
      <c r="A6835" s="257">
        <v>373</v>
      </c>
      <c r="B6835" s="124"/>
      <c r="C6835" s="125" t="s">
        <v>1269</v>
      </c>
      <c r="D6835" s="191">
        <v>43294</v>
      </c>
      <c r="E6835" s="124" t="s">
        <v>12812</v>
      </c>
      <c r="F6835" s="124" t="s">
        <v>3</v>
      </c>
      <c r="G6835" s="124">
        <v>1639889</v>
      </c>
      <c r="H6835" s="124"/>
      <c r="I6835" s="128" t="s">
        <v>14626</v>
      </c>
      <c r="J6835" s="124"/>
      <c r="K6835" s="124"/>
      <c r="L6835" s="124"/>
      <c r="M6835" s="124"/>
      <c r="N6835" s="193">
        <v>0</v>
      </c>
      <c r="O6835" s="193">
        <v>86688.49</v>
      </c>
      <c r="P6835" s="124" t="s">
        <v>1314</v>
      </c>
    </row>
    <row r="6836" spans="1:16" ht="63.75">
      <c r="A6836" s="257">
        <v>66</v>
      </c>
      <c r="B6836" s="124"/>
      <c r="C6836" s="125" t="s">
        <v>704</v>
      </c>
      <c r="D6836" s="191">
        <v>43294</v>
      </c>
      <c r="E6836" s="124" t="s">
        <v>12813</v>
      </c>
      <c r="F6836" s="124" t="s">
        <v>3</v>
      </c>
      <c r="G6836" s="124">
        <v>1639865</v>
      </c>
      <c r="H6836" s="124"/>
      <c r="I6836" s="128" t="s">
        <v>14627</v>
      </c>
      <c r="J6836" s="124"/>
      <c r="K6836" s="124"/>
      <c r="L6836" s="124"/>
      <c r="M6836" s="124"/>
      <c r="N6836" s="193">
        <v>0</v>
      </c>
      <c r="O6836" s="193">
        <v>500.17</v>
      </c>
      <c r="P6836" s="124" t="s">
        <v>1314</v>
      </c>
    </row>
    <row r="6837" spans="1:16" ht="51">
      <c r="A6837" s="257">
        <v>340</v>
      </c>
      <c r="B6837" s="124"/>
      <c r="C6837" s="125" t="s">
        <v>814</v>
      </c>
      <c r="D6837" s="191">
        <v>43294</v>
      </c>
      <c r="E6837" s="124" t="s">
        <v>12814</v>
      </c>
      <c r="F6837" s="124" t="s">
        <v>3</v>
      </c>
      <c r="G6837" s="124">
        <v>1639857</v>
      </c>
      <c r="H6837" s="124"/>
      <c r="I6837" s="128" t="s">
        <v>14628</v>
      </c>
      <c r="J6837" s="124"/>
      <c r="K6837" s="124"/>
      <c r="L6837" s="124"/>
      <c r="M6837" s="124"/>
      <c r="N6837" s="193">
        <v>0</v>
      </c>
      <c r="O6837" s="193">
        <v>0.97</v>
      </c>
      <c r="P6837" s="124" t="s">
        <v>1314</v>
      </c>
    </row>
    <row r="6838" spans="1:16" ht="63.75">
      <c r="A6838" s="257">
        <v>10</v>
      </c>
      <c r="B6838" s="124"/>
      <c r="C6838" s="125" t="s">
        <v>690</v>
      </c>
      <c r="D6838" s="191">
        <v>43294</v>
      </c>
      <c r="E6838" s="124" t="s">
        <v>12815</v>
      </c>
      <c r="F6838" s="124" t="s">
        <v>3</v>
      </c>
      <c r="G6838" s="124">
        <v>1639905</v>
      </c>
      <c r="H6838" s="124"/>
      <c r="I6838" s="128" t="s">
        <v>14629</v>
      </c>
      <c r="J6838" s="124"/>
      <c r="K6838" s="124"/>
      <c r="L6838" s="124"/>
      <c r="M6838" s="124"/>
      <c r="N6838" s="193">
        <v>0</v>
      </c>
      <c r="O6838" s="193">
        <v>13093.36</v>
      </c>
      <c r="P6838" s="124" t="s">
        <v>1314</v>
      </c>
    </row>
    <row r="6839" spans="1:16" ht="51">
      <c r="A6839" s="257" t="s">
        <v>619</v>
      </c>
      <c r="B6839" s="124"/>
      <c r="C6839" s="125" t="s">
        <v>713</v>
      </c>
      <c r="D6839" s="191">
        <v>43294</v>
      </c>
      <c r="E6839" s="124" t="s">
        <v>12816</v>
      </c>
      <c r="F6839" s="124" t="s">
        <v>3</v>
      </c>
      <c r="G6839" s="124">
        <v>1639923</v>
      </c>
      <c r="H6839" s="124"/>
      <c r="I6839" s="128" t="s">
        <v>14554</v>
      </c>
      <c r="J6839" s="124"/>
      <c r="K6839" s="124"/>
      <c r="L6839" s="124"/>
      <c r="M6839" s="124"/>
      <c r="N6839" s="193">
        <v>0</v>
      </c>
      <c r="O6839" s="193">
        <v>0.55000000000000004</v>
      </c>
      <c r="P6839" s="124" t="s">
        <v>1314</v>
      </c>
    </row>
    <row r="6840" spans="1:16" ht="51">
      <c r="A6840" s="257">
        <v>293</v>
      </c>
      <c r="B6840" s="124"/>
      <c r="C6840" s="125" t="s">
        <v>795</v>
      </c>
      <c r="D6840" s="191">
        <v>43294</v>
      </c>
      <c r="E6840" s="124" t="s">
        <v>12817</v>
      </c>
      <c r="F6840" s="124" t="s">
        <v>3</v>
      </c>
      <c r="G6840" s="124">
        <v>1639929</v>
      </c>
      <c r="H6840" s="124"/>
      <c r="I6840" s="128" t="s">
        <v>14630</v>
      </c>
      <c r="J6840" s="124"/>
      <c r="K6840" s="124"/>
      <c r="L6840" s="124"/>
      <c r="M6840" s="124"/>
      <c r="N6840" s="193">
        <v>0</v>
      </c>
      <c r="O6840" s="193">
        <v>742</v>
      </c>
      <c r="P6840" s="124" t="s">
        <v>1314</v>
      </c>
    </row>
    <row r="6841" spans="1:16" ht="51">
      <c r="A6841" s="257">
        <v>293</v>
      </c>
      <c r="B6841" s="124"/>
      <c r="C6841" s="125" t="s">
        <v>795</v>
      </c>
      <c r="D6841" s="191">
        <v>43294</v>
      </c>
      <c r="E6841" s="124" t="s">
        <v>12818</v>
      </c>
      <c r="F6841" s="124" t="s">
        <v>3</v>
      </c>
      <c r="G6841" s="124">
        <v>1639931</v>
      </c>
      <c r="H6841" s="124"/>
      <c r="I6841" s="128" t="s">
        <v>14631</v>
      </c>
      <c r="J6841" s="124"/>
      <c r="K6841" s="124"/>
      <c r="L6841" s="124"/>
      <c r="M6841" s="124"/>
      <c r="N6841" s="193">
        <v>0</v>
      </c>
      <c r="O6841" s="193">
        <v>742</v>
      </c>
      <c r="P6841" s="124" t="s">
        <v>1314</v>
      </c>
    </row>
    <row r="6842" spans="1:16" ht="51">
      <c r="A6842" s="257">
        <v>293</v>
      </c>
      <c r="B6842" s="124"/>
      <c r="C6842" s="125" t="s">
        <v>795</v>
      </c>
      <c r="D6842" s="191">
        <v>43294</v>
      </c>
      <c r="E6842" s="124" t="s">
        <v>12819</v>
      </c>
      <c r="F6842" s="124" t="s">
        <v>3</v>
      </c>
      <c r="G6842" s="124">
        <v>1639933</v>
      </c>
      <c r="H6842" s="124"/>
      <c r="I6842" s="128" t="s">
        <v>14632</v>
      </c>
      <c r="J6842" s="124"/>
      <c r="K6842" s="124"/>
      <c r="L6842" s="124"/>
      <c r="M6842" s="124"/>
      <c r="N6842" s="193">
        <v>0</v>
      </c>
      <c r="O6842" s="193">
        <v>371</v>
      </c>
      <c r="P6842" s="124" t="s">
        <v>1314</v>
      </c>
    </row>
    <row r="6843" spans="1:16" ht="51">
      <c r="A6843" s="257" t="s">
        <v>619</v>
      </c>
      <c r="B6843" s="124"/>
      <c r="C6843" s="125" t="s">
        <v>713</v>
      </c>
      <c r="D6843" s="191">
        <v>43294</v>
      </c>
      <c r="E6843" s="124" t="s">
        <v>12820</v>
      </c>
      <c r="F6843" s="124" t="s">
        <v>3</v>
      </c>
      <c r="G6843" s="124">
        <v>1639954</v>
      </c>
      <c r="H6843" s="124"/>
      <c r="I6843" s="128" t="s">
        <v>14633</v>
      </c>
      <c r="J6843" s="124"/>
      <c r="K6843" s="124"/>
      <c r="L6843" s="124"/>
      <c r="M6843" s="124"/>
      <c r="N6843" s="193">
        <v>0</v>
      </c>
      <c r="O6843" s="193">
        <v>1050.5</v>
      </c>
      <c r="P6843" s="124" t="s">
        <v>1314</v>
      </c>
    </row>
    <row r="6844" spans="1:16" ht="51">
      <c r="A6844" s="257" t="s">
        <v>619</v>
      </c>
      <c r="B6844" s="124"/>
      <c r="C6844" s="125" t="s">
        <v>713</v>
      </c>
      <c r="D6844" s="191">
        <v>43294</v>
      </c>
      <c r="E6844" s="124" t="s">
        <v>12821</v>
      </c>
      <c r="F6844" s="124" t="s">
        <v>3</v>
      </c>
      <c r="G6844" s="124">
        <v>1639971</v>
      </c>
      <c r="H6844" s="124"/>
      <c r="I6844" s="128" t="s">
        <v>14634</v>
      </c>
      <c r="J6844" s="124"/>
      <c r="K6844" s="124"/>
      <c r="L6844" s="124"/>
      <c r="M6844" s="124"/>
      <c r="N6844" s="193">
        <v>0</v>
      </c>
      <c r="O6844" s="193">
        <v>25</v>
      </c>
      <c r="P6844" s="124" t="s">
        <v>1314</v>
      </c>
    </row>
    <row r="6845" spans="1:16" ht="51">
      <c r="A6845" s="257">
        <v>47</v>
      </c>
      <c r="B6845" s="124"/>
      <c r="C6845" s="125" t="s">
        <v>699</v>
      </c>
      <c r="D6845" s="191">
        <v>43294</v>
      </c>
      <c r="E6845" s="124" t="s">
        <v>12822</v>
      </c>
      <c r="F6845" s="124" t="s">
        <v>3</v>
      </c>
      <c r="G6845" s="124">
        <v>1639778</v>
      </c>
      <c r="H6845" s="124"/>
      <c r="I6845" s="128" t="s">
        <v>14635</v>
      </c>
      <c r="J6845" s="124"/>
      <c r="K6845" s="124"/>
      <c r="L6845" s="124"/>
      <c r="M6845" s="124"/>
      <c r="N6845" s="193">
        <v>0</v>
      </c>
      <c r="O6845" s="193">
        <v>1110</v>
      </c>
      <c r="P6845" s="124" t="s">
        <v>1314</v>
      </c>
    </row>
    <row r="6846" spans="1:16" ht="51">
      <c r="A6846" s="257" t="s">
        <v>619</v>
      </c>
      <c r="B6846" s="124"/>
      <c r="C6846" s="125" t="s">
        <v>713</v>
      </c>
      <c r="D6846" s="191">
        <v>43294</v>
      </c>
      <c r="E6846" s="124" t="s">
        <v>12823</v>
      </c>
      <c r="F6846" s="124" t="s">
        <v>3</v>
      </c>
      <c r="G6846" s="124">
        <v>1639819</v>
      </c>
      <c r="H6846" s="124"/>
      <c r="I6846" s="128" t="s">
        <v>14636</v>
      </c>
      <c r="J6846" s="124"/>
      <c r="K6846" s="124"/>
      <c r="L6846" s="124"/>
      <c r="M6846" s="124"/>
      <c r="N6846" s="193">
        <v>0</v>
      </c>
      <c r="O6846" s="193">
        <v>272</v>
      </c>
      <c r="P6846" s="124" t="s">
        <v>1314</v>
      </c>
    </row>
    <row r="6847" spans="1:16" ht="51">
      <c r="A6847" s="257" t="s">
        <v>619</v>
      </c>
      <c r="B6847" s="124"/>
      <c r="C6847" s="125" t="s">
        <v>713</v>
      </c>
      <c r="D6847" s="191">
        <v>43294</v>
      </c>
      <c r="E6847" s="124" t="s">
        <v>12824</v>
      </c>
      <c r="F6847" s="124" t="s">
        <v>3</v>
      </c>
      <c r="G6847" s="124">
        <v>1639820</v>
      </c>
      <c r="H6847" s="124"/>
      <c r="I6847" s="128" t="s">
        <v>14637</v>
      </c>
      <c r="J6847" s="124"/>
      <c r="K6847" s="124"/>
      <c r="L6847" s="124"/>
      <c r="M6847" s="124"/>
      <c r="N6847" s="193">
        <v>0</v>
      </c>
      <c r="O6847" s="193">
        <v>25</v>
      </c>
      <c r="P6847" s="124" t="s">
        <v>1314</v>
      </c>
    </row>
    <row r="6848" spans="1:16" ht="51">
      <c r="A6848" s="257" t="s">
        <v>619</v>
      </c>
      <c r="B6848" s="124"/>
      <c r="C6848" s="125" t="s">
        <v>713</v>
      </c>
      <c r="D6848" s="191">
        <v>43294</v>
      </c>
      <c r="E6848" s="124" t="s">
        <v>12825</v>
      </c>
      <c r="F6848" s="124" t="s">
        <v>3</v>
      </c>
      <c r="G6848" s="124">
        <v>1639832</v>
      </c>
      <c r="H6848" s="124"/>
      <c r="I6848" s="128" t="s">
        <v>14638</v>
      </c>
      <c r="J6848" s="124"/>
      <c r="K6848" s="124"/>
      <c r="L6848" s="124"/>
      <c r="M6848" s="124"/>
      <c r="N6848" s="193">
        <v>0</v>
      </c>
      <c r="O6848" s="193">
        <v>185.5</v>
      </c>
      <c r="P6848" s="124" t="s">
        <v>1314</v>
      </c>
    </row>
    <row r="6849" spans="1:16" ht="51">
      <c r="A6849" s="257">
        <v>340</v>
      </c>
      <c r="B6849" s="124"/>
      <c r="C6849" s="125" t="s">
        <v>814</v>
      </c>
      <c r="D6849" s="191">
        <v>43294</v>
      </c>
      <c r="E6849" s="124" t="s">
        <v>12826</v>
      </c>
      <c r="F6849" s="124" t="s">
        <v>3</v>
      </c>
      <c r="G6849" s="124">
        <v>1639856</v>
      </c>
      <c r="H6849" s="124"/>
      <c r="I6849" s="128" t="s">
        <v>14639</v>
      </c>
      <c r="J6849" s="124"/>
      <c r="K6849" s="124"/>
      <c r="L6849" s="124"/>
      <c r="M6849" s="124"/>
      <c r="N6849" s="193">
        <v>0</v>
      </c>
      <c r="O6849" s="193">
        <v>406.74</v>
      </c>
      <c r="P6849" s="124" t="s">
        <v>1314</v>
      </c>
    </row>
    <row r="6850" spans="1:16" ht="51">
      <c r="A6850" s="257" t="s">
        <v>619</v>
      </c>
      <c r="B6850" s="124"/>
      <c r="C6850" s="125" t="s">
        <v>713</v>
      </c>
      <c r="D6850" s="191">
        <v>43294</v>
      </c>
      <c r="E6850" s="124" t="s">
        <v>12827</v>
      </c>
      <c r="F6850" s="124" t="s">
        <v>3</v>
      </c>
      <c r="G6850" s="124">
        <v>1640067</v>
      </c>
      <c r="H6850" s="124"/>
      <c r="I6850" s="128" t="s">
        <v>14640</v>
      </c>
      <c r="J6850" s="124"/>
      <c r="K6850" s="124"/>
      <c r="L6850" s="124"/>
      <c r="M6850" s="124"/>
      <c r="N6850" s="193">
        <v>0</v>
      </c>
      <c r="O6850" s="193">
        <v>7667.07</v>
      </c>
      <c r="P6850" s="124" t="s">
        <v>1314</v>
      </c>
    </row>
    <row r="6851" spans="1:16" ht="38.25">
      <c r="A6851" s="257">
        <v>16</v>
      </c>
      <c r="B6851" s="124"/>
      <c r="C6851" s="125" t="s">
        <v>692</v>
      </c>
      <c r="D6851" s="191">
        <v>43294</v>
      </c>
      <c r="E6851" s="124" t="s">
        <v>12828</v>
      </c>
      <c r="F6851" s="124" t="s">
        <v>3</v>
      </c>
      <c r="G6851" s="124">
        <v>1640107</v>
      </c>
      <c r="H6851" s="124"/>
      <c r="I6851" s="128" t="s">
        <v>14641</v>
      </c>
      <c r="J6851" s="124"/>
      <c r="K6851" s="124"/>
      <c r="L6851" s="124"/>
      <c r="M6851" s="124"/>
      <c r="N6851" s="193">
        <v>0</v>
      </c>
      <c r="O6851" s="193">
        <v>6000</v>
      </c>
      <c r="P6851" s="124" t="s">
        <v>1314</v>
      </c>
    </row>
    <row r="6852" spans="1:16" ht="38.25">
      <c r="A6852" s="257">
        <v>206</v>
      </c>
      <c r="B6852" s="124"/>
      <c r="C6852" s="125" t="s">
        <v>758</v>
      </c>
      <c r="D6852" s="191">
        <v>43294</v>
      </c>
      <c r="E6852" s="124" t="s">
        <v>12829</v>
      </c>
      <c r="F6852" s="124" t="s">
        <v>3</v>
      </c>
      <c r="G6852" s="124">
        <v>1640113</v>
      </c>
      <c r="H6852" s="124"/>
      <c r="I6852" s="128" t="s">
        <v>14642</v>
      </c>
      <c r="J6852" s="124"/>
      <c r="K6852" s="124"/>
      <c r="L6852" s="124"/>
      <c r="M6852" s="124"/>
      <c r="N6852" s="193">
        <v>0</v>
      </c>
      <c r="O6852" s="193">
        <v>20</v>
      </c>
      <c r="P6852" s="124" t="s">
        <v>1314</v>
      </c>
    </row>
    <row r="6853" spans="1:16" ht="76.5">
      <c r="A6853" s="257">
        <v>375</v>
      </c>
      <c r="B6853" s="124"/>
      <c r="C6853" s="125" t="s">
        <v>1271</v>
      </c>
      <c r="D6853" s="191">
        <v>43294</v>
      </c>
      <c r="E6853" s="124" t="s">
        <v>12830</v>
      </c>
      <c r="F6853" s="124" t="s">
        <v>3</v>
      </c>
      <c r="G6853" s="124">
        <v>1640114</v>
      </c>
      <c r="H6853" s="124"/>
      <c r="I6853" s="128" t="s">
        <v>14643</v>
      </c>
      <c r="J6853" s="124"/>
      <c r="K6853" s="124"/>
      <c r="L6853" s="124"/>
      <c r="M6853" s="124"/>
      <c r="N6853" s="193">
        <v>0</v>
      </c>
      <c r="O6853" s="193">
        <v>4750.32</v>
      </c>
      <c r="P6853" s="124" t="s">
        <v>1314</v>
      </c>
    </row>
    <row r="6854" spans="1:16" ht="63.75">
      <c r="A6854" s="257">
        <v>378</v>
      </c>
      <c r="B6854" s="124"/>
      <c r="C6854" s="125" t="s">
        <v>1274</v>
      </c>
      <c r="D6854" s="191">
        <v>43294</v>
      </c>
      <c r="E6854" s="124" t="s">
        <v>12831</v>
      </c>
      <c r="F6854" s="124" t="s">
        <v>3</v>
      </c>
      <c r="G6854" s="124">
        <v>1639975</v>
      </c>
      <c r="H6854" s="124"/>
      <c r="I6854" s="128" t="s">
        <v>14644</v>
      </c>
      <c r="J6854" s="124"/>
      <c r="K6854" s="124"/>
      <c r="L6854" s="124"/>
      <c r="M6854" s="124"/>
      <c r="N6854" s="193">
        <v>0</v>
      </c>
      <c r="O6854" s="193">
        <v>877.71</v>
      </c>
      <c r="P6854" s="124" t="s">
        <v>1314</v>
      </c>
    </row>
    <row r="6855" spans="1:16" ht="51">
      <c r="A6855" s="257">
        <v>292</v>
      </c>
      <c r="B6855" s="124"/>
      <c r="C6855" s="125" t="s">
        <v>152</v>
      </c>
      <c r="D6855" s="191">
        <v>43294</v>
      </c>
      <c r="E6855" s="124" t="s">
        <v>12832</v>
      </c>
      <c r="F6855" s="124" t="s">
        <v>3</v>
      </c>
      <c r="G6855" s="124">
        <v>1639980</v>
      </c>
      <c r="H6855" s="124"/>
      <c r="I6855" s="128" t="s">
        <v>4136</v>
      </c>
      <c r="J6855" s="124"/>
      <c r="K6855" s="124"/>
      <c r="L6855" s="124"/>
      <c r="M6855" s="124"/>
      <c r="N6855" s="193">
        <v>0</v>
      </c>
      <c r="O6855" s="193">
        <v>71</v>
      </c>
      <c r="P6855" s="124" t="s">
        <v>1314</v>
      </c>
    </row>
    <row r="6856" spans="1:16" ht="51">
      <c r="A6856" s="257">
        <v>292</v>
      </c>
      <c r="B6856" s="124"/>
      <c r="C6856" s="125" t="s">
        <v>152</v>
      </c>
      <c r="D6856" s="191">
        <v>43294</v>
      </c>
      <c r="E6856" s="124" t="s">
        <v>12833</v>
      </c>
      <c r="F6856" s="124" t="s">
        <v>3</v>
      </c>
      <c r="G6856" s="124">
        <v>1639981</v>
      </c>
      <c r="H6856" s="124"/>
      <c r="I6856" s="128" t="s">
        <v>4136</v>
      </c>
      <c r="J6856" s="124"/>
      <c r="K6856" s="124"/>
      <c r="L6856" s="124"/>
      <c r="M6856" s="124"/>
      <c r="N6856" s="193">
        <v>0</v>
      </c>
      <c r="O6856" s="193">
        <v>99</v>
      </c>
      <c r="P6856" s="124" t="s">
        <v>1314</v>
      </c>
    </row>
    <row r="6857" spans="1:16" ht="51">
      <c r="A6857" s="257">
        <v>292</v>
      </c>
      <c r="B6857" s="124"/>
      <c r="C6857" s="125" t="s">
        <v>152</v>
      </c>
      <c r="D6857" s="191">
        <v>43294</v>
      </c>
      <c r="E6857" s="124" t="s">
        <v>12834</v>
      </c>
      <c r="F6857" s="124" t="s">
        <v>3</v>
      </c>
      <c r="G6857" s="124">
        <v>1639982</v>
      </c>
      <c r="H6857" s="124"/>
      <c r="I6857" s="128" t="s">
        <v>4136</v>
      </c>
      <c r="J6857" s="124"/>
      <c r="K6857" s="124"/>
      <c r="L6857" s="124"/>
      <c r="M6857" s="124"/>
      <c r="N6857" s="193">
        <v>0</v>
      </c>
      <c r="O6857" s="193">
        <v>96</v>
      </c>
      <c r="P6857" s="124" t="s">
        <v>1314</v>
      </c>
    </row>
    <row r="6858" spans="1:16" ht="51">
      <c r="A6858" s="257">
        <v>292</v>
      </c>
      <c r="B6858" s="124"/>
      <c r="C6858" s="125" t="s">
        <v>152</v>
      </c>
      <c r="D6858" s="191">
        <v>43294</v>
      </c>
      <c r="E6858" s="124" t="s">
        <v>12835</v>
      </c>
      <c r="F6858" s="124" t="s">
        <v>3</v>
      </c>
      <c r="G6858" s="124">
        <v>1639984</v>
      </c>
      <c r="H6858" s="124"/>
      <c r="I6858" s="128" t="s">
        <v>4136</v>
      </c>
      <c r="J6858" s="124"/>
      <c r="K6858" s="124"/>
      <c r="L6858" s="124"/>
      <c r="M6858" s="124"/>
      <c r="N6858" s="193">
        <v>0</v>
      </c>
      <c r="O6858" s="193">
        <v>102</v>
      </c>
      <c r="P6858" s="124" t="s">
        <v>1314</v>
      </c>
    </row>
    <row r="6859" spans="1:16" ht="51">
      <c r="A6859" s="257">
        <v>292</v>
      </c>
      <c r="B6859" s="124"/>
      <c r="C6859" s="125" t="s">
        <v>152</v>
      </c>
      <c r="D6859" s="191">
        <v>43294</v>
      </c>
      <c r="E6859" s="124" t="s">
        <v>12836</v>
      </c>
      <c r="F6859" s="124" t="s">
        <v>3</v>
      </c>
      <c r="G6859" s="124">
        <v>1639985</v>
      </c>
      <c r="H6859" s="124"/>
      <c r="I6859" s="128" t="s">
        <v>4136</v>
      </c>
      <c r="J6859" s="124"/>
      <c r="K6859" s="124"/>
      <c r="L6859" s="124"/>
      <c r="M6859" s="124"/>
      <c r="N6859" s="193">
        <v>0</v>
      </c>
      <c r="O6859" s="193">
        <v>106</v>
      </c>
      <c r="P6859" s="124" t="s">
        <v>1314</v>
      </c>
    </row>
    <row r="6860" spans="1:16" ht="51">
      <c r="A6860" s="257">
        <v>292</v>
      </c>
      <c r="B6860" s="124"/>
      <c r="C6860" s="125" t="s">
        <v>152</v>
      </c>
      <c r="D6860" s="191">
        <v>43294</v>
      </c>
      <c r="E6860" s="124" t="s">
        <v>12837</v>
      </c>
      <c r="F6860" s="124" t="s">
        <v>3</v>
      </c>
      <c r="G6860" s="124">
        <v>1639986</v>
      </c>
      <c r="H6860" s="124"/>
      <c r="I6860" s="128" t="s">
        <v>4136</v>
      </c>
      <c r="J6860" s="124"/>
      <c r="K6860" s="124"/>
      <c r="L6860" s="124"/>
      <c r="M6860" s="124"/>
      <c r="N6860" s="193">
        <v>0</v>
      </c>
      <c r="O6860" s="193">
        <v>91</v>
      </c>
      <c r="P6860" s="124" t="s">
        <v>1314</v>
      </c>
    </row>
    <row r="6861" spans="1:16" ht="51">
      <c r="A6861" s="257">
        <v>292</v>
      </c>
      <c r="B6861" s="124"/>
      <c r="C6861" s="125" t="s">
        <v>152</v>
      </c>
      <c r="D6861" s="191">
        <v>43294</v>
      </c>
      <c r="E6861" s="124" t="s">
        <v>12838</v>
      </c>
      <c r="F6861" s="124" t="s">
        <v>3</v>
      </c>
      <c r="G6861" s="124">
        <v>1639987</v>
      </c>
      <c r="H6861" s="124"/>
      <c r="I6861" s="128" t="s">
        <v>4136</v>
      </c>
      <c r="J6861" s="124"/>
      <c r="K6861" s="124"/>
      <c r="L6861" s="124"/>
      <c r="M6861" s="124"/>
      <c r="N6861" s="193">
        <v>0</v>
      </c>
      <c r="O6861" s="193">
        <v>74</v>
      </c>
      <c r="P6861" s="124" t="s">
        <v>1314</v>
      </c>
    </row>
    <row r="6862" spans="1:16" ht="51">
      <c r="A6862" s="257">
        <v>292</v>
      </c>
      <c r="B6862" s="124"/>
      <c r="C6862" s="125" t="s">
        <v>152</v>
      </c>
      <c r="D6862" s="191">
        <v>43294</v>
      </c>
      <c r="E6862" s="124" t="s">
        <v>12839</v>
      </c>
      <c r="F6862" s="124" t="s">
        <v>3</v>
      </c>
      <c r="G6862" s="124">
        <v>1639988</v>
      </c>
      <c r="H6862" s="124"/>
      <c r="I6862" s="128" t="s">
        <v>4136</v>
      </c>
      <c r="J6862" s="124"/>
      <c r="K6862" s="124"/>
      <c r="L6862" s="124"/>
      <c r="M6862" s="124"/>
      <c r="N6862" s="193">
        <v>0</v>
      </c>
      <c r="O6862" s="193">
        <v>73</v>
      </c>
      <c r="P6862" s="124" t="s">
        <v>1314</v>
      </c>
    </row>
    <row r="6863" spans="1:16" ht="51">
      <c r="A6863" s="257">
        <v>292</v>
      </c>
      <c r="B6863" s="124"/>
      <c r="C6863" s="125" t="s">
        <v>152</v>
      </c>
      <c r="D6863" s="191">
        <v>43294</v>
      </c>
      <c r="E6863" s="124" t="s">
        <v>12840</v>
      </c>
      <c r="F6863" s="124" t="s">
        <v>3</v>
      </c>
      <c r="G6863" s="124">
        <v>1639991</v>
      </c>
      <c r="H6863" s="124"/>
      <c r="I6863" s="128" t="s">
        <v>4136</v>
      </c>
      <c r="J6863" s="124"/>
      <c r="K6863" s="124"/>
      <c r="L6863" s="124"/>
      <c r="M6863" s="124"/>
      <c r="N6863" s="193">
        <v>0</v>
      </c>
      <c r="O6863" s="193">
        <v>101</v>
      </c>
      <c r="P6863" s="124" t="s">
        <v>1314</v>
      </c>
    </row>
    <row r="6864" spans="1:16" ht="51">
      <c r="A6864" s="257">
        <v>292</v>
      </c>
      <c r="B6864" s="124"/>
      <c r="C6864" s="125" t="s">
        <v>152</v>
      </c>
      <c r="D6864" s="191">
        <v>43294</v>
      </c>
      <c r="E6864" s="124" t="s">
        <v>12841</v>
      </c>
      <c r="F6864" s="124" t="s">
        <v>3</v>
      </c>
      <c r="G6864" s="124">
        <v>1639992</v>
      </c>
      <c r="H6864" s="124"/>
      <c r="I6864" s="128" t="s">
        <v>4136</v>
      </c>
      <c r="J6864" s="124"/>
      <c r="K6864" s="124"/>
      <c r="L6864" s="124"/>
      <c r="M6864" s="124"/>
      <c r="N6864" s="193">
        <v>0</v>
      </c>
      <c r="O6864" s="193">
        <v>89</v>
      </c>
      <c r="P6864" s="124" t="s">
        <v>1314</v>
      </c>
    </row>
    <row r="6865" spans="1:16" ht="51">
      <c r="A6865" s="257">
        <v>47</v>
      </c>
      <c r="B6865" s="124"/>
      <c r="C6865" s="125" t="s">
        <v>699</v>
      </c>
      <c r="D6865" s="191">
        <v>43294</v>
      </c>
      <c r="E6865" s="124" t="s">
        <v>12842</v>
      </c>
      <c r="F6865" s="124" t="s">
        <v>3</v>
      </c>
      <c r="G6865" s="124">
        <v>1640050</v>
      </c>
      <c r="H6865" s="124"/>
      <c r="I6865" s="128" t="s">
        <v>14645</v>
      </c>
      <c r="J6865" s="124"/>
      <c r="K6865" s="124"/>
      <c r="L6865" s="124"/>
      <c r="M6865" s="124"/>
      <c r="N6865" s="193">
        <v>0</v>
      </c>
      <c r="O6865" s="193">
        <v>3260</v>
      </c>
      <c r="P6865" s="124" t="s">
        <v>1314</v>
      </c>
    </row>
    <row r="6866" spans="1:16" ht="51">
      <c r="A6866" s="257" t="s">
        <v>619</v>
      </c>
      <c r="B6866" s="124"/>
      <c r="C6866" s="125" t="s">
        <v>713</v>
      </c>
      <c r="D6866" s="191">
        <v>43294</v>
      </c>
      <c r="E6866" s="124" t="s">
        <v>12843</v>
      </c>
      <c r="F6866" s="124" t="s">
        <v>3</v>
      </c>
      <c r="G6866" s="124">
        <v>1640051</v>
      </c>
      <c r="H6866" s="124"/>
      <c r="I6866" s="128" t="s">
        <v>14646</v>
      </c>
      <c r="J6866" s="124"/>
      <c r="K6866" s="124"/>
      <c r="L6866" s="124"/>
      <c r="M6866" s="124"/>
      <c r="N6866" s="193">
        <v>0</v>
      </c>
      <c r="O6866" s="193">
        <v>50</v>
      </c>
      <c r="P6866" s="124" t="s">
        <v>1314</v>
      </c>
    </row>
    <row r="6867" spans="1:16" ht="51">
      <c r="A6867" s="257">
        <v>86</v>
      </c>
      <c r="B6867" s="124"/>
      <c r="C6867" s="125" t="s">
        <v>710</v>
      </c>
      <c r="D6867" s="191">
        <v>43294</v>
      </c>
      <c r="E6867" s="124" t="s">
        <v>12844</v>
      </c>
      <c r="F6867" s="124" t="s">
        <v>3</v>
      </c>
      <c r="G6867" s="124">
        <v>1640061</v>
      </c>
      <c r="H6867" s="124"/>
      <c r="I6867" s="128" t="s">
        <v>14647</v>
      </c>
      <c r="J6867" s="124"/>
      <c r="K6867" s="124"/>
      <c r="L6867" s="124"/>
      <c r="M6867" s="124"/>
      <c r="N6867" s="193">
        <v>0</v>
      </c>
      <c r="O6867" s="193">
        <v>109.96000000000001</v>
      </c>
      <c r="P6867" s="124" t="s">
        <v>1314</v>
      </c>
    </row>
    <row r="6868" spans="1:16" ht="51">
      <c r="A6868" s="257" t="s">
        <v>626</v>
      </c>
      <c r="B6868" s="124"/>
      <c r="C6868" s="125" t="s">
        <v>1234</v>
      </c>
      <c r="D6868" s="191">
        <v>43294</v>
      </c>
      <c r="E6868" s="124" t="s">
        <v>12845</v>
      </c>
      <c r="F6868" s="124" t="s">
        <v>3</v>
      </c>
      <c r="G6868" s="124">
        <v>1639883</v>
      </c>
      <c r="H6868" s="124"/>
      <c r="I6868" s="128" t="s">
        <v>14648</v>
      </c>
      <c r="J6868" s="124"/>
      <c r="K6868" s="124"/>
      <c r="L6868" s="124"/>
      <c r="M6868" s="124"/>
      <c r="N6868" s="193">
        <v>0</v>
      </c>
      <c r="O6868" s="193">
        <v>254734.23</v>
      </c>
      <c r="P6868" s="124" t="s">
        <v>1314</v>
      </c>
    </row>
    <row r="6869" spans="1:16" ht="63.75">
      <c r="A6869" s="257" t="s">
        <v>619</v>
      </c>
      <c r="B6869" s="124"/>
      <c r="C6869" s="125" t="s">
        <v>713</v>
      </c>
      <c r="D6869" s="191">
        <v>43294</v>
      </c>
      <c r="E6869" s="124" t="s">
        <v>12846</v>
      </c>
      <c r="F6869" s="124" t="s">
        <v>3</v>
      </c>
      <c r="G6869" s="124">
        <v>1639890</v>
      </c>
      <c r="H6869" s="124"/>
      <c r="I6869" s="128" t="s">
        <v>14649</v>
      </c>
      <c r="J6869" s="124"/>
      <c r="K6869" s="124"/>
      <c r="L6869" s="124"/>
      <c r="M6869" s="124"/>
      <c r="N6869" s="193">
        <v>0</v>
      </c>
      <c r="O6869" s="193">
        <v>8930.68</v>
      </c>
      <c r="P6869" s="124" t="s">
        <v>1314</v>
      </c>
    </row>
    <row r="6870" spans="1:16" ht="63.75">
      <c r="A6870" s="257">
        <v>10</v>
      </c>
      <c r="B6870" s="124"/>
      <c r="C6870" s="125" t="s">
        <v>690</v>
      </c>
      <c r="D6870" s="191">
        <v>43294</v>
      </c>
      <c r="E6870" s="124" t="s">
        <v>12847</v>
      </c>
      <c r="F6870" s="124" t="s">
        <v>3</v>
      </c>
      <c r="G6870" s="124">
        <v>1639785</v>
      </c>
      <c r="H6870" s="124"/>
      <c r="I6870" s="128" t="s">
        <v>14650</v>
      </c>
      <c r="J6870" s="124"/>
      <c r="K6870" s="124"/>
      <c r="L6870" s="124"/>
      <c r="M6870" s="124"/>
      <c r="N6870" s="193">
        <v>0</v>
      </c>
      <c r="O6870" s="193">
        <v>8012.24</v>
      </c>
      <c r="P6870" s="124" t="s">
        <v>1314</v>
      </c>
    </row>
    <row r="6871" spans="1:16" ht="51">
      <c r="A6871" s="257">
        <v>41</v>
      </c>
      <c r="B6871" s="124"/>
      <c r="C6871" s="125" t="s">
        <v>697</v>
      </c>
      <c r="D6871" s="191">
        <v>43294</v>
      </c>
      <c r="E6871" s="124" t="s">
        <v>12848</v>
      </c>
      <c r="F6871" s="124" t="s">
        <v>3</v>
      </c>
      <c r="G6871" s="124">
        <v>1639801</v>
      </c>
      <c r="H6871" s="124"/>
      <c r="I6871" s="128" t="s">
        <v>14651</v>
      </c>
      <c r="J6871" s="124"/>
      <c r="K6871" s="124"/>
      <c r="L6871" s="124"/>
      <c r="M6871" s="124"/>
      <c r="N6871" s="193">
        <v>0</v>
      </c>
      <c r="O6871" s="193">
        <v>533815.16</v>
      </c>
      <c r="P6871" s="124" t="s">
        <v>1314</v>
      </c>
    </row>
    <row r="6872" spans="1:16" ht="51">
      <c r="A6872" s="257">
        <v>41</v>
      </c>
      <c r="B6872" s="124"/>
      <c r="C6872" s="125" t="s">
        <v>697</v>
      </c>
      <c r="D6872" s="191">
        <v>43294</v>
      </c>
      <c r="E6872" s="124" t="s">
        <v>12849</v>
      </c>
      <c r="F6872" s="124" t="s">
        <v>3</v>
      </c>
      <c r="G6872" s="124">
        <v>1639802</v>
      </c>
      <c r="H6872" s="124"/>
      <c r="I6872" s="128" t="s">
        <v>14652</v>
      </c>
      <c r="J6872" s="124"/>
      <c r="K6872" s="124"/>
      <c r="L6872" s="124"/>
      <c r="M6872" s="124"/>
      <c r="N6872" s="193">
        <v>0</v>
      </c>
      <c r="O6872" s="193">
        <v>2505305.0699999998</v>
      </c>
      <c r="P6872" s="124" t="s">
        <v>1314</v>
      </c>
    </row>
    <row r="6873" spans="1:16" ht="51">
      <c r="A6873" s="257">
        <v>15</v>
      </c>
      <c r="B6873" s="124"/>
      <c r="C6873" s="125" t="s">
        <v>691</v>
      </c>
      <c r="D6873" s="191">
        <v>43294</v>
      </c>
      <c r="E6873" s="124" t="s">
        <v>12850</v>
      </c>
      <c r="F6873" s="124" t="s">
        <v>3</v>
      </c>
      <c r="G6873" s="124">
        <v>1639810</v>
      </c>
      <c r="H6873" s="124"/>
      <c r="I6873" s="128" t="s">
        <v>14653</v>
      </c>
      <c r="J6873" s="124"/>
      <c r="K6873" s="124"/>
      <c r="L6873" s="124"/>
      <c r="M6873" s="124"/>
      <c r="N6873" s="193">
        <v>0</v>
      </c>
      <c r="O6873" s="193">
        <v>11657</v>
      </c>
      <c r="P6873" s="124" t="s">
        <v>1314</v>
      </c>
    </row>
    <row r="6874" spans="1:16" ht="63.75">
      <c r="A6874" s="257">
        <v>680</v>
      </c>
      <c r="B6874" s="124"/>
      <c r="C6874" s="125" t="s">
        <v>866</v>
      </c>
      <c r="D6874" s="191">
        <v>43294</v>
      </c>
      <c r="E6874" s="124" t="s">
        <v>12851</v>
      </c>
      <c r="F6874" s="124" t="s">
        <v>3</v>
      </c>
      <c r="G6874" s="124">
        <v>1639834</v>
      </c>
      <c r="H6874" s="124"/>
      <c r="I6874" s="128" t="s">
        <v>14654</v>
      </c>
      <c r="J6874" s="124"/>
      <c r="K6874" s="124"/>
      <c r="L6874" s="124"/>
      <c r="M6874" s="124"/>
      <c r="N6874" s="193">
        <v>0</v>
      </c>
      <c r="O6874" s="193">
        <v>1181.48</v>
      </c>
      <c r="P6874" s="124" t="s">
        <v>1314</v>
      </c>
    </row>
    <row r="6875" spans="1:16" ht="63.75">
      <c r="A6875" s="257">
        <v>680</v>
      </c>
      <c r="B6875" s="124"/>
      <c r="C6875" s="125" t="s">
        <v>866</v>
      </c>
      <c r="D6875" s="191">
        <v>43294</v>
      </c>
      <c r="E6875" s="124" t="s">
        <v>12852</v>
      </c>
      <c r="F6875" s="124" t="s">
        <v>3</v>
      </c>
      <c r="G6875" s="124">
        <v>1639835</v>
      </c>
      <c r="H6875" s="124"/>
      <c r="I6875" s="128" t="s">
        <v>14655</v>
      </c>
      <c r="J6875" s="124"/>
      <c r="K6875" s="124"/>
      <c r="L6875" s="124"/>
      <c r="M6875" s="124"/>
      <c r="N6875" s="193">
        <v>0</v>
      </c>
      <c r="O6875" s="193">
        <v>17776.670000000002</v>
      </c>
      <c r="P6875" s="124" t="s">
        <v>1314</v>
      </c>
    </row>
    <row r="6876" spans="1:16" ht="63.75">
      <c r="A6876" s="257">
        <v>680</v>
      </c>
      <c r="B6876" s="124"/>
      <c r="C6876" s="125" t="s">
        <v>866</v>
      </c>
      <c r="D6876" s="191">
        <v>43294</v>
      </c>
      <c r="E6876" s="124" t="s">
        <v>12853</v>
      </c>
      <c r="F6876" s="124" t="s">
        <v>3</v>
      </c>
      <c r="G6876" s="124">
        <v>1639838</v>
      </c>
      <c r="H6876" s="124"/>
      <c r="I6876" s="128" t="s">
        <v>14656</v>
      </c>
      <c r="J6876" s="124"/>
      <c r="K6876" s="124"/>
      <c r="L6876" s="124"/>
      <c r="M6876" s="124"/>
      <c r="N6876" s="193">
        <v>0</v>
      </c>
      <c r="O6876" s="193">
        <v>15162.66</v>
      </c>
      <c r="P6876" s="124" t="s">
        <v>1314</v>
      </c>
    </row>
    <row r="6877" spans="1:16" ht="63.75">
      <c r="A6877" s="257">
        <v>340</v>
      </c>
      <c r="B6877" s="124"/>
      <c r="C6877" s="125" t="s">
        <v>814</v>
      </c>
      <c r="D6877" s="191">
        <v>43294</v>
      </c>
      <c r="E6877" s="124" t="s">
        <v>12854</v>
      </c>
      <c r="F6877" s="124" t="s">
        <v>3</v>
      </c>
      <c r="G6877" s="124">
        <v>1639846</v>
      </c>
      <c r="H6877" s="124"/>
      <c r="I6877" s="128" t="s">
        <v>14657</v>
      </c>
      <c r="J6877" s="124"/>
      <c r="K6877" s="124"/>
      <c r="L6877" s="124"/>
      <c r="M6877" s="124"/>
      <c r="N6877" s="193">
        <v>0</v>
      </c>
      <c r="O6877" s="193">
        <v>11929</v>
      </c>
      <c r="P6877" s="124" t="s">
        <v>1314</v>
      </c>
    </row>
    <row r="6878" spans="1:16" ht="63.75">
      <c r="A6878" s="257">
        <v>340</v>
      </c>
      <c r="B6878" s="124"/>
      <c r="C6878" s="125" t="s">
        <v>814</v>
      </c>
      <c r="D6878" s="191">
        <v>43294</v>
      </c>
      <c r="E6878" s="124" t="s">
        <v>12855</v>
      </c>
      <c r="F6878" s="124" t="s">
        <v>3</v>
      </c>
      <c r="G6878" s="124">
        <v>1639849</v>
      </c>
      <c r="H6878" s="124"/>
      <c r="I6878" s="128" t="s">
        <v>14658</v>
      </c>
      <c r="J6878" s="124"/>
      <c r="K6878" s="124"/>
      <c r="L6878" s="124"/>
      <c r="M6878" s="124"/>
      <c r="N6878" s="193">
        <v>0</v>
      </c>
      <c r="O6878" s="193">
        <v>995</v>
      </c>
      <c r="P6878" s="124" t="s">
        <v>1314</v>
      </c>
    </row>
    <row r="6879" spans="1:16" ht="63.75">
      <c r="A6879" s="257">
        <v>340</v>
      </c>
      <c r="B6879" s="124"/>
      <c r="C6879" s="125" t="s">
        <v>814</v>
      </c>
      <c r="D6879" s="191">
        <v>43294</v>
      </c>
      <c r="E6879" s="124" t="s">
        <v>12856</v>
      </c>
      <c r="F6879" s="124" t="s">
        <v>3</v>
      </c>
      <c r="G6879" s="124">
        <v>1639853</v>
      </c>
      <c r="H6879" s="124"/>
      <c r="I6879" s="128" t="s">
        <v>14659</v>
      </c>
      <c r="J6879" s="124"/>
      <c r="K6879" s="124"/>
      <c r="L6879" s="124"/>
      <c r="M6879" s="124"/>
      <c r="N6879" s="193">
        <v>0</v>
      </c>
      <c r="O6879" s="193">
        <v>17400</v>
      </c>
      <c r="P6879" s="124" t="s">
        <v>1314</v>
      </c>
    </row>
    <row r="6880" spans="1:16" ht="51">
      <c r="A6880" s="257">
        <v>283</v>
      </c>
      <c r="B6880" s="124"/>
      <c r="C6880" s="125" t="s">
        <v>146</v>
      </c>
      <c r="D6880" s="191">
        <v>43294</v>
      </c>
      <c r="E6880" s="124" t="s">
        <v>12857</v>
      </c>
      <c r="F6880" s="124" t="s">
        <v>3</v>
      </c>
      <c r="G6880" s="124">
        <v>1639879</v>
      </c>
      <c r="H6880" s="124"/>
      <c r="I6880" s="128" t="s">
        <v>14660</v>
      </c>
      <c r="J6880" s="124"/>
      <c r="K6880" s="124"/>
      <c r="L6880" s="124"/>
      <c r="M6880" s="124"/>
      <c r="N6880" s="193">
        <v>0</v>
      </c>
      <c r="O6880" s="193">
        <v>317.36</v>
      </c>
      <c r="P6880" s="124" t="s">
        <v>1314</v>
      </c>
    </row>
    <row r="6881" spans="1:16" ht="51">
      <c r="A6881" s="257" t="s">
        <v>626</v>
      </c>
      <c r="B6881" s="124"/>
      <c r="C6881" s="125" t="s">
        <v>1234</v>
      </c>
      <c r="D6881" s="191">
        <v>43294</v>
      </c>
      <c r="E6881" s="124" t="s">
        <v>12858</v>
      </c>
      <c r="F6881" s="124" t="s">
        <v>3</v>
      </c>
      <c r="G6881" s="124">
        <v>1639880</v>
      </c>
      <c r="H6881" s="124"/>
      <c r="I6881" s="128" t="s">
        <v>14661</v>
      </c>
      <c r="J6881" s="124"/>
      <c r="K6881" s="124"/>
      <c r="L6881" s="124"/>
      <c r="M6881" s="124"/>
      <c r="N6881" s="193">
        <v>0</v>
      </c>
      <c r="O6881" s="193">
        <v>10793.04</v>
      </c>
      <c r="P6881" s="124" t="s">
        <v>1314</v>
      </c>
    </row>
    <row r="6882" spans="1:16" ht="51">
      <c r="A6882" s="257" t="s">
        <v>626</v>
      </c>
      <c r="B6882" s="124"/>
      <c r="C6882" s="125" t="s">
        <v>1234</v>
      </c>
      <c r="D6882" s="191">
        <v>43294</v>
      </c>
      <c r="E6882" s="124" t="s">
        <v>12859</v>
      </c>
      <c r="F6882" s="124" t="s">
        <v>3</v>
      </c>
      <c r="G6882" s="124">
        <v>1639881</v>
      </c>
      <c r="H6882" s="124"/>
      <c r="I6882" s="128" t="s">
        <v>14662</v>
      </c>
      <c r="J6882" s="124"/>
      <c r="K6882" s="124"/>
      <c r="L6882" s="124"/>
      <c r="M6882" s="124"/>
      <c r="N6882" s="193">
        <v>0</v>
      </c>
      <c r="O6882" s="193">
        <v>349.6</v>
      </c>
      <c r="P6882" s="124" t="s">
        <v>1314</v>
      </c>
    </row>
    <row r="6883" spans="1:16" ht="89.25">
      <c r="A6883" s="257">
        <v>513</v>
      </c>
      <c r="B6883" s="124"/>
      <c r="C6883" s="125" t="s">
        <v>201</v>
      </c>
      <c r="D6883" s="191">
        <v>43294</v>
      </c>
      <c r="E6883" s="124" t="s">
        <v>12860</v>
      </c>
      <c r="F6883" s="124" t="s">
        <v>15</v>
      </c>
      <c r="G6883" s="124">
        <v>5452</v>
      </c>
      <c r="H6883" s="124"/>
      <c r="I6883" s="128" t="s">
        <v>14663</v>
      </c>
      <c r="J6883" s="124"/>
      <c r="K6883" s="124"/>
      <c r="L6883" s="124"/>
      <c r="M6883" s="124"/>
      <c r="N6883" s="193">
        <v>50</v>
      </c>
      <c r="O6883" s="193">
        <v>0</v>
      </c>
      <c r="P6883" s="124" t="s">
        <v>1314</v>
      </c>
    </row>
    <row r="6884" spans="1:16" ht="63.75">
      <c r="A6884" s="257">
        <v>10</v>
      </c>
      <c r="B6884" s="124"/>
      <c r="C6884" s="125" t="s">
        <v>690</v>
      </c>
      <c r="D6884" s="191">
        <v>43294</v>
      </c>
      <c r="E6884" s="124" t="s">
        <v>12861</v>
      </c>
      <c r="F6884" s="124" t="s">
        <v>6</v>
      </c>
      <c r="G6884" s="124">
        <v>783724</v>
      </c>
      <c r="H6884" s="124"/>
      <c r="I6884" s="128" t="s">
        <v>14664</v>
      </c>
      <c r="J6884" s="124"/>
      <c r="K6884" s="124"/>
      <c r="L6884" s="124"/>
      <c r="M6884" s="124"/>
      <c r="N6884" s="193">
        <v>0</v>
      </c>
      <c r="O6884" s="193">
        <v>116958.61</v>
      </c>
      <c r="P6884" s="124" t="s">
        <v>1314</v>
      </c>
    </row>
    <row r="6885" spans="1:16" ht="63.75">
      <c r="A6885" s="257">
        <v>10</v>
      </c>
      <c r="B6885" s="124"/>
      <c r="C6885" s="125" t="s">
        <v>690</v>
      </c>
      <c r="D6885" s="191">
        <v>43294</v>
      </c>
      <c r="E6885" s="124" t="s">
        <v>12862</v>
      </c>
      <c r="F6885" s="124" t="s">
        <v>15</v>
      </c>
      <c r="G6885" s="124">
        <v>783725</v>
      </c>
      <c r="H6885" s="124"/>
      <c r="I6885" s="128" t="s">
        <v>14665</v>
      </c>
      <c r="J6885" s="124"/>
      <c r="K6885" s="124"/>
      <c r="L6885" s="124"/>
      <c r="M6885" s="124"/>
      <c r="N6885" s="193">
        <v>50</v>
      </c>
      <c r="O6885" s="193">
        <v>0</v>
      </c>
      <c r="P6885" s="124" t="s">
        <v>1314</v>
      </c>
    </row>
    <row r="6886" spans="1:16" ht="51">
      <c r="A6886" s="257">
        <v>513</v>
      </c>
      <c r="B6886" s="124"/>
      <c r="C6886" s="125" t="s">
        <v>201</v>
      </c>
      <c r="D6886" s="191">
        <v>43294</v>
      </c>
      <c r="E6886" s="124" t="s">
        <v>12863</v>
      </c>
      <c r="F6886" s="124" t="s">
        <v>15</v>
      </c>
      <c r="G6886" s="124">
        <v>783727</v>
      </c>
      <c r="H6886" s="124"/>
      <c r="I6886" s="128" t="s">
        <v>4577</v>
      </c>
      <c r="J6886" s="124"/>
      <c r="K6886" s="124"/>
      <c r="L6886" s="124"/>
      <c r="M6886" s="124"/>
      <c r="N6886" s="193">
        <v>50</v>
      </c>
      <c r="O6886" s="193">
        <v>0</v>
      </c>
      <c r="P6886" s="124" t="s">
        <v>1314</v>
      </c>
    </row>
    <row r="6887" spans="1:16" ht="51">
      <c r="A6887" s="257">
        <v>513</v>
      </c>
      <c r="B6887" s="124"/>
      <c r="C6887" s="125" t="s">
        <v>201</v>
      </c>
      <c r="D6887" s="191">
        <v>43294</v>
      </c>
      <c r="E6887" s="124" t="s">
        <v>12864</v>
      </c>
      <c r="F6887" s="124" t="s">
        <v>15</v>
      </c>
      <c r="G6887" s="124">
        <v>783729</v>
      </c>
      <c r="H6887" s="124"/>
      <c r="I6887" s="128" t="s">
        <v>6137</v>
      </c>
      <c r="J6887" s="124"/>
      <c r="K6887" s="124"/>
      <c r="L6887" s="124"/>
      <c r="M6887" s="124"/>
      <c r="N6887" s="193">
        <v>50</v>
      </c>
      <c r="O6887" s="193">
        <v>0</v>
      </c>
      <c r="P6887" s="124" t="s">
        <v>1314</v>
      </c>
    </row>
    <row r="6888" spans="1:16" ht="76.5">
      <c r="A6888" s="257">
        <v>25</v>
      </c>
      <c r="B6888" s="124"/>
      <c r="C6888" s="125" t="s">
        <v>694</v>
      </c>
      <c r="D6888" s="191">
        <v>43294</v>
      </c>
      <c r="E6888" s="124" t="s">
        <v>12865</v>
      </c>
      <c r="F6888" s="124" t="s">
        <v>1315</v>
      </c>
      <c r="G6888" s="124">
        <v>179425</v>
      </c>
      <c r="H6888" s="124"/>
      <c r="I6888" s="128" t="s">
        <v>14666</v>
      </c>
      <c r="J6888" s="124"/>
      <c r="K6888" s="124"/>
      <c r="L6888" s="124"/>
      <c r="M6888" s="124"/>
      <c r="N6888" s="193">
        <v>316124.74</v>
      </c>
      <c r="O6888" s="193">
        <v>0</v>
      </c>
      <c r="P6888" s="124" t="s">
        <v>1314</v>
      </c>
    </row>
    <row r="6889" spans="1:16" ht="76.5">
      <c r="A6889" s="257">
        <v>25</v>
      </c>
      <c r="B6889" s="124"/>
      <c r="C6889" s="125" t="s">
        <v>694</v>
      </c>
      <c r="D6889" s="191">
        <v>43294</v>
      </c>
      <c r="E6889" s="124" t="s">
        <v>12865</v>
      </c>
      <c r="F6889" s="124" t="s">
        <v>1315</v>
      </c>
      <c r="G6889" s="124">
        <v>179430</v>
      </c>
      <c r="H6889" s="124"/>
      <c r="I6889" s="128" t="s">
        <v>14667</v>
      </c>
      <c r="J6889" s="124"/>
      <c r="K6889" s="124"/>
      <c r="L6889" s="124"/>
      <c r="M6889" s="124"/>
      <c r="N6889" s="193">
        <v>706517.89</v>
      </c>
      <c r="O6889" s="193">
        <v>0</v>
      </c>
      <c r="P6889" s="124" t="s">
        <v>1314</v>
      </c>
    </row>
    <row r="6890" spans="1:16" ht="76.5">
      <c r="A6890" s="257">
        <v>25</v>
      </c>
      <c r="B6890" s="124"/>
      <c r="C6890" s="125" t="s">
        <v>694</v>
      </c>
      <c r="D6890" s="191">
        <v>43294</v>
      </c>
      <c r="E6890" s="124" t="s">
        <v>12865</v>
      </c>
      <c r="F6890" s="124" t="s">
        <v>1315</v>
      </c>
      <c r="G6890" s="124">
        <v>179446</v>
      </c>
      <c r="H6890" s="124"/>
      <c r="I6890" s="128" t="s">
        <v>14668</v>
      </c>
      <c r="J6890" s="124"/>
      <c r="K6890" s="124"/>
      <c r="L6890" s="124"/>
      <c r="M6890" s="124"/>
      <c r="N6890" s="193">
        <v>227382.63</v>
      </c>
      <c r="O6890" s="193">
        <v>0</v>
      </c>
      <c r="P6890" s="124" t="s">
        <v>1314</v>
      </c>
    </row>
    <row r="6891" spans="1:16" ht="51">
      <c r="A6891" s="257">
        <v>35</v>
      </c>
      <c r="B6891" s="124"/>
      <c r="C6891" s="125" t="s">
        <v>696</v>
      </c>
      <c r="D6891" s="191">
        <v>43294</v>
      </c>
      <c r="E6891" s="124" t="s">
        <v>12865</v>
      </c>
      <c r="F6891" s="124" t="s">
        <v>1315</v>
      </c>
      <c r="G6891" s="124">
        <v>179459</v>
      </c>
      <c r="H6891" s="124"/>
      <c r="I6891" s="128" t="s">
        <v>14669</v>
      </c>
      <c r="J6891" s="124"/>
      <c r="K6891" s="124"/>
      <c r="L6891" s="124"/>
      <c r="M6891" s="124"/>
      <c r="N6891" s="193">
        <v>2260</v>
      </c>
      <c r="O6891" s="193">
        <v>0</v>
      </c>
      <c r="P6891" s="124" t="s">
        <v>1314</v>
      </c>
    </row>
    <row r="6892" spans="1:16" ht="89.25">
      <c r="A6892" s="257">
        <v>25</v>
      </c>
      <c r="B6892" s="124"/>
      <c r="C6892" s="125" t="s">
        <v>694</v>
      </c>
      <c r="D6892" s="191">
        <v>43294</v>
      </c>
      <c r="E6892" s="124" t="s">
        <v>12865</v>
      </c>
      <c r="F6892" s="124" t="s">
        <v>1315</v>
      </c>
      <c r="G6892" s="124">
        <v>179439</v>
      </c>
      <c r="H6892" s="124"/>
      <c r="I6892" s="128" t="s">
        <v>14670</v>
      </c>
      <c r="J6892" s="124"/>
      <c r="K6892" s="124"/>
      <c r="L6892" s="124"/>
      <c r="M6892" s="124"/>
      <c r="N6892" s="193">
        <v>143894.51</v>
      </c>
      <c r="O6892" s="193">
        <v>0</v>
      </c>
      <c r="P6892" s="124" t="s">
        <v>1314</v>
      </c>
    </row>
    <row r="6893" spans="1:16" ht="76.5">
      <c r="A6893" s="257">
        <v>25</v>
      </c>
      <c r="B6893" s="124"/>
      <c r="C6893" s="125" t="s">
        <v>694</v>
      </c>
      <c r="D6893" s="191">
        <v>43294</v>
      </c>
      <c r="E6893" s="124" t="s">
        <v>12865</v>
      </c>
      <c r="F6893" s="124" t="s">
        <v>1315</v>
      </c>
      <c r="G6893" s="124">
        <v>179443</v>
      </c>
      <c r="H6893" s="124"/>
      <c r="I6893" s="128" t="s">
        <v>14671</v>
      </c>
      <c r="J6893" s="124"/>
      <c r="K6893" s="124"/>
      <c r="L6893" s="124"/>
      <c r="M6893" s="124"/>
      <c r="N6893" s="193">
        <v>1045552.15</v>
      </c>
      <c r="O6893" s="193">
        <v>0</v>
      </c>
      <c r="P6893" s="124" t="s">
        <v>1314</v>
      </c>
    </row>
    <row r="6894" spans="1:16" ht="89.25">
      <c r="A6894" s="257">
        <v>25</v>
      </c>
      <c r="B6894" s="124"/>
      <c r="C6894" s="125" t="s">
        <v>694</v>
      </c>
      <c r="D6894" s="191">
        <v>43294</v>
      </c>
      <c r="E6894" s="124" t="s">
        <v>12865</v>
      </c>
      <c r="F6894" s="124" t="s">
        <v>1315</v>
      </c>
      <c r="G6894" s="124">
        <v>179435</v>
      </c>
      <c r="H6894" s="124"/>
      <c r="I6894" s="128" t="s">
        <v>14672</v>
      </c>
      <c r="J6894" s="124"/>
      <c r="K6894" s="124"/>
      <c r="L6894" s="124"/>
      <c r="M6894" s="124"/>
      <c r="N6894" s="193">
        <v>179256.66</v>
      </c>
      <c r="O6894" s="193">
        <v>0</v>
      </c>
      <c r="P6894" s="124" t="s">
        <v>1314</v>
      </c>
    </row>
    <row r="6895" spans="1:16" ht="76.5">
      <c r="A6895" s="257">
        <v>25</v>
      </c>
      <c r="B6895" s="124"/>
      <c r="C6895" s="125" t="s">
        <v>694</v>
      </c>
      <c r="D6895" s="191">
        <v>43294</v>
      </c>
      <c r="E6895" s="124" t="s">
        <v>12865</v>
      </c>
      <c r="F6895" s="124" t="s">
        <v>1315</v>
      </c>
      <c r="G6895" s="124">
        <v>179431</v>
      </c>
      <c r="H6895" s="124"/>
      <c r="I6895" s="128" t="s">
        <v>14673</v>
      </c>
      <c r="J6895" s="124"/>
      <c r="K6895" s="124"/>
      <c r="L6895" s="124"/>
      <c r="M6895" s="124"/>
      <c r="N6895" s="193">
        <v>47231.65</v>
      </c>
      <c r="O6895" s="193">
        <v>0</v>
      </c>
      <c r="P6895" s="124" t="s">
        <v>1314</v>
      </c>
    </row>
    <row r="6896" spans="1:16" ht="51">
      <c r="A6896" s="257">
        <v>35</v>
      </c>
      <c r="B6896" s="124"/>
      <c r="C6896" s="125" t="s">
        <v>696</v>
      </c>
      <c r="D6896" s="191">
        <v>43294</v>
      </c>
      <c r="E6896" s="124" t="s">
        <v>12865</v>
      </c>
      <c r="F6896" s="124" t="s">
        <v>1315</v>
      </c>
      <c r="G6896" s="124">
        <v>179461</v>
      </c>
      <c r="H6896" s="124"/>
      <c r="I6896" s="128" t="s">
        <v>14674</v>
      </c>
      <c r="J6896" s="124"/>
      <c r="K6896" s="124"/>
      <c r="L6896" s="124"/>
      <c r="M6896" s="124"/>
      <c r="N6896" s="193">
        <v>1830</v>
      </c>
      <c r="O6896" s="193">
        <v>0</v>
      </c>
      <c r="P6896" s="124" t="s">
        <v>1314</v>
      </c>
    </row>
    <row r="6897" spans="1:16" ht="63.75">
      <c r="A6897" s="257">
        <v>25</v>
      </c>
      <c r="B6897" s="124"/>
      <c r="C6897" s="125" t="s">
        <v>694</v>
      </c>
      <c r="D6897" s="191">
        <v>43294</v>
      </c>
      <c r="E6897" s="124" t="s">
        <v>12866</v>
      </c>
      <c r="F6897" s="124" t="s">
        <v>1315</v>
      </c>
      <c r="G6897" s="124">
        <v>179440</v>
      </c>
      <c r="H6897" s="124"/>
      <c r="I6897" s="128" t="s">
        <v>14675</v>
      </c>
      <c r="J6897" s="124"/>
      <c r="K6897" s="124"/>
      <c r="L6897" s="124"/>
      <c r="M6897" s="124"/>
      <c r="N6897" s="193">
        <v>366566.24</v>
      </c>
      <c r="O6897" s="193">
        <v>0</v>
      </c>
      <c r="P6897" s="124" t="s">
        <v>1314</v>
      </c>
    </row>
    <row r="6898" spans="1:16" ht="89.25">
      <c r="A6898" s="257">
        <v>25</v>
      </c>
      <c r="B6898" s="124"/>
      <c r="C6898" s="125" t="s">
        <v>694</v>
      </c>
      <c r="D6898" s="191">
        <v>43294</v>
      </c>
      <c r="E6898" s="124" t="s">
        <v>12866</v>
      </c>
      <c r="F6898" s="124" t="s">
        <v>1315</v>
      </c>
      <c r="G6898" s="124">
        <v>179450</v>
      </c>
      <c r="H6898" s="124"/>
      <c r="I6898" s="128" t="s">
        <v>14676</v>
      </c>
      <c r="J6898" s="124"/>
      <c r="K6898" s="124"/>
      <c r="L6898" s="124"/>
      <c r="M6898" s="124"/>
      <c r="N6898" s="193">
        <v>405674.11</v>
      </c>
      <c r="O6898" s="193">
        <v>0</v>
      </c>
      <c r="P6898" s="124" t="s">
        <v>1314</v>
      </c>
    </row>
    <row r="6899" spans="1:16" ht="76.5">
      <c r="A6899" s="257">
        <v>25</v>
      </c>
      <c r="B6899" s="124"/>
      <c r="C6899" s="125" t="s">
        <v>694</v>
      </c>
      <c r="D6899" s="191">
        <v>43294</v>
      </c>
      <c r="E6899" s="124" t="s">
        <v>12866</v>
      </c>
      <c r="F6899" s="124" t="s">
        <v>1315</v>
      </c>
      <c r="G6899" s="124">
        <v>179451</v>
      </c>
      <c r="H6899" s="124"/>
      <c r="I6899" s="128" t="s">
        <v>14677</v>
      </c>
      <c r="J6899" s="124"/>
      <c r="K6899" s="124"/>
      <c r="L6899" s="124"/>
      <c r="M6899" s="124"/>
      <c r="N6899" s="193">
        <v>678255.82</v>
      </c>
      <c r="O6899" s="193">
        <v>0</v>
      </c>
      <c r="P6899" s="124" t="s">
        <v>1314</v>
      </c>
    </row>
    <row r="6900" spans="1:16" ht="76.5">
      <c r="A6900" s="257">
        <v>25</v>
      </c>
      <c r="B6900" s="124"/>
      <c r="C6900" s="125" t="s">
        <v>694</v>
      </c>
      <c r="D6900" s="191">
        <v>43294</v>
      </c>
      <c r="E6900" s="124" t="s">
        <v>12866</v>
      </c>
      <c r="F6900" s="124" t="s">
        <v>1315</v>
      </c>
      <c r="G6900" s="124">
        <v>179466</v>
      </c>
      <c r="H6900" s="124"/>
      <c r="I6900" s="128" t="s">
        <v>14678</v>
      </c>
      <c r="J6900" s="124"/>
      <c r="K6900" s="124"/>
      <c r="L6900" s="124"/>
      <c r="M6900" s="124"/>
      <c r="N6900" s="193">
        <v>96789.63</v>
      </c>
      <c r="O6900" s="193">
        <v>0</v>
      </c>
      <c r="P6900" s="124" t="s">
        <v>1314</v>
      </c>
    </row>
    <row r="6901" spans="1:16" ht="76.5">
      <c r="A6901" s="257">
        <v>25</v>
      </c>
      <c r="B6901" s="124"/>
      <c r="C6901" s="125" t="s">
        <v>694</v>
      </c>
      <c r="D6901" s="191">
        <v>43294</v>
      </c>
      <c r="E6901" s="124" t="s">
        <v>12866</v>
      </c>
      <c r="F6901" s="124" t="s">
        <v>1315</v>
      </c>
      <c r="G6901" s="124">
        <v>179452</v>
      </c>
      <c r="H6901" s="124"/>
      <c r="I6901" s="128" t="s">
        <v>14679</v>
      </c>
      <c r="J6901" s="124"/>
      <c r="K6901" s="124"/>
      <c r="L6901" s="124"/>
      <c r="M6901" s="124"/>
      <c r="N6901" s="193">
        <v>206231</v>
      </c>
      <c r="O6901" s="193">
        <v>0</v>
      </c>
      <c r="P6901" s="124" t="s">
        <v>1314</v>
      </c>
    </row>
    <row r="6902" spans="1:16" ht="76.5">
      <c r="A6902" s="257">
        <v>25</v>
      </c>
      <c r="B6902" s="124"/>
      <c r="C6902" s="125" t="s">
        <v>694</v>
      </c>
      <c r="D6902" s="191">
        <v>43294</v>
      </c>
      <c r="E6902" s="124" t="s">
        <v>12866</v>
      </c>
      <c r="F6902" s="124" t="s">
        <v>1315</v>
      </c>
      <c r="G6902" s="124">
        <v>179434</v>
      </c>
      <c r="H6902" s="124"/>
      <c r="I6902" s="128" t="s">
        <v>14680</v>
      </c>
      <c r="J6902" s="124"/>
      <c r="K6902" s="124"/>
      <c r="L6902" s="124"/>
      <c r="M6902" s="124"/>
      <c r="N6902" s="193">
        <v>1033114.26</v>
      </c>
      <c r="O6902" s="193">
        <v>0</v>
      </c>
      <c r="P6902" s="124" t="s">
        <v>1314</v>
      </c>
    </row>
    <row r="6903" spans="1:16" ht="76.5">
      <c r="A6903" s="257">
        <v>25</v>
      </c>
      <c r="B6903" s="124"/>
      <c r="C6903" s="125" t="s">
        <v>694</v>
      </c>
      <c r="D6903" s="191">
        <v>43294</v>
      </c>
      <c r="E6903" s="124" t="s">
        <v>12866</v>
      </c>
      <c r="F6903" s="124" t="s">
        <v>1315</v>
      </c>
      <c r="G6903" s="124">
        <v>179428</v>
      </c>
      <c r="H6903" s="124"/>
      <c r="I6903" s="128" t="s">
        <v>14681</v>
      </c>
      <c r="J6903" s="124"/>
      <c r="K6903" s="124"/>
      <c r="L6903" s="124"/>
      <c r="M6903" s="124"/>
      <c r="N6903" s="193">
        <v>240304.22</v>
      </c>
      <c r="O6903" s="193">
        <v>0</v>
      </c>
      <c r="P6903" s="124" t="s">
        <v>1314</v>
      </c>
    </row>
    <row r="6904" spans="1:16" ht="76.5">
      <c r="A6904" s="257">
        <v>25</v>
      </c>
      <c r="B6904" s="124"/>
      <c r="C6904" s="125" t="s">
        <v>694</v>
      </c>
      <c r="D6904" s="191">
        <v>43294</v>
      </c>
      <c r="E6904" s="124" t="s">
        <v>12866</v>
      </c>
      <c r="F6904" s="124" t="s">
        <v>1315</v>
      </c>
      <c r="G6904" s="124">
        <v>179465</v>
      </c>
      <c r="H6904" s="124"/>
      <c r="I6904" s="128" t="s">
        <v>14682</v>
      </c>
      <c r="J6904" s="124"/>
      <c r="K6904" s="124"/>
      <c r="L6904" s="124"/>
      <c r="M6904" s="124"/>
      <c r="N6904" s="193">
        <v>400624.08</v>
      </c>
      <c r="O6904" s="193">
        <v>0</v>
      </c>
      <c r="P6904" s="124" t="s">
        <v>1314</v>
      </c>
    </row>
    <row r="6905" spans="1:16" ht="76.5">
      <c r="A6905" s="257">
        <v>25</v>
      </c>
      <c r="B6905" s="124"/>
      <c r="C6905" s="125" t="s">
        <v>694</v>
      </c>
      <c r="D6905" s="191">
        <v>43294</v>
      </c>
      <c r="E6905" s="124" t="s">
        <v>12866</v>
      </c>
      <c r="F6905" s="124" t="s">
        <v>1315</v>
      </c>
      <c r="G6905" s="124">
        <v>179448</v>
      </c>
      <c r="H6905" s="124"/>
      <c r="I6905" s="128" t="s">
        <v>14683</v>
      </c>
      <c r="J6905" s="124"/>
      <c r="K6905" s="124"/>
      <c r="L6905" s="124"/>
      <c r="M6905" s="124"/>
      <c r="N6905" s="193">
        <v>1785401.08</v>
      </c>
      <c r="O6905" s="193">
        <v>0</v>
      </c>
      <c r="P6905" s="124" t="s">
        <v>1314</v>
      </c>
    </row>
    <row r="6906" spans="1:16" ht="76.5">
      <c r="A6906" s="257">
        <v>25</v>
      </c>
      <c r="B6906" s="124"/>
      <c r="C6906" s="125" t="s">
        <v>694</v>
      </c>
      <c r="D6906" s="191">
        <v>43294</v>
      </c>
      <c r="E6906" s="124" t="s">
        <v>12866</v>
      </c>
      <c r="F6906" s="124" t="s">
        <v>1315</v>
      </c>
      <c r="G6906" s="124">
        <v>179427</v>
      </c>
      <c r="H6906" s="124"/>
      <c r="I6906" s="128" t="s">
        <v>14684</v>
      </c>
      <c r="J6906" s="124"/>
      <c r="K6906" s="124"/>
      <c r="L6906" s="124"/>
      <c r="M6906" s="124"/>
      <c r="N6906" s="193">
        <v>1252640.17</v>
      </c>
      <c r="O6906" s="193">
        <v>0</v>
      </c>
      <c r="P6906" s="124" t="s">
        <v>1314</v>
      </c>
    </row>
    <row r="6907" spans="1:16" ht="76.5">
      <c r="A6907" s="257">
        <v>25</v>
      </c>
      <c r="B6907" s="124"/>
      <c r="C6907" s="125" t="s">
        <v>694</v>
      </c>
      <c r="D6907" s="191">
        <v>43294</v>
      </c>
      <c r="E6907" s="124" t="s">
        <v>12866</v>
      </c>
      <c r="F6907" s="124" t="s">
        <v>1315</v>
      </c>
      <c r="G6907" s="124">
        <v>179447</v>
      </c>
      <c r="H6907" s="124"/>
      <c r="I6907" s="128" t="s">
        <v>14685</v>
      </c>
      <c r="J6907" s="124"/>
      <c r="K6907" s="124"/>
      <c r="L6907" s="124"/>
      <c r="M6907" s="124"/>
      <c r="N6907" s="193">
        <v>1257127.25</v>
      </c>
      <c r="O6907" s="193">
        <v>0</v>
      </c>
      <c r="P6907" s="124" t="s">
        <v>1314</v>
      </c>
    </row>
    <row r="6908" spans="1:16" ht="76.5">
      <c r="A6908" s="257">
        <v>25</v>
      </c>
      <c r="B6908" s="124"/>
      <c r="C6908" s="125" t="s">
        <v>694</v>
      </c>
      <c r="D6908" s="191">
        <v>43294</v>
      </c>
      <c r="E6908" s="124" t="s">
        <v>12866</v>
      </c>
      <c r="F6908" s="124" t="s">
        <v>1315</v>
      </c>
      <c r="G6908" s="124">
        <v>179464</v>
      </c>
      <c r="H6908" s="124"/>
      <c r="I6908" s="128" t="s">
        <v>14686</v>
      </c>
      <c r="J6908" s="124"/>
      <c r="K6908" s="124"/>
      <c r="L6908" s="124"/>
      <c r="M6908" s="124"/>
      <c r="N6908" s="193">
        <v>203452.78</v>
      </c>
      <c r="O6908" s="193">
        <v>0</v>
      </c>
      <c r="P6908" s="124" t="s">
        <v>1314</v>
      </c>
    </row>
    <row r="6909" spans="1:16" ht="76.5">
      <c r="A6909" s="257">
        <v>25</v>
      </c>
      <c r="B6909" s="124"/>
      <c r="C6909" s="125" t="s">
        <v>694</v>
      </c>
      <c r="D6909" s="191">
        <v>43294</v>
      </c>
      <c r="E6909" s="124" t="s">
        <v>12866</v>
      </c>
      <c r="F6909" s="124" t="s">
        <v>1315</v>
      </c>
      <c r="G6909" s="124">
        <v>179445</v>
      </c>
      <c r="H6909" s="124"/>
      <c r="I6909" s="128" t="s">
        <v>14687</v>
      </c>
      <c r="J6909" s="124"/>
      <c r="K6909" s="124"/>
      <c r="L6909" s="124"/>
      <c r="M6909" s="124"/>
      <c r="N6909" s="193">
        <v>106364.33</v>
      </c>
      <c r="O6909" s="193">
        <v>0</v>
      </c>
      <c r="P6909" s="124" t="s">
        <v>1314</v>
      </c>
    </row>
    <row r="6910" spans="1:16" ht="76.5">
      <c r="A6910" s="257">
        <v>25</v>
      </c>
      <c r="B6910" s="124"/>
      <c r="C6910" s="125" t="s">
        <v>694</v>
      </c>
      <c r="D6910" s="191">
        <v>43294</v>
      </c>
      <c r="E6910" s="124" t="s">
        <v>12866</v>
      </c>
      <c r="F6910" s="124" t="s">
        <v>1315</v>
      </c>
      <c r="G6910" s="124">
        <v>179456</v>
      </c>
      <c r="H6910" s="124"/>
      <c r="I6910" s="128" t="s">
        <v>14688</v>
      </c>
      <c r="J6910" s="124"/>
      <c r="K6910" s="124"/>
      <c r="L6910" s="124"/>
      <c r="M6910" s="124"/>
      <c r="N6910" s="193">
        <v>162786.85</v>
      </c>
      <c r="O6910" s="193">
        <v>0</v>
      </c>
      <c r="P6910" s="124" t="s">
        <v>1314</v>
      </c>
    </row>
    <row r="6911" spans="1:16" ht="89.25">
      <c r="A6911" s="257">
        <v>25</v>
      </c>
      <c r="B6911" s="124"/>
      <c r="C6911" s="125" t="s">
        <v>694</v>
      </c>
      <c r="D6911" s="191">
        <v>43294</v>
      </c>
      <c r="E6911" s="124" t="s">
        <v>12866</v>
      </c>
      <c r="F6911" s="124" t="s">
        <v>1315</v>
      </c>
      <c r="G6911" s="124">
        <v>179444</v>
      </c>
      <c r="H6911" s="124"/>
      <c r="I6911" s="128" t="s">
        <v>14689</v>
      </c>
      <c r="J6911" s="124"/>
      <c r="K6911" s="124"/>
      <c r="L6911" s="124"/>
      <c r="M6911" s="124"/>
      <c r="N6911" s="193">
        <v>410757.38</v>
      </c>
      <c r="O6911" s="193">
        <v>0</v>
      </c>
      <c r="P6911" s="124" t="s">
        <v>1314</v>
      </c>
    </row>
    <row r="6912" spans="1:16" ht="76.5">
      <c r="A6912" s="257">
        <v>25</v>
      </c>
      <c r="B6912" s="124"/>
      <c r="C6912" s="125" t="s">
        <v>694</v>
      </c>
      <c r="D6912" s="191">
        <v>43294</v>
      </c>
      <c r="E6912" s="124" t="s">
        <v>12866</v>
      </c>
      <c r="F6912" s="124" t="s">
        <v>1315</v>
      </c>
      <c r="G6912" s="124">
        <v>179463</v>
      </c>
      <c r="H6912" s="124"/>
      <c r="I6912" s="128" t="s">
        <v>14690</v>
      </c>
      <c r="J6912" s="124"/>
      <c r="K6912" s="124"/>
      <c r="L6912" s="124"/>
      <c r="M6912" s="124"/>
      <c r="N6912" s="193">
        <v>741995.79</v>
      </c>
      <c r="O6912" s="193">
        <v>0</v>
      </c>
      <c r="P6912" s="124" t="s">
        <v>1314</v>
      </c>
    </row>
    <row r="6913" spans="1:16" ht="89.25">
      <c r="A6913" s="257">
        <v>25</v>
      </c>
      <c r="B6913" s="124"/>
      <c r="C6913" s="125" t="s">
        <v>694</v>
      </c>
      <c r="D6913" s="191">
        <v>43294</v>
      </c>
      <c r="E6913" s="124" t="s">
        <v>12866</v>
      </c>
      <c r="F6913" s="124" t="s">
        <v>1315</v>
      </c>
      <c r="G6913" s="124">
        <v>179441</v>
      </c>
      <c r="H6913" s="124"/>
      <c r="I6913" s="128" t="s">
        <v>14691</v>
      </c>
      <c r="J6913" s="124"/>
      <c r="K6913" s="124"/>
      <c r="L6913" s="124"/>
      <c r="M6913" s="124"/>
      <c r="N6913" s="193">
        <v>331821.09000000003</v>
      </c>
      <c r="O6913" s="193">
        <v>0</v>
      </c>
      <c r="P6913" s="124" t="s">
        <v>1314</v>
      </c>
    </row>
    <row r="6914" spans="1:16" ht="76.5">
      <c r="A6914" s="257">
        <v>25</v>
      </c>
      <c r="B6914" s="124"/>
      <c r="C6914" s="125" t="s">
        <v>694</v>
      </c>
      <c r="D6914" s="191">
        <v>43294</v>
      </c>
      <c r="E6914" s="124" t="s">
        <v>12866</v>
      </c>
      <c r="F6914" s="124" t="s">
        <v>1315</v>
      </c>
      <c r="G6914" s="124">
        <v>179455</v>
      </c>
      <c r="H6914" s="124"/>
      <c r="I6914" s="128" t="s">
        <v>14692</v>
      </c>
      <c r="J6914" s="124"/>
      <c r="K6914" s="124"/>
      <c r="L6914" s="124"/>
      <c r="M6914" s="124"/>
      <c r="N6914" s="193">
        <v>53182.61</v>
      </c>
      <c r="O6914" s="193">
        <v>0</v>
      </c>
      <c r="P6914" s="124" t="s">
        <v>1314</v>
      </c>
    </row>
    <row r="6915" spans="1:16" ht="76.5">
      <c r="A6915" s="257">
        <v>25</v>
      </c>
      <c r="B6915" s="124"/>
      <c r="C6915" s="125" t="s">
        <v>694</v>
      </c>
      <c r="D6915" s="191">
        <v>43294</v>
      </c>
      <c r="E6915" s="124" t="s">
        <v>12866</v>
      </c>
      <c r="F6915" s="124" t="s">
        <v>1315</v>
      </c>
      <c r="G6915" s="124">
        <v>179438</v>
      </c>
      <c r="H6915" s="124"/>
      <c r="I6915" s="128" t="s">
        <v>14693</v>
      </c>
      <c r="J6915" s="124"/>
      <c r="K6915" s="124"/>
      <c r="L6915" s="124"/>
      <c r="M6915" s="124"/>
      <c r="N6915" s="193">
        <v>211327.52</v>
      </c>
      <c r="O6915" s="193">
        <v>0</v>
      </c>
      <c r="P6915" s="124" t="s">
        <v>1314</v>
      </c>
    </row>
    <row r="6916" spans="1:16" ht="76.5">
      <c r="A6916" s="257">
        <v>25</v>
      </c>
      <c r="B6916" s="124"/>
      <c r="C6916" s="125" t="s">
        <v>694</v>
      </c>
      <c r="D6916" s="191">
        <v>43294</v>
      </c>
      <c r="E6916" s="124" t="s">
        <v>12866</v>
      </c>
      <c r="F6916" s="124" t="s">
        <v>1315</v>
      </c>
      <c r="G6916" s="124">
        <v>179460</v>
      </c>
      <c r="H6916" s="124"/>
      <c r="I6916" s="128" t="s">
        <v>14694</v>
      </c>
      <c r="J6916" s="124"/>
      <c r="K6916" s="124"/>
      <c r="L6916" s="124"/>
      <c r="M6916" s="124"/>
      <c r="N6916" s="193">
        <v>479553.63</v>
      </c>
      <c r="O6916" s="193">
        <v>0</v>
      </c>
      <c r="P6916" s="124" t="s">
        <v>1314</v>
      </c>
    </row>
    <row r="6917" spans="1:16" ht="76.5">
      <c r="A6917" s="257">
        <v>25</v>
      </c>
      <c r="B6917" s="124"/>
      <c r="C6917" s="125" t="s">
        <v>694</v>
      </c>
      <c r="D6917" s="191">
        <v>43294</v>
      </c>
      <c r="E6917" s="124" t="s">
        <v>12866</v>
      </c>
      <c r="F6917" s="124" t="s">
        <v>1315</v>
      </c>
      <c r="G6917" s="124">
        <v>179436</v>
      </c>
      <c r="H6917" s="124"/>
      <c r="I6917" s="128" t="s">
        <v>14695</v>
      </c>
      <c r="J6917" s="124"/>
      <c r="K6917" s="124"/>
      <c r="L6917" s="124"/>
      <c r="M6917" s="124"/>
      <c r="N6917" s="193">
        <v>409195.83</v>
      </c>
      <c r="O6917" s="193">
        <v>0</v>
      </c>
      <c r="P6917" s="124" t="s">
        <v>1314</v>
      </c>
    </row>
    <row r="6918" spans="1:16" ht="89.25">
      <c r="A6918" s="257">
        <v>25</v>
      </c>
      <c r="B6918" s="124"/>
      <c r="C6918" s="125" t="s">
        <v>694</v>
      </c>
      <c r="D6918" s="191">
        <v>43294</v>
      </c>
      <c r="E6918" s="124" t="s">
        <v>12866</v>
      </c>
      <c r="F6918" s="124" t="s">
        <v>1315</v>
      </c>
      <c r="G6918" s="124">
        <v>179458</v>
      </c>
      <c r="H6918" s="124"/>
      <c r="I6918" s="128" t="s">
        <v>14696</v>
      </c>
      <c r="J6918" s="124"/>
      <c r="K6918" s="124"/>
      <c r="L6918" s="124"/>
      <c r="M6918" s="124"/>
      <c r="N6918" s="193">
        <v>28539.55</v>
      </c>
      <c r="O6918" s="193">
        <v>0</v>
      </c>
      <c r="P6918" s="124" t="s">
        <v>1314</v>
      </c>
    </row>
    <row r="6919" spans="1:16" ht="89.25">
      <c r="A6919" s="257">
        <v>25</v>
      </c>
      <c r="B6919" s="124"/>
      <c r="C6919" s="125" t="s">
        <v>694</v>
      </c>
      <c r="D6919" s="191">
        <v>43294</v>
      </c>
      <c r="E6919" s="124" t="s">
        <v>12866</v>
      </c>
      <c r="F6919" s="124" t="s">
        <v>1315</v>
      </c>
      <c r="G6919" s="124">
        <v>179422</v>
      </c>
      <c r="H6919" s="124"/>
      <c r="I6919" s="128" t="s">
        <v>14697</v>
      </c>
      <c r="J6919" s="124"/>
      <c r="K6919" s="124"/>
      <c r="L6919" s="124"/>
      <c r="M6919" s="124"/>
      <c r="N6919" s="193">
        <v>571004.67000000004</v>
      </c>
      <c r="O6919" s="193">
        <v>0</v>
      </c>
      <c r="P6919" s="124" t="s">
        <v>1314</v>
      </c>
    </row>
    <row r="6920" spans="1:16" ht="89.25">
      <c r="A6920" s="257">
        <v>25</v>
      </c>
      <c r="B6920" s="124"/>
      <c r="C6920" s="125" t="s">
        <v>694</v>
      </c>
      <c r="D6920" s="191">
        <v>43294</v>
      </c>
      <c r="E6920" s="124" t="s">
        <v>12866</v>
      </c>
      <c r="F6920" s="124" t="s">
        <v>1315</v>
      </c>
      <c r="G6920" s="124">
        <v>179426</v>
      </c>
      <c r="H6920" s="124"/>
      <c r="I6920" s="128" t="s">
        <v>14698</v>
      </c>
      <c r="J6920" s="124"/>
      <c r="K6920" s="124"/>
      <c r="L6920" s="124"/>
      <c r="M6920" s="124"/>
      <c r="N6920" s="193">
        <v>400000</v>
      </c>
      <c r="O6920" s="193">
        <v>0</v>
      </c>
      <c r="P6920" s="124" t="s">
        <v>1314</v>
      </c>
    </row>
    <row r="6921" spans="1:16" ht="76.5">
      <c r="A6921" s="257">
        <v>25</v>
      </c>
      <c r="B6921" s="124"/>
      <c r="C6921" s="125" t="s">
        <v>694</v>
      </c>
      <c r="D6921" s="191">
        <v>43294</v>
      </c>
      <c r="E6921" s="124" t="s">
        <v>12866</v>
      </c>
      <c r="F6921" s="124" t="s">
        <v>1315</v>
      </c>
      <c r="G6921" s="124">
        <v>179423</v>
      </c>
      <c r="H6921" s="124"/>
      <c r="I6921" s="128" t="s">
        <v>14699</v>
      </c>
      <c r="J6921" s="124"/>
      <c r="K6921" s="124"/>
      <c r="L6921" s="124"/>
      <c r="M6921" s="124"/>
      <c r="N6921" s="193">
        <v>570418.6</v>
      </c>
      <c r="O6921" s="193">
        <v>0</v>
      </c>
      <c r="P6921" s="124" t="s">
        <v>1314</v>
      </c>
    </row>
    <row r="6922" spans="1:16" ht="89.25">
      <c r="A6922" s="257">
        <v>25</v>
      </c>
      <c r="B6922" s="124"/>
      <c r="C6922" s="125" t="s">
        <v>694</v>
      </c>
      <c r="D6922" s="191">
        <v>43294</v>
      </c>
      <c r="E6922" s="124" t="s">
        <v>12866</v>
      </c>
      <c r="F6922" s="124" t="s">
        <v>1315</v>
      </c>
      <c r="G6922" s="124">
        <v>179449</v>
      </c>
      <c r="H6922" s="124"/>
      <c r="I6922" s="128" t="s">
        <v>14700</v>
      </c>
      <c r="J6922" s="124"/>
      <c r="K6922" s="124"/>
      <c r="L6922" s="124"/>
      <c r="M6922" s="124"/>
      <c r="N6922" s="193">
        <v>80100.14</v>
      </c>
      <c r="O6922" s="193">
        <v>0</v>
      </c>
      <c r="P6922" s="124" t="s">
        <v>1314</v>
      </c>
    </row>
    <row r="6923" spans="1:16" ht="76.5">
      <c r="A6923" s="257">
        <v>25</v>
      </c>
      <c r="B6923" s="124"/>
      <c r="C6923" s="125" t="s">
        <v>694</v>
      </c>
      <c r="D6923" s="191">
        <v>43294</v>
      </c>
      <c r="E6923" s="124" t="s">
        <v>12866</v>
      </c>
      <c r="F6923" s="124" t="s">
        <v>1315</v>
      </c>
      <c r="G6923" s="124">
        <v>179424</v>
      </c>
      <c r="H6923" s="124"/>
      <c r="I6923" s="128" t="s">
        <v>14701</v>
      </c>
      <c r="J6923" s="124"/>
      <c r="K6923" s="124"/>
      <c r="L6923" s="124"/>
      <c r="M6923" s="124"/>
      <c r="N6923" s="193">
        <v>676792.57</v>
      </c>
      <c r="O6923" s="193">
        <v>0</v>
      </c>
      <c r="P6923" s="124" t="s">
        <v>1314</v>
      </c>
    </row>
    <row r="6924" spans="1:16" ht="76.5">
      <c r="A6924" s="257">
        <v>25</v>
      </c>
      <c r="B6924" s="124"/>
      <c r="C6924" s="125" t="s">
        <v>694</v>
      </c>
      <c r="D6924" s="191">
        <v>43294</v>
      </c>
      <c r="E6924" s="124" t="s">
        <v>12866</v>
      </c>
      <c r="F6924" s="124" t="s">
        <v>1315</v>
      </c>
      <c r="G6924" s="124">
        <v>179442</v>
      </c>
      <c r="H6924" s="124"/>
      <c r="I6924" s="128" t="s">
        <v>14702</v>
      </c>
      <c r="J6924" s="124"/>
      <c r="K6924" s="124"/>
      <c r="L6924" s="124"/>
      <c r="M6924" s="124"/>
      <c r="N6924" s="193">
        <v>821060.44</v>
      </c>
      <c r="O6924" s="193">
        <v>0</v>
      </c>
      <c r="P6924" s="124" t="s">
        <v>1314</v>
      </c>
    </row>
    <row r="6925" spans="1:16" ht="89.25">
      <c r="A6925" s="257">
        <v>25</v>
      </c>
      <c r="B6925" s="124"/>
      <c r="C6925" s="125" t="s">
        <v>694</v>
      </c>
      <c r="D6925" s="191">
        <v>43294</v>
      </c>
      <c r="E6925" s="124" t="s">
        <v>12866</v>
      </c>
      <c r="F6925" s="124" t="s">
        <v>1315</v>
      </c>
      <c r="G6925" s="124">
        <v>179462</v>
      </c>
      <c r="H6925" s="124"/>
      <c r="I6925" s="128" t="s">
        <v>14703</v>
      </c>
      <c r="J6925" s="124"/>
      <c r="K6925" s="124"/>
      <c r="L6925" s="124"/>
      <c r="M6925" s="124"/>
      <c r="N6925" s="193">
        <v>125437.42</v>
      </c>
      <c r="O6925" s="193">
        <v>0</v>
      </c>
      <c r="P6925" s="124" t="s">
        <v>1314</v>
      </c>
    </row>
    <row r="6926" spans="1:16" ht="63.75">
      <c r="A6926" s="257">
        <v>10</v>
      </c>
      <c r="B6926" s="124"/>
      <c r="C6926" s="125" t="s">
        <v>690</v>
      </c>
      <c r="D6926" s="191">
        <v>43294</v>
      </c>
      <c r="E6926" s="124" t="s">
        <v>12867</v>
      </c>
      <c r="F6926" s="124" t="s">
        <v>6</v>
      </c>
      <c r="G6926" s="124">
        <v>784181</v>
      </c>
      <c r="H6926" s="124"/>
      <c r="I6926" s="128" t="s">
        <v>14704</v>
      </c>
      <c r="J6926" s="124"/>
      <c r="K6926" s="124"/>
      <c r="L6926" s="124"/>
      <c r="M6926" s="124"/>
      <c r="N6926" s="193">
        <v>0</v>
      </c>
      <c r="O6926" s="193">
        <v>56560.7</v>
      </c>
      <c r="P6926" s="124" t="s">
        <v>1314</v>
      </c>
    </row>
    <row r="6927" spans="1:16" ht="51">
      <c r="A6927" s="257">
        <v>10</v>
      </c>
      <c r="B6927" s="124"/>
      <c r="C6927" s="125" t="s">
        <v>690</v>
      </c>
      <c r="D6927" s="191">
        <v>43294</v>
      </c>
      <c r="E6927" s="124" t="s">
        <v>12868</v>
      </c>
      <c r="F6927" s="124" t="s">
        <v>6</v>
      </c>
      <c r="G6927" s="124">
        <v>784183</v>
      </c>
      <c r="H6927" s="124"/>
      <c r="I6927" s="128" t="s">
        <v>14705</v>
      </c>
      <c r="J6927" s="124"/>
      <c r="K6927" s="124"/>
      <c r="L6927" s="124"/>
      <c r="M6927" s="124"/>
      <c r="N6927" s="193">
        <v>0</v>
      </c>
      <c r="O6927" s="193">
        <v>484461.02</v>
      </c>
      <c r="P6927" s="124" t="s">
        <v>1314</v>
      </c>
    </row>
    <row r="6928" spans="1:16" ht="51">
      <c r="A6928" s="257">
        <v>10</v>
      </c>
      <c r="B6928" s="124"/>
      <c r="C6928" s="125" t="s">
        <v>690</v>
      </c>
      <c r="D6928" s="191">
        <v>43294</v>
      </c>
      <c r="E6928" s="124" t="s">
        <v>12869</v>
      </c>
      <c r="F6928" s="124" t="s">
        <v>6</v>
      </c>
      <c r="G6928" s="124">
        <v>784187</v>
      </c>
      <c r="H6928" s="124"/>
      <c r="I6928" s="128" t="s">
        <v>14706</v>
      </c>
      <c r="J6928" s="124"/>
      <c r="K6928" s="124"/>
      <c r="L6928" s="124"/>
      <c r="M6928" s="124"/>
      <c r="N6928" s="193">
        <v>0</v>
      </c>
      <c r="O6928" s="193">
        <v>10783.92</v>
      </c>
      <c r="P6928" s="124" t="s">
        <v>1314</v>
      </c>
    </row>
    <row r="6929" spans="1:16" ht="51">
      <c r="A6929" s="257" t="s">
        <v>619</v>
      </c>
      <c r="B6929" s="124"/>
      <c r="C6929" s="125" t="s">
        <v>713</v>
      </c>
      <c r="D6929" s="191">
        <v>43294</v>
      </c>
      <c r="E6929" s="124" t="s">
        <v>12870</v>
      </c>
      <c r="F6929" s="124" t="s">
        <v>6</v>
      </c>
      <c r="G6929" s="124">
        <v>997681</v>
      </c>
      <c r="H6929" s="124"/>
      <c r="I6929" s="128" t="s">
        <v>14707</v>
      </c>
      <c r="J6929" s="124"/>
      <c r="K6929" s="124"/>
      <c r="L6929" s="124"/>
      <c r="M6929" s="124"/>
      <c r="N6929" s="193">
        <v>0</v>
      </c>
      <c r="O6929" s="193">
        <v>4670.3599999999997</v>
      </c>
      <c r="P6929" s="124" t="s">
        <v>1314</v>
      </c>
    </row>
    <row r="6930" spans="1:16" ht="102">
      <c r="A6930" s="257">
        <v>132</v>
      </c>
      <c r="B6930" s="124"/>
      <c r="C6930" s="125" t="s">
        <v>728</v>
      </c>
      <c r="D6930" s="191">
        <v>43294</v>
      </c>
      <c r="E6930" s="124" t="s">
        <v>12871</v>
      </c>
      <c r="F6930" s="124" t="s">
        <v>15</v>
      </c>
      <c r="G6930" s="124">
        <v>5456</v>
      </c>
      <c r="H6930" s="124"/>
      <c r="I6930" s="128" t="s">
        <v>14708</v>
      </c>
      <c r="J6930" s="124"/>
      <c r="K6930" s="124"/>
      <c r="L6930" s="124"/>
      <c r="M6930" s="124"/>
      <c r="N6930" s="193">
        <v>505.98</v>
      </c>
      <c r="O6930" s="193">
        <v>0</v>
      </c>
      <c r="P6930" s="124" t="s">
        <v>1314</v>
      </c>
    </row>
    <row r="6931" spans="1:16" ht="76.5">
      <c r="A6931" s="257" t="s">
        <v>620</v>
      </c>
      <c r="B6931" s="124"/>
      <c r="C6931" s="125" t="s">
        <v>714</v>
      </c>
      <c r="D6931" s="191">
        <v>43294</v>
      </c>
      <c r="E6931" s="124" t="s">
        <v>12872</v>
      </c>
      <c r="F6931" s="124" t="s">
        <v>11</v>
      </c>
      <c r="G6931" s="124">
        <v>927190</v>
      </c>
      <c r="H6931" s="124"/>
      <c r="I6931" s="128" t="s">
        <v>14709</v>
      </c>
      <c r="J6931" s="124"/>
      <c r="K6931" s="124"/>
      <c r="L6931" s="124"/>
      <c r="M6931" s="124"/>
      <c r="N6931" s="193">
        <v>50</v>
      </c>
      <c r="O6931" s="193">
        <v>0</v>
      </c>
      <c r="P6931" s="124" t="s">
        <v>1314</v>
      </c>
    </row>
    <row r="6932" spans="1:16" ht="89.25">
      <c r="A6932" s="257">
        <v>594</v>
      </c>
      <c r="B6932" s="124"/>
      <c r="C6932" s="125" t="s">
        <v>113</v>
      </c>
      <c r="D6932" s="191">
        <v>43294</v>
      </c>
      <c r="E6932" s="124" t="s">
        <v>12873</v>
      </c>
      <c r="F6932" s="124" t="s">
        <v>15</v>
      </c>
      <c r="G6932" s="124">
        <v>5457</v>
      </c>
      <c r="H6932" s="124"/>
      <c r="I6932" s="128" t="s">
        <v>14710</v>
      </c>
      <c r="J6932" s="124"/>
      <c r="K6932" s="124"/>
      <c r="L6932" s="124"/>
      <c r="M6932" s="124"/>
      <c r="N6932" s="193">
        <v>322.82</v>
      </c>
      <c r="O6932" s="193">
        <v>0</v>
      </c>
      <c r="P6932" s="124" t="s">
        <v>1314</v>
      </c>
    </row>
    <row r="6933" spans="1:16" ht="89.25">
      <c r="A6933" s="257">
        <v>594</v>
      </c>
      <c r="B6933" s="124"/>
      <c r="C6933" s="125" t="s">
        <v>113</v>
      </c>
      <c r="D6933" s="191">
        <v>43294</v>
      </c>
      <c r="E6933" s="124" t="s">
        <v>12874</v>
      </c>
      <c r="F6933" s="124" t="s">
        <v>15</v>
      </c>
      <c r="G6933" s="124">
        <v>5451</v>
      </c>
      <c r="H6933" s="124"/>
      <c r="I6933" s="128" t="s">
        <v>14711</v>
      </c>
      <c r="J6933" s="124"/>
      <c r="K6933" s="124"/>
      <c r="L6933" s="124"/>
      <c r="M6933" s="124"/>
      <c r="N6933" s="193">
        <v>276.24</v>
      </c>
      <c r="O6933" s="193">
        <v>0</v>
      </c>
      <c r="P6933" s="124" t="s">
        <v>1314</v>
      </c>
    </row>
    <row r="6934" spans="1:16" ht="89.25">
      <c r="A6934" s="257">
        <v>30</v>
      </c>
      <c r="B6934" s="124"/>
      <c r="C6934" s="125" t="s">
        <v>695</v>
      </c>
      <c r="D6934" s="191">
        <v>43294</v>
      </c>
      <c r="E6934" s="124" t="s">
        <v>12875</v>
      </c>
      <c r="F6934" s="124" t="s">
        <v>15</v>
      </c>
      <c r="G6934" s="124">
        <v>5459</v>
      </c>
      <c r="H6934" s="124"/>
      <c r="I6934" s="128" t="s">
        <v>14712</v>
      </c>
      <c r="J6934" s="124"/>
      <c r="K6934" s="124"/>
      <c r="L6934" s="124"/>
      <c r="M6934" s="124"/>
      <c r="N6934" s="193">
        <v>271.37</v>
      </c>
      <c r="O6934" s="193">
        <v>0</v>
      </c>
      <c r="P6934" s="124" t="s">
        <v>1314</v>
      </c>
    </row>
    <row r="6935" spans="1:16" ht="89.25">
      <c r="A6935" s="257">
        <v>670</v>
      </c>
      <c r="B6935" s="124"/>
      <c r="C6935" s="125" t="s">
        <v>235</v>
      </c>
      <c r="D6935" s="191">
        <v>43294</v>
      </c>
      <c r="E6935" s="124" t="s">
        <v>12876</v>
      </c>
      <c r="F6935" s="124" t="s">
        <v>15</v>
      </c>
      <c r="G6935" s="124">
        <v>5455</v>
      </c>
      <c r="H6935" s="124"/>
      <c r="I6935" s="128" t="s">
        <v>14713</v>
      </c>
      <c r="J6935" s="124"/>
      <c r="K6935" s="124"/>
      <c r="L6935" s="124"/>
      <c r="M6935" s="124"/>
      <c r="N6935" s="193">
        <v>304.3</v>
      </c>
      <c r="O6935" s="193">
        <v>0</v>
      </c>
      <c r="P6935" s="124" t="s">
        <v>1314</v>
      </c>
    </row>
    <row r="6936" spans="1:16" ht="63.75">
      <c r="A6936" s="257">
        <v>10</v>
      </c>
      <c r="B6936" s="124"/>
      <c r="C6936" s="125" t="s">
        <v>690</v>
      </c>
      <c r="D6936" s="191">
        <v>43294</v>
      </c>
      <c r="E6936" s="124" t="s">
        <v>12877</v>
      </c>
      <c r="F6936" s="124" t="s">
        <v>15</v>
      </c>
      <c r="G6936" s="124">
        <v>784182</v>
      </c>
      <c r="H6936" s="124"/>
      <c r="I6936" s="128" t="s">
        <v>14714</v>
      </c>
      <c r="J6936" s="124"/>
      <c r="K6936" s="124"/>
      <c r="L6936" s="124"/>
      <c r="M6936" s="124"/>
      <c r="N6936" s="193">
        <v>50</v>
      </c>
      <c r="O6936" s="193">
        <v>0</v>
      </c>
      <c r="P6936" s="124" t="s">
        <v>1314</v>
      </c>
    </row>
    <row r="6937" spans="1:16" ht="51">
      <c r="A6937" s="257">
        <v>10</v>
      </c>
      <c r="B6937" s="124"/>
      <c r="C6937" s="125" t="s">
        <v>690</v>
      </c>
      <c r="D6937" s="191">
        <v>43294</v>
      </c>
      <c r="E6937" s="124" t="s">
        <v>12878</v>
      </c>
      <c r="F6937" s="124" t="s">
        <v>15</v>
      </c>
      <c r="G6937" s="124">
        <v>784184</v>
      </c>
      <c r="H6937" s="124"/>
      <c r="I6937" s="128" t="s">
        <v>6099</v>
      </c>
      <c r="J6937" s="124"/>
      <c r="K6937" s="124"/>
      <c r="L6937" s="124"/>
      <c r="M6937" s="124"/>
      <c r="N6937" s="193">
        <v>50</v>
      </c>
      <c r="O6937" s="193">
        <v>0</v>
      </c>
      <c r="P6937" s="124" t="s">
        <v>1314</v>
      </c>
    </row>
    <row r="6938" spans="1:16" ht="51">
      <c r="A6938" s="257">
        <v>10</v>
      </c>
      <c r="B6938" s="124"/>
      <c r="C6938" s="125" t="s">
        <v>690</v>
      </c>
      <c r="D6938" s="191">
        <v>43294</v>
      </c>
      <c r="E6938" s="124" t="s">
        <v>12879</v>
      </c>
      <c r="F6938" s="124" t="s">
        <v>15</v>
      </c>
      <c r="G6938" s="124">
        <v>784188</v>
      </c>
      <c r="H6938" s="124"/>
      <c r="I6938" s="128" t="s">
        <v>14715</v>
      </c>
      <c r="J6938" s="124"/>
      <c r="K6938" s="124"/>
      <c r="L6938" s="124"/>
      <c r="M6938" s="124"/>
      <c r="N6938" s="193">
        <v>50</v>
      </c>
      <c r="O6938" s="193">
        <v>0</v>
      </c>
      <c r="P6938" s="124" t="s">
        <v>1314</v>
      </c>
    </row>
    <row r="6939" spans="1:16" ht="38.25">
      <c r="A6939" s="257">
        <v>117</v>
      </c>
      <c r="B6939" s="124"/>
      <c r="C6939" s="125" t="s">
        <v>722</v>
      </c>
      <c r="D6939" s="191">
        <v>43294</v>
      </c>
      <c r="E6939" s="124" t="s">
        <v>12880</v>
      </c>
      <c r="F6939" s="124" t="s">
        <v>11</v>
      </c>
      <c r="G6939" s="124">
        <v>927187</v>
      </c>
      <c r="H6939" s="124"/>
      <c r="I6939" s="128" t="s">
        <v>14716</v>
      </c>
      <c r="J6939" s="124"/>
      <c r="K6939" s="124"/>
      <c r="L6939" s="124"/>
      <c r="M6939" s="124"/>
      <c r="N6939" s="193">
        <v>50</v>
      </c>
      <c r="O6939" s="193">
        <v>0</v>
      </c>
      <c r="P6939" s="124" t="s">
        <v>1314</v>
      </c>
    </row>
    <row r="6940" spans="1:16" ht="51">
      <c r="A6940" s="257">
        <v>10</v>
      </c>
      <c r="B6940" s="124"/>
      <c r="C6940" s="125" t="s">
        <v>690</v>
      </c>
      <c r="D6940" s="191">
        <v>43294</v>
      </c>
      <c r="E6940" s="124" t="s">
        <v>12881</v>
      </c>
      <c r="F6940" s="124" t="s">
        <v>6</v>
      </c>
      <c r="G6940" s="124">
        <v>784336</v>
      </c>
      <c r="H6940" s="124"/>
      <c r="I6940" s="128" t="s">
        <v>14717</v>
      </c>
      <c r="J6940" s="124"/>
      <c r="K6940" s="124"/>
      <c r="L6940" s="124"/>
      <c r="M6940" s="124"/>
      <c r="N6940" s="193">
        <v>0</v>
      </c>
      <c r="O6940" s="193">
        <v>14267.36</v>
      </c>
      <c r="P6940" s="124" t="s">
        <v>1314</v>
      </c>
    </row>
    <row r="6941" spans="1:16" ht="51">
      <c r="A6941" s="257">
        <v>16</v>
      </c>
      <c r="B6941" s="124"/>
      <c r="C6941" s="125" t="s">
        <v>692</v>
      </c>
      <c r="D6941" s="191">
        <v>43294</v>
      </c>
      <c r="E6941" s="124" t="s">
        <v>12882</v>
      </c>
      <c r="F6941" s="124" t="s">
        <v>6</v>
      </c>
      <c r="G6941" s="124">
        <v>927198</v>
      </c>
      <c r="H6941" s="124"/>
      <c r="I6941" s="128" t="s">
        <v>14718</v>
      </c>
      <c r="J6941" s="124"/>
      <c r="K6941" s="124"/>
      <c r="L6941" s="124"/>
      <c r="M6941" s="124"/>
      <c r="N6941" s="193">
        <v>0</v>
      </c>
      <c r="O6941" s="193">
        <v>484350</v>
      </c>
      <c r="P6941" s="124" t="s">
        <v>1314</v>
      </c>
    </row>
    <row r="6942" spans="1:16" ht="51">
      <c r="A6942" s="257">
        <v>86</v>
      </c>
      <c r="B6942" s="124"/>
      <c r="C6942" s="125" t="s">
        <v>710</v>
      </c>
      <c r="D6942" s="191">
        <v>43294</v>
      </c>
      <c r="E6942" s="124" t="s">
        <v>12883</v>
      </c>
      <c r="F6942" s="124" t="s">
        <v>6</v>
      </c>
      <c r="G6942" s="124">
        <v>927199</v>
      </c>
      <c r="H6942" s="124"/>
      <c r="I6942" s="128" t="s">
        <v>14719</v>
      </c>
      <c r="J6942" s="124"/>
      <c r="K6942" s="124"/>
      <c r="L6942" s="124"/>
      <c r="M6942" s="124"/>
      <c r="N6942" s="193">
        <v>0</v>
      </c>
      <c r="O6942" s="193">
        <v>14.6</v>
      </c>
      <c r="P6942" s="124" t="s">
        <v>1314</v>
      </c>
    </row>
    <row r="6943" spans="1:16" ht="63.75">
      <c r="A6943" s="257">
        <v>25</v>
      </c>
      <c r="B6943" s="124"/>
      <c r="C6943" s="125" t="s">
        <v>694</v>
      </c>
      <c r="D6943" s="191">
        <v>43294</v>
      </c>
      <c r="E6943" s="124" t="s">
        <v>12884</v>
      </c>
      <c r="F6943" s="124" t="s">
        <v>6</v>
      </c>
      <c r="G6943" s="124">
        <v>927202</v>
      </c>
      <c r="H6943" s="124"/>
      <c r="I6943" s="128" t="s">
        <v>14720</v>
      </c>
      <c r="J6943" s="124"/>
      <c r="K6943" s="124"/>
      <c r="L6943" s="124"/>
      <c r="M6943" s="124"/>
      <c r="N6943" s="193">
        <v>0</v>
      </c>
      <c r="O6943" s="193">
        <v>165080.91</v>
      </c>
      <c r="P6943" s="124" t="s">
        <v>1314</v>
      </c>
    </row>
    <row r="6944" spans="1:16" ht="63.75">
      <c r="A6944" s="257" t="s">
        <v>619</v>
      </c>
      <c r="B6944" s="124"/>
      <c r="C6944" s="125" t="s">
        <v>713</v>
      </c>
      <c r="D6944" s="191">
        <v>43294</v>
      </c>
      <c r="E6944" s="124" t="s">
        <v>12885</v>
      </c>
      <c r="F6944" s="124" t="s">
        <v>6</v>
      </c>
      <c r="G6944" s="124">
        <v>927203</v>
      </c>
      <c r="H6944" s="124"/>
      <c r="I6944" s="128" t="s">
        <v>14721</v>
      </c>
      <c r="J6944" s="124"/>
      <c r="K6944" s="124"/>
      <c r="L6944" s="124"/>
      <c r="M6944" s="124"/>
      <c r="N6944" s="193">
        <v>0</v>
      </c>
      <c r="O6944" s="193">
        <v>198.57</v>
      </c>
      <c r="P6944" s="124" t="s">
        <v>1314</v>
      </c>
    </row>
    <row r="6945" spans="1:16" ht="63.75">
      <c r="A6945" s="257">
        <v>513</v>
      </c>
      <c r="B6945" s="124"/>
      <c r="C6945" s="125" t="s">
        <v>201</v>
      </c>
      <c r="D6945" s="191">
        <v>43294</v>
      </c>
      <c r="E6945" s="124" t="s">
        <v>12886</v>
      </c>
      <c r="F6945" s="124" t="s">
        <v>15</v>
      </c>
      <c r="G6945" s="124">
        <v>784333</v>
      </c>
      <c r="H6945" s="124"/>
      <c r="I6945" s="128" t="s">
        <v>7801</v>
      </c>
      <c r="J6945" s="124"/>
      <c r="K6945" s="124"/>
      <c r="L6945" s="124"/>
      <c r="M6945" s="124"/>
      <c r="N6945" s="193">
        <v>50</v>
      </c>
      <c r="O6945" s="193">
        <v>0</v>
      </c>
      <c r="P6945" s="124" t="s">
        <v>1314</v>
      </c>
    </row>
    <row r="6946" spans="1:16" ht="51">
      <c r="A6946" s="257">
        <v>513</v>
      </c>
      <c r="B6946" s="124"/>
      <c r="C6946" s="125" t="s">
        <v>201</v>
      </c>
      <c r="D6946" s="191">
        <v>43294</v>
      </c>
      <c r="E6946" s="124" t="s">
        <v>12887</v>
      </c>
      <c r="F6946" s="124" t="s">
        <v>15</v>
      </c>
      <c r="G6946" s="124">
        <v>784331</v>
      </c>
      <c r="H6946" s="124"/>
      <c r="I6946" s="128" t="s">
        <v>1390</v>
      </c>
      <c r="J6946" s="124"/>
      <c r="K6946" s="124"/>
      <c r="L6946" s="124"/>
      <c r="M6946" s="124"/>
      <c r="N6946" s="193">
        <v>50</v>
      </c>
      <c r="O6946" s="193">
        <v>0</v>
      </c>
      <c r="P6946" s="124" t="s">
        <v>1314</v>
      </c>
    </row>
    <row r="6947" spans="1:16" ht="51">
      <c r="A6947" s="257">
        <v>513</v>
      </c>
      <c r="B6947" s="124"/>
      <c r="C6947" s="125" t="s">
        <v>201</v>
      </c>
      <c r="D6947" s="191">
        <v>43294</v>
      </c>
      <c r="E6947" s="124" t="s">
        <v>12888</v>
      </c>
      <c r="F6947" s="124" t="s">
        <v>15</v>
      </c>
      <c r="G6947" s="124">
        <v>784335</v>
      </c>
      <c r="H6947" s="124"/>
      <c r="I6947" s="128" t="s">
        <v>14722</v>
      </c>
      <c r="J6947" s="124"/>
      <c r="K6947" s="124"/>
      <c r="L6947" s="124"/>
      <c r="M6947" s="124"/>
      <c r="N6947" s="193">
        <v>50</v>
      </c>
      <c r="O6947" s="193">
        <v>0</v>
      </c>
      <c r="P6947" s="124" t="s">
        <v>1314</v>
      </c>
    </row>
    <row r="6948" spans="1:16" ht="51">
      <c r="A6948" s="257">
        <v>10</v>
      </c>
      <c r="B6948" s="124"/>
      <c r="C6948" s="125" t="s">
        <v>690</v>
      </c>
      <c r="D6948" s="191">
        <v>43294</v>
      </c>
      <c r="E6948" s="124" t="s">
        <v>12889</v>
      </c>
      <c r="F6948" s="124" t="s">
        <v>15</v>
      </c>
      <c r="G6948" s="124">
        <v>784337</v>
      </c>
      <c r="H6948" s="124"/>
      <c r="I6948" s="128" t="s">
        <v>14723</v>
      </c>
      <c r="J6948" s="124"/>
      <c r="K6948" s="124"/>
      <c r="L6948" s="124"/>
      <c r="M6948" s="124"/>
      <c r="N6948" s="193">
        <v>50</v>
      </c>
      <c r="O6948" s="193">
        <v>0</v>
      </c>
      <c r="P6948" s="124" t="s">
        <v>1314</v>
      </c>
    </row>
    <row r="6949" spans="1:16" ht="51">
      <c r="A6949" s="257">
        <v>117</v>
      </c>
      <c r="B6949" s="124"/>
      <c r="C6949" s="125" t="s">
        <v>722</v>
      </c>
      <c r="D6949" s="191">
        <v>43294</v>
      </c>
      <c r="E6949" s="124" t="s">
        <v>12890</v>
      </c>
      <c r="F6949" s="124" t="s">
        <v>11</v>
      </c>
      <c r="G6949" s="124">
        <v>927205</v>
      </c>
      <c r="H6949" s="124"/>
      <c r="I6949" s="128" t="s">
        <v>14724</v>
      </c>
      <c r="J6949" s="124"/>
      <c r="K6949" s="124"/>
      <c r="L6949" s="124"/>
      <c r="M6949" s="124"/>
      <c r="N6949" s="193">
        <v>50</v>
      </c>
      <c r="O6949" s="193">
        <v>0</v>
      </c>
      <c r="P6949" s="124" t="s">
        <v>1314</v>
      </c>
    </row>
    <row r="6950" spans="1:16" ht="51">
      <c r="A6950" s="257">
        <v>513</v>
      </c>
      <c r="B6950" s="124"/>
      <c r="C6950" s="125" t="s">
        <v>201</v>
      </c>
      <c r="D6950" s="191">
        <v>43294</v>
      </c>
      <c r="E6950" s="124" t="s">
        <v>12891</v>
      </c>
      <c r="F6950" s="124" t="s">
        <v>15</v>
      </c>
      <c r="G6950" s="124">
        <v>784345</v>
      </c>
      <c r="H6950" s="124"/>
      <c r="I6950" s="128" t="s">
        <v>1391</v>
      </c>
      <c r="J6950" s="124"/>
      <c r="K6950" s="124"/>
      <c r="L6950" s="124"/>
      <c r="M6950" s="124"/>
      <c r="N6950" s="193">
        <v>50</v>
      </c>
      <c r="O6950" s="193">
        <v>0</v>
      </c>
      <c r="P6950" s="124" t="s">
        <v>1314</v>
      </c>
    </row>
    <row r="6951" spans="1:16" ht="51">
      <c r="A6951" s="257">
        <v>513</v>
      </c>
      <c r="B6951" s="124"/>
      <c r="C6951" s="125" t="s">
        <v>201</v>
      </c>
      <c r="D6951" s="191">
        <v>43294</v>
      </c>
      <c r="E6951" s="124" t="s">
        <v>12892</v>
      </c>
      <c r="F6951" s="124" t="s">
        <v>15</v>
      </c>
      <c r="G6951" s="124">
        <v>784347</v>
      </c>
      <c r="H6951" s="124"/>
      <c r="I6951" s="128" t="s">
        <v>8099</v>
      </c>
      <c r="J6951" s="124"/>
      <c r="K6951" s="124"/>
      <c r="L6951" s="124"/>
      <c r="M6951" s="124"/>
      <c r="N6951" s="193">
        <v>50</v>
      </c>
      <c r="O6951" s="193">
        <v>0</v>
      </c>
      <c r="P6951" s="124" t="s">
        <v>1314</v>
      </c>
    </row>
    <row r="6952" spans="1:16" ht="51">
      <c r="A6952" s="257">
        <v>513</v>
      </c>
      <c r="B6952" s="124"/>
      <c r="C6952" s="125" t="s">
        <v>201</v>
      </c>
      <c r="D6952" s="191">
        <v>43294</v>
      </c>
      <c r="E6952" s="124" t="s">
        <v>12893</v>
      </c>
      <c r="F6952" s="124" t="s">
        <v>15</v>
      </c>
      <c r="G6952" s="124">
        <v>784339</v>
      </c>
      <c r="H6952" s="124"/>
      <c r="I6952" s="128" t="s">
        <v>14725</v>
      </c>
      <c r="J6952" s="124"/>
      <c r="K6952" s="124"/>
      <c r="L6952" s="124"/>
      <c r="M6952" s="124"/>
      <c r="N6952" s="193">
        <v>50</v>
      </c>
      <c r="O6952" s="193">
        <v>0</v>
      </c>
      <c r="P6952" s="124" t="s">
        <v>1314</v>
      </c>
    </row>
    <row r="6953" spans="1:16" ht="63.75">
      <c r="A6953" s="257">
        <v>597</v>
      </c>
      <c r="B6953" s="124"/>
      <c r="C6953" s="125" t="s">
        <v>3556</v>
      </c>
      <c r="D6953" s="191">
        <v>43294</v>
      </c>
      <c r="E6953" s="124" t="s">
        <v>12894</v>
      </c>
      <c r="F6953" s="124" t="s">
        <v>11</v>
      </c>
      <c r="G6953" s="124">
        <v>927200</v>
      </c>
      <c r="H6953" s="124"/>
      <c r="I6953" s="128" t="s">
        <v>14726</v>
      </c>
      <c r="J6953" s="124"/>
      <c r="K6953" s="124"/>
      <c r="L6953" s="124"/>
      <c r="M6953" s="124"/>
      <c r="N6953" s="193">
        <v>710</v>
      </c>
      <c r="O6953" s="193">
        <v>0</v>
      </c>
      <c r="P6953" s="124" t="s">
        <v>1314</v>
      </c>
    </row>
    <row r="6954" spans="1:16" ht="51">
      <c r="A6954" s="257">
        <v>132</v>
      </c>
      <c r="B6954" s="124"/>
      <c r="C6954" s="125" t="s">
        <v>728</v>
      </c>
      <c r="D6954" s="191">
        <v>43298</v>
      </c>
      <c r="E6954" s="124" t="s">
        <v>12895</v>
      </c>
      <c r="F6954" s="124" t="s">
        <v>3</v>
      </c>
      <c r="G6954" s="124">
        <v>1640417</v>
      </c>
      <c r="H6954" s="124"/>
      <c r="I6954" s="128" t="s">
        <v>14727</v>
      </c>
      <c r="J6954" s="124"/>
      <c r="K6954" s="124"/>
      <c r="L6954" s="124"/>
      <c r="M6954" s="124"/>
      <c r="N6954" s="193">
        <v>0</v>
      </c>
      <c r="O6954" s="193">
        <v>35075</v>
      </c>
      <c r="P6954" s="124" t="s">
        <v>1314</v>
      </c>
    </row>
    <row r="6955" spans="1:16" ht="51">
      <c r="A6955" s="257" t="s">
        <v>619</v>
      </c>
      <c r="B6955" s="124"/>
      <c r="C6955" s="125" t="s">
        <v>713</v>
      </c>
      <c r="D6955" s="191">
        <v>43298</v>
      </c>
      <c r="E6955" s="124" t="s">
        <v>12896</v>
      </c>
      <c r="F6955" s="124" t="s">
        <v>3</v>
      </c>
      <c r="G6955" s="124">
        <v>1640424</v>
      </c>
      <c r="H6955" s="124"/>
      <c r="I6955" s="128" t="s">
        <v>14728</v>
      </c>
      <c r="J6955" s="124"/>
      <c r="K6955" s="124"/>
      <c r="L6955" s="124"/>
      <c r="M6955" s="124"/>
      <c r="N6955" s="193">
        <v>0</v>
      </c>
      <c r="O6955" s="193">
        <v>40</v>
      </c>
      <c r="P6955" s="124" t="s">
        <v>1314</v>
      </c>
    </row>
    <row r="6956" spans="1:16" ht="51">
      <c r="A6956" s="257" t="s">
        <v>619</v>
      </c>
      <c r="B6956" s="124"/>
      <c r="C6956" s="125" t="s">
        <v>713</v>
      </c>
      <c r="D6956" s="191">
        <v>43298</v>
      </c>
      <c r="E6956" s="124" t="s">
        <v>12897</v>
      </c>
      <c r="F6956" s="124" t="s">
        <v>3</v>
      </c>
      <c r="G6956" s="124">
        <v>1640426</v>
      </c>
      <c r="H6956" s="124"/>
      <c r="I6956" s="128" t="s">
        <v>14729</v>
      </c>
      <c r="J6956" s="124"/>
      <c r="K6956" s="124"/>
      <c r="L6956" s="124"/>
      <c r="M6956" s="124"/>
      <c r="N6956" s="193">
        <v>0</v>
      </c>
      <c r="O6956" s="193">
        <v>3353.4</v>
      </c>
      <c r="P6956" s="124" t="s">
        <v>1314</v>
      </c>
    </row>
    <row r="6957" spans="1:16" ht="51">
      <c r="A6957" s="257" t="s">
        <v>619</v>
      </c>
      <c r="B6957" s="124"/>
      <c r="C6957" s="125" t="s">
        <v>713</v>
      </c>
      <c r="D6957" s="191">
        <v>43298</v>
      </c>
      <c r="E6957" s="124" t="s">
        <v>12898</v>
      </c>
      <c r="F6957" s="124" t="s">
        <v>3</v>
      </c>
      <c r="G6957" s="124">
        <v>1640342</v>
      </c>
      <c r="H6957" s="124"/>
      <c r="I6957" s="128" t="s">
        <v>11003</v>
      </c>
      <c r="J6957" s="124"/>
      <c r="K6957" s="124"/>
      <c r="L6957" s="124"/>
      <c r="M6957" s="124"/>
      <c r="N6957" s="193">
        <v>0</v>
      </c>
      <c r="O6957" s="193">
        <v>1020.88</v>
      </c>
      <c r="P6957" s="124" t="s">
        <v>1314</v>
      </c>
    </row>
    <row r="6958" spans="1:16" ht="51">
      <c r="A6958" s="257" t="s">
        <v>619</v>
      </c>
      <c r="B6958" s="124"/>
      <c r="C6958" s="125" t="s">
        <v>713</v>
      </c>
      <c r="D6958" s="191">
        <v>43298</v>
      </c>
      <c r="E6958" s="124" t="s">
        <v>12899</v>
      </c>
      <c r="F6958" s="124" t="s">
        <v>3</v>
      </c>
      <c r="G6958" s="124">
        <v>1640338</v>
      </c>
      <c r="H6958" s="124"/>
      <c r="I6958" s="128" t="s">
        <v>14730</v>
      </c>
      <c r="J6958" s="124"/>
      <c r="K6958" s="124"/>
      <c r="L6958" s="124"/>
      <c r="M6958" s="124"/>
      <c r="N6958" s="193">
        <v>0</v>
      </c>
      <c r="O6958" s="193">
        <v>720.36</v>
      </c>
      <c r="P6958" s="124" t="s">
        <v>1314</v>
      </c>
    </row>
    <row r="6959" spans="1:16" ht="51">
      <c r="A6959" s="257" t="s">
        <v>619</v>
      </c>
      <c r="B6959" s="124"/>
      <c r="C6959" s="125" t="s">
        <v>713</v>
      </c>
      <c r="D6959" s="191">
        <v>43298</v>
      </c>
      <c r="E6959" s="124" t="s">
        <v>12900</v>
      </c>
      <c r="F6959" s="124" t="s">
        <v>3</v>
      </c>
      <c r="G6959" s="124">
        <v>1640336</v>
      </c>
      <c r="H6959" s="124"/>
      <c r="I6959" s="128" t="s">
        <v>14731</v>
      </c>
      <c r="J6959" s="124"/>
      <c r="K6959" s="124"/>
      <c r="L6959" s="124"/>
      <c r="M6959" s="124"/>
      <c r="N6959" s="193">
        <v>0</v>
      </c>
      <c r="O6959" s="193">
        <v>93.5</v>
      </c>
      <c r="P6959" s="124" t="s">
        <v>1314</v>
      </c>
    </row>
    <row r="6960" spans="1:16" ht="51">
      <c r="A6960" s="257">
        <v>293</v>
      </c>
      <c r="B6960" s="124"/>
      <c r="C6960" s="125" t="s">
        <v>795</v>
      </c>
      <c r="D6960" s="191">
        <v>43298</v>
      </c>
      <c r="E6960" s="124" t="s">
        <v>12901</v>
      </c>
      <c r="F6960" s="124" t="s">
        <v>3</v>
      </c>
      <c r="G6960" s="124">
        <v>1640334</v>
      </c>
      <c r="H6960" s="124"/>
      <c r="I6960" s="128" t="s">
        <v>14732</v>
      </c>
      <c r="J6960" s="124"/>
      <c r="K6960" s="124"/>
      <c r="L6960" s="124"/>
      <c r="M6960" s="124"/>
      <c r="N6960" s="193">
        <v>0</v>
      </c>
      <c r="O6960" s="193">
        <v>742</v>
      </c>
      <c r="P6960" s="124" t="s">
        <v>1314</v>
      </c>
    </row>
    <row r="6961" spans="1:16" ht="51">
      <c r="A6961" s="257">
        <v>16</v>
      </c>
      <c r="B6961" s="124"/>
      <c r="C6961" s="125" t="s">
        <v>692</v>
      </c>
      <c r="D6961" s="191">
        <v>43298</v>
      </c>
      <c r="E6961" s="124" t="s">
        <v>12902</v>
      </c>
      <c r="F6961" s="124" t="s">
        <v>3</v>
      </c>
      <c r="G6961" s="124">
        <v>1640333</v>
      </c>
      <c r="H6961" s="124"/>
      <c r="I6961" s="128" t="s">
        <v>14733</v>
      </c>
      <c r="J6961" s="124"/>
      <c r="K6961" s="124"/>
      <c r="L6961" s="124"/>
      <c r="M6961" s="124"/>
      <c r="N6961" s="193">
        <v>0</v>
      </c>
      <c r="O6961" s="193">
        <v>250</v>
      </c>
      <c r="P6961" s="124" t="s">
        <v>3943</v>
      </c>
    </row>
    <row r="6962" spans="1:16" ht="51">
      <c r="A6962" s="257" t="s">
        <v>619</v>
      </c>
      <c r="B6962" s="124"/>
      <c r="C6962" s="125" t="s">
        <v>713</v>
      </c>
      <c r="D6962" s="191">
        <v>43298</v>
      </c>
      <c r="E6962" s="124" t="s">
        <v>12903</v>
      </c>
      <c r="F6962" s="124" t="s">
        <v>3</v>
      </c>
      <c r="G6962" s="124">
        <v>1640332</v>
      </c>
      <c r="H6962" s="124"/>
      <c r="I6962" s="128" t="s">
        <v>14734</v>
      </c>
      <c r="J6962" s="124"/>
      <c r="K6962" s="124"/>
      <c r="L6962" s="124"/>
      <c r="M6962" s="124"/>
      <c r="N6962" s="193">
        <v>0</v>
      </c>
      <c r="O6962" s="193">
        <v>324</v>
      </c>
      <c r="P6962" s="124" t="s">
        <v>1314</v>
      </c>
    </row>
    <row r="6963" spans="1:16" ht="51">
      <c r="A6963" s="257">
        <v>591</v>
      </c>
      <c r="B6963" s="124"/>
      <c r="C6963" s="125" t="s">
        <v>861</v>
      </c>
      <c r="D6963" s="191">
        <v>43298</v>
      </c>
      <c r="E6963" s="124" t="s">
        <v>12904</v>
      </c>
      <c r="F6963" s="124" t="s">
        <v>3</v>
      </c>
      <c r="G6963" s="124">
        <v>1640312</v>
      </c>
      <c r="H6963" s="124"/>
      <c r="I6963" s="128" t="s">
        <v>14735</v>
      </c>
      <c r="J6963" s="124"/>
      <c r="K6963" s="124"/>
      <c r="L6963" s="124"/>
      <c r="M6963" s="124"/>
      <c r="N6963" s="193">
        <v>0</v>
      </c>
      <c r="O6963" s="193">
        <v>115.94</v>
      </c>
      <c r="P6963" s="124" t="s">
        <v>1314</v>
      </c>
    </row>
    <row r="6964" spans="1:16" ht="38.25">
      <c r="A6964" s="257">
        <v>206</v>
      </c>
      <c r="B6964" s="124"/>
      <c r="C6964" s="125" t="s">
        <v>758</v>
      </c>
      <c r="D6964" s="191">
        <v>43298</v>
      </c>
      <c r="E6964" s="124" t="s">
        <v>12905</v>
      </c>
      <c r="F6964" s="124" t="s">
        <v>3</v>
      </c>
      <c r="G6964" s="124">
        <v>1640553</v>
      </c>
      <c r="H6964" s="124"/>
      <c r="I6964" s="128" t="s">
        <v>14736</v>
      </c>
      <c r="J6964" s="124"/>
      <c r="K6964" s="124"/>
      <c r="L6964" s="124"/>
      <c r="M6964" s="124"/>
      <c r="N6964" s="193">
        <v>0</v>
      </c>
      <c r="O6964" s="193">
        <v>10</v>
      </c>
      <c r="P6964" s="124" t="s">
        <v>1314</v>
      </c>
    </row>
    <row r="6965" spans="1:16" ht="63.75">
      <c r="A6965" s="257">
        <v>592</v>
      </c>
      <c r="B6965" s="124"/>
      <c r="C6965" s="125" t="s">
        <v>862</v>
      </c>
      <c r="D6965" s="191">
        <v>43298</v>
      </c>
      <c r="E6965" s="124" t="s">
        <v>12906</v>
      </c>
      <c r="F6965" s="124" t="s">
        <v>3</v>
      </c>
      <c r="G6965" s="124">
        <v>1640531</v>
      </c>
      <c r="H6965" s="124"/>
      <c r="I6965" s="128" t="s">
        <v>14737</v>
      </c>
      <c r="J6965" s="124"/>
      <c r="K6965" s="124"/>
      <c r="L6965" s="124"/>
      <c r="M6965" s="124"/>
      <c r="N6965" s="193">
        <v>0</v>
      </c>
      <c r="O6965" s="193">
        <v>399</v>
      </c>
      <c r="P6965" s="124" t="s">
        <v>1314</v>
      </c>
    </row>
    <row r="6966" spans="1:16" ht="51">
      <c r="A6966" s="257">
        <v>514</v>
      </c>
      <c r="B6966" s="124"/>
      <c r="C6966" s="125" t="s">
        <v>841</v>
      </c>
      <c r="D6966" s="191">
        <v>43298</v>
      </c>
      <c r="E6966" s="124" t="s">
        <v>12907</v>
      </c>
      <c r="F6966" s="124" t="s">
        <v>3</v>
      </c>
      <c r="G6966" s="124">
        <v>1640528</v>
      </c>
      <c r="H6966" s="124"/>
      <c r="I6966" s="128" t="s">
        <v>14738</v>
      </c>
      <c r="J6966" s="124"/>
      <c r="K6966" s="124"/>
      <c r="L6966" s="124"/>
      <c r="M6966" s="124"/>
      <c r="N6966" s="193">
        <v>0</v>
      </c>
      <c r="O6966" s="193">
        <v>11765.54</v>
      </c>
      <c r="P6966" s="124" t="s">
        <v>1314</v>
      </c>
    </row>
    <row r="6967" spans="1:16" ht="51">
      <c r="A6967" s="257" t="s">
        <v>619</v>
      </c>
      <c r="B6967" s="124"/>
      <c r="C6967" s="125" t="s">
        <v>713</v>
      </c>
      <c r="D6967" s="191">
        <v>43298</v>
      </c>
      <c r="E6967" s="124" t="s">
        <v>12908</v>
      </c>
      <c r="F6967" s="124" t="s">
        <v>3</v>
      </c>
      <c r="G6967" s="124">
        <v>1640523</v>
      </c>
      <c r="H6967" s="124"/>
      <c r="I6967" s="128" t="s">
        <v>14739</v>
      </c>
      <c r="J6967" s="124"/>
      <c r="K6967" s="124"/>
      <c r="L6967" s="124"/>
      <c r="M6967" s="124"/>
      <c r="N6967" s="193">
        <v>0</v>
      </c>
      <c r="O6967" s="193">
        <v>2578.33</v>
      </c>
      <c r="P6967" s="124" t="s">
        <v>1314</v>
      </c>
    </row>
    <row r="6968" spans="1:16" ht="51">
      <c r="A6968" s="257" t="s">
        <v>619</v>
      </c>
      <c r="B6968" s="124"/>
      <c r="C6968" s="125" t="s">
        <v>713</v>
      </c>
      <c r="D6968" s="191">
        <v>43298</v>
      </c>
      <c r="E6968" s="124" t="s">
        <v>12909</v>
      </c>
      <c r="F6968" s="124" t="s">
        <v>3</v>
      </c>
      <c r="G6968" s="124">
        <v>1640513</v>
      </c>
      <c r="H6968" s="124"/>
      <c r="I6968" s="128" t="s">
        <v>14740</v>
      </c>
      <c r="J6968" s="124"/>
      <c r="K6968" s="124"/>
      <c r="L6968" s="124"/>
      <c r="M6968" s="124"/>
      <c r="N6968" s="193">
        <v>0</v>
      </c>
      <c r="O6968" s="193">
        <v>35</v>
      </c>
      <c r="P6968" s="124" t="s">
        <v>1314</v>
      </c>
    </row>
    <row r="6969" spans="1:16" ht="38.25">
      <c r="A6969" s="257">
        <v>70</v>
      </c>
      <c r="B6969" s="124"/>
      <c r="C6969" s="125" t="s">
        <v>705</v>
      </c>
      <c r="D6969" s="191">
        <v>43298</v>
      </c>
      <c r="E6969" s="124" t="s">
        <v>12910</v>
      </c>
      <c r="F6969" s="124" t="s">
        <v>3</v>
      </c>
      <c r="G6969" s="124">
        <v>1640471</v>
      </c>
      <c r="H6969" s="124"/>
      <c r="I6969" s="128" t="s">
        <v>14741</v>
      </c>
      <c r="J6969" s="124"/>
      <c r="K6969" s="124"/>
      <c r="L6969" s="124"/>
      <c r="M6969" s="124"/>
      <c r="N6969" s="193">
        <v>0</v>
      </c>
      <c r="O6969" s="193">
        <v>3410.39</v>
      </c>
      <c r="P6969" s="124" t="s">
        <v>1314</v>
      </c>
    </row>
    <row r="6970" spans="1:16" ht="51">
      <c r="A6970" s="257" t="s">
        <v>619</v>
      </c>
      <c r="B6970" s="124"/>
      <c r="C6970" s="125" t="s">
        <v>713</v>
      </c>
      <c r="D6970" s="191">
        <v>43298</v>
      </c>
      <c r="E6970" s="124" t="s">
        <v>12911</v>
      </c>
      <c r="F6970" s="124" t="s">
        <v>3</v>
      </c>
      <c r="G6970" s="124">
        <v>1640467</v>
      </c>
      <c r="H6970" s="124"/>
      <c r="I6970" s="128" t="s">
        <v>14742</v>
      </c>
      <c r="J6970" s="124"/>
      <c r="K6970" s="124"/>
      <c r="L6970" s="124"/>
      <c r="M6970" s="124"/>
      <c r="N6970" s="193">
        <v>0</v>
      </c>
      <c r="O6970" s="193">
        <v>859</v>
      </c>
      <c r="P6970" s="124" t="s">
        <v>1314</v>
      </c>
    </row>
    <row r="6971" spans="1:16" ht="38.25">
      <c r="A6971" s="257">
        <v>373</v>
      </c>
      <c r="B6971" s="124"/>
      <c r="C6971" s="125" t="s">
        <v>1269</v>
      </c>
      <c r="D6971" s="191">
        <v>43298</v>
      </c>
      <c r="E6971" s="124" t="s">
        <v>12912</v>
      </c>
      <c r="F6971" s="124" t="s">
        <v>3</v>
      </c>
      <c r="G6971" s="124">
        <v>1640465</v>
      </c>
      <c r="H6971" s="124"/>
      <c r="I6971" s="128" t="s">
        <v>14743</v>
      </c>
      <c r="J6971" s="124"/>
      <c r="K6971" s="124"/>
      <c r="L6971" s="124"/>
      <c r="M6971" s="124"/>
      <c r="N6971" s="193">
        <v>0</v>
      </c>
      <c r="O6971" s="193">
        <v>134.83000000000001</v>
      </c>
      <c r="P6971" s="124" t="s">
        <v>1314</v>
      </c>
    </row>
    <row r="6972" spans="1:16" ht="38.25">
      <c r="A6972" s="257">
        <v>373</v>
      </c>
      <c r="B6972" s="124"/>
      <c r="C6972" s="125" t="s">
        <v>1269</v>
      </c>
      <c r="D6972" s="191">
        <v>43298</v>
      </c>
      <c r="E6972" s="124" t="s">
        <v>12913</v>
      </c>
      <c r="F6972" s="124" t="s">
        <v>3</v>
      </c>
      <c r="G6972" s="124">
        <v>1640462</v>
      </c>
      <c r="H6972" s="124"/>
      <c r="I6972" s="128" t="s">
        <v>14744</v>
      </c>
      <c r="J6972" s="124"/>
      <c r="K6972" s="124"/>
      <c r="L6972" s="124"/>
      <c r="M6972" s="124"/>
      <c r="N6972" s="193">
        <v>0</v>
      </c>
      <c r="O6972" s="193">
        <v>2300</v>
      </c>
      <c r="P6972" s="124" t="s">
        <v>1314</v>
      </c>
    </row>
    <row r="6973" spans="1:16" ht="63.75">
      <c r="A6973" s="257">
        <v>46</v>
      </c>
      <c r="B6973" s="124"/>
      <c r="C6973" s="125" t="s">
        <v>698</v>
      </c>
      <c r="D6973" s="191">
        <v>43298</v>
      </c>
      <c r="E6973" s="124" t="s">
        <v>12914</v>
      </c>
      <c r="F6973" s="124" t="s">
        <v>3</v>
      </c>
      <c r="G6973" s="124">
        <v>1640234</v>
      </c>
      <c r="H6973" s="124"/>
      <c r="I6973" s="128" t="s">
        <v>14745</v>
      </c>
      <c r="J6973" s="124"/>
      <c r="K6973" s="124"/>
      <c r="L6973" s="124"/>
      <c r="M6973" s="124"/>
      <c r="N6973" s="193">
        <v>0</v>
      </c>
      <c r="O6973" s="193">
        <v>498151.81</v>
      </c>
      <c r="P6973" s="124" t="s">
        <v>1314</v>
      </c>
    </row>
    <row r="6974" spans="1:16" ht="63.75">
      <c r="A6974" s="257">
        <v>46</v>
      </c>
      <c r="B6974" s="124"/>
      <c r="C6974" s="125" t="s">
        <v>698</v>
      </c>
      <c r="D6974" s="191">
        <v>43298</v>
      </c>
      <c r="E6974" s="124" t="s">
        <v>12915</v>
      </c>
      <c r="F6974" s="124" t="s">
        <v>3</v>
      </c>
      <c r="G6974" s="124">
        <v>1640233</v>
      </c>
      <c r="H6974" s="124"/>
      <c r="I6974" s="128" t="s">
        <v>14746</v>
      </c>
      <c r="J6974" s="124"/>
      <c r="K6974" s="124"/>
      <c r="L6974" s="124"/>
      <c r="M6974" s="124"/>
      <c r="N6974" s="193">
        <v>0</v>
      </c>
      <c r="O6974" s="193">
        <v>950</v>
      </c>
      <c r="P6974" s="124" t="s">
        <v>1314</v>
      </c>
    </row>
    <row r="6975" spans="1:16" ht="63.75">
      <c r="A6975" s="257">
        <v>46</v>
      </c>
      <c r="B6975" s="124"/>
      <c r="C6975" s="125" t="s">
        <v>698</v>
      </c>
      <c r="D6975" s="191">
        <v>43298</v>
      </c>
      <c r="E6975" s="124" t="s">
        <v>12916</v>
      </c>
      <c r="F6975" s="124" t="s">
        <v>3</v>
      </c>
      <c r="G6975" s="124">
        <v>1640232</v>
      </c>
      <c r="H6975" s="124"/>
      <c r="I6975" s="128" t="s">
        <v>14747</v>
      </c>
      <c r="J6975" s="124"/>
      <c r="K6975" s="124"/>
      <c r="L6975" s="124"/>
      <c r="M6975" s="124"/>
      <c r="N6975" s="193">
        <v>0</v>
      </c>
      <c r="O6975" s="193">
        <v>6005.64</v>
      </c>
      <c r="P6975" s="124" t="s">
        <v>1314</v>
      </c>
    </row>
    <row r="6976" spans="1:16" ht="51">
      <c r="A6976" s="257" t="s">
        <v>622</v>
      </c>
      <c r="B6976" s="124"/>
      <c r="C6976" s="125" t="s">
        <v>715</v>
      </c>
      <c r="D6976" s="191">
        <v>43298</v>
      </c>
      <c r="E6976" s="124" t="s">
        <v>12917</v>
      </c>
      <c r="F6976" s="124" t="s">
        <v>3</v>
      </c>
      <c r="G6976" s="124">
        <v>1640231</v>
      </c>
      <c r="H6976" s="124"/>
      <c r="I6976" s="128" t="s">
        <v>14748</v>
      </c>
      <c r="J6976" s="124"/>
      <c r="K6976" s="124"/>
      <c r="L6976" s="124"/>
      <c r="M6976" s="124"/>
      <c r="N6976" s="193">
        <v>0</v>
      </c>
      <c r="O6976" s="193">
        <v>20000</v>
      </c>
      <c r="P6976" s="124" t="s">
        <v>1314</v>
      </c>
    </row>
    <row r="6977" spans="1:16" ht="63.75">
      <c r="A6977" s="257">
        <v>373</v>
      </c>
      <c r="B6977" s="124"/>
      <c r="C6977" s="125" t="s">
        <v>1269</v>
      </c>
      <c r="D6977" s="191">
        <v>43298</v>
      </c>
      <c r="E6977" s="124" t="s">
        <v>12918</v>
      </c>
      <c r="F6977" s="124" t="s">
        <v>3</v>
      </c>
      <c r="G6977" s="124">
        <v>1640302</v>
      </c>
      <c r="H6977" s="124"/>
      <c r="I6977" s="128" t="s">
        <v>14749</v>
      </c>
      <c r="J6977" s="124"/>
      <c r="K6977" s="124"/>
      <c r="L6977" s="124"/>
      <c r="M6977" s="124"/>
      <c r="N6977" s="193">
        <v>0</v>
      </c>
      <c r="O6977" s="193">
        <v>228.52</v>
      </c>
      <c r="P6977" s="124" t="s">
        <v>1314</v>
      </c>
    </row>
    <row r="6978" spans="1:16" ht="51">
      <c r="A6978" s="257" t="s">
        <v>619</v>
      </c>
      <c r="B6978" s="124"/>
      <c r="C6978" s="125" t="s">
        <v>713</v>
      </c>
      <c r="D6978" s="191">
        <v>43298</v>
      </c>
      <c r="E6978" s="124" t="s">
        <v>12919</v>
      </c>
      <c r="F6978" s="124" t="s">
        <v>3</v>
      </c>
      <c r="G6978" s="124">
        <v>1640285</v>
      </c>
      <c r="H6978" s="124"/>
      <c r="I6978" s="128" t="s">
        <v>14750</v>
      </c>
      <c r="J6978" s="124"/>
      <c r="K6978" s="124"/>
      <c r="L6978" s="124"/>
      <c r="M6978" s="124"/>
      <c r="N6978" s="193">
        <v>0</v>
      </c>
      <c r="O6978" s="193">
        <v>60</v>
      </c>
      <c r="P6978" s="124" t="s">
        <v>1314</v>
      </c>
    </row>
    <row r="6979" spans="1:16" ht="51">
      <c r="A6979" s="257">
        <v>224</v>
      </c>
      <c r="B6979" s="124"/>
      <c r="C6979" s="125" t="s">
        <v>120</v>
      </c>
      <c r="D6979" s="191">
        <v>43298</v>
      </c>
      <c r="E6979" s="124" t="s">
        <v>12920</v>
      </c>
      <c r="F6979" s="124" t="s">
        <v>3</v>
      </c>
      <c r="G6979" s="124">
        <v>1640282</v>
      </c>
      <c r="H6979" s="124"/>
      <c r="I6979" s="128" t="s">
        <v>14751</v>
      </c>
      <c r="J6979" s="124"/>
      <c r="K6979" s="124"/>
      <c r="L6979" s="124"/>
      <c r="M6979" s="124"/>
      <c r="N6979" s="193">
        <v>0</v>
      </c>
      <c r="O6979" s="193">
        <v>62.5</v>
      </c>
      <c r="P6979" s="124" t="s">
        <v>1314</v>
      </c>
    </row>
    <row r="6980" spans="1:16" ht="51">
      <c r="A6980" s="257">
        <v>20</v>
      </c>
      <c r="B6980" s="124"/>
      <c r="C6980" s="125" t="s">
        <v>693</v>
      </c>
      <c r="D6980" s="191">
        <v>43298</v>
      </c>
      <c r="E6980" s="124" t="s">
        <v>12921</v>
      </c>
      <c r="F6980" s="124" t="s">
        <v>3</v>
      </c>
      <c r="G6980" s="124">
        <v>1640268</v>
      </c>
      <c r="H6980" s="124"/>
      <c r="I6980" s="128" t="s">
        <v>14752</v>
      </c>
      <c r="J6980" s="124"/>
      <c r="K6980" s="124"/>
      <c r="L6980" s="124"/>
      <c r="M6980" s="124"/>
      <c r="N6980" s="193">
        <v>0</v>
      </c>
      <c r="O6980" s="193">
        <v>55</v>
      </c>
      <c r="P6980" s="124" t="s">
        <v>1314</v>
      </c>
    </row>
    <row r="6981" spans="1:16" ht="51">
      <c r="A6981" s="257" t="s">
        <v>619</v>
      </c>
      <c r="B6981" s="124"/>
      <c r="C6981" s="125" t="s">
        <v>713</v>
      </c>
      <c r="D6981" s="191">
        <v>43298</v>
      </c>
      <c r="E6981" s="124" t="s">
        <v>12922</v>
      </c>
      <c r="F6981" s="124" t="s">
        <v>3</v>
      </c>
      <c r="G6981" s="124">
        <v>1640242</v>
      </c>
      <c r="H6981" s="124"/>
      <c r="I6981" s="128" t="s">
        <v>14753</v>
      </c>
      <c r="J6981" s="124"/>
      <c r="K6981" s="124"/>
      <c r="L6981" s="124"/>
      <c r="M6981" s="124"/>
      <c r="N6981" s="193">
        <v>0</v>
      </c>
      <c r="O6981" s="193">
        <v>899.86</v>
      </c>
      <c r="P6981" s="124" t="s">
        <v>1314</v>
      </c>
    </row>
    <row r="6982" spans="1:16" ht="76.5">
      <c r="A6982" s="257">
        <v>373</v>
      </c>
      <c r="B6982" s="124"/>
      <c r="C6982" s="125" t="s">
        <v>1269</v>
      </c>
      <c r="D6982" s="191">
        <v>43298</v>
      </c>
      <c r="E6982" s="124" t="s">
        <v>12923</v>
      </c>
      <c r="F6982" s="124" t="s">
        <v>1315</v>
      </c>
      <c r="G6982" s="124">
        <v>179477</v>
      </c>
      <c r="H6982" s="124"/>
      <c r="I6982" s="128" t="s">
        <v>14754</v>
      </c>
      <c r="J6982" s="124"/>
      <c r="K6982" s="124"/>
      <c r="L6982" s="124"/>
      <c r="M6982" s="124"/>
      <c r="N6982" s="193">
        <v>0</v>
      </c>
      <c r="O6982" s="193">
        <v>2638290.5099999998</v>
      </c>
      <c r="P6982" s="124" t="s">
        <v>1314</v>
      </c>
    </row>
    <row r="6983" spans="1:16" ht="63.75">
      <c r="A6983" s="257" t="s">
        <v>620</v>
      </c>
      <c r="B6983" s="124"/>
      <c r="C6983" s="125" t="s">
        <v>714</v>
      </c>
      <c r="D6983" s="191">
        <v>43298</v>
      </c>
      <c r="E6983" s="124" t="s">
        <v>12924</v>
      </c>
      <c r="F6983" s="124" t="s">
        <v>11</v>
      </c>
      <c r="G6983" s="124">
        <v>10967</v>
      </c>
      <c r="H6983" s="124"/>
      <c r="I6983" s="128" t="s">
        <v>14755</v>
      </c>
      <c r="J6983" s="124"/>
      <c r="K6983" s="124"/>
      <c r="L6983" s="124"/>
      <c r="M6983" s="124"/>
      <c r="N6983" s="193">
        <v>1370.62</v>
      </c>
      <c r="O6983" s="193">
        <v>0</v>
      </c>
      <c r="P6983" s="124" t="s">
        <v>1314</v>
      </c>
    </row>
    <row r="6984" spans="1:16" ht="63.75">
      <c r="A6984" s="257" t="s">
        <v>620</v>
      </c>
      <c r="B6984" s="124"/>
      <c r="C6984" s="125" t="s">
        <v>714</v>
      </c>
      <c r="D6984" s="191">
        <v>43298</v>
      </c>
      <c r="E6984" s="124" t="s">
        <v>12925</v>
      </c>
      <c r="F6984" s="124" t="s">
        <v>11</v>
      </c>
      <c r="G6984" s="124">
        <v>10969</v>
      </c>
      <c r="H6984" s="124"/>
      <c r="I6984" s="128" t="s">
        <v>14756</v>
      </c>
      <c r="J6984" s="124"/>
      <c r="K6984" s="124"/>
      <c r="L6984" s="124"/>
      <c r="M6984" s="124"/>
      <c r="N6984" s="193">
        <v>568.96</v>
      </c>
      <c r="O6984" s="193">
        <v>0</v>
      </c>
      <c r="P6984" s="124" t="s">
        <v>1314</v>
      </c>
    </row>
    <row r="6985" spans="1:16" ht="63.75">
      <c r="A6985" s="257" t="s">
        <v>620</v>
      </c>
      <c r="B6985" s="124"/>
      <c r="C6985" s="125" t="s">
        <v>714</v>
      </c>
      <c r="D6985" s="191">
        <v>43298</v>
      </c>
      <c r="E6985" s="124" t="s">
        <v>12926</v>
      </c>
      <c r="F6985" s="124" t="s">
        <v>11</v>
      </c>
      <c r="G6985" s="124">
        <v>11011</v>
      </c>
      <c r="H6985" s="124"/>
      <c r="I6985" s="128" t="s">
        <v>14757</v>
      </c>
      <c r="J6985" s="124"/>
      <c r="K6985" s="124"/>
      <c r="L6985" s="124"/>
      <c r="M6985" s="124"/>
      <c r="N6985" s="193">
        <v>1289.81</v>
      </c>
      <c r="O6985" s="193">
        <v>0</v>
      </c>
      <c r="P6985" s="124" t="s">
        <v>1314</v>
      </c>
    </row>
    <row r="6986" spans="1:16" ht="51">
      <c r="A6986" s="257">
        <v>10</v>
      </c>
      <c r="B6986" s="124"/>
      <c r="C6986" s="125" t="s">
        <v>690</v>
      </c>
      <c r="D6986" s="191">
        <v>43298</v>
      </c>
      <c r="E6986" s="124" t="s">
        <v>12927</v>
      </c>
      <c r="F6986" s="124" t="s">
        <v>6</v>
      </c>
      <c r="G6986" s="124">
        <v>785165</v>
      </c>
      <c r="H6986" s="124"/>
      <c r="I6986" s="128" t="s">
        <v>14758</v>
      </c>
      <c r="J6986" s="124"/>
      <c r="K6986" s="124"/>
      <c r="L6986" s="124"/>
      <c r="M6986" s="124"/>
      <c r="N6986" s="193">
        <v>0</v>
      </c>
      <c r="O6986" s="193">
        <v>22054.9</v>
      </c>
      <c r="P6986" s="124" t="s">
        <v>1314</v>
      </c>
    </row>
    <row r="6987" spans="1:16" ht="51">
      <c r="A6987" s="257">
        <v>10</v>
      </c>
      <c r="B6987" s="124"/>
      <c r="C6987" s="125" t="s">
        <v>690</v>
      </c>
      <c r="D6987" s="191">
        <v>43298</v>
      </c>
      <c r="E6987" s="124" t="s">
        <v>12928</v>
      </c>
      <c r="F6987" s="124" t="s">
        <v>6</v>
      </c>
      <c r="G6987" s="124">
        <v>785167</v>
      </c>
      <c r="H6987" s="124"/>
      <c r="I6987" s="128" t="s">
        <v>14759</v>
      </c>
      <c r="J6987" s="124"/>
      <c r="K6987" s="124"/>
      <c r="L6987" s="124"/>
      <c r="M6987" s="124"/>
      <c r="N6987" s="193">
        <v>0</v>
      </c>
      <c r="O6987" s="193">
        <v>8993.4599999999991</v>
      </c>
      <c r="P6987" s="124" t="s">
        <v>1314</v>
      </c>
    </row>
    <row r="6988" spans="1:16" ht="51">
      <c r="A6988" s="257">
        <v>10</v>
      </c>
      <c r="B6988" s="124"/>
      <c r="C6988" s="125" t="s">
        <v>690</v>
      </c>
      <c r="D6988" s="191">
        <v>43298</v>
      </c>
      <c r="E6988" s="124" t="s">
        <v>12929</v>
      </c>
      <c r="F6988" s="124" t="s">
        <v>15</v>
      </c>
      <c r="G6988" s="124">
        <v>785166</v>
      </c>
      <c r="H6988" s="124"/>
      <c r="I6988" s="128" t="s">
        <v>14760</v>
      </c>
      <c r="J6988" s="124"/>
      <c r="K6988" s="124"/>
      <c r="L6988" s="124"/>
      <c r="M6988" s="124"/>
      <c r="N6988" s="193">
        <v>50</v>
      </c>
      <c r="O6988" s="193">
        <v>0</v>
      </c>
      <c r="P6988" s="124" t="s">
        <v>1314</v>
      </c>
    </row>
    <row r="6989" spans="1:16" ht="51">
      <c r="A6989" s="257">
        <v>10</v>
      </c>
      <c r="B6989" s="124"/>
      <c r="C6989" s="125" t="s">
        <v>690</v>
      </c>
      <c r="D6989" s="191">
        <v>43298</v>
      </c>
      <c r="E6989" s="124" t="s">
        <v>12930</v>
      </c>
      <c r="F6989" s="124" t="s">
        <v>15</v>
      </c>
      <c r="G6989" s="124">
        <v>785168</v>
      </c>
      <c r="H6989" s="124"/>
      <c r="I6989" s="128" t="s">
        <v>14761</v>
      </c>
      <c r="J6989" s="124"/>
      <c r="K6989" s="124"/>
      <c r="L6989" s="124"/>
      <c r="M6989" s="124"/>
      <c r="N6989" s="193">
        <v>50</v>
      </c>
      <c r="O6989" s="193">
        <v>0</v>
      </c>
      <c r="P6989" s="124" t="s">
        <v>1314</v>
      </c>
    </row>
    <row r="6990" spans="1:16" ht="63.75">
      <c r="A6990" s="257" t="s">
        <v>622</v>
      </c>
      <c r="B6990" s="124"/>
      <c r="C6990" s="125" t="s">
        <v>715</v>
      </c>
      <c r="D6990" s="191">
        <v>43298</v>
      </c>
      <c r="E6990" s="124" t="s">
        <v>12931</v>
      </c>
      <c r="F6990" s="124" t="s">
        <v>1256</v>
      </c>
      <c r="G6990" s="124">
        <v>179476</v>
      </c>
      <c r="H6990" s="124"/>
      <c r="I6990" s="128" t="s">
        <v>14762</v>
      </c>
      <c r="J6990" s="124"/>
      <c r="K6990" s="124"/>
      <c r="L6990" s="124"/>
      <c r="M6990" s="124"/>
      <c r="N6990" s="193">
        <v>0</v>
      </c>
      <c r="O6990" s="193">
        <v>538938.9</v>
      </c>
      <c r="P6990" s="124" t="s">
        <v>1314</v>
      </c>
    </row>
    <row r="6991" spans="1:16" ht="38.25">
      <c r="A6991" s="257" t="s">
        <v>620</v>
      </c>
      <c r="B6991" s="124"/>
      <c r="C6991" s="125" t="s">
        <v>714</v>
      </c>
      <c r="D6991" s="191">
        <v>43298</v>
      </c>
      <c r="E6991" s="124" t="s">
        <v>12931</v>
      </c>
      <c r="F6991" s="124" t="s">
        <v>1256</v>
      </c>
      <c r="G6991" s="124">
        <v>179479</v>
      </c>
      <c r="H6991" s="124"/>
      <c r="I6991" s="128" t="s">
        <v>14763</v>
      </c>
      <c r="J6991" s="124"/>
      <c r="K6991" s="124"/>
      <c r="L6991" s="124"/>
      <c r="M6991" s="124"/>
      <c r="N6991" s="193">
        <v>0</v>
      </c>
      <c r="O6991" s="193">
        <v>4276500.66</v>
      </c>
      <c r="P6991" s="124" t="s">
        <v>1314</v>
      </c>
    </row>
    <row r="6992" spans="1:16" ht="63.75">
      <c r="A6992" s="257">
        <v>10</v>
      </c>
      <c r="B6992" s="124"/>
      <c r="C6992" s="125" t="s">
        <v>690</v>
      </c>
      <c r="D6992" s="191">
        <v>43298</v>
      </c>
      <c r="E6992" s="124" t="s">
        <v>12932</v>
      </c>
      <c r="F6992" s="124" t="s">
        <v>6</v>
      </c>
      <c r="G6992" s="124">
        <v>785518</v>
      </c>
      <c r="H6992" s="124"/>
      <c r="I6992" s="128" t="s">
        <v>14764</v>
      </c>
      <c r="J6992" s="124"/>
      <c r="K6992" s="124"/>
      <c r="L6992" s="124"/>
      <c r="M6992" s="124"/>
      <c r="N6992" s="193">
        <v>0</v>
      </c>
      <c r="O6992" s="193">
        <v>7903.13</v>
      </c>
      <c r="P6992" s="124" t="s">
        <v>1314</v>
      </c>
    </row>
    <row r="6993" spans="1:16" ht="76.5">
      <c r="A6993" s="257">
        <v>25</v>
      </c>
      <c r="B6993" s="124"/>
      <c r="C6993" s="125" t="s">
        <v>694</v>
      </c>
      <c r="D6993" s="191">
        <v>43298</v>
      </c>
      <c r="E6993" s="124" t="s">
        <v>12933</v>
      </c>
      <c r="F6993" s="124" t="s">
        <v>1315</v>
      </c>
      <c r="G6993" s="124">
        <v>179481</v>
      </c>
      <c r="H6993" s="124"/>
      <c r="I6993" s="128" t="s">
        <v>14765</v>
      </c>
      <c r="J6993" s="124"/>
      <c r="K6993" s="124"/>
      <c r="L6993" s="124"/>
      <c r="M6993" s="124"/>
      <c r="N6993" s="193">
        <v>438272.16</v>
      </c>
      <c r="O6993" s="193">
        <v>0</v>
      </c>
      <c r="P6993" s="124" t="s">
        <v>1314</v>
      </c>
    </row>
    <row r="6994" spans="1:16" ht="89.25">
      <c r="A6994" s="257">
        <v>576</v>
      </c>
      <c r="B6994" s="124"/>
      <c r="C6994" s="125" t="s">
        <v>852</v>
      </c>
      <c r="D6994" s="191">
        <v>43298</v>
      </c>
      <c r="E6994" s="124" t="s">
        <v>12934</v>
      </c>
      <c r="F6994" s="124" t="s">
        <v>15</v>
      </c>
      <c r="G6994" s="124">
        <v>5470</v>
      </c>
      <c r="H6994" s="124"/>
      <c r="I6994" s="128" t="s">
        <v>14766</v>
      </c>
      <c r="J6994" s="124"/>
      <c r="K6994" s="124"/>
      <c r="L6994" s="124"/>
      <c r="M6994" s="124"/>
      <c r="N6994" s="193">
        <v>675.91</v>
      </c>
      <c r="O6994" s="193">
        <v>0</v>
      </c>
      <c r="P6994" s="124" t="s">
        <v>1314</v>
      </c>
    </row>
    <row r="6995" spans="1:16" ht="102">
      <c r="A6995" s="257">
        <v>20</v>
      </c>
      <c r="B6995" s="124"/>
      <c r="C6995" s="125" t="s">
        <v>693</v>
      </c>
      <c r="D6995" s="191">
        <v>43298</v>
      </c>
      <c r="E6995" s="124" t="s">
        <v>12935</v>
      </c>
      <c r="F6995" s="124" t="s">
        <v>15</v>
      </c>
      <c r="G6995" s="124">
        <v>5469</v>
      </c>
      <c r="H6995" s="124"/>
      <c r="I6995" s="128" t="s">
        <v>14767</v>
      </c>
      <c r="J6995" s="124"/>
      <c r="K6995" s="124"/>
      <c r="L6995" s="124"/>
      <c r="M6995" s="124"/>
      <c r="N6995" s="193">
        <v>338.6</v>
      </c>
      <c r="O6995" s="193">
        <v>0</v>
      </c>
      <c r="P6995" s="124" t="s">
        <v>1314</v>
      </c>
    </row>
    <row r="6996" spans="1:16" ht="63.75">
      <c r="A6996" s="257">
        <v>10</v>
      </c>
      <c r="B6996" s="124"/>
      <c r="C6996" s="125" t="s">
        <v>690</v>
      </c>
      <c r="D6996" s="191">
        <v>43298</v>
      </c>
      <c r="E6996" s="124" t="s">
        <v>12936</v>
      </c>
      <c r="F6996" s="124" t="s">
        <v>15</v>
      </c>
      <c r="G6996" s="124">
        <v>785519</v>
      </c>
      <c r="H6996" s="124"/>
      <c r="I6996" s="128" t="s">
        <v>14768</v>
      </c>
      <c r="J6996" s="124"/>
      <c r="K6996" s="124"/>
      <c r="L6996" s="124"/>
      <c r="M6996" s="124"/>
      <c r="N6996" s="193">
        <v>50</v>
      </c>
      <c r="O6996" s="193">
        <v>0</v>
      </c>
      <c r="P6996" s="124" t="s">
        <v>1314</v>
      </c>
    </row>
    <row r="6997" spans="1:16" ht="63.75">
      <c r="A6997" s="257" t="s">
        <v>622</v>
      </c>
      <c r="B6997" s="124"/>
      <c r="C6997" s="125" t="s">
        <v>715</v>
      </c>
      <c r="D6997" s="191">
        <v>43298</v>
      </c>
      <c r="E6997" s="124" t="s">
        <v>12937</v>
      </c>
      <c r="F6997" s="124" t="s">
        <v>1256</v>
      </c>
      <c r="G6997" s="124">
        <v>179478</v>
      </c>
      <c r="H6997" s="124"/>
      <c r="I6997" s="128" t="s">
        <v>14769</v>
      </c>
      <c r="J6997" s="124"/>
      <c r="K6997" s="124"/>
      <c r="L6997" s="124"/>
      <c r="M6997" s="124"/>
      <c r="N6997" s="193">
        <v>0</v>
      </c>
      <c r="O6997" s="193">
        <v>29935.32</v>
      </c>
      <c r="P6997" s="124" t="s">
        <v>1314</v>
      </c>
    </row>
    <row r="6998" spans="1:16" ht="76.5">
      <c r="A6998" s="257">
        <v>10</v>
      </c>
      <c r="B6998" s="124"/>
      <c r="C6998" s="125" t="s">
        <v>690</v>
      </c>
      <c r="D6998" s="191">
        <v>43298</v>
      </c>
      <c r="E6998" s="124" t="s">
        <v>12938</v>
      </c>
      <c r="F6998" s="124" t="s">
        <v>6</v>
      </c>
      <c r="G6998" s="124">
        <v>785644</v>
      </c>
      <c r="H6998" s="124"/>
      <c r="I6998" s="128" t="s">
        <v>14770</v>
      </c>
      <c r="J6998" s="124"/>
      <c r="K6998" s="124"/>
      <c r="L6998" s="124"/>
      <c r="M6998" s="124"/>
      <c r="N6998" s="193">
        <v>0</v>
      </c>
      <c r="O6998" s="193">
        <v>4810.03</v>
      </c>
      <c r="P6998" s="124" t="s">
        <v>1314</v>
      </c>
    </row>
    <row r="6999" spans="1:16" ht="51">
      <c r="A6999" s="257">
        <v>513</v>
      </c>
      <c r="B6999" s="124"/>
      <c r="C6999" s="125" t="s">
        <v>201</v>
      </c>
      <c r="D6999" s="191">
        <v>43298</v>
      </c>
      <c r="E6999" s="124" t="s">
        <v>12939</v>
      </c>
      <c r="F6999" s="124" t="s">
        <v>11</v>
      </c>
      <c r="G6999" s="124">
        <v>927247</v>
      </c>
      <c r="H6999" s="124"/>
      <c r="I6999" s="128" t="s">
        <v>14771</v>
      </c>
      <c r="J6999" s="124"/>
      <c r="K6999" s="124"/>
      <c r="L6999" s="124"/>
      <c r="M6999" s="124"/>
      <c r="N6999" s="193">
        <v>50</v>
      </c>
      <c r="O6999" s="193">
        <v>0</v>
      </c>
      <c r="P6999" s="124" t="s">
        <v>1314</v>
      </c>
    </row>
    <row r="7000" spans="1:16" ht="51">
      <c r="A7000" s="257">
        <v>117</v>
      </c>
      <c r="B7000" s="124"/>
      <c r="C7000" s="125" t="s">
        <v>722</v>
      </c>
      <c r="D7000" s="191">
        <v>43298</v>
      </c>
      <c r="E7000" s="124" t="s">
        <v>12940</v>
      </c>
      <c r="F7000" s="124" t="s">
        <v>11</v>
      </c>
      <c r="G7000" s="124">
        <v>927240</v>
      </c>
      <c r="H7000" s="124"/>
      <c r="I7000" s="128" t="s">
        <v>14772</v>
      </c>
      <c r="J7000" s="124"/>
      <c r="K7000" s="124"/>
      <c r="L7000" s="124"/>
      <c r="M7000" s="124"/>
      <c r="N7000" s="193">
        <v>50</v>
      </c>
      <c r="O7000" s="193">
        <v>0</v>
      </c>
      <c r="P7000" s="124" t="s">
        <v>1314</v>
      </c>
    </row>
    <row r="7001" spans="1:16" ht="51">
      <c r="A7001" s="257">
        <v>513</v>
      </c>
      <c r="B7001" s="124"/>
      <c r="C7001" s="125" t="s">
        <v>201</v>
      </c>
      <c r="D7001" s="191">
        <v>43298</v>
      </c>
      <c r="E7001" s="124" t="s">
        <v>12941</v>
      </c>
      <c r="F7001" s="124" t="s">
        <v>15</v>
      </c>
      <c r="G7001" s="124">
        <v>785655</v>
      </c>
      <c r="H7001" s="124"/>
      <c r="I7001" s="128" t="s">
        <v>4717</v>
      </c>
      <c r="J7001" s="124"/>
      <c r="K7001" s="124"/>
      <c r="L7001" s="124"/>
      <c r="M7001" s="124"/>
      <c r="N7001" s="193">
        <v>50</v>
      </c>
      <c r="O7001" s="193">
        <v>0</v>
      </c>
      <c r="P7001" s="124" t="s">
        <v>1314</v>
      </c>
    </row>
    <row r="7002" spans="1:16" ht="76.5">
      <c r="A7002" s="257">
        <v>10</v>
      </c>
      <c r="B7002" s="124"/>
      <c r="C7002" s="125" t="s">
        <v>690</v>
      </c>
      <c r="D7002" s="191">
        <v>43298</v>
      </c>
      <c r="E7002" s="124" t="s">
        <v>12942</v>
      </c>
      <c r="F7002" s="124" t="s">
        <v>15</v>
      </c>
      <c r="G7002" s="124">
        <v>785645</v>
      </c>
      <c r="H7002" s="124"/>
      <c r="I7002" s="128" t="s">
        <v>14773</v>
      </c>
      <c r="J7002" s="124"/>
      <c r="K7002" s="124"/>
      <c r="L7002" s="124"/>
      <c r="M7002" s="124"/>
      <c r="N7002" s="193">
        <v>50</v>
      </c>
      <c r="O7002" s="193">
        <v>0</v>
      </c>
      <c r="P7002" s="124" t="s">
        <v>1314</v>
      </c>
    </row>
    <row r="7003" spans="1:16" ht="63.75">
      <c r="A7003" s="257">
        <v>340</v>
      </c>
      <c r="B7003" s="124"/>
      <c r="C7003" s="125" t="s">
        <v>814</v>
      </c>
      <c r="D7003" s="191">
        <v>43298</v>
      </c>
      <c r="E7003" s="124" t="s">
        <v>12943</v>
      </c>
      <c r="F7003" s="124" t="s">
        <v>6</v>
      </c>
      <c r="G7003" s="124">
        <v>785796</v>
      </c>
      <c r="H7003" s="124"/>
      <c r="I7003" s="128" t="s">
        <v>14774</v>
      </c>
      <c r="J7003" s="124"/>
      <c r="K7003" s="124"/>
      <c r="L7003" s="124"/>
      <c r="M7003" s="124"/>
      <c r="N7003" s="193">
        <v>0</v>
      </c>
      <c r="O7003" s="193">
        <v>32968.89</v>
      </c>
      <c r="P7003" s="124" t="s">
        <v>1314</v>
      </c>
    </row>
    <row r="7004" spans="1:16" ht="63.75">
      <c r="A7004" s="257">
        <v>513</v>
      </c>
      <c r="B7004" s="124"/>
      <c r="C7004" s="125" t="s">
        <v>201</v>
      </c>
      <c r="D7004" s="191">
        <v>43298</v>
      </c>
      <c r="E7004" s="124" t="s">
        <v>12944</v>
      </c>
      <c r="F7004" s="124" t="s">
        <v>6</v>
      </c>
      <c r="G7004" s="124">
        <v>998657</v>
      </c>
      <c r="H7004" s="124"/>
      <c r="I7004" s="128" t="s">
        <v>14775</v>
      </c>
      <c r="J7004" s="124"/>
      <c r="K7004" s="124"/>
      <c r="L7004" s="124"/>
      <c r="M7004" s="124"/>
      <c r="N7004" s="193">
        <v>0</v>
      </c>
      <c r="O7004" s="193">
        <v>23968914.32</v>
      </c>
      <c r="P7004" s="124" t="s">
        <v>1314</v>
      </c>
    </row>
    <row r="7005" spans="1:16" ht="51">
      <c r="A7005" s="257">
        <v>513</v>
      </c>
      <c r="B7005" s="124"/>
      <c r="C7005" s="125" t="s">
        <v>201</v>
      </c>
      <c r="D7005" s="191">
        <v>43298</v>
      </c>
      <c r="E7005" s="124" t="s">
        <v>12945</v>
      </c>
      <c r="F7005" s="124" t="s">
        <v>11</v>
      </c>
      <c r="G7005" s="124">
        <v>927290</v>
      </c>
      <c r="H7005" s="124"/>
      <c r="I7005" s="128" t="s">
        <v>14776</v>
      </c>
      <c r="J7005" s="124"/>
      <c r="K7005" s="124"/>
      <c r="L7005" s="124"/>
      <c r="M7005" s="124"/>
      <c r="N7005" s="193">
        <v>50</v>
      </c>
      <c r="O7005" s="193">
        <v>0</v>
      </c>
      <c r="P7005" s="124" t="s">
        <v>1314</v>
      </c>
    </row>
    <row r="7006" spans="1:16" ht="38.25">
      <c r="A7006" s="257">
        <v>117</v>
      </c>
      <c r="B7006" s="124"/>
      <c r="C7006" s="125" t="s">
        <v>722</v>
      </c>
      <c r="D7006" s="191">
        <v>43298</v>
      </c>
      <c r="E7006" s="124" t="s">
        <v>12946</v>
      </c>
      <c r="F7006" s="124" t="s">
        <v>11</v>
      </c>
      <c r="G7006" s="124">
        <v>927276</v>
      </c>
      <c r="H7006" s="124"/>
      <c r="I7006" s="128" t="s">
        <v>14777</v>
      </c>
      <c r="J7006" s="124"/>
      <c r="K7006" s="124"/>
      <c r="L7006" s="124"/>
      <c r="M7006" s="124"/>
      <c r="N7006" s="193">
        <v>50</v>
      </c>
      <c r="O7006" s="193">
        <v>0</v>
      </c>
      <c r="P7006" s="124" t="s">
        <v>1314</v>
      </c>
    </row>
    <row r="7007" spans="1:16" ht="51">
      <c r="A7007" s="257">
        <v>340</v>
      </c>
      <c r="B7007" s="124"/>
      <c r="C7007" s="125" t="s">
        <v>814</v>
      </c>
      <c r="D7007" s="191">
        <v>43298</v>
      </c>
      <c r="E7007" s="124" t="s">
        <v>12947</v>
      </c>
      <c r="F7007" s="124" t="s">
        <v>15</v>
      </c>
      <c r="G7007" s="124">
        <v>785797</v>
      </c>
      <c r="H7007" s="124"/>
      <c r="I7007" s="128" t="s">
        <v>14778</v>
      </c>
      <c r="J7007" s="124"/>
      <c r="K7007" s="124"/>
      <c r="L7007" s="124"/>
      <c r="M7007" s="124"/>
      <c r="N7007" s="193">
        <v>50</v>
      </c>
      <c r="O7007" s="193">
        <v>0</v>
      </c>
      <c r="P7007" s="124" t="s">
        <v>1314</v>
      </c>
    </row>
    <row r="7008" spans="1:16" ht="51">
      <c r="A7008" s="257">
        <v>212</v>
      </c>
      <c r="B7008" s="124"/>
      <c r="C7008" s="125" t="s">
        <v>761</v>
      </c>
      <c r="D7008" s="191">
        <v>43299</v>
      </c>
      <c r="E7008" s="124" t="s">
        <v>12948</v>
      </c>
      <c r="F7008" s="124" t="s">
        <v>3</v>
      </c>
      <c r="G7008" s="124">
        <v>1640794</v>
      </c>
      <c r="H7008" s="124"/>
      <c r="I7008" s="128" t="s">
        <v>14779</v>
      </c>
      <c r="J7008" s="124"/>
      <c r="K7008" s="124"/>
      <c r="L7008" s="124"/>
      <c r="M7008" s="124"/>
      <c r="N7008" s="193">
        <v>0</v>
      </c>
      <c r="O7008" s="193">
        <v>379.51</v>
      </c>
      <c r="P7008" s="124" t="s">
        <v>1314</v>
      </c>
    </row>
    <row r="7009" spans="1:16" ht="51">
      <c r="A7009" s="257" t="s">
        <v>619</v>
      </c>
      <c r="B7009" s="124"/>
      <c r="C7009" s="125" t="s">
        <v>713</v>
      </c>
      <c r="D7009" s="191">
        <v>43299</v>
      </c>
      <c r="E7009" s="124" t="s">
        <v>12949</v>
      </c>
      <c r="F7009" s="124" t="s">
        <v>3</v>
      </c>
      <c r="G7009" s="124">
        <v>1640852</v>
      </c>
      <c r="H7009" s="124"/>
      <c r="I7009" s="128" t="s">
        <v>14780</v>
      </c>
      <c r="J7009" s="124"/>
      <c r="K7009" s="124"/>
      <c r="L7009" s="124"/>
      <c r="M7009" s="124"/>
      <c r="N7009" s="193">
        <v>0</v>
      </c>
      <c r="O7009" s="193">
        <v>2000</v>
      </c>
      <c r="P7009" s="124" t="s">
        <v>1314</v>
      </c>
    </row>
    <row r="7010" spans="1:16" ht="51">
      <c r="A7010" s="257">
        <v>78</v>
      </c>
      <c r="B7010" s="124"/>
      <c r="C7010" s="125" t="s">
        <v>1338</v>
      </c>
      <c r="D7010" s="191">
        <v>43299</v>
      </c>
      <c r="E7010" s="124" t="s">
        <v>12950</v>
      </c>
      <c r="F7010" s="124" t="s">
        <v>3</v>
      </c>
      <c r="G7010" s="124">
        <v>1640874</v>
      </c>
      <c r="H7010" s="124"/>
      <c r="I7010" s="128" t="s">
        <v>14781</v>
      </c>
      <c r="J7010" s="124"/>
      <c r="K7010" s="124"/>
      <c r="L7010" s="124"/>
      <c r="M7010" s="124"/>
      <c r="N7010" s="193">
        <v>0</v>
      </c>
      <c r="O7010" s="193">
        <v>2210</v>
      </c>
      <c r="P7010" s="124" t="s">
        <v>1314</v>
      </c>
    </row>
    <row r="7011" spans="1:16" ht="38.25">
      <c r="A7011" s="257">
        <v>212</v>
      </c>
      <c r="B7011" s="124"/>
      <c r="C7011" s="125" t="s">
        <v>761</v>
      </c>
      <c r="D7011" s="191">
        <v>43299</v>
      </c>
      <c r="E7011" s="124" t="s">
        <v>12951</v>
      </c>
      <c r="F7011" s="124" t="s">
        <v>3</v>
      </c>
      <c r="G7011" s="124">
        <v>1640878</v>
      </c>
      <c r="H7011" s="124"/>
      <c r="I7011" s="128" t="s">
        <v>14782</v>
      </c>
      <c r="J7011" s="124"/>
      <c r="K7011" s="124"/>
      <c r="L7011" s="124"/>
      <c r="M7011" s="124"/>
      <c r="N7011" s="193">
        <v>0</v>
      </c>
      <c r="O7011" s="193">
        <v>79.3</v>
      </c>
      <c r="P7011" s="124" t="s">
        <v>1314</v>
      </c>
    </row>
    <row r="7012" spans="1:16" ht="51">
      <c r="A7012" s="257">
        <v>155</v>
      </c>
      <c r="B7012" s="124"/>
      <c r="C7012" s="125" t="s">
        <v>744</v>
      </c>
      <c r="D7012" s="191">
        <v>43299</v>
      </c>
      <c r="E7012" s="124" t="s">
        <v>12952</v>
      </c>
      <c r="F7012" s="124" t="s">
        <v>3</v>
      </c>
      <c r="G7012" s="124">
        <v>1640882</v>
      </c>
      <c r="H7012" s="124"/>
      <c r="I7012" s="128" t="s">
        <v>14783</v>
      </c>
      <c r="J7012" s="124"/>
      <c r="K7012" s="124"/>
      <c r="L7012" s="124"/>
      <c r="M7012" s="124"/>
      <c r="N7012" s="193">
        <v>0</v>
      </c>
      <c r="O7012" s="193">
        <v>2886</v>
      </c>
      <c r="P7012" s="124" t="s">
        <v>1314</v>
      </c>
    </row>
    <row r="7013" spans="1:16" ht="63.75">
      <c r="A7013" s="257">
        <v>342</v>
      </c>
      <c r="B7013" s="124"/>
      <c r="C7013" s="125" t="s">
        <v>816</v>
      </c>
      <c r="D7013" s="191">
        <v>43299</v>
      </c>
      <c r="E7013" s="124" t="s">
        <v>12953</v>
      </c>
      <c r="F7013" s="124" t="s">
        <v>3</v>
      </c>
      <c r="G7013" s="124">
        <v>1640777</v>
      </c>
      <c r="H7013" s="124"/>
      <c r="I7013" s="128" t="s">
        <v>14784</v>
      </c>
      <c r="J7013" s="124"/>
      <c r="K7013" s="124"/>
      <c r="L7013" s="124"/>
      <c r="M7013" s="124"/>
      <c r="N7013" s="193">
        <v>0</v>
      </c>
      <c r="O7013" s="193">
        <v>1715.81</v>
      </c>
      <c r="P7013" s="124" t="s">
        <v>1314</v>
      </c>
    </row>
    <row r="7014" spans="1:16" ht="51">
      <c r="A7014" s="257">
        <v>224</v>
      </c>
      <c r="B7014" s="124"/>
      <c r="C7014" s="125" t="s">
        <v>120</v>
      </c>
      <c r="D7014" s="191">
        <v>43299</v>
      </c>
      <c r="E7014" s="124" t="s">
        <v>12954</v>
      </c>
      <c r="F7014" s="124" t="s">
        <v>3</v>
      </c>
      <c r="G7014" s="124">
        <v>1640754</v>
      </c>
      <c r="H7014" s="124"/>
      <c r="I7014" s="128" t="s">
        <v>14785</v>
      </c>
      <c r="J7014" s="124"/>
      <c r="K7014" s="124"/>
      <c r="L7014" s="124"/>
      <c r="M7014" s="124"/>
      <c r="N7014" s="193">
        <v>0</v>
      </c>
      <c r="O7014" s="193">
        <v>40</v>
      </c>
      <c r="P7014" s="124" t="s">
        <v>1314</v>
      </c>
    </row>
    <row r="7015" spans="1:16" ht="63.75">
      <c r="A7015" s="257">
        <v>598</v>
      </c>
      <c r="B7015" s="124"/>
      <c r="C7015" s="125" t="s">
        <v>6201</v>
      </c>
      <c r="D7015" s="191">
        <v>43299</v>
      </c>
      <c r="E7015" s="124" t="s">
        <v>12955</v>
      </c>
      <c r="F7015" s="124" t="s">
        <v>3</v>
      </c>
      <c r="G7015" s="124">
        <v>1640742</v>
      </c>
      <c r="H7015" s="124"/>
      <c r="I7015" s="128" t="s">
        <v>14786</v>
      </c>
      <c r="J7015" s="124"/>
      <c r="K7015" s="124"/>
      <c r="L7015" s="124"/>
      <c r="M7015" s="124"/>
      <c r="N7015" s="193">
        <v>0</v>
      </c>
      <c r="O7015" s="193">
        <v>2852</v>
      </c>
      <c r="P7015" s="124" t="s">
        <v>1314</v>
      </c>
    </row>
    <row r="7016" spans="1:16" ht="51">
      <c r="A7016" s="257" t="s">
        <v>619</v>
      </c>
      <c r="B7016" s="124"/>
      <c r="C7016" s="125" t="s">
        <v>713</v>
      </c>
      <c r="D7016" s="191">
        <v>43299</v>
      </c>
      <c r="E7016" s="124" t="s">
        <v>12956</v>
      </c>
      <c r="F7016" s="124" t="s">
        <v>3</v>
      </c>
      <c r="G7016" s="124">
        <v>1640732</v>
      </c>
      <c r="H7016" s="124"/>
      <c r="I7016" s="128" t="s">
        <v>14787</v>
      </c>
      <c r="J7016" s="124"/>
      <c r="K7016" s="124"/>
      <c r="L7016" s="124"/>
      <c r="M7016" s="124"/>
      <c r="N7016" s="193">
        <v>0</v>
      </c>
      <c r="O7016" s="193">
        <v>2000</v>
      </c>
      <c r="P7016" s="124" t="s">
        <v>1314</v>
      </c>
    </row>
    <row r="7017" spans="1:16" ht="51">
      <c r="A7017" s="257">
        <v>85</v>
      </c>
      <c r="B7017" s="124"/>
      <c r="C7017" s="125" t="s">
        <v>3557</v>
      </c>
      <c r="D7017" s="191">
        <v>43299</v>
      </c>
      <c r="E7017" s="124" t="s">
        <v>12957</v>
      </c>
      <c r="F7017" s="124" t="s">
        <v>3</v>
      </c>
      <c r="G7017" s="124">
        <v>1640971</v>
      </c>
      <c r="H7017" s="124"/>
      <c r="I7017" s="128" t="s">
        <v>14788</v>
      </c>
      <c r="J7017" s="124"/>
      <c r="K7017" s="124"/>
      <c r="L7017" s="124"/>
      <c r="M7017" s="124"/>
      <c r="N7017" s="193">
        <v>0</v>
      </c>
      <c r="O7017" s="193">
        <v>120</v>
      </c>
      <c r="P7017" s="124" t="s">
        <v>1314</v>
      </c>
    </row>
    <row r="7018" spans="1:16" ht="51">
      <c r="A7018" s="257" t="s">
        <v>619</v>
      </c>
      <c r="B7018" s="124"/>
      <c r="C7018" s="125" t="s">
        <v>713</v>
      </c>
      <c r="D7018" s="191">
        <v>43299</v>
      </c>
      <c r="E7018" s="124" t="s">
        <v>12958</v>
      </c>
      <c r="F7018" s="124" t="s">
        <v>3</v>
      </c>
      <c r="G7018" s="124">
        <v>1640959</v>
      </c>
      <c r="H7018" s="124"/>
      <c r="I7018" s="128" t="s">
        <v>14789</v>
      </c>
      <c r="J7018" s="124"/>
      <c r="K7018" s="124"/>
      <c r="L7018" s="124"/>
      <c r="M7018" s="124"/>
      <c r="N7018" s="193">
        <v>0</v>
      </c>
      <c r="O7018" s="193">
        <v>57</v>
      </c>
      <c r="P7018" s="124" t="s">
        <v>1314</v>
      </c>
    </row>
    <row r="7019" spans="1:16" ht="51">
      <c r="A7019" s="257" t="s">
        <v>619</v>
      </c>
      <c r="B7019" s="124"/>
      <c r="C7019" s="125" t="s">
        <v>713</v>
      </c>
      <c r="D7019" s="191">
        <v>43299</v>
      </c>
      <c r="E7019" s="124" t="s">
        <v>12959</v>
      </c>
      <c r="F7019" s="124" t="s">
        <v>3</v>
      </c>
      <c r="G7019" s="124">
        <v>1640958</v>
      </c>
      <c r="H7019" s="124"/>
      <c r="I7019" s="128" t="s">
        <v>14789</v>
      </c>
      <c r="J7019" s="124"/>
      <c r="K7019" s="124"/>
      <c r="L7019" s="124"/>
      <c r="M7019" s="124"/>
      <c r="N7019" s="193">
        <v>0</v>
      </c>
      <c r="O7019" s="193">
        <v>18.5</v>
      </c>
      <c r="P7019" s="124" t="s">
        <v>1314</v>
      </c>
    </row>
    <row r="7020" spans="1:16" ht="51">
      <c r="A7020" s="257">
        <v>81</v>
      </c>
      <c r="B7020" s="124"/>
      <c r="C7020" s="125" t="s">
        <v>709</v>
      </c>
      <c r="D7020" s="191">
        <v>43299</v>
      </c>
      <c r="E7020" s="124" t="s">
        <v>12960</v>
      </c>
      <c r="F7020" s="124" t="s">
        <v>3</v>
      </c>
      <c r="G7020" s="124">
        <v>1640956</v>
      </c>
      <c r="H7020" s="124"/>
      <c r="I7020" s="128" t="s">
        <v>14790</v>
      </c>
      <c r="J7020" s="124"/>
      <c r="K7020" s="124"/>
      <c r="L7020" s="124"/>
      <c r="M7020" s="124"/>
      <c r="N7020" s="193">
        <v>0</v>
      </c>
      <c r="O7020" s="193">
        <v>1819</v>
      </c>
      <c r="P7020" s="124" t="s">
        <v>1314</v>
      </c>
    </row>
    <row r="7021" spans="1:16" ht="63.75">
      <c r="A7021" s="257">
        <v>344</v>
      </c>
      <c r="B7021" s="124"/>
      <c r="C7021" s="125" t="s">
        <v>818</v>
      </c>
      <c r="D7021" s="191">
        <v>43299</v>
      </c>
      <c r="E7021" s="124" t="s">
        <v>12961</v>
      </c>
      <c r="F7021" s="124" t="s">
        <v>3</v>
      </c>
      <c r="G7021" s="124">
        <v>1640935</v>
      </c>
      <c r="H7021" s="124"/>
      <c r="I7021" s="128" t="s">
        <v>14791</v>
      </c>
      <c r="J7021" s="124"/>
      <c r="K7021" s="124"/>
      <c r="L7021" s="124"/>
      <c r="M7021" s="124"/>
      <c r="N7021" s="193">
        <v>0</v>
      </c>
      <c r="O7021" s="193">
        <v>1755.6000000000001</v>
      </c>
      <c r="P7021" s="124" t="s">
        <v>1314</v>
      </c>
    </row>
    <row r="7022" spans="1:16" ht="51">
      <c r="A7022" s="257">
        <v>41</v>
      </c>
      <c r="B7022" s="124"/>
      <c r="C7022" s="125" t="s">
        <v>697</v>
      </c>
      <c r="D7022" s="191">
        <v>43299</v>
      </c>
      <c r="E7022" s="124" t="s">
        <v>12962</v>
      </c>
      <c r="F7022" s="124" t="s">
        <v>3</v>
      </c>
      <c r="G7022" s="124">
        <v>1640932</v>
      </c>
      <c r="H7022" s="124"/>
      <c r="I7022" s="128" t="s">
        <v>14792</v>
      </c>
      <c r="J7022" s="124"/>
      <c r="K7022" s="124"/>
      <c r="L7022" s="124"/>
      <c r="M7022" s="124"/>
      <c r="N7022" s="193">
        <v>0</v>
      </c>
      <c r="O7022" s="193">
        <v>222</v>
      </c>
      <c r="P7022" s="124" t="s">
        <v>1314</v>
      </c>
    </row>
    <row r="7023" spans="1:16" ht="51">
      <c r="A7023" s="257">
        <v>16</v>
      </c>
      <c r="B7023" s="124"/>
      <c r="C7023" s="125" t="s">
        <v>692</v>
      </c>
      <c r="D7023" s="191">
        <v>43299</v>
      </c>
      <c r="E7023" s="124" t="s">
        <v>12963</v>
      </c>
      <c r="F7023" s="124" t="s">
        <v>3</v>
      </c>
      <c r="G7023" s="124">
        <v>1640927</v>
      </c>
      <c r="H7023" s="124"/>
      <c r="I7023" s="128" t="s">
        <v>14793</v>
      </c>
      <c r="J7023" s="124"/>
      <c r="K7023" s="124"/>
      <c r="L7023" s="124"/>
      <c r="M7023" s="124"/>
      <c r="N7023" s="193">
        <v>0</v>
      </c>
      <c r="O7023" s="193">
        <v>717</v>
      </c>
      <c r="P7023" s="124" t="s">
        <v>1314</v>
      </c>
    </row>
    <row r="7024" spans="1:16" ht="38.25">
      <c r="A7024" s="257">
        <v>20</v>
      </c>
      <c r="B7024" s="124"/>
      <c r="C7024" s="125" t="s">
        <v>693</v>
      </c>
      <c r="D7024" s="191">
        <v>43299</v>
      </c>
      <c r="E7024" s="124" t="s">
        <v>12964</v>
      </c>
      <c r="F7024" s="124" t="s">
        <v>3</v>
      </c>
      <c r="G7024" s="124">
        <v>1640913</v>
      </c>
      <c r="H7024" s="124"/>
      <c r="I7024" s="128" t="s">
        <v>7728</v>
      </c>
      <c r="J7024" s="124"/>
      <c r="K7024" s="124"/>
      <c r="L7024" s="124"/>
      <c r="M7024" s="124"/>
      <c r="N7024" s="193">
        <v>0</v>
      </c>
      <c r="O7024" s="193">
        <v>320</v>
      </c>
      <c r="P7024" s="124" t="s">
        <v>1314</v>
      </c>
    </row>
    <row r="7025" spans="1:16" ht="51">
      <c r="A7025" s="257">
        <v>212</v>
      </c>
      <c r="B7025" s="124"/>
      <c r="C7025" s="125" t="s">
        <v>761</v>
      </c>
      <c r="D7025" s="191">
        <v>43299</v>
      </c>
      <c r="E7025" s="124" t="s">
        <v>12965</v>
      </c>
      <c r="F7025" s="124" t="s">
        <v>3</v>
      </c>
      <c r="G7025" s="124">
        <v>1640904</v>
      </c>
      <c r="H7025" s="124"/>
      <c r="I7025" s="128" t="s">
        <v>14794</v>
      </c>
      <c r="J7025" s="124"/>
      <c r="K7025" s="124"/>
      <c r="L7025" s="124"/>
      <c r="M7025" s="124"/>
      <c r="N7025" s="193">
        <v>0</v>
      </c>
      <c r="O7025" s="193">
        <v>720</v>
      </c>
      <c r="P7025" s="124" t="s">
        <v>1314</v>
      </c>
    </row>
    <row r="7026" spans="1:16" ht="51">
      <c r="A7026" s="257">
        <v>132</v>
      </c>
      <c r="B7026" s="124"/>
      <c r="C7026" s="125" t="s">
        <v>728</v>
      </c>
      <c r="D7026" s="191">
        <v>43299</v>
      </c>
      <c r="E7026" s="124" t="s">
        <v>12966</v>
      </c>
      <c r="F7026" s="124" t="s">
        <v>3</v>
      </c>
      <c r="G7026" s="124">
        <v>1640885</v>
      </c>
      <c r="H7026" s="124"/>
      <c r="I7026" s="128" t="s">
        <v>14569</v>
      </c>
      <c r="J7026" s="124"/>
      <c r="K7026" s="124"/>
      <c r="L7026" s="124"/>
      <c r="M7026" s="124"/>
      <c r="N7026" s="193">
        <v>0</v>
      </c>
      <c r="O7026" s="193">
        <v>32</v>
      </c>
      <c r="P7026" s="124" t="s">
        <v>1314</v>
      </c>
    </row>
    <row r="7027" spans="1:16" ht="38.25">
      <c r="A7027" s="257">
        <v>155</v>
      </c>
      <c r="B7027" s="124"/>
      <c r="C7027" s="125" t="s">
        <v>744</v>
      </c>
      <c r="D7027" s="191">
        <v>43299</v>
      </c>
      <c r="E7027" s="124" t="s">
        <v>12967</v>
      </c>
      <c r="F7027" s="124" t="s">
        <v>3</v>
      </c>
      <c r="G7027" s="124">
        <v>1640883</v>
      </c>
      <c r="H7027" s="124"/>
      <c r="I7027" s="128" t="s">
        <v>14795</v>
      </c>
      <c r="J7027" s="124"/>
      <c r="K7027" s="124"/>
      <c r="L7027" s="124"/>
      <c r="M7027" s="124"/>
      <c r="N7027" s="193">
        <v>0</v>
      </c>
      <c r="O7027" s="193">
        <v>15</v>
      </c>
      <c r="P7027" s="124" t="s">
        <v>1314</v>
      </c>
    </row>
    <row r="7028" spans="1:16" ht="51">
      <c r="A7028" s="257">
        <v>680</v>
      </c>
      <c r="B7028" s="124"/>
      <c r="C7028" s="125" t="s">
        <v>866</v>
      </c>
      <c r="D7028" s="191">
        <v>43299</v>
      </c>
      <c r="E7028" s="124" t="s">
        <v>12968</v>
      </c>
      <c r="F7028" s="124" t="s">
        <v>3</v>
      </c>
      <c r="G7028" s="124">
        <v>1640799</v>
      </c>
      <c r="H7028" s="124"/>
      <c r="I7028" s="128" t="s">
        <v>14796</v>
      </c>
      <c r="J7028" s="124"/>
      <c r="K7028" s="124"/>
      <c r="L7028" s="124"/>
      <c r="M7028" s="124"/>
      <c r="N7028" s="193">
        <v>0</v>
      </c>
      <c r="O7028" s="193">
        <v>9753.1200000000008</v>
      </c>
      <c r="P7028" s="124" t="s">
        <v>1314</v>
      </c>
    </row>
    <row r="7029" spans="1:16" ht="51">
      <c r="A7029" s="257">
        <v>16</v>
      </c>
      <c r="B7029" s="124"/>
      <c r="C7029" s="125" t="s">
        <v>692</v>
      </c>
      <c r="D7029" s="191">
        <v>43299</v>
      </c>
      <c r="E7029" s="124" t="s">
        <v>12969</v>
      </c>
      <c r="F7029" s="124" t="s">
        <v>3</v>
      </c>
      <c r="G7029" s="124">
        <v>1640781</v>
      </c>
      <c r="H7029" s="124"/>
      <c r="I7029" s="128" t="s">
        <v>14797</v>
      </c>
      <c r="J7029" s="124"/>
      <c r="K7029" s="124"/>
      <c r="L7029" s="124"/>
      <c r="M7029" s="124"/>
      <c r="N7029" s="193">
        <v>0</v>
      </c>
      <c r="O7029" s="193">
        <v>5951.74</v>
      </c>
      <c r="P7029" s="124" t="s">
        <v>3943</v>
      </c>
    </row>
    <row r="7030" spans="1:16" ht="51">
      <c r="A7030" s="257">
        <v>16</v>
      </c>
      <c r="B7030" s="124"/>
      <c r="C7030" s="125" t="s">
        <v>692</v>
      </c>
      <c r="D7030" s="191">
        <v>43299</v>
      </c>
      <c r="E7030" s="124" t="s">
        <v>12970</v>
      </c>
      <c r="F7030" s="124" t="s">
        <v>3</v>
      </c>
      <c r="G7030" s="124">
        <v>1640779</v>
      </c>
      <c r="H7030" s="124"/>
      <c r="I7030" s="128" t="s">
        <v>14798</v>
      </c>
      <c r="J7030" s="124"/>
      <c r="K7030" s="124"/>
      <c r="L7030" s="124"/>
      <c r="M7030" s="124"/>
      <c r="N7030" s="193">
        <v>0</v>
      </c>
      <c r="O7030" s="193">
        <v>735.30000000000007</v>
      </c>
      <c r="P7030" s="124" t="s">
        <v>1314</v>
      </c>
    </row>
    <row r="7031" spans="1:16" ht="63.75">
      <c r="A7031" s="257">
        <v>163</v>
      </c>
      <c r="B7031" s="124"/>
      <c r="C7031" s="125" t="s">
        <v>748</v>
      </c>
      <c r="D7031" s="191">
        <v>43299</v>
      </c>
      <c r="E7031" s="124" t="s">
        <v>12971</v>
      </c>
      <c r="F7031" s="124" t="s">
        <v>3</v>
      </c>
      <c r="G7031" s="124">
        <v>1640776</v>
      </c>
      <c r="H7031" s="124"/>
      <c r="I7031" s="128" t="s">
        <v>14799</v>
      </c>
      <c r="J7031" s="124"/>
      <c r="K7031" s="124"/>
      <c r="L7031" s="124"/>
      <c r="M7031" s="124"/>
      <c r="N7031" s="193">
        <v>0</v>
      </c>
      <c r="O7031" s="193">
        <v>783.1</v>
      </c>
      <c r="P7031" s="124" t="s">
        <v>1314</v>
      </c>
    </row>
    <row r="7032" spans="1:16" ht="63.75">
      <c r="A7032" s="257">
        <v>47</v>
      </c>
      <c r="B7032" s="124"/>
      <c r="C7032" s="125" t="s">
        <v>699</v>
      </c>
      <c r="D7032" s="191">
        <v>43299</v>
      </c>
      <c r="E7032" s="124" t="s">
        <v>12972</v>
      </c>
      <c r="F7032" s="124" t="s">
        <v>3</v>
      </c>
      <c r="G7032" s="124">
        <v>1640769</v>
      </c>
      <c r="H7032" s="124"/>
      <c r="I7032" s="128" t="s">
        <v>14800</v>
      </c>
      <c r="J7032" s="124"/>
      <c r="K7032" s="124"/>
      <c r="L7032" s="124"/>
      <c r="M7032" s="124"/>
      <c r="N7032" s="193">
        <v>0</v>
      </c>
      <c r="O7032" s="193">
        <v>96040</v>
      </c>
      <c r="P7032" s="124" t="s">
        <v>1314</v>
      </c>
    </row>
    <row r="7033" spans="1:16" ht="63.75">
      <c r="A7033" s="257">
        <v>47</v>
      </c>
      <c r="B7033" s="124"/>
      <c r="C7033" s="125" t="s">
        <v>699</v>
      </c>
      <c r="D7033" s="191">
        <v>43299</v>
      </c>
      <c r="E7033" s="124" t="s">
        <v>12973</v>
      </c>
      <c r="F7033" s="124" t="s">
        <v>3</v>
      </c>
      <c r="G7033" s="124">
        <v>1640765</v>
      </c>
      <c r="H7033" s="124"/>
      <c r="I7033" s="128" t="s">
        <v>14801</v>
      </c>
      <c r="J7033" s="124"/>
      <c r="K7033" s="124"/>
      <c r="L7033" s="124"/>
      <c r="M7033" s="124"/>
      <c r="N7033" s="193">
        <v>0</v>
      </c>
      <c r="O7033" s="193">
        <v>6859.89</v>
      </c>
      <c r="P7033" s="124" t="s">
        <v>1314</v>
      </c>
    </row>
    <row r="7034" spans="1:16" ht="63.75">
      <c r="A7034" s="257">
        <v>35</v>
      </c>
      <c r="B7034" s="124"/>
      <c r="C7034" s="125" t="s">
        <v>696</v>
      </c>
      <c r="D7034" s="191">
        <v>43299</v>
      </c>
      <c r="E7034" s="124" t="s">
        <v>12974</v>
      </c>
      <c r="F7034" s="124" t="s">
        <v>3</v>
      </c>
      <c r="G7034" s="124">
        <v>1640749</v>
      </c>
      <c r="H7034" s="124"/>
      <c r="I7034" s="128" t="s">
        <v>14802</v>
      </c>
      <c r="J7034" s="124"/>
      <c r="K7034" s="124"/>
      <c r="L7034" s="124"/>
      <c r="M7034" s="124"/>
      <c r="N7034" s="193">
        <v>0</v>
      </c>
      <c r="O7034" s="193">
        <v>1027.3499999999999</v>
      </c>
      <c r="P7034" s="124" t="s">
        <v>1314</v>
      </c>
    </row>
    <row r="7035" spans="1:16" ht="51">
      <c r="A7035" s="257" t="s">
        <v>619</v>
      </c>
      <c r="B7035" s="124"/>
      <c r="C7035" s="125" t="s">
        <v>713</v>
      </c>
      <c r="D7035" s="191">
        <v>43299</v>
      </c>
      <c r="E7035" s="124" t="s">
        <v>12975</v>
      </c>
      <c r="F7035" s="124" t="s">
        <v>3</v>
      </c>
      <c r="G7035" s="124">
        <v>1640743</v>
      </c>
      <c r="H7035" s="124"/>
      <c r="I7035" s="128" t="s">
        <v>14803</v>
      </c>
      <c r="J7035" s="124"/>
      <c r="K7035" s="124"/>
      <c r="L7035" s="124"/>
      <c r="M7035" s="124"/>
      <c r="N7035" s="193">
        <v>0</v>
      </c>
      <c r="O7035" s="193">
        <v>5965</v>
      </c>
      <c r="P7035" s="124" t="s">
        <v>1314</v>
      </c>
    </row>
    <row r="7036" spans="1:16" ht="51">
      <c r="A7036" s="257" t="s">
        <v>619</v>
      </c>
      <c r="B7036" s="124"/>
      <c r="C7036" s="125" t="s">
        <v>713</v>
      </c>
      <c r="D7036" s="191">
        <v>43299</v>
      </c>
      <c r="E7036" s="124" t="s">
        <v>12976</v>
      </c>
      <c r="F7036" s="124" t="s">
        <v>3</v>
      </c>
      <c r="G7036" s="124">
        <v>1640741</v>
      </c>
      <c r="H7036" s="124"/>
      <c r="I7036" s="128" t="s">
        <v>14804</v>
      </c>
      <c r="J7036" s="124"/>
      <c r="K7036" s="124"/>
      <c r="L7036" s="124"/>
      <c r="M7036" s="124"/>
      <c r="N7036" s="193">
        <v>0</v>
      </c>
      <c r="O7036" s="193">
        <v>18378.5</v>
      </c>
      <c r="P7036" s="124" t="s">
        <v>1314</v>
      </c>
    </row>
    <row r="7037" spans="1:16" ht="51">
      <c r="A7037" s="257" t="s">
        <v>619</v>
      </c>
      <c r="B7037" s="124"/>
      <c r="C7037" s="125" t="s">
        <v>713</v>
      </c>
      <c r="D7037" s="191">
        <v>43299</v>
      </c>
      <c r="E7037" s="124" t="s">
        <v>12977</v>
      </c>
      <c r="F7037" s="124" t="s">
        <v>3</v>
      </c>
      <c r="G7037" s="124">
        <v>1640739</v>
      </c>
      <c r="H7037" s="124"/>
      <c r="I7037" s="128" t="s">
        <v>14805</v>
      </c>
      <c r="J7037" s="124"/>
      <c r="K7037" s="124"/>
      <c r="L7037" s="124"/>
      <c r="M7037" s="124"/>
      <c r="N7037" s="193">
        <v>0</v>
      </c>
      <c r="O7037" s="193">
        <v>3785.2400000000002</v>
      </c>
      <c r="P7037" s="124" t="s">
        <v>1314</v>
      </c>
    </row>
    <row r="7038" spans="1:16" ht="51">
      <c r="A7038" s="257" t="s">
        <v>619</v>
      </c>
      <c r="B7038" s="124"/>
      <c r="C7038" s="125" t="s">
        <v>713</v>
      </c>
      <c r="D7038" s="191">
        <v>43299</v>
      </c>
      <c r="E7038" s="124" t="s">
        <v>12978</v>
      </c>
      <c r="F7038" s="124" t="s">
        <v>3</v>
      </c>
      <c r="G7038" s="124">
        <v>1640738</v>
      </c>
      <c r="H7038" s="124"/>
      <c r="I7038" s="128" t="s">
        <v>14806</v>
      </c>
      <c r="J7038" s="124"/>
      <c r="K7038" s="124"/>
      <c r="L7038" s="124"/>
      <c r="M7038" s="124"/>
      <c r="N7038" s="193">
        <v>0</v>
      </c>
      <c r="O7038" s="193">
        <v>3026.26</v>
      </c>
      <c r="P7038" s="124" t="s">
        <v>1314</v>
      </c>
    </row>
    <row r="7039" spans="1:16" ht="63.75">
      <c r="A7039" s="257">
        <v>20</v>
      </c>
      <c r="B7039" s="124"/>
      <c r="C7039" s="125" t="s">
        <v>693</v>
      </c>
      <c r="D7039" s="191">
        <v>43299</v>
      </c>
      <c r="E7039" s="124" t="s">
        <v>12979</v>
      </c>
      <c r="F7039" s="124" t="s">
        <v>3</v>
      </c>
      <c r="G7039" s="124">
        <v>1640717</v>
      </c>
      <c r="H7039" s="124"/>
      <c r="I7039" s="128" t="s">
        <v>14807</v>
      </c>
      <c r="J7039" s="124"/>
      <c r="K7039" s="124"/>
      <c r="L7039" s="124"/>
      <c r="M7039" s="124"/>
      <c r="N7039" s="193">
        <v>0</v>
      </c>
      <c r="O7039" s="193">
        <v>1662.01</v>
      </c>
      <c r="P7039" s="124" t="s">
        <v>1314</v>
      </c>
    </row>
    <row r="7040" spans="1:16" ht="89.25">
      <c r="A7040" s="257">
        <v>25</v>
      </c>
      <c r="B7040" s="124"/>
      <c r="C7040" s="125" t="s">
        <v>694</v>
      </c>
      <c r="D7040" s="191">
        <v>43299</v>
      </c>
      <c r="E7040" s="124" t="s">
        <v>12980</v>
      </c>
      <c r="F7040" s="124" t="s">
        <v>1315</v>
      </c>
      <c r="G7040" s="124">
        <v>179484</v>
      </c>
      <c r="H7040" s="124"/>
      <c r="I7040" s="128" t="s">
        <v>14808</v>
      </c>
      <c r="J7040" s="124"/>
      <c r="K7040" s="124"/>
      <c r="L7040" s="124"/>
      <c r="M7040" s="124"/>
      <c r="N7040" s="193">
        <v>331380.36</v>
      </c>
      <c r="O7040" s="193">
        <v>0</v>
      </c>
      <c r="P7040" s="124" t="s">
        <v>1314</v>
      </c>
    </row>
    <row r="7041" spans="1:16" ht="76.5">
      <c r="A7041" s="257">
        <v>25</v>
      </c>
      <c r="B7041" s="124"/>
      <c r="C7041" s="125" t="s">
        <v>694</v>
      </c>
      <c r="D7041" s="191">
        <v>43299</v>
      </c>
      <c r="E7041" s="124" t="s">
        <v>12981</v>
      </c>
      <c r="F7041" s="124" t="s">
        <v>1315</v>
      </c>
      <c r="G7041" s="124">
        <v>179485</v>
      </c>
      <c r="H7041" s="124"/>
      <c r="I7041" s="128" t="s">
        <v>14809</v>
      </c>
      <c r="J7041" s="124"/>
      <c r="K7041" s="124"/>
      <c r="L7041" s="124"/>
      <c r="M7041" s="124"/>
      <c r="N7041" s="193">
        <v>476566.05</v>
      </c>
      <c r="O7041" s="193">
        <v>0</v>
      </c>
      <c r="P7041" s="124" t="s">
        <v>1314</v>
      </c>
    </row>
    <row r="7042" spans="1:16" ht="102">
      <c r="A7042" s="257">
        <v>25</v>
      </c>
      <c r="B7042" s="124"/>
      <c r="C7042" s="125" t="s">
        <v>694</v>
      </c>
      <c r="D7042" s="191">
        <v>43299</v>
      </c>
      <c r="E7042" s="124" t="s">
        <v>12981</v>
      </c>
      <c r="F7042" s="124" t="s">
        <v>1315</v>
      </c>
      <c r="G7042" s="124">
        <v>179487</v>
      </c>
      <c r="H7042" s="124"/>
      <c r="I7042" s="128" t="s">
        <v>14810</v>
      </c>
      <c r="J7042" s="124"/>
      <c r="K7042" s="124"/>
      <c r="L7042" s="124"/>
      <c r="M7042" s="124"/>
      <c r="N7042" s="193">
        <v>712898.76</v>
      </c>
      <c r="O7042" s="193">
        <v>0</v>
      </c>
      <c r="P7042" s="124" t="s">
        <v>1314</v>
      </c>
    </row>
    <row r="7043" spans="1:16" ht="76.5">
      <c r="A7043" s="257">
        <v>25</v>
      </c>
      <c r="B7043" s="124"/>
      <c r="C7043" s="125" t="s">
        <v>694</v>
      </c>
      <c r="D7043" s="191">
        <v>43299</v>
      </c>
      <c r="E7043" s="124" t="s">
        <v>12981</v>
      </c>
      <c r="F7043" s="124" t="s">
        <v>1315</v>
      </c>
      <c r="G7043" s="124">
        <v>179486</v>
      </c>
      <c r="H7043" s="124"/>
      <c r="I7043" s="128" t="s">
        <v>14811</v>
      </c>
      <c r="J7043" s="124"/>
      <c r="K7043" s="124"/>
      <c r="L7043" s="124"/>
      <c r="M7043" s="124"/>
      <c r="N7043" s="193">
        <v>30975.26</v>
      </c>
      <c r="O7043" s="193">
        <v>0</v>
      </c>
      <c r="P7043" s="124" t="s">
        <v>1314</v>
      </c>
    </row>
    <row r="7044" spans="1:16" ht="51">
      <c r="A7044" s="257">
        <v>10</v>
      </c>
      <c r="B7044" s="124"/>
      <c r="C7044" s="125" t="s">
        <v>690</v>
      </c>
      <c r="D7044" s="191">
        <v>43299</v>
      </c>
      <c r="E7044" s="124" t="s">
        <v>12982</v>
      </c>
      <c r="F7044" s="124" t="s">
        <v>6</v>
      </c>
      <c r="G7044" s="124">
        <v>786342</v>
      </c>
      <c r="H7044" s="124"/>
      <c r="I7044" s="128" t="s">
        <v>14812</v>
      </c>
      <c r="J7044" s="124"/>
      <c r="K7044" s="124"/>
      <c r="L7044" s="124"/>
      <c r="M7044" s="124"/>
      <c r="N7044" s="193">
        <v>0</v>
      </c>
      <c r="O7044" s="193">
        <v>14202.46</v>
      </c>
      <c r="P7044" s="124" t="s">
        <v>1314</v>
      </c>
    </row>
    <row r="7045" spans="1:16" ht="51">
      <c r="A7045" s="257">
        <v>10</v>
      </c>
      <c r="B7045" s="124"/>
      <c r="C7045" s="125" t="s">
        <v>690</v>
      </c>
      <c r="D7045" s="191">
        <v>43299</v>
      </c>
      <c r="E7045" s="124" t="s">
        <v>12983</v>
      </c>
      <c r="F7045" s="124" t="s">
        <v>15</v>
      </c>
      <c r="G7045" s="124">
        <v>786343</v>
      </c>
      <c r="H7045" s="124"/>
      <c r="I7045" s="128" t="s">
        <v>5987</v>
      </c>
      <c r="J7045" s="124"/>
      <c r="K7045" s="124"/>
      <c r="L7045" s="124"/>
      <c r="M7045" s="124"/>
      <c r="N7045" s="193">
        <v>50</v>
      </c>
      <c r="O7045" s="193">
        <v>0</v>
      </c>
      <c r="P7045" s="124" t="s">
        <v>1314</v>
      </c>
    </row>
    <row r="7046" spans="1:16" ht="63.75">
      <c r="A7046" s="257">
        <v>86</v>
      </c>
      <c r="B7046" s="124"/>
      <c r="C7046" s="125" t="s">
        <v>710</v>
      </c>
      <c r="D7046" s="191">
        <v>43299</v>
      </c>
      <c r="E7046" s="124" t="s">
        <v>12984</v>
      </c>
      <c r="F7046" s="124" t="s">
        <v>6</v>
      </c>
      <c r="G7046" s="124">
        <v>998908</v>
      </c>
      <c r="H7046" s="124"/>
      <c r="I7046" s="128" t="s">
        <v>14813</v>
      </c>
      <c r="J7046" s="124"/>
      <c r="K7046" s="124"/>
      <c r="L7046" s="124"/>
      <c r="M7046" s="124"/>
      <c r="N7046" s="193">
        <v>0</v>
      </c>
      <c r="O7046" s="193">
        <v>2500000</v>
      </c>
      <c r="P7046" s="124" t="s">
        <v>1314</v>
      </c>
    </row>
    <row r="7047" spans="1:16" ht="76.5">
      <c r="A7047" s="257">
        <v>20</v>
      </c>
      <c r="B7047" s="124"/>
      <c r="C7047" s="125" t="s">
        <v>693</v>
      </c>
      <c r="D7047" s="191">
        <v>43299</v>
      </c>
      <c r="E7047" s="124" t="s">
        <v>12985</v>
      </c>
      <c r="F7047" s="124" t="s">
        <v>15</v>
      </c>
      <c r="G7047" s="124">
        <v>5472</v>
      </c>
      <c r="H7047" s="124"/>
      <c r="I7047" s="128" t="s">
        <v>14814</v>
      </c>
      <c r="J7047" s="124"/>
      <c r="K7047" s="124"/>
      <c r="L7047" s="124"/>
      <c r="M7047" s="124"/>
      <c r="N7047" s="193">
        <v>381.54</v>
      </c>
      <c r="O7047" s="193">
        <v>0</v>
      </c>
      <c r="P7047" s="124" t="s">
        <v>1314</v>
      </c>
    </row>
    <row r="7048" spans="1:16" ht="63.75">
      <c r="A7048" s="257">
        <v>20</v>
      </c>
      <c r="B7048" s="124"/>
      <c r="C7048" s="125" t="s">
        <v>693</v>
      </c>
      <c r="D7048" s="191">
        <v>43299</v>
      </c>
      <c r="E7048" s="124" t="s">
        <v>12986</v>
      </c>
      <c r="F7048" s="124" t="s">
        <v>15</v>
      </c>
      <c r="G7048" s="124">
        <v>5475</v>
      </c>
      <c r="H7048" s="124"/>
      <c r="I7048" s="128" t="s">
        <v>14815</v>
      </c>
      <c r="J7048" s="124"/>
      <c r="K7048" s="124"/>
      <c r="L7048" s="124"/>
      <c r="M7048" s="124"/>
      <c r="N7048" s="193">
        <v>613</v>
      </c>
      <c r="O7048" s="193">
        <v>0</v>
      </c>
      <c r="P7048" s="124" t="s">
        <v>1314</v>
      </c>
    </row>
    <row r="7049" spans="1:16" ht="76.5">
      <c r="A7049" s="257" t="s">
        <v>619</v>
      </c>
      <c r="B7049" s="124"/>
      <c r="C7049" s="125" t="s">
        <v>713</v>
      </c>
      <c r="D7049" s="191">
        <v>43299</v>
      </c>
      <c r="E7049" s="124" t="s">
        <v>12987</v>
      </c>
      <c r="F7049" s="124" t="s">
        <v>6</v>
      </c>
      <c r="G7049" s="124">
        <v>999157</v>
      </c>
      <c r="H7049" s="124"/>
      <c r="I7049" s="128" t="s">
        <v>14816</v>
      </c>
      <c r="J7049" s="124"/>
      <c r="K7049" s="124"/>
      <c r="L7049" s="124"/>
      <c r="M7049" s="124"/>
      <c r="N7049" s="193">
        <v>0</v>
      </c>
      <c r="O7049" s="193">
        <v>155440.97</v>
      </c>
      <c r="P7049" s="124" t="s">
        <v>1314</v>
      </c>
    </row>
    <row r="7050" spans="1:16" ht="63.75">
      <c r="A7050" s="257" t="s">
        <v>619</v>
      </c>
      <c r="B7050" s="124"/>
      <c r="C7050" s="125" t="s">
        <v>713</v>
      </c>
      <c r="D7050" s="191">
        <v>43299</v>
      </c>
      <c r="E7050" s="124" t="s">
        <v>12988</v>
      </c>
      <c r="F7050" s="124" t="s">
        <v>6</v>
      </c>
      <c r="G7050" s="124">
        <v>999159</v>
      </c>
      <c r="H7050" s="124"/>
      <c r="I7050" s="128" t="s">
        <v>14817</v>
      </c>
      <c r="J7050" s="124"/>
      <c r="K7050" s="124"/>
      <c r="L7050" s="124"/>
      <c r="M7050" s="124"/>
      <c r="N7050" s="193">
        <v>0</v>
      </c>
      <c r="O7050" s="193">
        <v>283.83999999999997</v>
      </c>
      <c r="P7050" s="124" t="s">
        <v>1314</v>
      </c>
    </row>
    <row r="7051" spans="1:16" ht="102">
      <c r="A7051" s="257">
        <v>86</v>
      </c>
      <c r="B7051" s="124"/>
      <c r="C7051" s="125" t="s">
        <v>710</v>
      </c>
      <c r="D7051" s="191">
        <v>43299</v>
      </c>
      <c r="E7051" s="124" t="s">
        <v>12989</v>
      </c>
      <c r="F7051" s="124" t="s">
        <v>6</v>
      </c>
      <c r="G7051" s="124">
        <v>927330</v>
      </c>
      <c r="H7051" s="124"/>
      <c r="I7051" s="128" t="s">
        <v>14818</v>
      </c>
      <c r="J7051" s="124"/>
      <c r="K7051" s="124"/>
      <c r="L7051" s="124"/>
      <c r="M7051" s="124"/>
      <c r="N7051" s="193">
        <v>0</v>
      </c>
      <c r="O7051" s="193">
        <v>1120208.6000000001</v>
      </c>
      <c r="P7051" s="124" t="s">
        <v>1314</v>
      </c>
    </row>
    <row r="7052" spans="1:16" ht="63.75">
      <c r="A7052" s="257">
        <v>267</v>
      </c>
      <c r="B7052" s="124"/>
      <c r="C7052" s="125" t="s">
        <v>782</v>
      </c>
      <c r="D7052" s="191">
        <v>43299</v>
      </c>
      <c r="E7052" s="124" t="s">
        <v>12990</v>
      </c>
      <c r="F7052" s="124" t="s">
        <v>6</v>
      </c>
      <c r="G7052" s="124">
        <v>999162</v>
      </c>
      <c r="H7052" s="124"/>
      <c r="I7052" s="128" t="s">
        <v>14819</v>
      </c>
      <c r="J7052" s="124"/>
      <c r="K7052" s="124"/>
      <c r="L7052" s="124"/>
      <c r="M7052" s="124"/>
      <c r="N7052" s="193">
        <v>0</v>
      </c>
      <c r="O7052" s="193">
        <v>317.36</v>
      </c>
      <c r="P7052" s="124" t="s">
        <v>1314</v>
      </c>
    </row>
    <row r="7053" spans="1:16" ht="76.5">
      <c r="A7053" s="257">
        <v>35</v>
      </c>
      <c r="B7053" s="124"/>
      <c r="C7053" s="125" t="s">
        <v>696</v>
      </c>
      <c r="D7053" s="191">
        <v>43299</v>
      </c>
      <c r="E7053" s="124" t="s">
        <v>12991</v>
      </c>
      <c r="F7053" s="124" t="s">
        <v>1315</v>
      </c>
      <c r="G7053" s="124">
        <v>179497</v>
      </c>
      <c r="H7053" s="124"/>
      <c r="I7053" s="128" t="s">
        <v>14820</v>
      </c>
      <c r="J7053" s="124"/>
      <c r="K7053" s="124"/>
      <c r="L7053" s="124"/>
      <c r="M7053" s="124"/>
      <c r="N7053" s="193">
        <v>1190</v>
      </c>
      <c r="O7053" s="193">
        <v>0</v>
      </c>
      <c r="P7053" s="124" t="s">
        <v>1314</v>
      </c>
    </row>
    <row r="7054" spans="1:16" ht="76.5">
      <c r="A7054" s="257">
        <v>35</v>
      </c>
      <c r="B7054" s="124"/>
      <c r="C7054" s="125" t="s">
        <v>696</v>
      </c>
      <c r="D7054" s="191">
        <v>43299</v>
      </c>
      <c r="E7054" s="124" t="s">
        <v>12991</v>
      </c>
      <c r="F7054" s="124" t="s">
        <v>1315</v>
      </c>
      <c r="G7054" s="124">
        <v>179496</v>
      </c>
      <c r="H7054" s="124"/>
      <c r="I7054" s="128" t="s">
        <v>14821</v>
      </c>
      <c r="J7054" s="124"/>
      <c r="K7054" s="124"/>
      <c r="L7054" s="124"/>
      <c r="M7054" s="124"/>
      <c r="N7054" s="193">
        <v>1360</v>
      </c>
      <c r="O7054" s="193">
        <v>0</v>
      </c>
      <c r="P7054" s="124" t="s">
        <v>1314</v>
      </c>
    </row>
    <row r="7055" spans="1:16" ht="51">
      <c r="A7055" s="257">
        <v>513</v>
      </c>
      <c r="B7055" s="124"/>
      <c r="C7055" s="125" t="s">
        <v>201</v>
      </c>
      <c r="D7055" s="191">
        <v>43299</v>
      </c>
      <c r="E7055" s="124" t="s">
        <v>12992</v>
      </c>
      <c r="F7055" s="124" t="s">
        <v>15</v>
      </c>
      <c r="G7055" s="124">
        <v>786988</v>
      </c>
      <c r="H7055" s="124"/>
      <c r="I7055" s="128" t="s">
        <v>14822</v>
      </c>
      <c r="J7055" s="124"/>
      <c r="K7055" s="124"/>
      <c r="L7055" s="124"/>
      <c r="M7055" s="124"/>
      <c r="N7055" s="193">
        <v>50</v>
      </c>
      <c r="O7055" s="193">
        <v>0</v>
      </c>
      <c r="P7055" s="124" t="s">
        <v>1314</v>
      </c>
    </row>
    <row r="7056" spans="1:16" ht="51">
      <c r="A7056" s="257">
        <v>513</v>
      </c>
      <c r="B7056" s="124"/>
      <c r="C7056" s="125" t="s">
        <v>201</v>
      </c>
      <c r="D7056" s="191">
        <v>43299</v>
      </c>
      <c r="E7056" s="124" t="s">
        <v>12993</v>
      </c>
      <c r="F7056" s="124" t="s">
        <v>15</v>
      </c>
      <c r="G7056" s="124">
        <v>786990</v>
      </c>
      <c r="H7056" s="124"/>
      <c r="I7056" s="128" t="s">
        <v>14823</v>
      </c>
      <c r="J7056" s="124"/>
      <c r="K7056" s="124"/>
      <c r="L7056" s="124"/>
      <c r="M7056" s="124"/>
      <c r="N7056" s="193">
        <v>50</v>
      </c>
      <c r="O7056" s="193">
        <v>0</v>
      </c>
      <c r="P7056" s="124" t="s">
        <v>1314</v>
      </c>
    </row>
    <row r="7057" spans="1:16" ht="51">
      <c r="A7057" s="257">
        <v>513</v>
      </c>
      <c r="B7057" s="124"/>
      <c r="C7057" s="125" t="s">
        <v>201</v>
      </c>
      <c r="D7057" s="191">
        <v>43299</v>
      </c>
      <c r="E7057" s="124" t="s">
        <v>12994</v>
      </c>
      <c r="F7057" s="124" t="s">
        <v>15</v>
      </c>
      <c r="G7057" s="124">
        <v>787068</v>
      </c>
      <c r="H7057" s="124"/>
      <c r="I7057" s="128" t="s">
        <v>14824</v>
      </c>
      <c r="J7057" s="124"/>
      <c r="K7057" s="124"/>
      <c r="L7057" s="124"/>
      <c r="M7057" s="124"/>
      <c r="N7057" s="193">
        <v>50</v>
      </c>
      <c r="O7057" s="193">
        <v>0</v>
      </c>
      <c r="P7057" s="124" t="s">
        <v>1314</v>
      </c>
    </row>
    <row r="7058" spans="1:16" ht="51">
      <c r="A7058" s="257">
        <v>47</v>
      </c>
      <c r="B7058" s="124"/>
      <c r="C7058" s="125" t="s">
        <v>699</v>
      </c>
      <c r="D7058" s="191">
        <v>43300</v>
      </c>
      <c r="E7058" s="124" t="s">
        <v>12995</v>
      </c>
      <c r="F7058" s="124" t="s">
        <v>3</v>
      </c>
      <c r="G7058" s="124">
        <v>1641309</v>
      </c>
      <c r="H7058" s="124"/>
      <c r="I7058" s="128" t="s">
        <v>14825</v>
      </c>
      <c r="J7058" s="124"/>
      <c r="K7058" s="124"/>
      <c r="L7058" s="124"/>
      <c r="M7058" s="124"/>
      <c r="N7058" s="193">
        <v>0</v>
      </c>
      <c r="O7058" s="193">
        <v>113</v>
      </c>
      <c r="P7058" s="124" t="s">
        <v>1314</v>
      </c>
    </row>
    <row r="7059" spans="1:16" ht="51">
      <c r="A7059" s="257" t="s">
        <v>619</v>
      </c>
      <c r="B7059" s="124"/>
      <c r="C7059" s="125" t="s">
        <v>713</v>
      </c>
      <c r="D7059" s="191">
        <v>43300</v>
      </c>
      <c r="E7059" s="124" t="s">
        <v>12996</v>
      </c>
      <c r="F7059" s="124" t="s">
        <v>3</v>
      </c>
      <c r="G7059" s="124">
        <v>1641318</v>
      </c>
      <c r="H7059" s="124"/>
      <c r="I7059" s="128" t="s">
        <v>14826</v>
      </c>
      <c r="J7059" s="124"/>
      <c r="K7059" s="124"/>
      <c r="L7059" s="124"/>
      <c r="M7059" s="124"/>
      <c r="N7059" s="193">
        <v>0</v>
      </c>
      <c r="O7059" s="193">
        <v>38.26</v>
      </c>
      <c r="P7059" s="124" t="s">
        <v>1314</v>
      </c>
    </row>
    <row r="7060" spans="1:16" ht="51">
      <c r="A7060" s="257">
        <v>342</v>
      </c>
      <c r="B7060" s="124"/>
      <c r="C7060" s="125" t="s">
        <v>816</v>
      </c>
      <c r="D7060" s="191">
        <v>43300</v>
      </c>
      <c r="E7060" s="124" t="s">
        <v>12997</v>
      </c>
      <c r="F7060" s="124" t="s">
        <v>3</v>
      </c>
      <c r="G7060" s="124">
        <v>1641322</v>
      </c>
      <c r="H7060" s="124"/>
      <c r="I7060" s="128" t="s">
        <v>14827</v>
      </c>
      <c r="J7060" s="124"/>
      <c r="K7060" s="124"/>
      <c r="L7060" s="124"/>
      <c r="M7060" s="124"/>
      <c r="N7060" s="193">
        <v>0</v>
      </c>
      <c r="O7060" s="193">
        <v>6577.7</v>
      </c>
      <c r="P7060" s="124" t="s">
        <v>1314</v>
      </c>
    </row>
    <row r="7061" spans="1:16" ht="51">
      <c r="A7061" s="257">
        <v>20</v>
      </c>
      <c r="B7061" s="124"/>
      <c r="C7061" s="125" t="s">
        <v>693</v>
      </c>
      <c r="D7061" s="191">
        <v>43300</v>
      </c>
      <c r="E7061" s="124" t="s">
        <v>12998</v>
      </c>
      <c r="F7061" s="124" t="s">
        <v>3</v>
      </c>
      <c r="G7061" s="124">
        <v>1641331</v>
      </c>
      <c r="H7061" s="124"/>
      <c r="I7061" s="128" t="s">
        <v>14828</v>
      </c>
      <c r="J7061" s="124"/>
      <c r="K7061" s="124"/>
      <c r="L7061" s="124"/>
      <c r="M7061" s="124"/>
      <c r="N7061" s="193">
        <v>0</v>
      </c>
      <c r="O7061" s="193">
        <v>3624</v>
      </c>
      <c r="P7061" s="124" t="s">
        <v>1314</v>
      </c>
    </row>
    <row r="7062" spans="1:16" ht="51">
      <c r="A7062" s="257">
        <v>20</v>
      </c>
      <c r="B7062" s="124"/>
      <c r="C7062" s="125" t="s">
        <v>693</v>
      </c>
      <c r="D7062" s="191">
        <v>43300</v>
      </c>
      <c r="E7062" s="124" t="s">
        <v>12999</v>
      </c>
      <c r="F7062" s="124" t="s">
        <v>3</v>
      </c>
      <c r="G7062" s="124">
        <v>1641333</v>
      </c>
      <c r="H7062" s="124"/>
      <c r="I7062" s="128" t="s">
        <v>14829</v>
      </c>
      <c r="J7062" s="124"/>
      <c r="K7062" s="124"/>
      <c r="L7062" s="124"/>
      <c r="M7062" s="124"/>
      <c r="N7062" s="193">
        <v>0</v>
      </c>
      <c r="O7062" s="193">
        <v>206.88</v>
      </c>
      <c r="P7062" s="124" t="s">
        <v>1314</v>
      </c>
    </row>
    <row r="7063" spans="1:16" ht="51">
      <c r="A7063" s="257" t="s">
        <v>619</v>
      </c>
      <c r="B7063" s="124"/>
      <c r="C7063" s="125" t="s">
        <v>713</v>
      </c>
      <c r="D7063" s="191">
        <v>43300</v>
      </c>
      <c r="E7063" s="124" t="s">
        <v>13000</v>
      </c>
      <c r="F7063" s="124" t="s">
        <v>3</v>
      </c>
      <c r="G7063" s="124">
        <v>1641336</v>
      </c>
      <c r="H7063" s="124"/>
      <c r="I7063" s="128" t="s">
        <v>14830</v>
      </c>
      <c r="J7063" s="124"/>
      <c r="K7063" s="124"/>
      <c r="L7063" s="124"/>
      <c r="M7063" s="124"/>
      <c r="N7063" s="193">
        <v>0</v>
      </c>
      <c r="O7063" s="193">
        <v>1367.32</v>
      </c>
      <c r="P7063" s="124" t="s">
        <v>1314</v>
      </c>
    </row>
    <row r="7064" spans="1:16" ht="51">
      <c r="A7064" s="257">
        <v>20</v>
      </c>
      <c r="B7064" s="124"/>
      <c r="C7064" s="125" t="s">
        <v>693</v>
      </c>
      <c r="D7064" s="191">
        <v>43300</v>
      </c>
      <c r="E7064" s="124" t="s">
        <v>13001</v>
      </c>
      <c r="F7064" s="124" t="s">
        <v>3</v>
      </c>
      <c r="G7064" s="124">
        <v>1641343</v>
      </c>
      <c r="H7064" s="124"/>
      <c r="I7064" s="128" t="s">
        <v>14831</v>
      </c>
      <c r="J7064" s="124"/>
      <c r="K7064" s="124"/>
      <c r="L7064" s="124"/>
      <c r="M7064" s="124"/>
      <c r="N7064" s="193">
        <v>0</v>
      </c>
      <c r="O7064" s="193">
        <v>438</v>
      </c>
      <c r="P7064" s="124" t="s">
        <v>1314</v>
      </c>
    </row>
    <row r="7065" spans="1:16" ht="38.25">
      <c r="A7065" s="257">
        <v>592</v>
      </c>
      <c r="B7065" s="124"/>
      <c r="C7065" s="125" t="s">
        <v>862</v>
      </c>
      <c r="D7065" s="191">
        <v>43300</v>
      </c>
      <c r="E7065" s="124" t="s">
        <v>13002</v>
      </c>
      <c r="F7065" s="124" t="s">
        <v>3</v>
      </c>
      <c r="G7065" s="124">
        <v>1641219</v>
      </c>
      <c r="H7065" s="124"/>
      <c r="I7065" s="128" t="s">
        <v>14832</v>
      </c>
      <c r="J7065" s="124"/>
      <c r="K7065" s="124"/>
      <c r="L7065" s="124"/>
      <c r="M7065" s="124"/>
      <c r="N7065" s="193">
        <v>0</v>
      </c>
      <c r="O7065" s="193">
        <v>341.40000000000003</v>
      </c>
      <c r="P7065" s="124" t="s">
        <v>1314</v>
      </c>
    </row>
    <row r="7066" spans="1:16" ht="51">
      <c r="A7066" s="257">
        <v>670</v>
      </c>
      <c r="B7066" s="124"/>
      <c r="C7066" s="125" t="s">
        <v>235</v>
      </c>
      <c r="D7066" s="191">
        <v>43300</v>
      </c>
      <c r="E7066" s="124" t="s">
        <v>13003</v>
      </c>
      <c r="F7066" s="124" t="s">
        <v>3</v>
      </c>
      <c r="G7066" s="124">
        <v>1641222</v>
      </c>
      <c r="H7066" s="124"/>
      <c r="I7066" s="128" t="s">
        <v>14833</v>
      </c>
      <c r="J7066" s="124"/>
      <c r="K7066" s="124"/>
      <c r="L7066" s="124"/>
      <c r="M7066" s="124"/>
      <c r="N7066" s="193">
        <v>0</v>
      </c>
      <c r="O7066" s="193">
        <v>19.89</v>
      </c>
      <c r="P7066" s="124" t="s">
        <v>1314</v>
      </c>
    </row>
    <row r="7067" spans="1:16" ht="51">
      <c r="A7067" s="257">
        <v>70</v>
      </c>
      <c r="B7067" s="124"/>
      <c r="C7067" s="125" t="s">
        <v>705</v>
      </c>
      <c r="D7067" s="191">
        <v>43300</v>
      </c>
      <c r="E7067" s="124" t="s">
        <v>13004</v>
      </c>
      <c r="F7067" s="124" t="s">
        <v>3</v>
      </c>
      <c r="G7067" s="124">
        <v>1641225</v>
      </c>
      <c r="H7067" s="124"/>
      <c r="I7067" s="128" t="s">
        <v>14834</v>
      </c>
      <c r="J7067" s="124"/>
      <c r="K7067" s="124"/>
      <c r="L7067" s="124"/>
      <c r="M7067" s="124"/>
      <c r="N7067" s="193">
        <v>0</v>
      </c>
      <c r="O7067" s="193">
        <v>100</v>
      </c>
      <c r="P7067" s="124" t="s">
        <v>1314</v>
      </c>
    </row>
    <row r="7068" spans="1:16" ht="51">
      <c r="A7068" s="257" t="s">
        <v>619</v>
      </c>
      <c r="B7068" s="124"/>
      <c r="C7068" s="125" t="s">
        <v>713</v>
      </c>
      <c r="D7068" s="191">
        <v>43300</v>
      </c>
      <c r="E7068" s="124" t="s">
        <v>13005</v>
      </c>
      <c r="F7068" s="124" t="s">
        <v>3</v>
      </c>
      <c r="G7068" s="124">
        <v>1641255</v>
      </c>
      <c r="H7068" s="124"/>
      <c r="I7068" s="128" t="s">
        <v>14835</v>
      </c>
      <c r="J7068" s="124"/>
      <c r="K7068" s="124"/>
      <c r="L7068" s="124"/>
      <c r="M7068" s="124"/>
      <c r="N7068" s="193">
        <v>0</v>
      </c>
      <c r="O7068" s="193">
        <v>195.5</v>
      </c>
      <c r="P7068" s="124" t="s">
        <v>1314</v>
      </c>
    </row>
    <row r="7069" spans="1:16" ht="51">
      <c r="A7069" s="257" t="s">
        <v>619</v>
      </c>
      <c r="B7069" s="124"/>
      <c r="C7069" s="125" t="s">
        <v>713</v>
      </c>
      <c r="D7069" s="191">
        <v>43300</v>
      </c>
      <c r="E7069" s="124" t="s">
        <v>13006</v>
      </c>
      <c r="F7069" s="124" t="s">
        <v>3</v>
      </c>
      <c r="G7069" s="124">
        <v>1641262</v>
      </c>
      <c r="H7069" s="124"/>
      <c r="I7069" s="128" t="s">
        <v>14836</v>
      </c>
      <c r="J7069" s="124"/>
      <c r="K7069" s="124"/>
      <c r="L7069" s="124"/>
      <c r="M7069" s="124"/>
      <c r="N7069" s="193">
        <v>0</v>
      </c>
      <c r="O7069" s="193">
        <v>2046.78</v>
      </c>
      <c r="P7069" s="124" t="s">
        <v>1314</v>
      </c>
    </row>
    <row r="7070" spans="1:16" ht="51">
      <c r="A7070" s="257" t="s">
        <v>619</v>
      </c>
      <c r="B7070" s="124"/>
      <c r="C7070" s="125" t="s">
        <v>713</v>
      </c>
      <c r="D7070" s="191">
        <v>43300</v>
      </c>
      <c r="E7070" s="124" t="s">
        <v>13007</v>
      </c>
      <c r="F7070" s="124" t="s">
        <v>3</v>
      </c>
      <c r="G7070" s="124">
        <v>1641264</v>
      </c>
      <c r="H7070" s="124"/>
      <c r="I7070" s="128" t="s">
        <v>14837</v>
      </c>
      <c r="J7070" s="124"/>
      <c r="K7070" s="124"/>
      <c r="L7070" s="124"/>
      <c r="M7070" s="124"/>
      <c r="N7070" s="193">
        <v>0</v>
      </c>
      <c r="O7070" s="193">
        <v>190</v>
      </c>
      <c r="P7070" s="124" t="s">
        <v>1314</v>
      </c>
    </row>
    <row r="7071" spans="1:16" ht="51">
      <c r="A7071" s="257" t="s">
        <v>619</v>
      </c>
      <c r="B7071" s="124"/>
      <c r="C7071" s="125" t="s">
        <v>713</v>
      </c>
      <c r="D7071" s="191">
        <v>43300</v>
      </c>
      <c r="E7071" s="124" t="s">
        <v>13008</v>
      </c>
      <c r="F7071" s="124" t="s">
        <v>3</v>
      </c>
      <c r="G7071" s="124">
        <v>1641287</v>
      </c>
      <c r="H7071" s="124"/>
      <c r="I7071" s="128" t="s">
        <v>3860</v>
      </c>
      <c r="J7071" s="124"/>
      <c r="K7071" s="124"/>
      <c r="L7071" s="124"/>
      <c r="M7071" s="124"/>
      <c r="N7071" s="193">
        <v>0</v>
      </c>
      <c r="O7071" s="193">
        <v>700</v>
      </c>
      <c r="P7071" s="124" t="s">
        <v>1314</v>
      </c>
    </row>
    <row r="7072" spans="1:16" ht="51">
      <c r="A7072" s="257" t="s">
        <v>619</v>
      </c>
      <c r="B7072" s="124"/>
      <c r="C7072" s="125" t="s">
        <v>713</v>
      </c>
      <c r="D7072" s="191">
        <v>43300</v>
      </c>
      <c r="E7072" s="124" t="s">
        <v>13009</v>
      </c>
      <c r="F7072" s="124" t="s">
        <v>3</v>
      </c>
      <c r="G7072" s="124">
        <v>1641289</v>
      </c>
      <c r="H7072" s="124"/>
      <c r="I7072" s="128" t="s">
        <v>14838</v>
      </c>
      <c r="J7072" s="124"/>
      <c r="K7072" s="124"/>
      <c r="L7072" s="124"/>
      <c r="M7072" s="124"/>
      <c r="N7072" s="193">
        <v>0</v>
      </c>
      <c r="O7072" s="193">
        <v>36</v>
      </c>
      <c r="P7072" s="124" t="s">
        <v>1314</v>
      </c>
    </row>
    <row r="7073" spans="1:16" ht="38.25">
      <c r="A7073" s="257">
        <v>16</v>
      </c>
      <c r="B7073" s="124"/>
      <c r="C7073" s="125" t="s">
        <v>692</v>
      </c>
      <c r="D7073" s="191">
        <v>43300</v>
      </c>
      <c r="E7073" s="124" t="s">
        <v>13010</v>
      </c>
      <c r="F7073" s="124" t="s">
        <v>3</v>
      </c>
      <c r="G7073" s="124">
        <v>1641295</v>
      </c>
      <c r="H7073" s="124"/>
      <c r="I7073" s="128" t="s">
        <v>14839</v>
      </c>
      <c r="J7073" s="124"/>
      <c r="K7073" s="124"/>
      <c r="L7073" s="124"/>
      <c r="M7073" s="124"/>
      <c r="N7073" s="193">
        <v>0</v>
      </c>
      <c r="O7073" s="193">
        <v>40</v>
      </c>
      <c r="P7073" s="124" t="s">
        <v>1314</v>
      </c>
    </row>
    <row r="7074" spans="1:16" ht="51">
      <c r="A7074" s="257" t="s">
        <v>619</v>
      </c>
      <c r="B7074" s="124"/>
      <c r="C7074" s="125" t="s">
        <v>713</v>
      </c>
      <c r="D7074" s="191">
        <v>43300</v>
      </c>
      <c r="E7074" s="124" t="s">
        <v>13011</v>
      </c>
      <c r="F7074" s="124" t="s">
        <v>3</v>
      </c>
      <c r="G7074" s="124">
        <v>1641299</v>
      </c>
      <c r="H7074" s="124"/>
      <c r="I7074" s="128" t="s">
        <v>14840</v>
      </c>
      <c r="J7074" s="124"/>
      <c r="K7074" s="124"/>
      <c r="L7074" s="124"/>
      <c r="M7074" s="124"/>
      <c r="N7074" s="193">
        <v>0</v>
      </c>
      <c r="O7074" s="193">
        <v>500.8</v>
      </c>
      <c r="P7074" s="124" t="s">
        <v>1314</v>
      </c>
    </row>
    <row r="7075" spans="1:16" ht="51">
      <c r="A7075" s="257">
        <v>87</v>
      </c>
      <c r="B7075" s="124"/>
      <c r="C7075" s="125" t="s">
        <v>711</v>
      </c>
      <c r="D7075" s="191">
        <v>43300</v>
      </c>
      <c r="E7075" s="124" t="s">
        <v>13012</v>
      </c>
      <c r="F7075" s="124" t="s">
        <v>3</v>
      </c>
      <c r="G7075" s="124">
        <v>1641305</v>
      </c>
      <c r="H7075" s="124"/>
      <c r="I7075" s="128" t="s">
        <v>14841</v>
      </c>
      <c r="J7075" s="124"/>
      <c r="K7075" s="124"/>
      <c r="L7075" s="124"/>
      <c r="M7075" s="124"/>
      <c r="N7075" s="193">
        <v>0</v>
      </c>
      <c r="O7075" s="193">
        <v>66.78</v>
      </c>
      <c r="P7075" s="124" t="s">
        <v>1314</v>
      </c>
    </row>
    <row r="7076" spans="1:16" ht="63.75">
      <c r="A7076" s="257">
        <v>661</v>
      </c>
      <c r="B7076" s="124"/>
      <c r="C7076" s="125" t="s">
        <v>234</v>
      </c>
      <c r="D7076" s="191">
        <v>43300</v>
      </c>
      <c r="E7076" s="124" t="s">
        <v>13013</v>
      </c>
      <c r="F7076" s="124" t="s">
        <v>3</v>
      </c>
      <c r="G7076" s="124">
        <v>1641235</v>
      </c>
      <c r="H7076" s="124"/>
      <c r="I7076" s="128" t="s">
        <v>14842</v>
      </c>
      <c r="J7076" s="124"/>
      <c r="K7076" s="124"/>
      <c r="L7076" s="124"/>
      <c r="M7076" s="124"/>
      <c r="N7076" s="193">
        <v>0</v>
      </c>
      <c r="O7076" s="193">
        <v>30282.940000000002</v>
      </c>
      <c r="P7076" s="124" t="s">
        <v>1314</v>
      </c>
    </row>
    <row r="7077" spans="1:16" ht="51">
      <c r="A7077" s="257" t="s">
        <v>619</v>
      </c>
      <c r="B7077" s="124"/>
      <c r="C7077" s="125" t="s">
        <v>713</v>
      </c>
      <c r="D7077" s="191">
        <v>43300</v>
      </c>
      <c r="E7077" s="124" t="s">
        <v>13014</v>
      </c>
      <c r="F7077" s="124" t="s">
        <v>3</v>
      </c>
      <c r="G7077" s="124">
        <v>1641197</v>
      </c>
      <c r="H7077" s="124"/>
      <c r="I7077" s="128" t="s">
        <v>14843</v>
      </c>
      <c r="J7077" s="124"/>
      <c r="K7077" s="124"/>
      <c r="L7077" s="124"/>
      <c r="M7077" s="124"/>
      <c r="N7077" s="193">
        <v>0</v>
      </c>
      <c r="O7077" s="193">
        <v>775.24</v>
      </c>
      <c r="P7077" s="124" t="s">
        <v>1314</v>
      </c>
    </row>
    <row r="7078" spans="1:16" ht="51">
      <c r="A7078" s="257" t="s">
        <v>619</v>
      </c>
      <c r="B7078" s="124"/>
      <c r="C7078" s="125" t="s">
        <v>713</v>
      </c>
      <c r="D7078" s="191">
        <v>43300</v>
      </c>
      <c r="E7078" s="124" t="s">
        <v>13015</v>
      </c>
      <c r="F7078" s="124" t="s">
        <v>3</v>
      </c>
      <c r="G7078" s="124">
        <v>1641200</v>
      </c>
      <c r="H7078" s="124"/>
      <c r="I7078" s="128" t="s">
        <v>14844</v>
      </c>
      <c r="J7078" s="124"/>
      <c r="K7078" s="124"/>
      <c r="L7078" s="124"/>
      <c r="M7078" s="124"/>
      <c r="N7078" s="193">
        <v>0</v>
      </c>
      <c r="O7078" s="193">
        <v>12014.710000000001</v>
      </c>
      <c r="P7078" s="124" t="s">
        <v>1314</v>
      </c>
    </row>
    <row r="7079" spans="1:16" ht="51">
      <c r="A7079" s="257" t="s">
        <v>619</v>
      </c>
      <c r="B7079" s="124"/>
      <c r="C7079" s="125" t="s">
        <v>713</v>
      </c>
      <c r="D7079" s="191">
        <v>43300</v>
      </c>
      <c r="E7079" s="124" t="s">
        <v>13016</v>
      </c>
      <c r="F7079" s="124" t="s">
        <v>3</v>
      </c>
      <c r="G7079" s="124">
        <v>1641202</v>
      </c>
      <c r="H7079" s="124"/>
      <c r="I7079" s="128" t="s">
        <v>14845</v>
      </c>
      <c r="J7079" s="124"/>
      <c r="K7079" s="124"/>
      <c r="L7079" s="124"/>
      <c r="M7079" s="124"/>
      <c r="N7079" s="193">
        <v>0</v>
      </c>
      <c r="O7079" s="193">
        <v>2167.85</v>
      </c>
      <c r="P7079" s="124" t="s">
        <v>1314</v>
      </c>
    </row>
    <row r="7080" spans="1:16" ht="63.75">
      <c r="A7080" s="257">
        <v>41</v>
      </c>
      <c r="B7080" s="124"/>
      <c r="C7080" s="125" t="s">
        <v>697</v>
      </c>
      <c r="D7080" s="191">
        <v>43300</v>
      </c>
      <c r="E7080" s="124" t="s">
        <v>13017</v>
      </c>
      <c r="F7080" s="124" t="s">
        <v>3</v>
      </c>
      <c r="G7080" s="124">
        <v>1641204</v>
      </c>
      <c r="H7080" s="124"/>
      <c r="I7080" s="128" t="s">
        <v>14846</v>
      </c>
      <c r="J7080" s="124"/>
      <c r="K7080" s="124"/>
      <c r="L7080" s="124"/>
      <c r="M7080" s="124"/>
      <c r="N7080" s="193">
        <v>0</v>
      </c>
      <c r="O7080" s="193">
        <v>282924</v>
      </c>
      <c r="P7080" s="124" t="s">
        <v>1314</v>
      </c>
    </row>
    <row r="7081" spans="1:16" ht="51">
      <c r="A7081" s="257">
        <v>203</v>
      </c>
      <c r="B7081" s="124"/>
      <c r="C7081" s="125" t="s">
        <v>757</v>
      </c>
      <c r="D7081" s="191">
        <v>43300</v>
      </c>
      <c r="E7081" s="124" t="s">
        <v>13018</v>
      </c>
      <c r="F7081" s="124" t="s">
        <v>3</v>
      </c>
      <c r="G7081" s="124">
        <v>1641133</v>
      </c>
      <c r="H7081" s="124"/>
      <c r="I7081" s="128" t="s">
        <v>14847</v>
      </c>
      <c r="J7081" s="124"/>
      <c r="K7081" s="124"/>
      <c r="L7081" s="124"/>
      <c r="M7081" s="124"/>
      <c r="N7081" s="193">
        <v>0</v>
      </c>
      <c r="O7081" s="193">
        <v>1372.7</v>
      </c>
      <c r="P7081" s="124" t="s">
        <v>1314</v>
      </c>
    </row>
    <row r="7082" spans="1:16" ht="51">
      <c r="A7082" s="257">
        <v>591</v>
      </c>
      <c r="B7082" s="124"/>
      <c r="C7082" s="125" t="s">
        <v>861</v>
      </c>
      <c r="D7082" s="191">
        <v>43300</v>
      </c>
      <c r="E7082" s="124" t="s">
        <v>13019</v>
      </c>
      <c r="F7082" s="124" t="s">
        <v>3</v>
      </c>
      <c r="G7082" s="124">
        <v>1641165</v>
      </c>
      <c r="H7082" s="124"/>
      <c r="I7082" s="128" t="s">
        <v>14848</v>
      </c>
      <c r="J7082" s="124"/>
      <c r="K7082" s="124"/>
      <c r="L7082" s="124"/>
      <c r="M7082" s="124"/>
      <c r="N7082" s="193">
        <v>0</v>
      </c>
      <c r="O7082" s="193">
        <v>700</v>
      </c>
      <c r="P7082" s="124" t="s">
        <v>1314</v>
      </c>
    </row>
    <row r="7083" spans="1:16" ht="63.75">
      <c r="A7083" s="257">
        <v>78</v>
      </c>
      <c r="B7083" s="124"/>
      <c r="C7083" s="125" t="s">
        <v>1338</v>
      </c>
      <c r="D7083" s="191">
        <v>43300</v>
      </c>
      <c r="E7083" s="124" t="s">
        <v>13020</v>
      </c>
      <c r="F7083" s="124" t="s">
        <v>3</v>
      </c>
      <c r="G7083" s="124">
        <v>1641173</v>
      </c>
      <c r="H7083" s="124"/>
      <c r="I7083" s="128" t="s">
        <v>14849</v>
      </c>
      <c r="J7083" s="124"/>
      <c r="K7083" s="124"/>
      <c r="L7083" s="124"/>
      <c r="M7083" s="124"/>
      <c r="N7083" s="193">
        <v>0</v>
      </c>
      <c r="O7083" s="193">
        <v>2921</v>
      </c>
      <c r="P7083" s="124" t="s">
        <v>1314</v>
      </c>
    </row>
    <row r="7084" spans="1:16" ht="51">
      <c r="A7084" s="257" t="s">
        <v>619</v>
      </c>
      <c r="B7084" s="124"/>
      <c r="C7084" s="125" t="s">
        <v>713</v>
      </c>
      <c r="D7084" s="191">
        <v>43300</v>
      </c>
      <c r="E7084" s="124" t="s">
        <v>13021</v>
      </c>
      <c r="F7084" s="124" t="s">
        <v>3</v>
      </c>
      <c r="G7084" s="124">
        <v>1641182</v>
      </c>
      <c r="H7084" s="124"/>
      <c r="I7084" s="128" t="s">
        <v>14850</v>
      </c>
      <c r="J7084" s="124"/>
      <c r="K7084" s="124"/>
      <c r="L7084" s="124"/>
      <c r="M7084" s="124"/>
      <c r="N7084" s="193">
        <v>0</v>
      </c>
      <c r="O7084" s="193">
        <v>640</v>
      </c>
      <c r="P7084" s="124" t="s">
        <v>1314</v>
      </c>
    </row>
    <row r="7085" spans="1:16" ht="63.75">
      <c r="A7085" s="257">
        <v>66</v>
      </c>
      <c r="B7085" s="124"/>
      <c r="C7085" s="125" t="s">
        <v>704</v>
      </c>
      <c r="D7085" s="191">
        <v>43300</v>
      </c>
      <c r="E7085" s="124" t="s">
        <v>13022</v>
      </c>
      <c r="F7085" s="124" t="s">
        <v>3</v>
      </c>
      <c r="G7085" s="124">
        <v>1641186</v>
      </c>
      <c r="H7085" s="124"/>
      <c r="I7085" s="128" t="s">
        <v>14851</v>
      </c>
      <c r="J7085" s="124"/>
      <c r="K7085" s="124"/>
      <c r="L7085" s="124"/>
      <c r="M7085" s="124"/>
      <c r="N7085" s="193">
        <v>0</v>
      </c>
      <c r="O7085" s="193">
        <v>0.83000000000000007</v>
      </c>
      <c r="P7085" s="124" t="s">
        <v>1314</v>
      </c>
    </row>
    <row r="7086" spans="1:16" ht="51">
      <c r="A7086" s="257">
        <v>683</v>
      </c>
      <c r="B7086" s="124"/>
      <c r="C7086" s="125" t="s">
        <v>868</v>
      </c>
      <c r="D7086" s="191">
        <v>43300</v>
      </c>
      <c r="E7086" s="124" t="s">
        <v>13023</v>
      </c>
      <c r="F7086" s="124" t="s">
        <v>3</v>
      </c>
      <c r="G7086" s="124">
        <v>1641188</v>
      </c>
      <c r="H7086" s="124"/>
      <c r="I7086" s="128" t="s">
        <v>14852</v>
      </c>
      <c r="J7086" s="124"/>
      <c r="K7086" s="124"/>
      <c r="L7086" s="124"/>
      <c r="M7086" s="124"/>
      <c r="N7086" s="193">
        <v>0</v>
      </c>
      <c r="O7086" s="193">
        <v>254.34</v>
      </c>
      <c r="P7086" s="124" t="s">
        <v>1314</v>
      </c>
    </row>
    <row r="7087" spans="1:16" ht="63.75">
      <c r="A7087" s="257">
        <v>373</v>
      </c>
      <c r="B7087" s="124"/>
      <c r="C7087" s="125" t="s">
        <v>1269</v>
      </c>
      <c r="D7087" s="191">
        <v>43300</v>
      </c>
      <c r="E7087" s="124" t="s">
        <v>13024</v>
      </c>
      <c r="F7087" s="124" t="s">
        <v>3</v>
      </c>
      <c r="G7087" s="124">
        <v>1641210</v>
      </c>
      <c r="H7087" s="124"/>
      <c r="I7087" s="128" t="s">
        <v>14853</v>
      </c>
      <c r="J7087" s="124"/>
      <c r="K7087" s="124"/>
      <c r="L7087" s="124"/>
      <c r="M7087" s="124"/>
      <c r="N7087" s="193">
        <v>0</v>
      </c>
      <c r="O7087" s="193">
        <v>1833.16</v>
      </c>
      <c r="P7087" s="124" t="s">
        <v>1314</v>
      </c>
    </row>
    <row r="7088" spans="1:16" ht="38.25">
      <c r="A7088" s="257">
        <v>592</v>
      </c>
      <c r="B7088" s="124"/>
      <c r="C7088" s="125" t="s">
        <v>862</v>
      </c>
      <c r="D7088" s="191">
        <v>43300</v>
      </c>
      <c r="E7088" s="124" t="s">
        <v>13025</v>
      </c>
      <c r="F7088" s="124" t="s">
        <v>3</v>
      </c>
      <c r="G7088" s="124">
        <v>1641217</v>
      </c>
      <c r="H7088" s="124"/>
      <c r="I7088" s="128" t="s">
        <v>14854</v>
      </c>
      <c r="J7088" s="124"/>
      <c r="K7088" s="124"/>
      <c r="L7088" s="124"/>
      <c r="M7088" s="124"/>
      <c r="N7088" s="193">
        <v>0</v>
      </c>
      <c r="O7088" s="193">
        <v>174.6</v>
      </c>
      <c r="P7088" s="124" t="s">
        <v>1314</v>
      </c>
    </row>
    <row r="7089" spans="1:16" ht="51">
      <c r="A7089" s="257">
        <v>132</v>
      </c>
      <c r="B7089" s="124"/>
      <c r="C7089" s="125" t="s">
        <v>728</v>
      </c>
      <c r="D7089" s="191">
        <v>43300</v>
      </c>
      <c r="E7089" s="124" t="s">
        <v>13026</v>
      </c>
      <c r="F7089" s="124" t="s">
        <v>3</v>
      </c>
      <c r="G7089" s="124">
        <v>1641096</v>
      </c>
      <c r="H7089" s="124"/>
      <c r="I7089" s="128" t="s">
        <v>5831</v>
      </c>
      <c r="J7089" s="124"/>
      <c r="K7089" s="124"/>
      <c r="L7089" s="124"/>
      <c r="M7089" s="124"/>
      <c r="N7089" s="193">
        <v>0</v>
      </c>
      <c r="O7089" s="193">
        <v>206</v>
      </c>
      <c r="P7089" s="124" t="s">
        <v>1314</v>
      </c>
    </row>
    <row r="7090" spans="1:16" ht="63.75">
      <c r="A7090" s="257">
        <v>513</v>
      </c>
      <c r="B7090" s="124"/>
      <c r="C7090" s="125" t="s">
        <v>201</v>
      </c>
      <c r="D7090" s="191">
        <v>43300</v>
      </c>
      <c r="E7090" s="124" t="s">
        <v>13027</v>
      </c>
      <c r="F7090" s="124" t="s">
        <v>15</v>
      </c>
      <c r="G7090" s="124">
        <v>787241</v>
      </c>
      <c r="H7090" s="124"/>
      <c r="I7090" s="128" t="s">
        <v>14855</v>
      </c>
      <c r="J7090" s="124"/>
      <c r="K7090" s="124"/>
      <c r="L7090" s="124"/>
      <c r="M7090" s="124"/>
      <c r="N7090" s="193">
        <v>50</v>
      </c>
      <c r="O7090" s="193">
        <v>0</v>
      </c>
      <c r="P7090" s="124" t="s">
        <v>1314</v>
      </c>
    </row>
    <row r="7091" spans="1:16" ht="63.75">
      <c r="A7091" s="257">
        <v>513</v>
      </c>
      <c r="B7091" s="124"/>
      <c r="C7091" s="125" t="s">
        <v>201</v>
      </c>
      <c r="D7091" s="191">
        <v>43300</v>
      </c>
      <c r="E7091" s="124" t="s">
        <v>13028</v>
      </c>
      <c r="F7091" s="124" t="s">
        <v>15</v>
      </c>
      <c r="G7091" s="124">
        <v>787235</v>
      </c>
      <c r="H7091" s="124"/>
      <c r="I7091" s="128" t="s">
        <v>14856</v>
      </c>
      <c r="J7091" s="124"/>
      <c r="K7091" s="124"/>
      <c r="L7091" s="124"/>
      <c r="M7091" s="124"/>
      <c r="N7091" s="193">
        <v>50</v>
      </c>
      <c r="O7091" s="193">
        <v>0</v>
      </c>
      <c r="P7091" s="124" t="s">
        <v>1314</v>
      </c>
    </row>
    <row r="7092" spans="1:16" ht="89.25">
      <c r="A7092" s="257">
        <v>513</v>
      </c>
      <c r="B7092" s="124"/>
      <c r="C7092" s="125" t="s">
        <v>201</v>
      </c>
      <c r="D7092" s="191">
        <v>43300</v>
      </c>
      <c r="E7092" s="124" t="s">
        <v>13029</v>
      </c>
      <c r="F7092" s="124" t="s">
        <v>15</v>
      </c>
      <c r="G7092" s="124">
        <v>5485</v>
      </c>
      <c r="H7092" s="124"/>
      <c r="I7092" s="128" t="s">
        <v>14857</v>
      </c>
      <c r="J7092" s="124"/>
      <c r="K7092" s="124"/>
      <c r="L7092" s="124"/>
      <c r="M7092" s="124"/>
      <c r="N7092" s="193">
        <v>50</v>
      </c>
      <c r="O7092" s="193">
        <v>0</v>
      </c>
      <c r="P7092" s="124" t="s">
        <v>1314</v>
      </c>
    </row>
    <row r="7093" spans="1:16" ht="51">
      <c r="A7093" s="257">
        <v>513</v>
      </c>
      <c r="B7093" s="124"/>
      <c r="C7093" s="125" t="s">
        <v>201</v>
      </c>
      <c r="D7093" s="191">
        <v>43300</v>
      </c>
      <c r="E7093" s="124" t="s">
        <v>13030</v>
      </c>
      <c r="F7093" s="124" t="s">
        <v>15</v>
      </c>
      <c r="G7093" s="124">
        <v>787706</v>
      </c>
      <c r="H7093" s="124"/>
      <c r="I7093" s="128" t="s">
        <v>4717</v>
      </c>
      <c r="J7093" s="124"/>
      <c r="K7093" s="124"/>
      <c r="L7093" s="124"/>
      <c r="M7093" s="124"/>
      <c r="N7093" s="193">
        <v>50</v>
      </c>
      <c r="O7093" s="193">
        <v>0</v>
      </c>
      <c r="P7093" s="124" t="s">
        <v>1314</v>
      </c>
    </row>
    <row r="7094" spans="1:16" ht="76.5">
      <c r="A7094" s="257">
        <v>291</v>
      </c>
      <c r="B7094" s="124"/>
      <c r="C7094" s="125" t="s">
        <v>794</v>
      </c>
      <c r="D7094" s="191">
        <v>43300</v>
      </c>
      <c r="E7094" s="124" t="s">
        <v>13031</v>
      </c>
      <c r="F7094" s="124" t="s">
        <v>11</v>
      </c>
      <c r="G7094" s="124">
        <v>787713</v>
      </c>
      <c r="H7094" s="124"/>
      <c r="I7094" s="128" t="s">
        <v>14858</v>
      </c>
      <c r="J7094" s="124"/>
      <c r="K7094" s="124"/>
      <c r="L7094" s="124"/>
      <c r="M7094" s="124"/>
      <c r="N7094" s="193">
        <v>50</v>
      </c>
      <c r="O7094" s="193">
        <v>0</v>
      </c>
      <c r="P7094" s="124" t="s">
        <v>1314</v>
      </c>
    </row>
    <row r="7095" spans="1:16" ht="89.25">
      <c r="A7095" s="257">
        <v>20</v>
      </c>
      <c r="B7095" s="124"/>
      <c r="C7095" s="125" t="s">
        <v>693</v>
      </c>
      <c r="D7095" s="191">
        <v>43300</v>
      </c>
      <c r="E7095" s="124" t="s">
        <v>13032</v>
      </c>
      <c r="F7095" s="124" t="s">
        <v>15</v>
      </c>
      <c r="G7095" s="124">
        <v>5478</v>
      </c>
      <c r="H7095" s="124"/>
      <c r="I7095" s="128" t="s">
        <v>14859</v>
      </c>
      <c r="J7095" s="124"/>
      <c r="K7095" s="124"/>
      <c r="L7095" s="124"/>
      <c r="M7095" s="124"/>
      <c r="N7095" s="193">
        <v>270</v>
      </c>
      <c r="O7095" s="193">
        <v>0</v>
      </c>
      <c r="P7095" s="124" t="s">
        <v>1314</v>
      </c>
    </row>
    <row r="7096" spans="1:16" ht="89.25">
      <c r="A7096" s="257">
        <v>20</v>
      </c>
      <c r="B7096" s="124"/>
      <c r="C7096" s="125" t="s">
        <v>693</v>
      </c>
      <c r="D7096" s="191">
        <v>43300</v>
      </c>
      <c r="E7096" s="124" t="s">
        <v>13033</v>
      </c>
      <c r="F7096" s="124" t="s">
        <v>15</v>
      </c>
      <c r="G7096" s="124">
        <v>5479</v>
      </c>
      <c r="H7096" s="124"/>
      <c r="I7096" s="128" t="s">
        <v>14860</v>
      </c>
      <c r="J7096" s="124"/>
      <c r="K7096" s="124"/>
      <c r="L7096" s="124"/>
      <c r="M7096" s="124"/>
      <c r="N7096" s="193">
        <v>270</v>
      </c>
      <c r="O7096" s="193">
        <v>0</v>
      </c>
      <c r="P7096" s="124" t="s">
        <v>1314</v>
      </c>
    </row>
    <row r="7097" spans="1:16" ht="89.25">
      <c r="A7097" s="257">
        <v>15</v>
      </c>
      <c r="B7097" s="124"/>
      <c r="C7097" s="125" t="s">
        <v>691</v>
      </c>
      <c r="D7097" s="191">
        <v>43300</v>
      </c>
      <c r="E7097" s="124" t="s">
        <v>13034</v>
      </c>
      <c r="F7097" s="124" t="s">
        <v>15</v>
      </c>
      <c r="G7097" s="124">
        <v>5480</v>
      </c>
      <c r="H7097" s="124"/>
      <c r="I7097" s="128" t="s">
        <v>14861</v>
      </c>
      <c r="J7097" s="124"/>
      <c r="K7097" s="124"/>
      <c r="L7097" s="124"/>
      <c r="M7097" s="124"/>
      <c r="N7097" s="193">
        <v>1319.17</v>
      </c>
      <c r="O7097" s="193">
        <v>0</v>
      </c>
      <c r="P7097" s="124" t="s">
        <v>1314</v>
      </c>
    </row>
    <row r="7098" spans="1:16" ht="76.5">
      <c r="A7098" s="257">
        <v>10</v>
      </c>
      <c r="B7098" s="124"/>
      <c r="C7098" s="125" t="s">
        <v>690</v>
      </c>
      <c r="D7098" s="191">
        <v>43300</v>
      </c>
      <c r="E7098" s="124" t="s">
        <v>13035</v>
      </c>
      <c r="F7098" s="124" t="s">
        <v>15</v>
      </c>
      <c r="G7098" s="124">
        <v>5481</v>
      </c>
      <c r="H7098" s="124"/>
      <c r="I7098" s="128" t="s">
        <v>14862</v>
      </c>
      <c r="J7098" s="124"/>
      <c r="K7098" s="124"/>
      <c r="L7098" s="124"/>
      <c r="M7098" s="124"/>
      <c r="N7098" s="193">
        <v>350.95</v>
      </c>
      <c r="O7098" s="193">
        <v>0</v>
      </c>
      <c r="P7098" s="124" t="s">
        <v>1314</v>
      </c>
    </row>
    <row r="7099" spans="1:16" ht="89.25">
      <c r="A7099" s="257">
        <v>574</v>
      </c>
      <c r="B7099" s="124"/>
      <c r="C7099" s="125" t="s">
        <v>850</v>
      </c>
      <c r="D7099" s="191">
        <v>43300</v>
      </c>
      <c r="E7099" s="124" t="s">
        <v>13036</v>
      </c>
      <c r="F7099" s="124" t="s">
        <v>15</v>
      </c>
      <c r="G7099" s="124">
        <v>5489</v>
      </c>
      <c r="H7099" s="124"/>
      <c r="I7099" s="128" t="s">
        <v>14863</v>
      </c>
      <c r="J7099" s="124"/>
      <c r="K7099" s="124"/>
      <c r="L7099" s="124"/>
      <c r="M7099" s="124"/>
      <c r="N7099" s="193">
        <v>445.75</v>
      </c>
      <c r="O7099" s="193">
        <v>0</v>
      </c>
      <c r="P7099" s="124" t="s">
        <v>1314</v>
      </c>
    </row>
    <row r="7100" spans="1:16" ht="89.25">
      <c r="A7100" s="257">
        <v>594</v>
      </c>
      <c r="B7100" s="124"/>
      <c r="C7100" s="125" t="s">
        <v>113</v>
      </c>
      <c r="D7100" s="191">
        <v>43300</v>
      </c>
      <c r="E7100" s="124" t="s">
        <v>13037</v>
      </c>
      <c r="F7100" s="124" t="s">
        <v>15</v>
      </c>
      <c r="G7100" s="124">
        <v>5488</v>
      </c>
      <c r="H7100" s="124"/>
      <c r="I7100" s="128" t="s">
        <v>14864</v>
      </c>
      <c r="J7100" s="124"/>
      <c r="K7100" s="124"/>
      <c r="L7100" s="124"/>
      <c r="M7100" s="124"/>
      <c r="N7100" s="193">
        <v>271.99</v>
      </c>
      <c r="O7100" s="193">
        <v>0</v>
      </c>
      <c r="P7100" s="124" t="s">
        <v>1314</v>
      </c>
    </row>
    <row r="7101" spans="1:16" ht="89.25">
      <c r="A7101" s="257">
        <v>10</v>
      </c>
      <c r="B7101" s="124"/>
      <c r="C7101" s="125" t="s">
        <v>690</v>
      </c>
      <c r="D7101" s="191">
        <v>43300</v>
      </c>
      <c r="E7101" s="124" t="s">
        <v>13038</v>
      </c>
      <c r="F7101" s="124" t="s">
        <v>15</v>
      </c>
      <c r="G7101" s="124">
        <v>5487</v>
      </c>
      <c r="H7101" s="124"/>
      <c r="I7101" s="128" t="s">
        <v>14865</v>
      </c>
      <c r="J7101" s="124"/>
      <c r="K7101" s="124"/>
      <c r="L7101" s="124"/>
      <c r="M7101" s="124"/>
      <c r="N7101" s="193">
        <v>311.16000000000003</v>
      </c>
      <c r="O7101" s="193">
        <v>0</v>
      </c>
      <c r="P7101" s="124" t="s">
        <v>1314</v>
      </c>
    </row>
    <row r="7102" spans="1:16" ht="76.5">
      <c r="A7102" s="257">
        <v>10</v>
      </c>
      <c r="B7102" s="124"/>
      <c r="C7102" s="125" t="s">
        <v>690</v>
      </c>
      <c r="D7102" s="191">
        <v>43300</v>
      </c>
      <c r="E7102" s="124" t="s">
        <v>13039</v>
      </c>
      <c r="F7102" s="124" t="s">
        <v>15</v>
      </c>
      <c r="G7102" s="124">
        <v>5486</v>
      </c>
      <c r="H7102" s="124"/>
      <c r="I7102" s="128" t="s">
        <v>14866</v>
      </c>
      <c r="J7102" s="124"/>
      <c r="K7102" s="124"/>
      <c r="L7102" s="124"/>
      <c r="M7102" s="124"/>
      <c r="N7102" s="193">
        <v>276.86</v>
      </c>
      <c r="O7102" s="193">
        <v>0</v>
      </c>
      <c r="P7102" s="124" t="s">
        <v>1314</v>
      </c>
    </row>
    <row r="7103" spans="1:16" ht="51">
      <c r="A7103" s="257">
        <v>513</v>
      </c>
      <c r="B7103" s="124"/>
      <c r="C7103" s="125" t="s">
        <v>201</v>
      </c>
      <c r="D7103" s="191">
        <v>43300</v>
      </c>
      <c r="E7103" s="124" t="s">
        <v>13040</v>
      </c>
      <c r="F7103" s="124" t="s">
        <v>15</v>
      </c>
      <c r="G7103" s="124">
        <v>787739</v>
      </c>
      <c r="H7103" s="124"/>
      <c r="I7103" s="128" t="s">
        <v>14525</v>
      </c>
      <c r="J7103" s="124"/>
      <c r="K7103" s="124"/>
      <c r="L7103" s="124"/>
      <c r="M7103" s="124"/>
      <c r="N7103" s="193">
        <v>50</v>
      </c>
      <c r="O7103" s="193">
        <v>0</v>
      </c>
      <c r="P7103" s="124" t="s">
        <v>1314</v>
      </c>
    </row>
    <row r="7104" spans="1:16" ht="89.25">
      <c r="A7104" s="257">
        <v>25</v>
      </c>
      <c r="B7104" s="124"/>
      <c r="C7104" s="125" t="s">
        <v>694</v>
      </c>
      <c r="D7104" s="191">
        <v>43300</v>
      </c>
      <c r="E7104" s="124" t="s">
        <v>13041</v>
      </c>
      <c r="F7104" s="124" t="s">
        <v>1315</v>
      </c>
      <c r="G7104" s="124">
        <v>179526</v>
      </c>
      <c r="H7104" s="124"/>
      <c r="I7104" s="128" t="s">
        <v>14867</v>
      </c>
      <c r="J7104" s="124"/>
      <c r="K7104" s="124"/>
      <c r="L7104" s="124"/>
      <c r="M7104" s="124"/>
      <c r="N7104" s="193">
        <v>374197.83</v>
      </c>
      <c r="O7104" s="193">
        <v>0</v>
      </c>
      <c r="P7104" s="124" t="s">
        <v>1314</v>
      </c>
    </row>
    <row r="7105" spans="1:16" ht="51">
      <c r="A7105" s="257">
        <v>513</v>
      </c>
      <c r="B7105" s="124"/>
      <c r="C7105" s="125" t="s">
        <v>201</v>
      </c>
      <c r="D7105" s="191">
        <v>43300</v>
      </c>
      <c r="E7105" s="124" t="s">
        <v>13042</v>
      </c>
      <c r="F7105" s="124" t="s">
        <v>11</v>
      </c>
      <c r="G7105" s="124">
        <v>927484</v>
      </c>
      <c r="H7105" s="124"/>
      <c r="I7105" s="128" t="s">
        <v>14868</v>
      </c>
      <c r="J7105" s="124"/>
      <c r="K7105" s="124"/>
      <c r="L7105" s="124"/>
      <c r="M7105" s="124"/>
      <c r="N7105" s="193">
        <v>50</v>
      </c>
      <c r="O7105" s="193">
        <v>0</v>
      </c>
      <c r="P7105" s="124" t="s">
        <v>1314</v>
      </c>
    </row>
    <row r="7106" spans="1:16" ht="76.5">
      <c r="A7106" s="257">
        <v>25</v>
      </c>
      <c r="B7106" s="124"/>
      <c r="C7106" s="125" t="s">
        <v>694</v>
      </c>
      <c r="D7106" s="191">
        <v>43300</v>
      </c>
      <c r="E7106" s="124" t="s">
        <v>13041</v>
      </c>
      <c r="F7106" s="124" t="s">
        <v>1315</v>
      </c>
      <c r="G7106" s="124">
        <v>179522</v>
      </c>
      <c r="H7106" s="124"/>
      <c r="I7106" s="128" t="s">
        <v>14869</v>
      </c>
      <c r="J7106" s="124"/>
      <c r="K7106" s="124"/>
      <c r="L7106" s="124"/>
      <c r="M7106" s="124"/>
      <c r="N7106" s="193">
        <v>200365.12</v>
      </c>
      <c r="O7106" s="193">
        <v>0</v>
      </c>
      <c r="P7106" s="124" t="s">
        <v>1314</v>
      </c>
    </row>
    <row r="7107" spans="1:16" ht="76.5">
      <c r="A7107" s="257">
        <v>25</v>
      </c>
      <c r="B7107" s="124"/>
      <c r="C7107" s="125" t="s">
        <v>694</v>
      </c>
      <c r="D7107" s="191">
        <v>43300</v>
      </c>
      <c r="E7107" s="124" t="s">
        <v>13041</v>
      </c>
      <c r="F7107" s="124" t="s">
        <v>1315</v>
      </c>
      <c r="G7107" s="124">
        <v>179514</v>
      </c>
      <c r="H7107" s="124"/>
      <c r="I7107" s="128" t="s">
        <v>14870</v>
      </c>
      <c r="J7107" s="124"/>
      <c r="K7107" s="124"/>
      <c r="L7107" s="124"/>
      <c r="M7107" s="124"/>
      <c r="N7107" s="193">
        <v>1538648.42</v>
      </c>
      <c r="O7107" s="193">
        <v>0</v>
      </c>
      <c r="P7107" s="124" t="s">
        <v>1314</v>
      </c>
    </row>
    <row r="7108" spans="1:16" ht="76.5">
      <c r="A7108" s="257">
        <v>25</v>
      </c>
      <c r="B7108" s="124"/>
      <c r="C7108" s="125" t="s">
        <v>694</v>
      </c>
      <c r="D7108" s="191">
        <v>43300</v>
      </c>
      <c r="E7108" s="124" t="s">
        <v>13041</v>
      </c>
      <c r="F7108" s="124" t="s">
        <v>1315</v>
      </c>
      <c r="G7108" s="124">
        <v>179515</v>
      </c>
      <c r="H7108" s="124"/>
      <c r="I7108" s="128" t="s">
        <v>14871</v>
      </c>
      <c r="J7108" s="124"/>
      <c r="K7108" s="124"/>
      <c r="L7108" s="124"/>
      <c r="M7108" s="124"/>
      <c r="N7108" s="193">
        <v>504436.81</v>
      </c>
      <c r="O7108" s="193">
        <v>0</v>
      </c>
      <c r="P7108" s="124" t="s">
        <v>1314</v>
      </c>
    </row>
    <row r="7109" spans="1:16" ht="76.5">
      <c r="A7109" s="257">
        <v>25</v>
      </c>
      <c r="B7109" s="124"/>
      <c r="C7109" s="125" t="s">
        <v>694</v>
      </c>
      <c r="D7109" s="191">
        <v>43300</v>
      </c>
      <c r="E7109" s="124" t="s">
        <v>13041</v>
      </c>
      <c r="F7109" s="124" t="s">
        <v>1315</v>
      </c>
      <c r="G7109" s="124">
        <v>179516</v>
      </c>
      <c r="H7109" s="124"/>
      <c r="I7109" s="128" t="s">
        <v>14872</v>
      </c>
      <c r="J7109" s="124"/>
      <c r="K7109" s="124"/>
      <c r="L7109" s="124"/>
      <c r="M7109" s="124"/>
      <c r="N7109" s="193">
        <v>2573.89</v>
      </c>
      <c r="O7109" s="193">
        <v>0</v>
      </c>
      <c r="P7109" s="124" t="s">
        <v>1314</v>
      </c>
    </row>
    <row r="7110" spans="1:16" ht="76.5">
      <c r="A7110" s="257">
        <v>25</v>
      </c>
      <c r="B7110" s="124"/>
      <c r="C7110" s="125" t="s">
        <v>694</v>
      </c>
      <c r="D7110" s="191">
        <v>43300</v>
      </c>
      <c r="E7110" s="124" t="s">
        <v>13041</v>
      </c>
      <c r="F7110" s="124" t="s">
        <v>1315</v>
      </c>
      <c r="G7110" s="124">
        <v>179509</v>
      </c>
      <c r="H7110" s="124"/>
      <c r="I7110" s="128" t="s">
        <v>14873</v>
      </c>
      <c r="J7110" s="124"/>
      <c r="K7110" s="124"/>
      <c r="L7110" s="124"/>
      <c r="M7110" s="124"/>
      <c r="N7110" s="193">
        <v>575741.41</v>
      </c>
      <c r="O7110" s="193">
        <v>0</v>
      </c>
      <c r="P7110" s="124" t="s">
        <v>1314</v>
      </c>
    </row>
    <row r="7111" spans="1:16" ht="76.5">
      <c r="A7111" s="257">
        <v>25</v>
      </c>
      <c r="B7111" s="124"/>
      <c r="C7111" s="125" t="s">
        <v>694</v>
      </c>
      <c r="D7111" s="191">
        <v>43300</v>
      </c>
      <c r="E7111" s="124" t="s">
        <v>13041</v>
      </c>
      <c r="F7111" s="124" t="s">
        <v>1315</v>
      </c>
      <c r="G7111" s="124">
        <v>179517</v>
      </c>
      <c r="H7111" s="124"/>
      <c r="I7111" s="128" t="s">
        <v>14874</v>
      </c>
      <c r="J7111" s="124"/>
      <c r="K7111" s="124"/>
      <c r="L7111" s="124"/>
      <c r="M7111" s="124"/>
      <c r="N7111" s="193">
        <v>181130.77</v>
      </c>
      <c r="O7111" s="193">
        <v>0</v>
      </c>
      <c r="P7111" s="124" t="s">
        <v>1314</v>
      </c>
    </row>
    <row r="7112" spans="1:16" ht="89.25">
      <c r="A7112" s="257">
        <v>25</v>
      </c>
      <c r="B7112" s="124"/>
      <c r="C7112" s="125" t="s">
        <v>694</v>
      </c>
      <c r="D7112" s="191">
        <v>43300</v>
      </c>
      <c r="E7112" s="124" t="s">
        <v>13041</v>
      </c>
      <c r="F7112" s="124" t="s">
        <v>1315</v>
      </c>
      <c r="G7112" s="124">
        <v>179507</v>
      </c>
      <c r="H7112" s="124"/>
      <c r="I7112" s="128" t="s">
        <v>14875</v>
      </c>
      <c r="J7112" s="124"/>
      <c r="K7112" s="124"/>
      <c r="L7112" s="124"/>
      <c r="M7112" s="124"/>
      <c r="N7112" s="193">
        <v>952277.51</v>
      </c>
      <c r="O7112" s="193">
        <v>0</v>
      </c>
      <c r="P7112" s="124" t="s">
        <v>1314</v>
      </c>
    </row>
    <row r="7113" spans="1:16" ht="89.25">
      <c r="A7113" s="257">
        <v>25</v>
      </c>
      <c r="B7113" s="124"/>
      <c r="C7113" s="125" t="s">
        <v>694</v>
      </c>
      <c r="D7113" s="191">
        <v>43300</v>
      </c>
      <c r="E7113" s="124" t="s">
        <v>13041</v>
      </c>
      <c r="F7113" s="124" t="s">
        <v>1315</v>
      </c>
      <c r="G7113" s="124">
        <v>179506</v>
      </c>
      <c r="H7113" s="124"/>
      <c r="I7113" s="128" t="s">
        <v>14876</v>
      </c>
      <c r="J7113" s="124"/>
      <c r="K7113" s="124"/>
      <c r="L7113" s="124"/>
      <c r="M7113" s="124"/>
      <c r="N7113" s="193">
        <v>450501.27</v>
      </c>
      <c r="O7113" s="193">
        <v>0</v>
      </c>
      <c r="P7113" s="124" t="s">
        <v>1314</v>
      </c>
    </row>
    <row r="7114" spans="1:16" ht="76.5">
      <c r="A7114" s="257">
        <v>25</v>
      </c>
      <c r="B7114" s="124"/>
      <c r="C7114" s="125" t="s">
        <v>694</v>
      </c>
      <c r="D7114" s="191">
        <v>43300</v>
      </c>
      <c r="E7114" s="124" t="s">
        <v>13041</v>
      </c>
      <c r="F7114" s="124" t="s">
        <v>1315</v>
      </c>
      <c r="G7114" s="124">
        <v>179510</v>
      </c>
      <c r="H7114" s="124"/>
      <c r="I7114" s="128" t="s">
        <v>14877</v>
      </c>
      <c r="J7114" s="124"/>
      <c r="K7114" s="124"/>
      <c r="L7114" s="124"/>
      <c r="M7114" s="124"/>
      <c r="N7114" s="193">
        <v>602912.6</v>
      </c>
      <c r="O7114" s="193">
        <v>0</v>
      </c>
      <c r="P7114" s="124" t="s">
        <v>1314</v>
      </c>
    </row>
    <row r="7115" spans="1:16" ht="76.5">
      <c r="A7115" s="257">
        <v>25</v>
      </c>
      <c r="B7115" s="124"/>
      <c r="C7115" s="125" t="s">
        <v>694</v>
      </c>
      <c r="D7115" s="191">
        <v>43300</v>
      </c>
      <c r="E7115" s="124" t="s">
        <v>13041</v>
      </c>
      <c r="F7115" s="124" t="s">
        <v>1315</v>
      </c>
      <c r="G7115" s="124">
        <v>179519</v>
      </c>
      <c r="H7115" s="124"/>
      <c r="I7115" s="128" t="s">
        <v>14878</v>
      </c>
      <c r="J7115" s="124"/>
      <c r="K7115" s="124"/>
      <c r="L7115" s="124"/>
      <c r="M7115" s="124"/>
      <c r="N7115" s="193">
        <v>409701.6</v>
      </c>
      <c r="O7115" s="193">
        <v>0</v>
      </c>
      <c r="P7115" s="124" t="s">
        <v>1314</v>
      </c>
    </row>
    <row r="7116" spans="1:16" ht="76.5">
      <c r="A7116" s="257">
        <v>25</v>
      </c>
      <c r="B7116" s="124"/>
      <c r="C7116" s="125" t="s">
        <v>694</v>
      </c>
      <c r="D7116" s="191">
        <v>43300</v>
      </c>
      <c r="E7116" s="124" t="s">
        <v>13041</v>
      </c>
      <c r="F7116" s="124" t="s">
        <v>1315</v>
      </c>
      <c r="G7116" s="124">
        <v>179508</v>
      </c>
      <c r="H7116" s="124"/>
      <c r="I7116" s="128" t="s">
        <v>14879</v>
      </c>
      <c r="J7116" s="124"/>
      <c r="K7116" s="124"/>
      <c r="L7116" s="124"/>
      <c r="M7116" s="124"/>
      <c r="N7116" s="193">
        <v>821803.65</v>
      </c>
      <c r="O7116" s="193">
        <v>0</v>
      </c>
      <c r="P7116" s="124" t="s">
        <v>1314</v>
      </c>
    </row>
    <row r="7117" spans="1:16" ht="89.25">
      <c r="A7117" s="257">
        <v>25</v>
      </c>
      <c r="B7117" s="124"/>
      <c r="C7117" s="125" t="s">
        <v>694</v>
      </c>
      <c r="D7117" s="191">
        <v>43300</v>
      </c>
      <c r="E7117" s="124" t="s">
        <v>13041</v>
      </c>
      <c r="F7117" s="124" t="s">
        <v>1315</v>
      </c>
      <c r="G7117" s="124">
        <v>179521</v>
      </c>
      <c r="H7117" s="124"/>
      <c r="I7117" s="128" t="s">
        <v>14880</v>
      </c>
      <c r="J7117" s="124"/>
      <c r="K7117" s="124"/>
      <c r="L7117" s="124"/>
      <c r="M7117" s="124"/>
      <c r="N7117" s="193">
        <v>102215.14</v>
      </c>
      <c r="O7117" s="193">
        <v>0</v>
      </c>
      <c r="P7117" s="124" t="s">
        <v>1314</v>
      </c>
    </row>
    <row r="7118" spans="1:16" ht="89.25">
      <c r="A7118" s="257">
        <v>25</v>
      </c>
      <c r="B7118" s="124"/>
      <c r="C7118" s="125" t="s">
        <v>694</v>
      </c>
      <c r="D7118" s="191">
        <v>43300</v>
      </c>
      <c r="E7118" s="124" t="s">
        <v>13041</v>
      </c>
      <c r="F7118" s="124" t="s">
        <v>1315</v>
      </c>
      <c r="G7118" s="124">
        <v>179512</v>
      </c>
      <c r="H7118" s="124"/>
      <c r="I7118" s="128" t="s">
        <v>14881</v>
      </c>
      <c r="J7118" s="124"/>
      <c r="K7118" s="124"/>
      <c r="L7118" s="124"/>
      <c r="M7118" s="124"/>
      <c r="N7118" s="193">
        <v>198686.29</v>
      </c>
      <c r="O7118" s="193">
        <v>0</v>
      </c>
      <c r="P7118" s="124" t="s">
        <v>1314</v>
      </c>
    </row>
    <row r="7119" spans="1:16" ht="51">
      <c r="A7119" s="257">
        <v>513</v>
      </c>
      <c r="B7119" s="124"/>
      <c r="C7119" s="125" t="s">
        <v>201</v>
      </c>
      <c r="D7119" s="191">
        <v>43300</v>
      </c>
      <c r="E7119" s="124" t="s">
        <v>13043</v>
      </c>
      <c r="F7119" s="124" t="s">
        <v>11</v>
      </c>
      <c r="G7119" s="124">
        <v>927462</v>
      </c>
      <c r="H7119" s="124"/>
      <c r="I7119" s="128" t="s">
        <v>14882</v>
      </c>
      <c r="J7119" s="124"/>
      <c r="K7119" s="124"/>
      <c r="L7119" s="124"/>
      <c r="M7119" s="124"/>
      <c r="N7119" s="193">
        <v>50</v>
      </c>
      <c r="O7119" s="193">
        <v>0</v>
      </c>
      <c r="P7119" s="124" t="s">
        <v>1314</v>
      </c>
    </row>
    <row r="7120" spans="1:16" ht="76.5">
      <c r="A7120" s="257">
        <v>25</v>
      </c>
      <c r="B7120" s="124"/>
      <c r="C7120" s="125" t="s">
        <v>694</v>
      </c>
      <c r="D7120" s="191">
        <v>43300</v>
      </c>
      <c r="E7120" s="124" t="s">
        <v>13041</v>
      </c>
      <c r="F7120" s="124" t="s">
        <v>1315</v>
      </c>
      <c r="G7120" s="124">
        <v>179524</v>
      </c>
      <c r="H7120" s="124"/>
      <c r="I7120" s="128" t="s">
        <v>14883</v>
      </c>
      <c r="J7120" s="124"/>
      <c r="K7120" s="124"/>
      <c r="L7120" s="124"/>
      <c r="M7120" s="124"/>
      <c r="N7120" s="193">
        <v>293553.24</v>
      </c>
      <c r="O7120" s="193">
        <v>0</v>
      </c>
      <c r="P7120" s="124" t="s">
        <v>1314</v>
      </c>
    </row>
    <row r="7121" spans="1:16" ht="51">
      <c r="A7121" s="257">
        <v>15</v>
      </c>
      <c r="B7121" s="124"/>
      <c r="C7121" s="125" t="s">
        <v>691</v>
      </c>
      <c r="D7121" s="191">
        <v>43300</v>
      </c>
      <c r="E7121" s="124" t="s">
        <v>13044</v>
      </c>
      <c r="F7121" s="124" t="s">
        <v>6</v>
      </c>
      <c r="G7121" s="124">
        <v>999700</v>
      </c>
      <c r="H7121" s="124"/>
      <c r="I7121" s="128" t="s">
        <v>14884</v>
      </c>
      <c r="J7121" s="124"/>
      <c r="K7121" s="124"/>
      <c r="L7121" s="124"/>
      <c r="M7121" s="124"/>
      <c r="N7121" s="193">
        <v>0</v>
      </c>
      <c r="O7121" s="193">
        <v>87</v>
      </c>
      <c r="P7121" s="124" t="s">
        <v>1314</v>
      </c>
    </row>
    <row r="7122" spans="1:16" ht="51">
      <c r="A7122" s="257">
        <v>513</v>
      </c>
      <c r="B7122" s="124"/>
      <c r="C7122" s="125" t="s">
        <v>201</v>
      </c>
      <c r="D7122" s="191">
        <v>43300</v>
      </c>
      <c r="E7122" s="124" t="s">
        <v>13045</v>
      </c>
      <c r="F7122" s="124" t="s">
        <v>15</v>
      </c>
      <c r="G7122" s="124">
        <v>788186</v>
      </c>
      <c r="H7122" s="124"/>
      <c r="I7122" s="128" t="s">
        <v>4554</v>
      </c>
      <c r="J7122" s="124"/>
      <c r="K7122" s="124"/>
      <c r="L7122" s="124"/>
      <c r="M7122" s="124"/>
      <c r="N7122" s="193">
        <v>50</v>
      </c>
      <c r="O7122" s="193">
        <v>0</v>
      </c>
      <c r="P7122" s="124" t="s">
        <v>1314</v>
      </c>
    </row>
    <row r="7123" spans="1:16" ht="63.75">
      <c r="A7123" s="257">
        <v>513</v>
      </c>
      <c r="B7123" s="124"/>
      <c r="C7123" s="125" t="s">
        <v>201</v>
      </c>
      <c r="D7123" s="191">
        <v>43300</v>
      </c>
      <c r="E7123" s="124" t="s">
        <v>13046</v>
      </c>
      <c r="F7123" s="124" t="s">
        <v>15</v>
      </c>
      <c r="G7123" s="124">
        <v>788269</v>
      </c>
      <c r="H7123" s="124"/>
      <c r="I7123" s="128" t="s">
        <v>4605</v>
      </c>
      <c r="J7123" s="124"/>
      <c r="K7123" s="124"/>
      <c r="L7123" s="124"/>
      <c r="M7123" s="124"/>
      <c r="N7123" s="193">
        <v>50</v>
      </c>
      <c r="O7123" s="193">
        <v>0</v>
      </c>
      <c r="P7123" s="124" t="s">
        <v>1314</v>
      </c>
    </row>
    <row r="7124" spans="1:16" ht="89.25">
      <c r="A7124" s="257">
        <v>373</v>
      </c>
      <c r="B7124" s="124"/>
      <c r="C7124" s="125" t="s">
        <v>1269</v>
      </c>
      <c r="D7124" s="191">
        <v>43300</v>
      </c>
      <c r="E7124" s="124" t="s">
        <v>13047</v>
      </c>
      <c r="F7124" s="124" t="s">
        <v>1315</v>
      </c>
      <c r="G7124" s="124">
        <v>179552</v>
      </c>
      <c r="H7124" s="124"/>
      <c r="I7124" s="128" t="s">
        <v>14885</v>
      </c>
      <c r="J7124" s="124"/>
      <c r="K7124" s="124"/>
      <c r="L7124" s="124"/>
      <c r="M7124" s="124"/>
      <c r="N7124" s="193">
        <v>0</v>
      </c>
      <c r="O7124" s="193">
        <v>9388068.9399999995</v>
      </c>
      <c r="P7124" s="124" t="s">
        <v>1314</v>
      </c>
    </row>
    <row r="7125" spans="1:16" ht="89.25">
      <c r="A7125" s="257" t="s">
        <v>619</v>
      </c>
      <c r="B7125" s="124"/>
      <c r="C7125" s="125" t="s">
        <v>713</v>
      </c>
      <c r="D7125" s="191">
        <v>43300</v>
      </c>
      <c r="E7125" s="124" t="s">
        <v>13048</v>
      </c>
      <c r="F7125" s="124" t="s">
        <v>6</v>
      </c>
      <c r="G7125" s="124">
        <v>927497</v>
      </c>
      <c r="H7125" s="124"/>
      <c r="I7125" s="128" t="s">
        <v>14886</v>
      </c>
      <c r="J7125" s="124"/>
      <c r="K7125" s="124"/>
      <c r="L7125" s="124"/>
      <c r="M7125" s="124"/>
      <c r="N7125" s="193">
        <v>0</v>
      </c>
      <c r="O7125" s="193">
        <v>13319585</v>
      </c>
      <c r="P7125" s="124" t="s">
        <v>1314</v>
      </c>
    </row>
    <row r="7126" spans="1:16" ht="51">
      <c r="A7126" s="257">
        <v>117</v>
      </c>
      <c r="B7126" s="124"/>
      <c r="C7126" s="125" t="s">
        <v>722</v>
      </c>
      <c r="D7126" s="191">
        <v>43300</v>
      </c>
      <c r="E7126" s="124" t="s">
        <v>13049</v>
      </c>
      <c r="F7126" s="124" t="s">
        <v>11</v>
      </c>
      <c r="G7126" s="124">
        <v>927499</v>
      </c>
      <c r="H7126" s="124"/>
      <c r="I7126" s="128" t="s">
        <v>14887</v>
      </c>
      <c r="J7126" s="124"/>
      <c r="K7126" s="124"/>
      <c r="L7126" s="124"/>
      <c r="M7126" s="124"/>
      <c r="N7126" s="193">
        <v>50</v>
      </c>
      <c r="O7126" s="193">
        <v>0</v>
      </c>
      <c r="P7126" s="124" t="s">
        <v>1314</v>
      </c>
    </row>
    <row r="7127" spans="1:16" ht="63.75">
      <c r="A7127" s="257">
        <v>190</v>
      </c>
      <c r="B7127" s="124"/>
      <c r="C7127" s="125" t="s">
        <v>107</v>
      </c>
      <c r="D7127" s="191">
        <v>43301</v>
      </c>
      <c r="E7127" s="124" t="s">
        <v>13050</v>
      </c>
      <c r="F7127" s="124" t="s">
        <v>3</v>
      </c>
      <c r="G7127" s="124">
        <v>1641748</v>
      </c>
      <c r="H7127" s="124"/>
      <c r="I7127" s="128" t="s">
        <v>14888</v>
      </c>
      <c r="J7127" s="124"/>
      <c r="K7127" s="124"/>
      <c r="L7127" s="124"/>
      <c r="M7127" s="124"/>
      <c r="N7127" s="193">
        <v>0</v>
      </c>
      <c r="O7127" s="193">
        <v>155</v>
      </c>
      <c r="P7127" s="124" t="s">
        <v>1314</v>
      </c>
    </row>
    <row r="7128" spans="1:16" ht="51">
      <c r="A7128" s="257">
        <v>190</v>
      </c>
      <c r="B7128" s="124"/>
      <c r="C7128" s="125" t="s">
        <v>107</v>
      </c>
      <c r="D7128" s="191">
        <v>43301</v>
      </c>
      <c r="E7128" s="124" t="s">
        <v>13051</v>
      </c>
      <c r="F7128" s="124" t="s">
        <v>3</v>
      </c>
      <c r="G7128" s="124">
        <v>1641747</v>
      </c>
      <c r="H7128" s="124"/>
      <c r="I7128" s="128" t="s">
        <v>14889</v>
      </c>
      <c r="J7128" s="124"/>
      <c r="K7128" s="124"/>
      <c r="L7128" s="124"/>
      <c r="M7128" s="124"/>
      <c r="N7128" s="193">
        <v>0</v>
      </c>
      <c r="O7128" s="193">
        <v>155</v>
      </c>
      <c r="P7128" s="124" t="s">
        <v>1314</v>
      </c>
    </row>
    <row r="7129" spans="1:16" ht="51">
      <c r="A7129" s="257">
        <v>574</v>
      </c>
      <c r="B7129" s="124"/>
      <c r="C7129" s="125" t="s">
        <v>850</v>
      </c>
      <c r="D7129" s="191">
        <v>43301</v>
      </c>
      <c r="E7129" s="124" t="s">
        <v>13052</v>
      </c>
      <c r="F7129" s="124" t="s">
        <v>3</v>
      </c>
      <c r="G7129" s="124">
        <v>1641745</v>
      </c>
      <c r="H7129" s="124"/>
      <c r="I7129" s="128" t="s">
        <v>14890</v>
      </c>
      <c r="J7129" s="124"/>
      <c r="K7129" s="124"/>
      <c r="L7129" s="124"/>
      <c r="M7129" s="124"/>
      <c r="N7129" s="193">
        <v>0</v>
      </c>
      <c r="O7129" s="193">
        <v>800</v>
      </c>
      <c r="P7129" s="124" t="s">
        <v>1314</v>
      </c>
    </row>
    <row r="7130" spans="1:16" ht="51">
      <c r="A7130" s="257">
        <v>190</v>
      </c>
      <c r="B7130" s="124"/>
      <c r="C7130" s="125" t="s">
        <v>107</v>
      </c>
      <c r="D7130" s="191">
        <v>43301</v>
      </c>
      <c r="E7130" s="124" t="s">
        <v>13053</v>
      </c>
      <c r="F7130" s="124" t="s">
        <v>3</v>
      </c>
      <c r="G7130" s="124">
        <v>1641744</v>
      </c>
      <c r="H7130" s="124"/>
      <c r="I7130" s="128" t="s">
        <v>14891</v>
      </c>
      <c r="J7130" s="124"/>
      <c r="K7130" s="124"/>
      <c r="L7130" s="124"/>
      <c r="M7130" s="124"/>
      <c r="N7130" s="193">
        <v>0</v>
      </c>
      <c r="O7130" s="193">
        <v>274</v>
      </c>
      <c r="P7130" s="124" t="s">
        <v>1314</v>
      </c>
    </row>
    <row r="7131" spans="1:16" ht="51">
      <c r="A7131" s="257">
        <v>190</v>
      </c>
      <c r="B7131" s="124"/>
      <c r="C7131" s="125" t="s">
        <v>107</v>
      </c>
      <c r="D7131" s="191">
        <v>43301</v>
      </c>
      <c r="E7131" s="124" t="s">
        <v>13054</v>
      </c>
      <c r="F7131" s="124" t="s">
        <v>3</v>
      </c>
      <c r="G7131" s="124">
        <v>1641743</v>
      </c>
      <c r="H7131" s="124"/>
      <c r="I7131" s="128" t="s">
        <v>14892</v>
      </c>
      <c r="J7131" s="124"/>
      <c r="K7131" s="124"/>
      <c r="L7131" s="124"/>
      <c r="M7131" s="124"/>
      <c r="N7131" s="193">
        <v>0</v>
      </c>
      <c r="O7131" s="193">
        <v>155</v>
      </c>
      <c r="P7131" s="124" t="s">
        <v>1314</v>
      </c>
    </row>
    <row r="7132" spans="1:16" ht="51">
      <c r="A7132" s="257">
        <v>574</v>
      </c>
      <c r="B7132" s="124"/>
      <c r="C7132" s="125" t="s">
        <v>850</v>
      </c>
      <c r="D7132" s="191">
        <v>43301</v>
      </c>
      <c r="E7132" s="124" t="s">
        <v>13055</v>
      </c>
      <c r="F7132" s="124" t="s">
        <v>3</v>
      </c>
      <c r="G7132" s="124">
        <v>1641742</v>
      </c>
      <c r="H7132" s="124"/>
      <c r="I7132" s="128" t="s">
        <v>14893</v>
      </c>
      <c r="J7132" s="124"/>
      <c r="K7132" s="124"/>
      <c r="L7132" s="124"/>
      <c r="M7132" s="124"/>
      <c r="N7132" s="193">
        <v>0</v>
      </c>
      <c r="O7132" s="193">
        <v>300</v>
      </c>
      <c r="P7132" s="124" t="s">
        <v>1314</v>
      </c>
    </row>
    <row r="7133" spans="1:16" ht="51">
      <c r="A7133" s="257">
        <v>190</v>
      </c>
      <c r="B7133" s="124"/>
      <c r="C7133" s="125" t="s">
        <v>107</v>
      </c>
      <c r="D7133" s="191">
        <v>43301</v>
      </c>
      <c r="E7133" s="124" t="s">
        <v>13056</v>
      </c>
      <c r="F7133" s="124" t="s">
        <v>3</v>
      </c>
      <c r="G7133" s="124">
        <v>1641740</v>
      </c>
      <c r="H7133" s="124"/>
      <c r="I7133" s="128" t="s">
        <v>14894</v>
      </c>
      <c r="J7133" s="124"/>
      <c r="K7133" s="124"/>
      <c r="L7133" s="124"/>
      <c r="M7133" s="124"/>
      <c r="N7133" s="193">
        <v>0</v>
      </c>
      <c r="O7133" s="193">
        <v>377</v>
      </c>
      <c r="P7133" s="124" t="s">
        <v>1314</v>
      </c>
    </row>
    <row r="7134" spans="1:16" ht="51">
      <c r="A7134" s="257">
        <v>190</v>
      </c>
      <c r="B7134" s="124"/>
      <c r="C7134" s="125" t="s">
        <v>107</v>
      </c>
      <c r="D7134" s="191">
        <v>43301</v>
      </c>
      <c r="E7134" s="124" t="s">
        <v>13057</v>
      </c>
      <c r="F7134" s="124" t="s">
        <v>3</v>
      </c>
      <c r="G7134" s="124">
        <v>1641739</v>
      </c>
      <c r="H7134" s="124"/>
      <c r="I7134" s="128" t="s">
        <v>14895</v>
      </c>
      <c r="J7134" s="124"/>
      <c r="K7134" s="124"/>
      <c r="L7134" s="124"/>
      <c r="M7134" s="124"/>
      <c r="N7134" s="193">
        <v>0</v>
      </c>
      <c r="O7134" s="193">
        <v>310</v>
      </c>
      <c r="P7134" s="124" t="s">
        <v>1314</v>
      </c>
    </row>
    <row r="7135" spans="1:16" ht="51">
      <c r="A7135" s="257">
        <v>574</v>
      </c>
      <c r="B7135" s="124"/>
      <c r="C7135" s="125" t="s">
        <v>850</v>
      </c>
      <c r="D7135" s="191">
        <v>43301</v>
      </c>
      <c r="E7135" s="124" t="s">
        <v>13058</v>
      </c>
      <c r="F7135" s="124" t="s">
        <v>3</v>
      </c>
      <c r="G7135" s="124">
        <v>1641738</v>
      </c>
      <c r="H7135" s="124"/>
      <c r="I7135" s="128" t="s">
        <v>14896</v>
      </c>
      <c r="J7135" s="124"/>
      <c r="K7135" s="124"/>
      <c r="L7135" s="124"/>
      <c r="M7135" s="124"/>
      <c r="N7135" s="193">
        <v>0</v>
      </c>
      <c r="O7135" s="193">
        <v>1740</v>
      </c>
      <c r="P7135" s="124" t="s">
        <v>1314</v>
      </c>
    </row>
    <row r="7136" spans="1:16" ht="51">
      <c r="A7136" s="257">
        <v>190</v>
      </c>
      <c r="B7136" s="124"/>
      <c r="C7136" s="125" t="s">
        <v>107</v>
      </c>
      <c r="D7136" s="191">
        <v>43301</v>
      </c>
      <c r="E7136" s="124" t="s">
        <v>13059</v>
      </c>
      <c r="F7136" s="124" t="s">
        <v>3</v>
      </c>
      <c r="G7136" s="124">
        <v>1641737</v>
      </c>
      <c r="H7136" s="124"/>
      <c r="I7136" s="128" t="s">
        <v>14897</v>
      </c>
      <c r="J7136" s="124"/>
      <c r="K7136" s="124"/>
      <c r="L7136" s="124"/>
      <c r="M7136" s="124"/>
      <c r="N7136" s="193">
        <v>0</v>
      </c>
      <c r="O7136" s="193">
        <v>821</v>
      </c>
      <c r="P7136" s="124" t="s">
        <v>1314</v>
      </c>
    </row>
    <row r="7137" spans="1:16" ht="63.75">
      <c r="A7137" s="257">
        <v>574</v>
      </c>
      <c r="B7137" s="124"/>
      <c r="C7137" s="125" t="s">
        <v>850</v>
      </c>
      <c r="D7137" s="191">
        <v>43301</v>
      </c>
      <c r="E7137" s="124" t="s">
        <v>13060</v>
      </c>
      <c r="F7137" s="124" t="s">
        <v>3</v>
      </c>
      <c r="G7137" s="124">
        <v>1641736</v>
      </c>
      <c r="H7137" s="124"/>
      <c r="I7137" s="128" t="s">
        <v>14898</v>
      </c>
      <c r="J7137" s="124"/>
      <c r="K7137" s="124"/>
      <c r="L7137" s="124"/>
      <c r="M7137" s="124"/>
      <c r="N7137" s="193">
        <v>0</v>
      </c>
      <c r="O7137" s="193">
        <v>12440.34</v>
      </c>
      <c r="P7137" s="124" t="s">
        <v>1314</v>
      </c>
    </row>
    <row r="7138" spans="1:16" ht="51">
      <c r="A7138" s="257">
        <v>190</v>
      </c>
      <c r="B7138" s="124"/>
      <c r="C7138" s="125" t="s">
        <v>107</v>
      </c>
      <c r="D7138" s="191">
        <v>43301</v>
      </c>
      <c r="E7138" s="124" t="s">
        <v>13061</v>
      </c>
      <c r="F7138" s="124" t="s">
        <v>3</v>
      </c>
      <c r="G7138" s="124">
        <v>1641735</v>
      </c>
      <c r="H7138" s="124"/>
      <c r="I7138" s="128" t="s">
        <v>14899</v>
      </c>
      <c r="J7138" s="124"/>
      <c r="K7138" s="124"/>
      <c r="L7138" s="124"/>
      <c r="M7138" s="124"/>
      <c r="N7138" s="193">
        <v>0</v>
      </c>
      <c r="O7138" s="193">
        <v>155</v>
      </c>
      <c r="P7138" s="124" t="s">
        <v>1314</v>
      </c>
    </row>
    <row r="7139" spans="1:16" ht="51">
      <c r="A7139" s="257">
        <v>190</v>
      </c>
      <c r="B7139" s="124"/>
      <c r="C7139" s="125" t="s">
        <v>107</v>
      </c>
      <c r="D7139" s="191">
        <v>43301</v>
      </c>
      <c r="E7139" s="124" t="s">
        <v>13062</v>
      </c>
      <c r="F7139" s="124" t="s">
        <v>3</v>
      </c>
      <c r="G7139" s="124">
        <v>1641749</v>
      </c>
      <c r="H7139" s="124"/>
      <c r="I7139" s="128" t="s">
        <v>14900</v>
      </c>
      <c r="J7139" s="124"/>
      <c r="K7139" s="124"/>
      <c r="L7139" s="124"/>
      <c r="M7139" s="124"/>
      <c r="N7139" s="193">
        <v>0</v>
      </c>
      <c r="O7139" s="193">
        <v>155</v>
      </c>
      <c r="P7139" s="124" t="s">
        <v>1314</v>
      </c>
    </row>
    <row r="7140" spans="1:16" ht="63.75">
      <c r="A7140" s="257">
        <v>190</v>
      </c>
      <c r="B7140" s="124"/>
      <c r="C7140" s="125" t="s">
        <v>107</v>
      </c>
      <c r="D7140" s="191">
        <v>43301</v>
      </c>
      <c r="E7140" s="124" t="s">
        <v>13063</v>
      </c>
      <c r="F7140" s="124" t="s">
        <v>3</v>
      </c>
      <c r="G7140" s="124">
        <v>1641750</v>
      </c>
      <c r="H7140" s="124"/>
      <c r="I7140" s="128" t="s">
        <v>14901</v>
      </c>
      <c r="J7140" s="124"/>
      <c r="K7140" s="124"/>
      <c r="L7140" s="124"/>
      <c r="M7140" s="124"/>
      <c r="N7140" s="193">
        <v>0</v>
      </c>
      <c r="O7140" s="193">
        <v>155</v>
      </c>
      <c r="P7140" s="124" t="s">
        <v>1314</v>
      </c>
    </row>
    <row r="7141" spans="1:16" ht="51">
      <c r="A7141" s="257">
        <v>290</v>
      </c>
      <c r="B7141" s="124"/>
      <c r="C7141" s="125" t="s">
        <v>793</v>
      </c>
      <c r="D7141" s="191">
        <v>43301</v>
      </c>
      <c r="E7141" s="124" t="s">
        <v>13064</v>
      </c>
      <c r="F7141" s="124" t="s">
        <v>3</v>
      </c>
      <c r="G7141" s="124">
        <v>1641751</v>
      </c>
      <c r="H7141" s="124"/>
      <c r="I7141" s="128" t="s">
        <v>14902</v>
      </c>
      <c r="J7141" s="124"/>
      <c r="K7141" s="124"/>
      <c r="L7141" s="124"/>
      <c r="M7141" s="124"/>
      <c r="N7141" s="193">
        <v>0</v>
      </c>
      <c r="O7141" s="193">
        <v>3420</v>
      </c>
      <c r="P7141" s="124" t="s">
        <v>1314</v>
      </c>
    </row>
    <row r="7142" spans="1:16" ht="51">
      <c r="A7142" s="257">
        <v>190</v>
      </c>
      <c r="B7142" s="124"/>
      <c r="C7142" s="125" t="s">
        <v>107</v>
      </c>
      <c r="D7142" s="191">
        <v>43301</v>
      </c>
      <c r="E7142" s="124" t="s">
        <v>13065</v>
      </c>
      <c r="F7142" s="124" t="s">
        <v>3</v>
      </c>
      <c r="G7142" s="124">
        <v>1641752</v>
      </c>
      <c r="H7142" s="124"/>
      <c r="I7142" s="128" t="s">
        <v>14903</v>
      </c>
      <c r="J7142" s="124"/>
      <c r="K7142" s="124"/>
      <c r="L7142" s="124"/>
      <c r="M7142" s="124"/>
      <c r="N7142" s="193">
        <v>0</v>
      </c>
      <c r="O7142" s="193">
        <v>155</v>
      </c>
      <c r="P7142" s="124" t="s">
        <v>1314</v>
      </c>
    </row>
    <row r="7143" spans="1:16" ht="51">
      <c r="A7143" s="257">
        <v>190</v>
      </c>
      <c r="B7143" s="124"/>
      <c r="C7143" s="125" t="s">
        <v>107</v>
      </c>
      <c r="D7143" s="191">
        <v>43301</v>
      </c>
      <c r="E7143" s="124" t="s">
        <v>13066</v>
      </c>
      <c r="F7143" s="124" t="s">
        <v>3</v>
      </c>
      <c r="G7143" s="124">
        <v>1641753</v>
      </c>
      <c r="H7143" s="124"/>
      <c r="I7143" s="128" t="s">
        <v>14904</v>
      </c>
      <c r="J7143" s="124"/>
      <c r="K7143" s="124"/>
      <c r="L7143" s="124"/>
      <c r="M7143" s="124"/>
      <c r="N7143" s="193">
        <v>0</v>
      </c>
      <c r="O7143" s="193">
        <v>155</v>
      </c>
      <c r="P7143" s="124" t="s">
        <v>1314</v>
      </c>
    </row>
    <row r="7144" spans="1:16" ht="51">
      <c r="A7144" s="257">
        <v>190</v>
      </c>
      <c r="B7144" s="124"/>
      <c r="C7144" s="125" t="s">
        <v>107</v>
      </c>
      <c r="D7144" s="191">
        <v>43301</v>
      </c>
      <c r="E7144" s="124" t="s">
        <v>13067</v>
      </c>
      <c r="F7144" s="124" t="s">
        <v>3</v>
      </c>
      <c r="G7144" s="124">
        <v>1641756</v>
      </c>
      <c r="H7144" s="124"/>
      <c r="I7144" s="128" t="s">
        <v>14905</v>
      </c>
      <c r="J7144" s="124"/>
      <c r="K7144" s="124"/>
      <c r="L7144" s="124"/>
      <c r="M7144" s="124"/>
      <c r="N7144" s="193">
        <v>0</v>
      </c>
      <c r="O7144" s="193">
        <v>155</v>
      </c>
      <c r="P7144" s="124" t="s">
        <v>1314</v>
      </c>
    </row>
    <row r="7145" spans="1:16" ht="51">
      <c r="A7145" s="257">
        <v>190</v>
      </c>
      <c r="B7145" s="124"/>
      <c r="C7145" s="125" t="s">
        <v>107</v>
      </c>
      <c r="D7145" s="191">
        <v>43301</v>
      </c>
      <c r="E7145" s="124" t="s">
        <v>13068</v>
      </c>
      <c r="F7145" s="124" t="s">
        <v>3</v>
      </c>
      <c r="G7145" s="124">
        <v>1641757</v>
      </c>
      <c r="H7145" s="124"/>
      <c r="I7145" s="128" t="s">
        <v>14906</v>
      </c>
      <c r="J7145" s="124"/>
      <c r="K7145" s="124"/>
      <c r="L7145" s="124"/>
      <c r="M7145" s="124"/>
      <c r="N7145" s="193">
        <v>0</v>
      </c>
      <c r="O7145" s="193">
        <v>377</v>
      </c>
      <c r="P7145" s="124" t="s">
        <v>1314</v>
      </c>
    </row>
    <row r="7146" spans="1:16" ht="51">
      <c r="A7146" s="257">
        <v>190</v>
      </c>
      <c r="B7146" s="124"/>
      <c r="C7146" s="125" t="s">
        <v>107</v>
      </c>
      <c r="D7146" s="191">
        <v>43301</v>
      </c>
      <c r="E7146" s="124" t="s">
        <v>13069</v>
      </c>
      <c r="F7146" s="124" t="s">
        <v>3</v>
      </c>
      <c r="G7146" s="124">
        <v>1641758</v>
      </c>
      <c r="H7146" s="124"/>
      <c r="I7146" s="128" t="s">
        <v>14907</v>
      </c>
      <c r="J7146" s="124"/>
      <c r="K7146" s="124"/>
      <c r="L7146" s="124"/>
      <c r="M7146" s="124"/>
      <c r="N7146" s="193">
        <v>0</v>
      </c>
      <c r="O7146" s="193">
        <v>155</v>
      </c>
      <c r="P7146" s="124" t="s">
        <v>1314</v>
      </c>
    </row>
    <row r="7147" spans="1:16" ht="51">
      <c r="A7147" s="257">
        <v>190</v>
      </c>
      <c r="B7147" s="124"/>
      <c r="C7147" s="125" t="s">
        <v>107</v>
      </c>
      <c r="D7147" s="191">
        <v>43301</v>
      </c>
      <c r="E7147" s="124" t="s">
        <v>13070</v>
      </c>
      <c r="F7147" s="124" t="s">
        <v>3</v>
      </c>
      <c r="G7147" s="124">
        <v>1641759</v>
      </c>
      <c r="H7147" s="124"/>
      <c r="I7147" s="128" t="s">
        <v>14908</v>
      </c>
      <c r="J7147" s="124"/>
      <c r="K7147" s="124"/>
      <c r="L7147" s="124"/>
      <c r="M7147" s="124"/>
      <c r="N7147" s="193">
        <v>0</v>
      </c>
      <c r="O7147" s="193">
        <v>155</v>
      </c>
      <c r="P7147" s="124" t="s">
        <v>1314</v>
      </c>
    </row>
    <row r="7148" spans="1:16" ht="51">
      <c r="A7148" s="257">
        <v>190</v>
      </c>
      <c r="B7148" s="124"/>
      <c r="C7148" s="125" t="s">
        <v>107</v>
      </c>
      <c r="D7148" s="191">
        <v>43301</v>
      </c>
      <c r="E7148" s="124" t="s">
        <v>13071</v>
      </c>
      <c r="F7148" s="124" t="s">
        <v>3</v>
      </c>
      <c r="G7148" s="124">
        <v>1641761</v>
      </c>
      <c r="H7148" s="124"/>
      <c r="I7148" s="128" t="s">
        <v>14909</v>
      </c>
      <c r="J7148" s="124"/>
      <c r="K7148" s="124"/>
      <c r="L7148" s="124"/>
      <c r="M7148" s="124"/>
      <c r="N7148" s="193">
        <v>0</v>
      </c>
      <c r="O7148" s="193">
        <v>274</v>
      </c>
      <c r="P7148" s="124" t="s">
        <v>1314</v>
      </c>
    </row>
    <row r="7149" spans="1:16" ht="51">
      <c r="A7149" s="257">
        <v>190</v>
      </c>
      <c r="B7149" s="124"/>
      <c r="C7149" s="125" t="s">
        <v>107</v>
      </c>
      <c r="D7149" s="191">
        <v>43301</v>
      </c>
      <c r="E7149" s="124" t="s">
        <v>13072</v>
      </c>
      <c r="F7149" s="124" t="s">
        <v>3</v>
      </c>
      <c r="G7149" s="124">
        <v>1641763</v>
      </c>
      <c r="H7149" s="124"/>
      <c r="I7149" s="128" t="s">
        <v>14910</v>
      </c>
      <c r="J7149" s="124"/>
      <c r="K7149" s="124"/>
      <c r="L7149" s="124"/>
      <c r="M7149" s="124"/>
      <c r="N7149" s="193">
        <v>0</v>
      </c>
      <c r="O7149" s="193">
        <v>155</v>
      </c>
      <c r="P7149" s="124" t="s">
        <v>1314</v>
      </c>
    </row>
    <row r="7150" spans="1:16" ht="51">
      <c r="A7150" s="257">
        <v>190</v>
      </c>
      <c r="B7150" s="124"/>
      <c r="C7150" s="125" t="s">
        <v>107</v>
      </c>
      <c r="D7150" s="191">
        <v>43301</v>
      </c>
      <c r="E7150" s="124" t="s">
        <v>13073</v>
      </c>
      <c r="F7150" s="124" t="s">
        <v>3</v>
      </c>
      <c r="G7150" s="124">
        <v>1641764</v>
      </c>
      <c r="H7150" s="124"/>
      <c r="I7150" s="128" t="s">
        <v>14911</v>
      </c>
      <c r="J7150" s="124"/>
      <c r="K7150" s="124"/>
      <c r="L7150" s="124"/>
      <c r="M7150" s="124"/>
      <c r="N7150" s="193">
        <v>0</v>
      </c>
      <c r="O7150" s="193">
        <v>371</v>
      </c>
      <c r="P7150" s="124" t="s">
        <v>1314</v>
      </c>
    </row>
    <row r="7151" spans="1:16" ht="51">
      <c r="A7151" s="257" t="s">
        <v>619</v>
      </c>
      <c r="B7151" s="124"/>
      <c r="C7151" s="125" t="s">
        <v>713</v>
      </c>
      <c r="D7151" s="191">
        <v>43301</v>
      </c>
      <c r="E7151" s="124" t="s">
        <v>13074</v>
      </c>
      <c r="F7151" s="124" t="s">
        <v>3</v>
      </c>
      <c r="G7151" s="124">
        <v>1641637</v>
      </c>
      <c r="H7151" s="124"/>
      <c r="I7151" s="128" t="s">
        <v>14912</v>
      </c>
      <c r="J7151" s="124"/>
      <c r="K7151" s="124"/>
      <c r="L7151" s="124"/>
      <c r="M7151" s="124"/>
      <c r="N7151" s="193">
        <v>0</v>
      </c>
      <c r="O7151" s="193">
        <v>1379.5</v>
      </c>
      <c r="P7151" s="124" t="s">
        <v>1314</v>
      </c>
    </row>
    <row r="7152" spans="1:16" ht="51">
      <c r="A7152" s="257" t="s">
        <v>619</v>
      </c>
      <c r="B7152" s="124"/>
      <c r="C7152" s="125" t="s">
        <v>713</v>
      </c>
      <c r="D7152" s="191">
        <v>43301</v>
      </c>
      <c r="E7152" s="124" t="s">
        <v>13075</v>
      </c>
      <c r="F7152" s="124" t="s">
        <v>3</v>
      </c>
      <c r="G7152" s="124">
        <v>1641642</v>
      </c>
      <c r="H7152" s="124"/>
      <c r="I7152" s="128" t="s">
        <v>14913</v>
      </c>
      <c r="J7152" s="124"/>
      <c r="K7152" s="124"/>
      <c r="L7152" s="124"/>
      <c r="M7152" s="124"/>
      <c r="N7152" s="193">
        <v>0</v>
      </c>
      <c r="O7152" s="193">
        <v>1379.5</v>
      </c>
      <c r="P7152" s="124" t="s">
        <v>1314</v>
      </c>
    </row>
    <row r="7153" spans="1:16" ht="51">
      <c r="A7153" s="257" t="s">
        <v>619</v>
      </c>
      <c r="B7153" s="124"/>
      <c r="C7153" s="125" t="s">
        <v>713</v>
      </c>
      <c r="D7153" s="191">
        <v>43301</v>
      </c>
      <c r="E7153" s="124" t="s">
        <v>13076</v>
      </c>
      <c r="F7153" s="124" t="s">
        <v>3</v>
      </c>
      <c r="G7153" s="124">
        <v>1641643</v>
      </c>
      <c r="H7153" s="124"/>
      <c r="I7153" s="128" t="s">
        <v>14914</v>
      </c>
      <c r="J7153" s="124"/>
      <c r="K7153" s="124"/>
      <c r="L7153" s="124"/>
      <c r="M7153" s="124"/>
      <c r="N7153" s="193">
        <v>0</v>
      </c>
      <c r="O7153" s="193">
        <v>1379.5</v>
      </c>
      <c r="P7153" s="124" t="s">
        <v>1314</v>
      </c>
    </row>
    <row r="7154" spans="1:16" ht="38.25">
      <c r="A7154" s="257">
        <v>35</v>
      </c>
      <c r="B7154" s="124"/>
      <c r="C7154" s="125" t="s">
        <v>696</v>
      </c>
      <c r="D7154" s="191">
        <v>43301</v>
      </c>
      <c r="E7154" s="124" t="s">
        <v>13077</v>
      </c>
      <c r="F7154" s="124" t="s">
        <v>3</v>
      </c>
      <c r="G7154" s="124">
        <v>1641645</v>
      </c>
      <c r="H7154" s="124"/>
      <c r="I7154" s="128" t="s">
        <v>14915</v>
      </c>
      <c r="J7154" s="124"/>
      <c r="K7154" s="124"/>
      <c r="L7154" s="124"/>
      <c r="M7154" s="124"/>
      <c r="N7154" s="193">
        <v>0</v>
      </c>
      <c r="O7154" s="193">
        <v>2000</v>
      </c>
      <c r="P7154" s="124" t="s">
        <v>1314</v>
      </c>
    </row>
    <row r="7155" spans="1:16" ht="38.25">
      <c r="A7155" s="257">
        <v>70</v>
      </c>
      <c r="B7155" s="124"/>
      <c r="C7155" s="125" t="s">
        <v>705</v>
      </c>
      <c r="D7155" s="191">
        <v>43301</v>
      </c>
      <c r="E7155" s="124" t="s">
        <v>13078</v>
      </c>
      <c r="F7155" s="124" t="s">
        <v>3</v>
      </c>
      <c r="G7155" s="124">
        <v>1641675</v>
      </c>
      <c r="H7155" s="124"/>
      <c r="I7155" s="128" t="s">
        <v>14916</v>
      </c>
      <c r="J7155" s="124"/>
      <c r="K7155" s="124"/>
      <c r="L7155" s="124"/>
      <c r="M7155" s="124"/>
      <c r="N7155" s="193">
        <v>0</v>
      </c>
      <c r="O7155" s="193">
        <v>0.05</v>
      </c>
      <c r="P7155" s="124" t="s">
        <v>3943</v>
      </c>
    </row>
    <row r="7156" spans="1:16" ht="63.75">
      <c r="A7156" s="257" t="s">
        <v>619</v>
      </c>
      <c r="B7156" s="124"/>
      <c r="C7156" s="125" t="s">
        <v>713</v>
      </c>
      <c r="D7156" s="191">
        <v>43301</v>
      </c>
      <c r="E7156" s="124" t="s">
        <v>13079</v>
      </c>
      <c r="F7156" s="124" t="s">
        <v>3</v>
      </c>
      <c r="G7156" s="124">
        <v>1641695</v>
      </c>
      <c r="H7156" s="124"/>
      <c r="I7156" s="128" t="s">
        <v>14917</v>
      </c>
      <c r="J7156" s="124"/>
      <c r="K7156" s="124"/>
      <c r="L7156" s="124"/>
      <c r="M7156" s="124"/>
      <c r="N7156" s="193">
        <v>0</v>
      </c>
      <c r="O7156" s="193">
        <v>570.52</v>
      </c>
      <c r="P7156" s="124" t="s">
        <v>1314</v>
      </c>
    </row>
    <row r="7157" spans="1:16" ht="63.75">
      <c r="A7157" s="257" t="s">
        <v>619</v>
      </c>
      <c r="B7157" s="124"/>
      <c r="C7157" s="125" t="s">
        <v>713</v>
      </c>
      <c r="D7157" s="191">
        <v>43301</v>
      </c>
      <c r="E7157" s="124" t="s">
        <v>13080</v>
      </c>
      <c r="F7157" s="124" t="s">
        <v>3</v>
      </c>
      <c r="G7157" s="124">
        <v>1641696</v>
      </c>
      <c r="H7157" s="124"/>
      <c r="I7157" s="128" t="s">
        <v>14918</v>
      </c>
      <c r="J7157" s="124"/>
      <c r="K7157" s="124"/>
      <c r="L7157" s="124"/>
      <c r="M7157" s="124"/>
      <c r="N7157" s="193">
        <v>0</v>
      </c>
      <c r="O7157" s="193">
        <v>485.31</v>
      </c>
      <c r="P7157" s="124" t="s">
        <v>1314</v>
      </c>
    </row>
    <row r="7158" spans="1:16" ht="63.75">
      <c r="A7158" s="257" t="s">
        <v>619</v>
      </c>
      <c r="B7158" s="124"/>
      <c r="C7158" s="125" t="s">
        <v>713</v>
      </c>
      <c r="D7158" s="191">
        <v>43301</v>
      </c>
      <c r="E7158" s="124" t="s">
        <v>13081</v>
      </c>
      <c r="F7158" s="124" t="s">
        <v>3</v>
      </c>
      <c r="G7158" s="124">
        <v>1641697</v>
      </c>
      <c r="H7158" s="124"/>
      <c r="I7158" s="128" t="s">
        <v>14919</v>
      </c>
      <c r="J7158" s="124"/>
      <c r="K7158" s="124"/>
      <c r="L7158" s="124"/>
      <c r="M7158" s="124"/>
      <c r="N7158" s="193">
        <v>0</v>
      </c>
      <c r="O7158" s="193">
        <v>933.5</v>
      </c>
      <c r="P7158" s="124" t="s">
        <v>1314</v>
      </c>
    </row>
    <row r="7159" spans="1:16" ht="63.75">
      <c r="A7159" s="257" t="s">
        <v>619</v>
      </c>
      <c r="B7159" s="124"/>
      <c r="C7159" s="125" t="s">
        <v>713</v>
      </c>
      <c r="D7159" s="191">
        <v>43301</v>
      </c>
      <c r="E7159" s="124" t="s">
        <v>13082</v>
      </c>
      <c r="F7159" s="124" t="s">
        <v>3</v>
      </c>
      <c r="G7159" s="124">
        <v>1641699</v>
      </c>
      <c r="H7159" s="124"/>
      <c r="I7159" s="128" t="s">
        <v>14920</v>
      </c>
      <c r="J7159" s="124"/>
      <c r="K7159" s="124"/>
      <c r="L7159" s="124"/>
      <c r="M7159" s="124"/>
      <c r="N7159" s="193">
        <v>0</v>
      </c>
      <c r="O7159" s="193">
        <v>46.83</v>
      </c>
      <c r="P7159" s="124" t="s">
        <v>1314</v>
      </c>
    </row>
    <row r="7160" spans="1:16" ht="63.75">
      <c r="A7160" s="257" t="s">
        <v>619</v>
      </c>
      <c r="B7160" s="124"/>
      <c r="C7160" s="125" t="s">
        <v>713</v>
      </c>
      <c r="D7160" s="191">
        <v>43301</v>
      </c>
      <c r="E7160" s="124" t="s">
        <v>13083</v>
      </c>
      <c r="F7160" s="124" t="s">
        <v>3</v>
      </c>
      <c r="G7160" s="124">
        <v>1641700</v>
      </c>
      <c r="H7160" s="124"/>
      <c r="I7160" s="128" t="s">
        <v>14921</v>
      </c>
      <c r="J7160" s="124"/>
      <c r="K7160" s="124"/>
      <c r="L7160" s="124"/>
      <c r="M7160" s="124"/>
      <c r="N7160" s="193">
        <v>0</v>
      </c>
      <c r="O7160" s="193">
        <v>5</v>
      </c>
      <c r="P7160" s="124" t="s">
        <v>1314</v>
      </c>
    </row>
    <row r="7161" spans="1:16" ht="63.75">
      <c r="A7161" s="257" t="s">
        <v>619</v>
      </c>
      <c r="B7161" s="124"/>
      <c r="C7161" s="125" t="s">
        <v>713</v>
      </c>
      <c r="D7161" s="191">
        <v>43301</v>
      </c>
      <c r="E7161" s="124" t="s">
        <v>13084</v>
      </c>
      <c r="F7161" s="124" t="s">
        <v>3</v>
      </c>
      <c r="G7161" s="124">
        <v>1641701</v>
      </c>
      <c r="H7161" s="124"/>
      <c r="I7161" s="128" t="s">
        <v>14922</v>
      </c>
      <c r="J7161" s="124"/>
      <c r="K7161" s="124"/>
      <c r="L7161" s="124"/>
      <c r="M7161" s="124"/>
      <c r="N7161" s="193">
        <v>0</v>
      </c>
      <c r="O7161" s="193">
        <v>2</v>
      </c>
      <c r="P7161" s="124" t="s">
        <v>1314</v>
      </c>
    </row>
    <row r="7162" spans="1:16" ht="63.75">
      <c r="A7162" s="257" t="s">
        <v>619</v>
      </c>
      <c r="B7162" s="124"/>
      <c r="C7162" s="125" t="s">
        <v>713</v>
      </c>
      <c r="D7162" s="191">
        <v>43301</v>
      </c>
      <c r="E7162" s="124" t="s">
        <v>13085</v>
      </c>
      <c r="F7162" s="124" t="s">
        <v>3</v>
      </c>
      <c r="G7162" s="124">
        <v>1641702</v>
      </c>
      <c r="H7162" s="124"/>
      <c r="I7162" s="128" t="s">
        <v>14923</v>
      </c>
      <c r="J7162" s="124"/>
      <c r="K7162" s="124"/>
      <c r="L7162" s="124"/>
      <c r="M7162" s="124"/>
      <c r="N7162" s="193">
        <v>0</v>
      </c>
      <c r="O7162" s="193">
        <v>4.7</v>
      </c>
      <c r="P7162" s="124" t="s">
        <v>1314</v>
      </c>
    </row>
    <row r="7163" spans="1:16" ht="51">
      <c r="A7163" s="257">
        <v>373</v>
      </c>
      <c r="B7163" s="124"/>
      <c r="C7163" s="125" t="s">
        <v>1269</v>
      </c>
      <c r="D7163" s="191">
        <v>43301</v>
      </c>
      <c r="E7163" s="124" t="s">
        <v>13086</v>
      </c>
      <c r="F7163" s="124" t="s">
        <v>3</v>
      </c>
      <c r="G7163" s="124">
        <v>1641711</v>
      </c>
      <c r="H7163" s="124"/>
      <c r="I7163" s="128" t="s">
        <v>14924</v>
      </c>
      <c r="J7163" s="124"/>
      <c r="K7163" s="124"/>
      <c r="L7163" s="124"/>
      <c r="M7163" s="124"/>
      <c r="N7163" s="193">
        <v>0</v>
      </c>
      <c r="O7163" s="193">
        <v>1940.54</v>
      </c>
      <c r="P7163" s="124" t="s">
        <v>1314</v>
      </c>
    </row>
    <row r="7164" spans="1:16" ht="51">
      <c r="A7164" s="257">
        <v>574</v>
      </c>
      <c r="B7164" s="124"/>
      <c r="C7164" s="125" t="s">
        <v>850</v>
      </c>
      <c r="D7164" s="191">
        <v>43301</v>
      </c>
      <c r="E7164" s="124" t="s">
        <v>13087</v>
      </c>
      <c r="F7164" s="124" t="s">
        <v>3</v>
      </c>
      <c r="G7164" s="124">
        <v>1641720</v>
      </c>
      <c r="H7164" s="124"/>
      <c r="I7164" s="128" t="s">
        <v>14925</v>
      </c>
      <c r="J7164" s="124"/>
      <c r="K7164" s="124"/>
      <c r="L7164" s="124"/>
      <c r="M7164" s="124"/>
      <c r="N7164" s="193">
        <v>0</v>
      </c>
      <c r="O7164" s="193">
        <v>88</v>
      </c>
      <c r="P7164" s="124" t="s">
        <v>1314</v>
      </c>
    </row>
    <row r="7165" spans="1:16" ht="63.75">
      <c r="A7165" s="257">
        <v>190</v>
      </c>
      <c r="B7165" s="124"/>
      <c r="C7165" s="125" t="s">
        <v>107</v>
      </c>
      <c r="D7165" s="191">
        <v>43301</v>
      </c>
      <c r="E7165" s="124" t="s">
        <v>13088</v>
      </c>
      <c r="F7165" s="124" t="s">
        <v>3</v>
      </c>
      <c r="G7165" s="124">
        <v>1641729</v>
      </c>
      <c r="H7165" s="124"/>
      <c r="I7165" s="128" t="s">
        <v>14926</v>
      </c>
      <c r="J7165" s="124"/>
      <c r="K7165" s="124"/>
      <c r="L7165" s="124"/>
      <c r="M7165" s="124"/>
      <c r="N7165" s="193">
        <v>0</v>
      </c>
      <c r="O7165" s="193">
        <v>599</v>
      </c>
      <c r="P7165" s="124" t="s">
        <v>1314</v>
      </c>
    </row>
    <row r="7166" spans="1:16" ht="63.75">
      <c r="A7166" s="257">
        <v>190</v>
      </c>
      <c r="B7166" s="124"/>
      <c r="C7166" s="125" t="s">
        <v>107</v>
      </c>
      <c r="D7166" s="191">
        <v>43301</v>
      </c>
      <c r="E7166" s="124" t="s">
        <v>13089</v>
      </c>
      <c r="F7166" s="124" t="s">
        <v>3</v>
      </c>
      <c r="G7166" s="124">
        <v>1641730</v>
      </c>
      <c r="H7166" s="124"/>
      <c r="I7166" s="128" t="s">
        <v>14927</v>
      </c>
      <c r="J7166" s="124"/>
      <c r="K7166" s="124"/>
      <c r="L7166" s="124"/>
      <c r="M7166" s="124"/>
      <c r="N7166" s="193">
        <v>0</v>
      </c>
      <c r="O7166" s="193">
        <v>155</v>
      </c>
      <c r="P7166" s="124" t="s">
        <v>1314</v>
      </c>
    </row>
    <row r="7167" spans="1:16" ht="63.75">
      <c r="A7167" s="257">
        <v>574</v>
      </c>
      <c r="B7167" s="124"/>
      <c r="C7167" s="125" t="s">
        <v>850</v>
      </c>
      <c r="D7167" s="191">
        <v>43301</v>
      </c>
      <c r="E7167" s="124" t="s">
        <v>13090</v>
      </c>
      <c r="F7167" s="124" t="s">
        <v>3</v>
      </c>
      <c r="G7167" s="124">
        <v>1641731</v>
      </c>
      <c r="H7167" s="124"/>
      <c r="I7167" s="128" t="s">
        <v>14928</v>
      </c>
      <c r="J7167" s="124"/>
      <c r="K7167" s="124"/>
      <c r="L7167" s="124"/>
      <c r="M7167" s="124"/>
      <c r="N7167" s="193">
        <v>0</v>
      </c>
      <c r="O7167" s="193">
        <v>3909.7400000000002</v>
      </c>
      <c r="P7167" s="124" t="s">
        <v>1314</v>
      </c>
    </row>
    <row r="7168" spans="1:16" ht="63.75">
      <c r="A7168" s="257">
        <v>190</v>
      </c>
      <c r="B7168" s="124"/>
      <c r="C7168" s="125" t="s">
        <v>107</v>
      </c>
      <c r="D7168" s="191">
        <v>43301</v>
      </c>
      <c r="E7168" s="124" t="s">
        <v>13091</v>
      </c>
      <c r="F7168" s="124" t="s">
        <v>3</v>
      </c>
      <c r="G7168" s="124">
        <v>1641732</v>
      </c>
      <c r="H7168" s="124"/>
      <c r="I7168" s="128" t="s">
        <v>14929</v>
      </c>
      <c r="J7168" s="124"/>
      <c r="K7168" s="124"/>
      <c r="L7168" s="124"/>
      <c r="M7168" s="124"/>
      <c r="N7168" s="193">
        <v>0</v>
      </c>
      <c r="O7168" s="193">
        <v>377</v>
      </c>
      <c r="P7168" s="124" t="s">
        <v>1314</v>
      </c>
    </row>
    <row r="7169" spans="1:16" ht="51">
      <c r="A7169" s="257">
        <v>190</v>
      </c>
      <c r="B7169" s="124"/>
      <c r="C7169" s="125" t="s">
        <v>107</v>
      </c>
      <c r="D7169" s="191">
        <v>43301</v>
      </c>
      <c r="E7169" s="124" t="s">
        <v>13092</v>
      </c>
      <c r="F7169" s="124" t="s">
        <v>3</v>
      </c>
      <c r="G7169" s="124">
        <v>1641734</v>
      </c>
      <c r="H7169" s="124"/>
      <c r="I7169" s="128" t="s">
        <v>14930</v>
      </c>
      <c r="J7169" s="124"/>
      <c r="K7169" s="124"/>
      <c r="L7169" s="124"/>
      <c r="M7169" s="124"/>
      <c r="N7169" s="193">
        <v>0</v>
      </c>
      <c r="O7169" s="193">
        <v>155</v>
      </c>
      <c r="P7169" s="124" t="s">
        <v>1314</v>
      </c>
    </row>
    <row r="7170" spans="1:16" ht="51">
      <c r="A7170" s="257" t="s">
        <v>619</v>
      </c>
      <c r="B7170" s="124"/>
      <c r="C7170" s="125" t="s">
        <v>713</v>
      </c>
      <c r="D7170" s="191">
        <v>43301</v>
      </c>
      <c r="E7170" s="124" t="s">
        <v>13093</v>
      </c>
      <c r="F7170" s="124" t="s">
        <v>3</v>
      </c>
      <c r="G7170" s="124">
        <v>1641868</v>
      </c>
      <c r="H7170" s="124"/>
      <c r="I7170" s="128" t="s">
        <v>14931</v>
      </c>
      <c r="J7170" s="124"/>
      <c r="K7170" s="124"/>
      <c r="L7170" s="124"/>
      <c r="M7170" s="124"/>
      <c r="N7170" s="193">
        <v>0</v>
      </c>
      <c r="O7170" s="193">
        <v>48</v>
      </c>
      <c r="P7170" s="124" t="s">
        <v>1314</v>
      </c>
    </row>
    <row r="7171" spans="1:16" ht="51">
      <c r="A7171" s="257" t="s">
        <v>619</v>
      </c>
      <c r="B7171" s="124"/>
      <c r="C7171" s="125" t="s">
        <v>713</v>
      </c>
      <c r="D7171" s="191">
        <v>43301</v>
      </c>
      <c r="E7171" s="124" t="s">
        <v>13094</v>
      </c>
      <c r="F7171" s="124" t="s">
        <v>3</v>
      </c>
      <c r="G7171" s="124">
        <v>1641872</v>
      </c>
      <c r="H7171" s="124"/>
      <c r="I7171" s="128" t="s">
        <v>14932</v>
      </c>
      <c r="J7171" s="124"/>
      <c r="K7171" s="124"/>
      <c r="L7171" s="124"/>
      <c r="M7171" s="124"/>
      <c r="N7171" s="193">
        <v>0</v>
      </c>
      <c r="O7171" s="193">
        <v>48</v>
      </c>
      <c r="P7171" s="124" t="s">
        <v>1314</v>
      </c>
    </row>
    <row r="7172" spans="1:16" ht="51">
      <c r="A7172" s="257" t="s">
        <v>619</v>
      </c>
      <c r="B7172" s="124"/>
      <c r="C7172" s="125" t="s">
        <v>713</v>
      </c>
      <c r="D7172" s="191">
        <v>43301</v>
      </c>
      <c r="E7172" s="124" t="s">
        <v>13095</v>
      </c>
      <c r="F7172" s="124" t="s">
        <v>3</v>
      </c>
      <c r="G7172" s="124">
        <v>1641873</v>
      </c>
      <c r="H7172" s="124"/>
      <c r="I7172" s="128" t="s">
        <v>14933</v>
      </c>
      <c r="J7172" s="124"/>
      <c r="K7172" s="124"/>
      <c r="L7172" s="124"/>
      <c r="M7172" s="124"/>
      <c r="N7172" s="193">
        <v>0</v>
      </c>
      <c r="O7172" s="193">
        <v>48</v>
      </c>
      <c r="P7172" s="124" t="s">
        <v>1314</v>
      </c>
    </row>
    <row r="7173" spans="1:16" ht="38.25">
      <c r="A7173" s="257">
        <v>20</v>
      </c>
      <c r="B7173" s="124"/>
      <c r="C7173" s="125" t="s">
        <v>693</v>
      </c>
      <c r="D7173" s="191">
        <v>43301</v>
      </c>
      <c r="E7173" s="124" t="s">
        <v>13096</v>
      </c>
      <c r="F7173" s="124" t="s">
        <v>3</v>
      </c>
      <c r="G7173" s="124">
        <v>1641884</v>
      </c>
      <c r="H7173" s="124"/>
      <c r="I7173" s="128" t="s">
        <v>14934</v>
      </c>
      <c r="J7173" s="124"/>
      <c r="K7173" s="124"/>
      <c r="L7173" s="124"/>
      <c r="M7173" s="124"/>
      <c r="N7173" s="193">
        <v>0</v>
      </c>
      <c r="O7173" s="193">
        <v>1525.5</v>
      </c>
      <c r="P7173" s="124" t="s">
        <v>1314</v>
      </c>
    </row>
    <row r="7174" spans="1:16" ht="51">
      <c r="A7174" s="257" t="s">
        <v>619</v>
      </c>
      <c r="B7174" s="124"/>
      <c r="C7174" s="125" t="s">
        <v>713</v>
      </c>
      <c r="D7174" s="191">
        <v>43301</v>
      </c>
      <c r="E7174" s="124" t="s">
        <v>13097</v>
      </c>
      <c r="F7174" s="124" t="s">
        <v>3</v>
      </c>
      <c r="G7174" s="124">
        <v>1641888</v>
      </c>
      <c r="H7174" s="124"/>
      <c r="I7174" s="128" t="s">
        <v>14935</v>
      </c>
      <c r="J7174" s="124"/>
      <c r="K7174" s="124"/>
      <c r="L7174" s="124"/>
      <c r="M7174" s="124"/>
      <c r="N7174" s="193">
        <v>0</v>
      </c>
      <c r="O7174" s="193">
        <v>87</v>
      </c>
      <c r="P7174" s="124" t="s">
        <v>1314</v>
      </c>
    </row>
    <row r="7175" spans="1:16" ht="51">
      <c r="A7175" s="257">
        <v>190</v>
      </c>
      <c r="B7175" s="124"/>
      <c r="C7175" s="125" t="s">
        <v>107</v>
      </c>
      <c r="D7175" s="191">
        <v>43301</v>
      </c>
      <c r="E7175" s="124" t="s">
        <v>13098</v>
      </c>
      <c r="F7175" s="124" t="s">
        <v>3</v>
      </c>
      <c r="G7175" s="124">
        <v>1641768</v>
      </c>
      <c r="H7175" s="124"/>
      <c r="I7175" s="128" t="s">
        <v>14936</v>
      </c>
      <c r="J7175" s="124"/>
      <c r="K7175" s="124"/>
      <c r="L7175" s="124"/>
      <c r="M7175" s="124"/>
      <c r="N7175" s="193">
        <v>0</v>
      </c>
      <c r="O7175" s="193">
        <v>371</v>
      </c>
      <c r="P7175" s="124" t="s">
        <v>1314</v>
      </c>
    </row>
    <row r="7176" spans="1:16" ht="51">
      <c r="A7176" s="257">
        <v>86</v>
      </c>
      <c r="B7176" s="124"/>
      <c r="C7176" s="125" t="s">
        <v>710</v>
      </c>
      <c r="D7176" s="191">
        <v>43301</v>
      </c>
      <c r="E7176" s="124" t="s">
        <v>13099</v>
      </c>
      <c r="F7176" s="124" t="s">
        <v>3</v>
      </c>
      <c r="G7176" s="124">
        <v>1641783</v>
      </c>
      <c r="H7176" s="124"/>
      <c r="I7176" s="128" t="s">
        <v>14937</v>
      </c>
      <c r="J7176" s="124"/>
      <c r="K7176" s="124"/>
      <c r="L7176" s="124"/>
      <c r="M7176" s="124"/>
      <c r="N7176" s="193">
        <v>0</v>
      </c>
      <c r="O7176" s="193">
        <v>6166.66</v>
      </c>
      <c r="P7176" s="124" t="s">
        <v>1314</v>
      </c>
    </row>
    <row r="7177" spans="1:16" ht="38.25">
      <c r="A7177" s="257">
        <v>35</v>
      </c>
      <c r="B7177" s="124"/>
      <c r="C7177" s="125" t="s">
        <v>696</v>
      </c>
      <c r="D7177" s="191">
        <v>43301</v>
      </c>
      <c r="E7177" s="124" t="s">
        <v>13100</v>
      </c>
      <c r="F7177" s="124" t="s">
        <v>3</v>
      </c>
      <c r="G7177" s="124">
        <v>1641795</v>
      </c>
      <c r="H7177" s="124"/>
      <c r="I7177" s="128" t="s">
        <v>14938</v>
      </c>
      <c r="J7177" s="124"/>
      <c r="K7177" s="124"/>
      <c r="L7177" s="124"/>
      <c r="M7177" s="124"/>
      <c r="N7177" s="193">
        <v>0</v>
      </c>
      <c r="O7177" s="193">
        <v>676.5</v>
      </c>
      <c r="P7177" s="124" t="s">
        <v>1314</v>
      </c>
    </row>
    <row r="7178" spans="1:16" ht="38.25">
      <c r="A7178" s="257">
        <v>35</v>
      </c>
      <c r="B7178" s="124"/>
      <c r="C7178" s="125" t="s">
        <v>696</v>
      </c>
      <c r="D7178" s="191">
        <v>43301</v>
      </c>
      <c r="E7178" s="124" t="s">
        <v>13101</v>
      </c>
      <c r="F7178" s="124" t="s">
        <v>3</v>
      </c>
      <c r="G7178" s="124">
        <v>1641799</v>
      </c>
      <c r="H7178" s="124"/>
      <c r="I7178" s="128" t="s">
        <v>14939</v>
      </c>
      <c r="J7178" s="124"/>
      <c r="K7178" s="124"/>
      <c r="L7178" s="124"/>
      <c r="M7178" s="124"/>
      <c r="N7178" s="193">
        <v>0</v>
      </c>
      <c r="O7178" s="193">
        <v>676.5</v>
      </c>
      <c r="P7178" s="124" t="s">
        <v>1314</v>
      </c>
    </row>
    <row r="7179" spans="1:16" ht="51">
      <c r="A7179" s="257" t="s">
        <v>619</v>
      </c>
      <c r="B7179" s="124"/>
      <c r="C7179" s="125" t="s">
        <v>713</v>
      </c>
      <c r="D7179" s="191">
        <v>43301</v>
      </c>
      <c r="E7179" s="124" t="s">
        <v>13102</v>
      </c>
      <c r="F7179" s="124" t="s">
        <v>3</v>
      </c>
      <c r="G7179" s="124">
        <v>1641800</v>
      </c>
      <c r="H7179" s="124"/>
      <c r="I7179" s="128" t="s">
        <v>14940</v>
      </c>
      <c r="J7179" s="124"/>
      <c r="K7179" s="124"/>
      <c r="L7179" s="124"/>
      <c r="M7179" s="124"/>
      <c r="N7179" s="193">
        <v>0</v>
      </c>
      <c r="O7179" s="193">
        <v>1500</v>
      </c>
      <c r="P7179" s="124" t="s">
        <v>1314</v>
      </c>
    </row>
    <row r="7180" spans="1:16" ht="51">
      <c r="A7180" s="257">
        <v>132</v>
      </c>
      <c r="B7180" s="124"/>
      <c r="C7180" s="125" t="s">
        <v>728</v>
      </c>
      <c r="D7180" s="191">
        <v>43301</v>
      </c>
      <c r="E7180" s="124" t="s">
        <v>13103</v>
      </c>
      <c r="F7180" s="124" t="s">
        <v>3</v>
      </c>
      <c r="G7180" s="124">
        <v>1641815</v>
      </c>
      <c r="H7180" s="124"/>
      <c r="I7180" s="128" t="s">
        <v>14941</v>
      </c>
      <c r="J7180" s="124"/>
      <c r="K7180" s="124"/>
      <c r="L7180" s="124"/>
      <c r="M7180" s="124"/>
      <c r="N7180" s="193">
        <v>0</v>
      </c>
      <c r="O7180" s="193">
        <v>2724.42</v>
      </c>
      <c r="P7180" s="124" t="s">
        <v>1314</v>
      </c>
    </row>
    <row r="7181" spans="1:16" ht="51">
      <c r="A7181" s="257">
        <v>132</v>
      </c>
      <c r="B7181" s="124"/>
      <c r="C7181" s="125" t="s">
        <v>728</v>
      </c>
      <c r="D7181" s="191">
        <v>43301</v>
      </c>
      <c r="E7181" s="124" t="s">
        <v>13104</v>
      </c>
      <c r="F7181" s="124" t="s">
        <v>3</v>
      </c>
      <c r="G7181" s="124">
        <v>1641828</v>
      </c>
      <c r="H7181" s="124"/>
      <c r="I7181" s="128" t="s">
        <v>14942</v>
      </c>
      <c r="J7181" s="124"/>
      <c r="K7181" s="124"/>
      <c r="L7181" s="124"/>
      <c r="M7181" s="124"/>
      <c r="N7181" s="193">
        <v>0</v>
      </c>
      <c r="O7181" s="193">
        <v>1816</v>
      </c>
      <c r="P7181" s="124" t="s">
        <v>1314</v>
      </c>
    </row>
    <row r="7182" spans="1:16" ht="51">
      <c r="A7182" s="257">
        <v>681</v>
      </c>
      <c r="B7182" s="124"/>
      <c r="C7182" s="125" t="s">
        <v>237</v>
      </c>
      <c r="D7182" s="191">
        <v>43301</v>
      </c>
      <c r="E7182" s="124" t="s">
        <v>13105</v>
      </c>
      <c r="F7182" s="124" t="s">
        <v>3</v>
      </c>
      <c r="G7182" s="124">
        <v>1641831</v>
      </c>
      <c r="H7182" s="124"/>
      <c r="I7182" s="128" t="s">
        <v>14943</v>
      </c>
      <c r="J7182" s="124"/>
      <c r="K7182" s="124"/>
      <c r="L7182" s="124"/>
      <c r="M7182" s="124"/>
      <c r="N7182" s="193">
        <v>0</v>
      </c>
      <c r="O7182" s="193">
        <v>1895.89</v>
      </c>
      <c r="P7182" s="124" t="s">
        <v>1314</v>
      </c>
    </row>
    <row r="7183" spans="1:16" ht="51">
      <c r="A7183" s="257">
        <v>681</v>
      </c>
      <c r="B7183" s="124"/>
      <c r="C7183" s="125" t="s">
        <v>237</v>
      </c>
      <c r="D7183" s="191">
        <v>43301</v>
      </c>
      <c r="E7183" s="124" t="s">
        <v>13106</v>
      </c>
      <c r="F7183" s="124" t="s">
        <v>3</v>
      </c>
      <c r="G7183" s="124">
        <v>1641832</v>
      </c>
      <c r="H7183" s="124"/>
      <c r="I7183" s="128" t="s">
        <v>14943</v>
      </c>
      <c r="J7183" s="124"/>
      <c r="K7183" s="124"/>
      <c r="L7183" s="124"/>
      <c r="M7183" s="124"/>
      <c r="N7183" s="193">
        <v>0</v>
      </c>
      <c r="O7183" s="193">
        <v>1776.57</v>
      </c>
      <c r="P7183" s="124" t="s">
        <v>1314</v>
      </c>
    </row>
    <row r="7184" spans="1:16" ht="63.75">
      <c r="A7184" s="257">
        <v>681</v>
      </c>
      <c r="B7184" s="124"/>
      <c r="C7184" s="125" t="s">
        <v>237</v>
      </c>
      <c r="D7184" s="191">
        <v>43301</v>
      </c>
      <c r="E7184" s="124" t="s">
        <v>13107</v>
      </c>
      <c r="F7184" s="124" t="s">
        <v>3</v>
      </c>
      <c r="G7184" s="124">
        <v>1641834</v>
      </c>
      <c r="H7184" s="124"/>
      <c r="I7184" s="128" t="s">
        <v>14944</v>
      </c>
      <c r="J7184" s="124"/>
      <c r="K7184" s="124"/>
      <c r="L7184" s="124"/>
      <c r="M7184" s="124"/>
      <c r="N7184" s="193">
        <v>0</v>
      </c>
      <c r="O7184" s="193">
        <v>0.02</v>
      </c>
      <c r="P7184" s="124" t="s">
        <v>1314</v>
      </c>
    </row>
    <row r="7185" spans="1:16" ht="63.75">
      <c r="A7185" s="257" t="s">
        <v>619</v>
      </c>
      <c r="B7185" s="124"/>
      <c r="C7185" s="125" t="s">
        <v>713</v>
      </c>
      <c r="D7185" s="191">
        <v>43301</v>
      </c>
      <c r="E7185" s="124" t="s">
        <v>13108</v>
      </c>
      <c r="F7185" s="124" t="s">
        <v>3</v>
      </c>
      <c r="G7185" s="124">
        <v>1641839</v>
      </c>
      <c r="H7185" s="124"/>
      <c r="I7185" s="128" t="s">
        <v>14945</v>
      </c>
      <c r="J7185" s="124"/>
      <c r="K7185" s="124"/>
      <c r="L7185" s="124"/>
      <c r="M7185" s="124"/>
      <c r="N7185" s="193">
        <v>0</v>
      </c>
      <c r="O7185" s="193">
        <v>2079.65</v>
      </c>
      <c r="P7185" s="124" t="s">
        <v>1314</v>
      </c>
    </row>
    <row r="7186" spans="1:16" ht="38.25">
      <c r="A7186" s="257">
        <v>526</v>
      </c>
      <c r="B7186" s="124"/>
      <c r="C7186" s="125" t="s">
        <v>846</v>
      </c>
      <c r="D7186" s="191">
        <v>43301</v>
      </c>
      <c r="E7186" s="124" t="s">
        <v>13109</v>
      </c>
      <c r="F7186" s="124" t="s">
        <v>3</v>
      </c>
      <c r="G7186" s="124">
        <v>1641853</v>
      </c>
      <c r="H7186" s="124"/>
      <c r="I7186" s="128" t="s">
        <v>14946</v>
      </c>
      <c r="J7186" s="124"/>
      <c r="K7186" s="124"/>
      <c r="L7186" s="124"/>
      <c r="M7186" s="124"/>
      <c r="N7186" s="193">
        <v>0</v>
      </c>
      <c r="O7186" s="193">
        <v>227</v>
      </c>
      <c r="P7186" s="124" t="s">
        <v>1314</v>
      </c>
    </row>
    <row r="7187" spans="1:16" ht="51">
      <c r="A7187" s="257">
        <v>70</v>
      </c>
      <c r="B7187" s="124"/>
      <c r="C7187" s="125" t="s">
        <v>705</v>
      </c>
      <c r="D7187" s="191">
        <v>43301</v>
      </c>
      <c r="E7187" s="124" t="s">
        <v>13110</v>
      </c>
      <c r="F7187" s="124" t="s">
        <v>3</v>
      </c>
      <c r="G7187" s="124">
        <v>1641859</v>
      </c>
      <c r="H7187" s="124"/>
      <c r="I7187" s="128" t="s">
        <v>14947</v>
      </c>
      <c r="J7187" s="124"/>
      <c r="K7187" s="124"/>
      <c r="L7187" s="124"/>
      <c r="M7187" s="124"/>
      <c r="N7187" s="193">
        <v>0</v>
      </c>
      <c r="O7187" s="193">
        <v>8500</v>
      </c>
      <c r="P7187" s="124" t="s">
        <v>1314</v>
      </c>
    </row>
    <row r="7188" spans="1:16" ht="51">
      <c r="A7188" s="257">
        <v>580</v>
      </c>
      <c r="B7188" s="124"/>
      <c r="C7188" s="125" t="s">
        <v>217</v>
      </c>
      <c r="D7188" s="191">
        <v>43301</v>
      </c>
      <c r="E7188" s="124" t="s">
        <v>13111</v>
      </c>
      <c r="F7188" s="124" t="s">
        <v>3</v>
      </c>
      <c r="G7188" s="124">
        <v>1641860</v>
      </c>
      <c r="H7188" s="124"/>
      <c r="I7188" s="128" t="s">
        <v>14948</v>
      </c>
      <c r="J7188" s="124"/>
      <c r="K7188" s="124"/>
      <c r="L7188" s="124"/>
      <c r="M7188" s="124"/>
      <c r="N7188" s="193">
        <v>0</v>
      </c>
      <c r="O7188" s="193">
        <v>5.89</v>
      </c>
      <c r="P7188" s="124" t="s">
        <v>1314</v>
      </c>
    </row>
    <row r="7189" spans="1:16" ht="38.25">
      <c r="A7189" s="257">
        <v>16</v>
      </c>
      <c r="B7189" s="124"/>
      <c r="C7189" s="125" t="s">
        <v>692</v>
      </c>
      <c r="D7189" s="191">
        <v>43301</v>
      </c>
      <c r="E7189" s="124" t="s">
        <v>13112</v>
      </c>
      <c r="F7189" s="124" t="s">
        <v>3</v>
      </c>
      <c r="G7189" s="124">
        <v>1641861</v>
      </c>
      <c r="H7189" s="124"/>
      <c r="I7189" s="128" t="s">
        <v>14949</v>
      </c>
      <c r="J7189" s="124"/>
      <c r="K7189" s="124"/>
      <c r="L7189" s="124"/>
      <c r="M7189" s="124"/>
      <c r="N7189" s="193">
        <v>0</v>
      </c>
      <c r="O7189" s="193">
        <v>58</v>
      </c>
      <c r="P7189" s="124" t="s">
        <v>1314</v>
      </c>
    </row>
    <row r="7190" spans="1:16" ht="63.75">
      <c r="A7190" s="257">
        <v>253</v>
      </c>
      <c r="B7190" s="124"/>
      <c r="C7190" s="125" t="s">
        <v>778</v>
      </c>
      <c r="D7190" s="191">
        <v>43301</v>
      </c>
      <c r="E7190" s="124" t="s">
        <v>13113</v>
      </c>
      <c r="F7190" s="124" t="s">
        <v>3</v>
      </c>
      <c r="G7190" s="124">
        <v>1641668</v>
      </c>
      <c r="H7190" s="124"/>
      <c r="I7190" s="128" t="s">
        <v>14950</v>
      </c>
      <c r="J7190" s="124"/>
      <c r="K7190" s="124"/>
      <c r="L7190" s="124"/>
      <c r="M7190" s="124"/>
      <c r="N7190" s="193">
        <v>0</v>
      </c>
      <c r="O7190" s="193">
        <v>41879.5</v>
      </c>
      <c r="P7190" s="124" t="s">
        <v>1314</v>
      </c>
    </row>
    <row r="7191" spans="1:16" ht="63.75">
      <c r="A7191" s="257">
        <v>253</v>
      </c>
      <c r="B7191" s="124"/>
      <c r="C7191" s="125" t="s">
        <v>778</v>
      </c>
      <c r="D7191" s="191">
        <v>43301</v>
      </c>
      <c r="E7191" s="124" t="s">
        <v>13114</v>
      </c>
      <c r="F7191" s="124" t="s">
        <v>3</v>
      </c>
      <c r="G7191" s="124">
        <v>1641669</v>
      </c>
      <c r="H7191" s="124"/>
      <c r="I7191" s="128" t="s">
        <v>14951</v>
      </c>
      <c r="J7191" s="124"/>
      <c r="K7191" s="124"/>
      <c r="L7191" s="124"/>
      <c r="M7191" s="124"/>
      <c r="N7191" s="193">
        <v>0</v>
      </c>
      <c r="O7191" s="193">
        <v>45528.24</v>
      </c>
      <c r="P7191" s="124" t="s">
        <v>1314</v>
      </c>
    </row>
    <row r="7192" spans="1:16" ht="63.75">
      <c r="A7192" s="257">
        <v>253</v>
      </c>
      <c r="B7192" s="124"/>
      <c r="C7192" s="125" t="s">
        <v>778</v>
      </c>
      <c r="D7192" s="191">
        <v>43301</v>
      </c>
      <c r="E7192" s="124" t="s">
        <v>13115</v>
      </c>
      <c r="F7192" s="124" t="s">
        <v>3</v>
      </c>
      <c r="G7192" s="124">
        <v>1641670</v>
      </c>
      <c r="H7192" s="124"/>
      <c r="I7192" s="128" t="s">
        <v>14952</v>
      </c>
      <c r="J7192" s="124"/>
      <c r="K7192" s="124"/>
      <c r="L7192" s="124"/>
      <c r="M7192" s="124"/>
      <c r="N7192" s="193">
        <v>0</v>
      </c>
      <c r="O7192" s="193">
        <v>210105.30000000002</v>
      </c>
      <c r="P7192" s="124" t="s">
        <v>1314</v>
      </c>
    </row>
    <row r="7193" spans="1:16" ht="63.75">
      <c r="A7193" s="257" t="s">
        <v>619</v>
      </c>
      <c r="B7193" s="124"/>
      <c r="C7193" s="125" t="s">
        <v>713</v>
      </c>
      <c r="D7193" s="191">
        <v>43301</v>
      </c>
      <c r="E7193" s="124" t="s">
        <v>13116</v>
      </c>
      <c r="F7193" s="124" t="s">
        <v>3</v>
      </c>
      <c r="G7193" s="124">
        <v>1641671</v>
      </c>
      <c r="H7193" s="124"/>
      <c r="I7193" s="128" t="s">
        <v>14953</v>
      </c>
      <c r="J7193" s="124"/>
      <c r="K7193" s="124"/>
      <c r="L7193" s="124"/>
      <c r="M7193" s="124"/>
      <c r="N7193" s="193">
        <v>0</v>
      </c>
      <c r="O7193" s="193">
        <v>24696.350000000002</v>
      </c>
      <c r="P7193" s="124" t="s">
        <v>1314</v>
      </c>
    </row>
    <row r="7194" spans="1:16" ht="51">
      <c r="A7194" s="257">
        <v>292</v>
      </c>
      <c r="B7194" s="124"/>
      <c r="C7194" s="125" t="s">
        <v>152</v>
      </c>
      <c r="D7194" s="191">
        <v>43301</v>
      </c>
      <c r="E7194" s="124" t="s">
        <v>13117</v>
      </c>
      <c r="F7194" s="124" t="s">
        <v>3</v>
      </c>
      <c r="G7194" s="124">
        <v>1641538</v>
      </c>
      <c r="H7194" s="124"/>
      <c r="I7194" s="128" t="s">
        <v>14954</v>
      </c>
      <c r="J7194" s="124"/>
      <c r="K7194" s="124"/>
      <c r="L7194" s="124"/>
      <c r="M7194" s="124"/>
      <c r="N7194" s="193">
        <v>0</v>
      </c>
      <c r="O7194" s="193">
        <v>222</v>
      </c>
      <c r="P7194" s="124" t="s">
        <v>1314</v>
      </c>
    </row>
    <row r="7195" spans="1:16" ht="51">
      <c r="A7195" s="257" t="s">
        <v>619</v>
      </c>
      <c r="B7195" s="124"/>
      <c r="C7195" s="125" t="s">
        <v>713</v>
      </c>
      <c r="D7195" s="191">
        <v>43301</v>
      </c>
      <c r="E7195" s="124" t="s">
        <v>13118</v>
      </c>
      <c r="F7195" s="124" t="s">
        <v>3</v>
      </c>
      <c r="G7195" s="124">
        <v>1641559</v>
      </c>
      <c r="H7195" s="124"/>
      <c r="I7195" s="128" t="s">
        <v>14955</v>
      </c>
      <c r="J7195" s="124"/>
      <c r="K7195" s="124"/>
      <c r="L7195" s="124"/>
      <c r="M7195" s="124"/>
      <c r="N7195" s="193">
        <v>0</v>
      </c>
      <c r="O7195" s="193">
        <v>103.87</v>
      </c>
      <c r="P7195" s="124" t="s">
        <v>1314</v>
      </c>
    </row>
    <row r="7196" spans="1:16" ht="51">
      <c r="A7196" s="257">
        <v>290</v>
      </c>
      <c r="B7196" s="124"/>
      <c r="C7196" s="125" t="s">
        <v>793</v>
      </c>
      <c r="D7196" s="191">
        <v>43301</v>
      </c>
      <c r="E7196" s="124" t="s">
        <v>13119</v>
      </c>
      <c r="F7196" s="124" t="s">
        <v>3</v>
      </c>
      <c r="G7196" s="124">
        <v>1641575</v>
      </c>
      <c r="H7196" s="124"/>
      <c r="I7196" s="128" t="s">
        <v>14956</v>
      </c>
      <c r="J7196" s="124"/>
      <c r="K7196" s="124"/>
      <c r="L7196" s="124"/>
      <c r="M7196" s="124"/>
      <c r="N7196" s="193">
        <v>0</v>
      </c>
      <c r="O7196" s="193">
        <v>131</v>
      </c>
      <c r="P7196" s="124" t="s">
        <v>1314</v>
      </c>
    </row>
    <row r="7197" spans="1:16" ht="63.75">
      <c r="A7197" s="257">
        <v>290</v>
      </c>
      <c r="B7197" s="124"/>
      <c r="C7197" s="125" t="s">
        <v>793</v>
      </c>
      <c r="D7197" s="191">
        <v>43301</v>
      </c>
      <c r="E7197" s="124" t="s">
        <v>13120</v>
      </c>
      <c r="F7197" s="124" t="s">
        <v>3</v>
      </c>
      <c r="G7197" s="124">
        <v>1641576</v>
      </c>
      <c r="H7197" s="124"/>
      <c r="I7197" s="128" t="s">
        <v>14957</v>
      </c>
      <c r="J7197" s="124"/>
      <c r="K7197" s="124"/>
      <c r="L7197" s="124"/>
      <c r="M7197" s="124"/>
      <c r="N7197" s="193">
        <v>0</v>
      </c>
      <c r="O7197" s="193">
        <v>2084.11</v>
      </c>
      <c r="P7197" s="124" t="s">
        <v>1314</v>
      </c>
    </row>
    <row r="7198" spans="1:16" ht="63.75">
      <c r="A7198" s="257">
        <v>290</v>
      </c>
      <c r="B7198" s="124"/>
      <c r="C7198" s="125" t="s">
        <v>793</v>
      </c>
      <c r="D7198" s="191">
        <v>43301</v>
      </c>
      <c r="E7198" s="124" t="s">
        <v>13121</v>
      </c>
      <c r="F7198" s="124" t="s">
        <v>3</v>
      </c>
      <c r="G7198" s="124">
        <v>1641579</v>
      </c>
      <c r="H7198" s="124"/>
      <c r="I7198" s="128" t="s">
        <v>14958</v>
      </c>
      <c r="J7198" s="124"/>
      <c r="K7198" s="124"/>
      <c r="L7198" s="124"/>
      <c r="M7198" s="124"/>
      <c r="N7198" s="193">
        <v>0</v>
      </c>
      <c r="O7198" s="193">
        <v>1098</v>
      </c>
      <c r="P7198" s="124" t="s">
        <v>1314</v>
      </c>
    </row>
    <row r="7199" spans="1:16" ht="63.75">
      <c r="A7199" s="257">
        <v>290</v>
      </c>
      <c r="B7199" s="124"/>
      <c r="C7199" s="125" t="s">
        <v>793</v>
      </c>
      <c r="D7199" s="191">
        <v>43301</v>
      </c>
      <c r="E7199" s="124" t="s">
        <v>13122</v>
      </c>
      <c r="F7199" s="124" t="s">
        <v>3</v>
      </c>
      <c r="G7199" s="124">
        <v>1641580</v>
      </c>
      <c r="H7199" s="124"/>
      <c r="I7199" s="128" t="s">
        <v>14959</v>
      </c>
      <c r="J7199" s="124"/>
      <c r="K7199" s="124"/>
      <c r="L7199" s="124"/>
      <c r="M7199" s="124"/>
      <c r="N7199" s="193">
        <v>0</v>
      </c>
      <c r="O7199" s="193">
        <v>918</v>
      </c>
      <c r="P7199" s="124" t="s">
        <v>1314</v>
      </c>
    </row>
    <row r="7200" spans="1:16" ht="51">
      <c r="A7200" s="257">
        <v>70</v>
      </c>
      <c r="B7200" s="124"/>
      <c r="C7200" s="125" t="s">
        <v>705</v>
      </c>
      <c r="D7200" s="191">
        <v>43301</v>
      </c>
      <c r="E7200" s="124" t="s">
        <v>13123</v>
      </c>
      <c r="F7200" s="124" t="s">
        <v>3</v>
      </c>
      <c r="G7200" s="124">
        <v>1641591</v>
      </c>
      <c r="H7200" s="124"/>
      <c r="I7200" s="128" t="s">
        <v>14960</v>
      </c>
      <c r="J7200" s="124"/>
      <c r="K7200" s="124"/>
      <c r="L7200" s="124"/>
      <c r="M7200" s="124"/>
      <c r="N7200" s="193">
        <v>0</v>
      </c>
      <c r="O7200" s="193">
        <v>2</v>
      </c>
      <c r="P7200" s="124" t="s">
        <v>1314</v>
      </c>
    </row>
    <row r="7201" spans="1:16" ht="51">
      <c r="A7201" s="257">
        <v>86</v>
      </c>
      <c r="B7201" s="124"/>
      <c r="C7201" s="125" t="s">
        <v>710</v>
      </c>
      <c r="D7201" s="191">
        <v>43301</v>
      </c>
      <c r="E7201" s="124" t="s">
        <v>13124</v>
      </c>
      <c r="F7201" s="124" t="s">
        <v>3</v>
      </c>
      <c r="G7201" s="124">
        <v>1641592</v>
      </c>
      <c r="H7201" s="124"/>
      <c r="I7201" s="128" t="s">
        <v>14961</v>
      </c>
      <c r="J7201" s="124"/>
      <c r="K7201" s="124"/>
      <c r="L7201" s="124"/>
      <c r="M7201" s="124"/>
      <c r="N7201" s="193">
        <v>0</v>
      </c>
      <c r="O7201" s="193">
        <v>2509.8000000000002</v>
      </c>
      <c r="P7201" s="124" t="s">
        <v>1314</v>
      </c>
    </row>
    <row r="7202" spans="1:16" ht="51">
      <c r="A7202" s="257">
        <v>86</v>
      </c>
      <c r="B7202" s="124"/>
      <c r="C7202" s="125" t="s">
        <v>710</v>
      </c>
      <c r="D7202" s="191">
        <v>43301</v>
      </c>
      <c r="E7202" s="124" t="s">
        <v>13125</v>
      </c>
      <c r="F7202" s="124" t="s">
        <v>3</v>
      </c>
      <c r="G7202" s="124">
        <v>1641594</v>
      </c>
      <c r="H7202" s="124"/>
      <c r="I7202" s="128" t="s">
        <v>14962</v>
      </c>
      <c r="J7202" s="124"/>
      <c r="K7202" s="124"/>
      <c r="L7202" s="124"/>
      <c r="M7202" s="124"/>
      <c r="N7202" s="193">
        <v>0</v>
      </c>
      <c r="O7202" s="193">
        <v>6393.2</v>
      </c>
      <c r="P7202" s="124" t="s">
        <v>1314</v>
      </c>
    </row>
    <row r="7203" spans="1:16" ht="51">
      <c r="A7203" s="257">
        <v>86</v>
      </c>
      <c r="B7203" s="124"/>
      <c r="C7203" s="125" t="s">
        <v>710</v>
      </c>
      <c r="D7203" s="191">
        <v>43301</v>
      </c>
      <c r="E7203" s="124" t="s">
        <v>13126</v>
      </c>
      <c r="F7203" s="124" t="s">
        <v>3</v>
      </c>
      <c r="G7203" s="124">
        <v>1641602</v>
      </c>
      <c r="H7203" s="124"/>
      <c r="I7203" s="128" t="s">
        <v>14963</v>
      </c>
      <c r="J7203" s="124"/>
      <c r="K7203" s="124"/>
      <c r="L7203" s="124"/>
      <c r="M7203" s="124"/>
      <c r="N7203" s="193">
        <v>0</v>
      </c>
      <c r="O7203" s="193">
        <v>618</v>
      </c>
      <c r="P7203" s="124" t="s">
        <v>1314</v>
      </c>
    </row>
    <row r="7204" spans="1:16" ht="51">
      <c r="A7204" s="257">
        <v>20</v>
      </c>
      <c r="B7204" s="124"/>
      <c r="C7204" s="125" t="s">
        <v>693</v>
      </c>
      <c r="D7204" s="191">
        <v>43301</v>
      </c>
      <c r="E7204" s="124" t="s">
        <v>13127</v>
      </c>
      <c r="F7204" s="124" t="s">
        <v>3</v>
      </c>
      <c r="G7204" s="124">
        <v>1641534</v>
      </c>
      <c r="H7204" s="124"/>
      <c r="I7204" s="128" t="s">
        <v>7464</v>
      </c>
      <c r="J7204" s="124"/>
      <c r="K7204" s="124"/>
      <c r="L7204" s="124"/>
      <c r="M7204" s="124"/>
      <c r="N7204" s="193">
        <v>0</v>
      </c>
      <c r="O7204" s="193">
        <v>168</v>
      </c>
      <c r="P7204" s="124" t="s">
        <v>1314</v>
      </c>
    </row>
    <row r="7205" spans="1:16" ht="51">
      <c r="A7205" s="257">
        <v>20</v>
      </c>
      <c r="B7205" s="124"/>
      <c r="C7205" s="125" t="s">
        <v>693</v>
      </c>
      <c r="D7205" s="191">
        <v>43301</v>
      </c>
      <c r="E7205" s="124" t="s">
        <v>13128</v>
      </c>
      <c r="F7205" s="124" t="s">
        <v>3</v>
      </c>
      <c r="G7205" s="124">
        <v>1641537</v>
      </c>
      <c r="H7205" s="124"/>
      <c r="I7205" s="128" t="s">
        <v>14964</v>
      </c>
      <c r="J7205" s="124"/>
      <c r="K7205" s="124"/>
      <c r="L7205" s="124"/>
      <c r="M7205" s="124"/>
      <c r="N7205" s="193">
        <v>0</v>
      </c>
      <c r="O7205" s="193">
        <v>8640</v>
      </c>
      <c r="P7205" s="124" t="s">
        <v>1314</v>
      </c>
    </row>
    <row r="7206" spans="1:16" ht="51">
      <c r="A7206" s="257" t="s">
        <v>619</v>
      </c>
      <c r="B7206" s="124"/>
      <c r="C7206" s="125" t="s">
        <v>713</v>
      </c>
      <c r="D7206" s="191">
        <v>43301</v>
      </c>
      <c r="E7206" s="124" t="s">
        <v>13129</v>
      </c>
      <c r="F7206" s="124" t="s">
        <v>3</v>
      </c>
      <c r="G7206" s="124">
        <v>1641542</v>
      </c>
      <c r="H7206" s="124"/>
      <c r="I7206" s="128" t="s">
        <v>14965</v>
      </c>
      <c r="J7206" s="124"/>
      <c r="K7206" s="124"/>
      <c r="L7206" s="124"/>
      <c r="M7206" s="124"/>
      <c r="N7206" s="193">
        <v>0</v>
      </c>
      <c r="O7206" s="193">
        <v>3935.65</v>
      </c>
      <c r="P7206" s="124" t="s">
        <v>1314</v>
      </c>
    </row>
    <row r="7207" spans="1:16" ht="51">
      <c r="A7207" s="257" t="s">
        <v>619</v>
      </c>
      <c r="B7207" s="124"/>
      <c r="C7207" s="125" t="s">
        <v>713</v>
      </c>
      <c r="D7207" s="191">
        <v>43301</v>
      </c>
      <c r="E7207" s="124" t="s">
        <v>13130</v>
      </c>
      <c r="F7207" s="124" t="s">
        <v>3</v>
      </c>
      <c r="G7207" s="124">
        <v>1641569</v>
      </c>
      <c r="H7207" s="124"/>
      <c r="I7207" s="128" t="s">
        <v>14966</v>
      </c>
      <c r="J7207" s="124"/>
      <c r="K7207" s="124"/>
      <c r="L7207" s="124"/>
      <c r="M7207" s="124"/>
      <c r="N7207" s="193">
        <v>0</v>
      </c>
      <c r="O7207" s="193">
        <v>260.66000000000003</v>
      </c>
      <c r="P7207" s="124" t="s">
        <v>1314</v>
      </c>
    </row>
    <row r="7208" spans="1:16" ht="51">
      <c r="A7208" s="257">
        <v>526</v>
      </c>
      <c r="B7208" s="124"/>
      <c r="C7208" s="125" t="s">
        <v>846</v>
      </c>
      <c r="D7208" s="191">
        <v>43301</v>
      </c>
      <c r="E7208" s="124" t="s">
        <v>13131</v>
      </c>
      <c r="F7208" s="124" t="s">
        <v>3</v>
      </c>
      <c r="G7208" s="124">
        <v>1641573</v>
      </c>
      <c r="H7208" s="124"/>
      <c r="I7208" s="128" t="s">
        <v>14967</v>
      </c>
      <c r="J7208" s="124"/>
      <c r="K7208" s="124"/>
      <c r="L7208" s="124"/>
      <c r="M7208" s="124"/>
      <c r="N7208" s="193">
        <v>0</v>
      </c>
      <c r="O7208" s="193">
        <v>1180</v>
      </c>
      <c r="P7208" s="124" t="s">
        <v>1314</v>
      </c>
    </row>
    <row r="7209" spans="1:16" ht="51">
      <c r="A7209" s="257" t="s">
        <v>619</v>
      </c>
      <c r="B7209" s="124"/>
      <c r="C7209" s="125" t="s">
        <v>713</v>
      </c>
      <c r="D7209" s="191">
        <v>43301</v>
      </c>
      <c r="E7209" s="124" t="s">
        <v>13132</v>
      </c>
      <c r="F7209" s="124" t="s">
        <v>3</v>
      </c>
      <c r="G7209" s="124">
        <v>1641585</v>
      </c>
      <c r="H7209" s="124"/>
      <c r="I7209" s="128" t="s">
        <v>14968</v>
      </c>
      <c r="J7209" s="124"/>
      <c r="K7209" s="124"/>
      <c r="L7209" s="124"/>
      <c r="M7209" s="124"/>
      <c r="N7209" s="193">
        <v>0</v>
      </c>
      <c r="O7209" s="193">
        <v>220</v>
      </c>
      <c r="P7209" s="124" t="s">
        <v>1314</v>
      </c>
    </row>
    <row r="7210" spans="1:16" ht="51">
      <c r="A7210" s="257" t="s">
        <v>619</v>
      </c>
      <c r="B7210" s="124"/>
      <c r="C7210" s="125" t="s">
        <v>713</v>
      </c>
      <c r="D7210" s="191">
        <v>43301</v>
      </c>
      <c r="E7210" s="124" t="s">
        <v>13133</v>
      </c>
      <c r="F7210" s="124" t="s">
        <v>3</v>
      </c>
      <c r="G7210" s="124">
        <v>1641586</v>
      </c>
      <c r="H7210" s="124"/>
      <c r="I7210" s="128" t="s">
        <v>14969</v>
      </c>
      <c r="J7210" s="124"/>
      <c r="K7210" s="124"/>
      <c r="L7210" s="124"/>
      <c r="M7210" s="124"/>
      <c r="N7210" s="193">
        <v>0</v>
      </c>
      <c r="O7210" s="193">
        <v>129</v>
      </c>
      <c r="P7210" s="124" t="s">
        <v>1314</v>
      </c>
    </row>
    <row r="7211" spans="1:16" ht="63.75">
      <c r="A7211" s="257">
        <v>512</v>
      </c>
      <c r="B7211" s="124"/>
      <c r="C7211" s="125" t="s">
        <v>840</v>
      </c>
      <c r="D7211" s="191">
        <v>43301</v>
      </c>
      <c r="E7211" s="124" t="s">
        <v>13134</v>
      </c>
      <c r="F7211" s="124" t="s">
        <v>3</v>
      </c>
      <c r="G7211" s="124">
        <v>1641595</v>
      </c>
      <c r="H7211" s="124"/>
      <c r="I7211" s="128" t="s">
        <v>14970</v>
      </c>
      <c r="J7211" s="124"/>
      <c r="K7211" s="124"/>
      <c r="L7211" s="124"/>
      <c r="M7211" s="124"/>
      <c r="N7211" s="193">
        <v>0</v>
      </c>
      <c r="O7211" s="193">
        <v>250</v>
      </c>
      <c r="P7211" s="124" t="s">
        <v>1314</v>
      </c>
    </row>
    <row r="7212" spans="1:16" ht="51">
      <c r="A7212" s="257" t="s">
        <v>619</v>
      </c>
      <c r="B7212" s="124"/>
      <c r="C7212" s="125" t="s">
        <v>713</v>
      </c>
      <c r="D7212" s="191">
        <v>43301</v>
      </c>
      <c r="E7212" s="124" t="s">
        <v>13135</v>
      </c>
      <c r="F7212" s="124" t="s">
        <v>3</v>
      </c>
      <c r="G7212" s="124">
        <v>1641605</v>
      </c>
      <c r="H7212" s="124"/>
      <c r="I7212" s="128" t="s">
        <v>14971</v>
      </c>
      <c r="J7212" s="124"/>
      <c r="K7212" s="124"/>
      <c r="L7212" s="124"/>
      <c r="M7212" s="124"/>
      <c r="N7212" s="193">
        <v>0</v>
      </c>
      <c r="O7212" s="193">
        <v>1459.33</v>
      </c>
      <c r="P7212" s="124" t="s">
        <v>1314</v>
      </c>
    </row>
    <row r="7213" spans="1:16" ht="51">
      <c r="A7213" s="257" t="s">
        <v>619</v>
      </c>
      <c r="B7213" s="124"/>
      <c r="C7213" s="125" t="s">
        <v>713</v>
      </c>
      <c r="D7213" s="191">
        <v>43301</v>
      </c>
      <c r="E7213" s="124" t="s">
        <v>13136</v>
      </c>
      <c r="F7213" s="124" t="s">
        <v>3</v>
      </c>
      <c r="G7213" s="124">
        <v>1641616</v>
      </c>
      <c r="H7213" s="124"/>
      <c r="I7213" s="128" t="s">
        <v>14972</v>
      </c>
      <c r="J7213" s="124"/>
      <c r="K7213" s="124"/>
      <c r="L7213" s="124"/>
      <c r="M7213" s="124"/>
      <c r="N7213" s="193">
        <v>0</v>
      </c>
      <c r="O7213" s="193">
        <v>0.68</v>
      </c>
      <c r="P7213" s="124" t="s">
        <v>1314</v>
      </c>
    </row>
    <row r="7214" spans="1:16" ht="51">
      <c r="A7214" s="257" t="s">
        <v>619</v>
      </c>
      <c r="B7214" s="124"/>
      <c r="C7214" s="125" t="s">
        <v>713</v>
      </c>
      <c r="D7214" s="191">
        <v>43301</v>
      </c>
      <c r="E7214" s="124" t="s">
        <v>13137</v>
      </c>
      <c r="F7214" s="124" t="s">
        <v>3</v>
      </c>
      <c r="G7214" s="124">
        <v>1641621</v>
      </c>
      <c r="H7214" s="124"/>
      <c r="I7214" s="128" t="s">
        <v>14973</v>
      </c>
      <c r="J7214" s="124"/>
      <c r="K7214" s="124"/>
      <c r="L7214" s="124"/>
      <c r="M7214" s="124"/>
      <c r="N7214" s="193">
        <v>0</v>
      </c>
      <c r="O7214" s="193">
        <v>2687</v>
      </c>
      <c r="P7214" s="124" t="s">
        <v>1314</v>
      </c>
    </row>
    <row r="7215" spans="1:16" ht="51">
      <c r="A7215" s="257" t="s">
        <v>619</v>
      </c>
      <c r="B7215" s="124"/>
      <c r="C7215" s="125" t="s">
        <v>713</v>
      </c>
      <c r="D7215" s="191">
        <v>43301</v>
      </c>
      <c r="E7215" s="124" t="s">
        <v>13138</v>
      </c>
      <c r="F7215" s="124" t="s">
        <v>3</v>
      </c>
      <c r="G7215" s="124">
        <v>1641623</v>
      </c>
      <c r="H7215" s="124"/>
      <c r="I7215" s="128" t="s">
        <v>14974</v>
      </c>
      <c r="J7215" s="124"/>
      <c r="K7215" s="124"/>
      <c r="L7215" s="124"/>
      <c r="M7215" s="124"/>
      <c r="N7215" s="193">
        <v>0</v>
      </c>
      <c r="O7215" s="193">
        <v>2190</v>
      </c>
      <c r="P7215" s="124" t="s">
        <v>1314</v>
      </c>
    </row>
    <row r="7216" spans="1:16" ht="51">
      <c r="A7216" s="257" t="s">
        <v>622</v>
      </c>
      <c r="B7216" s="124"/>
      <c r="C7216" s="125" t="s">
        <v>715</v>
      </c>
      <c r="D7216" s="191">
        <v>43301</v>
      </c>
      <c r="E7216" s="124" t="s">
        <v>13139</v>
      </c>
      <c r="F7216" s="124" t="s">
        <v>1256</v>
      </c>
      <c r="G7216" s="124">
        <v>179565</v>
      </c>
      <c r="H7216" s="124"/>
      <c r="I7216" s="128" t="s">
        <v>14975</v>
      </c>
      <c r="J7216" s="124"/>
      <c r="K7216" s="124"/>
      <c r="L7216" s="124"/>
      <c r="M7216" s="124"/>
      <c r="N7216" s="193">
        <v>0</v>
      </c>
      <c r="O7216" s="193">
        <v>71151.45</v>
      </c>
      <c r="P7216" s="124" t="s">
        <v>1314</v>
      </c>
    </row>
    <row r="7217" spans="1:16" ht="51">
      <c r="A7217" s="257">
        <v>10</v>
      </c>
      <c r="B7217" s="124"/>
      <c r="C7217" s="125" t="s">
        <v>690</v>
      </c>
      <c r="D7217" s="191">
        <v>43301</v>
      </c>
      <c r="E7217" s="124" t="s">
        <v>13140</v>
      </c>
      <c r="F7217" s="124" t="s">
        <v>6</v>
      </c>
      <c r="G7217" s="124">
        <v>788747</v>
      </c>
      <c r="H7217" s="124"/>
      <c r="I7217" s="128" t="s">
        <v>14976</v>
      </c>
      <c r="J7217" s="124"/>
      <c r="K7217" s="124"/>
      <c r="L7217" s="124"/>
      <c r="M7217" s="124"/>
      <c r="N7217" s="193">
        <v>0</v>
      </c>
      <c r="O7217" s="193">
        <v>191087.29</v>
      </c>
      <c r="P7217" s="124" t="s">
        <v>1314</v>
      </c>
    </row>
    <row r="7218" spans="1:16" ht="63.75">
      <c r="A7218" s="257">
        <v>10</v>
      </c>
      <c r="B7218" s="124"/>
      <c r="C7218" s="125" t="s">
        <v>690</v>
      </c>
      <c r="D7218" s="191">
        <v>43301</v>
      </c>
      <c r="E7218" s="124" t="s">
        <v>13141</v>
      </c>
      <c r="F7218" s="124" t="s">
        <v>6</v>
      </c>
      <c r="G7218" s="124">
        <v>789337</v>
      </c>
      <c r="H7218" s="124"/>
      <c r="I7218" s="128" t="s">
        <v>14977</v>
      </c>
      <c r="J7218" s="124"/>
      <c r="K7218" s="124"/>
      <c r="L7218" s="124"/>
      <c r="M7218" s="124"/>
      <c r="N7218" s="193">
        <v>0</v>
      </c>
      <c r="O7218" s="193">
        <v>7093.24</v>
      </c>
      <c r="P7218" s="124" t="s">
        <v>1314</v>
      </c>
    </row>
    <row r="7219" spans="1:16" ht="51">
      <c r="A7219" s="257">
        <v>340</v>
      </c>
      <c r="B7219" s="124"/>
      <c r="C7219" s="125" t="s">
        <v>814</v>
      </c>
      <c r="D7219" s="191">
        <v>43301</v>
      </c>
      <c r="E7219" s="124" t="s">
        <v>13142</v>
      </c>
      <c r="F7219" s="124" t="s">
        <v>6</v>
      </c>
      <c r="G7219" s="124">
        <v>789339</v>
      </c>
      <c r="H7219" s="124"/>
      <c r="I7219" s="128" t="s">
        <v>14978</v>
      </c>
      <c r="J7219" s="124"/>
      <c r="K7219" s="124"/>
      <c r="L7219" s="124"/>
      <c r="M7219" s="124"/>
      <c r="N7219" s="193">
        <v>0</v>
      </c>
      <c r="O7219" s="193">
        <v>24553.59</v>
      </c>
      <c r="P7219" s="124" t="s">
        <v>1314</v>
      </c>
    </row>
    <row r="7220" spans="1:16" ht="76.5">
      <c r="A7220" s="257">
        <v>373</v>
      </c>
      <c r="B7220" s="124"/>
      <c r="C7220" s="125" t="s">
        <v>1269</v>
      </c>
      <c r="D7220" s="191">
        <v>43301</v>
      </c>
      <c r="E7220" s="124" t="s">
        <v>13143</v>
      </c>
      <c r="F7220" s="124" t="s">
        <v>1315</v>
      </c>
      <c r="G7220" s="124">
        <v>179591</v>
      </c>
      <c r="H7220" s="124"/>
      <c r="I7220" s="128" t="s">
        <v>14979</v>
      </c>
      <c r="J7220" s="124"/>
      <c r="K7220" s="124"/>
      <c r="L7220" s="124"/>
      <c r="M7220" s="124"/>
      <c r="N7220" s="193">
        <v>0</v>
      </c>
      <c r="O7220" s="193">
        <v>12434431.699999999</v>
      </c>
      <c r="P7220" s="124" t="s">
        <v>1314</v>
      </c>
    </row>
    <row r="7221" spans="1:16" ht="76.5">
      <c r="A7221" s="257" t="s">
        <v>620</v>
      </c>
      <c r="B7221" s="124"/>
      <c r="C7221" s="125" t="s">
        <v>714</v>
      </c>
      <c r="D7221" s="191">
        <v>43301</v>
      </c>
      <c r="E7221" s="124" t="s">
        <v>13144</v>
      </c>
      <c r="F7221" s="124" t="s">
        <v>6</v>
      </c>
      <c r="G7221" s="124">
        <v>1000166</v>
      </c>
      <c r="H7221" s="124"/>
      <c r="I7221" s="128" t="s">
        <v>14980</v>
      </c>
      <c r="J7221" s="124"/>
      <c r="K7221" s="124"/>
      <c r="L7221" s="124"/>
      <c r="M7221" s="124"/>
      <c r="N7221" s="193">
        <v>0</v>
      </c>
      <c r="O7221" s="193">
        <v>40000</v>
      </c>
      <c r="P7221" s="124" t="s">
        <v>1314</v>
      </c>
    </row>
    <row r="7222" spans="1:16" ht="63.75">
      <c r="A7222" s="257">
        <v>25</v>
      </c>
      <c r="B7222" s="124"/>
      <c r="C7222" s="125" t="s">
        <v>694</v>
      </c>
      <c r="D7222" s="191">
        <v>43301</v>
      </c>
      <c r="E7222" s="124" t="s">
        <v>13145</v>
      </c>
      <c r="F7222" s="124" t="s">
        <v>6</v>
      </c>
      <c r="G7222" s="124">
        <v>1000212</v>
      </c>
      <c r="H7222" s="124"/>
      <c r="I7222" s="128" t="s">
        <v>14981</v>
      </c>
      <c r="J7222" s="124"/>
      <c r="K7222" s="124"/>
      <c r="L7222" s="124"/>
      <c r="M7222" s="124"/>
      <c r="N7222" s="193">
        <v>0</v>
      </c>
      <c r="O7222" s="193">
        <v>355.08</v>
      </c>
      <c r="P7222" s="124" t="s">
        <v>1314</v>
      </c>
    </row>
    <row r="7223" spans="1:16" ht="51">
      <c r="A7223" s="257">
        <v>41</v>
      </c>
      <c r="B7223" s="124"/>
      <c r="C7223" s="125" t="s">
        <v>697</v>
      </c>
      <c r="D7223" s="191">
        <v>43301</v>
      </c>
      <c r="E7223" s="124" t="s">
        <v>13146</v>
      </c>
      <c r="F7223" s="124" t="s">
        <v>6</v>
      </c>
      <c r="G7223" s="124">
        <v>927571</v>
      </c>
      <c r="H7223" s="124"/>
      <c r="I7223" s="128" t="s">
        <v>14982</v>
      </c>
      <c r="J7223" s="124"/>
      <c r="K7223" s="124"/>
      <c r="L7223" s="124"/>
      <c r="M7223" s="124"/>
      <c r="N7223" s="193">
        <v>0</v>
      </c>
      <c r="O7223" s="193">
        <v>84564</v>
      </c>
      <c r="P7223" s="124" t="s">
        <v>1314</v>
      </c>
    </row>
    <row r="7224" spans="1:16" ht="38.25">
      <c r="A7224" s="257">
        <v>117</v>
      </c>
      <c r="B7224" s="124"/>
      <c r="C7224" s="125" t="s">
        <v>722</v>
      </c>
      <c r="D7224" s="191">
        <v>43301</v>
      </c>
      <c r="E7224" s="124" t="s">
        <v>13147</v>
      </c>
      <c r="F7224" s="124" t="s">
        <v>11</v>
      </c>
      <c r="G7224" s="124">
        <v>927542</v>
      </c>
      <c r="H7224" s="124"/>
      <c r="I7224" s="128" t="s">
        <v>14983</v>
      </c>
      <c r="J7224" s="124"/>
      <c r="K7224" s="124"/>
      <c r="L7224" s="124"/>
      <c r="M7224" s="124"/>
      <c r="N7224" s="193">
        <v>50</v>
      </c>
      <c r="O7224" s="193">
        <v>0</v>
      </c>
      <c r="P7224" s="124" t="s">
        <v>1314</v>
      </c>
    </row>
    <row r="7225" spans="1:16" ht="76.5">
      <c r="A7225" s="257">
        <v>597</v>
      </c>
      <c r="B7225" s="124"/>
      <c r="C7225" s="125" t="s">
        <v>3556</v>
      </c>
      <c r="D7225" s="191">
        <v>43301</v>
      </c>
      <c r="E7225" s="124" t="s">
        <v>13148</v>
      </c>
      <c r="F7225" s="124" t="s">
        <v>11</v>
      </c>
      <c r="G7225" s="124">
        <v>927567</v>
      </c>
      <c r="H7225" s="124"/>
      <c r="I7225" s="128" t="s">
        <v>14984</v>
      </c>
      <c r="J7225" s="124"/>
      <c r="K7225" s="124"/>
      <c r="L7225" s="124"/>
      <c r="M7225" s="124"/>
      <c r="N7225" s="193">
        <v>2969.07</v>
      </c>
      <c r="O7225" s="193">
        <v>0</v>
      </c>
      <c r="P7225" s="124" t="s">
        <v>1314</v>
      </c>
    </row>
    <row r="7226" spans="1:16" ht="51">
      <c r="A7226" s="257">
        <v>513</v>
      </c>
      <c r="B7226" s="124"/>
      <c r="C7226" s="125" t="s">
        <v>201</v>
      </c>
      <c r="D7226" s="191">
        <v>43301</v>
      </c>
      <c r="E7226" s="124" t="s">
        <v>13149</v>
      </c>
      <c r="F7226" s="124" t="s">
        <v>11</v>
      </c>
      <c r="G7226" s="124">
        <v>927594</v>
      </c>
      <c r="H7226" s="124"/>
      <c r="I7226" s="128" t="s">
        <v>14985</v>
      </c>
      <c r="J7226" s="124"/>
      <c r="K7226" s="124"/>
      <c r="L7226" s="124"/>
      <c r="M7226" s="124"/>
      <c r="N7226" s="193">
        <v>50</v>
      </c>
      <c r="O7226" s="193">
        <v>0</v>
      </c>
      <c r="P7226" s="124" t="s">
        <v>1314</v>
      </c>
    </row>
    <row r="7227" spans="1:16" ht="51">
      <c r="A7227" s="257">
        <v>513</v>
      </c>
      <c r="B7227" s="124"/>
      <c r="C7227" s="125" t="s">
        <v>201</v>
      </c>
      <c r="D7227" s="191">
        <v>43301</v>
      </c>
      <c r="E7227" s="124" t="s">
        <v>13150</v>
      </c>
      <c r="F7227" s="124" t="s">
        <v>11</v>
      </c>
      <c r="G7227" s="124">
        <v>927596</v>
      </c>
      <c r="H7227" s="124"/>
      <c r="I7227" s="128" t="s">
        <v>14986</v>
      </c>
      <c r="J7227" s="124"/>
      <c r="K7227" s="124"/>
      <c r="L7227" s="124"/>
      <c r="M7227" s="124"/>
      <c r="N7227" s="193">
        <v>50</v>
      </c>
      <c r="O7227" s="193">
        <v>0</v>
      </c>
      <c r="P7227" s="124" t="s">
        <v>1314</v>
      </c>
    </row>
    <row r="7228" spans="1:16" ht="76.5">
      <c r="A7228" s="257">
        <v>132</v>
      </c>
      <c r="B7228" s="124"/>
      <c r="C7228" s="125" t="s">
        <v>728</v>
      </c>
      <c r="D7228" s="191">
        <v>43301</v>
      </c>
      <c r="E7228" s="124" t="s">
        <v>13151</v>
      </c>
      <c r="F7228" s="124" t="s">
        <v>11</v>
      </c>
      <c r="G7228" s="124">
        <v>927597</v>
      </c>
      <c r="H7228" s="124"/>
      <c r="I7228" s="128" t="s">
        <v>14987</v>
      </c>
      <c r="J7228" s="124"/>
      <c r="K7228" s="124"/>
      <c r="L7228" s="124"/>
      <c r="M7228" s="124"/>
      <c r="N7228" s="193">
        <v>270</v>
      </c>
      <c r="O7228" s="193">
        <v>0</v>
      </c>
      <c r="P7228" s="124" t="s">
        <v>1314</v>
      </c>
    </row>
    <row r="7229" spans="1:16" ht="51">
      <c r="A7229" s="257">
        <v>10</v>
      </c>
      <c r="B7229" s="124"/>
      <c r="C7229" s="125" t="s">
        <v>690</v>
      </c>
      <c r="D7229" s="191">
        <v>43301</v>
      </c>
      <c r="E7229" s="124" t="s">
        <v>13152</v>
      </c>
      <c r="F7229" s="124" t="s">
        <v>11</v>
      </c>
      <c r="G7229" s="124">
        <v>927602</v>
      </c>
      <c r="H7229" s="124"/>
      <c r="I7229" s="128" t="s">
        <v>14988</v>
      </c>
      <c r="J7229" s="124"/>
      <c r="K7229" s="124"/>
      <c r="L7229" s="124"/>
      <c r="M7229" s="124"/>
      <c r="N7229" s="193">
        <v>50</v>
      </c>
      <c r="O7229" s="193">
        <v>0</v>
      </c>
      <c r="P7229" s="124" t="s">
        <v>1314</v>
      </c>
    </row>
    <row r="7230" spans="1:16" ht="76.5">
      <c r="A7230" s="257">
        <v>25</v>
      </c>
      <c r="B7230" s="124"/>
      <c r="C7230" s="125" t="s">
        <v>694</v>
      </c>
      <c r="D7230" s="191">
        <v>43301</v>
      </c>
      <c r="E7230" s="124" t="s">
        <v>13153</v>
      </c>
      <c r="F7230" s="124" t="s">
        <v>1315</v>
      </c>
      <c r="G7230" s="124">
        <v>179569</v>
      </c>
      <c r="H7230" s="124"/>
      <c r="I7230" s="128" t="s">
        <v>14989</v>
      </c>
      <c r="J7230" s="124"/>
      <c r="K7230" s="124"/>
      <c r="L7230" s="124"/>
      <c r="M7230" s="124"/>
      <c r="N7230" s="193">
        <v>399227.42</v>
      </c>
      <c r="O7230" s="193">
        <v>0</v>
      </c>
      <c r="P7230" s="124" t="s">
        <v>1314</v>
      </c>
    </row>
    <row r="7231" spans="1:16" ht="76.5">
      <c r="A7231" s="257">
        <v>25</v>
      </c>
      <c r="B7231" s="124"/>
      <c r="C7231" s="125" t="s">
        <v>694</v>
      </c>
      <c r="D7231" s="191">
        <v>43301</v>
      </c>
      <c r="E7231" s="124" t="s">
        <v>13153</v>
      </c>
      <c r="F7231" s="124" t="s">
        <v>1315</v>
      </c>
      <c r="G7231" s="124">
        <v>179566</v>
      </c>
      <c r="H7231" s="124"/>
      <c r="I7231" s="128" t="s">
        <v>14990</v>
      </c>
      <c r="J7231" s="124"/>
      <c r="K7231" s="124"/>
      <c r="L7231" s="124"/>
      <c r="M7231" s="124"/>
      <c r="N7231" s="193">
        <v>694252.93</v>
      </c>
      <c r="O7231" s="193">
        <v>0</v>
      </c>
      <c r="P7231" s="124" t="s">
        <v>1314</v>
      </c>
    </row>
    <row r="7232" spans="1:16" ht="76.5">
      <c r="A7232" s="257">
        <v>25</v>
      </c>
      <c r="B7232" s="124"/>
      <c r="C7232" s="125" t="s">
        <v>694</v>
      </c>
      <c r="D7232" s="191">
        <v>43301</v>
      </c>
      <c r="E7232" s="124" t="s">
        <v>13153</v>
      </c>
      <c r="F7232" s="124" t="s">
        <v>1315</v>
      </c>
      <c r="G7232" s="124">
        <v>179564</v>
      </c>
      <c r="H7232" s="124"/>
      <c r="I7232" s="128" t="s">
        <v>14991</v>
      </c>
      <c r="J7232" s="124"/>
      <c r="K7232" s="124"/>
      <c r="L7232" s="124"/>
      <c r="M7232" s="124"/>
      <c r="N7232" s="193">
        <v>964387.2</v>
      </c>
      <c r="O7232" s="193">
        <v>0</v>
      </c>
      <c r="P7232" s="124" t="s">
        <v>1314</v>
      </c>
    </row>
    <row r="7233" spans="1:16" ht="89.25">
      <c r="A7233" s="257">
        <v>25</v>
      </c>
      <c r="B7233" s="124"/>
      <c r="C7233" s="125" t="s">
        <v>694</v>
      </c>
      <c r="D7233" s="191">
        <v>43301</v>
      </c>
      <c r="E7233" s="124" t="s">
        <v>13153</v>
      </c>
      <c r="F7233" s="124" t="s">
        <v>1315</v>
      </c>
      <c r="G7233" s="124">
        <v>179563</v>
      </c>
      <c r="H7233" s="124"/>
      <c r="I7233" s="128" t="s">
        <v>14992</v>
      </c>
      <c r="J7233" s="124"/>
      <c r="K7233" s="124"/>
      <c r="L7233" s="124"/>
      <c r="M7233" s="124"/>
      <c r="N7233" s="193">
        <v>917510.78</v>
      </c>
      <c r="O7233" s="193">
        <v>0</v>
      </c>
      <c r="P7233" s="124" t="s">
        <v>1314</v>
      </c>
    </row>
    <row r="7234" spans="1:16" ht="76.5">
      <c r="A7234" s="257">
        <v>25</v>
      </c>
      <c r="B7234" s="124"/>
      <c r="C7234" s="125" t="s">
        <v>694</v>
      </c>
      <c r="D7234" s="191">
        <v>43301</v>
      </c>
      <c r="E7234" s="124" t="s">
        <v>13153</v>
      </c>
      <c r="F7234" s="124" t="s">
        <v>1315</v>
      </c>
      <c r="G7234" s="124">
        <v>179561</v>
      </c>
      <c r="H7234" s="124"/>
      <c r="I7234" s="128" t="s">
        <v>14993</v>
      </c>
      <c r="J7234" s="124"/>
      <c r="K7234" s="124"/>
      <c r="L7234" s="124"/>
      <c r="M7234" s="124"/>
      <c r="N7234" s="193">
        <v>468990.52</v>
      </c>
      <c r="O7234" s="193">
        <v>0</v>
      </c>
      <c r="P7234" s="124" t="s">
        <v>1314</v>
      </c>
    </row>
    <row r="7235" spans="1:16" ht="76.5">
      <c r="A7235" s="257">
        <v>25</v>
      </c>
      <c r="B7235" s="124"/>
      <c r="C7235" s="125" t="s">
        <v>694</v>
      </c>
      <c r="D7235" s="191">
        <v>43301</v>
      </c>
      <c r="E7235" s="124" t="s">
        <v>13153</v>
      </c>
      <c r="F7235" s="124" t="s">
        <v>1315</v>
      </c>
      <c r="G7235" s="124">
        <v>179546</v>
      </c>
      <c r="H7235" s="124"/>
      <c r="I7235" s="128" t="s">
        <v>14994</v>
      </c>
      <c r="J7235" s="124"/>
      <c r="K7235" s="124"/>
      <c r="L7235" s="124"/>
      <c r="M7235" s="124"/>
      <c r="N7235" s="193">
        <v>183606.01</v>
      </c>
      <c r="O7235" s="193">
        <v>0</v>
      </c>
      <c r="P7235" s="124" t="s">
        <v>1314</v>
      </c>
    </row>
    <row r="7236" spans="1:16" ht="89.25">
      <c r="A7236" s="257">
        <v>25</v>
      </c>
      <c r="B7236" s="124"/>
      <c r="C7236" s="125" t="s">
        <v>694</v>
      </c>
      <c r="D7236" s="191">
        <v>43301</v>
      </c>
      <c r="E7236" s="124" t="s">
        <v>13153</v>
      </c>
      <c r="F7236" s="124" t="s">
        <v>1315</v>
      </c>
      <c r="G7236" s="124">
        <v>179545</v>
      </c>
      <c r="H7236" s="124"/>
      <c r="I7236" s="128" t="s">
        <v>14995</v>
      </c>
      <c r="J7236" s="124"/>
      <c r="K7236" s="124"/>
      <c r="L7236" s="124"/>
      <c r="M7236" s="124"/>
      <c r="N7236" s="193">
        <v>93797.07</v>
      </c>
      <c r="O7236" s="193">
        <v>0</v>
      </c>
      <c r="P7236" s="124" t="s">
        <v>1314</v>
      </c>
    </row>
    <row r="7237" spans="1:16" ht="89.25">
      <c r="A7237" s="257">
        <v>25</v>
      </c>
      <c r="B7237" s="124"/>
      <c r="C7237" s="125" t="s">
        <v>694</v>
      </c>
      <c r="D7237" s="191">
        <v>43301</v>
      </c>
      <c r="E7237" s="124" t="s">
        <v>13153</v>
      </c>
      <c r="F7237" s="124" t="s">
        <v>1315</v>
      </c>
      <c r="G7237" s="124">
        <v>179544</v>
      </c>
      <c r="H7237" s="124"/>
      <c r="I7237" s="128" t="s">
        <v>14996</v>
      </c>
      <c r="J7237" s="124"/>
      <c r="K7237" s="124"/>
      <c r="L7237" s="124"/>
      <c r="M7237" s="124"/>
      <c r="N7237" s="193">
        <v>205212.46</v>
      </c>
      <c r="O7237" s="193">
        <v>0</v>
      </c>
      <c r="P7237" s="124" t="s">
        <v>1314</v>
      </c>
    </row>
    <row r="7238" spans="1:16" ht="76.5">
      <c r="A7238" s="257">
        <v>25</v>
      </c>
      <c r="B7238" s="124"/>
      <c r="C7238" s="125" t="s">
        <v>694</v>
      </c>
      <c r="D7238" s="191">
        <v>43301</v>
      </c>
      <c r="E7238" s="124" t="s">
        <v>13154</v>
      </c>
      <c r="F7238" s="124" t="s">
        <v>1315</v>
      </c>
      <c r="G7238" s="124">
        <v>179547</v>
      </c>
      <c r="H7238" s="124"/>
      <c r="I7238" s="128" t="s">
        <v>14997</v>
      </c>
      <c r="J7238" s="124"/>
      <c r="K7238" s="124"/>
      <c r="L7238" s="124"/>
      <c r="M7238" s="124"/>
      <c r="N7238" s="193">
        <v>999115.72</v>
      </c>
      <c r="O7238" s="193">
        <v>0</v>
      </c>
      <c r="P7238" s="124" t="s">
        <v>1314</v>
      </c>
    </row>
    <row r="7239" spans="1:16" ht="76.5">
      <c r="A7239" s="257">
        <v>25</v>
      </c>
      <c r="B7239" s="124"/>
      <c r="C7239" s="125" t="s">
        <v>694</v>
      </c>
      <c r="D7239" s="191">
        <v>43301</v>
      </c>
      <c r="E7239" s="124" t="s">
        <v>13153</v>
      </c>
      <c r="F7239" s="124" t="s">
        <v>1315</v>
      </c>
      <c r="G7239" s="124">
        <v>179543</v>
      </c>
      <c r="H7239" s="124"/>
      <c r="I7239" s="128" t="s">
        <v>14998</v>
      </c>
      <c r="J7239" s="124"/>
      <c r="K7239" s="124"/>
      <c r="L7239" s="124"/>
      <c r="M7239" s="124"/>
      <c r="N7239" s="193">
        <v>226182.39999999999</v>
      </c>
      <c r="O7239" s="193">
        <v>0</v>
      </c>
      <c r="P7239" s="124" t="s">
        <v>1314</v>
      </c>
    </row>
    <row r="7240" spans="1:16" ht="76.5">
      <c r="A7240" s="257">
        <v>25</v>
      </c>
      <c r="B7240" s="124"/>
      <c r="C7240" s="125" t="s">
        <v>694</v>
      </c>
      <c r="D7240" s="191">
        <v>43301</v>
      </c>
      <c r="E7240" s="124" t="s">
        <v>13153</v>
      </c>
      <c r="F7240" s="124" t="s">
        <v>1315</v>
      </c>
      <c r="G7240" s="124">
        <v>179567</v>
      </c>
      <c r="H7240" s="124"/>
      <c r="I7240" s="128" t="s">
        <v>14999</v>
      </c>
      <c r="J7240" s="124"/>
      <c r="K7240" s="124"/>
      <c r="L7240" s="124"/>
      <c r="M7240" s="124"/>
      <c r="N7240" s="193">
        <v>424368.39</v>
      </c>
      <c r="O7240" s="193">
        <v>0</v>
      </c>
      <c r="P7240" s="124" t="s">
        <v>1314</v>
      </c>
    </row>
    <row r="7241" spans="1:16" ht="89.25">
      <c r="A7241" s="257">
        <v>25</v>
      </c>
      <c r="B7241" s="124"/>
      <c r="C7241" s="125" t="s">
        <v>694</v>
      </c>
      <c r="D7241" s="191">
        <v>43301</v>
      </c>
      <c r="E7241" s="124" t="s">
        <v>13153</v>
      </c>
      <c r="F7241" s="124" t="s">
        <v>1315</v>
      </c>
      <c r="G7241" s="124">
        <v>179525</v>
      </c>
      <c r="H7241" s="124"/>
      <c r="I7241" s="128" t="s">
        <v>15000</v>
      </c>
      <c r="J7241" s="124"/>
      <c r="K7241" s="124"/>
      <c r="L7241" s="124"/>
      <c r="M7241" s="124"/>
      <c r="N7241" s="193">
        <v>898708.9</v>
      </c>
      <c r="O7241" s="193">
        <v>0</v>
      </c>
      <c r="P7241" s="124" t="s">
        <v>1314</v>
      </c>
    </row>
    <row r="7242" spans="1:16" ht="76.5">
      <c r="A7242" s="257">
        <v>25</v>
      </c>
      <c r="B7242" s="124"/>
      <c r="C7242" s="125" t="s">
        <v>694</v>
      </c>
      <c r="D7242" s="191">
        <v>43301</v>
      </c>
      <c r="E7242" s="124" t="s">
        <v>13153</v>
      </c>
      <c r="F7242" s="124" t="s">
        <v>1315</v>
      </c>
      <c r="G7242" s="124">
        <v>179542</v>
      </c>
      <c r="H7242" s="124"/>
      <c r="I7242" s="128" t="s">
        <v>15001</v>
      </c>
      <c r="J7242" s="124"/>
      <c r="K7242" s="124"/>
      <c r="L7242" s="124"/>
      <c r="M7242" s="124"/>
      <c r="N7242" s="193">
        <v>532666.56999999995</v>
      </c>
      <c r="O7242" s="193">
        <v>0</v>
      </c>
      <c r="P7242" s="124" t="s">
        <v>1314</v>
      </c>
    </row>
    <row r="7243" spans="1:16" ht="89.25">
      <c r="A7243" s="257">
        <v>25</v>
      </c>
      <c r="B7243" s="124"/>
      <c r="C7243" s="125" t="s">
        <v>694</v>
      </c>
      <c r="D7243" s="191">
        <v>43301</v>
      </c>
      <c r="E7243" s="124" t="s">
        <v>13153</v>
      </c>
      <c r="F7243" s="124" t="s">
        <v>1315</v>
      </c>
      <c r="G7243" s="124">
        <v>179570</v>
      </c>
      <c r="H7243" s="124"/>
      <c r="I7243" s="128" t="s">
        <v>15002</v>
      </c>
      <c r="J7243" s="124"/>
      <c r="K7243" s="124"/>
      <c r="L7243" s="124"/>
      <c r="M7243" s="124"/>
      <c r="N7243" s="193">
        <v>335865.51</v>
      </c>
      <c r="O7243" s="193">
        <v>0</v>
      </c>
      <c r="P7243" s="124" t="s">
        <v>1314</v>
      </c>
    </row>
    <row r="7244" spans="1:16" ht="76.5">
      <c r="A7244" s="257">
        <v>25</v>
      </c>
      <c r="B7244" s="124"/>
      <c r="C7244" s="125" t="s">
        <v>694</v>
      </c>
      <c r="D7244" s="191">
        <v>43301</v>
      </c>
      <c r="E7244" s="124" t="s">
        <v>13153</v>
      </c>
      <c r="F7244" s="124" t="s">
        <v>1315</v>
      </c>
      <c r="G7244" s="124">
        <v>179568</v>
      </c>
      <c r="H7244" s="124"/>
      <c r="I7244" s="128" t="s">
        <v>15003</v>
      </c>
      <c r="J7244" s="124"/>
      <c r="K7244" s="124"/>
      <c r="L7244" s="124"/>
      <c r="M7244" s="124"/>
      <c r="N7244" s="193">
        <v>645764.16</v>
      </c>
      <c r="O7244" s="193">
        <v>0</v>
      </c>
      <c r="P7244" s="124" t="s">
        <v>1314</v>
      </c>
    </row>
    <row r="7245" spans="1:16" ht="76.5">
      <c r="A7245" s="257">
        <v>25</v>
      </c>
      <c r="B7245" s="124"/>
      <c r="C7245" s="125" t="s">
        <v>694</v>
      </c>
      <c r="D7245" s="191">
        <v>43301</v>
      </c>
      <c r="E7245" s="124" t="s">
        <v>13154</v>
      </c>
      <c r="F7245" s="124" t="s">
        <v>1315</v>
      </c>
      <c r="G7245" s="124">
        <v>179550</v>
      </c>
      <c r="H7245" s="124"/>
      <c r="I7245" s="128" t="s">
        <v>15004</v>
      </c>
      <c r="J7245" s="124"/>
      <c r="K7245" s="124"/>
      <c r="L7245" s="124"/>
      <c r="M7245" s="124"/>
      <c r="N7245" s="193">
        <v>816569.74</v>
      </c>
      <c r="O7245" s="193">
        <v>0</v>
      </c>
      <c r="P7245" s="124" t="s">
        <v>1314</v>
      </c>
    </row>
    <row r="7246" spans="1:16" ht="76.5">
      <c r="A7246" s="257">
        <v>25</v>
      </c>
      <c r="B7246" s="124"/>
      <c r="C7246" s="125" t="s">
        <v>694</v>
      </c>
      <c r="D7246" s="191">
        <v>43301</v>
      </c>
      <c r="E7246" s="124" t="s">
        <v>13154</v>
      </c>
      <c r="F7246" s="124" t="s">
        <v>1315</v>
      </c>
      <c r="G7246" s="124">
        <v>179551</v>
      </c>
      <c r="H7246" s="124"/>
      <c r="I7246" s="128" t="s">
        <v>15005</v>
      </c>
      <c r="J7246" s="124"/>
      <c r="K7246" s="124"/>
      <c r="L7246" s="124"/>
      <c r="M7246" s="124"/>
      <c r="N7246" s="193">
        <v>330735.34000000003</v>
      </c>
      <c r="O7246" s="193">
        <v>0</v>
      </c>
      <c r="P7246" s="124" t="s">
        <v>1314</v>
      </c>
    </row>
    <row r="7247" spans="1:16" ht="76.5">
      <c r="A7247" s="257">
        <v>25</v>
      </c>
      <c r="B7247" s="124"/>
      <c r="C7247" s="125" t="s">
        <v>694</v>
      </c>
      <c r="D7247" s="191">
        <v>43301</v>
      </c>
      <c r="E7247" s="124" t="s">
        <v>13154</v>
      </c>
      <c r="F7247" s="124" t="s">
        <v>1315</v>
      </c>
      <c r="G7247" s="124">
        <v>179548</v>
      </c>
      <c r="H7247" s="124"/>
      <c r="I7247" s="128" t="s">
        <v>15006</v>
      </c>
      <c r="J7247" s="124"/>
      <c r="K7247" s="124"/>
      <c r="L7247" s="124"/>
      <c r="M7247" s="124"/>
      <c r="N7247" s="193">
        <v>540947.61</v>
      </c>
      <c r="O7247" s="193">
        <v>0</v>
      </c>
      <c r="P7247" s="124" t="s">
        <v>1314</v>
      </c>
    </row>
    <row r="7248" spans="1:16" ht="76.5">
      <c r="A7248" s="257">
        <v>25</v>
      </c>
      <c r="B7248" s="124"/>
      <c r="C7248" s="125" t="s">
        <v>694</v>
      </c>
      <c r="D7248" s="191">
        <v>43301</v>
      </c>
      <c r="E7248" s="124" t="s">
        <v>13154</v>
      </c>
      <c r="F7248" s="124" t="s">
        <v>1315</v>
      </c>
      <c r="G7248" s="124">
        <v>179549</v>
      </c>
      <c r="H7248" s="124"/>
      <c r="I7248" s="128" t="s">
        <v>15007</v>
      </c>
      <c r="J7248" s="124"/>
      <c r="K7248" s="124"/>
      <c r="L7248" s="124"/>
      <c r="M7248" s="124"/>
      <c r="N7248" s="193">
        <v>1142874.5</v>
      </c>
      <c r="O7248" s="193">
        <v>0</v>
      </c>
      <c r="P7248" s="124" t="s">
        <v>1314</v>
      </c>
    </row>
    <row r="7249" spans="1:16" ht="76.5">
      <c r="A7249" s="257">
        <v>25</v>
      </c>
      <c r="B7249" s="124"/>
      <c r="C7249" s="125" t="s">
        <v>694</v>
      </c>
      <c r="D7249" s="191">
        <v>43301</v>
      </c>
      <c r="E7249" s="124" t="s">
        <v>13154</v>
      </c>
      <c r="F7249" s="124" t="s">
        <v>1315</v>
      </c>
      <c r="G7249" s="124">
        <v>179559</v>
      </c>
      <c r="H7249" s="124"/>
      <c r="I7249" s="128" t="s">
        <v>15008</v>
      </c>
      <c r="J7249" s="124"/>
      <c r="K7249" s="124"/>
      <c r="L7249" s="124"/>
      <c r="M7249" s="124"/>
      <c r="N7249" s="193">
        <v>406415.01</v>
      </c>
      <c r="O7249" s="193">
        <v>0</v>
      </c>
      <c r="P7249" s="124" t="s">
        <v>1314</v>
      </c>
    </row>
    <row r="7250" spans="1:16" ht="76.5">
      <c r="A7250" s="257">
        <v>25</v>
      </c>
      <c r="B7250" s="124"/>
      <c r="C7250" s="125" t="s">
        <v>694</v>
      </c>
      <c r="D7250" s="191">
        <v>43301</v>
      </c>
      <c r="E7250" s="124" t="s">
        <v>13154</v>
      </c>
      <c r="F7250" s="124" t="s">
        <v>1315</v>
      </c>
      <c r="G7250" s="124">
        <v>179556</v>
      </c>
      <c r="H7250" s="124"/>
      <c r="I7250" s="128" t="s">
        <v>15009</v>
      </c>
      <c r="J7250" s="124"/>
      <c r="K7250" s="124"/>
      <c r="L7250" s="124"/>
      <c r="M7250" s="124"/>
      <c r="N7250" s="193">
        <v>285279.02</v>
      </c>
      <c r="O7250" s="193">
        <v>0</v>
      </c>
      <c r="P7250" s="124" t="s">
        <v>1314</v>
      </c>
    </row>
    <row r="7251" spans="1:16" ht="76.5">
      <c r="A7251" s="257">
        <v>25</v>
      </c>
      <c r="B7251" s="124"/>
      <c r="C7251" s="125" t="s">
        <v>694</v>
      </c>
      <c r="D7251" s="191">
        <v>43301</v>
      </c>
      <c r="E7251" s="124" t="s">
        <v>13154</v>
      </c>
      <c r="F7251" s="124" t="s">
        <v>1315</v>
      </c>
      <c r="G7251" s="124">
        <v>179558</v>
      </c>
      <c r="H7251" s="124"/>
      <c r="I7251" s="128" t="s">
        <v>15010</v>
      </c>
      <c r="J7251" s="124"/>
      <c r="K7251" s="124"/>
      <c r="L7251" s="124"/>
      <c r="M7251" s="124"/>
      <c r="N7251" s="193">
        <v>389177.72</v>
      </c>
      <c r="O7251" s="193">
        <v>0</v>
      </c>
      <c r="P7251" s="124" t="s">
        <v>1314</v>
      </c>
    </row>
    <row r="7252" spans="1:16" ht="89.25">
      <c r="A7252" s="257">
        <v>25</v>
      </c>
      <c r="B7252" s="124"/>
      <c r="C7252" s="125" t="s">
        <v>694</v>
      </c>
      <c r="D7252" s="191">
        <v>43301</v>
      </c>
      <c r="E7252" s="124" t="s">
        <v>13154</v>
      </c>
      <c r="F7252" s="124" t="s">
        <v>1315</v>
      </c>
      <c r="G7252" s="124">
        <v>179553</v>
      </c>
      <c r="H7252" s="124"/>
      <c r="I7252" s="128" t="s">
        <v>15011</v>
      </c>
      <c r="J7252" s="124"/>
      <c r="K7252" s="124"/>
      <c r="L7252" s="124"/>
      <c r="M7252" s="124"/>
      <c r="N7252" s="193">
        <v>266796.31</v>
      </c>
      <c r="O7252" s="193">
        <v>0</v>
      </c>
      <c r="P7252" s="124" t="s">
        <v>1314</v>
      </c>
    </row>
    <row r="7253" spans="1:16" ht="89.25">
      <c r="A7253" s="257">
        <v>25</v>
      </c>
      <c r="B7253" s="124"/>
      <c r="C7253" s="125" t="s">
        <v>694</v>
      </c>
      <c r="D7253" s="191">
        <v>43301</v>
      </c>
      <c r="E7253" s="124" t="s">
        <v>13154</v>
      </c>
      <c r="F7253" s="124" t="s">
        <v>1315</v>
      </c>
      <c r="G7253" s="124">
        <v>179557</v>
      </c>
      <c r="H7253" s="124"/>
      <c r="I7253" s="128" t="s">
        <v>15012</v>
      </c>
      <c r="J7253" s="124"/>
      <c r="K7253" s="124"/>
      <c r="L7253" s="124"/>
      <c r="M7253" s="124"/>
      <c r="N7253" s="193">
        <v>28421.35</v>
      </c>
      <c r="O7253" s="193">
        <v>0</v>
      </c>
      <c r="P7253" s="124" t="s">
        <v>1314</v>
      </c>
    </row>
    <row r="7254" spans="1:16" ht="76.5">
      <c r="A7254" s="257">
        <v>25</v>
      </c>
      <c r="B7254" s="124"/>
      <c r="C7254" s="125" t="s">
        <v>694</v>
      </c>
      <c r="D7254" s="191">
        <v>43301</v>
      </c>
      <c r="E7254" s="124" t="s">
        <v>13155</v>
      </c>
      <c r="F7254" s="124" t="s">
        <v>1315</v>
      </c>
      <c r="G7254" s="124">
        <v>179523</v>
      </c>
      <c r="H7254" s="124"/>
      <c r="I7254" s="128" t="s">
        <v>15013</v>
      </c>
      <c r="J7254" s="124"/>
      <c r="K7254" s="124"/>
      <c r="L7254" s="124"/>
      <c r="M7254" s="124"/>
      <c r="N7254" s="193">
        <v>670475.51</v>
      </c>
      <c r="O7254" s="193">
        <v>0</v>
      </c>
      <c r="P7254" s="124" t="s">
        <v>1314</v>
      </c>
    </row>
    <row r="7255" spans="1:16" ht="76.5">
      <c r="A7255" s="257">
        <v>25</v>
      </c>
      <c r="B7255" s="124"/>
      <c r="C7255" s="125" t="s">
        <v>694</v>
      </c>
      <c r="D7255" s="191">
        <v>43301</v>
      </c>
      <c r="E7255" s="124" t="s">
        <v>13156</v>
      </c>
      <c r="F7255" s="124" t="s">
        <v>1315</v>
      </c>
      <c r="G7255" s="124">
        <v>179533</v>
      </c>
      <c r="H7255" s="124"/>
      <c r="I7255" s="128" t="s">
        <v>15014</v>
      </c>
      <c r="J7255" s="124"/>
      <c r="K7255" s="124"/>
      <c r="L7255" s="124"/>
      <c r="M7255" s="124"/>
      <c r="N7255" s="193">
        <v>316744.23</v>
      </c>
      <c r="O7255" s="193">
        <v>0</v>
      </c>
      <c r="P7255" s="124" t="s">
        <v>1314</v>
      </c>
    </row>
    <row r="7256" spans="1:16" ht="76.5">
      <c r="A7256" s="257">
        <v>25</v>
      </c>
      <c r="B7256" s="124"/>
      <c r="C7256" s="125" t="s">
        <v>694</v>
      </c>
      <c r="D7256" s="191">
        <v>43301</v>
      </c>
      <c r="E7256" s="124" t="s">
        <v>13156</v>
      </c>
      <c r="F7256" s="124" t="s">
        <v>1315</v>
      </c>
      <c r="G7256" s="124">
        <v>179537</v>
      </c>
      <c r="H7256" s="124"/>
      <c r="I7256" s="128" t="s">
        <v>15015</v>
      </c>
      <c r="J7256" s="124"/>
      <c r="K7256" s="124"/>
      <c r="L7256" s="124"/>
      <c r="M7256" s="124"/>
      <c r="N7256" s="193">
        <v>251972.41</v>
      </c>
      <c r="O7256" s="193">
        <v>0</v>
      </c>
      <c r="P7256" s="124" t="s">
        <v>1314</v>
      </c>
    </row>
    <row r="7257" spans="1:16" ht="76.5">
      <c r="A7257" s="257">
        <v>25</v>
      </c>
      <c r="B7257" s="124"/>
      <c r="C7257" s="125" t="s">
        <v>694</v>
      </c>
      <c r="D7257" s="191">
        <v>43301</v>
      </c>
      <c r="E7257" s="124" t="s">
        <v>13156</v>
      </c>
      <c r="F7257" s="124" t="s">
        <v>1315</v>
      </c>
      <c r="G7257" s="124">
        <v>179536</v>
      </c>
      <c r="H7257" s="124"/>
      <c r="I7257" s="128" t="s">
        <v>15016</v>
      </c>
      <c r="J7257" s="124"/>
      <c r="K7257" s="124"/>
      <c r="L7257" s="124"/>
      <c r="M7257" s="124"/>
      <c r="N7257" s="193">
        <v>375158.79</v>
      </c>
      <c r="O7257" s="193">
        <v>0</v>
      </c>
      <c r="P7257" s="124" t="s">
        <v>1314</v>
      </c>
    </row>
    <row r="7258" spans="1:16" ht="76.5">
      <c r="A7258" s="257">
        <v>25</v>
      </c>
      <c r="B7258" s="124"/>
      <c r="C7258" s="125" t="s">
        <v>694</v>
      </c>
      <c r="D7258" s="191">
        <v>43301</v>
      </c>
      <c r="E7258" s="124" t="s">
        <v>13156</v>
      </c>
      <c r="F7258" s="124" t="s">
        <v>1315</v>
      </c>
      <c r="G7258" s="124">
        <v>179541</v>
      </c>
      <c r="H7258" s="124"/>
      <c r="I7258" s="128" t="s">
        <v>15017</v>
      </c>
      <c r="J7258" s="124"/>
      <c r="K7258" s="124"/>
      <c r="L7258" s="124"/>
      <c r="M7258" s="124"/>
      <c r="N7258" s="193">
        <v>938256.97</v>
      </c>
      <c r="O7258" s="193">
        <v>0</v>
      </c>
      <c r="P7258" s="124" t="s">
        <v>1314</v>
      </c>
    </row>
    <row r="7259" spans="1:16" ht="89.25">
      <c r="A7259" s="257">
        <v>25</v>
      </c>
      <c r="B7259" s="124"/>
      <c r="C7259" s="125" t="s">
        <v>694</v>
      </c>
      <c r="D7259" s="191">
        <v>43301</v>
      </c>
      <c r="E7259" s="124" t="s">
        <v>13156</v>
      </c>
      <c r="F7259" s="124" t="s">
        <v>1315</v>
      </c>
      <c r="G7259" s="124">
        <v>179532</v>
      </c>
      <c r="H7259" s="124"/>
      <c r="I7259" s="128" t="s">
        <v>15018</v>
      </c>
      <c r="J7259" s="124"/>
      <c r="K7259" s="124"/>
      <c r="L7259" s="124"/>
      <c r="M7259" s="124"/>
      <c r="N7259" s="193">
        <v>30453.360000000001</v>
      </c>
      <c r="O7259" s="193">
        <v>0</v>
      </c>
      <c r="P7259" s="124" t="s">
        <v>1314</v>
      </c>
    </row>
    <row r="7260" spans="1:16" ht="89.25">
      <c r="A7260" s="257">
        <v>25</v>
      </c>
      <c r="B7260" s="124"/>
      <c r="C7260" s="125" t="s">
        <v>694</v>
      </c>
      <c r="D7260" s="191">
        <v>43301</v>
      </c>
      <c r="E7260" s="124" t="s">
        <v>13156</v>
      </c>
      <c r="F7260" s="124" t="s">
        <v>1315</v>
      </c>
      <c r="G7260" s="124">
        <v>179531</v>
      </c>
      <c r="H7260" s="124"/>
      <c r="I7260" s="128" t="s">
        <v>15019</v>
      </c>
      <c r="J7260" s="124"/>
      <c r="K7260" s="124"/>
      <c r="L7260" s="124"/>
      <c r="M7260" s="124"/>
      <c r="N7260" s="193">
        <v>159199.16</v>
      </c>
      <c r="O7260" s="193">
        <v>0</v>
      </c>
      <c r="P7260" s="124" t="s">
        <v>1314</v>
      </c>
    </row>
    <row r="7261" spans="1:16" ht="76.5">
      <c r="A7261" s="257">
        <v>25</v>
      </c>
      <c r="B7261" s="124"/>
      <c r="C7261" s="125" t="s">
        <v>694</v>
      </c>
      <c r="D7261" s="191">
        <v>43301</v>
      </c>
      <c r="E7261" s="124" t="s">
        <v>13156</v>
      </c>
      <c r="F7261" s="124" t="s">
        <v>1315</v>
      </c>
      <c r="G7261" s="124">
        <v>179539</v>
      </c>
      <c r="H7261" s="124"/>
      <c r="I7261" s="128" t="s">
        <v>15020</v>
      </c>
      <c r="J7261" s="124"/>
      <c r="K7261" s="124"/>
      <c r="L7261" s="124"/>
      <c r="M7261" s="124"/>
      <c r="N7261" s="193">
        <v>444478.2</v>
      </c>
      <c r="O7261" s="193">
        <v>0</v>
      </c>
      <c r="P7261" s="124" t="s">
        <v>1314</v>
      </c>
    </row>
    <row r="7262" spans="1:16" ht="89.25">
      <c r="A7262" s="257">
        <v>25</v>
      </c>
      <c r="B7262" s="124"/>
      <c r="C7262" s="125" t="s">
        <v>694</v>
      </c>
      <c r="D7262" s="191">
        <v>43301</v>
      </c>
      <c r="E7262" s="124" t="s">
        <v>13156</v>
      </c>
      <c r="F7262" s="124" t="s">
        <v>1315</v>
      </c>
      <c r="G7262" s="124">
        <v>179511</v>
      </c>
      <c r="H7262" s="124"/>
      <c r="I7262" s="128" t="s">
        <v>15021</v>
      </c>
      <c r="J7262" s="124"/>
      <c r="K7262" s="124"/>
      <c r="L7262" s="124"/>
      <c r="M7262" s="124"/>
      <c r="N7262" s="193">
        <v>122905</v>
      </c>
      <c r="O7262" s="193">
        <v>0</v>
      </c>
      <c r="P7262" s="124" t="s">
        <v>1314</v>
      </c>
    </row>
    <row r="7263" spans="1:16" ht="76.5">
      <c r="A7263" s="257">
        <v>25</v>
      </c>
      <c r="B7263" s="124"/>
      <c r="C7263" s="125" t="s">
        <v>694</v>
      </c>
      <c r="D7263" s="191">
        <v>43301</v>
      </c>
      <c r="E7263" s="124" t="s">
        <v>13156</v>
      </c>
      <c r="F7263" s="124" t="s">
        <v>1315</v>
      </c>
      <c r="G7263" s="124">
        <v>179538</v>
      </c>
      <c r="H7263" s="124"/>
      <c r="I7263" s="128" t="s">
        <v>15022</v>
      </c>
      <c r="J7263" s="124"/>
      <c r="K7263" s="124"/>
      <c r="L7263" s="124"/>
      <c r="M7263" s="124"/>
      <c r="N7263" s="193">
        <v>214326.48</v>
      </c>
      <c r="O7263" s="193">
        <v>0</v>
      </c>
      <c r="P7263" s="124" t="s">
        <v>1314</v>
      </c>
    </row>
    <row r="7264" spans="1:16" ht="76.5">
      <c r="A7264" s="257">
        <v>25</v>
      </c>
      <c r="B7264" s="124"/>
      <c r="C7264" s="125" t="s">
        <v>694</v>
      </c>
      <c r="D7264" s="191">
        <v>43301</v>
      </c>
      <c r="E7264" s="124" t="s">
        <v>13156</v>
      </c>
      <c r="F7264" s="124" t="s">
        <v>1315</v>
      </c>
      <c r="G7264" s="124">
        <v>179534</v>
      </c>
      <c r="H7264" s="124"/>
      <c r="I7264" s="128" t="s">
        <v>15023</v>
      </c>
      <c r="J7264" s="124"/>
      <c r="K7264" s="124"/>
      <c r="L7264" s="124"/>
      <c r="M7264" s="124"/>
      <c r="N7264" s="193">
        <v>1373510.54</v>
      </c>
      <c r="O7264" s="193">
        <v>0</v>
      </c>
      <c r="P7264" s="124" t="s">
        <v>1314</v>
      </c>
    </row>
    <row r="7265" spans="1:16" ht="76.5">
      <c r="A7265" s="257">
        <v>25</v>
      </c>
      <c r="B7265" s="124"/>
      <c r="C7265" s="125" t="s">
        <v>694</v>
      </c>
      <c r="D7265" s="191">
        <v>43301</v>
      </c>
      <c r="E7265" s="124" t="s">
        <v>13156</v>
      </c>
      <c r="F7265" s="124" t="s">
        <v>1315</v>
      </c>
      <c r="G7265" s="124">
        <v>179535</v>
      </c>
      <c r="H7265" s="124"/>
      <c r="I7265" s="128" t="s">
        <v>15024</v>
      </c>
      <c r="J7265" s="124"/>
      <c r="K7265" s="124"/>
      <c r="L7265" s="124"/>
      <c r="M7265" s="124"/>
      <c r="N7265" s="193">
        <v>752919.41</v>
      </c>
      <c r="O7265" s="193">
        <v>0</v>
      </c>
      <c r="P7265" s="124" t="s">
        <v>1314</v>
      </c>
    </row>
    <row r="7266" spans="1:16" ht="76.5">
      <c r="A7266" s="257">
        <v>25</v>
      </c>
      <c r="B7266" s="124"/>
      <c r="C7266" s="125" t="s">
        <v>694</v>
      </c>
      <c r="D7266" s="191">
        <v>43301</v>
      </c>
      <c r="E7266" s="124" t="s">
        <v>13156</v>
      </c>
      <c r="F7266" s="124" t="s">
        <v>1315</v>
      </c>
      <c r="G7266" s="124">
        <v>179520</v>
      </c>
      <c r="H7266" s="124"/>
      <c r="I7266" s="128" t="s">
        <v>15025</v>
      </c>
      <c r="J7266" s="124"/>
      <c r="K7266" s="124"/>
      <c r="L7266" s="124"/>
      <c r="M7266" s="124"/>
      <c r="N7266" s="193">
        <v>627615.85</v>
      </c>
      <c r="O7266" s="193">
        <v>0</v>
      </c>
      <c r="P7266" s="124" t="s">
        <v>1314</v>
      </c>
    </row>
    <row r="7267" spans="1:16" ht="89.25">
      <c r="A7267" s="257">
        <v>25</v>
      </c>
      <c r="B7267" s="124"/>
      <c r="C7267" s="125" t="s">
        <v>694</v>
      </c>
      <c r="D7267" s="191">
        <v>43301</v>
      </c>
      <c r="E7267" s="124" t="s">
        <v>13156</v>
      </c>
      <c r="F7267" s="124" t="s">
        <v>1315</v>
      </c>
      <c r="G7267" s="124">
        <v>179518</v>
      </c>
      <c r="H7267" s="124"/>
      <c r="I7267" s="128" t="s">
        <v>15026</v>
      </c>
      <c r="J7267" s="124"/>
      <c r="K7267" s="124"/>
      <c r="L7267" s="124"/>
      <c r="M7267" s="124"/>
      <c r="N7267" s="193">
        <v>254737.7</v>
      </c>
      <c r="O7267" s="193">
        <v>0</v>
      </c>
      <c r="P7267" s="124" t="s">
        <v>1314</v>
      </c>
    </row>
    <row r="7268" spans="1:16" ht="76.5">
      <c r="A7268" s="257">
        <v>25</v>
      </c>
      <c r="B7268" s="124"/>
      <c r="C7268" s="125" t="s">
        <v>694</v>
      </c>
      <c r="D7268" s="191">
        <v>43301</v>
      </c>
      <c r="E7268" s="124" t="s">
        <v>13156</v>
      </c>
      <c r="F7268" s="124" t="s">
        <v>1315</v>
      </c>
      <c r="G7268" s="124">
        <v>179540</v>
      </c>
      <c r="H7268" s="124"/>
      <c r="I7268" s="128" t="s">
        <v>15027</v>
      </c>
      <c r="J7268" s="124"/>
      <c r="K7268" s="124"/>
      <c r="L7268" s="124"/>
      <c r="M7268" s="124"/>
      <c r="N7268" s="193">
        <v>229464.71</v>
      </c>
      <c r="O7268" s="193">
        <v>0</v>
      </c>
      <c r="P7268" s="124" t="s">
        <v>1314</v>
      </c>
    </row>
    <row r="7269" spans="1:16" ht="51">
      <c r="A7269" s="257">
        <v>10</v>
      </c>
      <c r="B7269" s="124"/>
      <c r="C7269" s="125" t="s">
        <v>690</v>
      </c>
      <c r="D7269" s="191">
        <v>43301</v>
      </c>
      <c r="E7269" s="124" t="s">
        <v>13157</v>
      </c>
      <c r="F7269" s="124" t="s">
        <v>15</v>
      </c>
      <c r="G7269" s="124">
        <v>788748</v>
      </c>
      <c r="H7269" s="124"/>
      <c r="I7269" s="128" t="s">
        <v>15028</v>
      </c>
      <c r="J7269" s="124"/>
      <c r="K7269" s="124"/>
      <c r="L7269" s="124"/>
      <c r="M7269" s="124"/>
      <c r="N7269" s="193">
        <v>50</v>
      </c>
      <c r="O7269" s="193">
        <v>0</v>
      </c>
      <c r="P7269" s="124" t="s">
        <v>1314</v>
      </c>
    </row>
    <row r="7270" spans="1:16" ht="51">
      <c r="A7270" s="257">
        <v>513</v>
      </c>
      <c r="B7270" s="124"/>
      <c r="C7270" s="125" t="s">
        <v>201</v>
      </c>
      <c r="D7270" s="191">
        <v>43301</v>
      </c>
      <c r="E7270" s="124" t="s">
        <v>13158</v>
      </c>
      <c r="F7270" s="124" t="s">
        <v>15</v>
      </c>
      <c r="G7270" s="124">
        <v>789187</v>
      </c>
      <c r="H7270" s="124"/>
      <c r="I7270" s="128" t="s">
        <v>8099</v>
      </c>
      <c r="J7270" s="124"/>
      <c r="K7270" s="124"/>
      <c r="L7270" s="124"/>
      <c r="M7270" s="124"/>
      <c r="N7270" s="193">
        <v>50</v>
      </c>
      <c r="O7270" s="193">
        <v>0</v>
      </c>
      <c r="P7270" s="124" t="s">
        <v>1314</v>
      </c>
    </row>
    <row r="7271" spans="1:16" ht="63.75">
      <c r="A7271" s="257">
        <v>10</v>
      </c>
      <c r="B7271" s="124"/>
      <c r="C7271" s="125" t="s">
        <v>690</v>
      </c>
      <c r="D7271" s="191">
        <v>43301</v>
      </c>
      <c r="E7271" s="124" t="s">
        <v>13159</v>
      </c>
      <c r="F7271" s="124" t="s">
        <v>15</v>
      </c>
      <c r="G7271" s="124">
        <v>789338</v>
      </c>
      <c r="H7271" s="124"/>
      <c r="I7271" s="128" t="s">
        <v>15029</v>
      </c>
      <c r="J7271" s="124"/>
      <c r="K7271" s="124"/>
      <c r="L7271" s="124"/>
      <c r="M7271" s="124"/>
      <c r="N7271" s="193">
        <v>50</v>
      </c>
      <c r="O7271" s="193">
        <v>0</v>
      </c>
      <c r="P7271" s="124" t="s">
        <v>1314</v>
      </c>
    </row>
    <row r="7272" spans="1:16" ht="51">
      <c r="A7272" s="257">
        <v>340</v>
      </c>
      <c r="B7272" s="124"/>
      <c r="C7272" s="125" t="s">
        <v>814</v>
      </c>
      <c r="D7272" s="191">
        <v>43301</v>
      </c>
      <c r="E7272" s="124" t="s">
        <v>13160</v>
      </c>
      <c r="F7272" s="124" t="s">
        <v>15</v>
      </c>
      <c r="G7272" s="124">
        <v>789340</v>
      </c>
      <c r="H7272" s="124"/>
      <c r="I7272" s="128" t="s">
        <v>15030</v>
      </c>
      <c r="J7272" s="124"/>
      <c r="K7272" s="124"/>
      <c r="L7272" s="124"/>
      <c r="M7272" s="124"/>
      <c r="N7272" s="193">
        <v>50</v>
      </c>
      <c r="O7272" s="193">
        <v>0</v>
      </c>
      <c r="P7272" s="124" t="s">
        <v>1314</v>
      </c>
    </row>
    <row r="7273" spans="1:16" ht="51">
      <c r="A7273" s="257">
        <v>190</v>
      </c>
      <c r="B7273" s="124"/>
      <c r="C7273" s="125" t="s">
        <v>107</v>
      </c>
      <c r="D7273" s="191">
        <v>43304</v>
      </c>
      <c r="E7273" s="124" t="s">
        <v>13161</v>
      </c>
      <c r="F7273" s="124" t="s">
        <v>3</v>
      </c>
      <c r="G7273" s="124">
        <v>1642132</v>
      </c>
      <c r="H7273" s="124"/>
      <c r="I7273" s="128" t="s">
        <v>15031</v>
      </c>
      <c r="J7273" s="124"/>
      <c r="K7273" s="124"/>
      <c r="L7273" s="124"/>
      <c r="M7273" s="124"/>
      <c r="N7273" s="193">
        <v>0</v>
      </c>
      <c r="O7273" s="193">
        <v>155</v>
      </c>
      <c r="P7273" s="124" t="s">
        <v>1314</v>
      </c>
    </row>
    <row r="7274" spans="1:16" ht="51">
      <c r="A7274" s="257" t="s">
        <v>619</v>
      </c>
      <c r="B7274" s="124"/>
      <c r="C7274" s="125" t="s">
        <v>713</v>
      </c>
      <c r="D7274" s="191">
        <v>43304</v>
      </c>
      <c r="E7274" s="124" t="s">
        <v>13162</v>
      </c>
      <c r="F7274" s="124" t="s">
        <v>3</v>
      </c>
      <c r="G7274" s="124">
        <v>1642145</v>
      </c>
      <c r="H7274" s="124"/>
      <c r="I7274" s="128" t="s">
        <v>15032</v>
      </c>
      <c r="J7274" s="124"/>
      <c r="K7274" s="124"/>
      <c r="L7274" s="124"/>
      <c r="M7274" s="124"/>
      <c r="N7274" s="193">
        <v>0</v>
      </c>
      <c r="O7274" s="193">
        <v>354.1</v>
      </c>
      <c r="P7274" s="124" t="s">
        <v>1314</v>
      </c>
    </row>
    <row r="7275" spans="1:16" ht="63.75">
      <c r="A7275" s="257">
        <v>373</v>
      </c>
      <c r="B7275" s="124"/>
      <c r="C7275" s="125" t="s">
        <v>1269</v>
      </c>
      <c r="D7275" s="191">
        <v>43304</v>
      </c>
      <c r="E7275" s="124" t="s">
        <v>13163</v>
      </c>
      <c r="F7275" s="124" t="s">
        <v>3</v>
      </c>
      <c r="G7275" s="124">
        <v>1642178</v>
      </c>
      <c r="H7275" s="124"/>
      <c r="I7275" s="128" t="s">
        <v>15033</v>
      </c>
      <c r="J7275" s="124"/>
      <c r="K7275" s="124"/>
      <c r="L7275" s="124"/>
      <c r="M7275" s="124"/>
      <c r="N7275" s="193">
        <v>0</v>
      </c>
      <c r="O7275" s="193">
        <v>4865</v>
      </c>
      <c r="P7275" s="124" t="s">
        <v>1314</v>
      </c>
    </row>
    <row r="7276" spans="1:16" ht="51">
      <c r="A7276" s="257" t="s">
        <v>619</v>
      </c>
      <c r="B7276" s="124"/>
      <c r="C7276" s="125" t="s">
        <v>713</v>
      </c>
      <c r="D7276" s="191">
        <v>43304</v>
      </c>
      <c r="E7276" s="124" t="s">
        <v>13164</v>
      </c>
      <c r="F7276" s="124" t="s">
        <v>3</v>
      </c>
      <c r="G7276" s="124">
        <v>1642187</v>
      </c>
      <c r="H7276" s="124"/>
      <c r="I7276" s="128" t="s">
        <v>15034</v>
      </c>
      <c r="J7276" s="124"/>
      <c r="K7276" s="124"/>
      <c r="L7276" s="124"/>
      <c r="M7276" s="124"/>
      <c r="N7276" s="193">
        <v>0</v>
      </c>
      <c r="O7276" s="193">
        <v>10</v>
      </c>
      <c r="P7276" s="124" t="s">
        <v>1314</v>
      </c>
    </row>
    <row r="7277" spans="1:16" ht="51">
      <c r="A7277" s="257" t="s">
        <v>619</v>
      </c>
      <c r="B7277" s="124"/>
      <c r="C7277" s="125" t="s">
        <v>713</v>
      </c>
      <c r="D7277" s="191">
        <v>43304</v>
      </c>
      <c r="E7277" s="124" t="s">
        <v>13165</v>
      </c>
      <c r="F7277" s="124" t="s">
        <v>3</v>
      </c>
      <c r="G7277" s="124">
        <v>1642190</v>
      </c>
      <c r="H7277" s="124"/>
      <c r="I7277" s="128" t="s">
        <v>15035</v>
      </c>
      <c r="J7277" s="124"/>
      <c r="K7277" s="124"/>
      <c r="L7277" s="124"/>
      <c r="M7277" s="124"/>
      <c r="N7277" s="193">
        <v>0</v>
      </c>
      <c r="O7277" s="193">
        <v>10</v>
      </c>
      <c r="P7277" s="124" t="s">
        <v>1314</v>
      </c>
    </row>
    <row r="7278" spans="1:16" ht="51">
      <c r="A7278" s="257">
        <v>224</v>
      </c>
      <c r="B7278" s="124"/>
      <c r="C7278" s="125" t="s">
        <v>120</v>
      </c>
      <c r="D7278" s="191">
        <v>43304</v>
      </c>
      <c r="E7278" s="124" t="s">
        <v>13166</v>
      </c>
      <c r="F7278" s="124" t="s">
        <v>3</v>
      </c>
      <c r="G7278" s="124">
        <v>1642191</v>
      </c>
      <c r="H7278" s="124"/>
      <c r="I7278" s="128" t="s">
        <v>11259</v>
      </c>
      <c r="J7278" s="124"/>
      <c r="K7278" s="124"/>
      <c r="L7278" s="124"/>
      <c r="M7278" s="124"/>
      <c r="N7278" s="193">
        <v>0</v>
      </c>
      <c r="O7278" s="193">
        <v>748</v>
      </c>
      <c r="P7278" s="124" t="s">
        <v>1314</v>
      </c>
    </row>
    <row r="7279" spans="1:16" ht="51">
      <c r="A7279" s="257">
        <v>585</v>
      </c>
      <c r="B7279" s="124"/>
      <c r="C7279" s="125" t="s">
        <v>221</v>
      </c>
      <c r="D7279" s="191">
        <v>43304</v>
      </c>
      <c r="E7279" s="124" t="s">
        <v>13167</v>
      </c>
      <c r="F7279" s="124" t="s">
        <v>3</v>
      </c>
      <c r="G7279" s="124">
        <v>1642128</v>
      </c>
      <c r="H7279" s="124"/>
      <c r="I7279" s="128" t="s">
        <v>15036</v>
      </c>
      <c r="J7279" s="124"/>
      <c r="K7279" s="124"/>
      <c r="L7279" s="124"/>
      <c r="M7279" s="124"/>
      <c r="N7279" s="193">
        <v>0</v>
      </c>
      <c r="O7279" s="193">
        <v>1829.1200000000001</v>
      </c>
      <c r="P7279" s="124" t="s">
        <v>1314</v>
      </c>
    </row>
    <row r="7280" spans="1:16" ht="51">
      <c r="A7280" s="257" t="s">
        <v>619</v>
      </c>
      <c r="B7280" s="124"/>
      <c r="C7280" s="125" t="s">
        <v>713</v>
      </c>
      <c r="D7280" s="191">
        <v>43304</v>
      </c>
      <c r="E7280" s="124" t="s">
        <v>13168</v>
      </c>
      <c r="F7280" s="124" t="s">
        <v>3</v>
      </c>
      <c r="G7280" s="124">
        <v>1642098</v>
      </c>
      <c r="H7280" s="124"/>
      <c r="I7280" s="128" t="s">
        <v>15037</v>
      </c>
      <c r="J7280" s="124"/>
      <c r="K7280" s="124"/>
      <c r="L7280" s="124"/>
      <c r="M7280" s="124"/>
      <c r="N7280" s="193">
        <v>0</v>
      </c>
      <c r="O7280" s="193">
        <v>1688.03</v>
      </c>
      <c r="P7280" s="124" t="s">
        <v>1314</v>
      </c>
    </row>
    <row r="7281" spans="1:16" ht="63.75">
      <c r="A7281" s="257">
        <v>86</v>
      </c>
      <c r="B7281" s="124"/>
      <c r="C7281" s="125" t="s">
        <v>710</v>
      </c>
      <c r="D7281" s="191">
        <v>43304</v>
      </c>
      <c r="E7281" s="124" t="s">
        <v>13169</v>
      </c>
      <c r="F7281" s="124" t="s">
        <v>3</v>
      </c>
      <c r="G7281" s="124">
        <v>1642089</v>
      </c>
      <c r="H7281" s="124"/>
      <c r="I7281" s="128" t="s">
        <v>15038</v>
      </c>
      <c r="J7281" s="124"/>
      <c r="K7281" s="124"/>
      <c r="L7281" s="124"/>
      <c r="M7281" s="124"/>
      <c r="N7281" s="193">
        <v>0</v>
      </c>
      <c r="O7281" s="193">
        <v>348.6</v>
      </c>
      <c r="P7281" s="124" t="s">
        <v>1314</v>
      </c>
    </row>
    <row r="7282" spans="1:16" ht="51">
      <c r="A7282" s="257">
        <v>190</v>
      </c>
      <c r="B7282" s="124"/>
      <c r="C7282" s="125" t="s">
        <v>107</v>
      </c>
      <c r="D7282" s="191">
        <v>43304</v>
      </c>
      <c r="E7282" s="124" t="s">
        <v>13170</v>
      </c>
      <c r="F7282" s="124" t="s">
        <v>3</v>
      </c>
      <c r="G7282" s="124">
        <v>1642087</v>
      </c>
      <c r="H7282" s="124"/>
      <c r="I7282" s="128" t="s">
        <v>15039</v>
      </c>
      <c r="J7282" s="124"/>
      <c r="K7282" s="124"/>
      <c r="L7282" s="124"/>
      <c r="M7282" s="124"/>
      <c r="N7282" s="193">
        <v>0</v>
      </c>
      <c r="O7282" s="193">
        <v>155</v>
      </c>
      <c r="P7282" s="124" t="s">
        <v>1314</v>
      </c>
    </row>
    <row r="7283" spans="1:16" ht="51">
      <c r="A7283" s="257">
        <v>190</v>
      </c>
      <c r="B7283" s="124"/>
      <c r="C7283" s="125" t="s">
        <v>107</v>
      </c>
      <c r="D7283" s="191">
        <v>43304</v>
      </c>
      <c r="E7283" s="124" t="s">
        <v>13171</v>
      </c>
      <c r="F7283" s="124" t="s">
        <v>3</v>
      </c>
      <c r="G7283" s="124">
        <v>1642085</v>
      </c>
      <c r="H7283" s="124"/>
      <c r="I7283" s="128" t="s">
        <v>15040</v>
      </c>
      <c r="J7283" s="124"/>
      <c r="K7283" s="124"/>
      <c r="L7283" s="124"/>
      <c r="M7283" s="124"/>
      <c r="N7283" s="193">
        <v>0</v>
      </c>
      <c r="O7283" s="193">
        <v>155</v>
      </c>
      <c r="P7283" s="124" t="s">
        <v>1314</v>
      </c>
    </row>
    <row r="7284" spans="1:16" ht="51">
      <c r="A7284" s="257">
        <v>190</v>
      </c>
      <c r="B7284" s="124"/>
      <c r="C7284" s="125" t="s">
        <v>107</v>
      </c>
      <c r="D7284" s="191">
        <v>43304</v>
      </c>
      <c r="E7284" s="124" t="s">
        <v>13172</v>
      </c>
      <c r="F7284" s="124" t="s">
        <v>3</v>
      </c>
      <c r="G7284" s="124">
        <v>1642083</v>
      </c>
      <c r="H7284" s="124"/>
      <c r="I7284" s="128" t="s">
        <v>15041</v>
      </c>
      <c r="J7284" s="124"/>
      <c r="K7284" s="124"/>
      <c r="L7284" s="124"/>
      <c r="M7284" s="124"/>
      <c r="N7284" s="193">
        <v>0</v>
      </c>
      <c r="O7284" s="193">
        <v>155</v>
      </c>
      <c r="P7284" s="124" t="s">
        <v>1314</v>
      </c>
    </row>
    <row r="7285" spans="1:16" ht="51">
      <c r="A7285" s="257">
        <v>190</v>
      </c>
      <c r="B7285" s="124"/>
      <c r="C7285" s="125" t="s">
        <v>107</v>
      </c>
      <c r="D7285" s="191">
        <v>43304</v>
      </c>
      <c r="E7285" s="124" t="s">
        <v>13173</v>
      </c>
      <c r="F7285" s="124" t="s">
        <v>3</v>
      </c>
      <c r="G7285" s="124">
        <v>1642081</v>
      </c>
      <c r="H7285" s="124"/>
      <c r="I7285" s="128" t="s">
        <v>15042</v>
      </c>
      <c r="J7285" s="124"/>
      <c r="K7285" s="124"/>
      <c r="L7285" s="124"/>
      <c r="M7285" s="124"/>
      <c r="N7285" s="193">
        <v>0</v>
      </c>
      <c r="O7285" s="193">
        <v>155</v>
      </c>
      <c r="P7285" s="124" t="s">
        <v>1314</v>
      </c>
    </row>
    <row r="7286" spans="1:16" ht="51">
      <c r="A7286" s="257">
        <v>190</v>
      </c>
      <c r="B7286" s="124"/>
      <c r="C7286" s="125" t="s">
        <v>107</v>
      </c>
      <c r="D7286" s="191">
        <v>43304</v>
      </c>
      <c r="E7286" s="124" t="s">
        <v>13174</v>
      </c>
      <c r="F7286" s="124" t="s">
        <v>3</v>
      </c>
      <c r="G7286" s="124">
        <v>1642079</v>
      </c>
      <c r="H7286" s="124"/>
      <c r="I7286" s="128" t="s">
        <v>15043</v>
      </c>
      <c r="J7286" s="124"/>
      <c r="K7286" s="124"/>
      <c r="L7286" s="124"/>
      <c r="M7286" s="124"/>
      <c r="N7286" s="193">
        <v>0</v>
      </c>
      <c r="O7286" s="193">
        <v>155</v>
      </c>
      <c r="P7286" s="124" t="s">
        <v>1314</v>
      </c>
    </row>
    <row r="7287" spans="1:16" ht="51">
      <c r="A7287" s="257">
        <v>190</v>
      </c>
      <c r="B7287" s="124"/>
      <c r="C7287" s="125" t="s">
        <v>107</v>
      </c>
      <c r="D7287" s="191">
        <v>43304</v>
      </c>
      <c r="E7287" s="124" t="s">
        <v>13175</v>
      </c>
      <c r="F7287" s="124" t="s">
        <v>3</v>
      </c>
      <c r="G7287" s="124">
        <v>1642078</v>
      </c>
      <c r="H7287" s="124"/>
      <c r="I7287" s="128" t="s">
        <v>15044</v>
      </c>
      <c r="J7287" s="124"/>
      <c r="K7287" s="124"/>
      <c r="L7287" s="124"/>
      <c r="M7287" s="124"/>
      <c r="N7287" s="193">
        <v>0</v>
      </c>
      <c r="O7287" s="193">
        <v>377</v>
      </c>
      <c r="P7287" s="124" t="s">
        <v>1314</v>
      </c>
    </row>
    <row r="7288" spans="1:16" ht="51">
      <c r="A7288" s="257" t="s">
        <v>619</v>
      </c>
      <c r="B7288" s="124"/>
      <c r="C7288" s="125" t="s">
        <v>713</v>
      </c>
      <c r="D7288" s="191">
        <v>43304</v>
      </c>
      <c r="E7288" s="124" t="s">
        <v>13176</v>
      </c>
      <c r="F7288" s="124" t="s">
        <v>3</v>
      </c>
      <c r="G7288" s="124">
        <v>1642281</v>
      </c>
      <c r="H7288" s="124"/>
      <c r="I7288" s="128" t="s">
        <v>15045</v>
      </c>
      <c r="J7288" s="124"/>
      <c r="K7288" s="124"/>
      <c r="L7288" s="124"/>
      <c r="M7288" s="124"/>
      <c r="N7288" s="193">
        <v>0</v>
      </c>
      <c r="O7288" s="193">
        <v>2720.13</v>
      </c>
      <c r="P7288" s="124" t="s">
        <v>1314</v>
      </c>
    </row>
    <row r="7289" spans="1:16" ht="38.25">
      <c r="A7289" s="257">
        <v>378</v>
      </c>
      <c r="B7289" s="124"/>
      <c r="C7289" s="125" t="s">
        <v>1274</v>
      </c>
      <c r="D7289" s="191">
        <v>43304</v>
      </c>
      <c r="E7289" s="124" t="s">
        <v>13177</v>
      </c>
      <c r="F7289" s="124" t="s">
        <v>3</v>
      </c>
      <c r="G7289" s="124">
        <v>1642276</v>
      </c>
      <c r="H7289" s="124"/>
      <c r="I7289" s="128" t="s">
        <v>15046</v>
      </c>
      <c r="J7289" s="124"/>
      <c r="K7289" s="124"/>
      <c r="L7289" s="124"/>
      <c r="M7289" s="124"/>
      <c r="N7289" s="193">
        <v>0</v>
      </c>
      <c r="O7289" s="193">
        <v>16716.55</v>
      </c>
      <c r="P7289" s="124" t="s">
        <v>1314</v>
      </c>
    </row>
    <row r="7290" spans="1:16" ht="51">
      <c r="A7290" s="257">
        <v>373</v>
      </c>
      <c r="B7290" s="124"/>
      <c r="C7290" s="125" t="s">
        <v>1269</v>
      </c>
      <c r="D7290" s="191">
        <v>43304</v>
      </c>
      <c r="E7290" s="124" t="s">
        <v>13178</v>
      </c>
      <c r="F7290" s="124" t="s">
        <v>3</v>
      </c>
      <c r="G7290" s="124">
        <v>1642259</v>
      </c>
      <c r="H7290" s="124"/>
      <c r="I7290" s="128" t="s">
        <v>15047</v>
      </c>
      <c r="J7290" s="124"/>
      <c r="K7290" s="124"/>
      <c r="L7290" s="124"/>
      <c r="M7290" s="124"/>
      <c r="N7290" s="193">
        <v>0</v>
      </c>
      <c r="O7290" s="193">
        <v>10743.130000000001</v>
      </c>
      <c r="P7290" s="124" t="s">
        <v>1314</v>
      </c>
    </row>
    <row r="7291" spans="1:16" ht="51">
      <c r="A7291" s="257" t="s">
        <v>619</v>
      </c>
      <c r="B7291" s="124"/>
      <c r="C7291" s="125" t="s">
        <v>713</v>
      </c>
      <c r="D7291" s="191">
        <v>43304</v>
      </c>
      <c r="E7291" s="124" t="s">
        <v>13179</v>
      </c>
      <c r="F7291" s="124" t="s">
        <v>3</v>
      </c>
      <c r="G7291" s="124">
        <v>1642257</v>
      </c>
      <c r="H7291" s="124"/>
      <c r="I7291" s="128" t="s">
        <v>15048</v>
      </c>
      <c r="J7291" s="124"/>
      <c r="K7291" s="124"/>
      <c r="L7291" s="124"/>
      <c r="M7291" s="124"/>
      <c r="N7291" s="193">
        <v>0</v>
      </c>
      <c r="O7291" s="193">
        <v>80</v>
      </c>
      <c r="P7291" s="124" t="s">
        <v>1314</v>
      </c>
    </row>
    <row r="7292" spans="1:16" ht="51">
      <c r="A7292" s="257">
        <v>81</v>
      </c>
      <c r="B7292" s="124"/>
      <c r="C7292" s="125" t="s">
        <v>709</v>
      </c>
      <c r="D7292" s="191">
        <v>43304</v>
      </c>
      <c r="E7292" s="124" t="s">
        <v>13180</v>
      </c>
      <c r="F7292" s="124" t="s">
        <v>3</v>
      </c>
      <c r="G7292" s="124">
        <v>1642248</v>
      </c>
      <c r="H7292" s="124"/>
      <c r="I7292" s="128" t="s">
        <v>15049</v>
      </c>
      <c r="J7292" s="124"/>
      <c r="K7292" s="124"/>
      <c r="L7292" s="124"/>
      <c r="M7292" s="124"/>
      <c r="N7292" s="193">
        <v>0</v>
      </c>
      <c r="O7292" s="193">
        <v>20</v>
      </c>
      <c r="P7292" s="124" t="s">
        <v>1314</v>
      </c>
    </row>
    <row r="7293" spans="1:16" ht="38.25">
      <c r="A7293" s="257">
        <v>526</v>
      </c>
      <c r="B7293" s="124"/>
      <c r="C7293" s="125" t="s">
        <v>846</v>
      </c>
      <c r="D7293" s="191">
        <v>43304</v>
      </c>
      <c r="E7293" s="124" t="s">
        <v>13181</v>
      </c>
      <c r="F7293" s="124" t="s">
        <v>3</v>
      </c>
      <c r="G7293" s="124">
        <v>1642240</v>
      </c>
      <c r="H7293" s="124"/>
      <c r="I7293" s="128" t="s">
        <v>15050</v>
      </c>
      <c r="J7293" s="124"/>
      <c r="K7293" s="124"/>
      <c r="L7293" s="124"/>
      <c r="M7293" s="124"/>
      <c r="N7293" s="193">
        <v>0</v>
      </c>
      <c r="O7293" s="193">
        <v>45</v>
      </c>
      <c r="P7293" s="124" t="s">
        <v>1314</v>
      </c>
    </row>
    <row r="7294" spans="1:16" ht="63.75">
      <c r="A7294" s="257">
        <v>598</v>
      </c>
      <c r="B7294" s="124"/>
      <c r="C7294" s="125" t="s">
        <v>6201</v>
      </c>
      <c r="D7294" s="191">
        <v>43304</v>
      </c>
      <c r="E7294" s="124" t="s">
        <v>13182</v>
      </c>
      <c r="F7294" s="124" t="s">
        <v>3</v>
      </c>
      <c r="G7294" s="124">
        <v>1642207</v>
      </c>
      <c r="H7294" s="124"/>
      <c r="I7294" s="128" t="s">
        <v>15051</v>
      </c>
      <c r="J7294" s="124"/>
      <c r="K7294" s="124"/>
      <c r="L7294" s="124"/>
      <c r="M7294" s="124"/>
      <c r="N7294" s="193">
        <v>0</v>
      </c>
      <c r="O7294" s="193">
        <v>2948</v>
      </c>
      <c r="P7294" s="124" t="s">
        <v>1314</v>
      </c>
    </row>
    <row r="7295" spans="1:16" ht="51">
      <c r="A7295" s="257" t="s">
        <v>619</v>
      </c>
      <c r="B7295" s="124"/>
      <c r="C7295" s="125" t="s">
        <v>713</v>
      </c>
      <c r="D7295" s="191">
        <v>43304</v>
      </c>
      <c r="E7295" s="124" t="s">
        <v>13183</v>
      </c>
      <c r="F7295" s="124" t="s">
        <v>3</v>
      </c>
      <c r="G7295" s="124">
        <v>1642204</v>
      </c>
      <c r="H7295" s="124"/>
      <c r="I7295" s="128" t="s">
        <v>15052</v>
      </c>
      <c r="J7295" s="124"/>
      <c r="K7295" s="124"/>
      <c r="L7295" s="124"/>
      <c r="M7295" s="124"/>
      <c r="N7295" s="193">
        <v>0</v>
      </c>
      <c r="O7295" s="193">
        <v>10765.27</v>
      </c>
      <c r="P7295" s="124" t="s">
        <v>1314</v>
      </c>
    </row>
    <row r="7296" spans="1:16" ht="51">
      <c r="A7296" s="257" t="s">
        <v>619</v>
      </c>
      <c r="B7296" s="124"/>
      <c r="C7296" s="125" t="s">
        <v>713</v>
      </c>
      <c r="D7296" s="191">
        <v>43304</v>
      </c>
      <c r="E7296" s="124" t="s">
        <v>13184</v>
      </c>
      <c r="F7296" s="124" t="s">
        <v>3</v>
      </c>
      <c r="G7296" s="124">
        <v>1642203</v>
      </c>
      <c r="H7296" s="124"/>
      <c r="I7296" s="128" t="s">
        <v>15053</v>
      </c>
      <c r="J7296" s="124"/>
      <c r="K7296" s="124"/>
      <c r="L7296" s="124"/>
      <c r="M7296" s="124"/>
      <c r="N7296" s="193">
        <v>0</v>
      </c>
      <c r="O7296" s="193">
        <v>4259.97</v>
      </c>
      <c r="P7296" s="124" t="s">
        <v>1314</v>
      </c>
    </row>
    <row r="7297" spans="1:16" ht="51">
      <c r="A7297" s="257">
        <v>590</v>
      </c>
      <c r="B7297" s="124"/>
      <c r="C7297" s="125" t="s">
        <v>860</v>
      </c>
      <c r="D7297" s="191">
        <v>43304</v>
      </c>
      <c r="E7297" s="124" t="s">
        <v>13185</v>
      </c>
      <c r="F7297" s="124" t="s">
        <v>3</v>
      </c>
      <c r="G7297" s="124">
        <v>1642200</v>
      </c>
      <c r="H7297" s="124"/>
      <c r="I7297" s="128" t="s">
        <v>15054</v>
      </c>
      <c r="J7297" s="124"/>
      <c r="K7297" s="124"/>
      <c r="L7297" s="124"/>
      <c r="M7297" s="124"/>
      <c r="N7297" s="193">
        <v>0</v>
      </c>
      <c r="O7297" s="193">
        <v>249.76000000000002</v>
      </c>
      <c r="P7297" s="124" t="s">
        <v>1314</v>
      </c>
    </row>
    <row r="7298" spans="1:16" ht="51">
      <c r="A7298" s="257">
        <v>590</v>
      </c>
      <c r="B7298" s="124"/>
      <c r="C7298" s="125" t="s">
        <v>860</v>
      </c>
      <c r="D7298" s="191">
        <v>43304</v>
      </c>
      <c r="E7298" s="124" t="s">
        <v>13186</v>
      </c>
      <c r="F7298" s="124" t="s">
        <v>3</v>
      </c>
      <c r="G7298" s="124">
        <v>1642199</v>
      </c>
      <c r="H7298" s="124"/>
      <c r="I7298" s="128" t="s">
        <v>15055</v>
      </c>
      <c r="J7298" s="124"/>
      <c r="K7298" s="124"/>
      <c r="L7298" s="124"/>
      <c r="M7298" s="124"/>
      <c r="N7298" s="193">
        <v>0</v>
      </c>
      <c r="O7298" s="193">
        <v>24</v>
      </c>
      <c r="P7298" s="124" t="s">
        <v>1314</v>
      </c>
    </row>
    <row r="7299" spans="1:16" ht="38.25">
      <c r="A7299" s="257">
        <v>70</v>
      </c>
      <c r="B7299" s="124"/>
      <c r="C7299" s="125" t="s">
        <v>705</v>
      </c>
      <c r="D7299" s="191">
        <v>43304</v>
      </c>
      <c r="E7299" s="124" t="s">
        <v>13187</v>
      </c>
      <c r="F7299" s="124" t="s">
        <v>3</v>
      </c>
      <c r="G7299" s="124">
        <v>1642195</v>
      </c>
      <c r="H7299" s="124"/>
      <c r="I7299" s="128" t="s">
        <v>15056</v>
      </c>
      <c r="J7299" s="124"/>
      <c r="K7299" s="124"/>
      <c r="L7299" s="124"/>
      <c r="M7299" s="124"/>
      <c r="N7299" s="193">
        <v>0</v>
      </c>
      <c r="O7299" s="193">
        <v>879.75</v>
      </c>
      <c r="P7299" s="124" t="s">
        <v>1314</v>
      </c>
    </row>
    <row r="7300" spans="1:16" ht="38.25">
      <c r="A7300" s="257">
        <v>20</v>
      </c>
      <c r="B7300" s="124"/>
      <c r="C7300" s="125" t="s">
        <v>693</v>
      </c>
      <c r="D7300" s="191">
        <v>43304</v>
      </c>
      <c r="E7300" s="124" t="s">
        <v>13188</v>
      </c>
      <c r="F7300" s="124" t="s">
        <v>3</v>
      </c>
      <c r="G7300" s="124">
        <v>1642194</v>
      </c>
      <c r="H7300" s="124"/>
      <c r="I7300" s="128" t="s">
        <v>15057</v>
      </c>
      <c r="J7300" s="124"/>
      <c r="K7300" s="124"/>
      <c r="L7300" s="124"/>
      <c r="M7300" s="124"/>
      <c r="N7300" s="193">
        <v>0</v>
      </c>
      <c r="O7300" s="193">
        <v>1956.52</v>
      </c>
      <c r="P7300" s="124" t="s">
        <v>1314</v>
      </c>
    </row>
    <row r="7301" spans="1:16" ht="63.75">
      <c r="A7301" s="257">
        <v>221</v>
      </c>
      <c r="B7301" s="124"/>
      <c r="C7301" s="125" t="s">
        <v>763</v>
      </c>
      <c r="D7301" s="191">
        <v>43304</v>
      </c>
      <c r="E7301" s="124" t="s">
        <v>13189</v>
      </c>
      <c r="F7301" s="124" t="s">
        <v>3</v>
      </c>
      <c r="G7301" s="124">
        <v>1642086</v>
      </c>
      <c r="H7301" s="124"/>
      <c r="I7301" s="128" t="s">
        <v>15058</v>
      </c>
      <c r="J7301" s="124"/>
      <c r="K7301" s="124"/>
      <c r="L7301" s="124"/>
      <c r="M7301" s="124"/>
      <c r="N7301" s="193">
        <v>0</v>
      </c>
      <c r="O7301" s="193">
        <v>607</v>
      </c>
      <c r="P7301" s="124" t="s">
        <v>1314</v>
      </c>
    </row>
    <row r="7302" spans="1:16" ht="51">
      <c r="A7302" s="257">
        <v>132</v>
      </c>
      <c r="B7302" s="124"/>
      <c r="C7302" s="125" t="s">
        <v>728</v>
      </c>
      <c r="D7302" s="191">
        <v>43304</v>
      </c>
      <c r="E7302" s="124" t="s">
        <v>13190</v>
      </c>
      <c r="F7302" s="124" t="s">
        <v>3</v>
      </c>
      <c r="G7302" s="124">
        <v>1642080</v>
      </c>
      <c r="H7302" s="124"/>
      <c r="I7302" s="128" t="s">
        <v>15059</v>
      </c>
      <c r="J7302" s="124"/>
      <c r="K7302" s="124"/>
      <c r="L7302" s="124"/>
      <c r="M7302" s="124"/>
      <c r="N7302" s="193">
        <v>0</v>
      </c>
      <c r="O7302" s="193">
        <v>1839.52</v>
      </c>
      <c r="P7302" s="124" t="s">
        <v>1314</v>
      </c>
    </row>
    <row r="7303" spans="1:16" ht="51">
      <c r="A7303" s="257">
        <v>132</v>
      </c>
      <c r="B7303" s="124"/>
      <c r="C7303" s="125" t="s">
        <v>728</v>
      </c>
      <c r="D7303" s="191">
        <v>43304</v>
      </c>
      <c r="E7303" s="124" t="s">
        <v>13191</v>
      </c>
      <c r="F7303" s="124" t="s">
        <v>3</v>
      </c>
      <c r="G7303" s="124">
        <v>1642077</v>
      </c>
      <c r="H7303" s="124"/>
      <c r="I7303" s="128" t="s">
        <v>15060</v>
      </c>
      <c r="J7303" s="124"/>
      <c r="K7303" s="124"/>
      <c r="L7303" s="124"/>
      <c r="M7303" s="124"/>
      <c r="N7303" s="193">
        <v>0</v>
      </c>
      <c r="O7303" s="193">
        <v>797.65</v>
      </c>
      <c r="P7303" s="124" t="s">
        <v>1314</v>
      </c>
    </row>
    <row r="7304" spans="1:16" ht="51">
      <c r="A7304" s="257" t="s">
        <v>619</v>
      </c>
      <c r="B7304" s="124"/>
      <c r="C7304" s="125" t="s">
        <v>713</v>
      </c>
      <c r="D7304" s="191">
        <v>43304</v>
      </c>
      <c r="E7304" s="124" t="s">
        <v>13192</v>
      </c>
      <c r="F7304" s="124" t="s">
        <v>3</v>
      </c>
      <c r="G7304" s="124">
        <v>1642064</v>
      </c>
      <c r="H7304" s="124"/>
      <c r="I7304" s="128" t="s">
        <v>15061</v>
      </c>
      <c r="J7304" s="124"/>
      <c r="K7304" s="124"/>
      <c r="L7304" s="124"/>
      <c r="M7304" s="124"/>
      <c r="N7304" s="193">
        <v>0</v>
      </c>
      <c r="O7304" s="193">
        <v>6640.24</v>
      </c>
      <c r="P7304" s="124" t="s">
        <v>1314</v>
      </c>
    </row>
    <row r="7305" spans="1:16" ht="51">
      <c r="A7305" s="257" t="s">
        <v>619</v>
      </c>
      <c r="B7305" s="124"/>
      <c r="C7305" s="125" t="s">
        <v>713</v>
      </c>
      <c r="D7305" s="191">
        <v>43304</v>
      </c>
      <c r="E7305" s="124" t="s">
        <v>13193</v>
      </c>
      <c r="F7305" s="124" t="s">
        <v>3</v>
      </c>
      <c r="G7305" s="124">
        <v>1642062</v>
      </c>
      <c r="H7305" s="124"/>
      <c r="I7305" s="128" t="s">
        <v>15062</v>
      </c>
      <c r="J7305" s="124"/>
      <c r="K7305" s="124"/>
      <c r="L7305" s="124"/>
      <c r="M7305" s="124"/>
      <c r="N7305" s="193">
        <v>0</v>
      </c>
      <c r="O7305" s="193">
        <v>6640.24</v>
      </c>
      <c r="P7305" s="124" t="s">
        <v>1314</v>
      </c>
    </row>
    <row r="7306" spans="1:16" ht="63.75">
      <c r="A7306" s="257" t="s">
        <v>619</v>
      </c>
      <c r="B7306" s="124"/>
      <c r="C7306" s="125" t="s">
        <v>713</v>
      </c>
      <c r="D7306" s="191">
        <v>43304</v>
      </c>
      <c r="E7306" s="124" t="s">
        <v>13194</v>
      </c>
      <c r="F7306" s="124" t="s">
        <v>3</v>
      </c>
      <c r="G7306" s="124">
        <v>1642046</v>
      </c>
      <c r="H7306" s="124"/>
      <c r="I7306" s="128" t="s">
        <v>15063</v>
      </c>
      <c r="J7306" s="124"/>
      <c r="K7306" s="124"/>
      <c r="L7306" s="124"/>
      <c r="M7306" s="124"/>
      <c r="N7306" s="193">
        <v>0</v>
      </c>
      <c r="O7306" s="193">
        <v>7161</v>
      </c>
      <c r="P7306" s="124" t="s">
        <v>1314</v>
      </c>
    </row>
    <row r="7307" spans="1:16" ht="51">
      <c r="A7307" s="257">
        <v>291</v>
      </c>
      <c r="B7307" s="124"/>
      <c r="C7307" s="125" t="s">
        <v>794</v>
      </c>
      <c r="D7307" s="191">
        <v>43304</v>
      </c>
      <c r="E7307" s="124" t="s">
        <v>13195</v>
      </c>
      <c r="F7307" s="124" t="s">
        <v>3</v>
      </c>
      <c r="G7307" s="124">
        <v>1642045</v>
      </c>
      <c r="H7307" s="124"/>
      <c r="I7307" s="128" t="s">
        <v>15064</v>
      </c>
      <c r="J7307" s="124"/>
      <c r="K7307" s="124"/>
      <c r="L7307" s="124"/>
      <c r="M7307" s="124"/>
      <c r="N7307" s="193">
        <v>0</v>
      </c>
      <c r="O7307" s="193">
        <v>68.760000000000005</v>
      </c>
      <c r="P7307" s="124" t="s">
        <v>1314</v>
      </c>
    </row>
    <row r="7308" spans="1:16" ht="63.75">
      <c r="A7308" s="257">
        <v>20</v>
      </c>
      <c r="B7308" s="124"/>
      <c r="C7308" s="125" t="s">
        <v>693</v>
      </c>
      <c r="D7308" s="191">
        <v>43304</v>
      </c>
      <c r="E7308" s="124" t="s">
        <v>13196</v>
      </c>
      <c r="F7308" s="124" t="s">
        <v>3</v>
      </c>
      <c r="G7308" s="124">
        <v>1642027</v>
      </c>
      <c r="H7308" s="124"/>
      <c r="I7308" s="128" t="s">
        <v>15065</v>
      </c>
      <c r="J7308" s="124"/>
      <c r="K7308" s="124"/>
      <c r="L7308" s="124"/>
      <c r="M7308" s="124"/>
      <c r="N7308" s="193">
        <v>0</v>
      </c>
      <c r="O7308" s="193">
        <v>183771</v>
      </c>
      <c r="P7308" s="124" t="s">
        <v>1314</v>
      </c>
    </row>
    <row r="7309" spans="1:16" ht="63.75">
      <c r="A7309" s="257">
        <v>20</v>
      </c>
      <c r="B7309" s="124"/>
      <c r="C7309" s="125" t="s">
        <v>693</v>
      </c>
      <c r="D7309" s="191">
        <v>43304</v>
      </c>
      <c r="E7309" s="124" t="s">
        <v>13197</v>
      </c>
      <c r="F7309" s="124" t="s">
        <v>3</v>
      </c>
      <c r="G7309" s="124">
        <v>1642024</v>
      </c>
      <c r="H7309" s="124"/>
      <c r="I7309" s="128" t="s">
        <v>15066</v>
      </c>
      <c r="J7309" s="124"/>
      <c r="K7309" s="124"/>
      <c r="L7309" s="124"/>
      <c r="M7309" s="124"/>
      <c r="N7309" s="193">
        <v>0</v>
      </c>
      <c r="O7309" s="193">
        <v>67252</v>
      </c>
      <c r="P7309" s="124" t="s">
        <v>1314</v>
      </c>
    </row>
    <row r="7310" spans="1:16" ht="63.75">
      <c r="A7310" s="257">
        <v>190</v>
      </c>
      <c r="B7310" s="124"/>
      <c r="C7310" s="125" t="s">
        <v>107</v>
      </c>
      <c r="D7310" s="191">
        <v>43304</v>
      </c>
      <c r="E7310" s="124" t="s">
        <v>13198</v>
      </c>
      <c r="F7310" s="124" t="s">
        <v>3</v>
      </c>
      <c r="G7310" s="124">
        <v>1642076</v>
      </c>
      <c r="H7310" s="124"/>
      <c r="I7310" s="128" t="s">
        <v>15067</v>
      </c>
      <c r="J7310" s="124"/>
      <c r="K7310" s="124"/>
      <c r="L7310" s="124"/>
      <c r="M7310" s="124"/>
      <c r="N7310" s="193">
        <v>0</v>
      </c>
      <c r="O7310" s="193">
        <v>377</v>
      </c>
      <c r="P7310" s="124" t="s">
        <v>1314</v>
      </c>
    </row>
    <row r="7311" spans="1:16" ht="63.75">
      <c r="A7311" s="257">
        <v>291</v>
      </c>
      <c r="B7311" s="124"/>
      <c r="C7311" s="125" t="s">
        <v>794</v>
      </c>
      <c r="D7311" s="191">
        <v>43304</v>
      </c>
      <c r="E7311" s="124" t="s">
        <v>13199</v>
      </c>
      <c r="F7311" s="124" t="s">
        <v>3</v>
      </c>
      <c r="G7311" s="124">
        <v>1642055</v>
      </c>
      <c r="H7311" s="124"/>
      <c r="I7311" s="128" t="s">
        <v>15068</v>
      </c>
      <c r="J7311" s="124"/>
      <c r="K7311" s="124"/>
      <c r="L7311" s="124"/>
      <c r="M7311" s="124"/>
      <c r="N7311" s="193">
        <v>0</v>
      </c>
      <c r="O7311" s="193">
        <v>2500</v>
      </c>
      <c r="P7311" s="124" t="s">
        <v>1314</v>
      </c>
    </row>
    <row r="7312" spans="1:16" ht="51">
      <c r="A7312" s="257" t="s">
        <v>619</v>
      </c>
      <c r="B7312" s="124"/>
      <c r="C7312" s="125" t="s">
        <v>713</v>
      </c>
      <c r="D7312" s="191">
        <v>43304</v>
      </c>
      <c r="E7312" s="124" t="s">
        <v>13200</v>
      </c>
      <c r="F7312" s="124" t="s">
        <v>3</v>
      </c>
      <c r="G7312" s="124">
        <v>1642047</v>
      </c>
      <c r="H7312" s="124"/>
      <c r="I7312" s="128" t="s">
        <v>15069</v>
      </c>
      <c r="J7312" s="124"/>
      <c r="K7312" s="124"/>
      <c r="L7312" s="124"/>
      <c r="M7312" s="124"/>
      <c r="N7312" s="193">
        <v>0</v>
      </c>
      <c r="O7312" s="193">
        <v>371</v>
      </c>
      <c r="P7312" s="124" t="s">
        <v>1314</v>
      </c>
    </row>
    <row r="7313" spans="1:16" ht="76.5">
      <c r="A7313" s="257">
        <v>375</v>
      </c>
      <c r="B7313" s="124"/>
      <c r="C7313" s="125" t="s">
        <v>1271</v>
      </c>
      <c r="D7313" s="191">
        <v>43304</v>
      </c>
      <c r="E7313" s="124" t="s">
        <v>13201</v>
      </c>
      <c r="F7313" s="124" t="s">
        <v>3</v>
      </c>
      <c r="G7313" s="124">
        <v>1642044</v>
      </c>
      <c r="H7313" s="124"/>
      <c r="I7313" s="128" t="s">
        <v>15070</v>
      </c>
      <c r="J7313" s="124"/>
      <c r="K7313" s="124"/>
      <c r="L7313" s="124"/>
      <c r="M7313" s="124"/>
      <c r="N7313" s="193">
        <v>0</v>
      </c>
      <c r="O7313" s="193">
        <v>374.69</v>
      </c>
      <c r="P7313" s="124" t="s">
        <v>1314</v>
      </c>
    </row>
    <row r="7314" spans="1:16" ht="51">
      <c r="A7314" s="257">
        <v>234</v>
      </c>
      <c r="B7314" s="124"/>
      <c r="C7314" s="125" t="s">
        <v>124</v>
      </c>
      <c r="D7314" s="191">
        <v>43304</v>
      </c>
      <c r="E7314" s="124" t="s">
        <v>13202</v>
      </c>
      <c r="F7314" s="124" t="s">
        <v>3</v>
      </c>
      <c r="G7314" s="124">
        <v>1642041</v>
      </c>
      <c r="H7314" s="124"/>
      <c r="I7314" s="128" t="s">
        <v>15071</v>
      </c>
      <c r="J7314" s="124"/>
      <c r="K7314" s="124"/>
      <c r="L7314" s="124"/>
      <c r="M7314" s="124"/>
      <c r="N7314" s="193">
        <v>0</v>
      </c>
      <c r="O7314" s="193">
        <v>65</v>
      </c>
      <c r="P7314" s="124" t="s">
        <v>1314</v>
      </c>
    </row>
    <row r="7315" spans="1:16" ht="51">
      <c r="A7315" s="257" t="s">
        <v>619</v>
      </c>
      <c r="B7315" s="124"/>
      <c r="C7315" s="125" t="s">
        <v>713</v>
      </c>
      <c r="D7315" s="191">
        <v>43304</v>
      </c>
      <c r="E7315" s="124" t="s">
        <v>13203</v>
      </c>
      <c r="F7315" s="124" t="s">
        <v>3</v>
      </c>
      <c r="G7315" s="124">
        <v>1642014</v>
      </c>
      <c r="H7315" s="124"/>
      <c r="I7315" s="128" t="s">
        <v>15072</v>
      </c>
      <c r="J7315" s="124"/>
      <c r="K7315" s="124"/>
      <c r="L7315" s="124"/>
      <c r="M7315" s="124"/>
      <c r="N7315" s="193">
        <v>0</v>
      </c>
      <c r="O7315" s="193">
        <v>1379.32</v>
      </c>
      <c r="P7315" s="124" t="s">
        <v>1314</v>
      </c>
    </row>
    <row r="7316" spans="1:16" ht="51">
      <c r="A7316" s="257">
        <v>41</v>
      </c>
      <c r="B7316" s="124"/>
      <c r="C7316" s="125" t="s">
        <v>697</v>
      </c>
      <c r="D7316" s="191">
        <v>43304</v>
      </c>
      <c r="E7316" s="124" t="s">
        <v>13204</v>
      </c>
      <c r="F7316" s="124" t="s">
        <v>3</v>
      </c>
      <c r="G7316" s="124">
        <v>1642004</v>
      </c>
      <c r="H7316" s="124"/>
      <c r="I7316" s="128" t="s">
        <v>15073</v>
      </c>
      <c r="J7316" s="124"/>
      <c r="K7316" s="124"/>
      <c r="L7316" s="124"/>
      <c r="M7316" s="124"/>
      <c r="N7316" s="193">
        <v>0</v>
      </c>
      <c r="O7316" s="193">
        <v>30</v>
      </c>
      <c r="P7316" s="124" t="s">
        <v>1314</v>
      </c>
    </row>
    <row r="7317" spans="1:16" ht="63.75">
      <c r="A7317" s="257" t="s">
        <v>622</v>
      </c>
      <c r="B7317" s="124"/>
      <c r="C7317" s="125" t="s">
        <v>715</v>
      </c>
      <c r="D7317" s="191">
        <v>43304</v>
      </c>
      <c r="E7317" s="124" t="s">
        <v>13205</v>
      </c>
      <c r="F7317" s="124" t="s">
        <v>1256</v>
      </c>
      <c r="G7317" s="124">
        <v>179590</v>
      </c>
      <c r="H7317" s="124"/>
      <c r="I7317" s="128" t="s">
        <v>15074</v>
      </c>
      <c r="J7317" s="124"/>
      <c r="K7317" s="124"/>
      <c r="L7317" s="124"/>
      <c r="M7317" s="124"/>
      <c r="N7317" s="193">
        <v>0</v>
      </c>
      <c r="O7317" s="193">
        <v>265893.59999999998</v>
      </c>
      <c r="P7317" s="124" t="s">
        <v>1314</v>
      </c>
    </row>
    <row r="7318" spans="1:16" ht="63.75">
      <c r="A7318" s="257">
        <v>10</v>
      </c>
      <c r="B7318" s="124"/>
      <c r="C7318" s="125" t="s">
        <v>690</v>
      </c>
      <c r="D7318" s="191">
        <v>43304</v>
      </c>
      <c r="E7318" s="124" t="s">
        <v>13206</v>
      </c>
      <c r="F7318" s="124" t="s">
        <v>6</v>
      </c>
      <c r="G7318" s="124">
        <v>790005</v>
      </c>
      <c r="H7318" s="124"/>
      <c r="I7318" s="128" t="s">
        <v>15075</v>
      </c>
      <c r="J7318" s="124"/>
      <c r="K7318" s="124"/>
      <c r="L7318" s="124"/>
      <c r="M7318" s="124"/>
      <c r="N7318" s="193">
        <v>0</v>
      </c>
      <c r="O7318" s="193">
        <v>164837.57</v>
      </c>
      <c r="P7318" s="124" t="s">
        <v>1314</v>
      </c>
    </row>
    <row r="7319" spans="1:16" ht="63.75">
      <c r="A7319" s="257">
        <v>340</v>
      </c>
      <c r="B7319" s="124"/>
      <c r="C7319" s="125" t="s">
        <v>814</v>
      </c>
      <c r="D7319" s="191">
        <v>43304</v>
      </c>
      <c r="E7319" s="124" t="s">
        <v>13207</v>
      </c>
      <c r="F7319" s="124" t="s">
        <v>6</v>
      </c>
      <c r="G7319" s="124">
        <v>790477</v>
      </c>
      <c r="H7319" s="124"/>
      <c r="I7319" s="128" t="s">
        <v>15076</v>
      </c>
      <c r="J7319" s="124"/>
      <c r="K7319" s="124"/>
      <c r="L7319" s="124"/>
      <c r="M7319" s="124"/>
      <c r="N7319" s="193">
        <v>0</v>
      </c>
      <c r="O7319" s="193">
        <v>88756.05</v>
      </c>
      <c r="P7319" s="124" t="s">
        <v>1314</v>
      </c>
    </row>
    <row r="7320" spans="1:16" ht="63.75">
      <c r="A7320" s="257">
        <v>10</v>
      </c>
      <c r="B7320" s="124"/>
      <c r="C7320" s="125" t="s">
        <v>690</v>
      </c>
      <c r="D7320" s="191">
        <v>43304</v>
      </c>
      <c r="E7320" s="124" t="s">
        <v>13208</v>
      </c>
      <c r="F7320" s="124" t="s">
        <v>6</v>
      </c>
      <c r="G7320" s="124">
        <v>790713</v>
      </c>
      <c r="H7320" s="124"/>
      <c r="I7320" s="128" t="s">
        <v>15077</v>
      </c>
      <c r="J7320" s="124"/>
      <c r="K7320" s="124"/>
      <c r="L7320" s="124"/>
      <c r="M7320" s="124"/>
      <c r="N7320" s="193">
        <v>0</v>
      </c>
      <c r="O7320" s="193">
        <v>30112.59</v>
      </c>
      <c r="P7320" s="124" t="s">
        <v>1314</v>
      </c>
    </row>
    <row r="7321" spans="1:16" ht="63.75">
      <c r="A7321" s="257" t="s">
        <v>619</v>
      </c>
      <c r="B7321" s="124"/>
      <c r="C7321" s="125" t="s">
        <v>713</v>
      </c>
      <c r="D7321" s="191">
        <v>43304</v>
      </c>
      <c r="E7321" s="124" t="s">
        <v>13209</v>
      </c>
      <c r="F7321" s="124" t="s">
        <v>6</v>
      </c>
      <c r="G7321" s="124">
        <v>1000804</v>
      </c>
      <c r="H7321" s="124"/>
      <c r="I7321" s="128" t="s">
        <v>15078</v>
      </c>
      <c r="J7321" s="124"/>
      <c r="K7321" s="124"/>
      <c r="L7321" s="124"/>
      <c r="M7321" s="124"/>
      <c r="N7321" s="193">
        <v>0</v>
      </c>
      <c r="O7321" s="193">
        <v>21028.16</v>
      </c>
      <c r="P7321" s="124" t="s">
        <v>1314</v>
      </c>
    </row>
    <row r="7322" spans="1:16" ht="76.5">
      <c r="A7322" s="257">
        <v>46</v>
      </c>
      <c r="B7322" s="124"/>
      <c r="C7322" s="125" t="s">
        <v>698</v>
      </c>
      <c r="D7322" s="191">
        <v>43304</v>
      </c>
      <c r="E7322" s="124" t="s">
        <v>13210</v>
      </c>
      <c r="F7322" s="124" t="s">
        <v>6</v>
      </c>
      <c r="G7322" s="124">
        <v>927798</v>
      </c>
      <c r="H7322" s="124"/>
      <c r="I7322" s="128" t="s">
        <v>15079</v>
      </c>
      <c r="J7322" s="124"/>
      <c r="K7322" s="124"/>
      <c r="L7322" s="124"/>
      <c r="M7322" s="124"/>
      <c r="N7322" s="193">
        <v>0</v>
      </c>
      <c r="O7322" s="193">
        <v>54797.61</v>
      </c>
      <c r="P7322" s="124" t="s">
        <v>1314</v>
      </c>
    </row>
    <row r="7323" spans="1:16" ht="38.25">
      <c r="A7323" s="257">
        <v>117</v>
      </c>
      <c r="B7323" s="124"/>
      <c r="C7323" s="125" t="s">
        <v>722</v>
      </c>
      <c r="D7323" s="191">
        <v>43304</v>
      </c>
      <c r="E7323" s="124" t="s">
        <v>13211</v>
      </c>
      <c r="F7323" s="124" t="s">
        <v>11</v>
      </c>
      <c r="G7323" s="124">
        <v>927682</v>
      </c>
      <c r="H7323" s="124"/>
      <c r="I7323" s="128" t="s">
        <v>15080</v>
      </c>
      <c r="J7323" s="124"/>
      <c r="K7323" s="124"/>
      <c r="L7323" s="124"/>
      <c r="M7323" s="124"/>
      <c r="N7323" s="193">
        <v>50</v>
      </c>
      <c r="O7323" s="193">
        <v>0</v>
      </c>
      <c r="P7323" s="124" t="s">
        <v>1314</v>
      </c>
    </row>
    <row r="7324" spans="1:16" ht="63.75">
      <c r="A7324" s="257">
        <v>197</v>
      </c>
      <c r="B7324" s="124"/>
      <c r="C7324" s="125" t="s">
        <v>754</v>
      </c>
      <c r="D7324" s="191">
        <v>43304</v>
      </c>
      <c r="E7324" s="124" t="s">
        <v>13212</v>
      </c>
      <c r="F7324" s="124" t="s">
        <v>13</v>
      </c>
      <c r="G7324" s="124">
        <v>927688</v>
      </c>
      <c r="H7324" s="124"/>
      <c r="I7324" s="128" t="s">
        <v>15081</v>
      </c>
      <c r="J7324" s="124"/>
      <c r="K7324" s="124"/>
      <c r="L7324" s="124"/>
      <c r="M7324" s="124"/>
      <c r="N7324" s="193">
        <v>81.569999999999993</v>
      </c>
      <c r="O7324" s="193">
        <v>0</v>
      </c>
      <c r="P7324" s="124" t="s">
        <v>1314</v>
      </c>
    </row>
    <row r="7325" spans="1:16" ht="76.5">
      <c r="A7325" s="257">
        <v>197</v>
      </c>
      <c r="B7325" s="124"/>
      <c r="C7325" s="125" t="s">
        <v>754</v>
      </c>
      <c r="D7325" s="191">
        <v>43304</v>
      </c>
      <c r="E7325" s="124" t="s">
        <v>13213</v>
      </c>
      <c r="F7325" s="124" t="s">
        <v>11</v>
      </c>
      <c r="G7325" s="124">
        <v>927688</v>
      </c>
      <c r="H7325" s="124"/>
      <c r="I7325" s="128" t="s">
        <v>15082</v>
      </c>
      <c r="J7325" s="124"/>
      <c r="K7325" s="124"/>
      <c r="L7325" s="124"/>
      <c r="M7325" s="124"/>
      <c r="N7325" s="193">
        <v>50</v>
      </c>
      <c r="O7325" s="193">
        <v>0</v>
      </c>
      <c r="P7325" s="124" t="s">
        <v>1314</v>
      </c>
    </row>
    <row r="7326" spans="1:16" ht="51">
      <c r="A7326" s="257">
        <v>117</v>
      </c>
      <c r="B7326" s="124"/>
      <c r="C7326" s="125" t="s">
        <v>722</v>
      </c>
      <c r="D7326" s="191">
        <v>43304</v>
      </c>
      <c r="E7326" s="124" t="s">
        <v>13214</v>
      </c>
      <c r="F7326" s="124" t="s">
        <v>11</v>
      </c>
      <c r="G7326" s="124">
        <v>927791</v>
      </c>
      <c r="H7326" s="124"/>
      <c r="I7326" s="128" t="s">
        <v>15083</v>
      </c>
      <c r="J7326" s="124"/>
      <c r="K7326" s="124"/>
      <c r="L7326" s="124"/>
      <c r="M7326" s="124"/>
      <c r="N7326" s="193">
        <v>50</v>
      </c>
      <c r="O7326" s="193">
        <v>0</v>
      </c>
      <c r="P7326" s="124" t="s">
        <v>1314</v>
      </c>
    </row>
    <row r="7327" spans="1:16" ht="89.25">
      <c r="A7327" s="257">
        <v>46</v>
      </c>
      <c r="B7327" s="124"/>
      <c r="C7327" s="125" t="s">
        <v>698</v>
      </c>
      <c r="D7327" s="191">
        <v>43304</v>
      </c>
      <c r="E7327" s="124" t="s">
        <v>13215</v>
      </c>
      <c r="F7327" s="124" t="s">
        <v>11</v>
      </c>
      <c r="G7327" s="124">
        <v>927798</v>
      </c>
      <c r="H7327" s="124"/>
      <c r="I7327" s="128" t="s">
        <v>15084</v>
      </c>
      <c r="J7327" s="124"/>
      <c r="K7327" s="124"/>
      <c r="L7327" s="124"/>
      <c r="M7327" s="124"/>
      <c r="N7327" s="193">
        <v>50</v>
      </c>
      <c r="O7327" s="193">
        <v>0</v>
      </c>
      <c r="P7327" s="124" t="s">
        <v>1314</v>
      </c>
    </row>
    <row r="7328" spans="1:16" ht="89.25">
      <c r="A7328" s="257">
        <v>25</v>
      </c>
      <c r="B7328" s="124"/>
      <c r="C7328" s="125" t="s">
        <v>694</v>
      </c>
      <c r="D7328" s="191">
        <v>43304</v>
      </c>
      <c r="E7328" s="124" t="s">
        <v>13216</v>
      </c>
      <c r="F7328" s="124" t="s">
        <v>1315</v>
      </c>
      <c r="G7328" s="124">
        <v>179577</v>
      </c>
      <c r="H7328" s="124"/>
      <c r="I7328" s="128" t="s">
        <v>15085</v>
      </c>
      <c r="J7328" s="124"/>
      <c r="K7328" s="124"/>
      <c r="L7328" s="124"/>
      <c r="M7328" s="124"/>
      <c r="N7328" s="193">
        <v>330403.65000000002</v>
      </c>
      <c r="O7328" s="193">
        <v>0</v>
      </c>
      <c r="P7328" s="124" t="s">
        <v>1314</v>
      </c>
    </row>
    <row r="7329" spans="1:16" ht="89.25">
      <c r="A7329" s="257">
        <v>25</v>
      </c>
      <c r="B7329" s="124"/>
      <c r="C7329" s="125" t="s">
        <v>694</v>
      </c>
      <c r="D7329" s="191">
        <v>43304</v>
      </c>
      <c r="E7329" s="124" t="s">
        <v>13216</v>
      </c>
      <c r="F7329" s="124" t="s">
        <v>1315</v>
      </c>
      <c r="G7329" s="124">
        <v>179571</v>
      </c>
      <c r="H7329" s="124"/>
      <c r="I7329" s="128" t="s">
        <v>15086</v>
      </c>
      <c r="J7329" s="124"/>
      <c r="K7329" s="124"/>
      <c r="L7329" s="124"/>
      <c r="M7329" s="124"/>
      <c r="N7329" s="193">
        <v>468990.52</v>
      </c>
      <c r="O7329" s="193">
        <v>0</v>
      </c>
      <c r="P7329" s="124" t="s">
        <v>1314</v>
      </c>
    </row>
    <row r="7330" spans="1:16" ht="76.5">
      <c r="A7330" s="257">
        <v>25</v>
      </c>
      <c r="B7330" s="124"/>
      <c r="C7330" s="125" t="s">
        <v>694</v>
      </c>
      <c r="D7330" s="191">
        <v>43304</v>
      </c>
      <c r="E7330" s="124" t="s">
        <v>13216</v>
      </c>
      <c r="F7330" s="124" t="s">
        <v>1315</v>
      </c>
      <c r="G7330" s="124">
        <v>179581</v>
      </c>
      <c r="H7330" s="124"/>
      <c r="I7330" s="128" t="s">
        <v>15087</v>
      </c>
      <c r="J7330" s="124"/>
      <c r="K7330" s="124"/>
      <c r="L7330" s="124"/>
      <c r="M7330" s="124"/>
      <c r="N7330" s="193">
        <v>645076.09</v>
      </c>
      <c r="O7330" s="193">
        <v>0</v>
      </c>
      <c r="P7330" s="124" t="s">
        <v>1314</v>
      </c>
    </row>
    <row r="7331" spans="1:16" ht="76.5">
      <c r="A7331" s="257">
        <v>25</v>
      </c>
      <c r="B7331" s="124"/>
      <c r="C7331" s="125" t="s">
        <v>694</v>
      </c>
      <c r="D7331" s="191">
        <v>43304</v>
      </c>
      <c r="E7331" s="124" t="s">
        <v>13216</v>
      </c>
      <c r="F7331" s="124" t="s">
        <v>1315</v>
      </c>
      <c r="G7331" s="124">
        <v>179584</v>
      </c>
      <c r="H7331" s="124"/>
      <c r="I7331" s="128" t="s">
        <v>15088</v>
      </c>
      <c r="J7331" s="124"/>
      <c r="K7331" s="124"/>
      <c r="L7331" s="124"/>
      <c r="M7331" s="124"/>
      <c r="N7331" s="193">
        <v>1101464.8600000001</v>
      </c>
      <c r="O7331" s="193">
        <v>0</v>
      </c>
      <c r="P7331" s="124" t="s">
        <v>1314</v>
      </c>
    </row>
    <row r="7332" spans="1:16" ht="76.5">
      <c r="A7332" s="257">
        <v>25</v>
      </c>
      <c r="B7332" s="124"/>
      <c r="C7332" s="125" t="s">
        <v>694</v>
      </c>
      <c r="D7332" s="191">
        <v>43304</v>
      </c>
      <c r="E7332" s="124" t="s">
        <v>13216</v>
      </c>
      <c r="F7332" s="124" t="s">
        <v>1315</v>
      </c>
      <c r="G7332" s="124">
        <v>179589</v>
      </c>
      <c r="H7332" s="124"/>
      <c r="I7332" s="128" t="s">
        <v>15089</v>
      </c>
      <c r="J7332" s="124"/>
      <c r="K7332" s="124"/>
      <c r="L7332" s="124"/>
      <c r="M7332" s="124"/>
      <c r="N7332" s="193">
        <v>372539.65</v>
      </c>
      <c r="O7332" s="193">
        <v>0</v>
      </c>
      <c r="P7332" s="124" t="s">
        <v>1314</v>
      </c>
    </row>
    <row r="7333" spans="1:16" ht="89.25">
      <c r="A7333" s="257">
        <v>25</v>
      </c>
      <c r="B7333" s="124"/>
      <c r="C7333" s="125" t="s">
        <v>694</v>
      </c>
      <c r="D7333" s="191">
        <v>43304</v>
      </c>
      <c r="E7333" s="124" t="s">
        <v>13216</v>
      </c>
      <c r="F7333" s="124" t="s">
        <v>1315</v>
      </c>
      <c r="G7333" s="124">
        <v>179578</v>
      </c>
      <c r="H7333" s="124"/>
      <c r="I7333" s="128" t="s">
        <v>15090</v>
      </c>
      <c r="J7333" s="124"/>
      <c r="K7333" s="124"/>
      <c r="L7333" s="124"/>
      <c r="M7333" s="124"/>
      <c r="N7333" s="193">
        <v>961342.37</v>
      </c>
      <c r="O7333" s="193">
        <v>0</v>
      </c>
      <c r="P7333" s="124" t="s">
        <v>1314</v>
      </c>
    </row>
    <row r="7334" spans="1:16" ht="89.25">
      <c r="A7334" s="257">
        <v>25</v>
      </c>
      <c r="B7334" s="124"/>
      <c r="C7334" s="125" t="s">
        <v>694</v>
      </c>
      <c r="D7334" s="191">
        <v>43304</v>
      </c>
      <c r="E7334" s="124" t="s">
        <v>13216</v>
      </c>
      <c r="F7334" s="124" t="s">
        <v>1315</v>
      </c>
      <c r="G7334" s="124">
        <v>179576</v>
      </c>
      <c r="H7334" s="124"/>
      <c r="I7334" s="128" t="s">
        <v>15091</v>
      </c>
      <c r="J7334" s="124"/>
      <c r="K7334" s="124"/>
      <c r="L7334" s="124"/>
      <c r="M7334" s="124"/>
      <c r="N7334" s="193">
        <v>100449.38</v>
      </c>
      <c r="O7334" s="193">
        <v>0</v>
      </c>
      <c r="P7334" s="124" t="s">
        <v>1314</v>
      </c>
    </row>
    <row r="7335" spans="1:16" ht="76.5">
      <c r="A7335" s="257">
        <v>25</v>
      </c>
      <c r="B7335" s="124"/>
      <c r="C7335" s="125" t="s">
        <v>694</v>
      </c>
      <c r="D7335" s="191">
        <v>43304</v>
      </c>
      <c r="E7335" s="124" t="s">
        <v>13216</v>
      </c>
      <c r="F7335" s="124" t="s">
        <v>1315</v>
      </c>
      <c r="G7335" s="124">
        <v>179574</v>
      </c>
      <c r="H7335" s="124"/>
      <c r="I7335" s="128" t="s">
        <v>15092</v>
      </c>
      <c r="J7335" s="124"/>
      <c r="K7335" s="124"/>
      <c r="L7335" s="124"/>
      <c r="M7335" s="124"/>
      <c r="N7335" s="193">
        <v>287281.88</v>
      </c>
      <c r="O7335" s="193">
        <v>0</v>
      </c>
      <c r="P7335" s="124" t="s">
        <v>1314</v>
      </c>
    </row>
    <row r="7336" spans="1:16" ht="76.5">
      <c r="A7336" s="257">
        <v>25</v>
      </c>
      <c r="B7336" s="124"/>
      <c r="C7336" s="125" t="s">
        <v>694</v>
      </c>
      <c r="D7336" s="191">
        <v>43304</v>
      </c>
      <c r="E7336" s="124" t="s">
        <v>13216</v>
      </c>
      <c r="F7336" s="124" t="s">
        <v>1315</v>
      </c>
      <c r="G7336" s="124">
        <v>179573</v>
      </c>
      <c r="H7336" s="124"/>
      <c r="I7336" s="128" t="s">
        <v>15093</v>
      </c>
      <c r="J7336" s="124"/>
      <c r="K7336" s="124"/>
      <c r="L7336" s="124"/>
      <c r="M7336" s="124"/>
      <c r="N7336" s="193">
        <v>426064.78</v>
      </c>
      <c r="O7336" s="193">
        <v>0</v>
      </c>
      <c r="P7336" s="124" t="s">
        <v>1314</v>
      </c>
    </row>
    <row r="7337" spans="1:16" ht="76.5">
      <c r="A7337" s="257">
        <v>25</v>
      </c>
      <c r="B7337" s="124"/>
      <c r="C7337" s="125" t="s">
        <v>694</v>
      </c>
      <c r="D7337" s="191">
        <v>43304</v>
      </c>
      <c r="E7337" s="124" t="s">
        <v>13216</v>
      </c>
      <c r="F7337" s="124" t="s">
        <v>1315</v>
      </c>
      <c r="G7337" s="124">
        <v>179572</v>
      </c>
      <c r="H7337" s="124"/>
      <c r="I7337" s="128" t="s">
        <v>15094</v>
      </c>
      <c r="J7337" s="124"/>
      <c r="K7337" s="124"/>
      <c r="L7337" s="124"/>
      <c r="M7337" s="124"/>
      <c r="N7337" s="193">
        <v>661103.31000000006</v>
      </c>
      <c r="O7337" s="193">
        <v>0</v>
      </c>
      <c r="P7337" s="124" t="s">
        <v>1314</v>
      </c>
    </row>
    <row r="7338" spans="1:16" ht="76.5">
      <c r="A7338" s="257">
        <v>25</v>
      </c>
      <c r="B7338" s="124"/>
      <c r="C7338" s="125" t="s">
        <v>694</v>
      </c>
      <c r="D7338" s="191">
        <v>43304</v>
      </c>
      <c r="E7338" s="124" t="s">
        <v>13216</v>
      </c>
      <c r="F7338" s="124" t="s">
        <v>1315</v>
      </c>
      <c r="G7338" s="124">
        <v>179587</v>
      </c>
      <c r="H7338" s="124"/>
      <c r="I7338" s="128" t="s">
        <v>15095</v>
      </c>
      <c r="J7338" s="124"/>
      <c r="K7338" s="124"/>
      <c r="L7338" s="124"/>
      <c r="M7338" s="124"/>
      <c r="N7338" s="193">
        <v>263957.42</v>
      </c>
      <c r="O7338" s="193">
        <v>0</v>
      </c>
      <c r="P7338" s="124" t="s">
        <v>1314</v>
      </c>
    </row>
    <row r="7339" spans="1:16" ht="63.75">
      <c r="A7339" s="257">
        <v>513</v>
      </c>
      <c r="B7339" s="124"/>
      <c r="C7339" s="125" t="s">
        <v>201</v>
      </c>
      <c r="D7339" s="191">
        <v>43304</v>
      </c>
      <c r="E7339" s="124" t="s">
        <v>13217</v>
      </c>
      <c r="F7339" s="124" t="s">
        <v>15</v>
      </c>
      <c r="G7339" s="124">
        <v>789777</v>
      </c>
      <c r="H7339" s="124"/>
      <c r="I7339" s="128" t="s">
        <v>15096</v>
      </c>
      <c r="J7339" s="124"/>
      <c r="K7339" s="124"/>
      <c r="L7339" s="124"/>
      <c r="M7339" s="124"/>
      <c r="N7339" s="193">
        <v>50</v>
      </c>
      <c r="O7339" s="193">
        <v>0</v>
      </c>
      <c r="P7339" s="124" t="s">
        <v>1314</v>
      </c>
    </row>
    <row r="7340" spans="1:16" ht="76.5">
      <c r="A7340" s="257">
        <v>291</v>
      </c>
      <c r="B7340" s="124"/>
      <c r="C7340" s="125" t="s">
        <v>794</v>
      </c>
      <c r="D7340" s="191">
        <v>43304</v>
      </c>
      <c r="E7340" s="124" t="s">
        <v>13218</v>
      </c>
      <c r="F7340" s="124" t="s">
        <v>11</v>
      </c>
      <c r="G7340" s="124">
        <v>789997</v>
      </c>
      <c r="H7340" s="124"/>
      <c r="I7340" s="128" t="s">
        <v>15097</v>
      </c>
      <c r="J7340" s="124"/>
      <c r="K7340" s="124"/>
      <c r="L7340" s="124"/>
      <c r="M7340" s="124"/>
      <c r="N7340" s="193">
        <v>50</v>
      </c>
      <c r="O7340" s="193">
        <v>0</v>
      </c>
      <c r="P7340" s="124" t="s">
        <v>1314</v>
      </c>
    </row>
    <row r="7341" spans="1:16" ht="63.75">
      <c r="A7341" s="257">
        <v>10</v>
      </c>
      <c r="B7341" s="124"/>
      <c r="C7341" s="125" t="s">
        <v>690</v>
      </c>
      <c r="D7341" s="191">
        <v>43304</v>
      </c>
      <c r="E7341" s="124" t="s">
        <v>13219</v>
      </c>
      <c r="F7341" s="124" t="s">
        <v>15</v>
      </c>
      <c r="G7341" s="124">
        <v>790006</v>
      </c>
      <c r="H7341" s="124"/>
      <c r="I7341" s="128" t="s">
        <v>15098</v>
      </c>
      <c r="J7341" s="124"/>
      <c r="K7341" s="124"/>
      <c r="L7341" s="124"/>
      <c r="M7341" s="124"/>
      <c r="N7341" s="193">
        <v>50</v>
      </c>
      <c r="O7341" s="193">
        <v>0</v>
      </c>
      <c r="P7341" s="124" t="s">
        <v>1314</v>
      </c>
    </row>
    <row r="7342" spans="1:16" ht="63.75">
      <c r="A7342" s="257" t="s">
        <v>620</v>
      </c>
      <c r="B7342" s="124"/>
      <c r="C7342" s="125" t="s">
        <v>714</v>
      </c>
      <c r="D7342" s="191">
        <v>43304</v>
      </c>
      <c r="E7342" s="124" t="s">
        <v>13220</v>
      </c>
      <c r="F7342" s="124" t="s">
        <v>11</v>
      </c>
      <c r="G7342" s="124">
        <v>10988</v>
      </c>
      <c r="H7342" s="124"/>
      <c r="I7342" s="128" t="s">
        <v>15099</v>
      </c>
      <c r="J7342" s="124"/>
      <c r="K7342" s="124"/>
      <c r="L7342" s="124"/>
      <c r="M7342" s="124"/>
      <c r="N7342" s="193">
        <v>15862.71</v>
      </c>
      <c r="O7342" s="193">
        <v>0</v>
      </c>
      <c r="P7342" s="124" t="s">
        <v>1314</v>
      </c>
    </row>
    <row r="7343" spans="1:16" ht="102">
      <c r="A7343" s="257">
        <v>117</v>
      </c>
      <c r="B7343" s="124"/>
      <c r="C7343" s="125" t="s">
        <v>722</v>
      </c>
      <c r="D7343" s="191">
        <v>43304</v>
      </c>
      <c r="E7343" s="124" t="s">
        <v>13221</v>
      </c>
      <c r="F7343" s="124" t="s">
        <v>15</v>
      </c>
      <c r="G7343" s="124">
        <v>5490</v>
      </c>
      <c r="H7343" s="124"/>
      <c r="I7343" s="128" t="s">
        <v>15100</v>
      </c>
      <c r="J7343" s="124"/>
      <c r="K7343" s="124"/>
      <c r="L7343" s="124"/>
      <c r="M7343" s="124"/>
      <c r="N7343" s="193">
        <v>613</v>
      </c>
      <c r="O7343" s="193">
        <v>0</v>
      </c>
      <c r="P7343" s="124" t="s">
        <v>1314</v>
      </c>
    </row>
    <row r="7344" spans="1:16" ht="63.75">
      <c r="A7344" s="257" t="s">
        <v>620</v>
      </c>
      <c r="B7344" s="124"/>
      <c r="C7344" s="125" t="s">
        <v>714</v>
      </c>
      <c r="D7344" s="191">
        <v>43304</v>
      </c>
      <c r="E7344" s="124" t="s">
        <v>13222</v>
      </c>
      <c r="F7344" s="124" t="s">
        <v>11</v>
      </c>
      <c r="G7344" s="124">
        <v>11068</v>
      </c>
      <c r="H7344" s="124"/>
      <c r="I7344" s="128" t="s">
        <v>15101</v>
      </c>
      <c r="J7344" s="124"/>
      <c r="K7344" s="124"/>
      <c r="L7344" s="124"/>
      <c r="M7344" s="124"/>
      <c r="N7344" s="193">
        <v>9062.4599999999991</v>
      </c>
      <c r="O7344" s="193">
        <v>0</v>
      </c>
      <c r="P7344" s="124" t="s">
        <v>1314</v>
      </c>
    </row>
    <row r="7345" spans="1:16" ht="63.75">
      <c r="A7345" s="257" t="s">
        <v>620</v>
      </c>
      <c r="B7345" s="124"/>
      <c r="C7345" s="125" t="s">
        <v>714</v>
      </c>
      <c r="D7345" s="191">
        <v>43304</v>
      </c>
      <c r="E7345" s="124" t="s">
        <v>13223</v>
      </c>
      <c r="F7345" s="124" t="s">
        <v>11</v>
      </c>
      <c r="G7345" s="124">
        <v>11067</v>
      </c>
      <c r="H7345" s="124"/>
      <c r="I7345" s="128" t="s">
        <v>15102</v>
      </c>
      <c r="J7345" s="124"/>
      <c r="K7345" s="124"/>
      <c r="L7345" s="124"/>
      <c r="M7345" s="124"/>
      <c r="N7345" s="193">
        <v>3181.59</v>
      </c>
      <c r="O7345" s="193">
        <v>0</v>
      </c>
      <c r="P7345" s="124" t="s">
        <v>1314</v>
      </c>
    </row>
    <row r="7346" spans="1:16" ht="102">
      <c r="A7346" s="257">
        <v>117</v>
      </c>
      <c r="B7346" s="124"/>
      <c r="C7346" s="125" t="s">
        <v>722</v>
      </c>
      <c r="D7346" s="191">
        <v>43304</v>
      </c>
      <c r="E7346" s="124" t="s">
        <v>13224</v>
      </c>
      <c r="F7346" s="124" t="s">
        <v>15</v>
      </c>
      <c r="G7346" s="124">
        <v>5491</v>
      </c>
      <c r="H7346" s="124"/>
      <c r="I7346" s="128" t="s">
        <v>15103</v>
      </c>
      <c r="J7346" s="124"/>
      <c r="K7346" s="124"/>
      <c r="L7346" s="124"/>
      <c r="M7346" s="124"/>
      <c r="N7346" s="193">
        <v>381.48</v>
      </c>
      <c r="O7346" s="193">
        <v>0</v>
      </c>
      <c r="P7346" s="124" t="s">
        <v>1314</v>
      </c>
    </row>
    <row r="7347" spans="1:16" ht="51">
      <c r="A7347" s="257">
        <v>340</v>
      </c>
      <c r="B7347" s="124"/>
      <c r="C7347" s="125" t="s">
        <v>814</v>
      </c>
      <c r="D7347" s="191">
        <v>43304</v>
      </c>
      <c r="E7347" s="124" t="s">
        <v>13225</v>
      </c>
      <c r="F7347" s="124" t="s">
        <v>15</v>
      </c>
      <c r="G7347" s="124">
        <v>790478</v>
      </c>
      <c r="H7347" s="124"/>
      <c r="I7347" s="128" t="s">
        <v>15104</v>
      </c>
      <c r="J7347" s="124"/>
      <c r="K7347" s="124"/>
      <c r="L7347" s="124"/>
      <c r="M7347" s="124"/>
      <c r="N7347" s="193">
        <v>50</v>
      </c>
      <c r="O7347" s="193">
        <v>0</v>
      </c>
      <c r="P7347" s="124" t="s">
        <v>1314</v>
      </c>
    </row>
    <row r="7348" spans="1:16" ht="63.75">
      <c r="A7348" s="257">
        <v>10</v>
      </c>
      <c r="B7348" s="124"/>
      <c r="C7348" s="125" t="s">
        <v>690</v>
      </c>
      <c r="D7348" s="191">
        <v>43304</v>
      </c>
      <c r="E7348" s="124" t="s">
        <v>13226</v>
      </c>
      <c r="F7348" s="124" t="s">
        <v>15</v>
      </c>
      <c r="G7348" s="124">
        <v>790714</v>
      </c>
      <c r="H7348" s="124"/>
      <c r="I7348" s="128" t="s">
        <v>15105</v>
      </c>
      <c r="J7348" s="124"/>
      <c r="K7348" s="124"/>
      <c r="L7348" s="124"/>
      <c r="M7348" s="124"/>
      <c r="N7348" s="193">
        <v>50</v>
      </c>
      <c r="O7348" s="193">
        <v>0</v>
      </c>
      <c r="P7348" s="124" t="s">
        <v>1314</v>
      </c>
    </row>
    <row r="7349" spans="1:16" ht="51">
      <c r="A7349" s="257">
        <v>132</v>
      </c>
      <c r="B7349" s="124"/>
      <c r="C7349" s="125" t="s">
        <v>728</v>
      </c>
      <c r="D7349" s="191">
        <v>43305</v>
      </c>
      <c r="E7349" s="124" t="s">
        <v>13227</v>
      </c>
      <c r="F7349" s="124" t="s">
        <v>3</v>
      </c>
      <c r="G7349" s="124">
        <v>1642588</v>
      </c>
      <c r="H7349" s="124"/>
      <c r="I7349" s="128" t="s">
        <v>15106</v>
      </c>
      <c r="J7349" s="124"/>
      <c r="K7349" s="124"/>
      <c r="L7349" s="124"/>
      <c r="M7349" s="124"/>
      <c r="N7349" s="193">
        <v>0</v>
      </c>
      <c r="O7349" s="193">
        <v>588.4</v>
      </c>
      <c r="P7349" s="124" t="s">
        <v>1314</v>
      </c>
    </row>
    <row r="7350" spans="1:16" ht="63.75">
      <c r="A7350" s="257">
        <v>597</v>
      </c>
      <c r="B7350" s="124"/>
      <c r="C7350" s="125" t="s">
        <v>3556</v>
      </c>
      <c r="D7350" s="191">
        <v>43305</v>
      </c>
      <c r="E7350" s="124" t="s">
        <v>13228</v>
      </c>
      <c r="F7350" s="124" t="s">
        <v>3</v>
      </c>
      <c r="G7350" s="124">
        <v>1642599</v>
      </c>
      <c r="H7350" s="124"/>
      <c r="I7350" s="128" t="s">
        <v>15107</v>
      </c>
      <c r="J7350" s="124"/>
      <c r="K7350" s="124"/>
      <c r="L7350" s="124"/>
      <c r="M7350" s="124"/>
      <c r="N7350" s="193">
        <v>0</v>
      </c>
      <c r="O7350" s="193">
        <v>466.95</v>
      </c>
      <c r="P7350" s="124" t="s">
        <v>1314</v>
      </c>
    </row>
    <row r="7351" spans="1:16" ht="51">
      <c r="A7351" s="257" t="s">
        <v>619</v>
      </c>
      <c r="B7351" s="124"/>
      <c r="C7351" s="125" t="s">
        <v>713</v>
      </c>
      <c r="D7351" s="191">
        <v>43305</v>
      </c>
      <c r="E7351" s="124" t="s">
        <v>13229</v>
      </c>
      <c r="F7351" s="124" t="s">
        <v>3</v>
      </c>
      <c r="G7351" s="124">
        <v>1642600</v>
      </c>
      <c r="H7351" s="124"/>
      <c r="I7351" s="128" t="s">
        <v>15108</v>
      </c>
      <c r="J7351" s="124"/>
      <c r="K7351" s="124"/>
      <c r="L7351" s="124"/>
      <c r="M7351" s="124"/>
      <c r="N7351" s="193">
        <v>0</v>
      </c>
      <c r="O7351" s="193">
        <v>138</v>
      </c>
      <c r="P7351" s="124" t="s">
        <v>1314</v>
      </c>
    </row>
    <row r="7352" spans="1:16" ht="51">
      <c r="A7352" s="257" t="s">
        <v>619</v>
      </c>
      <c r="B7352" s="124"/>
      <c r="C7352" s="125" t="s">
        <v>713</v>
      </c>
      <c r="D7352" s="191">
        <v>43305</v>
      </c>
      <c r="E7352" s="124" t="s">
        <v>13230</v>
      </c>
      <c r="F7352" s="124" t="s">
        <v>3</v>
      </c>
      <c r="G7352" s="124">
        <v>1642601</v>
      </c>
      <c r="H7352" s="124"/>
      <c r="I7352" s="128" t="s">
        <v>15109</v>
      </c>
      <c r="J7352" s="124"/>
      <c r="K7352" s="124"/>
      <c r="L7352" s="124"/>
      <c r="M7352" s="124"/>
      <c r="N7352" s="193">
        <v>0</v>
      </c>
      <c r="O7352" s="193">
        <v>140</v>
      </c>
      <c r="P7352" s="124" t="s">
        <v>1314</v>
      </c>
    </row>
    <row r="7353" spans="1:16" ht="51">
      <c r="A7353" s="257">
        <v>526</v>
      </c>
      <c r="B7353" s="124"/>
      <c r="C7353" s="125" t="s">
        <v>846</v>
      </c>
      <c r="D7353" s="191">
        <v>43305</v>
      </c>
      <c r="E7353" s="124" t="s">
        <v>13231</v>
      </c>
      <c r="F7353" s="124" t="s">
        <v>3</v>
      </c>
      <c r="G7353" s="124">
        <v>1642602</v>
      </c>
      <c r="H7353" s="124"/>
      <c r="I7353" s="128" t="s">
        <v>15110</v>
      </c>
      <c r="J7353" s="124"/>
      <c r="K7353" s="124"/>
      <c r="L7353" s="124"/>
      <c r="M7353" s="124"/>
      <c r="N7353" s="193">
        <v>0</v>
      </c>
      <c r="O7353" s="193">
        <v>51</v>
      </c>
      <c r="P7353" s="124" t="s">
        <v>1314</v>
      </c>
    </row>
    <row r="7354" spans="1:16" ht="63.75">
      <c r="A7354" s="257" t="s">
        <v>619</v>
      </c>
      <c r="B7354" s="124"/>
      <c r="C7354" s="125" t="s">
        <v>713</v>
      </c>
      <c r="D7354" s="191">
        <v>43305</v>
      </c>
      <c r="E7354" s="124" t="s">
        <v>13232</v>
      </c>
      <c r="F7354" s="124" t="s">
        <v>3</v>
      </c>
      <c r="G7354" s="124">
        <v>1642603</v>
      </c>
      <c r="H7354" s="124"/>
      <c r="I7354" s="128" t="s">
        <v>15111</v>
      </c>
      <c r="J7354" s="124"/>
      <c r="K7354" s="124"/>
      <c r="L7354" s="124"/>
      <c r="M7354" s="124"/>
      <c r="N7354" s="193">
        <v>0</v>
      </c>
      <c r="O7354" s="193">
        <v>1379.33</v>
      </c>
      <c r="P7354" s="124" t="s">
        <v>1314</v>
      </c>
    </row>
    <row r="7355" spans="1:16" ht="51">
      <c r="A7355" s="257">
        <v>132</v>
      </c>
      <c r="B7355" s="124"/>
      <c r="C7355" s="125" t="s">
        <v>728</v>
      </c>
      <c r="D7355" s="191">
        <v>43305</v>
      </c>
      <c r="E7355" s="124" t="s">
        <v>13233</v>
      </c>
      <c r="F7355" s="124" t="s">
        <v>3</v>
      </c>
      <c r="G7355" s="124">
        <v>1642604</v>
      </c>
      <c r="H7355" s="124"/>
      <c r="I7355" s="128" t="s">
        <v>15112</v>
      </c>
      <c r="J7355" s="124"/>
      <c r="K7355" s="124"/>
      <c r="L7355" s="124"/>
      <c r="M7355" s="124"/>
      <c r="N7355" s="193">
        <v>0</v>
      </c>
      <c r="O7355" s="193">
        <v>1050</v>
      </c>
      <c r="P7355" s="124" t="s">
        <v>1314</v>
      </c>
    </row>
    <row r="7356" spans="1:16" ht="63.75">
      <c r="A7356" s="257" t="s">
        <v>619</v>
      </c>
      <c r="B7356" s="124"/>
      <c r="C7356" s="125" t="s">
        <v>713</v>
      </c>
      <c r="D7356" s="191">
        <v>43305</v>
      </c>
      <c r="E7356" s="124" t="s">
        <v>13234</v>
      </c>
      <c r="F7356" s="124" t="s">
        <v>3</v>
      </c>
      <c r="G7356" s="124">
        <v>1642605</v>
      </c>
      <c r="H7356" s="124"/>
      <c r="I7356" s="128" t="s">
        <v>15113</v>
      </c>
      <c r="J7356" s="124"/>
      <c r="K7356" s="124"/>
      <c r="L7356" s="124"/>
      <c r="M7356" s="124"/>
      <c r="N7356" s="193">
        <v>0</v>
      </c>
      <c r="O7356" s="193">
        <v>138</v>
      </c>
      <c r="P7356" s="124" t="s">
        <v>1314</v>
      </c>
    </row>
    <row r="7357" spans="1:16" ht="51">
      <c r="A7357" s="257">
        <v>586</v>
      </c>
      <c r="B7357" s="124"/>
      <c r="C7357" s="125" t="s">
        <v>222</v>
      </c>
      <c r="D7357" s="191">
        <v>43305</v>
      </c>
      <c r="E7357" s="124" t="s">
        <v>13235</v>
      </c>
      <c r="F7357" s="124" t="s">
        <v>3</v>
      </c>
      <c r="G7357" s="124">
        <v>1642609</v>
      </c>
      <c r="H7357" s="124"/>
      <c r="I7357" s="128" t="s">
        <v>15114</v>
      </c>
      <c r="J7357" s="124"/>
      <c r="K7357" s="124"/>
      <c r="L7357" s="124"/>
      <c r="M7357" s="124"/>
      <c r="N7357" s="193">
        <v>0</v>
      </c>
      <c r="O7357" s="193">
        <v>4728.95</v>
      </c>
      <c r="P7357" s="124" t="s">
        <v>1314</v>
      </c>
    </row>
    <row r="7358" spans="1:16" ht="51">
      <c r="A7358" s="257">
        <v>46</v>
      </c>
      <c r="B7358" s="124"/>
      <c r="C7358" s="125" t="s">
        <v>698</v>
      </c>
      <c r="D7358" s="191">
        <v>43305</v>
      </c>
      <c r="E7358" s="124" t="s">
        <v>13236</v>
      </c>
      <c r="F7358" s="124" t="s">
        <v>3</v>
      </c>
      <c r="G7358" s="124">
        <v>1642610</v>
      </c>
      <c r="H7358" s="124"/>
      <c r="I7358" s="128" t="s">
        <v>15115</v>
      </c>
      <c r="J7358" s="124"/>
      <c r="K7358" s="124"/>
      <c r="L7358" s="124"/>
      <c r="M7358" s="124"/>
      <c r="N7358" s="193">
        <v>0</v>
      </c>
      <c r="O7358" s="193">
        <v>85</v>
      </c>
      <c r="P7358" s="124" t="s">
        <v>1314</v>
      </c>
    </row>
    <row r="7359" spans="1:16" ht="51">
      <c r="A7359" s="257">
        <v>132</v>
      </c>
      <c r="B7359" s="124"/>
      <c r="C7359" s="125" t="s">
        <v>728</v>
      </c>
      <c r="D7359" s="191">
        <v>43305</v>
      </c>
      <c r="E7359" s="124" t="s">
        <v>13237</v>
      </c>
      <c r="F7359" s="124" t="s">
        <v>3</v>
      </c>
      <c r="G7359" s="124">
        <v>1642636</v>
      </c>
      <c r="H7359" s="124"/>
      <c r="I7359" s="128" t="s">
        <v>15116</v>
      </c>
      <c r="J7359" s="124"/>
      <c r="K7359" s="124"/>
      <c r="L7359" s="124"/>
      <c r="M7359" s="124"/>
      <c r="N7359" s="193">
        <v>0</v>
      </c>
      <c r="O7359" s="193">
        <v>107</v>
      </c>
      <c r="P7359" s="124" t="s">
        <v>1314</v>
      </c>
    </row>
    <row r="7360" spans="1:16" ht="38.25">
      <c r="A7360" s="257">
        <v>212</v>
      </c>
      <c r="B7360" s="124"/>
      <c r="C7360" s="125" t="s">
        <v>761</v>
      </c>
      <c r="D7360" s="191">
        <v>43305</v>
      </c>
      <c r="E7360" s="124" t="s">
        <v>13238</v>
      </c>
      <c r="F7360" s="124" t="s">
        <v>3</v>
      </c>
      <c r="G7360" s="124">
        <v>1642645</v>
      </c>
      <c r="H7360" s="124"/>
      <c r="I7360" s="128" t="s">
        <v>15117</v>
      </c>
      <c r="J7360" s="124"/>
      <c r="K7360" s="124"/>
      <c r="L7360" s="124"/>
      <c r="M7360" s="124"/>
      <c r="N7360" s="193">
        <v>0</v>
      </c>
      <c r="O7360" s="193">
        <v>173.16</v>
      </c>
      <c r="P7360" s="124" t="s">
        <v>1314</v>
      </c>
    </row>
    <row r="7361" spans="1:16" ht="51">
      <c r="A7361" s="257">
        <v>526</v>
      </c>
      <c r="B7361" s="124"/>
      <c r="C7361" s="125" t="s">
        <v>846</v>
      </c>
      <c r="D7361" s="191">
        <v>43305</v>
      </c>
      <c r="E7361" s="124" t="s">
        <v>13239</v>
      </c>
      <c r="F7361" s="124" t="s">
        <v>3</v>
      </c>
      <c r="G7361" s="124">
        <v>1642653</v>
      </c>
      <c r="H7361" s="124"/>
      <c r="I7361" s="128" t="s">
        <v>15118</v>
      </c>
      <c r="J7361" s="124"/>
      <c r="K7361" s="124"/>
      <c r="L7361" s="124"/>
      <c r="M7361" s="124"/>
      <c r="N7361" s="193">
        <v>0</v>
      </c>
      <c r="O7361" s="193">
        <v>51</v>
      </c>
      <c r="P7361" s="124" t="s">
        <v>1314</v>
      </c>
    </row>
    <row r="7362" spans="1:16" ht="51">
      <c r="A7362" s="257">
        <v>16</v>
      </c>
      <c r="B7362" s="124"/>
      <c r="C7362" s="125" t="s">
        <v>692</v>
      </c>
      <c r="D7362" s="191">
        <v>43305</v>
      </c>
      <c r="E7362" s="124" t="s">
        <v>13240</v>
      </c>
      <c r="F7362" s="124" t="s">
        <v>3</v>
      </c>
      <c r="G7362" s="124">
        <v>1642466</v>
      </c>
      <c r="H7362" s="124"/>
      <c r="I7362" s="128" t="s">
        <v>15119</v>
      </c>
      <c r="J7362" s="124"/>
      <c r="K7362" s="124"/>
      <c r="L7362" s="124"/>
      <c r="M7362" s="124"/>
      <c r="N7362" s="193">
        <v>0</v>
      </c>
      <c r="O7362" s="193">
        <v>17230</v>
      </c>
      <c r="P7362" s="124" t="s">
        <v>1314</v>
      </c>
    </row>
    <row r="7363" spans="1:16" ht="63.75">
      <c r="A7363" s="257">
        <v>598</v>
      </c>
      <c r="B7363" s="124"/>
      <c r="C7363" s="125" t="s">
        <v>6201</v>
      </c>
      <c r="D7363" s="191">
        <v>43305</v>
      </c>
      <c r="E7363" s="124" t="s">
        <v>13241</v>
      </c>
      <c r="F7363" s="124" t="s">
        <v>3</v>
      </c>
      <c r="G7363" s="124">
        <v>1642475</v>
      </c>
      <c r="H7363" s="124"/>
      <c r="I7363" s="128" t="s">
        <v>15120</v>
      </c>
      <c r="J7363" s="124"/>
      <c r="K7363" s="124"/>
      <c r="L7363" s="124"/>
      <c r="M7363" s="124"/>
      <c r="N7363" s="193">
        <v>0</v>
      </c>
      <c r="O7363" s="193">
        <v>1318.02</v>
      </c>
      <c r="P7363" s="124" t="s">
        <v>1314</v>
      </c>
    </row>
    <row r="7364" spans="1:16" ht="51">
      <c r="A7364" s="257" t="s">
        <v>619</v>
      </c>
      <c r="B7364" s="124"/>
      <c r="C7364" s="125" t="s">
        <v>713</v>
      </c>
      <c r="D7364" s="191">
        <v>43305</v>
      </c>
      <c r="E7364" s="124" t="s">
        <v>13242</v>
      </c>
      <c r="F7364" s="124" t="s">
        <v>3</v>
      </c>
      <c r="G7364" s="124">
        <v>1642484</v>
      </c>
      <c r="H7364" s="124"/>
      <c r="I7364" s="128" t="s">
        <v>15121</v>
      </c>
      <c r="J7364" s="124"/>
      <c r="K7364" s="124"/>
      <c r="L7364" s="124"/>
      <c r="M7364" s="124"/>
      <c r="N7364" s="193">
        <v>0</v>
      </c>
      <c r="O7364" s="193">
        <v>219</v>
      </c>
      <c r="P7364" s="124" t="s">
        <v>1314</v>
      </c>
    </row>
    <row r="7365" spans="1:16" ht="51">
      <c r="A7365" s="257" t="s">
        <v>619</v>
      </c>
      <c r="B7365" s="124"/>
      <c r="C7365" s="125" t="s">
        <v>713</v>
      </c>
      <c r="D7365" s="191">
        <v>43305</v>
      </c>
      <c r="E7365" s="124" t="s">
        <v>13243</v>
      </c>
      <c r="F7365" s="124" t="s">
        <v>3</v>
      </c>
      <c r="G7365" s="124">
        <v>1642486</v>
      </c>
      <c r="H7365" s="124"/>
      <c r="I7365" s="128" t="s">
        <v>15122</v>
      </c>
      <c r="J7365" s="124"/>
      <c r="K7365" s="124"/>
      <c r="L7365" s="124"/>
      <c r="M7365" s="124"/>
      <c r="N7365" s="193">
        <v>0</v>
      </c>
      <c r="O7365" s="193">
        <v>7746.99</v>
      </c>
      <c r="P7365" s="124" t="s">
        <v>1314</v>
      </c>
    </row>
    <row r="7366" spans="1:16" ht="51">
      <c r="A7366" s="257" t="s">
        <v>619</v>
      </c>
      <c r="B7366" s="124"/>
      <c r="C7366" s="125" t="s">
        <v>713</v>
      </c>
      <c r="D7366" s="191">
        <v>43305</v>
      </c>
      <c r="E7366" s="124" t="s">
        <v>13244</v>
      </c>
      <c r="F7366" s="124" t="s">
        <v>3</v>
      </c>
      <c r="G7366" s="124">
        <v>1642487</v>
      </c>
      <c r="H7366" s="124"/>
      <c r="I7366" s="128" t="s">
        <v>15123</v>
      </c>
      <c r="J7366" s="124"/>
      <c r="K7366" s="124"/>
      <c r="L7366" s="124"/>
      <c r="M7366" s="124"/>
      <c r="N7366" s="193">
        <v>0</v>
      </c>
      <c r="O7366" s="193">
        <v>0.2</v>
      </c>
      <c r="P7366" s="124" t="s">
        <v>1314</v>
      </c>
    </row>
    <row r="7367" spans="1:16" ht="51">
      <c r="A7367" s="257" t="s">
        <v>619</v>
      </c>
      <c r="B7367" s="124"/>
      <c r="C7367" s="125" t="s">
        <v>713</v>
      </c>
      <c r="D7367" s="191">
        <v>43305</v>
      </c>
      <c r="E7367" s="124" t="s">
        <v>13245</v>
      </c>
      <c r="F7367" s="124" t="s">
        <v>3</v>
      </c>
      <c r="G7367" s="124">
        <v>1642488</v>
      </c>
      <c r="H7367" s="124"/>
      <c r="I7367" s="128" t="s">
        <v>15124</v>
      </c>
      <c r="J7367" s="124"/>
      <c r="K7367" s="124"/>
      <c r="L7367" s="124"/>
      <c r="M7367" s="124"/>
      <c r="N7367" s="193">
        <v>0</v>
      </c>
      <c r="O7367" s="193">
        <v>1379.33</v>
      </c>
      <c r="P7367" s="124" t="s">
        <v>1314</v>
      </c>
    </row>
    <row r="7368" spans="1:16" ht="51">
      <c r="A7368" s="257" t="s">
        <v>619</v>
      </c>
      <c r="B7368" s="124"/>
      <c r="C7368" s="125" t="s">
        <v>713</v>
      </c>
      <c r="D7368" s="191">
        <v>43305</v>
      </c>
      <c r="E7368" s="124" t="s">
        <v>13246</v>
      </c>
      <c r="F7368" s="124" t="s">
        <v>3</v>
      </c>
      <c r="G7368" s="124">
        <v>1642489</v>
      </c>
      <c r="H7368" s="124"/>
      <c r="I7368" s="128" t="s">
        <v>15125</v>
      </c>
      <c r="J7368" s="124"/>
      <c r="K7368" s="124"/>
      <c r="L7368" s="124"/>
      <c r="M7368" s="124"/>
      <c r="N7368" s="193">
        <v>0</v>
      </c>
      <c r="O7368" s="193">
        <v>14800</v>
      </c>
      <c r="P7368" s="124" t="s">
        <v>1314</v>
      </c>
    </row>
    <row r="7369" spans="1:16" ht="51">
      <c r="A7369" s="257" t="s">
        <v>619</v>
      </c>
      <c r="B7369" s="124"/>
      <c r="C7369" s="125" t="s">
        <v>713</v>
      </c>
      <c r="D7369" s="191">
        <v>43305</v>
      </c>
      <c r="E7369" s="124" t="s">
        <v>13247</v>
      </c>
      <c r="F7369" s="124" t="s">
        <v>3</v>
      </c>
      <c r="G7369" s="124">
        <v>1642502</v>
      </c>
      <c r="H7369" s="124"/>
      <c r="I7369" s="128" t="s">
        <v>15126</v>
      </c>
      <c r="J7369" s="124"/>
      <c r="K7369" s="124"/>
      <c r="L7369" s="124"/>
      <c r="M7369" s="124"/>
      <c r="N7369" s="193">
        <v>0</v>
      </c>
      <c r="O7369" s="193">
        <v>60.45</v>
      </c>
      <c r="P7369" s="124" t="s">
        <v>3943</v>
      </c>
    </row>
    <row r="7370" spans="1:16" ht="51">
      <c r="A7370" s="257">
        <v>16</v>
      </c>
      <c r="B7370" s="124"/>
      <c r="C7370" s="125" t="s">
        <v>692</v>
      </c>
      <c r="D7370" s="191">
        <v>43305</v>
      </c>
      <c r="E7370" s="124" t="s">
        <v>13248</v>
      </c>
      <c r="F7370" s="124" t="s">
        <v>3</v>
      </c>
      <c r="G7370" s="124">
        <v>1642553</v>
      </c>
      <c r="H7370" s="124"/>
      <c r="I7370" s="128" t="s">
        <v>15127</v>
      </c>
      <c r="J7370" s="124"/>
      <c r="K7370" s="124"/>
      <c r="L7370" s="124"/>
      <c r="M7370" s="124"/>
      <c r="N7370" s="193">
        <v>0</v>
      </c>
      <c r="O7370" s="193">
        <v>1585</v>
      </c>
      <c r="P7370" s="124" t="s">
        <v>1314</v>
      </c>
    </row>
    <row r="7371" spans="1:16" ht="51">
      <c r="A7371" s="257">
        <v>70</v>
      </c>
      <c r="B7371" s="124"/>
      <c r="C7371" s="125" t="s">
        <v>705</v>
      </c>
      <c r="D7371" s="191">
        <v>43305</v>
      </c>
      <c r="E7371" s="124" t="s">
        <v>13249</v>
      </c>
      <c r="F7371" s="124" t="s">
        <v>3</v>
      </c>
      <c r="G7371" s="124">
        <v>1642573</v>
      </c>
      <c r="H7371" s="124"/>
      <c r="I7371" s="128" t="s">
        <v>15128</v>
      </c>
      <c r="J7371" s="124"/>
      <c r="K7371" s="124"/>
      <c r="L7371" s="124"/>
      <c r="M7371" s="124"/>
      <c r="N7371" s="193">
        <v>0</v>
      </c>
      <c r="O7371" s="193">
        <v>100</v>
      </c>
      <c r="P7371" s="124" t="s">
        <v>1314</v>
      </c>
    </row>
    <row r="7372" spans="1:16" ht="51">
      <c r="A7372" s="257">
        <v>70</v>
      </c>
      <c r="B7372" s="124"/>
      <c r="C7372" s="125" t="s">
        <v>705</v>
      </c>
      <c r="D7372" s="191">
        <v>43305</v>
      </c>
      <c r="E7372" s="124" t="s">
        <v>13250</v>
      </c>
      <c r="F7372" s="124" t="s">
        <v>3</v>
      </c>
      <c r="G7372" s="124">
        <v>1642580</v>
      </c>
      <c r="H7372" s="124"/>
      <c r="I7372" s="128" t="s">
        <v>15129</v>
      </c>
      <c r="J7372" s="124"/>
      <c r="K7372" s="124"/>
      <c r="L7372" s="124"/>
      <c r="M7372" s="124"/>
      <c r="N7372" s="193">
        <v>0</v>
      </c>
      <c r="O7372" s="193">
        <v>1500</v>
      </c>
      <c r="P7372" s="124" t="s">
        <v>1314</v>
      </c>
    </row>
    <row r="7373" spans="1:16" ht="51">
      <c r="A7373" s="257" t="s">
        <v>619</v>
      </c>
      <c r="B7373" s="124"/>
      <c r="C7373" s="125" t="s">
        <v>713</v>
      </c>
      <c r="D7373" s="191">
        <v>43305</v>
      </c>
      <c r="E7373" s="124" t="s">
        <v>13251</v>
      </c>
      <c r="F7373" s="124" t="s">
        <v>3</v>
      </c>
      <c r="G7373" s="124">
        <v>1642587</v>
      </c>
      <c r="H7373" s="124"/>
      <c r="I7373" s="128" t="s">
        <v>15130</v>
      </c>
      <c r="J7373" s="124"/>
      <c r="K7373" s="124"/>
      <c r="L7373" s="124"/>
      <c r="M7373" s="124"/>
      <c r="N7373" s="193">
        <v>0</v>
      </c>
      <c r="O7373" s="193">
        <v>1382</v>
      </c>
      <c r="P7373" s="124" t="s">
        <v>1314</v>
      </c>
    </row>
    <row r="7374" spans="1:16" ht="51">
      <c r="A7374" s="257" t="s">
        <v>619</v>
      </c>
      <c r="B7374" s="124"/>
      <c r="C7374" s="125" t="s">
        <v>713</v>
      </c>
      <c r="D7374" s="191">
        <v>43305</v>
      </c>
      <c r="E7374" s="124" t="s">
        <v>13252</v>
      </c>
      <c r="F7374" s="124" t="s">
        <v>3</v>
      </c>
      <c r="G7374" s="124">
        <v>1642722</v>
      </c>
      <c r="H7374" s="124"/>
      <c r="I7374" s="128" t="s">
        <v>10403</v>
      </c>
      <c r="J7374" s="124"/>
      <c r="K7374" s="124"/>
      <c r="L7374" s="124"/>
      <c r="M7374" s="124"/>
      <c r="N7374" s="193">
        <v>0</v>
      </c>
      <c r="O7374" s="193">
        <v>85.9</v>
      </c>
      <c r="P7374" s="124" t="s">
        <v>1314</v>
      </c>
    </row>
    <row r="7375" spans="1:16" ht="51">
      <c r="A7375" s="257" t="s">
        <v>619</v>
      </c>
      <c r="B7375" s="124"/>
      <c r="C7375" s="125" t="s">
        <v>713</v>
      </c>
      <c r="D7375" s="191">
        <v>43305</v>
      </c>
      <c r="E7375" s="124" t="s">
        <v>13253</v>
      </c>
      <c r="F7375" s="124" t="s">
        <v>3</v>
      </c>
      <c r="G7375" s="124">
        <v>1642723</v>
      </c>
      <c r="H7375" s="124"/>
      <c r="I7375" s="128" t="s">
        <v>15131</v>
      </c>
      <c r="J7375" s="124"/>
      <c r="K7375" s="124"/>
      <c r="L7375" s="124"/>
      <c r="M7375" s="124"/>
      <c r="N7375" s="193">
        <v>0</v>
      </c>
      <c r="O7375" s="193">
        <v>4222.46</v>
      </c>
      <c r="P7375" s="124" t="s">
        <v>1314</v>
      </c>
    </row>
    <row r="7376" spans="1:16" ht="51">
      <c r="A7376" s="257" t="s">
        <v>619</v>
      </c>
      <c r="B7376" s="124"/>
      <c r="C7376" s="125" t="s">
        <v>713</v>
      </c>
      <c r="D7376" s="191">
        <v>43305</v>
      </c>
      <c r="E7376" s="124" t="s">
        <v>13254</v>
      </c>
      <c r="F7376" s="124" t="s">
        <v>3</v>
      </c>
      <c r="G7376" s="124">
        <v>1642724</v>
      </c>
      <c r="H7376" s="124"/>
      <c r="I7376" s="128" t="s">
        <v>15132</v>
      </c>
      <c r="J7376" s="124"/>
      <c r="K7376" s="124"/>
      <c r="L7376" s="124"/>
      <c r="M7376" s="124"/>
      <c r="N7376" s="193">
        <v>0</v>
      </c>
      <c r="O7376" s="193">
        <v>4222.46</v>
      </c>
      <c r="P7376" s="124" t="s">
        <v>1314</v>
      </c>
    </row>
    <row r="7377" spans="1:16" ht="51">
      <c r="A7377" s="257" t="s">
        <v>619</v>
      </c>
      <c r="B7377" s="124"/>
      <c r="C7377" s="125" t="s">
        <v>713</v>
      </c>
      <c r="D7377" s="191">
        <v>43305</v>
      </c>
      <c r="E7377" s="124" t="s">
        <v>13255</v>
      </c>
      <c r="F7377" s="124" t="s">
        <v>3</v>
      </c>
      <c r="G7377" s="124">
        <v>1642725</v>
      </c>
      <c r="H7377" s="124"/>
      <c r="I7377" s="128" t="s">
        <v>15133</v>
      </c>
      <c r="J7377" s="124"/>
      <c r="K7377" s="124"/>
      <c r="L7377" s="124"/>
      <c r="M7377" s="124"/>
      <c r="N7377" s="193">
        <v>0</v>
      </c>
      <c r="O7377" s="193">
        <v>2270.4500000000003</v>
      </c>
      <c r="P7377" s="124" t="s">
        <v>1314</v>
      </c>
    </row>
    <row r="7378" spans="1:16" ht="51">
      <c r="A7378" s="257" t="s">
        <v>619</v>
      </c>
      <c r="B7378" s="124"/>
      <c r="C7378" s="125" t="s">
        <v>713</v>
      </c>
      <c r="D7378" s="191">
        <v>43305</v>
      </c>
      <c r="E7378" s="124" t="s">
        <v>13256</v>
      </c>
      <c r="F7378" s="124" t="s">
        <v>3</v>
      </c>
      <c r="G7378" s="124">
        <v>1642726</v>
      </c>
      <c r="H7378" s="124"/>
      <c r="I7378" s="128" t="s">
        <v>15134</v>
      </c>
      <c r="J7378" s="124"/>
      <c r="K7378" s="124"/>
      <c r="L7378" s="124"/>
      <c r="M7378" s="124"/>
      <c r="N7378" s="193">
        <v>0</v>
      </c>
      <c r="O7378" s="193">
        <v>2270.4500000000003</v>
      </c>
      <c r="P7378" s="124" t="s">
        <v>1314</v>
      </c>
    </row>
    <row r="7379" spans="1:16" ht="51">
      <c r="A7379" s="257">
        <v>41</v>
      </c>
      <c r="B7379" s="124"/>
      <c r="C7379" s="125" t="s">
        <v>697</v>
      </c>
      <c r="D7379" s="191">
        <v>43305</v>
      </c>
      <c r="E7379" s="124" t="s">
        <v>13257</v>
      </c>
      <c r="F7379" s="124" t="s">
        <v>3</v>
      </c>
      <c r="G7379" s="124">
        <v>1642760</v>
      </c>
      <c r="H7379" s="124"/>
      <c r="I7379" s="128" t="s">
        <v>15135</v>
      </c>
      <c r="J7379" s="124"/>
      <c r="K7379" s="124"/>
      <c r="L7379" s="124"/>
      <c r="M7379" s="124"/>
      <c r="N7379" s="193">
        <v>0</v>
      </c>
      <c r="O7379" s="193">
        <v>672</v>
      </c>
      <c r="P7379" s="124" t="s">
        <v>1314</v>
      </c>
    </row>
    <row r="7380" spans="1:16" ht="63.75">
      <c r="A7380" s="257" t="s">
        <v>619</v>
      </c>
      <c r="B7380" s="124"/>
      <c r="C7380" s="125" t="s">
        <v>713</v>
      </c>
      <c r="D7380" s="191">
        <v>43305</v>
      </c>
      <c r="E7380" s="124" t="s">
        <v>13258</v>
      </c>
      <c r="F7380" s="124" t="s">
        <v>3</v>
      </c>
      <c r="G7380" s="124">
        <v>1642659</v>
      </c>
      <c r="H7380" s="124"/>
      <c r="I7380" s="128" t="s">
        <v>15136</v>
      </c>
      <c r="J7380" s="124"/>
      <c r="K7380" s="124"/>
      <c r="L7380" s="124"/>
      <c r="M7380" s="124"/>
      <c r="N7380" s="193">
        <v>0</v>
      </c>
      <c r="O7380" s="193">
        <v>523.70000000000005</v>
      </c>
      <c r="P7380" s="124" t="s">
        <v>1314</v>
      </c>
    </row>
    <row r="7381" spans="1:16" ht="51">
      <c r="A7381" s="257">
        <v>373</v>
      </c>
      <c r="B7381" s="124"/>
      <c r="C7381" s="125" t="s">
        <v>1269</v>
      </c>
      <c r="D7381" s="191">
        <v>43305</v>
      </c>
      <c r="E7381" s="124" t="s">
        <v>13259</v>
      </c>
      <c r="F7381" s="124" t="s">
        <v>3</v>
      </c>
      <c r="G7381" s="124">
        <v>1642660</v>
      </c>
      <c r="H7381" s="124"/>
      <c r="I7381" s="128" t="s">
        <v>15137</v>
      </c>
      <c r="J7381" s="124"/>
      <c r="K7381" s="124"/>
      <c r="L7381" s="124"/>
      <c r="M7381" s="124"/>
      <c r="N7381" s="193">
        <v>0</v>
      </c>
      <c r="O7381" s="193">
        <v>1135.06</v>
      </c>
      <c r="P7381" s="124" t="s">
        <v>1314</v>
      </c>
    </row>
    <row r="7382" spans="1:16" ht="51">
      <c r="A7382" s="257" t="s">
        <v>619</v>
      </c>
      <c r="B7382" s="124"/>
      <c r="C7382" s="125" t="s">
        <v>713</v>
      </c>
      <c r="D7382" s="191">
        <v>43305</v>
      </c>
      <c r="E7382" s="124" t="s">
        <v>13260</v>
      </c>
      <c r="F7382" s="124" t="s">
        <v>3</v>
      </c>
      <c r="G7382" s="124">
        <v>1642678</v>
      </c>
      <c r="H7382" s="124"/>
      <c r="I7382" s="128" t="s">
        <v>15138</v>
      </c>
      <c r="J7382" s="124"/>
      <c r="K7382" s="124"/>
      <c r="L7382" s="124"/>
      <c r="M7382" s="124"/>
      <c r="N7382" s="193">
        <v>0</v>
      </c>
      <c r="O7382" s="193">
        <v>0.06</v>
      </c>
      <c r="P7382" s="124" t="s">
        <v>3943</v>
      </c>
    </row>
    <row r="7383" spans="1:16" ht="38.25">
      <c r="A7383" s="257">
        <v>234</v>
      </c>
      <c r="B7383" s="124"/>
      <c r="C7383" s="125" t="s">
        <v>124</v>
      </c>
      <c r="D7383" s="191">
        <v>43305</v>
      </c>
      <c r="E7383" s="124" t="s">
        <v>13261</v>
      </c>
      <c r="F7383" s="124" t="s">
        <v>3</v>
      </c>
      <c r="G7383" s="124">
        <v>1642679</v>
      </c>
      <c r="H7383" s="124"/>
      <c r="I7383" s="128" t="s">
        <v>15139</v>
      </c>
      <c r="J7383" s="124"/>
      <c r="K7383" s="124"/>
      <c r="L7383" s="124"/>
      <c r="M7383" s="124"/>
      <c r="N7383" s="193">
        <v>0</v>
      </c>
      <c r="O7383" s="193">
        <v>48.5</v>
      </c>
      <c r="P7383" s="124" t="s">
        <v>1314</v>
      </c>
    </row>
    <row r="7384" spans="1:16" ht="51">
      <c r="A7384" s="257">
        <v>234</v>
      </c>
      <c r="B7384" s="124"/>
      <c r="C7384" s="125" t="s">
        <v>124</v>
      </c>
      <c r="D7384" s="191">
        <v>43305</v>
      </c>
      <c r="E7384" s="124" t="s">
        <v>13262</v>
      </c>
      <c r="F7384" s="124" t="s">
        <v>3</v>
      </c>
      <c r="G7384" s="124">
        <v>1642680</v>
      </c>
      <c r="H7384" s="124"/>
      <c r="I7384" s="128" t="s">
        <v>15140</v>
      </c>
      <c r="J7384" s="124"/>
      <c r="K7384" s="124"/>
      <c r="L7384" s="124"/>
      <c r="M7384" s="124"/>
      <c r="N7384" s="193">
        <v>0</v>
      </c>
      <c r="O7384" s="193">
        <v>200</v>
      </c>
      <c r="P7384" s="124" t="s">
        <v>1314</v>
      </c>
    </row>
    <row r="7385" spans="1:16" ht="51">
      <c r="A7385" s="257">
        <v>234</v>
      </c>
      <c r="B7385" s="124"/>
      <c r="C7385" s="125" t="s">
        <v>124</v>
      </c>
      <c r="D7385" s="191">
        <v>43305</v>
      </c>
      <c r="E7385" s="124" t="s">
        <v>13263</v>
      </c>
      <c r="F7385" s="124" t="s">
        <v>3</v>
      </c>
      <c r="G7385" s="124">
        <v>1642688</v>
      </c>
      <c r="H7385" s="124"/>
      <c r="I7385" s="128" t="s">
        <v>15141</v>
      </c>
      <c r="J7385" s="124"/>
      <c r="K7385" s="124"/>
      <c r="L7385" s="124"/>
      <c r="M7385" s="124"/>
      <c r="N7385" s="193">
        <v>0</v>
      </c>
      <c r="O7385" s="193">
        <v>40.83</v>
      </c>
      <c r="P7385" s="124" t="s">
        <v>1314</v>
      </c>
    </row>
    <row r="7386" spans="1:16" ht="38.25">
      <c r="A7386" s="257">
        <v>234</v>
      </c>
      <c r="B7386" s="124"/>
      <c r="C7386" s="125" t="s">
        <v>124</v>
      </c>
      <c r="D7386" s="191">
        <v>43305</v>
      </c>
      <c r="E7386" s="124" t="s">
        <v>13264</v>
      </c>
      <c r="F7386" s="124" t="s">
        <v>3</v>
      </c>
      <c r="G7386" s="124">
        <v>1642690</v>
      </c>
      <c r="H7386" s="124"/>
      <c r="I7386" s="128" t="s">
        <v>15142</v>
      </c>
      <c r="J7386" s="124"/>
      <c r="K7386" s="124"/>
      <c r="L7386" s="124"/>
      <c r="M7386" s="124"/>
      <c r="N7386" s="193">
        <v>0</v>
      </c>
      <c r="O7386" s="193">
        <v>15.5</v>
      </c>
      <c r="P7386" s="124" t="s">
        <v>1314</v>
      </c>
    </row>
    <row r="7387" spans="1:16" ht="51">
      <c r="A7387" s="257">
        <v>234</v>
      </c>
      <c r="B7387" s="124"/>
      <c r="C7387" s="125" t="s">
        <v>124</v>
      </c>
      <c r="D7387" s="191">
        <v>43305</v>
      </c>
      <c r="E7387" s="124" t="s">
        <v>13265</v>
      </c>
      <c r="F7387" s="124" t="s">
        <v>3</v>
      </c>
      <c r="G7387" s="124">
        <v>1642692</v>
      </c>
      <c r="H7387" s="124"/>
      <c r="I7387" s="128" t="s">
        <v>15143</v>
      </c>
      <c r="J7387" s="124"/>
      <c r="K7387" s="124"/>
      <c r="L7387" s="124"/>
      <c r="M7387" s="124"/>
      <c r="N7387" s="193">
        <v>0</v>
      </c>
      <c r="O7387" s="193">
        <v>90</v>
      </c>
      <c r="P7387" s="124" t="s">
        <v>1314</v>
      </c>
    </row>
    <row r="7388" spans="1:16" ht="38.25">
      <c r="A7388" s="257">
        <v>46</v>
      </c>
      <c r="B7388" s="124"/>
      <c r="C7388" s="125" t="s">
        <v>698</v>
      </c>
      <c r="D7388" s="191">
        <v>43305</v>
      </c>
      <c r="E7388" s="124" t="s">
        <v>13266</v>
      </c>
      <c r="F7388" s="124" t="s">
        <v>3</v>
      </c>
      <c r="G7388" s="124">
        <v>1642703</v>
      </c>
      <c r="H7388" s="124"/>
      <c r="I7388" s="128" t="s">
        <v>15144</v>
      </c>
      <c r="J7388" s="124"/>
      <c r="K7388" s="124"/>
      <c r="L7388" s="124"/>
      <c r="M7388" s="124"/>
      <c r="N7388" s="193">
        <v>0</v>
      </c>
      <c r="O7388" s="193">
        <v>298</v>
      </c>
      <c r="P7388" s="124" t="s">
        <v>1314</v>
      </c>
    </row>
    <row r="7389" spans="1:16" ht="63.75">
      <c r="A7389" s="257">
        <v>598</v>
      </c>
      <c r="B7389" s="124"/>
      <c r="C7389" s="125" t="s">
        <v>6201</v>
      </c>
      <c r="D7389" s="191">
        <v>43305</v>
      </c>
      <c r="E7389" s="124" t="s">
        <v>13267</v>
      </c>
      <c r="F7389" s="124" t="s">
        <v>3</v>
      </c>
      <c r="G7389" s="124">
        <v>1642716</v>
      </c>
      <c r="H7389" s="124"/>
      <c r="I7389" s="128" t="s">
        <v>15145</v>
      </c>
      <c r="J7389" s="124"/>
      <c r="K7389" s="124"/>
      <c r="L7389" s="124"/>
      <c r="M7389" s="124"/>
      <c r="N7389" s="193">
        <v>0</v>
      </c>
      <c r="O7389" s="193">
        <v>45</v>
      </c>
      <c r="P7389" s="124" t="s">
        <v>1314</v>
      </c>
    </row>
    <row r="7390" spans="1:16" ht="38.25">
      <c r="A7390" s="257">
        <v>526</v>
      </c>
      <c r="B7390" s="124"/>
      <c r="C7390" s="125" t="s">
        <v>846</v>
      </c>
      <c r="D7390" s="191">
        <v>43305</v>
      </c>
      <c r="E7390" s="124" t="s">
        <v>13268</v>
      </c>
      <c r="F7390" s="124" t="s">
        <v>3</v>
      </c>
      <c r="G7390" s="124">
        <v>1642718</v>
      </c>
      <c r="H7390" s="124"/>
      <c r="I7390" s="128" t="s">
        <v>15146</v>
      </c>
      <c r="J7390" s="124"/>
      <c r="K7390" s="124"/>
      <c r="L7390" s="124"/>
      <c r="M7390" s="124"/>
      <c r="N7390" s="193">
        <v>0</v>
      </c>
      <c r="O7390" s="193">
        <v>152</v>
      </c>
      <c r="P7390" s="124" t="s">
        <v>1314</v>
      </c>
    </row>
    <row r="7391" spans="1:16" ht="51">
      <c r="A7391" s="257">
        <v>526</v>
      </c>
      <c r="B7391" s="124"/>
      <c r="C7391" s="125" t="s">
        <v>846</v>
      </c>
      <c r="D7391" s="191">
        <v>43305</v>
      </c>
      <c r="E7391" s="124" t="s">
        <v>13269</v>
      </c>
      <c r="F7391" s="124" t="s">
        <v>3</v>
      </c>
      <c r="G7391" s="124">
        <v>1642721</v>
      </c>
      <c r="H7391" s="124"/>
      <c r="I7391" s="128" t="s">
        <v>15147</v>
      </c>
      <c r="J7391" s="124"/>
      <c r="K7391" s="124"/>
      <c r="L7391" s="124"/>
      <c r="M7391" s="124"/>
      <c r="N7391" s="193">
        <v>0</v>
      </c>
      <c r="O7391" s="193">
        <v>152</v>
      </c>
      <c r="P7391" s="124" t="s">
        <v>1314</v>
      </c>
    </row>
    <row r="7392" spans="1:16" ht="51">
      <c r="A7392" s="257">
        <v>86</v>
      </c>
      <c r="B7392" s="124"/>
      <c r="C7392" s="125" t="s">
        <v>710</v>
      </c>
      <c r="D7392" s="191">
        <v>43305</v>
      </c>
      <c r="E7392" s="124" t="s">
        <v>13270</v>
      </c>
      <c r="F7392" s="124" t="s">
        <v>3</v>
      </c>
      <c r="G7392" s="124">
        <v>1642512</v>
      </c>
      <c r="H7392" s="124"/>
      <c r="I7392" s="128" t="s">
        <v>15148</v>
      </c>
      <c r="J7392" s="124"/>
      <c r="K7392" s="124"/>
      <c r="L7392" s="124"/>
      <c r="M7392" s="124"/>
      <c r="N7392" s="193">
        <v>0</v>
      </c>
      <c r="O7392" s="193">
        <v>118</v>
      </c>
      <c r="P7392" s="124" t="s">
        <v>1314</v>
      </c>
    </row>
    <row r="7393" spans="1:16" ht="51">
      <c r="A7393" s="257">
        <v>86</v>
      </c>
      <c r="B7393" s="124"/>
      <c r="C7393" s="125" t="s">
        <v>710</v>
      </c>
      <c r="D7393" s="191">
        <v>43305</v>
      </c>
      <c r="E7393" s="124" t="s">
        <v>13271</v>
      </c>
      <c r="F7393" s="124" t="s">
        <v>3</v>
      </c>
      <c r="G7393" s="124">
        <v>1642514</v>
      </c>
      <c r="H7393" s="124"/>
      <c r="I7393" s="128" t="s">
        <v>15149</v>
      </c>
      <c r="J7393" s="124"/>
      <c r="K7393" s="124"/>
      <c r="L7393" s="124"/>
      <c r="M7393" s="124"/>
      <c r="N7393" s="193">
        <v>0</v>
      </c>
      <c r="O7393" s="193">
        <v>427.8</v>
      </c>
      <c r="P7393" s="124" t="s">
        <v>1314</v>
      </c>
    </row>
    <row r="7394" spans="1:16" ht="51">
      <c r="A7394" s="257">
        <v>86</v>
      </c>
      <c r="B7394" s="124"/>
      <c r="C7394" s="125" t="s">
        <v>710</v>
      </c>
      <c r="D7394" s="191">
        <v>43305</v>
      </c>
      <c r="E7394" s="124" t="s">
        <v>13272</v>
      </c>
      <c r="F7394" s="124" t="s">
        <v>3</v>
      </c>
      <c r="G7394" s="124">
        <v>1642518</v>
      </c>
      <c r="H7394" s="124"/>
      <c r="I7394" s="128" t="s">
        <v>15150</v>
      </c>
      <c r="J7394" s="124"/>
      <c r="K7394" s="124"/>
      <c r="L7394" s="124"/>
      <c r="M7394" s="124"/>
      <c r="N7394" s="193">
        <v>0</v>
      </c>
      <c r="O7394" s="193">
        <v>1975.06</v>
      </c>
      <c r="P7394" s="124" t="s">
        <v>1314</v>
      </c>
    </row>
    <row r="7395" spans="1:16" ht="51">
      <c r="A7395" s="257">
        <v>86</v>
      </c>
      <c r="B7395" s="124"/>
      <c r="C7395" s="125" t="s">
        <v>710</v>
      </c>
      <c r="D7395" s="191">
        <v>43305</v>
      </c>
      <c r="E7395" s="124" t="s">
        <v>13273</v>
      </c>
      <c r="F7395" s="124" t="s">
        <v>3</v>
      </c>
      <c r="G7395" s="124">
        <v>1642525</v>
      </c>
      <c r="H7395" s="124"/>
      <c r="I7395" s="128" t="s">
        <v>15151</v>
      </c>
      <c r="J7395" s="124"/>
      <c r="K7395" s="124"/>
      <c r="L7395" s="124"/>
      <c r="M7395" s="124"/>
      <c r="N7395" s="193">
        <v>0</v>
      </c>
      <c r="O7395" s="193">
        <v>1.24</v>
      </c>
      <c r="P7395" s="124" t="s">
        <v>1314</v>
      </c>
    </row>
    <row r="7396" spans="1:16" ht="51">
      <c r="A7396" s="257">
        <v>86</v>
      </c>
      <c r="B7396" s="124"/>
      <c r="C7396" s="125" t="s">
        <v>710</v>
      </c>
      <c r="D7396" s="191">
        <v>43305</v>
      </c>
      <c r="E7396" s="124" t="s">
        <v>13274</v>
      </c>
      <c r="F7396" s="124" t="s">
        <v>3</v>
      </c>
      <c r="G7396" s="124">
        <v>1642527</v>
      </c>
      <c r="H7396" s="124"/>
      <c r="I7396" s="128" t="s">
        <v>15152</v>
      </c>
      <c r="J7396" s="124"/>
      <c r="K7396" s="124"/>
      <c r="L7396" s="124"/>
      <c r="M7396" s="124"/>
      <c r="N7396" s="193">
        <v>0</v>
      </c>
      <c r="O7396" s="193">
        <v>500</v>
      </c>
      <c r="P7396" s="124" t="s">
        <v>1314</v>
      </c>
    </row>
    <row r="7397" spans="1:16" ht="51">
      <c r="A7397" s="257">
        <v>86</v>
      </c>
      <c r="B7397" s="124"/>
      <c r="C7397" s="125" t="s">
        <v>710</v>
      </c>
      <c r="D7397" s="191">
        <v>43305</v>
      </c>
      <c r="E7397" s="124" t="s">
        <v>13275</v>
      </c>
      <c r="F7397" s="124" t="s">
        <v>3</v>
      </c>
      <c r="G7397" s="124">
        <v>1642528</v>
      </c>
      <c r="H7397" s="124"/>
      <c r="I7397" s="128" t="s">
        <v>15153</v>
      </c>
      <c r="J7397" s="124"/>
      <c r="K7397" s="124"/>
      <c r="L7397" s="124"/>
      <c r="M7397" s="124"/>
      <c r="N7397" s="193">
        <v>0</v>
      </c>
      <c r="O7397" s="193">
        <v>11</v>
      </c>
      <c r="P7397" s="124" t="s">
        <v>1314</v>
      </c>
    </row>
    <row r="7398" spans="1:16" ht="51">
      <c r="A7398" s="257">
        <v>86</v>
      </c>
      <c r="B7398" s="124"/>
      <c r="C7398" s="125" t="s">
        <v>710</v>
      </c>
      <c r="D7398" s="191">
        <v>43305</v>
      </c>
      <c r="E7398" s="124" t="s">
        <v>13276</v>
      </c>
      <c r="F7398" s="124" t="s">
        <v>3</v>
      </c>
      <c r="G7398" s="124">
        <v>1642530</v>
      </c>
      <c r="H7398" s="124"/>
      <c r="I7398" s="128" t="s">
        <v>15154</v>
      </c>
      <c r="J7398" s="124"/>
      <c r="K7398" s="124"/>
      <c r="L7398" s="124"/>
      <c r="M7398" s="124"/>
      <c r="N7398" s="193">
        <v>0</v>
      </c>
      <c r="O7398" s="193">
        <v>15.280000000000001</v>
      </c>
      <c r="P7398" s="124" t="s">
        <v>1314</v>
      </c>
    </row>
    <row r="7399" spans="1:16" ht="51">
      <c r="A7399" s="257">
        <v>86</v>
      </c>
      <c r="B7399" s="124"/>
      <c r="C7399" s="125" t="s">
        <v>710</v>
      </c>
      <c r="D7399" s="191">
        <v>43305</v>
      </c>
      <c r="E7399" s="124" t="s">
        <v>13277</v>
      </c>
      <c r="F7399" s="124" t="s">
        <v>3</v>
      </c>
      <c r="G7399" s="124">
        <v>1642531</v>
      </c>
      <c r="H7399" s="124"/>
      <c r="I7399" s="128" t="s">
        <v>15155</v>
      </c>
      <c r="J7399" s="124"/>
      <c r="K7399" s="124"/>
      <c r="L7399" s="124"/>
      <c r="M7399" s="124"/>
      <c r="N7399" s="193">
        <v>0</v>
      </c>
      <c r="O7399" s="193">
        <v>651.87</v>
      </c>
      <c r="P7399" s="124" t="s">
        <v>1314</v>
      </c>
    </row>
    <row r="7400" spans="1:16" ht="51">
      <c r="A7400" s="257">
        <v>86</v>
      </c>
      <c r="B7400" s="124"/>
      <c r="C7400" s="125" t="s">
        <v>710</v>
      </c>
      <c r="D7400" s="191">
        <v>43305</v>
      </c>
      <c r="E7400" s="124" t="s">
        <v>13278</v>
      </c>
      <c r="F7400" s="124" t="s">
        <v>3</v>
      </c>
      <c r="G7400" s="124">
        <v>1642538</v>
      </c>
      <c r="H7400" s="124"/>
      <c r="I7400" s="128" t="s">
        <v>15156</v>
      </c>
      <c r="J7400" s="124"/>
      <c r="K7400" s="124"/>
      <c r="L7400" s="124"/>
      <c r="M7400" s="124"/>
      <c r="N7400" s="193">
        <v>0</v>
      </c>
      <c r="O7400" s="193">
        <v>403</v>
      </c>
      <c r="P7400" s="124" t="s">
        <v>1314</v>
      </c>
    </row>
    <row r="7401" spans="1:16" ht="63.75">
      <c r="A7401" s="257">
        <v>70</v>
      </c>
      <c r="B7401" s="124"/>
      <c r="C7401" s="125" t="s">
        <v>705</v>
      </c>
      <c r="D7401" s="191">
        <v>43305</v>
      </c>
      <c r="E7401" s="124" t="s">
        <v>13279</v>
      </c>
      <c r="F7401" s="124" t="s">
        <v>3</v>
      </c>
      <c r="G7401" s="124">
        <v>1642457</v>
      </c>
      <c r="H7401" s="124"/>
      <c r="I7401" s="128" t="s">
        <v>15157</v>
      </c>
      <c r="J7401" s="124"/>
      <c r="K7401" s="124"/>
      <c r="L7401" s="124"/>
      <c r="M7401" s="124"/>
      <c r="N7401" s="193">
        <v>0</v>
      </c>
      <c r="O7401" s="193">
        <v>100</v>
      </c>
      <c r="P7401" s="124" t="s">
        <v>1314</v>
      </c>
    </row>
    <row r="7402" spans="1:16" ht="51">
      <c r="A7402" s="257">
        <v>70</v>
      </c>
      <c r="B7402" s="124"/>
      <c r="C7402" s="125" t="s">
        <v>705</v>
      </c>
      <c r="D7402" s="191">
        <v>43305</v>
      </c>
      <c r="E7402" s="124" t="s">
        <v>13280</v>
      </c>
      <c r="F7402" s="124" t="s">
        <v>3</v>
      </c>
      <c r="G7402" s="124">
        <v>1642460</v>
      </c>
      <c r="H7402" s="124"/>
      <c r="I7402" s="128" t="s">
        <v>15158</v>
      </c>
      <c r="J7402" s="124"/>
      <c r="K7402" s="124"/>
      <c r="L7402" s="124"/>
      <c r="M7402" s="124"/>
      <c r="N7402" s="193">
        <v>0</v>
      </c>
      <c r="O7402" s="193">
        <v>255</v>
      </c>
      <c r="P7402" s="124" t="s">
        <v>1314</v>
      </c>
    </row>
    <row r="7403" spans="1:16" ht="63.75">
      <c r="A7403" s="257">
        <v>346</v>
      </c>
      <c r="B7403" s="124"/>
      <c r="C7403" s="125" t="s">
        <v>820</v>
      </c>
      <c r="D7403" s="191">
        <v>43305</v>
      </c>
      <c r="E7403" s="124" t="s">
        <v>13281</v>
      </c>
      <c r="F7403" s="124" t="s">
        <v>3</v>
      </c>
      <c r="G7403" s="124">
        <v>1642464</v>
      </c>
      <c r="H7403" s="124"/>
      <c r="I7403" s="128" t="s">
        <v>15159</v>
      </c>
      <c r="J7403" s="124"/>
      <c r="K7403" s="124"/>
      <c r="L7403" s="124"/>
      <c r="M7403" s="124"/>
      <c r="N7403" s="193">
        <v>0</v>
      </c>
      <c r="O7403" s="193">
        <v>1677.48</v>
      </c>
      <c r="P7403" s="124" t="s">
        <v>1314</v>
      </c>
    </row>
    <row r="7404" spans="1:16" ht="63.75">
      <c r="A7404" s="257">
        <v>346</v>
      </c>
      <c r="B7404" s="124"/>
      <c r="C7404" s="125" t="s">
        <v>820</v>
      </c>
      <c r="D7404" s="191">
        <v>43305</v>
      </c>
      <c r="E7404" s="124" t="s">
        <v>13282</v>
      </c>
      <c r="F7404" s="124" t="s">
        <v>3</v>
      </c>
      <c r="G7404" s="124">
        <v>1642465</v>
      </c>
      <c r="H7404" s="124"/>
      <c r="I7404" s="128" t="s">
        <v>15160</v>
      </c>
      <c r="J7404" s="124"/>
      <c r="K7404" s="124"/>
      <c r="L7404" s="124"/>
      <c r="M7404" s="124"/>
      <c r="N7404" s="193">
        <v>0</v>
      </c>
      <c r="O7404" s="193">
        <v>1608.17</v>
      </c>
      <c r="P7404" s="124" t="s">
        <v>1314</v>
      </c>
    </row>
    <row r="7405" spans="1:16" ht="38.25">
      <c r="A7405" s="257">
        <v>15</v>
      </c>
      <c r="B7405" s="124"/>
      <c r="C7405" s="125" t="s">
        <v>691</v>
      </c>
      <c r="D7405" s="191">
        <v>43305</v>
      </c>
      <c r="E7405" s="124" t="s">
        <v>13283</v>
      </c>
      <c r="F7405" s="124" t="s">
        <v>3</v>
      </c>
      <c r="G7405" s="124">
        <v>1642495</v>
      </c>
      <c r="H7405" s="124"/>
      <c r="I7405" s="128" t="s">
        <v>15161</v>
      </c>
      <c r="J7405" s="124"/>
      <c r="K7405" s="124"/>
      <c r="L7405" s="124"/>
      <c r="M7405" s="124"/>
      <c r="N7405" s="193">
        <v>0</v>
      </c>
      <c r="O7405" s="193">
        <v>255828.32</v>
      </c>
      <c r="P7405" s="124" t="s">
        <v>1314</v>
      </c>
    </row>
    <row r="7406" spans="1:16" ht="51">
      <c r="A7406" s="257">
        <v>86</v>
      </c>
      <c r="B7406" s="124"/>
      <c r="C7406" s="125" t="s">
        <v>710</v>
      </c>
      <c r="D7406" s="191">
        <v>43305</v>
      </c>
      <c r="E7406" s="124" t="s">
        <v>13284</v>
      </c>
      <c r="F7406" s="124" t="s">
        <v>3</v>
      </c>
      <c r="G7406" s="124">
        <v>1642496</v>
      </c>
      <c r="H7406" s="124"/>
      <c r="I7406" s="128" t="s">
        <v>15162</v>
      </c>
      <c r="J7406" s="124"/>
      <c r="K7406" s="124"/>
      <c r="L7406" s="124"/>
      <c r="M7406" s="124"/>
      <c r="N7406" s="193">
        <v>0</v>
      </c>
      <c r="O7406" s="193">
        <v>1027</v>
      </c>
      <c r="P7406" s="124" t="s">
        <v>1314</v>
      </c>
    </row>
    <row r="7407" spans="1:16" ht="51">
      <c r="A7407" s="257">
        <v>86</v>
      </c>
      <c r="B7407" s="124"/>
      <c r="C7407" s="125" t="s">
        <v>710</v>
      </c>
      <c r="D7407" s="191">
        <v>43305</v>
      </c>
      <c r="E7407" s="124" t="s">
        <v>13285</v>
      </c>
      <c r="F7407" s="124" t="s">
        <v>3</v>
      </c>
      <c r="G7407" s="124">
        <v>1642499</v>
      </c>
      <c r="H7407" s="124"/>
      <c r="I7407" s="128" t="s">
        <v>15163</v>
      </c>
      <c r="J7407" s="124"/>
      <c r="K7407" s="124"/>
      <c r="L7407" s="124"/>
      <c r="M7407" s="124"/>
      <c r="N7407" s="193">
        <v>0</v>
      </c>
      <c r="O7407" s="193">
        <v>1530</v>
      </c>
      <c r="P7407" s="124" t="s">
        <v>1314</v>
      </c>
    </row>
    <row r="7408" spans="1:16" ht="51">
      <c r="A7408" s="257">
        <v>86</v>
      </c>
      <c r="B7408" s="124"/>
      <c r="C7408" s="125" t="s">
        <v>710</v>
      </c>
      <c r="D7408" s="191">
        <v>43305</v>
      </c>
      <c r="E7408" s="124" t="s">
        <v>13286</v>
      </c>
      <c r="F7408" s="124" t="s">
        <v>3</v>
      </c>
      <c r="G7408" s="124">
        <v>1642500</v>
      </c>
      <c r="H7408" s="124"/>
      <c r="I7408" s="128" t="s">
        <v>15164</v>
      </c>
      <c r="J7408" s="124"/>
      <c r="K7408" s="124"/>
      <c r="L7408" s="124"/>
      <c r="M7408" s="124"/>
      <c r="N7408" s="193">
        <v>0</v>
      </c>
      <c r="O7408" s="193">
        <v>1602</v>
      </c>
      <c r="P7408" s="124" t="s">
        <v>1314</v>
      </c>
    </row>
    <row r="7409" spans="1:16" ht="51">
      <c r="A7409" s="257">
        <v>86</v>
      </c>
      <c r="B7409" s="124"/>
      <c r="C7409" s="125" t="s">
        <v>710</v>
      </c>
      <c r="D7409" s="191">
        <v>43305</v>
      </c>
      <c r="E7409" s="124" t="s">
        <v>13287</v>
      </c>
      <c r="F7409" s="124" t="s">
        <v>3</v>
      </c>
      <c r="G7409" s="124">
        <v>1642503</v>
      </c>
      <c r="H7409" s="124"/>
      <c r="I7409" s="128" t="s">
        <v>15165</v>
      </c>
      <c r="J7409" s="124"/>
      <c r="K7409" s="124"/>
      <c r="L7409" s="124"/>
      <c r="M7409" s="124"/>
      <c r="N7409" s="193">
        <v>0</v>
      </c>
      <c r="O7409" s="193">
        <v>648</v>
      </c>
      <c r="P7409" s="124" t="s">
        <v>1314</v>
      </c>
    </row>
    <row r="7410" spans="1:16" ht="51">
      <c r="A7410" s="257">
        <v>86</v>
      </c>
      <c r="B7410" s="124"/>
      <c r="C7410" s="125" t="s">
        <v>710</v>
      </c>
      <c r="D7410" s="191">
        <v>43305</v>
      </c>
      <c r="E7410" s="124" t="s">
        <v>13288</v>
      </c>
      <c r="F7410" s="124" t="s">
        <v>3</v>
      </c>
      <c r="G7410" s="124">
        <v>1642504</v>
      </c>
      <c r="H7410" s="124"/>
      <c r="I7410" s="128" t="s">
        <v>15166</v>
      </c>
      <c r="J7410" s="124"/>
      <c r="K7410" s="124"/>
      <c r="L7410" s="124"/>
      <c r="M7410" s="124"/>
      <c r="N7410" s="193">
        <v>0</v>
      </c>
      <c r="O7410" s="193">
        <v>675.1</v>
      </c>
      <c r="P7410" s="124" t="s">
        <v>1314</v>
      </c>
    </row>
    <row r="7411" spans="1:16" ht="51">
      <c r="A7411" s="257">
        <v>86</v>
      </c>
      <c r="B7411" s="124"/>
      <c r="C7411" s="125" t="s">
        <v>710</v>
      </c>
      <c r="D7411" s="191">
        <v>43305</v>
      </c>
      <c r="E7411" s="124" t="s">
        <v>13289</v>
      </c>
      <c r="F7411" s="124" t="s">
        <v>3</v>
      </c>
      <c r="G7411" s="124">
        <v>1642505</v>
      </c>
      <c r="H7411" s="124"/>
      <c r="I7411" s="128" t="s">
        <v>15167</v>
      </c>
      <c r="J7411" s="124"/>
      <c r="K7411" s="124"/>
      <c r="L7411" s="124"/>
      <c r="M7411" s="124"/>
      <c r="N7411" s="193">
        <v>0</v>
      </c>
      <c r="O7411" s="193">
        <v>153</v>
      </c>
      <c r="P7411" s="124" t="s">
        <v>1314</v>
      </c>
    </row>
    <row r="7412" spans="1:16" ht="51">
      <c r="A7412" s="257" t="s">
        <v>619</v>
      </c>
      <c r="B7412" s="124"/>
      <c r="C7412" s="125" t="s">
        <v>713</v>
      </c>
      <c r="D7412" s="191">
        <v>43305</v>
      </c>
      <c r="E7412" s="124" t="s">
        <v>13290</v>
      </c>
      <c r="F7412" s="124" t="s">
        <v>3</v>
      </c>
      <c r="G7412" s="124">
        <v>1642434</v>
      </c>
      <c r="H7412" s="124"/>
      <c r="I7412" s="128" t="s">
        <v>15168</v>
      </c>
      <c r="J7412" s="124"/>
      <c r="K7412" s="124"/>
      <c r="L7412" s="124"/>
      <c r="M7412" s="124"/>
      <c r="N7412" s="193">
        <v>0</v>
      </c>
      <c r="O7412" s="193">
        <v>56</v>
      </c>
      <c r="P7412" s="124" t="s">
        <v>1314</v>
      </c>
    </row>
    <row r="7413" spans="1:16" ht="51">
      <c r="A7413" s="257" t="s">
        <v>619</v>
      </c>
      <c r="B7413" s="124"/>
      <c r="C7413" s="125" t="s">
        <v>713</v>
      </c>
      <c r="D7413" s="191">
        <v>43305</v>
      </c>
      <c r="E7413" s="124" t="s">
        <v>13291</v>
      </c>
      <c r="F7413" s="124" t="s">
        <v>3</v>
      </c>
      <c r="G7413" s="124">
        <v>1642435</v>
      </c>
      <c r="H7413" s="124"/>
      <c r="I7413" s="128" t="s">
        <v>15169</v>
      </c>
      <c r="J7413" s="124"/>
      <c r="K7413" s="124"/>
      <c r="L7413" s="124"/>
      <c r="M7413" s="124"/>
      <c r="N7413" s="193">
        <v>0</v>
      </c>
      <c r="O7413" s="193">
        <v>76</v>
      </c>
      <c r="P7413" s="124" t="s">
        <v>1314</v>
      </c>
    </row>
    <row r="7414" spans="1:16" ht="51">
      <c r="A7414" s="257">
        <v>586</v>
      </c>
      <c r="B7414" s="124"/>
      <c r="C7414" s="125" t="s">
        <v>222</v>
      </c>
      <c r="D7414" s="191">
        <v>43305</v>
      </c>
      <c r="E7414" s="124" t="s">
        <v>13292</v>
      </c>
      <c r="F7414" s="124" t="s">
        <v>3</v>
      </c>
      <c r="G7414" s="124">
        <v>1642459</v>
      </c>
      <c r="H7414" s="124"/>
      <c r="I7414" s="128" t="s">
        <v>15170</v>
      </c>
      <c r="J7414" s="124"/>
      <c r="K7414" s="124"/>
      <c r="L7414" s="124"/>
      <c r="M7414" s="124"/>
      <c r="N7414" s="193">
        <v>0</v>
      </c>
      <c r="O7414" s="193">
        <v>250</v>
      </c>
      <c r="P7414" s="124" t="s">
        <v>1314</v>
      </c>
    </row>
    <row r="7415" spans="1:16" ht="51">
      <c r="A7415" s="257">
        <v>86</v>
      </c>
      <c r="B7415" s="124"/>
      <c r="C7415" s="125" t="s">
        <v>710</v>
      </c>
      <c r="D7415" s="191">
        <v>43305</v>
      </c>
      <c r="E7415" s="124" t="s">
        <v>13293</v>
      </c>
      <c r="F7415" s="124" t="s">
        <v>3</v>
      </c>
      <c r="G7415" s="124">
        <v>1642546</v>
      </c>
      <c r="H7415" s="124"/>
      <c r="I7415" s="128" t="s">
        <v>15171</v>
      </c>
      <c r="J7415" s="124"/>
      <c r="K7415" s="124"/>
      <c r="L7415" s="124"/>
      <c r="M7415" s="124"/>
      <c r="N7415" s="193">
        <v>0</v>
      </c>
      <c r="O7415" s="193">
        <v>5095</v>
      </c>
      <c r="P7415" s="124" t="s">
        <v>1314</v>
      </c>
    </row>
    <row r="7416" spans="1:16" ht="51">
      <c r="A7416" s="257">
        <v>86</v>
      </c>
      <c r="B7416" s="124"/>
      <c r="C7416" s="125" t="s">
        <v>710</v>
      </c>
      <c r="D7416" s="191">
        <v>43305</v>
      </c>
      <c r="E7416" s="124" t="s">
        <v>13294</v>
      </c>
      <c r="F7416" s="124" t="s">
        <v>3</v>
      </c>
      <c r="G7416" s="124">
        <v>1642549</v>
      </c>
      <c r="H7416" s="124"/>
      <c r="I7416" s="128" t="s">
        <v>15172</v>
      </c>
      <c r="J7416" s="124"/>
      <c r="K7416" s="124"/>
      <c r="L7416" s="124"/>
      <c r="M7416" s="124"/>
      <c r="N7416" s="193">
        <v>0</v>
      </c>
      <c r="O7416" s="193">
        <v>180000</v>
      </c>
      <c r="P7416" s="124" t="s">
        <v>1314</v>
      </c>
    </row>
    <row r="7417" spans="1:16" ht="63.75">
      <c r="A7417" s="257">
        <v>591</v>
      </c>
      <c r="B7417" s="124"/>
      <c r="C7417" s="125" t="s">
        <v>861</v>
      </c>
      <c r="D7417" s="191">
        <v>43305</v>
      </c>
      <c r="E7417" s="124" t="s">
        <v>13295</v>
      </c>
      <c r="F7417" s="124" t="s">
        <v>3</v>
      </c>
      <c r="G7417" s="124">
        <v>1642564</v>
      </c>
      <c r="H7417" s="124"/>
      <c r="I7417" s="128" t="s">
        <v>15173</v>
      </c>
      <c r="J7417" s="124"/>
      <c r="K7417" s="124"/>
      <c r="L7417" s="124"/>
      <c r="M7417" s="124"/>
      <c r="N7417" s="193">
        <v>0</v>
      </c>
      <c r="O7417" s="193">
        <v>334229.28000000003</v>
      </c>
      <c r="P7417" s="124" t="s">
        <v>1314</v>
      </c>
    </row>
    <row r="7418" spans="1:16" ht="63.75">
      <c r="A7418" s="257">
        <v>591</v>
      </c>
      <c r="B7418" s="124"/>
      <c r="C7418" s="125" t="s">
        <v>861</v>
      </c>
      <c r="D7418" s="191">
        <v>43305</v>
      </c>
      <c r="E7418" s="124" t="s">
        <v>13296</v>
      </c>
      <c r="F7418" s="124" t="s">
        <v>3</v>
      </c>
      <c r="G7418" s="124">
        <v>1642567</v>
      </c>
      <c r="H7418" s="124"/>
      <c r="I7418" s="128" t="s">
        <v>15174</v>
      </c>
      <c r="J7418" s="124"/>
      <c r="K7418" s="124"/>
      <c r="L7418" s="124"/>
      <c r="M7418" s="124"/>
      <c r="N7418" s="193">
        <v>0</v>
      </c>
      <c r="O7418" s="193">
        <v>70000</v>
      </c>
      <c r="P7418" s="124" t="s">
        <v>1314</v>
      </c>
    </row>
    <row r="7419" spans="1:16" ht="51">
      <c r="A7419" s="257">
        <v>86</v>
      </c>
      <c r="B7419" s="124"/>
      <c r="C7419" s="125" t="s">
        <v>710</v>
      </c>
      <c r="D7419" s="191">
        <v>43305</v>
      </c>
      <c r="E7419" s="124" t="s">
        <v>13297</v>
      </c>
      <c r="F7419" s="124" t="s">
        <v>3</v>
      </c>
      <c r="G7419" s="124">
        <v>1642577</v>
      </c>
      <c r="H7419" s="124"/>
      <c r="I7419" s="128" t="s">
        <v>15175</v>
      </c>
      <c r="J7419" s="124"/>
      <c r="K7419" s="124"/>
      <c r="L7419" s="124"/>
      <c r="M7419" s="124"/>
      <c r="N7419" s="193">
        <v>0</v>
      </c>
      <c r="O7419" s="193">
        <v>1148</v>
      </c>
      <c r="P7419" s="124" t="s">
        <v>1314</v>
      </c>
    </row>
    <row r="7420" spans="1:16" ht="63.75">
      <c r="A7420" s="257" t="s">
        <v>619</v>
      </c>
      <c r="B7420" s="124"/>
      <c r="C7420" s="125" t="s">
        <v>713</v>
      </c>
      <c r="D7420" s="191">
        <v>43305</v>
      </c>
      <c r="E7420" s="124" t="s">
        <v>13298</v>
      </c>
      <c r="F7420" s="124" t="s">
        <v>3</v>
      </c>
      <c r="G7420" s="124">
        <v>1642581</v>
      </c>
      <c r="H7420" s="124"/>
      <c r="I7420" s="128" t="s">
        <v>15176</v>
      </c>
      <c r="J7420" s="124"/>
      <c r="K7420" s="124"/>
      <c r="L7420" s="124"/>
      <c r="M7420" s="124"/>
      <c r="N7420" s="193">
        <v>0</v>
      </c>
      <c r="O7420" s="193">
        <v>15117.09</v>
      </c>
      <c r="P7420" s="124" t="s">
        <v>1314</v>
      </c>
    </row>
    <row r="7421" spans="1:16" ht="63.75">
      <c r="A7421" s="257">
        <v>291</v>
      </c>
      <c r="B7421" s="124"/>
      <c r="C7421" s="125" t="s">
        <v>794</v>
      </c>
      <c r="D7421" s="191">
        <v>43305</v>
      </c>
      <c r="E7421" s="124" t="s">
        <v>13299</v>
      </c>
      <c r="F7421" s="124" t="s">
        <v>3</v>
      </c>
      <c r="G7421" s="124">
        <v>1642589</v>
      </c>
      <c r="H7421" s="124"/>
      <c r="I7421" s="128" t="s">
        <v>15177</v>
      </c>
      <c r="J7421" s="124"/>
      <c r="K7421" s="124"/>
      <c r="L7421" s="124"/>
      <c r="M7421" s="124"/>
      <c r="N7421" s="193">
        <v>0</v>
      </c>
      <c r="O7421" s="193">
        <v>14091.27</v>
      </c>
      <c r="P7421" s="124" t="s">
        <v>1314</v>
      </c>
    </row>
    <row r="7422" spans="1:16" ht="63.75">
      <c r="A7422" s="257">
        <v>513</v>
      </c>
      <c r="B7422" s="124"/>
      <c r="C7422" s="125" t="s">
        <v>201</v>
      </c>
      <c r="D7422" s="191">
        <v>43305</v>
      </c>
      <c r="E7422" s="124" t="s">
        <v>13300</v>
      </c>
      <c r="F7422" s="124" t="s">
        <v>3</v>
      </c>
      <c r="G7422" s="124">
        <v>1642594</v>
      </c>
      <c r="H7422" s="124"/>
      <c r="I7422" s="128" t="s">
        <v>15178</v>
      </c>
      <c r="J7422" s="124"/>
      <c r="K7422" s="124"/>
      <c r="L7422" s="124"/>
      <c r="M7422" s="124"/>
      <c r="N7422" s="193">
        <v>0</v>
      </c>
      <c r="O7422" s="193">
        <v>574.22</v>
      </c>
      <c r="P7422" s="124" t="s">
        <v>1314</v>
      </c>
    </row>
    <row r="7423" spans="1:16" ht="63.75">
      <c r="A7423" s="257">
        <v>513</v>
      </c>
      <c r="B7423" s="124"/>
      <c r="C7423" s="125" t="s">
        <v>201</v>
      </c>
      <c r="D7423" s="191">
        <v>43305</v>
      </c>
      <c r="E7423" s="124" t="s">
        <v>13301</v>
      </c>
      <c r="F7423" s="124" t="s">
        <v>15</v>
      </c>
      <c r="G7423" s="124">
        <v>791154</v>
      </c>
      <c r="H7423" s="124"/>
      <c r="I7423" s="128" t="s">
        <v>15179</v>
      </c>
      <c r="J7423" s="124"/>
      <c r="K7423" s="124"/>
      <c r="L7423" s="124"/>
      <c r="M7423" s="124"/>
      <c r="N7423" s="193">
        <v>50</v>
      </c>
      <c r="O7423" s="193">
        <v>0</v>
      </c>
      <c r="P7423" s="124" t="s">
        <v>1314</v>
      </c>
    </row>
    <row r="7424" spans="1:16" ht="51">
      <c r="A7424" s="257">
        <v>513</v>
      </c>
      <c r="B7424" s="124"/>
      <c r="C7424" s="125" t="s">
        <v>201</v>
      </c>
      <c r="D7424" s="191">
        <v>43305</v>
      </c>
      <c r="E7424" s="124" t="s">
        <v>13302</v>
      </c>
      <c r="F7424" s="124" t="s">
        <v>15</v>
      </c>
      <c r="G7424" s="124">
        <v>791164</v>
      </c>
      <c r="H7424" s="124"/>
      <c r="I7424" s="128" t="s">
        <v>6114</v>
      </c>
      <c r="J7424" s="124"/>
      <c r="K7424" s="124"/>
      <c r="L7424" s="124"/>
      <c r="M7424" s="124"/>
      <c r="N7424" s="193">
        <v>50</v>
      </c>
      <c r="O7424" s="193">
        <v>0</v>
      </c>
      <c r="P7424" s="124" t="s">
        <v>1314</v>
      </c>
    </row>
    <row r="7425" spans="1:16" ht="51">
      <c r="A7425" s="257">
        <v>342</v>
      </c>
      <c r="B7425" s="124"/>
      <c r="C7425" s="125" t="s">
        <v>816</v>
      </c>
      <c r="D7425" s="191">
        <v>43305</v>
      </c>
      <c r="E7425" s="124" t="s">
        <v>13303</v>
      </c>
      <c r="F7425" s="124" t="s">
        <v>6</v>
      </c>
      <c r="G7425" s="124">
        <v>1001441</v>
      </c>
      <c r="H7425" s="124"/>
      <c r="I7425" s="128" t="s">
        <v>15180</v>
      </c>
      <c r="J7425" s="124"/>
      <c r="K7425" s="124"/>
      <c r="L7425" s="124"/>
      <c r="M7425" s="124"/>
      <c r="N7425" s="193">
        <v>0</v>
      </c>
      <c r="O7425" s="193">
        <v>6038996.8799999999</v>
      </c>
      <c r="P7425" s="124" t="s">
        <v>1314</v>
      </c>
    </row>
    <row r="7426" spans="1:16" ht="102">
      <c r="A7426" s="257">
        <v>87</v>
      </c>
      <c r="B7426" s="124"/>
      <c r="C7426" s="125" t="s">
        <v>711</v>
      </c>
      <c r="D7426" s="191">
        <v>43305</v>
      </c>
      <c r="E7426" s="124" t="s">
        <v>13304</v>
      </c>
      <c r="F7426" s="124" t="s">
        <v>15</v>
      </c>
      <c r="G7426" s="124">
        <v>5502</v>
      </c>
      <c r="H7426" s="124"/>
      <c r="I7426" s="128" t="s">
        <v>15181</v>
      </c>
      <c r="J7426" s="124"/>
      <c r="K7426" s="124"/>
      <c r="L7426" s="124"/>
      <c r="M7426" s="124"/>
      <c r="N7426" s="193">
        <v>413.58</v>
      </c>
      <c r="O7426" s="193">
        <v>0</v>
      </c>
      <c r="P7426" s="124" t="s">
        <v>1314</v>
      </c>
    </row>
    <row r="7427" spans="1:16" ht="76.5">
      <c r="A7427" s="257">
        <v>10</v>
      </c>
      <c r="B7427" s="124"/>
      <c r="C7427" s="125" t="s">
        <v>690</v>
      </c>
      <c r="D7427" s="191">
        <v>43305</v>
      </c>
      <c r="E7427" s="124" t="s">
        <v>13305</v>
      </c>
      <c r="F7427" s="124" t="s">
        <v>15</v>
      </c>
      <c r="G7427" s="124">
        <v>5504</v>
      </c>
      <c r="H7427" s="124"/>
      <c r="I7427" s="128" t="s">
        <v>15182</v>
      </c>
      <c r="J7427" s="124"/>
      <c r="K7427" s="124"/>
      <c r="L7427" s="124"/>
      <c r="M7427" s="124"/>
      <c r="N7427" s="193">
        <v>285.98</v>
      </c>
      <c r="O7427" s="193">
        <v>0</v>
      </c>
      <c r="P7427" s="124" t="s">
        <v>1314</v>
      </c>
    </row>
    <row r="7428" spans="1:16" ht="102">
      <c r="A7428" s="257">
        <v>117</v>
      </c>
      <c r="B7428" s="124"/>
      <c r="C7428" s="125" t="s">
        <v>722</v>
      </c>
      <c r="D7428" s="191">
        <v>43305</v>
      </c>
      <c r="E7428" s="124" t="s">
        <v>13306</v>
      </c>
      <c r="F7428" s="124" t="s">
        <v>15</v>
      </c>
      <c r="G7428" s="124">
        <v>5505</v>
      </c>
      <c r="H7428" s="124"/>
      <c r="I7428" s="128" t="s">
        <v>15183</v>
      </c>
      <c r="J7428" s="124"/>
      <c r="K7428" s="124"/>
      <c r="L7428" s="124"/>
      <c r="M7428" s="124"/>
      <c r="N7428" s="193">
        <v>3731.76</v>
      </c>
      <c r="O7428" s="193">
        <v>0</v>
      </c>
      <c r="P7428" s="124" t="s">
        <v>1314</v>
      </c>
    </row>
    <row r="7429" spans="1:16" ht="89.25">
      <c r="A7429" s="257">
        <v>87</v>
      </c>
      <c r="B7429" s="124"/>
      <c r="C7429" s="125" t="s">
        <v>711</v>
      </c>
      <c r="D7429" s="191">
        <v>43305</v>
      </c>
      <c r="E7429" s="124" t="s">
        <v>13307</v>
      </c>
      <c r="F7429" s="124" t="s">
        <v>15</v>
      </c>
      <c r="G7429" s="124">
        <v>5506</v>
      </c>
      <c r="H7429" s="124"/>
      <c r="I7429" s="128" t="s">
        <v>15184</v>
      </c>
      <c r="J7429" s="124"/>
      <c r="K7429" s="124"/>
      <c r="L7429" s="124"/>
      <c r="M7429" s="124"/>
      <c r="N7429" s="193">
        <v>844.18</v>
      </c>
      <c r="O7429" s="193">
        <v>0</v>
      </c>
      <c r="P7429" s="124" t="s">
        <v>1314</v>
      </c>
    </row>
    <row r="7430" spans="1:16" ht="76.5">
      <c r="A7430" s="257">
        <v>10</v>
      </c>
      <c r="B7430" s="124"/>
      <c r="C7430" s="125" t="s">
        <v>690</v>
      </c>
      <c r="D7430" s="191">
        <v>43305</v>
      </c>
      <c r="E7430" s="124" t="s">
        <v>13308</v>
      </c>
      <c r="F7430" s="124" t="s">
        <v>15</v>
      </c>
      <c r="G7430" s="124">
        <v>5507</v>
      </c>
      <c r="H7430" s="124"/>
      <c r="I7430" s="128" t="s">
        <v>15185</v>
      </c>
      <c r="J7430" s="124"/>
      <c r="K7430" s="124"/>
      <c r="L7430" s="124"/>
      <c r="M7430" s="124"/>
      <c r="N7430" s="193">
        <v>286.39999999999998</v>
      </c>
      <c r="O7430" s="193">
        <v>0</v>
      </c>
      <c r="P7430" s="124" t="s">
        <v>1314</v>
      </c>
    </row>
    <row r="7431" spans="1:16" ht="51">
      <c r="A7431" s="257">
        <v>117</v>
      </c>
      <c r="B7431" s="124"/>
      <c r="C7431" s="125" t="s">
        <v>722</v>
      </c>
      <c r="D7431" s="191">
        <v>43305</v>
      </c>
      <c r="E7431" s="124" t="s">
        <v>13309</v>
      </c>
      <c r="F7431" s="124" t="s">
        <v>11</v>
      </c>
      <c r="G7431" s="124">
        <v>927926</v>
      </c>
      <c r="H7431" s="124"/>
      <c r="I7431" s="128" t="s">
        <v>15186</v>
      </c>
      <c r="J7431" s="124"/>
      <c r="K7431" s="124"/>
      <c r="L7431" s="124"/>
      <c r="M7431" s="124"/>
      <c r="N7431" s="193">
        <v>50</v>
      </c>
      <c r="O7431" s="193">
        <v>0</v>
      </c>
      <c r="P7431" s="124" t="s">
        <v>1314</v>
      </c>
    </row>
    <row r="7432" spans="1:16" ht="76.5">
      <c r="A7432" s="257" t="s">
        <v>620</v>
      </c>
      <c r="B7432" s="124"/>
      <c r="C7432" s="125" t="s">
        <v>714</v>
      </c>
      <c r="D7432" s="191">
        <v>43305</v>
      </c>
      <c r="E7432" s="124" t="s">
        <v>13310</v>
      </c>
      <c r="F7432" s="124" t="s">
        <v>6</v>
      </c>
      <c r="G7432" s="124">
        <v>1001555</v>
      </c>
      <c r="H7432" s="124"/>
      <c r="I7432" s="128" t="s">
        <v>15187</v>
      </c>
      <c r="J7432" s="124"/>
      <c r="K7432" s="124"/>
      <c r="L7432" s="124"/>
      <c r="M7432" s="124"/>
      <c r="N7432" s="193">
        <v>0</v>
      </c>
      <c r="O7432" s="193">
        <v>81000</v>
      </c>
      <c r="P7432" s="124" t="s">
        <v>1314</v>
      </c>
    </row>
    <row r="7433" spans="1:16" ht="51">
      <c r="A7433" s="257">
        <v>513</v>
      </c>
      <c r="B7433" s="124"/>
      <c r="C7433" s="125" t="s">
        <v>201</v>
      </c>
      <c r="D7433" s="191">
        <v>43305</v>
      </c>
      <c r="E7433" s="124" t="s">
        <v>13311</v>
      </c>
      <c r="F7433" s="124" t="s">
        <v>15</v>
      </c>
      <c r="G7433" s="124">
        <v>791570</v>
      </c>
      <c r="H7433" s="124"/>
      <c r="I7433" s="128" t="s">
        <v>15188</v>
      </c>
      <c r="J7433" s="124"/>
      <c r="K7433" s="124"/>
      <c r="L7433" s="124"/>
      <c r="M7433" s="124"/>
      <c r="N7433" s="193">
        <v>50</v>
      </c>
      <c r="O7433" s="193">
        <v>0</v>
      </c>
      <c r="P7433" s="124" t="s">
        <v>1314</v>
      </c>
    </row>
    <row r="7434" spans="1:16" ht="51">
      <c r="A7434" s="257">
        <v>513</v>
      </c>
      <c r="B7434" s="124"/>
      <c r="C7434" s="125" t="s">
        <v>201</v>
      </c>
      <c r="D7434" s="191">
        <v>43305</v>
      </c>
      <c r="E7434" s="124" t="s">
        <v>13312</v>
      </c>
      <c r="F7434" s="124" t="s">
        <v>15</v>
      </c>
      <c r="G7434" s="124">
        <v>791564</v>
      </c>
      <c r="H7434" s="124"/>
      <c r="I7434" s="128" t="s">
        <v>15188</v>
      </c>
      <c r="J7434" s="124"/>
      <c r="K7434" s="124"/>
      <c r="L7434" s="124"/>
      <c r="M7434" s="124"/>
      <c r="N7434" s="193">
        <v>50</v>
      </c>
      <c r="O7434" s="193">
        <v>0</v>
      </c>
      <c r="P7434" s="124" t="s">
        <v>1314</v>
      </c>
    </row>
    <row r="7435" spans="1:16" ht="51">
      <c r="A7435" s="257">
        <v>117</v>
      </c>
      <c r="B7435" s="124"/>
      <c r="C7435" s="125" t="s">
        <v>722</v>
      </c>
      <c r="D7435" s="191">
        <v>43305</v>
      </c>
      <c r="E7435" s="124" t="s">
        <v>13313</v>
      </c>
      <c r="F7435" s="124" t="s">
        <v>11</v>
      </c>
      <c r="G7435" s="124">
        <v>927953</v>
      </c>
      <c r="H7435" s="124"/>
      <c r="I7435" s="128" t="s">
        <v>15189</v>
      </c>
      <c r="J7435" s="124"/>
      <c r="K7435" s="124"/>
      <c r="L7435" s="124"/>
      <c r="M7435" s="124"/>
      <c r="N7435" s="193">
        <v>50</v>
      </c>
      <c r="O7435" s="193">
        <v>0</v>
      </c>
      <c r="P7435" s="124" t="s">
        <v>1314</v>
      </c>
    </row>
    <row r="7436" spans="1:16" ht="51">
      <c r="A7436" s="257">
        <v>513</v>
      </c>
      <c r="B7436" s="124"/>
      <c r="C7436" s="125" t="s">
        <v>201</v>
      </c>
      <c r="D7436" s="191">
        <v>43305</v>
      </c>
      <c r="E7436" s="124" t="s">
        <v>13314</v>
      </c>
      <c r="F7436" s="124" t="s">
        <v>15</v>
      </c>
      <c r="G7436" s="124">
        <v>791825</v>
      </c>
      <c r="H7436" s="124"/>
      <c r="I7436" s="128" t="s">
        <v>1390</v>
      </c>
      <c r="J7436" s="124"/>
      <c r="K7436" s="124"/>
      <c r="L7436" s="124"/>
      <c r="M7436" s="124"/>
      <c r="N7436" s="193">
        <v>50</v>
      </c>
      <c r="O7436" s="193">
        <v>0</v>
      </c>
      <c r="P7436" s="124" t="s">
        <v>1314</v>
      </c>
    </row>
    <row r="7437" spans="1:16" ht="51">
      <c r="A7437" s="257">
        <v>513</v>
      </c>
      <c r="B7437" s="124"/>
      <c r="C7437" s="125" t="s">
        <v>201</v>
      </c>
      <c r="D7437" s="191">
        <v>43305</v>
      </c>
      <c r="E7437" s="124" t="s">
        <v>13315</v>
      </c>
      <c r="F7437" s="124" t="s">
        <v>15</v>
      </c>
      <c r="G7437" s="124">
        <v>791823</v>
      </c>
      <c r="H7437" s="124"/>
      <c r="I7437" s="128" t="s">
        <v>1391</v>
      </c>
      <c r="J7437" s="124"/>
      <c r="K7437" s="124"/>
      <c r="L7437" s="124"/>
      <c r="M7437" s="124"/>
      <c r="N7437" s="193">
        <v>50</v>
      </c>
      <c r="O7437" s="193">
        <v>0</v>
      </c>
      <c r="P7437" s="124" t="s">
        <v>1314</v>
      </c>
    </row>
    <row r="7438" spans="1:16" ht="89.25">
      <c r="A7438" s="257">
        <v>86</v>
      </c>
      <c r="B7438" s="124"/>
      <c r="C7438" s="125" t="s">
        <v>710</v>
      </c>
      <c r="D7438" s="191">
        <v>43305</v>
      </c>
      <c r="E7438" s="124" t="s">
        <v>13316</v>
      </c>
      <c r="F7438" s="124" t="s">
        <v>15</v>
      </c>
      <c r="G7438" s="124">
        <v>5500</v>
      </c>
      <c r="H7438" s="124"/>
      <c r="I7438" s="128" t="s">
        <v>15190</v>
      </c>
      <c r="J7438" s="124"/>
      <c r="K7438" s="124"/>
      <c r="L7438" s="124"/>
      <c r="M7438" s="124"/>
      <c r="N7438" s="193">
        <v>306.02</v>
      </c>
      <c r="O7438" s="193">
        <v>0</v>
      </c>
      <c r="P7438" s="124" t="s">
        <v>1314</v>
      </c>
    </row>
    <row r="7439" spans="1:16" ht="89.25">
      <c r="A7439" s="257">
        <v>20</v>
      </c>
      <c r="B7439" s="124"/>
      <c r="C7439" s="125" t="s">
        <v>693</v>
      </c>
      <c r="D7439" s="191">
        <v>43305</v>
      </c>
      <c r="E7439" s="124" t="s">
        <v>13317</v>
      </c>
      <c r="F7439" s="124" t="s">
        <v>15</v>
      </c>
      <c r="G7439" s="124">
        <v>5493</v>
      </c>
      <c r="H7439" s="124"/>
      <c r="I7439" s="128" t="s">
        <v>15191</v>
      </c>
      <c r="J7439" s="124"/>
      <c r="K7439" s="124"/>
      <c r="L7439" s="124"/>
      <c r="M7439" s="124"/>
      <c r="N7439" s="193">
        <v>270</v>
      </c>
      <c r="O7439" s="193">
        <v>0</v>
      </c>
      <c r="P7439" s="124" t="s">
        <v>1314</v>
      </c>
    </row>
    <row r="7440" spans="1:16" ht="89.25">
      <c r="A7440" s="257">
        <v>20</v>
      </c>
      <c r="B7440" s="124"/>
      <c r="C7440" s="125" t="s">
        <v>693</v>
      </c>
      <c r="D7440" s="191">
        <v>43305</v>
      </c>
      <c r="E7440" s="124" t="s">
        <v>13318</v>
      </c>
      <c r="F7440" s="124" t="s">
        <v>15</v>
      </c>
      <c r="G7440" s="124">
        <v>5494</v>
      </c>
      <c r="H7440" s="124"/>
      <c r="I7440" s="128" t="s">
        <v>15192</v>
      </c>
      <c r="J7440" s="124"/>
      <c r="K7440" s="124"/>
      <c r="L7440" s="124"/>
      <c r="M7440" s="124"/>
      <c r="N7440" s="193">
        <v>270</v>
      </c>
      <c r="O7440" s="193">
        <v>0</v>
      </c>
      <c r="P7440" s="124" t="s">
        <v>1314</v>
      </c>
    </row>
    <row r="7441" spans="1:16" ht="51">
      <c r="A7441" s="257">
        <v>513</v>
      </c>
      <c r="B7441" s="124"/>
      <c r="C7441" s="125" t="s">
        <v>201</v>
      </c>
      <c r="D7441" s="191">
        <v>43305</v>
      </c>
      <c r="E7441" s="124" t="s">
        <v>13319</v>
      </c>
      <c r="F7441" s="124" t="s">
        <v>15</v>
      </c>
      <c r="G7441" s="124">
        <v>791560</v>
      </c>
      <c r="H7441" s="124"/>
      <c r="I7441" s="128" t="s">
        <v>15188</v>
      </c>
      <c r="J7441" s="124"/>
      <c r="K7441" s="124"/>
      <c r="L7441" s="124"/>
      <c r="M7441" s="124"/>
      <c r="N7441" s="193">
        <v>50</v>
      </c>
      <c r="O7441" s="193">
        <v>0</v>
      </c>
      <c r="P7441" s="124" t="s">
        <v>1314</v>
      </c>
    </row>
    <row r="7442" spans="1:16" ht="51">
      <c r="A7442" s="257">
        <v>513</v>
      </c>
      <c r="B7442" s="124"/>
      <c r="C7442" s="125" t="s">
        <v>201</v>
      </c>
      <c r="D7442" s="191">
        <v>43305</v>
      </c>
      <c r="E7442" s="124" t="s">
        <v>13320</v>
      </c>
      <c r="F7442" s="124" t="s">
        <v>15</v>
      </c>
      <c r="G7442" s="124">
        <v>791562</v>
      </c>
      <c r="H7442" s="124"/>
      <c r="I7442" s="128" t="s">
        <v>15188</v>
      </c>
      <c r="J7442" s="124"/>
      <c r="K7442" s="124"/>
      <c r="L7442" s="124"/>
      <c r="M7442" s="124"/>
      <c r="N7442" s="193">
        <v>50</v>
      </c>
      <c r="O7442" s="193">
        <v>0</v>
      </c>
      <c r="P7442" s="124" t="s">
        <v>1314</v>
      </c>
    </row>
    <row r="7443" spans="1:16" ht="51">
      <c r="A7443" s="257">
        <v>117</v>
      </c>
      <c r="B7443" s="124"/>
      <c r="C7443" s="125" t="s">
        <v>722</v>
      </c>
      <c r="D7443" s="191">
        <v>43305</v>
      </c>
      <c r="E7443" s="124" t="s">
        <v>13321</v>
      </c>
      <c r="F7443" s="124" t="s">
        <v>11</v>
      </c>
      <c r="G7443" s="124">
        <v>927967</v>
      </c>
      <c r="H7443" s="124"/>
      <c r="I7443" s="128" t="s">
        <v>15193</v>
      </c>
      <c r="J7443" s="124"/>
      <c r="K7443" s="124"/>
      <c r="L7443" s="124"/>
      <c r="M7443" s="124"/>
      <c r="N7443" s="193">
        <v>50</v>
      </c>
      <c r="O7443" s="193">
        <v>0</v>
      </c>
      <c r="P7443" s="124" t="s">
        <v>1314</v>
      </c>
    </row>
    <row r="7444" spans="1:16" ht="51">
      <c r="A7444" s="257">
        <v>513</v>
      </c>
      <c r="B7444" s="124"/>
      <c r="C7444" s="125" t="s">
        <v>201</v>
      </c>
      <c r="D7444" s="191">
        <v>43305</v>
      </c>
      <c r="E7444" s="124" t="s">
        <v>13322</v>
      </c>
      <c r="F7444" s="124" t="s">
        <v>11</v>
      </c>
      <c r="G7444" s="124">
        <v>927960</v>
      </c>
      <c r="H7444" s="124"/>
      <c r="I7444" s="128" t="s">
        <v>15194</v>
      </c>
      <c r="J7444" s="124"/>
      <c r="K7444" s="124"/>
      <c r="L7444" s="124"/>
      <c r="M7444" s="124"/>
      <c r="N7444" s="193">
        <v>50</v>
      </c>
      <c r="O7444" s="193">
        <v>0</v>
      </c>
      <c r="P7444" s="124" t="s">
        <v>1314</v>
      </c>
    </row>
    <row r="7445" spans="1:16" ht="89.25">
      <c r="A7445" s="257">
        <v>86</v>
      </c>
      <c r="B7445" s="124"/>
      <c r="C7445" s="125" t="s">
        <v>710</v>
      </c>
      <c r="D7445" s="191">
        <v>43305</v>
      </c>
      <c r="E7445" s="124" t="s">
        <v>13323</v>
      </c>
      <c r="F7445" s="124" t="s">
        <v>6</v>
      </c>
      <c r="G7445" s="124">
        <v>927933</v>
      </c>
      <c r="H7445" s="124"/>
      <c r="I7445" s="128" t="s">
        <v>15195</v>
      </c>
      <c r="J7445" s="124"/>
      <c r="K7445" s="124"/>
      <c r="L7445" s="124"/>
      <c r="M7445" s="124"/>
      <c r="N7445" s="193">
        <v>0</v>
      </c>
      <c r="O7445" s="193">
        <v>155606.41</v>
      </c>
      <c r="P7445" s="124" t="s">
        <v>1314</v>
      </c>
    </row>
    <row r="7446" spans="1:16" ht="89.25">
      <c r="A7446" s="257">
        <v>86</v>
      </c>
      <c r="B7446" s="124"/>
      <c r="C7446" s="125" t="s">
        <v>710</v>
      </c>
      <c r="D7446" s="191">
        <v>43305</v>
      </c>
      <c r="E7446" s="124" t="s">
        <v>13324</v>
      </c>
      <c r="F7446" s="124" t="s">
        <v>11</v>
      </c>
      <c r="G7446" s="124">
        <v>927939</v>
      </c>
      <c r="H7446" s="124"/>
      <c r="I7446" s="128" t="s">
        <v>15196</v>
      </c>
      <c r="J7446" s="124"/>
      <c r="K7446" s="124"/>
      <c r="L7446" s="124"/>
      <c r="M7446" s="124"/>
      <c r="N7446" s="193">
        <v>50</v>
      </c>
      <c r="O7446" s="193">
        <v>0</v>
      </c>
      <c r="P7446" s="124" t="s">
        <v>1314</v>
      </c>
    </row>
    <row r="7447" spans="1:16" ht="102">
      <c r="A7447" s="257">
        <v>378</v>
      </c>
      <c r="B7447" s="124"/>
      <c r="C7447" s="125" t="s">
        <v>1274</v>
      </c>
      <c r="D7447" s="191">
        <v>43305</v>
      </c>
      <c r="E7447" s="124" t="s">
        <v>13325</v>
      </c>
      <c r="F7447" s="124" t="s">
        <v>11</v>
      </c>
      <c r="G7447" s="124">
        <v>927937</v>
      </c>
      <c r="H7447" s="124"/>
      <c r="I7447" s="128" t="s">
        <v>15197</v>
      </c>
      <c r="J7447" s="124"/>
      <c r="K7447" s="124"/>
      <c r="L7447" s="124"/>
      <c r="M7447" s="124"/>
      <c r="N7447" s="193">
        <v>456.8</v>
      </c>
      <c r="O7447" s="193">
        <v>0</v>
      </c>
      <c r="P7447" s="124" t="s">
        <v>1314</v>
      </c>
    </row>
    <row r="7448" spans="1:16" ht="63.75">
      <c r="A7448" s="257">
        <v>512</v>
      </c>
      <c r="B7448" s="124"/>
      <c r="C7448" s="125" t="s">
        <v>840</v>
      </c>
      <c r="D7448" s="191">
        <v>43306</v>
      </c>
      <c r="E7448" s="124" t="s">
        <v>13326</v>
      </c>
      <c r="F7448" s="124" t="s">
        <v>3</v>
      </c>
      <c r="G7448" s="124">
        <v>1643014</v>
      </c>
      <c r="H7448" s="124"/>
      <c r="I7448" s="128" t="s">
        <v>15198</v>
      </c>
      <c r="J7448" s="124"/>
      <c r="K7448" s="124"/>
      <c r="L7448" s="124"/>
      <c r="M7448" s="124"/>
      <c r="N7448" s="193">
        <v>0</v>
      </c>
      <c r="O7448" s="193">
        <v>371</v>
      </c>
      <c r="P7448" s="124" t="s">
        <v>1314</v>
      </c>
    </row>
    <row r="7449" spans="1:16" ht="63.75">
      <c r="A7449" s="257">
        <v>512</v>
      </c>
      <c r="B7449" s="124"/>
      <c r="C7449" s="125" t="s">
        <v>840</v>
      </c>
      <c r="D7449" s="191">
        <v>43306</v>
      </c>
      <c r="E7449" s="124" t="s">
        <v>13327</v>
      </c>
      <c r="F7449" s="124" t="s">
        <v>3</v>
      </c>
      <c r="G7449" s="124">
        <v>1643015</v>
      </c>
      <c r="H7449" s="124"/>
      <c r="I7449" s="128" t="s">
        <v>15198</v>
      </c>
      <c r="J7449" s="124"/>
      <c r="K7449" s="124"/>
      <c r="L7449" s="124"/>
      <c r="M7449" s="124"/>
      <c r="N7449" s="193">
        <v>0</v>
      </c>
      <c r="O7449" s="193">
        <v>371</v>
      </c>
      <c r="P7449" s="124" t="s">
        <v>1314</v>
      </c>
    </row>
    <row r="7450" spans="1:16" ht="38.25">
      <c r="A7450" s="257">
        <v>291</v>
      </c>
      <c r="B7450" s="124"/>
      <c r="C7450" s="125" t="s">
        <v>794</v>
      </c>
      <c r="D7450" s="191">
        <v>43306</v>
      </c>
      <c r="E7450" s="124" t="s">
        <v>13328</v>
      </c>
      <c r="F7450" s="124" t="s">
        <v>3</v>
      </c>
      <c r="G7450" s="124">
        <v>1643024</v>
      </c>
      <c r="H7450" s="124"/>
      <c r="I7450" s="128" t="s">
        <v>15199</v>
      </c>
      <c r="J7450" s="124"/>
      <c r="K7450" s="124"/>
      <c r="L7450" s="124"/>
      <c r="M7450" s="124"/>
      <c r="N7450" s="193">
        <v>0</v>
      </c>
      <c r="O7450" s="193">
        <v>21</v>
      </c>
      <c r="P7450" s="124" t="s">
        <v>1314</v>
      </c>
    </row>
    <row r="7451" spans="1:16" ht="51">
      <c r="A7451" s="257">
        <v>212</v>
      </c>
      <c r="B7451" s="124"/>
      <c r="C7451" s="125" t="s">
        <v>761</v>
      </c>
      <c r="D7451" s="191">
        <v>43306</v>
      </c>
      <c r="E7451" s="124" t="s">
        <v>13329</v>
      </c>
      <c r="F7451" s="124" t="s">
        <v>3</v>
      </c>
      <c r="G7451" s="124">
        <v>1643027</v>
      </c>
      <c r="H7451" s="124"/>
      <c r="I7451" s="128" t="s">
        <v>15200</v>
      </c>
      <c r="J7451" s="124"/>
      <c r="K7451" s="124"/>
      <c r="L7451" s="124"/>
      <c r="M7451" s="124"/>
      <c r="N7451" s="193">
        <v>0</v>
      </c>
      <c r="O7451" s="193">
        <v>455</v>
      </c>
      <c r="P7451" s="124" t="s">
        <v>1314</v>
      </c>
    </row>
    <row r="7452" spans="1:16" ht="38.25">
      <c r="A7452" s="257">
        <v>20</v>
      </c>
      <c r="B7452" s="124"/>
      <c r="C7452" s="125" t="s">
        <v>693</v>
      </c>
      <c r="D7452" s="191">
        <v>43306</v>
      </c>
      <c r="E7452" s="124" t="s">
        <v>13330</v>
      </c>
      <c r="F7452" s="124" t="s">
        <v>3</v>
      </c>
      <c r="G7452" s="124">
        <v>1643028</v>
      </c>
      <c r="H7452" s="124"/>
      <c r="I7452" s="128" t="s">
        <v>15201</v>
      </c>
      <c r="J7452" s="124"/>
      <c r="K7452" s="124"/>
      <c r="L7452" s="124"/>
      <c r="M7452" s="124"/>
      <c r="N7452" s="193">
        <v>0</v>
      </c>
      <c r="O7452" s="193">
        <v>45</v>
      </c>
      <c r="P7452" s="124" t="s">
        <v>1314</v>
      </c>
    </row>
    <row r="7453" spans="1:16" ht="38.25">
      <c r="A7453" s="257">
        <v>20</v>
      </c>
      <c r="B7453" s="124"/>
      <c r="C7453" s="125" t="s">
        <v>693</v>
      </c>
      <c r="D7453" s="191">
        <v>43306</v>
      </c>
      <c r="E7453" s="124" t="s">
        <v>13331</v>
      </c>
      <c r="F7453" s="124" t="s">
        <v>3</v>
      </c>
      <c r="G7453" s="124">
        <v>1643030</v>
      </c>
      <c r="H7453" s="124"/>
      <c r="I7453" s="128" t="s">
        <v>15202</v>
      </c>
      <c r="J7453" s="124"/>
      <c r="K7453" s="124"/>
      <c r="L7453" s="124"/>
      <c r="M7453" s="124"/>
      <c r="N7453" s="193">
        <v>0</v>
      </c>
      <c r="O7453" s="193">
        <v>56</v>
      </c>
      <c r="P7453" s="124" t="s">
        <v>1314</v>
      </c>
    </row>
    <row r="7454" spans="1:16" ht="38.25">
      <c r="A7454" s="257">
        <v>20</v>
      </c>
      <c r="B7454" s="124"/>
      <c r="C7454" s="125" t="s">
        <v>693</v>
      </c>
      <c r="D7454" s="191">
        <v>43306</v>
      </c>
      <c r="E7454" s="124" t="s">
        <v>13332</v>
      </c>
      <c r="F7454" s="124" t="s">
        <v>3</v>
      </c>
      <c r="G7454" s="124">
        <v>1643031</v>
      </c>
      <c r="H7454" s="124"/>
      <c r="I7454" s="128" t="s">
        <v>15201</v>
      </c>
      <c r="J7454" s="124"/>
      <c r="K7454" s="124"/>
      <c r="L7454" s="124"/>
      <c r="M7454" s="124"/>
      <c r="N7454" s="193">
        <v>0</v>
      </c>
      <c r="O7454" s="193">
        <v>1</v>
      </c>
      <c r="P7454" s="124" t="s">
        <v>1314</v>
      </c>
    </row>
    <row r="7455" spans="1:16" ht="38.25">
      <c r="A7455" s="257">
        <v>16</v>
      </c>
      <c r="B7455" s="124"/>
      <c r="C7455" s="125" t="s">
        <v>692</v>
      </c>
      <c r="D7455" s="191">
        <v>43306</v>
      </c>
      <c r="E7455" s="124" t="s">
        <v>13333</v>
      </c>
      <c r="F7455" s="124" t="s">
        <v>3</v>
      </c>
      <c r="G7455" s="124">
        <v>1643034</v>
      </c>
      <c r="H7455" s="124"/>
      <c r="I7455" s="128" t="s">
        <v>15203</v>
      </c>
      <c r="J7455" s="124"/>
      <c r="K7455" s="124"/>
      <c r="L7455" s="124"/>
      <c r="M7455" s="124"/>
      <c r="N7455" s="193">
        <v>0</v>
      </c>
      <c r="O7455" s="193">
        <v>449</v>
      </c>
      <c r="P7455" s="124" t="s">
        <v>1314</v>
      </c>
    </row>
    <row r="7456" spans="1:16" ht="38.25">
      <c r="A7456" s="257">
        <v>526</v>
      </c>
      <c r="B7456" s="124"/>
      <c r="C7456" s="125" t="s">
        <v>846</v>
      </c>
      <c r="D7456" s="191">
        <v>43306</v>
      </c>
      <c r="E7456" s="124" t="s">
        <v>13334</v>
      </c>
      <c r="F7456" s="124" t="s">
        <v>3</v>
      </c>
      <c r="G7456" s="124">
        <v>1643045</v>
      </c>
      <c r="H7456" s="124"/>
      <c r="I7456" s="128" t="s">
        <v>15204</v>
      </c>
      <c r="J7456" s="124"/>
      <c r="K7456" s="124"/>
      <c r="L7456" s="124"/>
      <c r="M7456" s="124"/>
      <c r="N7456" s="193">
        <v>0</v>
      </c>
      <c r="O7456" s="193">
        <v>51</v>
      </c>
      <c r="P7456" s="124" t="s">
        <v>1314</v>
      </c>
    </row>
    <row r="7457" spans="1:16" ht="38.25">
      <c r="A7457" s="257">
        <v>526</v>
      </c>
      <c r="B7457" s="124"/>
      <c r="C7457" s="125" t="s">
        <v>846</v>
      </c>
      <c r="D7457" s="191">
        <v>43306</v>
      </c>
      <c r="E7457" s="124" t="s">
        <v>13335</v>
      </c>
      <c r="F7457" s="124" t="s">
        <v>3</v>
      </c>
      <c r="G7457" s="124">
        <v>1643047</v>
      </c>
      <c r="H7457" s="124"/>
      <c r="I7457" s="128" t="s">
        <v>15205</v>
      </c>
      <c r="J7457" s="124"/>
      <c r="K7457" s="124"/>
      <c r="L7457" s="124"/>
      <c r="M7457" s="124"/>
      <c r="N7457" s="193">
        <v>0</v>
      </c>
      <c r="O7457" s="193">
        <v>60</v>
      </c>
      <c r="P7457" s="124" t="s">
        <v>1314</v>
      </c>
    </row>
    <row r="7458" spans="1:16" ht="38.25">
      <c r="A7458" s="257">
        <v>526</v>
      </c>
      <c r="B7458" s="124"/>
      <c r="C7458" s="125" t="s">
        <v>846</v>
      </c>
      <c r="D7458" s="191">
        <v>43306</v>
      </c>
      <c r="E7458" s="124" t="s">
        <v>13336</v>
      </c>
      <c r="F7458" s="124" t="s">
        <v>3</v>
      </c>
      <c r="G7458" s="124">
        <v>1643049</v>
      </c>
      <c r="H7458" s="124"/>
      <c r="I7458" s="128" t="s">
        <v>15206</v>
      </c>
      <c r="J7458" s="124"/>
      <c r="K7458" s="124"/>
      <c r="L7458" s="124"/>
      <c r="M7458" s="124"/>
      <c r="N7458" s="193">
        <v>0</v>
      </c>
      <c r="O7458" s="193">
        <v>60</v>
      </c>
      <c r="P7458" s="124" t="s">
        <v>1314</v>
      </c>
    </row>
    <row r="7459" spans="1:16" ht="51">
      <c r="A7459" s="257">
        <v>203</v>
      </c>
      <c r="B7459" s="124"/>
      <c r="C7459" s="125" t="s">
        <v>757</v>
      </c>
      <c r="D7459" s="191">
        <v>43306</v>
      </c>
      <c r="E7459" s="124" t="s">
        <v>13337</v>
      </c>
      <c r="F7459" s="124" t="s">
        <v>3</v>
      </c>
      <c r="G7459" s="124">
        <v>1643054</v>
      </c>
      <c r="H7459" s="124"/>
      <c r="I7459" s="128" t="s">
        <v>15207</v>
      </c>
      <c r="J7459" s="124"/>
      <c r="K7459" s="124"/>
      <c r="L7459" s="124"/>
      <c r="M7459" s="124"/>
      <c r="N7459" s="193">
        <v>0</v>
      </c>
      <c r="O7459" s="193">
        <v>116.87</v>
      </c>
      <c r="P7459" s="124" t="s">
        <v>1314</v>
      </c>
    </row>
    <row r="7460" spans="1:16" ht="51">
      <c r="A7460" s="257">
        <v>25</v>
      </c>
      <c r="B7460" s="124"/>
      <c r="C7460" s="125" t="s">
        <v>694</v>
      </c>
      <c r="D7460" s="191">
        <v>43306</v>
      </c>
      <c r="E7460" s="124" t="s">
        <v>13338</v>
      </c>
      <c r="F7460" s="124" t="s">
        <v>3</v>
      </c>
      <c r="G7460" s="124">
        <v>1642990</v>
      </c>
      <c r="H7460" s="124"/>
      <c r="I7460" s="128" t="s">
        <v>15208</v>
      </c>
      <c r="J7460" s="124"/>
      <c r="K7460" s="124"/>
      <c r="L7460" s="124"/>
      <c r="M7460" s="124"/>
      <c r="N7460" s="193">
        <v>0</v>
      </c>
      <c r="O7460" s="193">
        <v>172</v>
      </c>
      <c r="P7460" s="124" t="s">
        <v>1314</v>
      </c>
    </row>
    <row r="7461" spans="1:16" ht="51">
      <c r="A7461" s="257" t="s">
        <v>619</v>
      </c>
      <c r="B7461" s="124"/>
      <c r="C7461" s="125" t="s">
        <v>713</v>
      </c>
      <c r="D7461" s="191">
        <v>43306</v>
      </c>
      <c r="E7461" s="124" t="s">
        <v>13339</v>
      </c>
      <c r="F7461" s="124" t="s">
        <v>3</v>
      </c>
      <c r="G7461" s="124">
        <v>1642979</v>
      </c>
      <c r="H7461" s="124"/>
      <c r="I7461" s="128" t="s">
        <v>15209</v>
      </c>
      <c r="J7461" s="124"/>
      <c r="K7461" s="124"/>
      <c r="L7461" s="124"/>
      <c r="M7461" s="124"/>
      <c r="N7461" s="193">
        <v>0</v>
      </c>
      <c r="O7461" s="193">
        <v>2151.7200000000003</v>
      </c>
      <c r="P7461" s="124" t="s">
        <v>1314</v>
      </c>
    </row>
    <row r="7462" spans="1:16" ht="51">
      <c r="A7462" s="257" t="s">
        <v>619</v>
      </c>
      <c r="B7462" s="124"/>
      <c r="C7462" s="125" t="s">
        <v>713</v>
      </c>
      <c r="D7462" s="191">
        <v>43306</v>
      </c>
      <c r="E7462" s="124" t="s">
        <v>13340</v>
      </c>
      <c r="F7462" s="124" t="s">
        <v>3</v>
      </c>
      <c r="G7462" s="124">
        <v>1642978</v>
      </c>
      <c r="H7462" s="124"/>
      <c r="I7462" s="128" t="s">
        <v>15210</v>
      </c>
      <c r="J7462" s="124"/>
      <c r="K7462" s="124"/>
      <c r="L7462" s="124"/>
      <c r="M7462" s="124"/>
      <c r="N7462" s="193">
        <v>0</v>
      </c>
      <c r="O7462" s="193">
        <v>2692</v>
      </c>
      <c r="P7462" s="124" t="s">
        <v>1314</v>
      </c>
    </row>
    <row r="7463" spans="1:16" ht="51">
      <c r="A7463" s="257" t="s">
        <v>619</v>
      </c>
      <c r="B7463" s="124"/>
      <c r="C7463" s="125" t="s">
        <v>713</v>
      </c>
      <c r="D7463" s="191">
        <v>43306</v>
      </c>
      <c r="E7463" s="124" t="s">
        <v>13341</v>
      </c>
      <c r="F7463" s="124" t="s">
        <v>3</v>
      </c>
      <c r="G7463" s="124">
        <v>1642975</v>
      </c>
      <c r="H7463" s="124"/>
      <c r="I7463" s="128" t="s">
        <v>15211</v>
      </c>
      <c r="J7463" s="124"/>
      <c r="K7463" s="124"/>
      <c r="L7463" s="124"/>
      <c r="M7463" s="124"/>
      <c r="N7463" s="193">
        <v>0</v>
      </c>
      <c r="O7463" s="193">
        <v>262.22000000000003</v>
      </c>
      <c r="P7463" s="124" t="s">
        <v>1314</v>
      </c>
    </row>
    <row r="7464" spans="1:16" ht="51">
      <c r="A7464" s="257" t="s">
        <v>619</v>
      </c>
      <c r="B7464" s="124"/>
      <c r="C7464" s="125" t="s">
        <v>713</v>
      </c>
      <c r="D7464" s="191">
        <v>43306</v>
      </c>
      <c r="E7464" s="124" t="s">
        <v>13342</v>
      </c>
      <c r="F7464" s="124" t="s">
        <v>3</v>
      </c>
      <c r="G7464" s="124">
        <v>1642974</v>
      </c>
      <c r="H7464" s="124"/>
      <c r="I7464" s="128" t="s">
        <v>15212</v>
      </c>
      <c r="J7464" s="124"/>
      <c r="K7464" s="124"/>
      <c r="L7464" s="124"/>
      <c r="M7464" s="124"/>
      <c r="N7464" s="193">
        <v>0</v>
      </c>
      <c r="O7464" s="193">
        <v>750.65</v>
      </c>
      <c r="P7464" s="124" t="s">
        <v>1314</v>
      </c>
    </row>
    <row r="7465" spans="1:16" ht="51">
      <c r="A7465" s="257" t="s">
        <v>619</v>
      </c>
      <c r="B7465" s="124"/>
      <c r="C7465" s="125" t="s">
        <v>713</v>
      </c>
      <c r="D7465" s="191">
        <v>43306</v>
      </c>
      <c r="E7465" s="124" t="s">
        <v>13343</v>
      </c>
      <c r="F7465" s="124" t="s">
        <v>3</v>
      </c>
      <c r="G7465" s="124">
        <v>1642973</v>
      </c>
      <c r="H7465" s="124"/>
      <c r="I7465" s="128" t="s">
        <v>15213</v>
      </c>
      <c r="J7465" s="124"/>
      <c r="K7465" s="124"/>
      <c r="L7465" s="124"/>
      <c r="M7465" s="124"/>
      <c r="N7465" s="193">
        <v>0</v>
      </c>
      <c r="O7465" s="193">
        <v>2530</v>
      </c>
      <c r="P7465" s="124" t="s">
        <v>1314</v>
      </c>
    </row>
    <row r="7466" spans="1:16" ht="51">
      <c r="A7466" s="257" t="s">
        <v>619</v>
      </c>
      <c r="B7466" s="124"/>
      <c r="C7466" s="125" t="s">
        <v>713</v>
      </c>
      <c r="D7466" s="191">
        <v>43306</v>
      </c>
      <c r="E7466" s="124" t="s">
        <v>13344</v>
      </c>
      <c r="F7466" s="124" t="s">
        <v>3</v>
      </c>
      <c r="G7466" s="124">
        <v>1642972</v>
      </c>
      <c r="H7466" s="124"/>
      <c r="I7466" s="128" t="s">
        <v>15214</v>
      </c>
      <c r="J7466" s="124"/>
      <c r="K7466" s="124"/>
      <c r="L7466" s="124"/>
      <c r="M7466" s="124"/>
      <c r="N7466" s="193">
        <v>0</v>
      </c>
      <c r="O7466" s="193">
        <v>68.63</v>
      </c>
      <c r="P7466" s="124" t="s">
        <v>1314</v>
      </c>
    </row>
    <row r="7467" spans="1:16" ht="63.75">
      <c r="A7467" s="257">
        <v>660</v>
      </c>
      <c r="B7467" s="124"/>
      <c r="C7467" s="125" t="s">
        <v>233</v>
      </c>
      <c r="D7467" s="191">
        <v>43306</v>
      </c>
      <c r="E7467" s="124" t="s">
        <v>13345</v>
      </c>
      <c r="F7467" s="124" t="s">
        <v>3</v>
      </c>
      <c r="G7467" s="124">
        <v>1642971</v>
      </c>
      <c r="H7467" s="124"/>
      <c r="I7467" s="128" t="s">
        <v>15215</v>
      </c>
      <c r="J7467" s="124"/>
      <c r="K7467" s="124"/>
      <c r="L7467" s="124"/>
      <c r="M7467" s="124"/>
      <c r="N7467" s="193">
        <v>0</v>
      </c>
      <c r="O7467" s="193">
        <v>425</v>
      </c>
      <c r="P7467" s="124" t="s">
        <v>1314</v>
      </c>
    </row>
    <row r="7468" spans="1:16" ht="51">
      <c r="A7468" s="257" t="s">
        <v>619</v>
      </c>
      <c r="B7468" s="124"/>
      <c r="C7468" s="125" t="s">
        <v>713</v>
      </c>
      <c r="D7468" s="191">
        <v>43306</v>
      </c>
      <c r="E7468" s="124" t="s">
        <v>13346</v>
      </c>
      <c r="F7468" s="124" t="s">
        <v>3</v>
      </c>
      <c r="G7468" s="124">
        <v>1642970</v>
      </c>
      <c r="H7468" s="124"/>
      <c r="I7468" s="128" t="s">
        <v>15216</v>
      </c>
      <c r="J7468" s="124"/>
      <c r="K7468" s="124"/>
      <c r="L7468" s="124"/>
      <c r="M7468" s="124"/>
      <c r="N7468" s="193">
        <v>0</v>
      </c>
      <c r="O7468" s="193">
        <v>323.17</v>
      </c>
      <c r="P7468" s="124" t="s">
        <v>1314</v>
      </c>
    </row>
    <row r="7469" spans="1:16" ht="51">
      <c r="A7469" s="257" t="s">
        <v>619</v>
      </c>
      <c r="B7469" s="124"/>
      <c r="C7469" s="125" t="s">
        <v>713</v>
      </c>
      <c r="D7469" s="191">
        <v>43306</v>
      </c>
      <c r="E7469" s="124" t="s">
        <v>13347</v>
      </c>
      <c r="F7469" s="124" t="s">
        <v>3</v>
      </c>
      <c r="G7469" s="124">
        <v>1642967</v>
      </c>
      <c r="H7469" s="124"/>
      <c r="I7469" s="128" t="s">
        <v>10935</v>
      </c>
      <c r="J7469" s="124"/>
      <c r="K7469" s="124"/>
      <c r="L7469" s="124"/>
      <c r="M7469" s="124"/>
      <c r="N7469" s="193">
        <v>0</v>
      </c>
      <c r="O7469" s="193">
        <v>1000</v>
      </c>
      <c r="P7469" s="124" t="s">
        <v>1314</v>
      </c>
    </row>
    <row r="7470" spans="1:16" ht="51">
      <c r="A7470" s="257" t="s">
        <v>619</v>
      </c>
      <c r="B7470" s="124"/>
      <c r="C7470" s="125" t="s">
        <v>713</v>
      </c>
      <c r="D7470" s="191">
        <v>43306</v>
      </c>
      <c r="E7470" s="124" t="s">
        <v>13348</v>
      </c>
      <c r="F7470" s="124" t="s">
        <v>3</v>
      </c>
      <c r="G7470" s="124">
        <v>1642941</v>
      </c>
      <c r="H7470" s="124"/>
      <c r="I7470" s="128" t="s">
        <v>15217</v>
      </c>
      <c r="J7470" s="124"/>
      <c r="K7470" s="124"/>
      <c r="L7470" s="124"/>
      <c r="M7470" s="124"/>
      <c r="N7470" s="193">
        <v>0</v>
      </c>
      <c r="O7470" s="193">
        <v>4980.6000000000004</v>
      </c>
      <c r="P7470" s="124" t="s">
        <v>1314</v>
      </c>
    </row>
    <row r="7471" spans="1:16" ht="51">
      <c r="A7471" s="257" t="s">
        <v>619</v>
      </c>
      <c r="B7471" s="124"/>
      <c r="C7471" s="125" t="s">
        <v>713</v>
      </c>
      <c r="D7471" s="191">
        <v>43306</v>
      </c>
      <c r="E7471" s="124" t="s">
        <v>13349</v>
      </c>
      <c r="F7471" s="124" t="s">
        <v>3</v>
      </c>
      <c r="G7471" s="124">
        <v>1642939</v>
      </c>
      <c r="H7471" s="124"/>
      <c r="I7471" s="128" t="s">
        <v>15218</v>
      </c>
      <c r="J7471" s="124"/>
      <c r="K7471" s="124"/>
      <c r="L7471" s="124"/>
      <c r="M7471" s="124"/>
      <c r="N7471" s="193">
        <v>0</v>
      </c>
      <c r="O7471" s="193">
        <v>6076.8</v>
      </c>
      <c r="P7471" s="124" t="s">
        <v>1314</v>
      </c>
    </row>
    <row r="7472" spans="1:16" ht="51">
      <c r="A7472" s="257" t="s">
        <v>619</v>
      </c>
      <c r="B7472" s="124"/>
      <c r="C7472" s="125" t="s">
        <v>713</v>
      </c>
      <c r="D7472" s="191">
        <v>43306</v>
      </c>
      <c r="E7472" s="124" t="s">
        <v>13350</v>
      </c>
      <c r="F7472" s="124" t="s">
        <v>3</v>
      </c>
      <c r="G7472" s="124">
        <v>1643140</v>
      </c>
      <c r="H7472" s="124"/>
      <c r="I7472" s="128" t="s">
        <v>15219</v>
      </c>
      <c r="J7472" s="124"/>
      <c r="K7472" s="124"/>
      <c r="L7472" s="124"/>
      <c r="M7472" s="124"/>
      <c r="N7472" s="193">
        <v>0</v>
      </c>
      <c r="O7472" s="193">
        <v>371</v>
      </c>
      <c r="P7472" s="124" t="s">
        <v>1314</v>
      </c>
    </row>
    <row r="7473" spans="1:16" ht="51">
      <c r="A7473" s="257" t="s">
        <v>619</v>
      </c>
      <c r="B7473" s="124"/>
      <c r="C7473" s="125" t="s">
        <v>713</v>
      </c>
      <c r="D7473" s="191">
        <v>43306</v>
      </c>
      <c r="E7473" s="124" t="s">
        <v>13351</v>
      </c>
      <c r="F7473" s="124" t="s">
        <v>3</v>
      </c>
      <c r="G7473" s="124">
        <v>1643130</v>
      </c>
      <c r="H7473" s="124"/>
      <c r="I7473" s="128" t="s">
        <v>15220</v>
      </c>
      <c r="J7473" s="124"/>
      <c r="K7473" s="124"/>
      <c r="L7473" s="124"/>
      <c r="M7473" s="124"/>
      <c r="N7473" s="193">
        <v>0</v>
      </c>
      <c r="O7473" s="193">
        <v>1215</v>
      </c>
      <c r="P7473" s="124" t="s">
        <v>1314</v>
      </c>
    </row>
    <row r="7474" spans="1:16" ht="51">
      <c r="A7474" s="257">
        <v>224</v>
      </c>
      <c r="B7474" s="124"/>
      <c r="C7474" s="125" t="s">
        <v>120</v>
      </c>
      <c r="D7474" s="191">
        <v>43306</v>
      </c>
      <c r="E7474" s="124" t="s">
        <v>13352</v>
      </c>
      <c r="F7474" s="124" t="s">
        <v>3</v>
      </c>
      <c r="G7474" s="124">
        <v>1643122</v>
      </c>
      <c r="H7474" s="124"/>
      <c r="I7474" s="128" t="s">
        <v>15221</v>
      </c>
      <c r="J7474" s="124"/>
      <c r="K7474" s="124"/>
      <c r="L7474" s="124"/>
      <c r="M7474" s="124"/>
      <c r="N7474" s="193">
        <v>0</v>
      </c>
      <c r="O7474" s="193">
        <v>280</v>
      </c>
      <c r="P7474" s="124" t="s">
        <v>1314</v>
      </c>
    </row>
    <row r="7475" spans="1:16" ht="38.25">
      <c r="A7475" s="257">
        <v>373</v>
      </c>
      <c r="B7475" s="124"/>
      <c r="C7475" s="125" t="s">
        <v>1269</v>
      </c>
      <c r="D7475" s="191">
        <v>43306</v>
      </c>
      <c r="E7475" s="124" t="s">
        <v>13353</v>
      </c>
      <c r="F7475" s="124" t="s">
        <v>3</v>
      </c>
      <c r="G7475" s="124">
        <v>1643118</v>
      </c>
      <c r="H7475" s="124"/>
      <c r="I7475" s="128" t="s">
        <v>15222</v>
      </c>
      <c r="J7475" s="124"/>
      <c r="K7475" s="124"/>
      <c r="L7475" s="124"/>
      <c r="M7475" s="124"/>
      <c r="N7475" s="193">
        <v>0</v>
      </c>
      <c r="O7475" s="193">
        <v>20.440000000000001</v>
      </c>
      <c r="P7475" s="124" t="s">
        <v>1314</v>
      </c>
    </row>
    <row r="7476" spans="1:16" ht="51">
      <c r="A7476" s="257">
        <v>590</v>
      </c>
      <c r="B7476" s="124"/>
      <c r="C7476" s="125" t="s">
        <v>860</v>
      </c>
      <c r="D7476" s="191">
        <v>43306</v>
      </c>
      <c r="E7476" s="124" t="s">
        <v>13354</v>
      </c>
      <c r="F7476" s="124" t="s">
        <v>3</v>
      </c>
      <c r="G7476" s="124">
        <v>1643115</v>
      </c>
      <c r="H7476" s="124"/>
      <c r="I7476" s="128" t="s">
        <v>15223</v>
      </c>
      <c r="J7476" s="124"/>
      <c r="K7476" s="124"/>
      <c r="L7476" s="124"/>
      <c r="M7476" s="124"/>
      <c r="N7476" s="193">
        <v>0</v>
      </c>
      <c r="O7476" s="193">
        <v>1331</v>
      </c>
      <c r="P7476" s="124" t="s">
        <v>1314</v>
      </c>
    </row>
    <row r="7477" spans="1:16" ht="38.25">
      <c r="A7477" s="257">
        <v>46</v>
      </c>
      <c r="B7477" s="124"/>
      <c r="C7477" s="125" t="s">
        <v>698</v>
      </c>
      <c r="D7477" s="191">
        <v>43306</v>
      </c>
      <c r="E7477" s="124" t="s">
        <v>13355</v>
      </c>
      <c r="F7477" s="124" t="s">
        <v>3</v>
      </c>
      <c r="G7477" s="124">
        <v>1643111</v>
      </c>
      <c r="H7477" s="124"/>
      <c r="I7477" s="128" t="s">
        <v>15224</v>
      </c>
      <c r="J7477" s="124"/>
      <c r="K7477" s="124"/>
      <c r="L7477" s="124"/>
      <c r="M7477" s="124"/>
      <c r="N7477" s="193">
        <v>0</v>
      </c>
      <c r="O7477" s="193">
        <v>400</v>
      </c>
      <c r="P7477" s="124" t="s">
        <v>1314</v>
      </c>
    </row>
    <row r="7478" spans="1:16" ht="51">
      <c r="A7478" s="257">
        <v>212</v>
      </c>
      <c r="B7478" s="124"/>
      <c r="C7478" s="125" t="s">
        <v>761</v>
      </c>
      <c r="D7478" s="191">
        <v>43306</v>
      </c>
      <c r="E7478" s="124" t="s">
        <v>13356</v>
      </c>
      <c r="F7478" s="124" t="s">
        <v>3</v>
      </c>
      <c r="G7478" s="124">
        <v>1643109</v>
      </c>
      <c r="H7478" s="124"/>
      <c r="I7478" s="128" t="s">
        <v>15225</v>
      </c>
      <c r="J7478" s="124"/>
      <c r="K7478" s="124"/>
      <c r="L7478" s="124"/>
      <c r="M7478" s="124"/>
      <c r="N7478" s="193">
        <v>0</v>
      </c>
      <c r="O7478" s="193">
        <v>464.99</v>
      </c>
      <c r="P7478" s="124" t="s">
        <v>1314</v>
      </c>
    </row>
    <row r="7479" spans="1:16" ht="38.25">
      <c r="A7479" s="257">
        <v>592</v>
      </c>
      <c r="B7479" s="124"/>
      <c r="C7479" s="125" t="s">
        <v>862</v>
      </c>
      <c r="D7479" s="191">
        <v>43306</v>
      </c>
      <c r="E7479" s="124" t="s">
        <v>13357</v>
      </c>
      <c r="F7479" s="124" t="s">
        <v>3</v>
      </c>
      <c r="G7479" s="124">
        <v>1643108</v>
      </c>
      <c r="H7479" s="124"/>
      <c r="I7479" s="128" t="s">
        <v>15226</v>
      </c>
      <c r="J7479" s="124"/>
      <c r="K7479" s="124"/>
      <c r="L7479" s="124"/>
      <c r="M7479" s="124"/>
      <c r="N7479" s="193">
        <v>0</v>
      </c>
      <c r="O7479" s="193">
        <v>100</v>
      </c>
      <c r="P7479" s="124" t="s">
        <v>1314</v>
      </c>
    </row>
    <row r="7480" spans="1:16" ht="38.25">
      <c r="A7480" s="257">
        <v>70</v>
      </c>
      <c r="B7480" s="124"/>
      <c r="C7480" s="125" t="s">
        <v>705</v>
      </c>
      <c r="D7480" s="191">
        <v>43306</v>
      </c>
      <c r="E7480" s="124" t="s">
        <v>13358</v>
      </c>
      <c r="F7480" s="124" t="s">
        <v>3</v>
      </c>
      <c r="G7480" s="124">
        <v>1643107</v>
      </c>
      <c r="H7480" s="124"/>
      <c r="I7480" s="128" t="s">
        <v>15227</v>
      </c>
      <c r="J7480" s="124"/>
      <c r="K7480" s="124"/>
      <c r="L7480" s="124"/>
      <c r="M7480" s="124"/>
      <c r="N7480" s="193">
        <v>0</v>
      </c>
      <c r="O7480" s="193">
        <v>10.5</v>
      </c>
      <c r="P7480" s="124" t="s">
        <v>1314</v>
      </c>
    </row>
    <row r="7481" spans="1:16" ht="51">
      <c r="A7481" s="257" t="s">
        <v>619</v>
      </c>
      <c r="B7481" s="124"/>
      <c r="C7481" s="125" t="s">
        <v>713</v>
      </c>
      <c r="D7481" s="191">
        <v>43306</v>
      </c>
      <c r="E7481" s="124" t="s">
        <v>13359</v>
      </c>
      <c r="F7481" s="124" t="s">
        <v>3</v>
      </c>
      <c r="G7481" s="124">
        <v>1643100</v>
      </c>
      <c r="H7481" s="124"/>
      <c r="I7481" s="128" t="s">
        <v>15228</v>
      </c>
      <c r="J7481" s="124"/>
      <c r="K7481" s="124"/>
      <c r="L7481" s="124"/>
      <c r="M7481" s="124"/>
      <c r="N7481" s="193">
        <v>0</v>
      </c>
      <c r="O7481" s="193">
        <v>140</v>
      </c>
      <c r="P7481" s="124" t="s">
        <v>1314</v>
      </c>
    </row>
    <row r="7482" spans="1:16" ht="51">
      <c r="A7482" s="257">
        <v>46</v>
      </c>
      <c r="B7482" s="124"/>
      <c r="C7482" s="125" t="s">
        <v>698</v>
      </c>
      <c r="D7482" s="191">
        <v>43306</v>
      </c>
      <c r="E7482" s="124" t="s">
        <v>13360</v>
      </c>
      <c r="F7482" s="124" t="s">
        <v>3</v>
      </c>
      <c r="G7482" s="124">
        <v>1643080</v>
      </c>
      <c r="H7482" s="124"/>
      <c r="I7482" s="128" t="s">
        <v>15229</v>
      </c>
      <c r="J7482" s="124"/>
      <c r="K7482" s="124"/>
      <c r="L7482" s="124"/>
      <c r="M7482" s="124"/>
      <c r="N7482" s="193">
        <v>0</v>
      </c>
      <c r="O7482" s="193">
        <v>80</v>
      </c>
      <c r="P7482" s="124" t="s">
        <v>1314</v>
      </c>
    </row>
    <row r="7483" spans="1:16" ht="51">
      <c r="A7483" s="257" t="s">
        <v>619</v>
      </c>
      <c r="B7483" s="124"/>
      <c r="C7483" s="125" t="s">
        <v>713</v>
      </c>
      <c r="D7483" s="191">
        <v>43306</v>
      </c>
      <c r="E7483" s="124" t="s">
        <v>13361</v>
      </c>
      <c r="F7483" s="124" t="s">
        <v>3</v>
      </c>
      <c r="G7483" s="124">
        <v>1643072</v>
      </c>
      <c r="H7483" s="124"/>
      <c r="I7483" s="128" t="s">
        <v>15230</v>
      </c>
      <c r="J7483" s="124"/>
      <c r="K7483" s="124"/>
      <c r="L7483" s="124"/>
      <c r="M7483" s="124"/>
      <c r="N7483" s="193">
        <v>0</v>
      </c>
      <c r="O7483" s="193">
        <v>10</v>
      </c>
      <c r="P7483" s="124" t="s">
        <v>1314</v>
      </c>
    </row>
    <row r="7484" spans="1:16" ht="51">
      <c r="A7484" s="257" t="s">
        <v>619</v>
      </c>
      <c r="B7484" s="124"/>
      <c r="C7484" s="125" t="s">
        <v>713</v>
      </c>
      <c r="D7484" s="191">
        <v>43306</v>
      </c>
      <c r="E7484" s="124" t="s">
        <v>13362</v>
      </c>
      <c r="F7484" s="124" t="s">
        <v>3</v>
      </c>
      <c r="G7484" s="124">
        <v>1643071</v>
      </c>
      <c r="H7484" s="124"/>
      <c r="I7484" s="128" t="s">
        <v>15231</v>
      </c>
      <c r="J7484" s="124"/>
      <c r="K7484" s="124"/>
      <c r="L7484" s="124"/>
      <c r="M7484" s="124"/>
      <c r="N7484" s="193">
        <v>0</v>
      </c>
      <c r="O7484" s="193">
        <v>986</v>
      </c>
      <c r="P7484" s="124" t="s">
        <v>1314</v>
      </c>
    </row>
    <row r="7485" spans="1:16" ht="51">
      <c r="A7485" s="257" t="s">
        <v>619</v>
      </c>
      <c r="B7485" s="124"/>
      <c r="C7485" s="125" t="s">
        <v>713</v>
      </c>
      <c r="D7485" s="191">
        <v>43306</v>
      </c>
      <c r="E7485" s="124" t="s">
        <v>13363</v>
      </c>
      <c r="F7485" s="124" t="s">
        <v>3</v>
      </c>
      <c r="G7485" s="124">
        <v>1643070</v>
      </c>
      <c r="H7485" s="124"/>
      <c r="I7485" s="128" t="s">
        <v>15232</v>
      </c>
      <c r="J7485" s="124"/>
      <c r="K7485" s="124"/>
      <c r="L7485" s="124"/>
      <c r="M7485" s="124"/>
      <c r="N7485" s="193">
        <v>0</v>
      </c>
      <c r="O7485" s="193">
        <v>55</v>
      </c>
      <c r="P7485" s="124" t="s">
        <v>1314</v>
      </c>
    </row>
    <row r="7486" spans="1:16" ht="51">
      <c r="A7486" s="257" t="s">
        <v>619</v>
      </c>
      <c r="B7486" s="124"/>
      <c r="C7486" s="125" t="s">
        <v>713</v>
      </c>
      <c r="D7486" s="191">
        <v>43306</v>
      </c>
      <c r="E7486" s="124" t="s">
        <v>13364</v>
      </c>
      <c r="F7486" s="124" t="s">
        <v>3</v>
      </c>
      <c r="G7486" s="124">
        <v>1643069</v>
      </c>
      <c r="H7486" s="124"/>
      <c r="I7486" s="128" t="s">
        <v>15233</v>
      </c>
      <c r="J7486" s="124"/>
      <c r="K7486" s="124"/>
      <c r="L7486" s="124"/>
      <c r="M7486" s="124"/>
      <c r="N7486" s="193">
        <v>0</v>
      </c>
      <c r="O7486" s="193">
        <v>357.53000000000003</v>
      </c>
      <c r="P7486" s="124" t="s">
        <v>1314</v>
      </c>
    </row>
    <row r="7487" spans="1:16" ht="51">
      <c r="A7487" s="257">
        <v>41</v>
      </c>
      <c r="B7487" s="124"/>
      <c r="C7487" s="125" t="s">
        <v>697</v>
      </c>
      <c r="D7487" s="191">
        <v>43306</v>
      </c>
      <c r="E7487" s="124" t="s">
        <v>13365</v>
      </c>
      <c r="F7487" s="124" t="s">
        <v>3</v>
      </c>
      <c r="G7487" s="124">
        <v>1643017</v>
      </c>
      <c r="H7487" s="124"/>
      <c r="I7487" s="128" t="s">
        <v>15234</v>
      </c>
      <c r="J7487" s="124"/>
      <c r="K7487" s="124"/>
      <c r="L7487" s="124"/>
      <c r="M7487" s="124"/>
      <c r="N7487" s="193">
        <v>0</v>
      </c>
      <c r="O7487" s="193">
        <v>58304</v>
      </c>
      <c r="P7487" s="124" t="s">
        <v>1314</v>
      </c>
    </row>
    <row r="7488" spans="1:16" ht="63.75">
      <c r="A7488" s="257" t="s">
        <v>619</v>
      </c>
      <c r="B7488" s="124"/>
      <c r="C7488" s="125" t="s">
        <v>713</v>
      </c>
      <c r="D7488" s="191">
        <v>43306</v>
      </c>
      <c r="E7488" s="124" t="s">
        <v>13366</v>
      </c>
      <c r="F7488" s="124" t="s">
        <v>3</v>
      </c>
      <c r="G7488" s="124">
        <v>1642969</v>
      </c>
      <c r="H7488" s="124"/>
      <c r="I7488" s="128" t="s">
        <v>15235</v>
      </c>
      <c r="J7488" s="124"/>
      <c r="K7488" s="124"/>
      <c r="L7488" s="124"/>
      <c r="M7488" s="124"/>
      <c r="N7488" s="193">
        <v>0</v>
      </c>
      <c r="O7488" s="193">
        <v>4363.6000000000004</v>
      </c>
      <c r="P7488" s="124" t="s">
        <v>1314</v>
      </c>
    </row>
    <row r="7489" spans="1:16" ht="76.5">
      <c r="A7489" s="257" t="s">
        <v>619</v>
      </c>
      <c r="B7489" s="124"/>
      <c r="C7489" s="125" t="s">
        <v>713</v>
      </c>
      <c r="D7489" s="191">
        <v>43306</v>
      </c>
      <c r="E7489" s="124" t="s">
        <v>13367</v>
      </c>
      <c r="F7489" s="124" t="s">
        <v>3</v>
      </c>
      <c r="G7489" s="124">
        <v>1642966</v>
      </c>
      <c r="H7489" s="124"/>
      <c r="I7489" s="128" t="s">
        <v>15236</v>
      </c>
      <c r="J7489" s="124"/>
      <c r="K7489" s="124"/>
      <c r="L7489" s="124"/>
      <c r="M7489" s="124"/>
      <c r="N7489" s="193">
        <v>0</v>
      </c>
      <c r="O7489" s="193">
        <v>18656.78</v>
      </c>
      <c r="P7489" s="124" t="s">
        <v>1314</v>
      </c>
    </row>
    <row r="7490" spans="1:16" ht="63.75">
      <c r="A7490" s="257">
        <v>650</v>
      </c>
      <c r="B7490" s="124"/>
      <c r="C7490" s="125" t="s">
        <v>232</v>
      </c>
      <c r="D7490" s="191">
        <v>43306</v>
      </c>
      <c r="E7490" s="124" t="s">
        <v>13368</v>
      </c>
      <c r="F7490" s="124" t="s">
        <v>3</v>
      </c>
      <c r="G7490" s="124">
        <v>1642964</v>
      </c>
      <c r="H7490" s="124"/>
      <c r="I7490" s="128" t="s">
        <v>15237</v>
      </c>
      <c r="J7490" s="124"/>
      <c r="K7490" s="124"/>
      <c r="L7490" s="124"/>
      <c r="M7490" s="124"/>
      <c r="N7490" s="193">
        <v>0</v>
      </c>
      <c r="O7490" s="193">
        <v>70</v>
      </c>
      <c r="P7490" s="124" t="s">
        <v>1314</v>
      </c>
    </row>
    <row r="7491" spans="1:16" ht="51">
      <c r="A7491" s="257">
        <v>86</v>
      </c>
      <c r="B7491" s="124"/>
      <c r="C7491" s="125" t="s">
        <v>710</v>
      </c>
      <c r="D7491" s="191">
        <v>43306</v>
      </c>
      <c r="E7491" s="124" t="s">
        <v>13369</v>
      </c>
      <c r="F7491" s="124" t="s">
        <v>3</v>
      </c>
      <c r="G7491" s="124">
        <v>1642955</v>
      </c>
      <c r="H7491" s="124"/>
      <c r="I7491" s="128" t="s">
        <v>15238</v>
      </c>
      <c r="J7491" s="124"/>
      <c r="K7491" s="124"/>
      <c r="L7491" s="124"/>
      <c r="M7491" s="124"/>
      <c r="N7491" s="193">
        <v>0</v>
      </c>
      <c r="O7491" s="193">
        <v>4742.08</v>
      </c>
      <c r="P7491" s="124" t="s">
        <v>1314</v>
      </c>
    </row>
    <row r="7492" spans="1:16" ht="51">
      <c r="A7492" s="257" t="s">
        <v>619</v>
      </c>
      <c r="B7492" s="124"/>
      <c r="C7492" s="125" t="s">
        <v>713</v>
      </c>
      <c r="D7492" s="191">
        <v>43306</v>
      </c>
      <c r="E7492" s="124" t="s">
        <v>13370</v>
      </c>
      <c r="F7492" s="124" t="s">
        <v>3</v>
      </c>
      <c r="G7492" s="124">
        <v>1642953</v>
      </c>
      <c r="H7492" s="124"/>
      <c r="I7492" s="128" t="s">
        <v>15239</v>
      </c>
      <c r="J7492" s="124"/>
      <c r="K7492" s="124"/>
      <c r="L7492" s="124"/>
      <c r="M7492" s="124"/>
      <c r="N7492" s="193">
        <v>0</v>
      </c>
      <c r="O7492" s="193">
        <v>2998.34</v>
      </c>
      <c r="P7492" s="124" t="s">
        <v>1314</v>
      </c>
    </row>
    <row r="7493" spans="1:16" ht="51">
      <c r="A7493" s="257" t="s">
        <v>619</v>
      </c>
      <c r="B7493" s="124"/>
      <c r="C7493" s="125" t="s">
        <v>713</v>
      </c>
      <c r="D7493" s="191">
        <v>43306</v>
      </c>
      <c r="E7493" s="124" t="s">
        <v>13371</v>
      </c>
      <c r="F7493" s="124" t="s">
        <v>3</v>
      </c>
      <c r="G7493" s="124">
        <v>1642947</v>
      </c>
      <c r="H7493" s="124"/>
      <c r="I7493" s="128" t="s">
        <v>15240</v>
      </c>
      <c r="J7493" s="124"/>
      <c r="K7493" s="124"/>
      <c r="L7493" s="124"/>
      <c r="M7493" s="124"/>
      <c r="N7493" s="193">
        <v>0</v>
      </c>
      <c r="O7493" s="193">
        <v>613.5</v>
      </c>
      <c r="P7493" s="124" t="s">
        <v>1314</v>
      </c>
    </row>
    <row r="7494" spans="1:16" ht="63.75">
      <c r="A7494" s="257" t="s">
        <v>619</v>
      </c>
      <c r="B7494" s="124"/>
      <c r="C7494" s="125" t="s">
        <v>713</v>
      </c>
      <c r="D7494" s="191">
        <v>43306</v>
      </c>
      <c r="E7494" s="124" t="s">
        <v>13372</v>
      </c>
      <c r="F7494" s="124" t="s">
        <v>3</v>
      </c>
      <c r="G7494" s="124">
        <v>1642945</v>
      </c>
      <c r="H7494" s="124"/>
      <c r="I7494" s="128" t="s">
        <v>15241</v>
      </c>
      <c r="J7494" s="124"/>
      <c r="K7494" s="124"/>
      <c r="L7494" s="124"/>
      <c r="M7494" s="124"/>
      <c r="N7494" s="193">
        <v>0</v>
      </c>
      <c r="O7494" s="193">
        <v>19289.490000000002</v>
      </c>
      <c r="P7494" s="124" t="s">
        <v>1314</v>
      </c>
    </row>
    <row r="7495" spans="1:16" ht="51">
      <c r="A7495" s="257">
        <v>35</v>
      </c>
      <c r="B7495" s="124"/>
      <c r="C7495" s="125" t="s">
        <v>696</v>
      </c>
      <c r="D7495" s="191">
        <v>43306</v>
      </c>
      <c r="E7495" s="124" t="s">
        <v>13373</v>
      </c>
      <c r="F7495" s="124" t="s">
        <v>3</v>
      </c>
      <c r="G7495" s="124">
        <v>1642942</v>
      </c>
      <c r="H7495" s="124"/>
      <c r="I7495" s="128" t="s">
        <v>15242</v>
      </c>
      <c r="J7495" s="124"/>
      <c r="K7495" s="124"/>
      <c r="L7495" s="124"/>
      <c r="M7495" s="124"/>
      <c r="N7495" s="193">
        <v>0</v>
      </c>
      <c r="O7495" s="193">
        <v>697.4</v>
      </c>
      <c r="P7495" s="124" t="s">
        <v>1314</v>
      </c>
    </row>
    <row r="7496" spans="1:16" ht="63.75">
      <c r="A7496" s="257" t="s">
        <v>619</v>
      </c>
      <c r="B7496" s="124"/>
      <c r="C7496" s="125" t="s">
        <v>713</v>
      </c>
      <c r="D7496" s="191">
        <v>43306</v>
      </c>
      <c r="E7496" s="124" t="s">
        <v>13374</v>
      </c>
      <c r="F7496" s="124" t="s">
        <v>3</v>
      </c>
      <c r="G7496" s="124">
        <v>1642938</v>
      </c>
      <c r="H7496" s="124"/>
      <c r="I7496" s="128" t="s">
        <v>15243</v>
      </c>
      <c r="J7496" s="124"/>
      <c r="K7496" s="124"/>
      <c r="L7496" s="124"/>
      <c r="M7496" s="124"/>
      <c r="N7496" s="193">
        <v>0</v>
      </c>
      <c r="O7496" s="193">
        <v>12735.16</v>
      </c>
      <c r="P7496" s="124" t="s">
        <v>1314</v>
      </c>
    </row>
    <row r="7497" spans="1:16" ht="63.75">
      <c r="A7497" s="257">
        <v>342</v>
      </c>
      <c r="B7497" s="124"/>
      <c r="C7497" s="125" t="s">
        <v>816</v>
      </c>
      <c r="D7497" s="191">
        <v>43306</v>
      </c>
      <c r="E7497" s="124" t="s">
        <v>13375</v>
      </c>
      <c r="F7497" s="124" t="s">
        <v>3</v>
      </c>
      <c r="G7497" s="124">
        <v>1642936</v>
      </c>
      <c r="H7497" s="124"/>
      <c r="I7497" s="128" t="s">
        <v>15244</v>
      </c>
      <c r="J7497" s="124"/>
      <c r="K7497" s="124"/>
      <c r="L7497" s="124"/>
      <c r="M7497" s="124"/>
      <c r="N7497" s="193">
        <v>0</v>
      </c>
      <c r="O7497" s="193">
        <v>18.100000000000001</v>
      </c>
      <c r="P7497" s="124" t="s">
        <v>1314</v>
      </c>
    </row>
    <row r="7498" spans="1:16" ht="51">
      <c r="A7498" s="257">
        <v>342</v>
      </c>
      <c r="B7498" s="124"/>
      <c r="C7498" s="125" t="s">
        <v>816</v>
      </c>
      <c r="D7498" s="191">
        <v>43306</v>
      </c>
      <c r="E7498" s="124" t="s">
        <v>13376</v>
      </c>
      <c r="F7498" s="124" t="s">
        <v>3</v>
      </c>
      <c r="G7498" s="124">
        <v>1642935</v>
      </c>
      <c r="H7498" s="124"/>
      <c r="I7498" s="128" t="s">
        <v>15245</v>
      </c>
      <c r="J7498" s="124"/>
      <c r="K7498" s="124"/>
      <c r="L7498" s="124"/>
      <c r="M7498" s="124"/>
      <c r="N7498" s="193">
        <v>0</v>
      </c>
      <c r="O7498" s="193">
        <v>0.6</v>
      </c>
      <c r="P7498" s="124" t="s">
        <v>3943</v>
      </c>
    </row>
    <row r="7499" spans="1:16" ht="51">
      <c r="A7499" s="257">
        <v>46</v>
      </c>
      <c r="B7499" s="124"/>
      <c r="C7499" s="125" t="s">
        <v>698</v>
      </c>
      <c r="D7499" s="191">
        <v>43306</v>
      </c>
      <c r="E7499" s="124" t="s">
        <v>13377</v>
      </c>
      <c r="F7499" s="124" t="s">
        <v>3</v>
      </c>
      <c r="G7499" s="124">
        <v>1642931</v>
      </c>
      <c r="H7499" s="124"/>
      <c r="I7499" s="128" t="s">
        <v>15246</v>
      </c>
      <c r="J7499" s="124"/>
      <c r="K7499" s="124"/>
      <c r="L7499" s="124"/>
      <c r="M7499" s="124"/>
      <c r="N7499" s="193">
        <v>0</v>
      </c>
      <c r="O7499" s="193">
        <v>393.45</v>
      </c>
      <c r="P7499" s="124" t="s">
        <v>1314</v>
      </c>
    </row>
    <row r="7500" spans="1:16" ht="51">
      <c r="A7500" s="257">
        <v>46</v>
      </c>
      <c r="B7500" s="124"/>
      <c r="C7500" s="125" t="s">
        <v>698</v>
      </c>
      <c r="D7500" s="191">
        <v>43306</v>
      </c>
      <c r="E7500" s="124" t="s">
        <v>13378</v>
      </c>
      <c r="F7500" s="124" t="s">
        <v>3</v>
      </c>
      <c r="G7500" s="124">
        <v>1642929</v>
      </c>
      <c r="H7500" s="124"/>
      <c r="I7500" s="128" t="s">
        <v>15247</v>
      </c>
      <c r="J7500" s="124"/>
      <c r="K7500" s="124"/>
      <c r="L7500" s="124"/>
      <c r="M7500" s="124"/>
      <c r="N7500" s="193">
        <v>0</v>
      </c>
      <c r="O7500" s="193">
        <v>6296.25</v>
      </c>
      <c r="P7500" s="124" t="s">
        <v>1314</v>
      </c>
    </row>
    <row r="7501" spans="1:16" ht="63.75">
      <c r="A7501" s="257">
        <v>660</v>
      </c>
      <c r="B7501" s="124"/>
      <c r="C7501" s="125" t="s">
        <v>233</v>
      </c>
      <c r="D7501" s="191">
        <v>43306</v>
      </c>
      <c r="E7501" s="124" t="s">
        <v>13379</v>
      </c>
      <c r="F7501" s="124" t="s">
        <v>3</v>
      </c>
      <c r="G7501" s="124">
        <v>1642926</v>
      </c>
      <c r="H7501" s="124"/>
      <c r="I7501" s="128" t="s">
        <v>15248</v>
      </c>
      <c r="J7501" s="124"/>
      <c r="K7501" s="124"/>
      <c r="L7501" s="124"/>
      <c r="M7501" s="124"/>
      <c r="N7501" s="193">
        <v>0</v>
      </c>
      <c r="O7501" s="193">
        <v>816.6</v>
      </c>
      <c r="P7501" s="124" t="s">
        <v>1314</v>
      </c>
    </row>
    <row r="7502" spans="1:16" ht="63.75">
      <c r="A7502" s="257">
        <v>660</v>
      </c>
      <c r="B7502" s="124"/>
      <c r="C7502" s="125" t="s">
        <v>233</v>
      </c>
      <c r="D7502" s="191">
        <v>43306</v>
      </c>
      <c r="E7502" s="124" t="s">
        <v>13380</v>
      </c>
      <c r="F7502" s="124" t="s">
        <v>3</v>
      </c>
      <c r="G7502" s="124">
        <v>1642923</v>
      </c>
      <c r="H7502" s="124"/>
      <c r="I7502" s="128" t="s">
        <v>15249</v>
      </c>
      <c r="J7502" s="124"/>
      <c r="K7502" s="124"/>
      <c r="L7502" s="124"/>
      <c r="M7502" s="124"/>
      <c r="N7502" s="193">
        <v>0</v>
      </c>
      <c r="O7502" s="193">
        <v>608</v>
      </c>
      <c r="P7502" s="124" t="s">
        <v>1314</v>
      </c>
    </row>
    <row r="7503" spans="1:16" ht="63.75">
      <c r="A7503" s="257">
        <v>660</v>
      </c>
      <c r="B7503" s="124"/>
      <c r="C7503" s="125" t="s">
        <v>233</v>
      </c>
      <c r="D7503" s="191">
        <v>43306</v>
      </c>
      <c r="E7503" s="124" t="s">
        <v>13381</v>
      </c>
      <c r="F7503" s="124" t="s">
        <v>3</v>
      </c>
      <c r="G7503" s="124">
        <v>1642922</v>
      </c>
      <c r="H7503" s="124"/>
      <c r="I7503" s="128" t="s">
        <v>15250</v>
      </c>
      <c r="J7503" s="124"/>
      <c r="K7503" s="124"/>
      <c r="L7503" s="124"/>
      <c r="M7503" s="124"/>
      <c r="N7503" s="193">
        <v>0</v>
      </c>
      <c r="O7503" s="193">
        <v>10486</v>
      </c>
      <c r="P7503" s="124" t="s">
        <v>1314</v>
      </c>
    </row>
    <row r="7504" spans="1:16" ht="51">
      <c r="A7504" s="257">
        <v>20</v>
      </c>
      <c r="B7504" s="124"/>
      <c r="C7504" s="125" t="s">
        <v>693</v>
      </c>
      <c r="D7504" s="191">
        <v>43306</v>
      </c>
      <c r="E7504" s="124" t="s">
        <v>13382</v>
      </c>
      <c r="F7504" s="124" t="s">
        <v>3</v>
      </c>
      <c r="G7504" s="124">
        <v>1642925</v>
      </c>
      <c r="H7504" s="124"/>
      <c r="I7504" s="128" t="s">
        <v>15251</v>
      </c>
      <c r="J7504" s="124"/>
      <c r="K7504" s="124"/>
      <c r="L7504" s="124"/>
      <c r="M7504" s="124"/>
      <c r="N7504" s="193">
        <v>0</v>
      </c>
      <c r="O7504" s="193">
        <v>16</v>
      </c>
      <c r="P7504" s="124" t="s">
        <v>1314</v>
      </c>
    </row>
    <row r="7505" spans="1:16" ht="51">
      <c r="A7505" s="257" t="s">
        <v>619</v>
      </c>
      <c r="B7505" s="124"/>
      <c r="C7505" s="125" t="s">
        <v>713</v>
      </c>
      <c r="D7505" s="191">
        <v>43306</v>
      </c>
      <c r="E7505" s="124" t="s">
        <v>13383</v>
      </c>
      <c r="F7505" s="124" t="s">
        <v>3</v>
      </c>
      <c r="G7505" s="124">
        <v>1642921</v>
      </c>
      <c r="H7505" s="124"/>
      <c r="I7505" s="128" t="s">
        <v>15252</v>
      </c>
      <c r="J7505" s="124"/>
      <c r="K7505" s="124"/>
      <c r="L7505" s="124"/>
      <c r="M7505" s="124"/>
      <c r="N7505" s="193">
        <v>0</v>
      </c>
      <c r="O7505" s="193">
        <v>190</v>
      </c>
      <c r="P7505" s="124" t="s">
        <v>1314</v>
      </c>
    </row>
    <row r="7506" spans="1:16" ht="51">
      <c r="A7506" s="257" t="s">
        <v>619</v>
      </c>
      <c r="B7506" s="124"/>
      <c r="C7506" s="125" t="s">
        <v>713</v>
      </c>
      <c r="D7506" s="191">
        <v>43306</v>
      </c>
      <c r="E7506" s="124" t="s">
        <v>13384</v>
      </c>
      <c r="F7506" s="124" t="s">
        <v>3</v>
      </c>
      <c r="G7506" s="124">
        <v>1642915</v>
      </c>
      <c r="H7506" s="124"/>
      <c r="I7506" s="128" t="s">
        <v>15253</v>
      </c>
      <c r="J7506" s="124"/>
      <c r="K7506" s="124"/>
      <c r="L7506" s="124"/>
      <c r="M7506" s="124"/>
      <c r="N7506" s="193">
        <v>0</v>
      </c>
      <c r="O7506" s="193">
        <v>190</v>
      </c>
      <c r="P7506" s="124" t="s">
        <v>1314</v>
      </c>
    </row>
    <row r="7507" spans="1:16" ht="38.25">
      <c r="A7507" s="257">
        <v>46</v>
      </c>
      <c r="B7507" s="124"/>
      <c r="C7507" s="125" t="s">
        <v>698</v>
      </c>
      <c r="D7507" s="191">
        <v>43306</v>
      </c>
      <c r="E7507" s="124" t="s">
        <v>13385</v>
      </c>
      <c r="F7507" s="124" t="s">
        <v>3</v>
      </c>
      <c r="G7507" s="124">
        <v>1642912</v>
      </c>
      <c r="H7507" s="124"/>
      <c r="I7507" s="128" t="s">
        <v>15254</v>
      </c>
      <c r="J7507" s="124"/>
      <c r="K7507" s="124"/>
      <c r="L7507" s="124"/>
      <c r="M7507" s="124"/>
      <c r="N7507" s="193">
        <v>0</v>
      </c>
      <c r="O7507" s="193">
        <v>100</v>
      </c>
      <c r="P7507" s="124" t="s">
        <v>1314</v>
      </c>
    </row>
    <row r="7508" spans="1:16" ht="38.25">
      <c r="A7508" s="257">
        <v>20</v>
      </c>
      <c r="B7508" s="124"/>
      <c r="C7508" s="125" t="s">
        <v>693</v>
      </c>
      <c r="D7508" s="191">
        <v>43306</v>
      </c>
      <c r="E7508" s="124" t="s">
        <v>13386</v>
      </c>
      <c r="F7508" s="124" t="s">
        <v>3</v>
      </c>
      <c r="G7508" s="124">
        <v>1642909</v>
      </c>
      <c r="H7508" s="124"/>
      <c r="I7508" s="128" t="s">
        <v>15255</v>
      </c>
      <c r="J7508" s="124"/>
      <c r="K7508" s="124"/>
      <c r="L7508" s="124"/>
      <c r="M7508" s="124"/>
      <c r="N7508" s="193">
        <v>0</v>
      </c>
      <c r="O7508" s="193">
        <v>15</v>
      </c>
      <c r="P7508" s="124" t="s">
        <v>1314</v>
      </c>
    </row>
    <row r="7509" spans="1:16" ht="76.5">
      <c r="A7509" s="257">
        <v>513</v>
      </c>
      <c r="B7509" s="124"/>
      <c r="C7509" s="125" t="s">
        <v>201</v>
      </c>
      <c r="D7509" s="191">
        <v>43306</v>
      </c>
      <c r="E7509" s="124" t="s">
        <v>13387</v>
      </c>
      <c r="F7509" s="124" t="s">
        <v>15</v>
      </c>
      <c r="G7509" s="124">
        <v>792020</v>
      </c>
      <c r="H7509" s="124"/>
      <c r="I7509" s="128" t="s">
        <v>15256</v>
      </c>
      <c r="J7509" s="124"/>
      <c r="K7509" s="124"/>
      <c r="L7509" s="124"/>
      <c r="M7509" s="124"/>
      <c r="N7509" s="193">
        <v>50</v>
      </c>
      <c r="O7509" s="193">
        <v>0</v>
      </c>
      <c r="P7509" s="124" t="s">
        <v>1314</v>
      </c>
    </row>
    <row r="7510" spans="1:16" ht="89.25">
      <c r="A7510" s="257">
        <v>10</v>
      </c>
      <c r="B7510" s="124"/>
      <c r="C7510" s="125" t="s">
        <v>690</v>
      </c>
      <c r="D7510" s="191">
        <v>43306</v>
      </c>
      <c r="E7510" s="124" t="s">
        <v>13388</v>
      </c>
      <c r="F7510" s="124" t="s">
        <v>15</v>
      </c>
      <c r="G7510" s="124">
        <v>5501</v>
      </c>
      <c r="H7510" s="124"/>
      <c r="I7510" s="128" t="s">
        <v>15257</v>
      </c>
      <c r="J7510" s="124"/>
      <c r="K7510" s="124"/>
      <c r="L7510" s="124"/>
      <c r="M7510" s="124"/>
      <c r="N7510" s="193">
        <v>30088.55</v>
      </c>
      <c r="O7510" s="193">
        <v>0</v>
      </c>
      <c r="P7510" s="124" t="s">
        <v>1314</v>
      </c>
    </row>
    <row r="7511" spans="1:16" ht="89.25">
      <c r="A7511" s="257">
        <v>25</v>
      </c>
      <c r="B7511" s="124"/>
      <c r="C7511" s="125" t="s">
        <v>694</v>
      </c>
      <c r="D7511" s="191">
        <v>43306</v>
      </c>
      <c r="E7511" s="124" t="s">
        <v>13389</v>
      </c>
      <c r="F7511" s="124" t="s">
        <v>1315</v>
      </c>
      <c r="G7511" s="124">
        <v>179627</v>
      </c>
      <c r="H7511" s="124"/>
      <c r="I7511" s="128" t="s">
        <v>15258</v>
      </c>
      <c r="J7511" s="124"/>
      <c r="K7511" s="124"/>
      <c r="L7511" s="124"/>
      <c r="M7511" s="124"/>
      <c r="N7511" s="193">
        <v>100037.97</v>
      </c>
      <c r="O7511" s="193">
        <v>0</v>
      </c>
      <c r="P7511" s="124" t="s">
        <v>1314</v>
      </c>
    </row>
    <row r="7512" spans="1:16" ht="76.5">
      <c r="A7512" s="257">
        <v>25</v>
      </c>
      <c r="B7512" s="124"/>
      <c r="C7512" s="125" t="s">
        <v>694</v>
      </c>
      <c r="D7512" s="191">
        <v>43306</v>
      </c>
      <c r="E7512" s="124" t="s">
        <v>13389</v>
      </c>
      <c r="F7512" s="124" t="s">
        <v>1315</v>
      </c>
      <c r="G7512" s="124">
        <v>179631</v>
      </c>
      <c r="H7512" s="124"/>
      <c r="I7512" s="128" t="s">
        <v>15259</v>
      </c>
      <c r="J7512" s="124"/>
      <c r="K7512" s="124"/>
      <c r="L7512" s="124"/>
      <c r="M7512" s="124"/>
      <c r="N7512" s="193">
        <v>419946.7</v>
      </c>
      <c r="O7512" s="193">
        <v>0</v>
      </c>
      <c r="P7512" s="124" t="s">
        <v>1314</v>
      </c>
    </row>
    <row r="7513" spans="1:16" ht="76.5">
      <c r="A7513" s="257">
        <v>25</v>
      </c>
      <c r="B7513" s="124"/>
      <c r="C7513" s="125" t="s">
        <v>694</v>
      </c>
      <c r="D7513" s="191">
        <v>43306</v>
      </c>
      <c r="E7513" s="124" t="s">
        <v>13389</v>
      </c>
      <c r="F7513" s="124" t="s">
        <v>1315</v>
      </c>
      <c r="G7513" s="124">
        <v>179630</v>
      </c>
      <c r="H7513" s="124"/>
      <c r="I7513" s="128" t="s">
        <v>15260</v>
      </c>
      <c r="J7513" s="124"/>
      <c r="K7513" s="124"/>
      <c r="L7513" s="124"/>
      <c r="M7513" s="124"/>
      <c r="N7513" s="193">
        <v>735645.6</v>
      </c>
      <c r="O7513" s="193">
        <v>0</v>
      </c>
      <c r="P7513" s="124" t="s">
        <v>1314</v>
      </c>
    </row>
    <row r="7514" spans="1:16" ht="89.25">
      <c r="A7514" s="257">
        <v>25</v>
      </c>
      <c r="B7514" s="124"/>
      <c r="C7514" s="125" t="s">
        <v>694</v>
      </c>
      <c r="D7514" s="191">
        <v>43306</v>
      </c>
      <c r="E7514" s="124" t="s">
        <v>13389</v>
      </c>
      <c r="F7514" s="124" t="s">
        <v>1315</v>
      </c>
      <c r="G7514" s="124">
        <v>179629</v>
      </c>
      <c r="H7514" s="124"/>
      <c r="I7514" s="128" t="s">
        <v>15261</v>
      </c>
      <c r="J7514" s="124"/>
      <c r="K7514" s="124"/>
      <c r="L7514" s="124"/>
      <c r="M7514" s="124"/>
      <c r="N7514" s="193">
        <v>335865.51</v>
      </c>
      <c r="O7514" s="193">
        <v>0</v>
      </c>
      <c r="P7514" s="124" t="s">
        <v>1314</v>
      </c>
    </row>
    <row r="7515" spans="1:16" ht="76.5">
      <c r="A7515" s="257">
        <v>25</v>
      </c>
      <c r="B7515" s="124"/>
      <c r="C7515" s="125" t="s">
        <v>694</v>
      </c>
      <c r="D7515" s="191">
        <v>43306</v>
      </c>
      <c r="E7515" s="124" t="s">
        <v>13390</v>
      </c>
      <c r="F7515" s="124" t="s">
        <v>1315</v>
      </c>
      <c r="G7515" s="124">
        <v>179624</v>
      </c>
      <c r="H7515" s="124"/>
      <c r="I7515" s="128" t="s">
        <v>15262</v>
      </c>
      <c r="J7515" s="124"/>
      <c r="K7515" s="124"/>
      <c r="L7515" s="124"/>
      <c r="M7515" s="124"/>
      <c r="N7515" s="193">
        <v>468990.52</v>
      </c>
      <c r="O7515" s="193">
        <v>0</v>
      </c>
      <c r="P7515" s="124" t="s">
        <v>1314</v>
      </c>
    </row>
    <row r="7516" spans="1:16" ht="76.5">
      <c r="A7516" s="257">
        <v>25</v>
      </c>
      <c r="B7516" s="124"/>
      <c r="C7516" s="125" t="s">
        <v>694</v>
      </c>
      <c r="D7516" s="191">
        <v>43306</v>
      </c>
      <c r="E7516" s="124" t="s">
        <v>13391</v>
      </c>
      <c r="F7516" s="124" t="s">
        <v>1315</v>
      </c>
      <c r="G7516" s="124">
        <v>179618</v>
      </c>
      <c r="H7516" s="124"/>
      <c r="I7516" s="128" t="s">
        <v>15263</v>
      </c>
      <c r="J7516" s="124"/>
      <c r="K7516" s="124"/>
      <c r="L7516" s="124"/>
      <c r="M7516" s="124"/>
      <c r="N7516" s="193">
        <v>414947.33</v>
      </c>
      <c r="O7516" s="193">
        <v>0</v>
      </c>
      <c r="P7516" s="124" t="s">
        <v>1314</v>
      </c>
    </row>
    <row r="7517" spans="1:16" ht="76.5">
      <c r="A7517" s="257">
        <v>25</v>
      </c>
      <c r="B7517" s="124"/>
      <c r="C7517" s="125" t="s">
        <v>694</v>
      </c>
      <c r="D7517" s="191">
        <v>43306</v>
      </c>
      <c r="E7517" s="124" t="s">
        <v>13390</v>
      </c>
      <c r="F7517" s="124" t="s">
        <v>1315</v>
      </c>
      <c r="G7517" s="124">
        <v>179621</v>
      </c>
      <c r="H7517" s="124"/>
      <c r="I7517" s="128" t="s">
        <v>15264</v>
      </c>
      <c r="J7517" s="124"/>
      <c r="K7517" s="124"/>
      <c r="L7517" s="124"/>
      <c r="M7517" s="124"/>
      <c r="N7517" s="193">
        <v>1845791.03</v>
      </c>
      <c r="O7517" s="193">
        <v>0</v>
      </c>
      <c r="P7517" s="124" t="s">
        <v>1314</v>
      </c>
    </row>
    <row r="7518" spans="1:16" ht="76.5">
      <c r="A7518" s="257">
        <v>25</v>
      </c>
      <c r="B7518" s="124"/>
      <c r="C7518" s="125" t="s">
        <v>694</v>
      </c>
      <c r="D7518" s="191">
        <v>43306</v>
      </c>
      <c r="E7518" s="124" t="s">
        <v>13390</v>
      </c>
      <c r="F7518" s="124" t="s">
        <v>1315</v>
      </c>
      <c r="G7518" s="124">
        <v>179619</v>
      </c>
      <c r="H7518" s="124"/>
      <c r="I7518" s="128" t="s">
        <v>15265</v>
      </c>
      <c r="J7518" s="124"/>
      <c r="K7518" s="124"/>
      <c r="L7518" s="124"/>
      <c r="M7518" s="124"/>
      <c r="N7518" s="193">
        <v>441453.53</v>
      </c>
      <c r="O7518" s="193">
        <v>0</v>
      </c>
      <c r="P7518" s="124" t="s">
        <v>1314</v>
      </c>
    </row>
    <row r="7519" spans="1:16" ht="63.75">
      <c r="A7519" s="257">
        <v>660</v>
      </c>
      <c r="B7519" s="124"/>
      <c r="C7519" s="125" t="s">
        <v>233</v>
      </c>
      <c r="D7519" s="191">
        <v>43306</v>
      </c>
      <c r="E7519" s="124" t="s">
        <v>13392</v>
      </c>
      <c r="F7519" s="124" t="s">
        <v>6</v>
      </c>
      <c r="G7519" s="124">
        <v>1001938</v>
      </c>
      <c r="H7519" s="124"/>
      <c r="I7519" s="128" t="s">
        <v>15266</v>
      </c>
      <c r="J7519" s="124"/>
      <c r="K7519" s="124"/>
      <c r="L7519" s="124"/>
      <c r="M7519" s="124"/>
      <c r="N7519" s="193">
        <v>0</v>
      </c>
      <c r="O7519" s="193">
        <v>2391.0500000000002</v>
      </c>
      <c r="P7519" s="124" t="s">
        <v>1314</v>
      </c>
    </row>
    <row r="7520" spans="1:16" ht="76.5">
      <c r="A7520" s="257">
        <v>25</v>
      </c>
      <c r="B7520" s="124"/>
      <c r="C7520" s="125" t="s">
        <v>694</v>
      </c>
      <c r="D7520" s="191">
        <v>43306</v>
      </c>
      <c r="E7520" s="124" t="s">
        <v>13391</v>
      </c>
      <c r="F7520" s="124" t="s">
        <v>1315</v>
      </c>
      <c r="G7520" s="124">
        <v>179623</v>
      </c>
      <c r="H7520" s="124"/>
      <c r="I7520" s="128" t="s">
        <v>15267</v>
      </c>
      <c r="J7520" s="124"/>
      <c r="K7520" s="124"/>
      <c r="L7520" s="124"/>
      <c r="M7520" s="124"/>
      <c r="N7520" s="193">
        <v>265707.59000000003</v>
      </c>
      <c r="O7520" s="193">
        <v>0</v>
      </c>
      <c r="P7520" s="124" t="s">
        <v>1314</v>
      </c>
    </row>
    <row r="7521" spans="1:16" ht="76.5">
      <c r="A7521" s="257">
        <v>25</v>
      </c>
      <c r="B7521" s="124"/>
      <c r="C7521" s="125" t="s">
        <v>694</v>
      </c>
      <c r="D7521" s="191">
        <v>43306</v>
      </c>
      <c r="E7521" s="124" t="s">
        <v>13391</v>
      </c>
      <c r="F7521" s="124" t="s">
        <v>1315</v>
      </c>
      <c r="G7521" s="124">
        <v>179622</v>
      </c>
      <c r="H7521" s="124"/>
      <c r="I7521" s="128" t="s">
        <v>15268</v>
      </c>
      <c r="J7521" s="124"/>
      <c r="K7521" s="124"/>
      <c r="L7521" s="124"/>
      <c r="M7521" s="124"/>
      <c r="N7521" s="193">
        <v>234158.45</v>
      </c>
      <c r="O7521" s="193">
        <v>0</v>
      </c>
      <c r="P7521" s="124" t="s">
        <v>1314</v>
      </c>
    </row>
    <row r="7522" spans="1:16" ht="76.5">
      <c r="A7522" s="257">
        <v>25</v>
      </c>
      <c r="B7522" s="124"/>
      <c r="C7522" s="125" t="s">
        <v>694</v>
      </c>
      <c r="D7522" s="191">
        <v>43306</v>
      </c>
      <c r="E7522" s="124" t="s">
        <v>13391</v>
      </c>
      <c r="F7522" s="124" t="s">
        <v>1315</v>
      </c>
      <c r="G7522" s="124">
        <v>179620</v>
      </c>
      <c r="H7522" s="124"/>
      <c r="I7522" s="128" t="s">
        <v>15269</v>
      </c>
      <c r="J7522" s="124"/>
      <c r="K7522" s="124"/>
      <c r="L7522" s="124"/>
      <c r="M7522" s="124"/>
      <c r="N7522" s="193">
        <v>717547.43</v>
      </c>
      <c r="O7522" s="193">
        <v>0</v>
      </c>
      <c r="P7522" s="124" t="s">
        <v>1314</v>
      </c>
    </row>
    <row r="7523" spans="1:16" ht="89.25">
      <c r="A7523" s="257">
        <v>25</v>
      </c>
      <c r="B7523" s="124"/>
      <c r="C7523" s="125" t="s">
        <v>694</v>
      </c>
      <c r="D7523" s="191">
        <v>43306</v>
      </c>
      <c r="E7523" s="124" t="s">
        <v>13391</v>
      </c>
      <c r="F7523" s="124" t="s">
        <v>1315</v>
      </c>
      <c r="G7523" s="124">
        <v>179625</v>
      </c>
      <c r="H7523" s="124"/>
      <c r="I7523" s="128" t="s">
        <v>15270</v>
      </c>
      <c r="J7523" s="124"/>
      <c r="K7523" s="124"/>
      <c r="L7523" s="124"/>
      <c r="M7523" s="124"/>
      <c r="N7523" s="193">
        <v>1399979.79</v>
      </c>
      <c r="O7523" s="193">
        <v>0</v>
      </c>
      <c r="P7523" s="124" t="s">
        <v>1314</v>
      </c>
    </row>
    <row r="7524" spans="1:16" ht="76.5">
      <c r="A7524" s="257">
        <v>25</v>
      </c>
      <c r="B7524" s="124"/>
      <c r="C7524" s="125" t="s">
        <v>694</v>
      </c>
      <c r="D7524" s="191">
        <v>43306</v>
      </c>
      <c r="E7524" s="124" t="s">
        <v>13391</v>
      </c>
      <c r="F7524" s="124" t="s">
        <v>1315</v>
      </c>
      <c r="G7524" s="124">
        <v>179617</v>
      </c>
      <c r="H7524" s="124"/>
      <c r="I7524" s="128" t="s">
        <v>15271</v>
      </c>
      <c r="J7524" s="124"/>
      <c r="K7524" s="124"/>
      <c r="L7524" s="124"/>
      <c r="M7524" s="124"/>
      <c r="N7524" s="193">
        <v>2608757.83</v>
      </c>
      <c r="O7524" s="193">
        <v>0</v>
      </c>
      <c r="P7524" s="124" t="s">
        <v>1314</v>
      </c>
    </row>
    <row r="7525" spans="1:16" ht="102">
      <c r="A7525" s="257">
        <v>10</v>
      </c>
      <c r="B7525" s="124"/>
      <c r="C7525" s="125" t="s">
        <v>690</v>
      </c>
      <c r="D7525" s="191">
        <v>43306</v>
      </c>
      <c r="E7525" s="124" t="s">
        <v>13393</v>
      </c>
      <c r="F7525" s="124" t="s">
        <v>15</v>
      </c>
      <c r="G7525" s="124">
        <v>5513</v>
      </c>
      <c r="H7525" s="124"/>
      <c r="I7525" s="128" t="s">
        <v>15272</v>
      </c>
      <c r="J7525" s="124"/>
      <c r="K7525" s="124"/>
      <c r="L7525" s="124"/>
      <c r="M7525" s="124"/>
      <c r="N7525" s="193">
        <v>7473</v>
      </c>
      <c r="O7525" s="193">
        <v>0</v>
      </c>
      <c r="P7525" s="124" t="s">
        <v>1314</v>
      </c>
    </row>
    <row r="7526" spans="1:16" ht="89.25">
      <c r="A7526" s="257">
        <v>594</v>
      </c>
      <c r="B7526" s="124"/>
      <c r="C7526" s="125" t="s">
        <v>113</v>
      </c>
      <c r="D7526" s="191">
        <v>43306</v>
      </c>
      <c r="E7526" s="124" t="s">
        <v>13394</v>
      </c>
      <c r="F7526" s="124" t="s">
        <v>15</v>
      </c>
      <c r="G7526" s="124">
        <v>5512</v>
      </c>
      <c r="H7526" s="124"/>
      <c r="I7526" s="128" t="s">
        <v>15273</v>
      </c>
      <c r="J7526" s="124"/>
      <c r="K7526" s="124"/>
      <c r="L7526" s="124"/>
      <c r="M7526" s="124"/>
      <c r="N7526" s="193">
        <v>273.98</v>
      </c>
      <c r="O7526" s="193">
        <v>0</v>
      </c>
      <c r="P7526" s="124" t="s">
        <v>1314</v>
      </c>
    </row>
    <row r="7527" spans="1:16" ht="89.25">
      <c r="A7527" s="257">
        <v>594</v>
      </c>
      <c r="B7527" s="124"/>
      <c r="C7527" s="125" t="s">
        <v>113</v>
      </c>
      <c r="D7527" s="191">
        <v>43306</v>
      </c>
      <c r="E7527" s="124" t="s">
        <v>13395</v>
      </c>
      <c r="F7527" s="124" t="s">
        <v>15</v>
      </c>
      <c r="G7527" s="124">
        <v>5511</v>
      </c>
      <c r="H7527" s="124"/>
      <c r="I7527" s="128" t="s">
        <v>15274</v>
      </c>
      <c r="J7527" s="124"/>
      <c r="K7527" s="124"/>
      <c r="L7527" s="124"/>
      <c r="M7527" s="124"/>
      <c r="N7527" s="193">
        <v>1974.5</v>
      </c>
      <c r="O7527" s="193">
        <v>0</v>
      </c>
      <c r="P7527" s="124" t="s">
        <v>1314</v>
      </c>
    </row>
    <row r="7528" spans="1:16" ht="89.25">
      <c r="A7528" s="257">
        <v>576</v>
      </c>
      <c r="B7528" s="124"/>
      <c r="C7528" s="125" t="s">
        <v>852</v>
      </c>
      <c r="D7528" s="191">
        <v>43306</v>
      </c>
      <c r="E7528" s="124" t="s">
        <v>13396</v>
      </c>
      <c r="F7528" s="124" t="s">
        <v>15</v>
      </c>
      <c r="G7528" s="124">
        <v>5509</v>
      </c>
      <c r="H7528" s="124"/>
      <c r="I7528" s="128" t="s">
        <v>15275</v>
      </c>
      <c r="J7528" s="124"/>
      <c r="K7528" s="124"/>
      <c r="L7528" s="124"/>
      <c r="M7528" s="124"/>
      <c r="N7528" s="193">
        <v>481.08</v>
      </c>
      <c r="O7528" s="193">
        <v>0</v>
      </c>
      <c r="P7528" s="124" t="s">
        <v>1314</v>
      </c>
    </row>
    <row r="7529" spans="1:16" ht="89.25">
      <c r="A7529" s="257">
        <v>576</v>
      </c>
      <c r="B7529" s="124"/>
      <c r="C7529" s="125" t="s">
        <v>852</v>
      </c>
      <c r="D7529" s="191">
        <v>43306</v>
      </c>
      <c r="E7529" s="124" t="s">
        <v>13397</v>
      </c>
      <c r="F7529" s="124" t="s">
        <v>15</v>
      </c>
      <c r="G7529" s="124">
        <v>5510</v>
      </c>
      <c r="H7529" s="124"/>
      <c r="I7529" s="128" t="s">
        <v>15276</v>
      </c>
      <c r="J7529" s="124"/>
      <c r="K7529" s="124"/>
      <c r="L7529" s="124"/>
      <c r="M7529" s="124"/>
      <c r="N7529" s="193">
        <v>475.73</v>
      </c>
      <c r="O7529" s="193">
        <v>0</v>
      </c>
      <c r="P7529" s="124" t="s">
        <v>1314</v>
      </c>
    </row>
    <row r="7530" spans="1:16" ht="76.5">
      <c r="A7530" s="257">
        <v>25</v>
      </c>
      <c r="B7530" s="124"/>
      <c r="C7530" s="125" t="s">
        <v>694</v>
      </c>
      <c r="D7530" s="191">
        <v>43306</v>
      </c>
      <c r="E7530" s="124" t="s">
        <v>13398</v>
      </c>
      <c r="F7530" s="124" t="s">
        <v>1315</v>
      </c>
      <c r="G7530" s="124">
        <v>179637</v>
      </c>
      <c r="H7530" s="124"/>
      <c r="I7530" s="128" t="s">
        <v>15277</v>
      </c>
      <c r="J7530" s="124"/>
      <c r="K7530" s="124"/>
      <c r="L7530" s="124"/>
      <c r="M7530" s="124"/>
      <c r="N7530" s="193">
        <v>7.39</v>
      </c>
      <c r="O7530" s="193">
        <v>0</v>
      </c>
      <c r="P7530" s="124" t="s">
        <v>1314</v>
      </c>
    </row>
    <row r="7531" spans="1:16" ht="76.5">
      <c r="A7531" s="257">
        <v>25</v>
      </c>
      <c r="B7531" s="124"/>
      <c r="C7531" s="125" t="s">
        <v>694</v>
      </c>
      <c r="D7531" s="191">
        <v>43306</v>
      </c>
      <c r="E7531" s="124" t="s">
        <v>13398</v>
      </c>
      <c r="F7531" s="124" t="s">
        <v>1315</v>
      </c>
      <c r="G7531" s="124">
        <v>179640</v>
      </c>
      <c r="H7531" s="124"/>
      <c r="I7531" s="128" t="s">
        <v>15278</v>
      </c>
      <c r="J7531" s="124"/>
      <c r="K7531" s="124"/>
      <c r="L7531" s="124"/>
      <c r="M7531" s="124"/>
      <c r="N7531" s="193">
        <v>64017.81</v>
      </c>
      <c r="O7531" s="193">
        <v>0</v>
      </c>
      <c r="P7531" s="124" t="s">
        <v>1314</v>
      </c>
    </row>
    <row r="7532" spans="1:16" ht="63.75">
      <c r="A7532" s="257" t="s">
        <v>619</v>
      </c>
      <c r="B7532" s="124"/>
      <c r="C7532" s="125" t="s">
        <v>713</v>
      </c>
      <c r="D7532" s="191">
        <v>43306</v>
      </c>
      <c r="E7532" s="124" t="s">
        <v>13399</v>
      </c>
      <c r="F7532" s="124" t="s">
        <v>11</v>
      </c>
      <c r="G7532" s="124">
        <v>928095</v>
      </c>
      <c r="H7532" s="124"/>
      <c r="I7532" s="128" t="s">
        <v>15279</v>
      </c>
      <c r="J7532" s="124"/>
      <c r="K7532" s="124"/>
      <c r="L7532" s="124"/>
      <c r="M7532" s="124"/>
      <c r="N7532" s="193">
        <v>50</v>
      </c>
      <c r="O7532" s="193">
        <v>0</v>
      </c>
      <c r="P7532" s="124" t="s">
        <v>1314</v>
      </c>
    </row>
    <row r="7533" spans="1:16" ht="63.75">
      <c r="A7533" s="257" t="s">
        <v>619</v>
      </c>
      <c r="B7533" s="124"/>
      <c r="C7533" s="125" t="s">
        <v>713</v>
      </c>
      <c r="D7533" s="191">
        <v>43306</v>
      </c>
      <c r="E7533" s="124" t="s">
        <v>13400</v>
      </c>
      <c r="F7533" s="124" t="s">
        <v>6</v>
      </c>
      <c r="G7533" s="124">
        <v>928095</v>
      </c>
      <c r="H7533" s="124"/>
      <c r="I7533" s="128" t="s">
        <v>15280</v>
      </c>
      <c r="J7533" s="124"/>
      <c r="K7533" s="124"/>
      <c r="L7533" s="124"/>
      <c r="M7533" s="124"/>
      <c r="N7533" s="193">
        <v>162.66</v>
      </c>
      <c r="O7533" s="193">
        <v>0</v>
      </c>
      <c r="P7533" s="124" t="s">
        <v>1314</v>
      </c>
    </row>
    <row r="7534" spans="1:16" ht="76.5">
      <c r="A7534" s="257">
        <v>132</v>
      </c>
      <c r="B7534" s="124"/>
      <c r="C7534" s="125" t="s">
        <v>728</v>
      </c>
      <c r="D7534" s="191">
        <v>43306</v>
      </c>
      <c r="E7534" s="124" t="s">
        <v>13401</v>
      </c>
      <c r="F7534" s="124" t="s">
        <v>11</v>
      </c>
      <c r="G7534" s="124">
        <v>928007</v>
      </c>
      <c r="H7534" s="124"/>
      <c r="I7534" s="128" t="s">
        <v>15281</v>
      </c>
      <c r="J7534" s="124"/>
      <c r="K7534" s="124"/>
      <c r="L7534" s="124"/>
      <c r="M7534" s="124"/>
      <c r="N7534" s="193">
        <v>490</v>
      </c>
      <c r="O7534" s="193">
        <v>0</v>
      </c>
      <c r="P7534" s="124" t="s">
        <v>1314</v>
      </c>
    </row>
    <row r="7535" spans="1:16" ht="76.5">
      <c r="A7535" s="257">
        <v>513</v>
      </c>
      <c r="B7535" s="124"/>
      <c r="C7535" s="125" t="s">
        <v>201</v>
      </c>
      <c r="D7535" s="191">
        <v>43306</v>
      </c>
      <c r="E7535" s="124" t="s">
        <v>13402</v>
      </c>
      <c r="F7535" s="124" t="s">
        <v>11</v>
      </c>
      <c r="G7535" s="124">
        <v>927984</v>
      </c>
      <c r="H7535" s="124"/>
      <c r="I7535" s="128" t="s">
        <v>15282</v>
      </c>
      <c r="J7535" s="124"/>
      <c r="K7535" s="124"/>
      <c r="L7535" s="124"/>
      <c r="M7535" s="124"/>
      <c r="N7535" s="193">
        <v>270</v>
      </c>
      <c r="O7535" s="193">
        <v>0</v>
      </c>
      <c r="P7535" s="124" t="s">
        <v>1314</v>
      </c>
    </row>
    <row r="7536" spans="1:16" ht="76.5">
      <c r="A7536" s="257">
        <v>513</v>
      </c>
      <c r="B7536" s="124"/>
      <c r="C7536" s="125" t="s">
        <v>201</v>
      </c>
      <c r="D7536" s="191">
        <v>43306</v>
      </c>
      <c r="E7536" s="124" t="s">
        <v>13403</v>
      </c>
      <c r="F7536" s="124" t="s">
        <v>11</v>
      </c>
      <c r="G7536" s="124">
        <v>927981</v>
      </c>
      <c r="H7536" s="124"/>
      <c r="I7536" s="128" t="s">
        <v>15283</v>
      </c>
      <c r="J7536" s="124"/>
      <c r="K7536" s="124"/>
      <c r="L7536" s="124"/>
      <c r="M7536" s="124"/>
      <c r="N7536" s="193">
        <v>270</v>
      </c>
      <c r="O7536" s="193">
        <v>0</v>
      </c>
      <c r="P7536" s="124" t="s">
        <v>1314</v>
      </c>
    </row>
    <row r="7537" spans="1:16" ht="89.25">
      <c r="A7537" s="257">
        <v>25</v>
      </c>
      <c r="B7537" s="124"/>
      <c r="C7537" s="125" t="s">
        <v>694</v>
      </c>
      <c r="D7537" s="191">
        <v>43306</v>
      </c>
      <c r="E7537" s="124" t="s">
        <v>13398</v>
      </c>
      <c r="F7537" s="124" t="s">
        <v>1315</v>
      </c>
      <c r="G7537" s="124">
        <v>179642</v>
      </c>
      <c r="H7537" s="124"/>
      <c r="I7537" s="128" t="s">
        <v>15284</v>
      </c>
      <c r="J7537" s="124"/>
      <c r="K7537" s="124"/>
      <c r="L7537" s="124"/>
      <c r="M7537" s="124"/>
      <c r="N7537" s="193">
        <v>124699.11</v>
      </c>
      <c r="O7537" s="193">
        <v>0</v>
      </c>
      <c r="P7537" s="124" t="s">
        <v>1314</v>
      </c>
    </row>
    <row r="7538" spans="1:16" ht="89.25">
      <c r="A7538" s="257">
        <v>25</v>
      </c>
      <c r="B7538" s="124"/>
      <c r="C7538" s="125" t="s">
        <v>694</v>
      </c>
      <c r="D7538" s="191">
        <v>43306</v>
      </c>
      <c r="E7538" s="124" t="s">
        <v>13398</v>
      </c>
      <c r="F7538" s="124" t="s">
        <v>1315</v>
      </c>
      <c r="G7538" s="124">
        <v>179644</v>
      </c>
      <c r="H7538" s="124"/>
      <c r="I7538" s="128" t="s">
        <v>15285</v>
      </c>
      <c r="J7538" s="124"/>
      <c r="K7538" s="124"/>
      <c r="L7538" s="124"/>
      <c r="M7538" s="124"/>
      <c r="N7538" s="193">
        <v>189503.59</v>
      </c>
      <c r="O7538" s="193">
        <v>0</v>
      </c>
      <c r="P7538" s="124" t="s">
        <v>1314</v>
      </c>
    </row>
    <row r="7539" spans="1:16" ht="102">
      <c r="A7539" s="257">
        <v>25</v>
      </c>
      <c r="B7539" s="124"/>
      <c r="C7539" s="125" t="s">
        <v>694</v>
      </c>
      <c r="D7539" s="191">
        <v>43306</v>
      </c>
      <c r="E7539" s="124" t="s">
        <v>13398</v>
      </c>
      <c r="F7539" s="124" t="s">
        <v>1315</v>
      </c>
      <c r="G7539" s="124">
        <v>179633</v>
      </c>
      <c r="H7539" s="124"/>
      <c r="I7539" s="128" t="s">
        <v>15286</v>
      </c>
      <c r="J7539" s="124"/>
      <c r="K7539" s="124"/>
      <c r="L7539" s="124"/>
      <c r="M7539" s="124"/>
      <c r="N7539" s="193">
        <v>101.73</v>
      </c>
      <c r="O7539" s="193">
        <v>0</v>
      </c>
      <c r="P7539" s="124" t="s">
        <v>1314</v>
      </c>
    </row>
    <row r="7540" spans="1:16" ht="89.25">
      <c r="A7540" s="257">
        <v>25</v>
      </c>
      <c r="B7540" s="124"/>
      <c r="C7540" s="125" t="s">
        <v>694</v>
      </c>
      <c r="D7540" s="191">
        <v>43306</v>
      </c>
      <c r="E7540" s="124" t="s">
        <v>13398</v>
      </c>
      <c r="F7540" s="124" t="s">
        <v>1315</v>
      </c>
      <c r="G7540" s="124">
        <v>179636</v>
      </c>
      <c r="H7540" s="124"/>
      <c r="I7540" s="128" t="s">
        <v>15287</v>
      </c>
      <c r="J7540" s="124"/>
      <c r="K7540" s="124"/>
      <c r="L7540" s="124"/>
      <c r="M7540" s="124"/>
      <c r="N7540" s="193">
        <v>1102533.02</v>
      </c>
      <c r="O7540" s="193">
        <v>0</v>
      </c>
      <c r="P7540" s="124" t="s">
        <v>1314</v>
      </c>
    </row>
    <row r="7541" spans="1:16" ht="76.5">
      <c r="A7541" s="257">
        <v>25</v>
      </c>
      <c r="B7541" s="124"/>
      <c r="C7541" s="125" t="s">
        <v>694</v>
      </c>
      <c r="D7541" s="191">
        <v>43306</v>
      </c>
      <c r="E7541" s="124" t="s">
        <v>13398</v>
      </c>
      <c r="F7541" s="124" t="s">
        <v>1315</v>
      </c>
      <c r="G7541" s="124">
        <v>179634</v>
      </c>
      <c r="H7541" s="124"/>
      <c r="I7541" s="128" t="s">
        <v>15288</v>
      </c>
      <c r="J7541" s="124"/>
      <c r="K7541" s="124"/>
      <c r="L7541" s="124"/>
      <c r="M7541" s="124"/>
      <c r="N7541" s="193">
        <v>1273.25</v>
      </c>
      <c r="O7541" s="193">
        <v>0</v>
      </c>
      <c r="P7541" s="124" t="s">
        <v>1314</v>
      </c>
    </row>
    <row r="7542" spans="1:16" ht="51">
      <c r="A7542" s="257">
        <v>41</v>
      </c>
      <c r="B7542" s="124"/>
      <c r="C7542" s="125" t="s">
        <v>697</v>
      </c>
      <c r="D7542" s="191">
        <v>43306</v>
      </c>
      <c r="E7542" s="124" t="s">
        <v>13404</v>
      </c>
      <c r="F7542" s="124" t="s">
        <v>6</v>
      </c>
      <c r="G7542" s="124">
        <v>928111</v>
      </c>
      <c r="H7542" s="124"/>
      <c r="I7542" s="128" t="s">
        <v>15289</v>
      </c>
      <c r="J7542" s="124"/>
      <c r="K7542" s="124"/>
      <c r="L7542" s="124"/>
      <c r="M7542" s="124"/>
      <c r="N7542" s="193">
        <v>0</v>
      </c>
      <c r="O7542" s="193">
        <v>551232</v>
      </c>
      <c r="P7542" s="124" t="s">
        <v>1314</v>
      </c>
    </row>
    <row r="7543" spans="1:16" ht="51">
      <c r="A7543" s="257">
        <v>117</v>
      </c>
      <c r="B7543" s="124"/>
      <c r="C7543" s="125" t="s">
        <v>722</v>
      </c>
      <c r="D7543" s="191">
        <v>43306</v>
      </c>
      <c r="E7543" s="124" t="s">
        <v>13405</v>
      </c>
      <c r="F7543" s="124" t="s">
        <v>11</v>
      </c>
      <c r="G7543" s="124">
        <v>928137</v>
      </c>
      <c r="H7543" s="124"/>
      <c r="I7543" s="128" t="s">
        <v>15290</v>
      </c>
      <c r="J7543" s="124"/>
      <c r="K7543" s="124"/>
      <c r="L7543" s="124"/>
      <c r="M7543" s="124"/>
      <c r="N7543" s="193">
        <v>50</v>
      </c>
      <c r="O7543" s="193">
        <v>0</v>
      </c>
      <c r="P7543" s="124" t="s">
        <v>1314</v>
      </c>
    </row>
    <row r="7544" spans="1:16" ht="51">
      <c r="A7544" s="257" t="s">
        <v>619</v>
      </c>
      <c r="B7544" s="124"/>
      <c r="C7544" s="125" t="s">
        <v>713</v>
      </c>
      <c r="D7544" s="191">
        <v>43307</v>
      </c>
      <c r="E7544" s="124" t="s">
        <v>13406</v>
      </c>
      <c r="F7544" s="124" t="s">
        <v>3</v>
      </c>
      <c r="G7544" s="124">
        <v>1643374</v>
      </c>
      <c r="H7544" s="124"/>
      <c r="I7544" s="128" t="s">
        <v>15291</v>
      </c>
      <c r="J7544" s="124"/>
      <c r="K7544" s="124"/>
      <c r="L7544" s="124"/>
      <c r="M7544" s="124"/>
      <c r="N7544" s="193">
        <v>0</v>
      </c>
      <c r="O7544" s="193">
        <v>1344</v>
      </c>
      <c r="P7544" s="124" t="s">
        <v>1314</v>
      </c>
    </row>
    <row r="7545" spans="1:16" ht="51">
      <c r="A7545" s="257">
        <v>47</v>
      </c>
      <c r="B7545" s="124"/>
      <c r="C7545" s="125" t="s">
        <v>699</v>
      </c>
      <c r="D7545" s="191">
        <v>43307</v>
      </c>
      <c r="E7545" s="124" t="s">
        <v>13407</v>
      </c>
      <c r="F7545" s="124" t="s">
        <v>3</v>
      </c>
      <c r="G7545" s="124">
        <v>1643334</v>
      </c>
      <c r="H7545" s="124"/>
      <c r="I7545" s="128" t="s">
        <v>15292</v>
      </c>
      <c r="J7545" s="124"/>
      <c r="K7545" s="124"/>
      <c r="L7545" s="124"/>
      <c r="M7545" s="124"/>
      <c r="N7545" s="193">
        <v>0</v>
      </c>
      <c r="O7545" s="193">
        <v>270</v>
      </c>
      <c r="P7545" s="124" t="s">
        <v>1314</v>
      </c>
    </row>
    <row r="7546" spans="1:16" ht="51">
      <c r="A7546" s="257">
        <v>234</v>
      </c>
      <c r="B7546" s="124"/>
      <c r="C7546" s="125" t="s">
        <v>124</v>
      </c>
      <c r="D7546" s="191">
        <v>43307</v>
      </c>
      <c r="E7546" s="124" t="s">
        <v>13408</v>
      </c>
      <c r="F7546" s="124" t="s">
        <v>3</v>
      </c>
      <c r="G7546" s="124">
        <v>1643320</v>
      </c>
      <c r="H7546" s="124"/>
      <c r="I7546" s="128" t="s">
        <v>15293</v>
      </c>
      <c r="J7546" s="124"/>
      <c r="K7546" s="124"/>
      <c r="L7546" s="124"/>
      <c r="M7546" s="124"/>
      <c r="N7546" s="193">
        <v>0</v>
      </c>
      <c r="O7546" s="193">
        <v>28</v>
      </c>
      <c r="P7546" s="124" t="s">
        <v>1314</v>
      </c>
    </row>
    <row r="7547" spans="1:16" ht="51">
      <c r="A7547" s="257" t="s">
        <v>619</v>
      </c>
      <c r="B7547" s="124"/>
      <c r="C7547" s="125" t="s">
        <v>713</v>
      </c>
      <c r="D7547" s="191">
        <v>43307</v>
      </c>
      <c r="E7547" s="124" t="s">
        <v>13409</v>
      </c>
      <c r="F7547" s="124" t="s">
        <v>3</v>
      </c>
      <c r="G7547" s="124">
        <v>1643317</v>
      </c>
      <c r="H7547" s="124"/>
      <c r="I7547" s="128" t="s">
        <v>15294</v>
      </c>
      <c r="J7547" s="124"/>
      <c r="K7547" s="124"/>
      <c r="L7547" s="124"/>
      <c r="M7547" s="124"/>
      <c r="N7547" s="193">
        <v>0</v>
      </c>
      <c r="O7547" s="193">
        <v>106</v>
      </c>
      <c r="P7547" s="124" t="s">
        <v>1314</v>
      </c>
    </row>
    <row r="7548" spans="1:16" ht="63.75">
      <c r="A7548" s="257">
        <v>234</v>
      </c>
      <c r="B7548" s="124"/>
      <c r="C7548" s="125" t="s">
        <v>124</v>
      </c>
      <c r="D7548" s="191">
        <v>43307</v>
      </c>
      <c r="E7548" s="124" t="s">
        <v>13410</v>
      </c>
      <c r="F7548" s="124" t="s">
        <v>3</v>
      </c>
      <c r="G7548" s="124">
        <v>1643306</v>
      </c>
      <c r="H7548" s="124"/>
      <c r="I7548" s="128" t="s">
        <v>15295</v>
      </c>
      <c r="J7548" s="124"/>
      <c r="K7548" s="124"/>
      <c r="L7548" s="124"/>
      <c r="M7548" s="124"/>
      <c r="N7548" s="193">
        <v>0</v>
      </c>
      <c r="O7548" s="193">
        <v>661.06000000000006</v>
      </c>
      <c r="P7548" s="124" t="s">
        <v>1314</v>
      </c>
    </row>
    <row r="7549" spans="1:16" ht="38.25">
      <c r="A7549" s="257">
        <v>46</v>
      </c>
      <c r="B7549" s="124"/>
      <c r="C7549" s="125" t="s">
        <v>698</v>
      </c>
      <c r="D7549" s="191">
        <v>43307</v>
      </c>
      <c r="E7549" s="124" t="s">
        <v>13411</v>
      </c>
      <c r="F7549" s="124" t="s">
        <v>3</v>
      </c>
      <c r="G7549" s="124">
        <v>1643383</v>
      </c>
      <c r="H7549" s="124"/>
      <c r="I7549" s="128" t="s">
        <v>15296</v>
      </c>
      <c r="J7549" s="124"/>
      <c r="K7549" s="124"/>
      <c r="L7549" s="124"/>
      <c r="M7549" s="124"/>
      <c r="N7549" s="193">
        <v>0</v>
      </c>
      <c r="O7549" s="193">
        <v>29548.400000000001</v>
      </c>
      <c r="P7549" s="124" t="s">
        <v>1314</v>
      </c>
    </row>
    <row r="7550" spans="1:16" ht="38.25">
      <c r="A7550" s="257">
        <v>86</v>
      </c>
      <c r="B7550" s="124"/>
      <c r="C7550" s="125" t="s">
        <v>710</v>
      </c>
      <c r="D7550" s="191">
        <v>43307</v>
      </c>
      <c r="E7550" s="124" t="s">
        <v>13412</v>
      </c>
      <c r="F7550" s="124" t="s">
        <v>3</v>
      </c>
      <c r="G7550" s="124">
        <v>1643401</v>
      </c>
      <c r="H7550" s="124"/>
      <c r="I7550" s="128" t="s">
        <v>15297</v>
      </c>
      <c r="J7550" s="124"/>
      <c r="K7550" s="124"/>
      <c r="L7550" s="124"/>
      <c r="M7550" s="124"/>
      <c r="N7550" s="193">
        <v>0</v>
      </c>
      <c r="O7550" s="193">
        <v>2338.46</v>
      </c>
      <c r="P7550" s="124" t="s">
        <v>1314</v>
      </c>
    </row>
    <row r="7551" spans="1:16" ht="51">
      <c r="A7551" s="257">
        <v>20</v>
      </c>
      <c r="B7551" s="124"/>
      <c r="C7551" s="125" t="s">
        <v>693</v>
      </c>
      <c r="D7551" s="191">
        <v>43307</v>
      </c>
      <c r="E7551" s="124" t="s">
        <v>13413</v>
      </c>
      <c r="F7551" s="124" t="s">
        <v>3</v>
      </c>
      <c r="G7551" s="124">
        <v>1643404</v>
      </c>
      <c r="H7551" s="124"/>
      <c r="I7551" s="128" t="s">
        <v>15298</v>
      </c>
      <c r="J7551" s="124"/>
      <c r="K7551" s="124"/>
      <c r="L7551" s="124"/>
      <c r="M7551" s="124"/>
      <c r="N7551" s="193">
        <v>0</v>
      </c>
      <c r="O7551" s="193">
        <v>314</v>
      </c>
      <c r="P7551" s="124" t="s">
        <v>1314</v>
      </c>
    </row>
    <row r="7552" spans="1:16" ht="51">
      <c r="A7552" s="257" t="s">
        <v>619</v>
      </c>
      <c r="B7552" s="124"/>
      <c r="C7552" s="125" t="s">
        <v>713</v>
      </c>
      <c r="D7552" s="191">
        <v>43307</v>
      </c>
      <c r="E7552" s="124" t="s">
        <v>13414</v>
      </c>
      <c r="F7552" s="124" t="s">
        <v>3</v>
      </c>
      <c r="G7552" s="124">
        <v>1643412</v>
      </c>
      <c r="H7552" s="124"/>
      <c r="I7552" s="128" t="s">
        <v>15299</v>
      </c>
      <c r="J7552" s="124"/>
      <c r="K7552" s="124"/>
      <c r="L7552" s="124"/>
      <c r="M7552" s="124"/>
      <c r="N7552" s="193">
        <v>0</v>
      </c>
      <c r="O7552" s="193">
        <v>15952.32</v>
      </c>
      <c r="P7552" s="124" t="s">
        <v>1314</v>
      </c>
    </row>
    <row r="7553" spans="1:16" ht="51">
      <c r="A7553" s="257" t="s">
        <v>619</v>
      </c>
      <c r="B7553" s="124"/>
      <c r="C7553" s="125" t="s">
        <v>713</v>
      </c>
      <c r="D7553" s="191">
        <v>43307</v>
      </c>
      <c r="E7553" s="124" t="s">
        <v>13415</v>
      </c>
      <c r="F7553" s="124" t="s">
        <v>3</v>
      </c>
      <c r="G7553" s="124">
        <v>1643436</v>
      </c>
      <c r="H7553" s="124"/>
      <c r="I7553" s="128" t="s">
        <v>15300</v>
      </c>
      <c r="J7553" s="124"/>
      <c r="K7553" s="124"/>
      <c r="L7553" s="124"/>
      <c r="M7553" s="124"/>
      <c r="N7553" s="193">
        <v>0</v>
      </c>
      <c r="O7553" s="193">
        <v>1833</v>
      </c>
      <c r="P7553" s="124" t="s">
        <v>1314</v>
      </c>
    </row>
    <row r="7554" spans="1:16" ht="51">
      <c r="A7554" s="257" t="s">
        <v>619</v>
      </c>
      <c r="B7554" s="124"/>
      <c r="C7554" s="125" t="s">
        <v>713</v>
      </c>
      <c r="D7554" s="191">
        <v>43307</v>
      </c>
      <c r="E7554" s="124" t="s">
        <v>13416</v>
      </c>
      <c r="F7554" s="124" t="s">
        <v>3</v>
      </c>
      <c r="G7554" s="124">
        <v>1643437</v>
      </c>
      <c r="H7554" s="124"/>
      <c r="I7554" s="128" t="s">
        <v>15301</v>
      </c>
      <c r="J7554" s="124"/>
      <c r="K7554" s="124"/>
      <c r="L7554" s="124"/>
      <c r="M7554" s="124"/>
      <c r="N7554" s="193">
        <v>0</v>
      </c>
      <c r="O7554" s="193">
        <v>1937</v>
      </c>
      <c r="P7554" s="124" t="s">
        <v>1314</v>
      </c>
    </row>
    <row r="7555" spans="1:16" ht="51">
      <c r="A7555" s="257">
        <v>81</v>
      </c>
      <c r="B7555" s="124"/>
      <c r="C7555" s="125" t="s">
        <v>709</v>
      </c>
      <c r="D7555" s="191">
        <v>43307</v>
      </c>
      <c r="E7555" s="124" t="s">
        <v>13417</v>
      </c>
      <c r="F7555" s="124" t="s">
        <v>3</v>
      </c>
      <c r="G7555" s="124">
        <v>1643280</v>
      </c>
      <c r="H7555" s="124"/>
      <c r="I7555" s="128" t="s">
        <v>15302</v>
      </c>
      <c r="J7555" s="124"/>
      <c r="K7555" s="124"/>
      <c r="L7555" s="124"/>
      <c r="M7555" s="124"/>
      <c r="N7555" s="193">
        <v>0</v>
      </c>
      <c r="O7555" s="193">
        <v>687.34</v>
      </c>
      <c r="P7555" s="124" t="s">
        <v>1314</v>
      </c>
    </row>
    <row r="7556" spans="1:16" ht="51">
      <c r="A7556" s="257" t="s">
        <v>619</v>
      </c>
      <c r="B7556" s="124"/>
      <c r="C7556" s="125" t="s">
        <v>713</v>
      </c>
      <c r="D7556" s="191">
        <v>43307</v>
      </c>
      <c r="E7556" s="124" t="s">
        <v>13418</v>
      </c>
      <c r="F7556" s="124" t="s">
        <v>3</v>
      </c>
      <c r="G7556" s="124">
        <v>1643281</v>
      </c>
      <c r="H7556" s="124"/>
      <c r="I7556" s="128" t="s">
        <v>15303</v>
      </c>
      <c r="J7556" s="124"/>
      <c r="K7556" s="124"/>
      <c r="L7556" s="124"/>
      <c r="M7556" s="124"/>
      <c r="N7556" s="193">
        <v>0</v>
      </c>
      <c r="O7556" s="193">
        <v>3217.07</v>
      </c>
      <c r="P7556" s="124" t="s">
        <v>1314</v>
      </c>
    </row>
    <row r="7557" spans="1:16" ht="51">
      <c r="A7557" s="257">
        <v>81</v>
      </c>
      <c r="B7557" s="124"/>
      <c r="C7557" s="125" t="s">
        <v>709</v>
      </c>
      <c r="D7557" s="191">
        <v>43307</v>
      </c>
      <c r="E7557" s="124" t="s">
        <v>13419</v>
      </c>
      <c r="F7557" s="124" t="s">
        <v>3</v>
      </c>
      <c r="G7557" s="124">
        <v>1643282</v>
      </c>
      <c r="H7557" s="124"/>
      <c r="I7557" s="128" t="s">
        <v>15304</v>
      </c>
      <c r="J7557" s="124"/>
      <c r="K7557" s="124"/>
      <c r="L7557" s="124"/>
      <c r="M7557" s="124"/>
      <c r="N7557" s="193">
        <v>0</v>
      </c>
      <c r="O7557" s="193">
        <v>735.35</v>
      </c>
      <c r="P7557" s="124" t="s">
        <v>1314</v>
      </c>
    </row>
    <row r="7558" spans="1:16" ht="51">
      <c r="A7558" s="257" t="s">
        <v>619</v>
      </c>
      <c r="B7558" s="124"/>
      <c r="C7558" s="125" t="s">
        <v>713</v>
      </c>
      <c r="D7558" s="191">
        <v>43307</v>
      </c>
      <c r="E7558" s="124" t="s">
        <v>13420</v>
      </c>
      <c r="F7558" s="124" t="s">
        <v>3</v>
      </c>
      <c r="G7558" s="124">
        <v>1643283</v>
      </c>
      <c r="H7558" s="124"/>
      <c r="I7558" s="128" t="s">
        <v>15305</v>
      </c>
      <c r="J7558" s="124"/>
      <c r="K7558" s="124"/>
      <c r="L7558" s="124"/>
      <c r="M7558" s="124"/>
      <c r="N7558" s="193">
        <v>0</v>
      </c>
      <c r="O7558" s="193">
        <v>3217.07</v>
      </c>
      <c r="P7558" s="124" t="s">
        <v>1314</v>
      </c>
    </row>
    <row r="7559" spans="1:16" ht="51">
      <c r="A7559" s="257">
        <v>234</v>
      </c>
      <c r="B7559" s="124"/>
      <c r="C7559" s="125" t="s">
        <v>124</v>
      </c>
      <c r="D7559" s="191">
        <v>43307</v>
      </c>
      <c r="E7559" s="124" t="s">
        <v>13421</v>
      </c>
      <c r="F7559" s="124" t="s">
        <v>3</v>
      </c>
      <c r="G7559" s="124">
        <v>1643304</v>
      </c>
      <c r="H7559" s="124"/>
      <c r="I7559" s="128" t="s">
        <v>15306</v>
      </c>
      <c r="J7559" s="124"/>
      <c r="K7559" s="124"/>
      <c r="L7559" s="124"/>
      <c r="M7559" s="124"/>
      <c r="N7559" s="193">
        <v>0</v>
      </c>
      <c r="O7559" s="193">
        <v>53</v>
      </c>
      <c r="P7559" s="124" t="s">
        <v>1314</v>
      </c>
    </row>
    <row r="7560" spans="1:16" ht="51">
      <c r="A7560" s="257" t="s">
        <v>619</v>
      </c>
      <c r="B7560" s="124"/>
      <c r="C7560" s="125" t="s">
        <v>713</v>
      </c>
      <c r="D7560" s="191">
        <v>43307</v>
      </c>
      <c r="E7560" s="124" t="s">
        <v>13422</v>
      </c>
      <c r="F7560" s="124" t="s">
        <v>3</v>
      </c>
      <c r="G7560" s="124">
        <v>1643512</v>
      </c>
      <c r="H7560" s="124"/>
      <c r="I7560" s="128" t="s">
        <v>15307</v>
      </c>
      <c r="J7560" s="124"/>
      <c r="K7560" s="124"/>
      <c r="L7560" s="124"/>
      <c r="M7560" s="124"/>
      <c r="N7560" s="193">
        <v>0</v>
      </c>
      <c r="O7560" s="193">
        <v>705.47</v>
      </c>
      <c r="P7560" s="124" t="s">
        <v>1314</v>
      </c>
    </row>
    <row r="7561" spans="1:16" ht="51">
      <c r="A7561" s="257" t="s">
        <v>619</v>
      </c>
      <c r="B7561" s="124"/>
      <c r="C7561" s="125" t="s">
        <v>713</v>
      </c>
      <c r="D7561" s="191">
        <v>43307</v>
      </c>
      <c r="E7561" s="124" t="s">
        <v>13423</v>
      </c>
      <c r="F7561" s="124" t="s">
        <v>3</v>
      </c>
      <c r="G7561" s="124">
        <v>1643513</v>
      </c>
      <c r="H7561" s="124"/>
      <c r="I7561" s="128" t="s">
        <v>15308</v>
      </c>
      <c r="J7561" s="124"/>
      <c r="K7561" s="124"/>
      <c r="L7561" s="124"/>
      <c r="M7561" s="124"/>
      <c r="N7561" s="193">
        <v>0</v>
      </c>
      <c r="O7561" s="193">
        <v>9764.6200000000008</v>
      </c>
      <c r="P7561" s="124" t="s">
        <v>1314</v>
      </c>
    </row>
    <row r="7562" spans="1:16" ht="38.25">
      <c r="A7562" s="257">
        <v>16</v>
      </c>
      <c r="B7562" s="124"/>
      <c r="C7562" s="125" t="s">
        <v>692</v>
      </c>
      <c r="D7562" s="191">
        <v>43307</v>
      </c>
      <c r="E7562" s="124" t="s">
        <v>13424</v>
      </c>
      <c r="F7562" s="124" t="s">
        <v>3</v>
      </c>
      <c r="G7562" s="124">
        <v>1643517</v>
      </c>
      <c r="H7562" s="124"/>
      <c r="I7562" s="128" t="s">
        <v>15309</v>
      </c>
      <c r="J7562" s="124"/>
      <c r="K7562" s="124"/>
      <c r="L7562" s="124"/>
      <c r="M7562" s="124"/>
      <c r="N7562" s="193">
        <v>0</v>
      </c>
      <c r="O7562" s="193">
        <v>2733</v>
      </c>
      <c r="P7562" s="124" t="s">
        <v>1314</v>
      </c>
    </row>
    <row r="7563" spans="1:16" ht="51">
      <c r="A7563" s="257" t="s">
        <v>619</v>
      </c>
      <c r="B7563" s="124"/>
      <c r="C7563" s="125" t="s">
        <v>713</v>
      </c>
      <c r="D7563" s="191">
        <v>43307</v>
      </c>
      <c r="E7563" s="124" t="s">
        <v>13425</v>
      </c>
      <c r="F7563" s="124" t="s">
        <v>3</v>
      </c>
      <c r="G7563" s="124">
        <v>1643519</v>
      </c>
      <c r="H7563" s="124"/>
      <c r="I7563" s="128" t="s">
        <v>15310</v>
      </c>
      <c r="J7563" s="124"/>
      <c r="K7563" s="124"/>
      <c r="L7563" s="124"/>
      <c r="M7563" s="124"/>
      <c r="N7563" s="193">
        <v>0</v>
      </c>
      <c r="O7563" s="193">
        <v>1800</v>
      </c>
      <c r="P7563" s="124" t="s">
        <v>1314</v>
      </c>
    </row>
    <row r="7564" spans="1:16" ht="38.25">
      <c r="A7564" s="257">
        <v>206</v>
      </c>
      <c r="B7564" s="124"/>
      <c r="C7564" s="125" t="s">
        <v>758</v>
      </c>
      <c r="D7564" s="191">
        <v>43307</v>
      </c>
      <c r="E7564" s="124" t="s">
        <v>13426</v>
      </c>
      <c r="F7564" s="124" t="s">
        <v>3</v>
      </c>
      <c r="G7564" s="124">
        <v>1643547</v>
      </c>
      <c r="H7564" s="124"/>
      <c r="I7564" s="128" t="s">
        <v>15311</v>
      </c>
      <c r="J7564" s="124"/>
      <c r="K7564" s="124"/>
      <c r="L7564" s="124"/>
      <c r="M7564" s="124"/>
      <c r="N7564" s="193">
        <v>0</v>
      </c>
      <c r="O7564" s="193">
        <v>93.9</v>
      </c>
      <c r="P7564" s="124" t="s">
        <v>1314</v>
      </c>
    </row>
    <row r="7565" spans="1:16" ht="63.75">
      <c r="A7565" s="257">
        <v>70</v>
      </c>
      <c r="B7565" s="124"/>
      <c r="C7565" s="125" t="s">
        <v>705</v>
      </c>
      <c r="D7565" s="191">
        <v>43307</v>
      </c>
      <c r="E7565" s="124" t="s">
        <v>13427</v>
      </c>
      <c r="F7565" s="124" t="s">
        <v>3</v>
      </c>
      <c r="G7565" s="124">
        <v>1643554</v>
      </c>
      <c r="H7565" s="124"/>
      <c r="I7565" s="128" t="s">
        <v>15312</v>
      </c>
      <c r="J7565" s="124"/>
      <c r="K7565" s="124"/>
      <c r="L7565" s="124"/>
      <c r="M7565" s="124"/>
      <c r="N7565" s="193">
        <v>0</v>
      </c>
      <c r="O7565" s="193">
        <v>94</v>
      </c>
      <c r="P7565" s="124" t="s">
        <v>1314</v>
      </c>
    </row>
    <row r="7566" spans="1:16" ht="51">
      <c r="A7566" s="257">
        <v>234</v>
      </c>
      <c r="B7566" s="124"/>
      <c r="C7566" s="125" t="s">
        <v>124</v>
      </c>
      <c r="D7566" s="191">
        <v>43307</v>
      </c>
      <c r="E7566" s="124" t="s">
        <v>13428</v>
      </c>
      <c r="F7566" s="124" t="s">
        <v>3</v>
      </c>
      <c r="G7566" s="124">
        <v>1643560</v>
      </c>
      <c r="H7566" s="124"/>
      <c r="I7566" s="128" t="s">
        <v>15313</v>
      </c>
      <c r="J7566" s="124"/>
      <c r="K7566" s="124"/>
      <c r="L7566" s="124"/>
      <c r="M7566" s="124"/>
      <c r="N7566" s="193">
        <v>0</v>
      </c>
      <c r="O7566" s="193">
        <v>28</v>
      </c>
      <c r="P7566" s="124" t="s">
        <v>1314</v>
      </c>
    </row>
    <row r="7567" spans="1:16" ht="38.25">
      <c r="A7567" s="257">
        <v>212</v>
      </c>
      <c r="B7567" s="124"/>
      <c r="C7567" s="125" t="s">
        <v>761</v>
      </c>
      <c r="D7567" s="191">
        <v>43307</v>
      </c>
      <c r="E7567" s="124" t="s">
        <v>13429</v>
      </c>
      <c r="F7567" s="124" t="s">
        <v>3</v>
      </c>
      <c r="G7567" s="124">
        <v>1643569</v>
      </c>
      <c r="H7567" s="124"/>
      <c r="I7567" s="128" t="s">
        <v>15314</v>
      </c>
      <c r="J7567" s="124"/>
      <c r="K7567" s="124"/>
      <c r="L7567" s="124"/>
      <c r="M7567" s="124"/>
      <c r="N7567" s="193">
        <v>0</v>
      </c>
      <c r="O7567" s="193">
        <v>20</v>
      </c>
      <c r="P7567" s="124" t="s">
        <v>1314</v>
      </c>
    </row>
    <row r="7568" spans="1:16" ht="51">
      <c r="A7568" s="257">
        <v>212</v>
      </c>
      <c r="B7568" s="124"/>
      <c r="C7568" s="125" t="s">
        <v>761</v>
      </c>
      <c r="D7568" s="191">
        <v>43307</v>
      </c>
      <c r="E7568" s="124" t="s">
        <v>13430</v>
      </c>
      <c r="F7568" s="124" t="s">
        <v>3</v>
      </c>
      <c r="G7568" s="124">
        <v>1643570</v>
      </c>
      <c r="H7568" s="124"/>
      <c r="I7568" s="128" t="s">
        <v>15315</v>
      </c>
      <c r="J7568" s="124"/>
      <c r="K7568" s="124"/>
      <c r="L7568" s="124"/>
      <c r="M7568" s="124"/>
      <c r="N7568" s="193">
        <v>0</v>
      </c>
      <c r="O7568" s="193">
        <v>60</v>
      </c>
      <c r="P7568" s="124" t="s">
        <v>1314</v>
      </c>
    </row>
    <row r="7569" spans="1:16" ht="51">
      <c r="A7569" s="257">
        <v>373</v>
      </c>
      <c r="B7569" s="124"/>
      <c r="C7569" s="125" t="s">
        <v>1269</v>
      </c>
      <c r="D7569" s="191">
        <v>43307</v>
      </c>
      <c r="E7569" s="124" t="s">
        <v>13431</v>
      </c>
      <c r="F7569" s="124" t="s">
        <v>3</v>
      </c>
      <c r="G7569" s="124">
        <v>1643579</v>
      </c>
      <c r="H7569" s="124"/>
      <c r="I7569" s="128" t="s">
        <v>15316</v>
      </c>
      <c r="J7569" s="124"/>
      <c r="K7569" s="124"/>
      <c r="L7569" s="124"/>
      <c r="M7569" s="124"/>
      <c r="N7569" s="193">
        <v>0</v>
      </c>
      <c r="O7569" s="193">
        <v>28.25</v>
      </c>
      <c r="P7569" s="124" t="s">
        <v>1314</v>
      </c>
    </row>
    <row r="7570" spans="1:16" ht="51">
      <c r="A7570" s="257">
        <v>373</v>
      </c>
      <c r="B7570" s="124"/>
      <c r="C7570" s="125" t="s">
        <v>1269</v>
      </c>
      <c r="D7570" s="191">
        <v>43307</v>
      </c>
      <c r="E7570" s="124" t="s">
        <v>13432</v>
      </c>
      <c r="F7570" s="124" t="s">
        <v>3</v>
      </c>
      <c r="G7570" s="124">
        <v>1643581</v>
      </c>
      <c r="H7570" s="124"/>
      <c r="I7570" s="128" t="s">
        <v>15317</v>
      </c>
      <c r="J7570" s="124"/>
      <c r="K7570" s="124"/>
      <c r="L7570" s="124"/>
      <c r="M7570" s="124"/>
      <c r="N7570" s="193">
        <v>0</v>
      </c>
      <c r="O7570" s="193">
        <v>273.87</v>
      </c>
      <c r="P7570" s="124" t="s">
        <v>1314</v>
      </c>
    </row>
    <row r="7571" spans="1:16" ht="38.25">
      <c r="A7571" s="257">
        <v>234</v>
      </c>
      <c r="B7571" s="124"/>
      <c r="C7571" s="125" t="s">
        <v>124</v>
      </c>
      <c r="D7571" s="191">
        <v>43307</v>
      </c>
      <c r="E7571" s="124" t="s">
        <v>13433</v>
      </c>
      <c r="F7571" s="124" t="s">
        <v>3</v>
      </c>
      <c r="G7571" s="124">
        <v>1643451</v>
      </c>
      <c r="H7571" s="124"/>
      <c r="I7571" s="128" t="s">
        <v>15318</v>
      </c>
      <c r="J7571" s="124"/>
      <c r="K7571" s="124"/>
      <c r="L7571" s="124"/>
      <c r="M7571" s="124"/>
      <c r="N7571" s="193">
        <v>0</v>
      </c>
      <c r="O7571" s="193">
        <v>140</v>
      </c>
      <c r="P7571" s="124" t="s">
        <v>1314</v>
      </c>
    </row>
    <row r="7572" spans="1:16" ht="51">
      <c r="A7572" s="257">
        <v>234</v>
      </c>
      <c r="B7572" s="124"/>
      <c r="C7572" s="125" t="s">
        <v>124</v>
      </c>
      <c r="D7572" s="191">
        <v>43307</v>
      </c>
      <c r="E7572" s="124" t="s">
        <v>13434</v>
      </c>
      <c r="F7572" s="124" t="s">
        <v>3</v>
      </c>
      <c r="G7572" s="124">
        <v>1643461</v>
      </c>
      <c r="H7572" s="124"/>
      <c r="I7572" s="128" t="s">
        <v>15319</v>
      </c>
      <c r="J7572" s="124"/>
      <c r="K7572" s="124"/>
      <c r="L7572" s="124"/>
      <c r="M7572" s="124"/>
      <c r="N7572" s="193">
        <v>0</v>
      </c>
      <c r="O7572" s="193">
        <v>94</v>
      </c>
      <c r="P7572" s="124" t="s">
        <v>1314</v>
      </c>
    </row>
    <row r="7573" spans="1:16" ht="51">
      <c r="A7573" s="257" t="s">
        <v>619</v>
      </c>
      <c r="B7573" s="124"/>
      <c r="C7573" s="125" t="s">
        <v>713</v>
      </c>
      <c r="D7573" s="191">
        <v>43307</v>
      </c>
      <c r="E7573" s="124" t="s">
        <v>13435</v>
      </c>
      <c r="F7573" s="124" t="s">
        <v>3</v>
      </c>
      <c r="G7573" s="124">
        <v>1643463</v>
      </c>
      <c r="H7573" s="124"/>
      <c r="I7573" s="128" t="s">
        <v>15320</v>
      </c>
      <c r="J7573" s="124"/>
      <c r="K7573" s="124"/>
      <c r="L7573" s="124"/>
      <c r="M7573" s="124"/>
      <c r="N7573" s="193">
        <v>0</v>
      </c>
      <c r="O7573" s="193">
        <v>1367.32</v>
      </c>
      <c r="P7573" s="124" t="s">
        <v>1314</v>
      </c>
    </row>
    <row r="7574" spans="1:16" ht="63.75">
      <c r="A7574" s="257" t="s">
        <v>619</v>
      </c>
      <c r="B7574" s="124"/>
      <c r="C7574" s="125" t="s">
        <v>713</v>
      </c>
      <c r="D7574" s="191">
        <v>43307</v>
      </c>
      <c r="E7574" s="124" t="s">
        <v>13436</v>
      </c>
      <c r="F7574" s="124" t="s">
        <v>3</v>
      </c>
      <c r="G7574" s="124">
        <v>1643464</v>
      </c>
      <c r="H7574" s="124"/>
      <c r="I7574" s="128" t="s">
        <v>15321</v>
      </c>
      <c r="J7574" s="124"/>
      <c r="K7574" s="124"/>
      <c r="L7574" s="124"/>
      <c r="M7574" s="124"/>
      <c r="N7574" s="193">
        <v>0</v>
      </c>
      <c r="O7574" s="193">
        <v>107845.79000000001</v>
      </c>
      <c r="P7574" s="124" t="s">
        <v>1314</v>
      </c>
    </row>
    <row r="7575" spans="1:16" ht="38.25">
      <c r="A7575" s="257">
        <v>16</v>
      </c>
      <c r="B7575" s="124"/>
      <c r="C7575" s="125" t="s">
        <v>692</v>
      </c>
      <c r="D7575" s="191">
        <v>43307</v>
      </c>
      <c r="E7575" s="124" t="s">
        <v>13437</v>
      </c>
      <c r="F7575" s="124" t="s">
        <v>3</v>
      </c>
      <c r="G7575" s="124">
        <v>1643466</v>
      </c>
      <c r="H7575" s="124"/>
      <c r="I7575" s="128" t="s">
        <v>15322</v>
      </c>
      <c r="J7575" s="124"/>
      <c r="K7575" s="124"/>
      <c r="L7575" s="124"/>
      <c r="M7575" s="124"/>
      <c r="N7575" s="193">
        <v>0</v>
      </c>
      <c r="O7575" s="193">
        <v>134</v>
      </c>
      <c r="P7575" s="124" t="s">
        <v>1314</v>
      </c>
    </row>
    <row r="7576" spans="1:16" ht="63.75">
      <c r="A7576" s="257" t="s">
        <v>619</v>
      </c>
      <c r="B7576" s="124"/>
      <c r="C7576" s="125" t="s">
        <v>713</v>
      </c>
      <c r="D7576" s="191">
        <v>43307</v>
      </c>
      <c r="E7576" s="124" t="s">
        <v>13438</v>
      </c>
      <c r="F7576" s="124" t="s">
        <v>3</v>
      </c>
      <c r="G7576" s="124">
        <v>1643469</v>
      </c>
      <c r="H7576" s="124"/>
      <c r="I7576" s="128" t="s">
        <v>15323</v>
      </c>
      <c r="J7576" s="124"/>
      <c r="K7576" s="124"/>
      <c r="L7576" s="124"/>
      <c r="M7576" s="124"/>
      <c r="N7576" s="193">
        <v>0</v>
      </c>
      <c r="O7576" s="193">
        <v>0.8</v>
      </c>
      <c r="P7576" s="124" t="s">
        <v>1314</v>
      </c>
    </row>
    <row r="7577" spans="1:16" ht="51">
      <c r="A7577" s="257" t="s">
        <v>619</v>
      </c>
      <c r="B7577" s="124"/>
      <c r="C7577" s="125" t="s">
        <v>713</v>
      </c>
      <c r="D7577" s="191">
        <v>43307</v>
      </c>
      <c r="E7577" s="124" t="s">
        <v>13439</v>
      </c>
      <c r="F7577" s="124" t="s">
        <v>3</v>
      </c>
      <c r="G7577" s="124">
        <v>1643481</v>
      </c>
      <c r="H7577" s="124"/>
      <c r="I7577" s="128" t="s">
        <v>15324</v>
      </c>
      <c r="J7577" s="124"/>
      <c r="K7577" s="124"/>
      <c r="L7577" s="124"/>
      <c r="M7577" s="124"/>
      <c r="N7577" s="193">
        <v>0</v>
      </c>
      <c r="O7577" s="193">
        <v>110</v>
      </c>
      <c r="P7577" s="124" t="s">
        <v>1314</v>
      </c>
    </row>
    <row r="7578" spans="1:16" ht="51">
      <c r="A7578" s="257" t="s">
        <v>619</v>
      </c>
      <c r="B7578" s="124"/>
      <c r="C7578" s="125" t="s">
        <v>713</v>
      </c>
      <c r="D7578" s="191">
        <v>43307</v>
      </c>
      <c r="E7578" s="124" t="s">
        <v>13440</v>
      </c>
      <c r="F7578" s="124" t="s">
        <v>3</v>
      </c>
      <c r="G7578" s="124">
        <v>1643482</v>
      </c>
      <c r="H7578" s="124"/>
      <c r="I7578" s="128" t="s">
        <v>15325</v>
      </c>
      <c r="J7578" s="124"/>
      <c r="K7578" s="124"/>
      <c r="L7578" s="124"/>
      <c r="M7578" s="124"/>
      <c r="N7578" s="193">
        <v>0</v>
      </c>
      <c r="O7578" s="193">
        <v>160</v>
      </c>
      <c r="P7578" s="124" t="s">
        <v>1314</v>
      </c>
    </row>
    <row r="7579" spans="1:16" ht="51">
      <c r="A7579" s="257" t="s">
        <v>619</v>
      </c>
      <c r="B7579" s="124"/>
      <c r="C7579" s="125" t="s">
        <v>713</v>
      </c>
      <c r="D7579" s="191">
        <v>43307</v>
      </c>
      <c r="E7579" s="124" t="s">
        <v>13441</v>
      </c>
      <c r="F7579" s="124" t="s">
        <v>3</v>
      </c>
      <c r="G7579" s="124">
        <v>1643483</v>
      </c>
      <c r="H7579" s="124"/>
      <c r="I7579" s="128" t="s">
        <v>15326</v>
      </c>
      <c r="J7579" s="124"/>
      <c r="K7579" s="124"/>
      <c r="L7579" s="124"/>
      <c r="M7579" s="124"/>
      <c r="N7579" s="193">
        <v>0</v>
      </c>
      <c r="O7579" s="193">
        <v>4898.7</v>
      </c>
      <c r="P7579" s="124" t="s">
        <v>1314</v>
      </c>
    </row>
    <row r="7580" spans="1:16" ht="51">
      <c r="A7580" s="257" t="s">
        <v>619</v>
      </c>
      <c r="B7580" s="124"/>
      <c r="C7580" s="125" t="s">
        <v>713</v>
      </c>
      <c r="D7580" s="191">
        <v>43307</v>
      </c>
      <c r="E7580" s="124" t="s">
        <v>13442</v>
      </c>
      <c r="F7580" s="124" t="s">
        <v>3</v>
      </c>
      <c r="G7580" s="124">
        <v>1643484</v>
      </c>
      <c r="H7580" s="124"/>
      <c r="I7580" s="128" t="s">
        <v>15327</v>
      </c>
      <c r="J7580" s="124"/>
      <c r="K7580" s="124"/>
      <c r="L7580" s="124"/>
      <c r="M7580" s="124"/>
      <c r="N7580" s="193">
        <v>0</v>
      </c>
      <c r="O7580" s="193">
        <v>70</v>
      </c>
      <c r="P7580" s="124" t="s">
        <v>1314</v>
      </c>
    </row>
    <row r="7581" spans="1:16" ht="51">
      <c r="A7581" s="257" t="s">
        <v>619</v>
      </c>
      <c r="B7581" s="124"/>
      <c r="C7581" s="125" t="s">
        <v>713</v>
      </c>
      <c r="D7581" s="191">
        <v>43307</v>
      </c>
      <c r="E7581" s="124" t="s">
        <v>13443</v>
      </c>
      <c r="F7581" s="124" t="s">
        <v>3</v>
      </c>
      <c r="G7581" s="124">
        <v>1643486</v>
      </c>
      <c r="H7581" s="124"/>
      <c r="I7581" s="128" t="s">
        <v>15328</v>
      </c>
      <c r="J7581" s="124"/>
      <c r="K7581" s="124"/>
      <c r="L7581" s="124"/>
      <c r="M7581" s="124"/>
      <c r="N7581" s="193">
        <v>0</v>
      </c>
      <c r="O7581" s="193">
        <v>263.67</v>
      </c>
      <c r="P7581" s="124" t="s">
        <v>1314</v>
      </c>
    </row>
    <row r="7582" spans="1:16" ht="51">
      <c r="A7582" s="257" t="s">
        <v>619</v>
      </c>
      <c r="B7582" s="124"/>
      <c r="C7582" s="125" t="s">
        <v>713</v>
      </c>
      <c r="D7582" s="191">
        <v>43307</v>
      </c>
      <c r="E7582" s="124" t="s">
        <v>13444</v>
      </c>
      <c r="F7582" s="124" t="s">
        <v>3</v>
      </c>
      <c r="G7582" s="124">
        <v>1643487</v>
      </c>
      <c r="H7582" s="124"/>
      <c r="I7582" s="128" t="s">
        <v>15329</v>
      </c>
      <c r="J7582" s="124"/>
      <c r="K7582" s="124"/>
      <c r="L7582" s="124"/>
      <c r="M7582" s="124"/>
      <c r="N7582" s="193">
        <v>0</v>
      </c>
      <c r="O7582" s="193">
        <v>92.4</v>
      </c>
      <c r="P7582" s="124" t="s">
        <v>1314</v>
      </c>
    </row>
    <row r="7583" spans="1:16" ht="51">
      <c r="A7583" s="257" t="s">
        <v>619</v>
      </c>
      <c r="B7583" s="124"/>
      <c r="C7583" s="125" t="s">
        <v>713</v>
      </c>
      <c r="D7583" s="191">
        <v>43307</v>
      </c>
      <c r="E7583" s="124" t="s">
        <v>13445</v>
      </c>
      <c r="F7583" s="124" t="s">
        <v>3</v>
      </c>
      <c r="G7583" s="124">
        <v>1643490</v>
      </c>
      <c r="H7583" s="124"/>
      <c r="I7583" s="128" t="s">
        <v>15330</v>
      </c>
      <c r="J7583" s="124"/>
      <c r="K7583" s="124"/>
      <c r="L7583" s="124"/>
      <c r="M7583" s="124"/>
      <c r="N7583" s="193">
        <v>0</v>
      </c>
      <c r="O7583" s="193">
        <v>33.43</v>
      </c>
      <c r="P7583" s="124" t="s">
        <v>1314</v>
      </c>
    </row>
    <row r="7584" spans="1:16" ht="51">
      <c r="A7584" s="257" t="s">
        <v>619</v>
      </c>
      <c r="B7584" s="124"/>
      <c r="C7584" s="125" t="s">
        <v>713</v>
      </c>
      <c r="D7584" s="191">
        <v>43307</v>
      </c>
      <c r="E7584" s="124" t="s">
        <v>13446</v>
      </c>
      <c r="F7584" s="124" t="s">
        <v>3</v>
      </c>
      <c r="G7584" s="124">
        <v>1643491</v>
      </c>
      <c r="H7584" s="124"/>
      <c r="I7584" s="128" t="s">
        <v>15331</v>
      </c>
      <c r="J7584" s="124"/>
      <c r="K7584" s="124"/>
      <c r="L7584" s="124"/>
      <c r="M7584" s="124"/>
      <c r="N7584" s="193">
        <v>0</v>
      </c>
      <c r="O7584" s="193">
        <v>70</v>
      </c>
      <c r="P7584" s="124" t="s">
        <v>1314</v>
      </c>
    </row>
    <row r="7585" spans="1:16" ht="51">
      <c r="A7585" s="257" t="s">
        <v>619</v>
      </c>
      <c r="B7585" s="124"/>
      <c r="C7585" s="125" t="s">
        <v>713</v>
      </c>
      <c r="D7585" s="191">
        <v>43307</v>
      </c>
      <c r="E7585" s="124" t="s">
        <v>13447</v>
      </c>
      <c r="F7585" s="124" t="s">
        <v>3</v>
      </c>
      <c r="G7585" s="124">
        <v>1643493</v>
      </c>
      <c r="H7585" s="124"/>
      <c r="I7585" s="128" t="s">
        <v>15332</v>
      </c>
      <c r="J7585" s="124"/>
      <c r="K7585" s="124"/>
      <c r="L7585" s="124"/>
      <c r="M7585" s="124"/>
      <c r="N7585" s="193">
        <v>0</v>
      </c>
      <c r="O7585" s="193">
        <v>14</v>
      </c>
      <c r="P7585" s="124" t="s">
        <v>1314</v>
      </c>
    </row>
    <row r="7586" spans="1:16" ht="51">
      <c r="A7586" s="257" t="s">
        <v>619</v>
      </c>
      <c r="B7586" s="124"/>
      <c r="C7586" s="125" t="s">
        <v>713</v>
      </c>
      <c r="D7586" s="191">
        <v>43307</v>
      </c>
      <c r="E7586" s="124" t="s">
        <v>13448</v>
      </c>
      <c r="F7586" s="124" t="s">
        <v>3</v>
      </c>
      <c r="G7586" s="124">
        <v>1643501</v>
      </c>
      <c r="H7586" s="124"/>
      <c r="I7586" s="128" t="s">
        <v>15333</v>
      </c>
      <c r="J7586" s="124"/>
      <c r="K7586" s="124"/>
      <c r="L7586" s="124"/>
      <c r="M7586" s="124"/>
      <c r="N7586" s="193">
        <v>0</v>
      </c>
      <c r="O7586" s="193">
        <v>4024</v>
      </c>
      <c r="P7586" s="124" t="s">
        <v>1314</v>
      </c>
    </row>
    <row r="7587" spans="1:16" ht="38.25">
      <c r="A7587" s="257">
        <v>46</v>
      </c>
      <c r="B7587" s="124"/>
      <c r="C7587" s="125" t="s">
        <v>698</v>
      </c>
      <c r="D7587" s="191">
        <v>43307</v>
      </c>
      <c r="E7587" s="124" t="s">
        <v>13449</v>
      </c>
      <c r="F7587" s="124" t="s">
        <v>3</v>
      </c>
      <c r="G7587" s="124">
        <v>1643507</v>
      </c>
      <c r="H7587" s="124"/>
      <c r="I7587" s="128" t="s">
        <v>15334</v>
      </c>
      <c r="J7587" s="124"/>
      <c r="K7587" s="124"/>
      <c r="L7587" s="124"/>
      <c r="M7587" s="124"/>
      <c r="N7587" s="193">
        <v>0</v>
      </c>
      <c r="O7587" s="193">
        <v>3000</v>
      </c>
      <c r="P7587" s="124" t="s">
        <v>1314</v>
      </c>
    </row>
    <row r="7588" spans="1:16" ht="38.25">
      <c r="A7588" s="257">
        <v>670</v>
      </c>
      <c r="B7588" s="124"/>
      <c r="C7588" s="125" t="s">
        <v>235</v>
      </c>
      <c r="D7588" s="191">
        <v>43307</v>
      </c>
      <c r="E7588" s="124" t="s">
        <v>13450</v>
      </c>
      <c r="F7588" s="124" t="s">
        <v>3</v>
      </c>
      <c r="G7588" s="124">
        <v>1643511</v>
      </c>
      <c r="H7588" s="124"/>
      <c r="I7588" s="128" t="s">
        <v>15335</v>
      </c>
      <c r="J7588" s="124"/>
      <c r="K7588" s="124"/>
      <c r="L7588" s="124"/>
      <c r="M7588" s="124"/>
      <c r="N7588" s="193">
        <v>0</v>
      </c>
      <c r="O7588" s="193">
        <v>37</v>
      </c>
      <c r="P7588" s="124" t="s">
        <v>1314</v>
      </c>
    </row>
    <row r="7589" spans="1:16" ht="76.5">
      <c r="A7589" s="257">
        <v>25</v>
      </c>
      <c r="B7589" s="124"/>
      <c r="C7589" s="125" t="s">
        <v>694</v>
      </c>
      <c r="D7589" s="191">
        <v>43307</v>
      </c>
      <c r="E7589" s="124" t="s">
        <v>13451</v>
      </c>
      <c r="F7589" s="124" t="s">
        <v>3</v>
      </c>
      <c r="G7589" s="124">
        <v>1643360</v>
      </c>
      <c r="H7589" s="124"/>
      <c r="I7589" s="128" t="s">
        <v>15336</v>
      </c>
      <c r="J7589" s="124"/>
      <c r="K7589" s="124"/>
      <c r="L7589" s="124"/>
      <c r="M7589" s="124"/>
      <c r="N7589" s="193">
        <v>0</v>
      </c>
      <c r="O7589" s="193">
        <v>278668.40000000002</v>
      </c>
      <c r="P7589" s="124" t="s">
        <v>1314</v>
      </c>
    </row>
    <row r="7590" spans="1:16" ht="51">
      <c r="A7590" s="257" t="s">
        <v>619</v>
      </c>
      <c r="B7590" s="124"/>
      <c r="C7590" s="125" t="s">
        <v>713</v>
      </c>
      <c r="D7590" s="191">
        <v>43307</v>
      </c>
      <c r="E7590" s="124" t="s">
        <v>13452</v>
      </c>
      <c r="F7590" s="124" t="s">
        <v>3</v>
      </c>
      <c r="G7590" s="124">
        <v>1643362</v>
      </c>
      <c r="H7590" s="124"/>
      <c r="I7590" s="128" t="s">
        <v>15337</v>
      </c>
      <c r="J7590" s="124"/>
      <c r="K7590" s="124"/>
      <c r="L7590" s="124"/>
      <c r="M7590" s="124"/>
      <c r="N7590" s="193">
        <v>0</v>
      </c>
      <c r="O7590" s="193">
        <v>220</v>
      </c>
      <c r="P7590" s="124" t="s">
        <v>1314</v>
      </c>
    </row>
    <row r="7591" spans="1:16" ht="51">
      <c r="A7591" s="257">
        <v>20</v>
      </c>
      <c r="B7591" s="124"/>
      <c r="C7591" s="125" t="s">
        <v>693</v>
      </c>
      <c r="D7591" s="191">
        <v>43307</v>
      </c>
      <c r="E7591" s="124" t="s">
        <v>13453</v>
      </c>
      <c r="F7591" s="124" t="s">
        <v>3</v>
      </c>
      <c r="G7591" s="124">
        <v>1643363</v>
      </c>
      <c r="H7591" s="124"/>
      <c r="I7591" s="128" t="s">
        <v>15338</v>
      </c>
      <c r="J7591" s="124"/>
      <c r="K7591" s="124"/>
      <c r="L7591" s="124"/>
      <c r="M7591" s="124"/>
      <c r="N7591" s="193">
        <v>0</v>
      </c>
      <c r="O7591" s="193">
        <v>697707.64</v>
      </c>
      <c r="P7591" s="124" t="s">
        <v>1314</v>
      </c>
    </row>
    <row r="7592" spans="1:16" ht="63.75">
      <c r="A7592" s="257">
        <v>592</v>
      </c>
      <c r="B7592" s="124"/>
      <c r="C7592" s="125" t="s">
        <v>862</v>
      </c>
      <c r="D7592" s="191">
        <v>43307</v>
      </c>
      <c r="E7592" s="124" t="s">
        <v>13454</v>
      </c>
      <c r="F7592" s="124" t="s">
        <v>3</v>
      </c>
      <c r="G7592" s="124">
        <v>1643364</v>
      </c>
      <c r="H7592" s="124"/>
      <c r="I7592" s="128" t="s">
        <v>15339</v>
      </c>
      <c r="J7592" s="124"/>
      <c r="K7592" s="124"/>
      <c r="L7592" s="124"/>
      <c r="M7592" s="124"/>
      <c r="N7592" s="193">
        <v>0</v>
      </c>
      <c r="O7592" s="193">
        <v>2004</v>
      </c>
      <c r="P7592" s="124" t="s">
        <v>1314</v>
      </c>
    </row>
    <row r="7593" spans="1:16" ht="63.75">
      <c r="A7593" s="257">
        <v>35</v>
      </c>
      <c r="B7593" s="124"/>
      <c r="C7593" s="125" t="s">
        <v>696</v>
      </c>
      <c r="D7593" s="191">
        <v>43307</v>
      </c>
      <c r="E7593" s="124" t="s">
        <v>13455</v>
      </c>
      <c r="F7593" s="124" t="s">
        <v>3</v>
      </c>
      <c r="G7593" s="124">
        <v>1643365</v>
      </c>
      <c r="H7593" s="124"/>
      <c r="I7593" s="128" t="s">
        <v>15340</v>
      </c>
      <c r="J7593" s="124"/>
      <c r="K7593" s="124"/>
      <c r="L7593" s="124"/>
      <c r="M7593" s="124"/>
      <c r="N7593" s="193">
        <v>0</v>
      </c>
      <c r="O7593" s="193">
        <v>310</v>
      </c>
      <c r="P7593" s="124" t="s">
        <v>1314</v>
      </c>
    </row>
    <row r="7594" spans="1:16" ht="51">
      <c r="A7594" s="257">
        <v>86</v>
      </c>
      <c r="B7594" s="124"/>
      <c r="C7594" s="125" t="s">
        <v>710</v>
      </c>
      <c r="D7594" s="191">
        <v>43307</v>
      </c>
      <c r="E7594" s="124" t="s">
        <v>13456</v>
      </c>
      <c r="F7594" s="124" t="s">
        <v>3</v>
      </c>
      <c r="G7594" s="124">
        <v>1643366</v>
      </c>
      <c r="H7594" s="124"/>
      <c r="I7594" s="128" t="s">
        <v>15341</v>
      </c>
      <c r="J7594" s="124"/>
      <c r="K7594" s="124"/>
      <c r="L7594" s="124"/>
      <c r="M7594" s="124"/>
      <c r="N7594" s="193">
        <v>0</v>
      </c>
      <c r="O7594" s="193">
        <v>116095.42</v>
      </c>
      <c r="P7594" s="124" t="s">
        <v>1314</v>
      </c>
    </row>
    <row r="7595" spans="1:16" ht="63.75">
      <c r="A7595" s="257">
        <v>35</v>
      </c>
      <c r="B7595" s="124"/>
      <c r="C7595" s="125" t="s">
        <v>696</v>
      </c>
      <c r="D7595" s="191">
        <v>43307</v>
      </c>
      <c r="E7595" s="124" t="s">
        <v>13457</v>
      </c>
      <c r="F7595" s="124" t="s">
        <v>3</v>
      </c>
      <c r="G7595" s="124">
        <v>1643367</v>
      </c>
      <c r="H7595" s="124"/>
      <c r="I7595" s="128" t="s">
        <v>15342</v>
      </c>
      <c r="J7595" s="124"/>
      <c r="K7595" s="124"/>
      <c r="L7595" s="124"/>
      <c r="M7595" s="124"/>
      <c r="N7595" s="193">
        <v>0</v>
      </c>
      <c r="O7595" s="193">
        <v>310</v>
      </c>
      <c r="P7595" s="124" t="s">
        <v>1314</v>
      </c>
    </row>
    <row r="7596" spans="1:16" ht="51">
      <c r="A7596" s="257">
        <v>86</v>
      </c>
      <c r="B7596" s="124"/>
      <c r="C7596" s="125" t="s">
        <v>710</v>
      </c>
      <c r="D7596" s="191">
        <v>43307</v>
      </c>
      <c r="E7596" s="124" t="s">
        <v>13458</v>
      </c>
      <c r="F7596" s="124" t="s">
        <v>3</v>
      </c>
      <c r="G7596" s="124">
        <v>1643369</v>
      </c>
      <c r="H7596" s="124"/>
      <c r="I7596" s="128" t="s">
        <v>15343</v>
      </c>
      <c r="J7596" s="124"/>
      <c r="K7596" s="124"/>
      <c r="L7596" s="124"/>
      <c r="M7596" s="124"/>
      <c r="N7596" s="193">
        <v>0</v>
      </c>
      <c r="O7596" s="193">
        <v>59265.130000000005</v>
      </c>
      <c r="P7596" s="124" t="s">
        <v>1314</v>
      </c>
    </row>
    <row r="7597" spans="1:16" ht="51">
      <c r="A7597" s="257">
        <v>86</v>
      </c>
      <c r="B7597" s="124"/>
      <c r="C7597" s="125" t="s">
        <v>710</v>
      </c>
      <c r="D7597" s="191">
        <v>43307</v>
      </c>
      <c r="E7597" s="124" t="s">
        <v>13459</v>
      </c>
      <c r="F7597" s="124" t="s">
        <v>3</v>
      </c>
      <c r="G7597" s="124">
        <v>1643370</v>
      </c>
      <c r="H7597" s="124"/>
      <c r="I7597" s="128" t="s">
        <v>15344</v>
      </c>
      <c r="J7597" s="124"/>
      <c r="K7597" s="124"/>
      <c r="L7597" s="124"/>
      <c r="M7597" s="124"/>
      <c r="N7597" s="193">
        <v>0</v>
      </c>
      <c r="O7597" s="193">
        <v>28229.02</v>
      </c>
      <c r="P7597" s="124" t="s">
        <v>1314</v>
      </c>
    </row>
    <row r="7598" spans="1:16" ht="51">
      <c r="A7598" s="257">
        <v>86</v>
      </c>
      <c r="B7598" s="124"/>
      <c r="C7598" s="125" t="s">
        <v>710</v>
      </c>
      <c r="D7598" s="191">
        <v>43307</v>
      </c>
      <c r="E7598" s="124" t="s">
        <v>13460</v>
      </c>
      <c r="F7598" s="124" t="s">
        <v>3</v>
      </c>
      <c r="G7598" s="124">
        <v>1643371</v>
      </c>
      <c r="H7598" s="124"/>
      <c r="I7598" s="128" t="s">
        <v>15345</v>
      </c>
      <c r="J7598" s="124"/>
      <c r="K7598" s="124"/>
      <c r="L7598" s="124"/>
      <c r="M7598" s="124"/>
      <c r="N7598" s="193">
        <v>0</v>
      </c>
      <c r="O7598" s="193">
        <v>1980</v>
      </c>
      <c r="P7598" s="124" t="s">
        <v>1314</v>
      </c>
    </row>
    <row r="7599" spans="1:16" ht="51">
      <c r="A7599" s="257">
        <v>86</v>
      </c>
      <c r="B7599" s="124"/>
      <c r="C7599" s="125" t="s">
        <v>710</v>
      </c>
      <c r="D7599" s="191">
        <v>43307</v>
      </c>
      <c r="E7599" s="124" t="s">
        <v>13461</v>
      </c>
      <c r="F7599" s="124" t="s">
        <v>3</v>
      </c>
      <c r="G7599" s="124">
        <v>1643372</v>
      </c>
      <c r="H7599" s="124"/>
      <c r="I7599" s="128" t="s">
        <v>15346</v>
      </c>
      <c r="J7599" s="124"/>
      <c r="K7599" s="124"/>
      <c r="L7599" s="124"/>
      <c r="M7599" s="124"/>
      <c r="N7599" s="193">
        <v>0</v>
      </c>
      <c r="O7599" s="193">
        <v>135</v>
      </c>
      <c r="P7599" s="124" t="s">
        <v>1314</v>
      </c>
    </row>
    <row r="7600" spans="1:16" ht="51">
      <c r="A7600" s="257">
        <v>86</v>
      </c>
      <c r="B7600" s="124"/>
      <c r="C7600" s="125" t="s">
        <v>710</v>
      </c>
      <c r="D7600" s="191">
        <v>43307</v>
      </c>
      <c r="E7600" s="124" t="s">
        <v>13462</v>
      </c>
      <c r="F7600" s="124" t="s">
        <v>3</v>
      </c>
      <c r="G7600" s="124">
        <v>1643373</v>
      </c>
      <c r="H7600" s="124"/>
      <c r="I7600" s="128" t="s">
        <v>15347</v>
      </c>
      <c r="J7600" s="124"/>
      <c r="K7600" s="124"/>
      <c r="L7600" s="124"/>
      <c r="M7600" s="124"/>
      <c r="N7600" s="193">
        <v>0</v>
      </c>
      <c r="O7600" s="193">
        <v>252</v>
      </c>
      <c r="P7600" s="124" t="s">
        <v>1314</v>
      </c>
    </row>
    <row r="7601" spans="1:16" ht="51">
      <c r="A7601" s="257">
        <v>86</v>
      </c>
      <c r="B7601" s="124"/>
      <c r="C7601" s="125" t="s">
        <v>710</v>
      </c>
      <c r="D7601" s="191">
        <v>43307</v>
      </c>
      <c r="E7601" s="124" t="s">
        <v>13463</v>
      </c>
      <c r="F7601" s="124" t="s">
        <v>3</v>
      </c>
      <c r="G7601" s="124">
        <v>1643376</v>
      </c>
      <c r="H7601" s="124"/>
      <c r="I7601" s="128" t="s">
        <v>15348</v>
      </c>
      <c r="J7601" s="124"/>
      <c r="K7601" s="124"/>
      <c r="L7601" s="124"/>
      <c r="M7601" s="124"/>
      <c r="N7601" s="193">
        <v>0</v>
      </c>
      <c r="O7601" s="193">
        <v>10000</v>
      </c>
      <c r="P7601" s="124" t="s">
        <v>1314</v>
      </c>
    </row>
    <row r="7602" spans="1:16" ht="51">
      <c r="A7602" s="257">
        <v>86</v>
      </c>
      <c r="B7602" s="124"/>
      <c r="C7602" s="125" t="s">
        <v>710</v>
      </c>
      <c r="D7602" s="191">
        <v>43307</v>
      </c>
      <c r="E7602" s="124" t="s">
        <v>13464</v>
      </c>
      <c r="F7602" s="124" t="s">
        <v>3</v>
      </c>
      <c r="G7602" s="124">
        <v>1643378</v>
      </c>
      <c r="H7602" s="124"/>
      <c r="I7602" s="128" t="s">
        <v>15349</v>
      </c>
      <c r="J7602" s="124"/>
      <c r="K7602" s="124"/>
      <c r="L7602" s="124"/>
      <c r="M7602" s="124"/>
      <c r="N7602" s="193">
        <v>0</v>
      </c>
      <c r="O7602" s="193">
        <v>25470.670000000002</v>
      </c>
      <c r="P7602" s="124" t="s">
        <v>1314</v>
      </c>
    </row>
    <row r="7603" spans="1:16" ht="51">
      <c r="A7603" s="257">
        <v>86</v>
      </c>
      <c r="B7603" s="124"/>
      <c r="C7603" s="125" t="s">
        <v>710</v>
      </c>
      <c r="D7603" s="191">
        <v>43307</v>
      </c>
      <c r="E7603" s="124" t="s">
        <v>13465</v>
      </c>
      <c r="F7603" s="124" t="s">
        <v>3</v>
      </c>
      <c r="G7603" s="124">
        <v>1643379</v>
      </c>
      <c r="H7603" s="124"/>
      <c r="I7603" s="128" t="s">
        <v>15350</v>
      </c>
      <c r="J7603" s="124"/>
      <c r="K7603" s="124"/>
      <c r="L7603" s="124"/>
      <c r="M7603" s="124"/>
      <c r="N7603" s="193">
        <v>0</v>
      </c>
      <c r="O7603" s="193">
        <v>5130</v>
      </c>
      <c r="P7603" s="124" t="s">
        <v>1314</v>
      </c>
    </row>
    <row r="7604" spans="1:16" ht="51">
      <c r="A7604" s="257">
        <v>86</v>
      </c>
      <c r="B7604" s="124"/>
      <c r="C7604" s="125" t="s">
        <v>710</v>
      </c>
      <c r="D7604" s="191">
        <v>43307</v>
      </c>
      <c r="E7604" s="124" t="s">
        <v>13466</v>
      </c>
      <c r="F7604" s="124" t="s">
        <v>3</v>
      </c>
      <c r="G7604" s="124">
        <v>1643380</v>
      </c>
      <c r="H7604" s="124"/>
      <c r="I7604" s="128" t="s">
        <v>15351</v>
      </c>
      <c r="J7604" s="124"/>
      <c r="K7604" s="124"/>
      <c r="L7604" s="124"/>
      <c r="M7604" s="124"/>
      <c r="N7604" s="193">
        <v>0</v>
      </c>
      <c r="O7604" s="193">
        <v>1370</v>
      </c>
      <c r="P7604" s="124" t="s">
        <v>1314</v>
      </c>
    </row>
    <row r="7605" spans="1:16" ht="51">
      <c r="A7605" s="257">
        <v>86</v>
      </c>
      <c r="B7605" s="124"/>
      <c r="C7605" s="125" t="s">
        <v>710</v>
      </c>
      <c r="D7605" s="191">
        <v>43307</v>
      </c>
      <c r="E7605" s="124" t="s">
        <v>13467</v>
      </c>
      <c r="F7605" s="124" t="s">
        <v>3</v>
      </c>
      <c r="G7605" s="124">
        <v>1643382</v>
      </c>
      <c r="H7605" s="124"/>
      <c r="I7605" s="128" t="s">
        <v>15352</v>
      </c>
      <c r="J7605" s="124"/>
      <c r="K7605" s="124"/>
      <c r="L7605" s="124"/>
      <c r="M7605" s="124"/>
      <c r="N7605" s="193">
        <v>0</v>
      </c>
      <c r="O7605" s="193">
        <v>4556</v>
      </c>
      <c r="P7605" s="124" t="s">
        <v>1314</v>
      </c>
    </row>
    <row r="7606" spans="1:16" ht="51">
      <c r="A7606" s="257">
        <v>86</v>
      </c>
      <c r="B7606" s="124"/>
      <c r="C7606" s="125" t="s">
        <v>710</v>
      </c>
      <c r="D7606" s="191">
        <v>43307</v>
      </c>
      <c r="E7606" s="124" t="s">
        <v>13468</v>
      </c>
      <c r="F7606" s="124" t="s">
        <v>3</v>
      </c>
      <c r="G7606" s="124">
        <v>1643384</v>
      </c>
      <c r="H7606" s="124"/>
      <c r="I7606" s="128" t="s">
        <v>15353</v>
      </c>
      <c r="J7606" s="124"/>
      <c r="K7606" s="124"/>
      <c r="L7606" s="124"/>
      <c r="M7606" s="124"/>
      <c r="N7606" s="193">
        <v>0</v>
      </c>
      <c r="O7606" s="193">
        <v>4509.7300000000005</v>
      </c>
      <c r="P7606" s="124" t="s">
        <v>1314</v>
      </c>
    </row>
    <row r="7607" spans="1:16" ht="51">
      <c r="A7607" s="257">
        <v>86</v>
      </c>
      <c r="B7607" s="124"/>
      <c r="C7607" s="125" t="s">
        <v>710</v>
      </c>
      <c r="D7607" s="191">
        <v>43307</v>
      </c>
      <c r="E7607" s="124" t="s">
        <v>13469</v>
      </c>
      <c r="F7607" s="124" t="s">
        <v>3</v>
      </c>
      <c r="G7607" s="124">
        <v>1643385</v>
      </c>
      <c r="H7607" s="124"/>
      <c r="I7607" s="128" t="s">
        <v>15354</v>
      </c>
      <c r="J7607" s="124"/>
      <c r="K7607" s="124"/>
      <c r="L7607" s="124"/>
      <c r="M7607" s="124"/>
      <c r="N7607" s="193">
        <v>0</v>
      </c>
      <c r="O7607" s="193">
        <v>4.6399999999999997</v>
      </c>
      <c r="P7607" s="124" t="s">
        <v>1314</v>
      </c>
    </row>
    <row r="7608" spans="1:16" ht="51">
      <c r="A7608" s="257">
        <v>86</v>
      </c>
      <c r="B7608" s="124"/>
      <c r="C7608" s="125" t="s">
        <v>710</v>
      </c>
      <c r="D7608" s="191">
        <v>43307</v>
      </c>
      <c r="E7608" s="124" t="s">
        <v>13470</v>
      </c>
      <c r="F7608" s="124" t="s">
        <v>3</v>
      </c>
      <c r="G7608" s="124">
        <v>1643387</v>
      </c>
      <c r="H7608" s="124"/>
      <c r="I7608" s="128" t="s">
        <v>15355</v>
      </c>
      <c r="J7608" s="124"/>
      <c r="K7608" s="124"/>
      <c r="L7608" s="124"/>
      <c r="M7608" s="124"/>
      <c r="N7608" s="193">
        <v>0</v>
      </c>
      <c r="O7608" s="193">
        <v>194.17000000000002</v>
      </c>
      <c r="P7608" s="124" t="s">
        <v>1314</v>
      </c>
    </row>
    <row r="7609" spans="1:16" ht="63.75">
      <c r="A7609" s="257">
        <v>660</v>
      </c>
      <c r="B7609" s="124"/>
      <c r="C7609" s="125" t="s">
        <v>233</v>
      </c>
      <c r="D7609" s="191">
        <v>43307</v>
      </c>
      <c r="E7609" s="124" t="s">
        <v>13471</v>
      </c>
      <c r="F7609" s="124" t="s">
        <v>3</v>
      </c>
      <c r="G7609" s="124">
        <v>1643301</v>
      </c>
      <c r="H7609" s="124"/>
      <c r="I7609" s="128" t="s">
        <v>15356</v>
      </c>
      <c r="J7609" s="124"/>
      <c r="K7609" s="124"/>
      <c r="L7609" s="124"/>
      <c r="M7609" s="124"/>
      <c r="N7609" s="193">
        <v>0</v>
      </c>
      <c r="O7609" s="193">
        <v>638.80000000000007</v>
      </c>
      <c r="P7609" s="124" t="s">
        <v>1314</v>
      </c>
    </row>
    <row r="7610" spans="1:16" ht="51">
      <c r="A7610" s="257">
        <v>660</v>
      </c>
      <c r="B7610" s="124"/>
      <c r="C7610" s="125" t="s">
        <v>233</v>
      </c>
      <c r="D7610" s="191">
        <v>43307</v>
      </c>
      <c r="E7610" s="124" t="s">
        <v>13472</v>
      </c>
      <c r="F7610" s="124" t="s">
        <v>3</v>
      </c>
      <c r="G7610" s="124">
        <v>1643302</v>
      </c>
      <c r="H7610" s="124"/>
      <c r="I7610" s="128" t="s">
        <v>15357</v>
      </c>
      <c r="J7610" s="124"/>
      <c r="K7610" s="124"/>
      <c r="L7610" s="124"/>
      <c r="M7610" s="124"/>
      <c r="N7610" s="193">
        <v>0</v>
      </c>
      <c r="O7610" s="193">
        <v>774</v>
      </c>
      <c r="P7610" s="124" t="s">
        <v>1314</v>
      </c>
    </row>
    <row r="7611" spans="1:16" ht="63.75">
      <c r="A7611" s="257">
        <v>660</v>
      </c>
      <c r="B7611" s="124"/>
      <c r="C7611" s="125" t="s">
        <v>233</v>
      </c>
      <c r="D7611" s="191">
        <v>43307</v>
      </c>
      <c r="E7611" s="124" t="s">
        <v>13473</v>
      </c>
      <c r="F7611" s="124" t="s">
        <v>3</v>
      </c>
      <c r="G7611" s="124">
        <v>1643305</v>
      </c>
      <c r="H7611" s="124"/>
      <c r="I7611" s="128" t="s">
        <v>15358</v>
      </c>
      <c r="J7611" s="124"/>
      <c r="K7611" s="124"/>
      <c r="L7611" s="124"/>
      <c r="M7611" s="124"/>
      <c r="N7611" s="193">
        <v>0</v>
      </c>
      <c r="O7611" s="193">
        <v>2291.96</v>
      </c>
      <c r="P7611" s="124" t="s">
        <v>1314</v>
      </c>
    </row>
    <row r="7612" spans="1:16" ht="63.75">
      <c r="A7612" s="257">
        <v>253</v>
      </c>
      <c r="B7612" s="124"/>
      <c r="C7612" s="125" t="s">
        <v>778</v>
      </c>
      <c r="D7612" s="191">
        <v>43307</v>
      </c>
      <c r="E7612" s="124" t="s">
        <v>13474</v>
      </c>
      <c r="F7612" s="124" t="s">
        <v>3</v>
      </c>
      <c r="G7612" s="124">
        <v>1643329</v>
      </c>
      <c r="H7612" s="124"/>
      <c r="I7612" s="128" t="s">
        <v>15359</v>
      </c>
      <c r="J7612" s="124"/>
      <c r="K7612" s="124"/>
      <c r="L7612" s="124"/>
      <c r="M7612" s="124"/>
      <c r="N7612" s="193">
        <v>0</v>
      </c>
      <c r="O7612" s="193">
        <v>921227.28</v>
      </c>
      <c r="P7612" s="124" t="s">
        <v>1314</v>
      </c>
    </row>
    <row r="7613" spans="1:16" ht="63.75">
      <c r="A7613" s="257">
        <v>253</v>
      </c>
      <c r="B7613" s="124"/>
      <c r="C7613" s="125" t="s">
        <v>778</v>
      </c>
      <c r="D7613" s="191">
        <v>43307</v>
      </c>
      <c r="E7613" s="124" t="s">
        <v>13475</v>
      </c>
      <c r="F7613" s="124" t="s">
        <v>3</v>
      </c>
      <c r="G7613" s="124">
        <v>1643330</v>
      </c>
      <c r="H7613" s="124"/>
      <c r="I7613" s="128" t="s">
        <v>15360</v>
      </c>
      <c r="J7613" s="124"/>
      <c r="K7613" s="124"/>
      <c r="L7613" s="124"/>
      <c r="M7613" s="124"/>
      <c r="N7613" s="193">
        <v>0</v>
      </c>
      <c r="O7613" s="193">
        <v>470080</v>
      </c>
      <c r="P7613" s="124" t="s">
        <v>1314</v>
      </c>
    </row>
    <row r="7614" spans="1:16" ht="38.25">
      <c r="A7614" s="257">
        <v>254</v>
      </c>
      <c r="B7614" s="124"/>
      <c r="C7614" s="125" t="s">
        <v>779</v>
      </c>
      <c r="D7614" s="191">
        <v>43307</v>
      </c>
      <c r="E7614" s="124" t="s">
        <v>13476</v>
      </c>
      <c r="F7614" s="124" t="s">
        <v>3</v>
      </c>
      <c r="G7614" s="124">
        <v>1643339</v>
      </c>
      <c r="H7614" s="124"/>
      <c r="I7614" s="128" t="s">
        <v>15361</v>
      </c>
      <c r="J7614" s="124"/>
      <c r="K7614" s="124"/>
      <c r="L7614" s="124"/>
      <c r="M7614" s="124"/>
      <c r="N7614" s="193">
        <v>0</v>
      </c>
      <c r="O7614" s="193">
        <v>87.98</v>
      </c>
      <c r="P7614" s="124" t="s">
        <v>1314</v>
      </c>
    </row>
    <row r="7615" spans="1:16" ht="38.25">
      <c r="A7615" s="257">
        <v>254</v>
      </c>
      <c r="B7615" s="124"/>
      <c r="C7615" s="125" t="s">
        <v>779</v>
      </c>
      <c r="D7615" s="191">
        <v>43307</v>
      </c>
      <c r="E7615" s="124" t="s">
        <v>13477</v>
      </c>
      <c r="F7615" s="124" t="s">
        <v>3</v>
      </c>
      <c r="G7615" s="124">
        <v>1643341</v>
      </c>
      <c r="H7615" s="124"/>
      <c r="I7615" s="128" t="s">
        <v>15362</v>
      </c>
      <c r="J7615" s="124"/>
      <c r="K7615" s="124"/>
      <c r="L7615" s="124"/>
      <c r="M7615" s="124"/>
      <c r="N7615" s="193">
        <v>0</v>
      </c>
      <c r="O7615" s="193">
        <v>1269.93</v>
      </c>
      <c r="P7615" s="124" t="s">
        <v>1314</v>
      </c>
    </row>
    <row r="7616" spans="1:16" ht="76.5">
      <c r="A7616" s="257">
        <v>375</v>
      </c>
      <c r="B7616" s="124"/>
      <c r="C7616" s="125" t="s">
        <v>1271</v>
      </c>
      <c r="D7616" s="191">
        <v>43307</v>
      </c>
      <c r="E7616" s="124" t="s">
        <v>13478</v>
      </c>
      <c r="F7616" s="124" t="s">
        <v>3</v>
      </c>
      <c r="G7616" s="124">
        <v>1643356</v>
      </c>
      <c r="H7616" s="124"/>
      <c r="I7616" s="128" t="s">
        <v>15363</v>
      </c>
      <c r="J7616" s="124"/>
      <c r="K7616" s="124"/>
      <c r="L7616" s="124"/>
      <c r="M7616" s="124"/>
      <c r="N7616" s="193">
        <v>0</v>
      </c>
      <c r="O7616" s="193">
        <v>7466.42</v>
      </c>
      <c r="P7616" s="124" t="s">
        <v>1314</v>
      </c>
    </row>
    <row r="7617" spans="1:16" ht="63.75">
      <c r="A7617" s="257">
        <v>25</v>
      </c>
      <c r="B7617" s="124"/>
      <c r="C7617" s="125" t="s">
        <v>694</v>
      </c>
      <c r="D7617" s="191">
        <v>43307</v>
      </c>
      <c r="E7617" s="124" t="s">
        <v>13479</v>
      </c>
      <c r="F7617" s="124" t="s">
        <v>3</v>
      </c>
      <c r="G7617" s="124">
        <v>1643358</v>
      </c>
      <c r="H7617" s="124"/>
      <c r="I7617" s="128" t="s">
        <v>15364</v>
      </c>
      <c r="J7617" s="124"/>
      <c r="K7617" s="124"/>
      <c r="L7617" s="124"/>
      <c r="M7617" s="124"/>
      <c r="N7617" s="193">
        <v>0</v>
      </c>
      <c r="O7617" s="193">
        <v>324114.61</v>
      </c>
      <c r="P7617" s="124" t="s">
        <v>1314</v>
      </c>
    </row>
    <row r="7618" spans="1:16" ht="63.75">
      <c r="A7618" s="257">
        <v>287</v>
      </c>
      <c r="B7618" s="124"/>
      <c r="C7618" s="125" t="s">
        <v>790</v>
      </c>
      <c r="D7618" s="191">
        <v>43307</v>
      </c>
      <c r="E7618" s="124" t="s">
        <v>13480</v>
      </c>
      <c r="F7618" s="124" t="s">
        <v>3</v>
      </c>
      <c r="G7618" s="124">
        <v>1643429</v>
      </c>
      <c r="H7618" s="124"/>
      <c r="I7618" s="128" t="s">
        <v>15365</v>
      </c>
      <c r="J7618" s="124"/>
      <c r="K7618" s="124"/>
      <c r="L7618" s="124"/>
      <c r="M7618" s="124"/>
      <c r="N7618" s="193">
        <v>0</v>
      </c>
      <c r="O7618" s="193">
        <v>296382.81</v>
      </c>
      <c r="P7618" s="124" t="s">
        <v>1314</v>
      </c>
    </row>
    <row r="7619" spans="1:16" ht="51">
      <c r="A7619" s="257">
        <v>287</v>
      </c>
      <c r="B7619" s="124"/>
      <c r="C7619" s="125" t="s">
        <v>790</v>
      </c>
      <c r="D7619" s="191">
        <v>43307</v>
      </c>
      <c r="E7619" s="124" t="s">
        <v>13481</v>
      </c>
      <c r="F7619" s="124" t="s">
        <v>3</v>
      </c>
      <c r="G7619" s="124">
        <v>1643430</v>
      </c>
      <c r="H7619" s="124"/>
      <c r="I7619" s="128" t="s">
        <v>15366</v>
      </c>
      <c r="J7619" s="124"/>
      <c r="K7619" s="124"/>
      <c r="L7619" s="124"/>
      <c r="M7619" s="124"/>
      <c r="N7619" s="193">
        <v>0</v>
      </c>
      <c r="O7619" s="193">
        <v>114019.5</v>
      </c>
      <c r="P7619" s="124" t="s">
        <v>1314</v>
      </c>
    </row>
    <row r="7620" spans="1:16" ht="63.75">
      <c r="A7620" s="257">
        <v>287</v>
      </c>
      <c r="B7620" s="124"/>
      <c r="C7620" s="125" t="s">
        <v>790</v>
      </c>
      <c r="D7620" s="191">
        <v>43307</v>
      </c>
      <c r="E7620" s="124" t="s">
        <v>13482</v>
      </c>
      <c r="F7620" s="124" t="s">
        <v>3</v>
      </c>
      <c r="G7620" s="124">
        <v>1643431</v>
      </c>
      <c r="H7620" s="124"/>
      <c r="I7620" s="128" t="s">
        <v>15367</v>
      </c>
      <c r="J7620" s="124"/>
      <c r="K7620" s="124"/>
      <c r="L7620" s="124"/>
      <c r="M7620" s="124"/>
      <c r="N7620" s="193">
        <v>0</v>
      </c>
      <c r="O7620" s="193">
        <v>170672.45</v>
      </c>
      <c r="P7620" s="124" t="s">
        <v>1314</v>
      </c>
    </row>
    <row r="7621" spans="1:16" ht="51">
      <c r="A7621" s="257">
        <v>86</v>
      </c>
      <c r="B7621" s="124"/>
      <c r="C7621" s="125" t="s">
        <v>710</v>
      </c>
      <c r="D7621" s="191">
        <v>43307</v>
      </c>
      <c r="E7621" s="124" t="s">
        <v>13483</v>
      </c>
      <c r="F7621" s="124" t="s">
        <v>3</v>
      </c>
      <c r="G7621" s="124">
        <v>1643390</v>
      </c>
      <c r="H7621" s="124"/>
      <c r="I7621" s="128" t="s">
        <v>15368</v>
      </c>
      <c r="J7621" s="124"/>
      <c r="K7621" s="124"/>
      <c r="L7621" s="124"/>
      <c r="M7621" s="124"/>
      <c r="N7621" s="193">
        <v>0</v>
      </c>
      <c r="O7621" s="193">
        <v>194.1</v>
      </c>
      <c r="P7621" s="124" t="s">
        <v>1314</v>
      </c>
    </row>
    <row r="7622" spans="1:16" ht="51">
      <c r="A7622" s="257">
        <v>86</v>
      </c>
      <c r="B7622" s="124"/>
      <c r="C7622" s="125" t="s">
        <v>710</v>
      </c>
      <c r="D7622" s="191">
        <v>43307</v>
      </c>
      <c r="E7622" s="124" t="s">
        <v>13484</v>
      </c>
      <c r="F7622" s="124" t="s">
        <v>3</v>
      </c>
      <c r="G7622" s="124">
        <v>1643391</v>
      </c>
      <c r="H7622" s="124"/>
      <c r="I7622" s="128" t="s">
        <v>15369</v>
      </c>
      <c r="J7622" s="124"/>
      <c r="K7622" s="124"/>
      <c r="L7622" s="124"/>
      <c r="M7622" s="124"/>
      <c r="N7622" s="193">
        <v>0</v>
      </c>
      <c r="O7622" s="193">
        <v>1080</v>
      </c>
      <c r="P7622" s="124" t="s">
        <v>1314</v>
      </c>
    </row>
    <row r="7623" spans="1:16" ht="51">
      <c r="A7623" s="257">
        <v>86</v>
      </c>
      <c r="B7623" s="124"/>
      <c r="C7623" s="125" t="s">
        <v>710</v>
      </c>
      <c r="D7623" s="191">
        <v>43307</v>
      </c>
      <c r="E7623" s="124" t="s">
        <v>13485</v>
      </c>
      <c r="F7623" s="124" t="s">
        <v>3</v>
      </c>
      <c r="G7623" s="124">
        <v>1643393</v>
      </c>
      <c r="H7623" s="124"/>
      <c r="I7623" s="128" t="s">
        <v>15370</v>
      </c>
      <c r="J7623" s="124"/>
      <c r="K7623" s="124"/>
      <c r="L7623" s="124"/>
      <c r="M7623" s="124"/>
      <c r="N7623" s="193">
        <v>0</v>
      </c>
      <c r="O7623" s="193">
        <v>140.5</v>
      </c>
      <c r="P7623" s="124" t="s">
        <v>1314</v>
      </c>
    </row>
    <row r="7624" spans="1:16" ht="51">
      <c r="A7624" s="257">
        <v>201</v>
      </c>
      <c r="B7624" s="124"/>
      <c r="C7624" s="125" t="s">
        <v>756</v>
      </c>
      <c r="D7624" s="191">
        <v>43307</v>
      </c>
      <c r="E7624" s="124" t="s">
        <v>13486</v>
      </c>
      <c r="F7624" s="124" t="s">
        <v>3</v>
      </c>
      <c r="G7624" s="124">
        <v>1643394</v>
      </c>
      <c r="H7624" s="124"/>
      <c r="I7624" s="128" t="s">
        <v>15371</v>
      </c>
      <c r="J7624" s="124"/>
      <c r="K7624" s="124"/>
      <c r="L7624" s="124"/>
      <c r="M7624" s="124"/>
      <c r="N7624" s="193">
        <v>0</v>
      </c>
      <c r="O7624" s="193">
        <v>1094</v>
      </c>
      <c r="P7624" s="124" t="s">
        <v>1314</v>
      </c>
    </row>
    <row r="7625" spans="1:16" ht="51">
      <c r="A7625" s="257">
        <v>86</v>
      </c>
      <c r="B7625" s="124"/>
      <c r="C7625" s="125" t="s">
        <v>710</v>
      </c>
      <c r="D7625" s="191">
        <v>43307</v>
      </c>
      <c r="E7625" s="124" t="s">
        <v>13487</v>
      </c>
      <c r="F7625" s="124" t="s">
        <v>3</v>
      </c>
      <c r="G7625" s="124">
        <v>1643395</v>
      </c>
      <c r="H7625" s="124"/>
      <c r="I7625" s="128" t="s">
        <v>15372</v>
      </c>
      <c r="J7625" s="124"/>
      <c r="K7625" s="124"/>
      <c r="L7625" s="124"/>
      <c r="M7625" s="124"/>
      <c r="N7625" s="193">
        <v>0</v>
      </c>
      <c r="O7625" s="193">
        <v>6.17</v>
      </c>
      <c r="P7625" s="124" t="s">
        <v>1314</v>
      </c>
    </row>
    <row r="7626" spans="1:16" ht="51">
      <c r="A7626" s="257">
        <v>86</v>
      </c>
      <c r="B7626" s="124"/>
      <c r="C7626" s="125" t="s">
        <v>710</v>
      </c>
      <c r="D7626" s="191">
        <v>43307</v>
      </c>
      <c r="E7626" s="124" t="s">
        <v>13488</v>
      </c>
      <c r="F7626" s="124" t="s">
        <v>3</v>
      </c>
      <c r="G7626" s="124">
        <v>1643398</v>
      </c>
      <c r="H7626" s="124"/>
      <c r="I7626" s="128" t="s">
        <v>15373</v>
      </c>
      <c r="J7626" s="124"/>
      <c r="K7626" s="124"/>
      <c r="L7626" s="124"/>
      <c r="M7626" s="124"/>
      <c r="N7626" s="193">
        <v>0</v>
      </c>
      <c r="O7626" s="193">
        <v>738</v>
      </c>
      <c r="P7626" s="124" t="s">
        <v>1314</v>
      </c>
    </row>
    <row r="7627" spans="1:16" ht="63.75">
      <c r="A7627" s="257">
        <v>87</v>
      </c>
      <c r="B7627" s="124"/>
      <c r="C7627" s="125" t="s">
        <v>711</v>
      </c>
      <c r="D7627" s="191">
        <v>43307</v>
      </c>
      <c r="E7627" s="124" t="s">
        <v>13489</v>
      </c>
      <c r="F7627" s="124" t="s">
        <v>3</v>
      </c>
      <c r="G7627" s="124">
        <v>1643400</v>
      </c>
      <c r="H7627" s="124"/>
      <c r="I7627" s="128" t="s">
        <v>15374</v>
      </c>
      <c r="J7627" s="124"/>
      <c r="K7627" s="124"/>
      <c r="L7627" s="124"/>
      <c r="M7627" s="124"/>
      <c r="N7627" s="193">
        <v>0</v>
      </c>
      <c r="O7627" s="193">
        <v>8705.43</v>
      </c>
      <c r="P7627" s="124" t="s">
        <v>1314</v>
      </c>
    </row>
    <row r="7628" spans="1:16" ht="63.75">
      <c r="A7628" s="257">
        <v>574</v>
      </c>
      <c r="B7628" s="124"/>
      <c r="C7628" s="125" t="s">
        <v>850</v>
      </c>
      <c r="D7628" s="191">
        <v>43307</v>
      </c>
      <c r="E7628" s="124" t="s">
        <v>13490</v>
      </c>
      <c r="F7628" s="124" t="s">
        <v>3</v>
      </c>
      <c r="G7628" s="124">
        <v>1643403</v>
      </c>
      <c r="H7628" s="124"/>
      <c r="I7628" s="128" t="s">
        <v>15375</v>
      </c>
      <c r="J7628" s="124"/>
      <c r="K7628" s="124"/>
      <c r="L7628" s="124"/>
      <c r="M7628" s="124"/>
      <c r="N7628" s="193">
        <v>0</v>
      </c>
      <c r="O7628" s="193">
        <v>9369.1</v>
      </c>
      <c r="P7628" s="124" t="s">
        <v>1314</v>
      </c>
    </row>
    <row r="7629" spans="1:16" ht="51">
      <c r="A7629" s="257">
        <v>578</v>
      </c>
      <c r="B7629" s="124"/>
      <c r="C7629" s="125" t="s">
        <v>853</v>
      </c>
      <c r="D7629" s="191">
        <v>43307</v>
      </c>
      <c r="E7629" s="124" t="s">
        <v>13491</v>
      </c>
      <c r="F7629" s="124" t="s">
        <v>3</v>
      </c>
      <c r="G7629" s="124">
        <v>1643426</v>
      </c>
      <c r="H7629" s="124"/>
      <c r="I7629" s="128" t="s">
        <v>15376</v>
      </c>
      <c r="J7629" s="124"/>
      <c r="K7629" s="124"/>
      <c r="L7629" s="124"/>
      <c r="M7629" s="124"/>
      <c r="N7629" s="193">
        <v>0</v>
      </c>
      <c r="O7629" s="193">
        <v>143.78</v>
      </c>
      <c r="P7629" s="124" t="s">
        <v>1314</v>
      </c>
    </row>
    <row r="7630" spans="1:16" ht="51">
      <c r="A7630" s="257">
        <v>578</v>
      </c>
      <c r="B7630" s="124"/>
      <c r="C7630" s="125" t="s">
        <v>853</v>
      </c>
      <c r="D7630" s="191">
        <v>43307</v>
      </c>
      <c r="E7630" s="124" t="s">
        <v>13492</v>
      </c>
      <c r="F7630" s="124" t="s">
        <v>3</v>
      </c>
      <c r="G7630" s="124">
        <v>1643424</v>
      </c>
      <c r="H7630" s="124"/>
      <c r="I7630" s="128" t="s">
        <v>15377</v>
      </c>
      <c r="J7630" s="124"/>
      <c r="K7630" s="124"/>
      <c r="L7630" s="124"/>
      <c r="M7630" s="124"/>
      <c r="N7630" s="193">
        <v>0</v>
      </c>
      <c r="O7630" s="193">
        <v>4894.88</v>
      </c>
      <c r="P7630" s="124" t="s">
        <v>1314</v>
      </c>
    </row>
    <row r="7631" spans="1:16" ht="63.75">
      <c r="A7631" s="257">
        <v>574</v>
      </c>
      <c r="B7631" s="124"/>
      <c r="C7631" s="125" t="s">
        <v>850</v>
      </c>
      <c r="D7631" s="191">
        <v>43307</v>
      </c>
      <c r="E7631" s="124" t="s">
        <v>13493</v>
      </c>
      <c r="F7631" s="124" t="s">
        <v>3</v>
      </c>
      <c r="G7631" s="124">
        <v>1643422</v>
      </c>
      <c r="H7631" s="124"/>
      <c r="I7631" s="128" t="s">
        <v>15378</v>
      </c>
      <c r="J7631" s="124"/>
      <c r="K7631" s="124"/>
      <c r="L7631" s="124"/>
      <c r="M7631" s="124"/>
      <c r="N7631" s="193">
        <v>0</v>
      </c>
      <c r="O7631" s="193">
        <v>4950</v>
      </c>
      <c r="P7631" s="124" t="s">
        <v>1314</v>
      </c>
    </row>
    <row r="7632" spans="1:16" ht="51">
      <c r="A7632" s="257">
        <v>574</v>
      </c>
      <c r="B7632" s="124"/>
      <c r="C7632" s="125" t="s">
        <v>850</v>
      </c>
      <c r="D7632" s="191">
        <v>43307</v>
      </c>
      <c r="E7632" s="124" t="s">
        <v>13494</v>
      </c>
      <c r="F7632" s="124" t="s">
        <v>3</v>
      </c>
      <c r="G7632" s="124">
        <v>1643420</v>
      </c>
      <c r="H7632" s="124"/>
      <c r="I7632" s="128" t="s">
        <v>15379</v>
      </c>
      <c r="J7632" s="124"/>
      <c r="K7632" s="124"/>
      <c r="L7632" s="124"/>
      <c r="M7632" s="124"/>
      <c r="N7632" s="193">
        <v>0</v>
      </c>
      <c r="O7632" s="193">
        <v>775.97</v>
      </c>
      <c r="P7632" s="124" t="s">
        <v>1314</v>
      </c>
    </row>
    <row r="7633" spans="1:16" ht="51">
      <c r="A7633" s="257">
        <v>574</v>
      </c>
      <c r="B7633" s="124"/>
      <c r="C7633" s="125" t="s">
        <v>850</v>
      </c>
      <c r="D7633" s="191">
        <v>43307</v>
      </c>
      <c r="E7633" s="124" t="s">
        <v>13495</v>
      </c>
      <c r="F7633" s="124" t="s">
        <v>3</v>
      </c>
      <c r="G7633" s="124">
        <v>1643415</v>
      </c>
      <c r="H7633" s="124"/>
      <c r="I7633" s="128" t="s">
        <v>15380</v>
      </c>
      <c r="J7633" s="124"/>
      <c r="K7633" s="124"/>
      <c r="L7633" s="124"/>
      <c r="M7633" s="124"/>
      <c r="N7633" s="193">
        <v>0</v>
      </c>
      <c r="O7633" s="193">
        <v>374</v>
      </c>
      <c r="P7633" s="124" t="s">
        <v>1314</v>
      </c>
    </row>
    <row r="7634" spans="1:16" ht="51">
      <c r="A7634" s="257">
        <v>574</v>
      </c>
      <c r="B7634" s="124"/>
      <c r="C7634" s="125" t="s">
        <v>850</v>
      </c>
      <c r="D7634" s="191">
        <v>43307</v>
      </c>
      <c r="E7634" s="124" t="s">
        <v>13496</v>
      </c>
      <c r="F7634" s="124" t="s">
        <v>3</v>
      </c>
      <c r="G7634" s="124">
        <v>1643413</v>
      </c>
      <c r="H7634" s="124"/>
      <c r="I7634" s="128" t="s">
        <v>15381</v>
      </c>
      <c r="J7634" s="124"/>
      <c r="K7634" s="124"/>
      <c r="L7634" s="124"/>
      <c r="M7634" s="124"/>
      <c r="N7634" s="193">
        <v>0</v>
      </c>
      <c r="O7634" s="193">
        <v>17792.07</v>
      </c>
      <c r="P7634" s="124" t="s">
        <v>1314</v>
      </c>
    </row>
    <row r="7635" spans="1:16" ht="51">
      <c r="A7635" s="257">
        <v>574</v>
      </c>
      <c r="B7635" s="124"/>
      <c r="C7635" s="125" t="s">
        <v>850</v>
      </c>
      <c r="D7635" s="191">
        <v>43307</v>
      </c>
      <c r="E7635" s="124" t="s">
        <v>13497</v>
      </c>
      <c r="F7635" s="124" t="s">
        <v>3</v>
      </c>
      <c r="G7635" s="124">
        <v>1643411</v>
      </c>
      <c r="H7635" s="124"/>
      <c r="I7635" s="128" t="s">
        <v>15382</v>
      </c>
      <c r="J7635" s="124"/>
      <c r="K7635" s="124"/>
      <c r="L7635" s="124"/>
      <c r="M7635" s="124"/>
      <c r="N7635" s="193">
        <v>0</v>
      </c>
      <c r="O7635" s="193">
        <v>9.1</v>
      </c>
      <c r="P7635" s="124" t="s">
        <v>1314</v>
      </c>
    </row>
    <row r="7636" spans="1:16" ht="51">
      <c r="A7636" s="257">
        <v>574</v>
      </c>
      <c r="B7636" s="124"/>
      <c r="C7636" s="125" t="s">
        <v>850</v>
      </c>
      <c r="D7636" s="191">
        <v>43307</v>
      </c>
      <c r="E7636" s="124" t="s">
        <v>13498</v>
      </c>
      <c r="F7636" s="124" t="s">
        <v>3</v>
      </c>
      <c r="G7636" s="124">
        <v>1643406</v>
      </c>
      <c r="H7636" s="124"/>
      <c r="I7636" s="128" t="s">
        <v>15383</v>
      </c>
      <c r="J7636" s="124"/>
      <c r="K7636" s="124"/>
      <c r="L7636" s="124"/>
      <c r="M7636" s="124"/>
      <c r="N7636" s="193">
        <v>0</v>
      </c>
      <c r="O7636" s="193">
        <v>23.86</v>
      </c>
      <c r="P7636" s="124" t="s">
        <v>1314</v>
      </c>
    </row>
    <row r="7637" spans="1:16" ht="89.25">
      <c r="A7637" s="257">
        <v>20</v>
      </c>
      <c r="B7637" s="124"/>
      <c r="C7637" s="125" t="s">
        <v>693</v>
      </c>
      <c r="D7637" s="191">
        <v>43307</v>
      </c>
      <c r="E7637" s="124" t="s">
        <v>13499</v>
      </c>
      <c r="F7637" s="124" t="s">
        <v>15</v>
      </c>
      <c r="G7637" s="124">
        <v>5515</v>
      </c>
      <c r="H7637" s="124"/>
      <c r="I7637" s="128" t="s">
        <v>15384</v>
      </c>
      <c r="J7637" s="124"/>
      <c r="K7637" s="124"/>
      <c r="L7637" s="124"/>
      <c r="M7637" s="124"/>
      <c r="N7637" s="193">
        <v>462.22</v>
      </c>
      <c r="O7637" s="193">
        <v>0</v>
      </c>
      <c r="P7637" s="124" t="s">
        <v>1314</v>
      </c>
    </row>
    <row r="7638" spans="1:16" ht="63.75">
      <c r="A7638" s="257" t="s">
        <v>620</v>
      </c>
      <c r="B7638" s="124"/>
      <c r="C7638" s="125" t="s">
        <v>714</v>
      </c>
      <c r="D7638" s="191">
        <v>43307</v>
      </c>
      <c r="E7638" s="124" t="s">
        <v>13500</v>
      </c>
      <c r="F7638" s="124" t="s">
        <v>11</v>
      </c>
      <c r="G7638" s="124">
        <v>10999</v>
      </c>
      <c r="H7638" s="124"/>
      <c r="I7638" s="128" t="s">
        <v>15385</v>
      </c>
      <c r="J7638" s="124"/>
      <c r="K7638" s="124"/>
      <c r="L7638" s="124"/>
      <c r="M7638" s="124"/>
      <c r="N7638" s="193">
        <v>16548.71</v>
      </c>
      <c r="O7638" s="193">
        <v>0</v>
      </c>
      <c r="P7638" s="124" t="s">
        <v>1314</v>
      </c>
    </row>
    <row r="7639" spans="1:16" ht="63.75">
      <c r="A7639" s="257" t="s">
        <v>620</v>
      </c>
      <c r="B7639" s="124"/>
      <c r="C7639" s="125" t="s">
        <v>714</v>
      </c>
      <c r="D7639" s="191">
        <v>43307</v>
      </c>
      <c r="E7639" s="124" t="s">
        <v>13501</v>
      </c>
      <c r="F7639" s="124" t="s">
        <v>11</v>
      </c>
      <c r="G7639" s="124">
        <v>10955</v>
      </c>
      <c r="H7639" s="124"/>
      <c r="I7639" s="128" t="s">
        <v>15386</v>
      </c>
      <c r="J7639" s="124"/>
      <c r="K7639" s="124"/>
      <c r="L7639" s="124"/>
      <c r="M7639" s="124"/>
      <c r="N7639" s="193">
        <v>7138.85</v>
      </c>
      <c r="O7639" s="193">
        <v>0</v>
      </c>
      <c r="P7639" s="124" t="s">
        <v>1314</v>
      </c>
    </row>
    <row r="7640" spans="1:16" ht="89.25">
      <c r="A7640" s="257">
        <v>6</v>
      </c>
      <c r="B7640" s="124"/>
      <c r="C7640" s="125" t="s">
        <v>689</v>
      </c>
      <c r="D7640" s="191">
        <v>43307</v>
      </c>
      <c r="E7640" s="124" t="s">
        <v>13502</v>
      </c>
      <c r="F7640" s="124" t="s">
        <v>15</v>
      </c>
      <c r="G7640" s="124">
        <v>5517</v>
      </c>
      <c r="H7640" s="124"/>
      <c r="I7640" s="128" t="s">
        <v>15387</v>
      </c>
      <c r="J7640" s="124"/>
      <c r="K7640" s="124"/>
      <c r="L7640" s="124"/>
      <c r="M7640" s="124"/>
      <c r="N7640" s="193">
        <v>271.99</v>
      </c>
      <c r="O7640" s="193">
        <v>0</v>
      </c>
      <c r="P7640" s="124" t="s">
        <v>1314</v>
      </c>
    </row>
    <row r="7641" spans="1:16" ht="63.75">
      <c r="A7641" s="257" t="s">
        <v>620</v>
      </c>
      <c r="B7641" s="124"/>
      <c r="C7641" s="125" t="s">
        <v>714</v>
      </c>
      <c r="D7641" s="191">
        <v>43307</v>
      </c>
      <c r="E7641" s="124" t="s">
        <v>13503</v>
      </c>
      <c r="F7641" s="124" t="s">
        <v>11</v>
      </c>
      <c r="G7641" s="124">
        <v>11000</v>
      </c>
      <c r="H7641" s="124"/>
      <c r="I7641" s="128" t="s">
        <v>15388</v>
      </c>
      <c r="J7641" s="124"/>
      <c r="K7641" s="124"/>
      <c r="L7641" s="124"/>
      <c r="M7641" s="124"/>
      <c r="N7641" s="193">
        <v>5430.85</v>
      </c>
      <c r="O7641" s="193">
        <v>0</v>
      </c>
      <c r="P7641" s="124" t="s">
        <v>1314</v>
      </c>
    </row>
    <row r="7642" spans="1:16" ht="63.75">
      <c r="A7642" s="257">
        <v>41</v>
      </c>
      <c r="B7642" s="124"/>
      <c r="C7642" s="125" t="s">
        <v>697</v>
      </c>
      <c r="D7642" s="191">
        <v>43307</v>
      </c>
      <c r="E7642" s="124" t="s">
        <v>13504</v>
      </c>
      <c r="F7642" s="124" t="s">
        <v>1256</v>
      </c>
      <c r="G7642" s="124">
        <v>179585</v>
      </c>
      <c r="H7642" s="124"/>
      <c r="I7642" s="128" t="s">
        <v>15389</v>
      </c>
      <c r="J7642" s="124"/>
      <c r="K7642" s="124"/>
      <c r="L7642" s="124"/>
      <c r="M7642" s="124"/>
      <c r="N7642" s="193">
        <v>0</v>
      </c>
      <c r="O7642" s="193">
        <v>707832</v>
      </c>
      <c r="P7642" s="124" t="s">
        <v>1314</v>
      </c>
    </row>
    <row r="7643" spans="1:16" ht="63.75">
      <c r="A7643" s="257">
        <v>41</v>
      </c>
      <c r="B7643" s="124"/>
      <c r="C7643" s="125" t="s">
        <v>697</v>
      </c>
      <c r="D7643" s="191">
        <v>43307</v>
      </c>
      <c r="E7643" s="124" t="s">
        <v>13504</v>
      </c>
      <c r="F7643" s="124" t="s">
        <v>1256</v>
      </c>
      <c r="G7643" s="124">
        <v>179603</v>
      </c>
      <c r="H7643" s="124"/>
      <c r="I7643" s="128" t="s">
        <v>15390</v>
      </c>
      <c r="J7643" s="124"/>
      <c r="K7643" s="124"/>
      <c r="L7643" s="124"/>
      <c r="M7643" s="124"/>
      <c r="N7643" s="193">
        <v>0</v>
      </c>
      <c r="O7643" s="193">
        <v>48546</v>
      </c>
      <c r="P7643" s="124" t="s">
        <v>1314</v>
      </c>
    </row>
    <row r="7644" spans="1:16" ht="63.75">
      <c r="A7644" s="257">
        <v>41</v>
      </c>
      <c r="B7644" s="124"/>
      <c r="C7644" s="125" t="s">
        <v>697</v>
      </c>
      <c r="D7644" s="191">
        <v>43307</v>
      </c>
      <c r="E7644" s="124" t="s">
        <v>13504</v>
      </c>
      <c r="F7644" s="124" t="s">
        <v>1256</v>
      </c>
      <c r="G7644" s="124">
        <v>179646</v>
      </c>
      <c r="H7644" s="124"/>
      <c r="I7644" s="128" t="s">
        <v>15391</v>
      </c>
      <c r="J7644" s="124"/>
      <c r="K7644" s="124"/>
      <c r="L7644" s="124"/>
      <c r="M7644" s="124"/>
      <c r="N7644" s="193">
        <v>0</v>
      </c>
      <c r="O7644" s="193">
        <v>17226</v>
      </c>
      <c r="P7644" s="124" t="s">
        <v>1314</v>
      </c>
    </row>
    <row r="7645" spans="1:16" ht="63.75">
      <c r="A7645" s="257">
        <v>41</v>
      </c>
      <c r="B7645" s="124"/>
      <c r="C7645" s="125" t="s">
        <v>697</v>
      </c>
      <c r="D7645" s="191">
        <v>43307</v>
      </c>
      <c r="E7645" s="124" t="s">
        <v>13504</v>
      </c>
      <c r="F7645" s="124" t="s">
        <v>1256</v>
      </c>
      <c r="G7645" s="124">
        <v>179602</v>
      </c>
      <c r="H7645" s="124"/>
      <c r="I7645" s="128" t="s">
        <v>15392</v>
      </c>
      <c r="J7645" s="124"/>
      <c r="K7645" s="124"/>
      <c r="L7645" s="124"/>
      <c r="M7645" s="124"/>
      <c r="N7645" s="193">
        <v>0</v>
      </c>
      <c r="O7645" s="193">
        <v>12528</v>
      </c>
      <c r="P7645" s="124" t="s">
        <v>1314</v>
      </c>
    </row>
    <row r="7646" spans="1:16" ht="63.75">
      <c r="A7646" s="257">
        <v>41</v>
      </c>
      <c r="B7646" s="124"/>
      <c r="C7646" s="125" t="s">
        <v>697</v>
      </c>
      <c r="D7646" s="191">
        <v>43307</v>
      </c>
      <c r="E7646" s="124" t="s">
        <v>13504</v>
      </c>
      <c r="F7646" s="124" t="s">
        <v>1256</v>
      </c>
      <c r="G7646" s="124">
        <v>179616</v>
      </c>
      <c r="H7646" s="124"/>
      <c r="I7646" s="128" t="s">
        <v>15393</v>
      </c>
      <c r="J7646" s="124"/>
      <c r="K7646" s="124"/>
      <c r="L7646" s="124"/>
      <c r="M7646" s="124"/>
      <c r="N7646" s="193">
        <v>0</v>
      </c>
      <c r="O7646" s="193">
        <v>468234</v>
      </c>
      <c r="P7646" s="124" t="s">
        <v>1314</v>
      </c>
    </row>
    <row r="7647" spans="1:16" ht="63.75">
      <c r="A7647" s="257">
        <v>41</v>
      </c>
      <c r="B7647" s="124"/>
      <c r="C7647" s="125" t="s">
        <v>697</v>
      </c>
      <c r="D7647" s="191">
        <v>43307</v>
      </c>
      <c r="E7647" s="124" t="s">
        <v>13504</v>
      </c>
      <c r="F7647" s="124" t="s">
        <v>1256</v>
      </c>
      <c r="G7647" s="124">
        <v>179583</v>
      </c>
      <c r="H7647" s="124"/>
      <c r="I7647" s="128" t="s">
        <v>15394</v>
      </c>
      <c r="J7647" s="124"/>
      <c r="K7647" s="124"/>
      <c r="L7647" s="124"/>
      <c r="M7647" s="124"/>
      <c r="N7647" s="193">
        <v>0</v>
      </c>
      <c r="O7647" s="193">
        <v>156600</v>
      </c>
      <c r="P7647" s="124" t="s">
        <v>1314</v>
      </c>
    </row>
    <row r="7648" spans="1:16" ht="89.25">
      <c r="A7648" s="257">
        <v>513</v>
      </c>
      <c r="B7648" s="124"/>
      <c r="C7648" s="125" t="s">
        <v>201</v>
      </c>
      <c r="D7648" s="191">
        <v>43307</v>
      </c>
      <c r="E7648" s="124" t="s">
        <v>13505</v>
      </c>
      <c r="F7648" s="124" t="s">
        <v>15</v>
      </c>
      <c r="G7648" s="124">
        <v>5519</v>
      </c>
      <c r="H7648" s="124"/>
      <c r="I7648" s="128" t="s">
        <v>15395</v>
      </c>
      <c r="J7648" s="124"/>
      <c r="K7648" s="124"/>
      <c r="L7648" s="124"/>
      <c r="M7648" s="124"/>
      <c r="N7648" s="193">
        <v>50</v>
      </c>
      <c r="O7648" s="193">
        <v>0</v>
      </c>
      <c r="P7648" s="124" t="s">
        <v>1314</v>
      </c>
    </row>
    <row r="7649" spans="1:16" ht="63.75">
      <c r="A7649" s="257">
        <v>513</v>
      </c>
      <c r="B7649" s="124"/>
      <c r="C7649" s="125" t="s">
        <v>201</v>
      </c>
      <c r="D7649" s="191">
        <v>43307</v>
      </c>
      <c r="E7649" s="124" t="s">
        <v>13506</v>
      </c>
      <c r="F7649" s="124" t="s">
        <v>15</v>
      </c>
      <c r="G7649" s="124">
        <v>793154</v>
      </c>
      <c r="H7649" s="124"/>
      <c r="I7649" s="128" t="s">
        <v>15396</v>
      </c>
      <c r="J7649" s="124"/>
      <c r="K7649" s="124"/>
      <c r="L7649" s="124"/>
      <c r="M7649" s="124"/>
      <c r="N7649" s="193">
        <v>50</v>
      </c>
      <c r="O7649" s="193">
        <v>0</v>
      </c>
      <c r="P7649" s="124" t="s">
        <v>1314</v>
      </c>
    </row>
    <row r="7650" spans="1:16" ht="63.75">
      <c r="A7650" s="257">
        <v>513</v>
      </c>
      <c r="B7650" s="124"/>
      <c r="C7650" s="125" t="s">
        <v>201</v>
      </c>
      <c r="D7650" s="191">
        <v>43307</v>
      </c>
      <c r="E7650" s="124" t="s">
        <v>13507</v>
      </c>
      <c r="F7650" s="124" t="s">
        <v>15</v>
      </c>
      <c r="G7650" s="124">
        <v>793145</v>
      </c>
      <c r="H7650" s="124"/>
      <c r="I7650" s="128" t="s">
        <v>15397</v>
      </c>
      <c r="J7650" s="124"/>
      <c r="K7650" s="124"/>
      <c r="L7650" s="124"/>
      <c r="M7650" s="124"/>
      <c r="N7650" s="193">
        <v>50</v>
      </c>
      <c r="O7650" s="193">
        <v>0</v>
      </c>
      <c r="P7650" s="124" t="s">
        <v>1314</v>
      </c>
    </row>
    <row r="7651" spans="1:16" ht="63.75">
      <c r="A7651" s="257">
        <v>513</v>
      </c>
      <c r="B7651" s="124"/>
      <c r="C7651" s="125" t="s">
        <v>201</v>
      </c>
      <c r="D7651" s="191">
        <v>43307</v>
      </c>
      <c r="E7651" s="124" t="s">
        <v>13508</v>
      </c>
      <c r="F7651" s="124" t="s">
        <v>15</v>
      </c>
      <c r="G7651" s="124">
        <v>793131</v>
      </c>
      <c r="H7651" s="124"/>
      <c r="I7651" s="128" t="s">
        <v>15398</v>
      </c>
      <c r="J7651" s="124"/>
      <c r="K7651" s="124"/>
      <c r="L7651" s="124"/>
      <c r="M7651" s="124"/>
      <c r="N7651" s="193">
        <v>50</v>
      </c>
      <c r="O7651" s="193">
        <v>0</v>
      </c>
      <c r="P7651" s="124" t="s">
        <v>1314</v>
      </c>
    </row>
    <row r="7652" spans="1:16" ht="63.75">
      <c r="A7652" s="257">
        <v>41</v>
      </c>
      <c r="B7652" s="124"/>
      <c r="C7652" s="125" t="s">
        <v>697</v>
      </c>
      <c r="D7652" s="191">
        <v>43307</v>
      </c>
      <c r="E7652" s="124" t="s">
        <v>13509</v>
      </c>
      <c r="F7652" s="124" t="s">
        <v>1256</v>
      </c>
      <c r="G7652" s="124">
        <v>179661</v>
      </c>
      <c r="H7652" s="124"/>
      <c r="I7652" s="128" t="s">
        <v>15399</v>
      </c>
      <c r="J7652" s="124"/>
      <c r="K7652" s="124"/>
      <c r="L7652" s="124"/>
      <c r="M7652" s="124"/>
      <c r="N7652" s="193">
        <v>0</v>
      </c>
      <c r="O7652" s="193">
        <v>43848</v>
      </c>
      <c r="P7652" s="124" t="s">
        <v>1314</v>
      </c>
    </row>
    <row r="7653" spans="1:16" ht="89.25">
      <c r="A7653" s="257">
        <v>25</v>
      </c>
      <c r="B7653" s="124"/>
      <c r="C7653" s="125" t="s">
        <v>694</v>
      </c>
      <c r="D7653" s="191">
        <v>43307</v>
      </c>
      <c r="E7653" s="124" t="s">
        <v>13510</v>
      </c>
      <c r="F7653" s="124" t="s">
        <v>1315</v>
      </c>
      <c r="G7653" s="124">
        <v>179645</v>
      </c>
      <c r="H7653" s="124"/>
      <c r="I7653" s="128" t="s">
        <v>15400</v>
      </c>
      <c r="J7653" s="124"/>
      <c r="K7653" s="124"/>
      <c r="L7653" s="124"/>
      <c r="M7653" s="124"/>
      <c r="N7653" s="193">
        <v>151136.94</v>
      </c>
      <c r="O7653" s="193">
        <v>0</v>
      </c>
      <c r="P7653" s="124" t="s">
        <v>1314</v>
      </c>
    </row>
    <row r="7654" spans="1:16" ht="76.5">
      <c r="A7654" s="257">
        <v>25</v>
      </c>
      <c r="B7654" s="124"/>
      <c r="C7654" s="125" t="s">
        <v>694</v>
      </c>
      <c r="D7654" s="191">
        <v>43307</v>
      </c>
      <c r="E7654" s="124" t="s">
        <v>13510</v>
      </c>
      <c r="F7654" s="124" t="s">
        <v>1315</v>
      </c>
      <c r="G7654" s="124">
        <v>179635</v>
      </c>
      <c r="H7654" s="124"/>
      <c r="I7654" s="128" t="s">
        <v>15401</v>
      </c>
      <c r="J7654" s="124"/>
      <c r="K7654" s="124"/>
      <c r="L7654" s="124"/>
      <c r="M7654" s="124"/>
      <c r="N7654" s="193">
        <v>190297.88</v>
      </c>
      <c r="O7654" s="193">
        <v>0</v>
      </c>
      <c r="P7654" s="124" t="s">
        <v>1314</v>
      </c>
    </row>
    <row r="7655" spans="1:16" ht="76.5">
      <c r="A7655" s="257">
        <v>25</v>
      </c>
      <c r="B7655" s="124"/>
      <c r="C7655" s="125" t="s">
        <v>694</v>
      </c>
      <c r="D7655" s="191">
        <v>43307</v>
      </c>
      <c r="E7655" s="124" t="s">
        <v>13510</v>
      </c>
      <c r="F7655" s="124" t="s">
        <v>1315</v>
      </c>
      <c r="G7655" s="124">
        <v>179639</v>
      </c>
      <c r="H7655" s="124"/>
      <c r="I7655" s="128" t="s">
        <v>15402</v>
      </c>
      <c r="J7655" s="124"/>
      <c r="K7655" s="124"/>
      <c r="L7655" s="124"/>
      <c r="M7655" s="124"/>
      <c r="N7655" s="193">
        <v>470377.89</v>
      </c>
      <c r="O7655" s="193">
        <v>0</v>
      </c>
      <c r="P7655" s="124" t="s">
        <v>1314</v>
      </c>
    </row>
    <row r="7656" spans="1:16" ht="89.25">
      <c r="A7656" s="257">
        <v>25</v>
      </c>
      <c r="B7656" s="124"/>
      <c r="C7656" s="125" t="s">
        <v>694</v>
      </c>
      <c r="D7656" s="191">
        <v>43307</v>
      </c>
      <c r="E7656" s="124" t="s">
        <v>13510</v>
      </c>
      <c r="F7656" s="124" t="s">
        <v>1315</v>
      </c>
      <c r="G7656" s="124">
        <v>179643</v>
      </c>
      <c r="H7656" s="124"/>
      <c r="I7656" s="128" t="s">
        <v>15403</v>
      </c>
      <c r="J7656" s="124"/>
      <c r="K7656" s="124"/>
      <c r="L7656" s="124"/>
      <c r="M7656" s="124"/>
      <c r="N7656" s="193">
        <v>149831.87</v>
      </c>
      <c r="O7656" s="193">
        <v>0</v>
      </c>
      <c r="P7656" s="124" t="s">
        <v>1314</v>
      </c>
    </row>
    <row r="7657" spans="1:16" ht="76.5">
      <c r="A7657" s="257">
        <v>35</v>
      </c>
      <c r="B7657" s="124"/>
      <c r="C7657" s="125" t="s">
        <v>696</v>
      </c>
      <c r="D7657" s="191">
        <v>43307</v>
      </c>
      <c r="E7657" s="124" t="s">
        <v>13511</v>
      </c>
      <c r="F7657" s="124" t="s">
        <v>1315</v>
      </c>
      <c r="G7657" s="124">
        <v>179672</v>
      </c>
      <c r="H7657" s="124"/>
      <c r="I7657" s="128" t="s">
        <v>15404</v>
      </c>
      <c r="J7657" s="124"/>
      <c r="K7657" s="124"/>
      <c r="L7657" s="124"/>
      <c r="M7657" s="124"/>
      <c r="N7657" s="193">
        <v>0</v>
      </c>
      <c r="O7657" s="193">
        <v>13586.03</v>
      </c>
      <c r="P7657" s="124" t="s">
        <v>1314</v>
      </c>
    </row>
    <row r="7658" spans="1:16" ht="63.75">
      <c r="A7658" s="257">
        <v>35</v>
      </c>
      <c r="B7658" s="124"/>
      <c r="C7658" s="125" t="s">
        <v>696</v>
      </c>
      <c r="D7658" s="191">
        <v>43307</v>
      </c>
      <c r="E7658" s="124" t="s">
        <v>13511</v>
      </c>
      <c r="F7658" s="124" t="s">
        <v>1315</v>
      </c>
      <c r="G7658" s="124">
        <v>179676</v>
      </c>
      <c r="H7658" s="124"/>
      <c r="I7658" s="128" t="s">
        <v>15405</v>
      </c>
      <c r="J7658" s="124"/>
      <c r="K7658" s="124"/>
      <c r="L7658" s="124"/>
      <c r="M7658" s="124"/>
      <c r="N7658" s="193">
        <v>0</v>
      </c>
      <c r="O7658" s="193">
        <v>24943.89</v>
      </c>
      <c r="P7658" s="124" t="s">
        <v>1314</v>
      </c>
    </row>
    <row r="7659" spans="1:16" ht="63.75">
      <c r="A7659" s="257">
        <v>35</v>
      </c>
      <c r="B7659" s="124"/>
      <c r="C7659" s="125" t="s">
        <v>696</v>
      </c>
      <c r="D7659" s="191">
        <v>43307</v>
      </c>
      <c r="E7659" s="124" t="s">
        <v>13511</v>
      </c>
      <c r="F7659" s="124" t="s">
        <v>1315</v>
      </c>
      <c r="G7659" s="124">
        <v>179671</v>
      </c>
      <c r="H7659" s="124"/>
      <c r="I7659" s="128" t="s">
        <v>15406</v>
      </c>
      <c r="J7659" s="124"/>
      <c r="K7659" s="124"/>
      <c r="L7659" s="124"/>
      <c r="M7659" s="124"/>
      <c r="N7659" s="193">
        <v>0</v>
      </c>
      <c r="O7659" s="193">
        <v>4584.88</v>
      </c>
      <c r="P7659" s="124" t="s">
        <v>1314</v>
      </c>
    </row>
    <row r="7660" spans="1:16" ht="51">
      <c r="A7660" s="257">
        <v>35</v>
      </c>
      <c r="B7660" s="124"/>
      <c r="C7660" s="125" t="s">
        <v>696</v>
      </c>
      <c r="D7660" s="191">
        <v>43307</v>
      </c>
      <c r="E7660" s="124" t="s">
        <v>13511</v>
      </c>
      <c r="F7660" s="124" t="s">
        <v>1315</v>
      </c>
      <c r="G7660" s="124">
        <v>179675</v>
      </c>
      <c r="H7660" s="124"/>
      <c r="I7660" s="128" t="s">
        <v>15407</v>
      </c>
      <c r="J7660" s="124"/>
      <c r="K7660" s="124"/>
      <c r="L7660" s="124"/>
      <c r="M7660" s="124"/>
      <c r="N7660" s="193">
        <v>0</v>
      </c>
      <c r="O7660" s="193">
        <v>258073.46</v>
      </c>
      <c r="P7660" s="124" t="s">
        <v>1314</v>
      </c>
    </row>
    <row r="7661" spans="1:16" ht="76.5">
      <c r="A7661" s="257">
        <v>35</v>
      </c>
      <c r="B7661" s="124"/>
      <c r="C7661" s="125" t="s">
        <v>696</v>
      </c>
      <c r="D7661" s="191">
        <v>43307</v>
      </c>
      <c r="E7661" s="124" t="s">
        <v>13511</v>
      </c>
      <c r="F7661" s="124" t="s">
        <v>1315</v>
      </c>
      <c r="G7661" s="124">
        <v>179673</v>
      </c>
      <c r="H7661" s="124"/>
      <c r="I7661" s="128" t="s">
        <v>15408</v>
      </c>
      <c r="J7661" s="124"/>
      <c r="K7661" s="124"/>
      <c r="L7661" s="124"/>
      <c r="M7661" s="124"/>
      <c r="N7661" s="193">
        <v>0</v>
      </c>
      <c r="O7661" s="193">
        <v>115320.19</v>
      </c>
      <c r="P7661" s="124" t="s">
        <v>1314</v>
      </c>
    </row>
    <row r="7662" spans="1:16" ht="76.5">
      <c r="A7662" s="257">
        <v>35</v>
      </c>
      <c r="B7662" s="124"/>
      <c r="C7662" s="125" t="s">
        <v>696</v>
      </c>
      <c r="D7662" s="191">
        <v>43307</v>
      </c>
      <c r="E7662" s="124" t="s">
        <v>13511</v>
      </c>
      <c r="F7662" s="124" t="s">
        <v>1315</v>
      </c>
      <c r="G7662" s="124">
        <v>179674</v>
      </c>
      <c r="H7662" s="124"/>
      <c r="I7662" s="128" t="s">
        <v>15409</v>
      </c>
      <c r="J7662" s="124"/>
      <c r="K7662" s="124"/>
      <c r="L7662" s="124"/>
      <c r="M7662" s="124"/>
      <c r="N7662" s="193">
        <v>0</v>
      </c>
      <c r="O7662" s="193">
        <v>148188.45000000001</v>
      </c>
      <c r="P7662" s="124" t="s">
        <v>1314</v>
      </c>
    </row>
    <row r="7663" spans="1:16" ht="63.75">
      <c r="A7663" s="257">
        <v>514</v>
      </c>
      <c r="B7663" s="124"/>
      <c r="C7663" s="125" t="s">
        <v>841</v>
      </c>
      <c r="D7663" s="191">
        <v>43307</v>
      </c>
      <c r="E7663" s="124" t="s">
        <v>13512</v>
      </c>
      <c r="F7663" s="124" t="s">
        <v>6</v>
      </c>
      <c r="G7663" s="124">
        <v>1002348</v>
      </c>
      <c r="H7663" s="124"/>
      <c r="I7663" s="128" t="s">
        <v>15410</v>
      </c>
      <c r="J7663" s="124"/>
      <c r="K7663" s="124"/>
      <c r="L7663" s="124"/>
      <c r="M7663" s="124"/>
      <c r="N7663" s="193">
        <v>0</v>
      </c>
      <c r="O7663" s="193">
        <v>145841445</v>
      </c>
      <c r="P7663" s="124" t="s">
        <v>1314</v>
      </c>
    </row>
    <row r="7664" spans="1:16" ht="51">
      <c r="A7664" s="257">
        <v>117</v>
      </c>
      <c r="B7664" s="124"/>
      <c r="C7664" s="125" t="s">
        <v>722</v>
      </c>
      <c r="D7664" s="191">
        <v>43307</v>
      </c>
      <c r="E7664" s="124" t="s">
        <v>13513</v>
      </c>
      <c r="F7664" s="124" t="s">
        <v>11</v>
      </c>
      <c r="G7664" s="124">
        <v>928172</v>
      </c>
      <c r="H7664" s="124"/>
      <c r="I7664" s="128" t="s">
        <v>15411</v>
      </c>
      <c r="J7664" s="124"/>
      <c r="K7664" s="124"/>
      <c r="L7664" s="124"/>
      <c r="M7664" s="124"/>
      <c r="N7664" s="193">
        <v>50</v>
      </c>
      <c r="O7664" s="193">
        <v>0</v>
      </c>
      <c r="P7664" s="124" t="s">
        <v>1314</v>
      </c>
    </row>
    <row r="7665" spans="1:16" ht="89.25">
      <c r="A7665" s="257">
        <v>584</v>
      </c>
      <c r="B7665" s="124"/>
      <c r="C7665" s="125" t="s">
        <v>857</v>
      </c>
      <c r="D7665" s="191">
        <v>43307</v>
      </c>
      <c r="E7665" s="124" t="s">
        <v>13514</v>
      </c>
      <c r="F7665" s="124" t="s">
        <v>15</v>
      </c>
      <c r="G7665" s="124">
        <v>5520</v>
      </c>
      <c r="H7665" s="124"/>
      <c r="I7665" s="128" t="s">
        <v>15412</v>
      </c>
      <c r="J7665" s="124"/>
      <c r="K7665" s="124"/>
      <c r="L7665" s="124"/>
      <c r="M7665" s="124"/>
      <c r="N7665" s="193">
        <v>804.39</v>
      </c>
      <c r="O7665" s="193">
        <v>0</v>
      </c>
      <c r="P7665" s="124" t="s">
        <v>1314</v>
      </c>
    </row>
    <row r="7666" spans="1:16" ht="76.5">
      <c r="A7666" s="257" t="s">
        <v>620</v>
      </c>
      <c r="B7666" s="124"/>
      <c r="C7666" s="125" t="s">
        <v>714</v>
      </c>
      <c r="D7666" s="191">
        <v>43307</v>
      </c>
      <c r="E7666" s="124" t="s">
        <v>13515</v>
      </c>
      <c r="F7666" s="124" t="s">
        <v>11</v>
      </c>
      <c r="G7666" s="124">
        <v>928214</v>
      </c>
      <c r="H7666" s="124"/>
      <c r="I7666" s="128" t="s">
        <v>15413</v>
      </c>
      <c r="J7666" s="124"/>
      <c r="K7666" s="124"/>
      <c r="L7666" s="124"/>
      <c r="M7666" s="124"/>
      <c r="N7666" s="193">
        <v>50</v>
      </c>
      <c r="O7666" s="193">
        <v>0</v>
      </c>
      <c r="P7666" s="124" t="s">
        <v>1314</v>
      </c>
    </row>
    <row r="7667" spans="1:16" ht="76.5">
      <c r="A7667" s="257" t="s">
        <v>620</v>
      </c>
      <c r="B7667" s="124"/>
      <c r="C7667" s="125" t="s">
        <v>714</v>
      </c>
      <c r="D7667" s="191">
        <v>43307</v>
      </c>
      <c r="E7667" s="124" t="s">
        <v>13516</v>
      </c>
      <c r="F7667" s="124" t="s">
        <v>13</v>
      </c>
      <c r="G7667" s="124">
        <v>928214</v>
      </c>
      <c r="H7667" s="124"/>
      <c r="I7667" s="128" t="s">
        <v>15414</v>
      </c>
      <c r="J7667" s="124"/>
      <c r="K7667" s="124"/>
      <c r="L7667" s="124"/>
      <c r="M7667" s="124"/>
      <c r="N7667" s="193">
        <v>35700</v>
      </c>
      <c r="O7667" s="193">
        <v>0</v>
      </c>
      <c r="P7667" s="124" t="s">
        <v>1314</v>
      </c>
    </row>
    <row r="7668" spans="1:16" ht="51">
      <c r="A7668" s="257">
        <v>513</v>
      </c>
      <c r="B7668" s="124"/>
      <c r="C7668" s="125" t="s">
        <v>201</v>
      </c>
      <c r="D7668" s="191">
        <v>43307</v>
      </c>
      <c r="E7668" s="124" t="s">
        <v>13517</v>
      </c>
      <c r="F7668" s="124" t="s">
        <v>15</v>
      </c>
      <c r="G7668" s="124">
        <v>793522</v>
      </c>
      <c r="H7668" s="124"/>
      <c r="I7668" s="128" t="s">
        <v>14722</v>
      </c>
      <c r="J7668" s="124"/>
      <c r="K7668" s="124"/>
      <c r="L7668" s="124"/>
      <c r="M7668" s="124"/>
      <c r="N7668" s="193">
        <v>50</v>
      </c>
      <c r="O7668" s="193">
        <v>0</v>
      </c>
      <c r="P7668" s="124" t="s">
        <v>1314</v>
      </c>
    </row>
    <row r="7669" spans="1:16" ht="76.5">
      <c r="A7669" s="257" t="s">
        <v>620</v>
      </c>
      <c r="B7669" s="124"/>
      <c r="C7669" s="125" t="s">
        <v>714</v>
      </c>
      <c r="D7669" s="191">
        <v>43307</v>
      </c>
      <c r="E7669" s="124" t="s">
        <v>13518</v>
      </c>
      <c r="F7669" s="124" t="s">
        <v>6</v>
      </c>
      <c r="G7669" s="124">
        <v>1002556</v>
      </c>
      <c r="H7669" s="124"/>
      <c r="I7669" s="128" t="s">
        <v>15415</v>
      </c>
      <c r="J7669" s="124"/>
      <c r="K7669" s="124"/>
      <c r="L7669" s="124"/>
      <c r="M7669" s="124"/>
      <c r="N7669" s="193">
        <v>0</v>
      </c>
      <c r="O7669" s="193">
        <v>100000</v>
      </c>
      <c r="P7669" s="124" t="s">
        <v>1314</v>
      </c>
    </row>
    <row r="7670" spans="1:16" ht="51">
      <c r="A7670" s="257">
        <v>35</v>
      </c>
      <c r="B7670" s="124"/>
      <c r="C7670" s="125" t="s">
        <v>696</v>
      </c>
      <c r="D7670" s="191">
        <v>43307</v>
      </c>
      <c r="E7670" s="124" t="s">
        <v>13519</v>
      </c>
      <c r="F7670" s="124" t="s">
        <v>1315</v>
      </c>
      <c r="G7670" s="124">
        <v>179687</v>
      </c>
      <c r="H7670" s="124"/>
      <c r="I7670" s="128" t="s">
        <v>15416</v>
      </c>
      <c r="J7670" s="124"/>
      <c r="K7670" s="124"/>
      <c r="L7670" s="124"/>
      <c r="M7670" s="124"/>
      <c r="N7670" s="193">
        <v>1500</v>
      </c>
      <c r="O7670" s="193">
        <v>0</v>
      </c>
      <c r="P7670" s="124" t="s">
        <v>1314</v>
      </c>
    </row>
    <row r="7671" spans="1:16" ht="51">
      <c r="A7671" s="257" t="s">
        <v>619</v>
      </c>
      <c r="B7671" s="124"/>
      <c r="C7671" s="125" t="s">
        <v>713</v>
      </c>
      <c r="D7671" s="191">
        <v>43308</v>
      </c>
      <c r="E7671" s="124" t="s">
        <v>13520</v>
      </c>
      <c r="F7671" s="124" t="s">
        <v>3</v>
      </c>
      <c r="G7671" s="124">
        <v>1643718</v>
      </c>
      <c r="H7671" s="124"/>
      <c r="I7671" s="128" t="s">
        <v>15417</v>
      </c>
      <c r="J7671" s="124"/>
      <c r="K7671" s="124"/>
      <c r="L7671" s="124"/>
      <c r="M7671" s="124"/>
      <c r="N7671" s="193">
        <v>0</v>
      </c>
      <c r="O7671" s="193">
        <v>1239.5</v>
      </c>
      <c r="P7671" s="124" t="s">
        <v>1314</v>
      </c>
    </row>
    <row r="7672" spans="1:16" ht="38.25">
      <c r="A7672" s="257">
        <v>526</v>
      </c>
      <c r="B7672" s="124"/>
      <c r="C7672" s="125" t="s">
        <v>846</v>
      </c>
      <c r="D7672" s="191">
        <v>43308</v>
      </c>
      <c r="E7672" s="124" t="s">
        <v>13521</v>
      </c>
      <c r="F7672" s="124" t="s">
        <v>3</v>
      </c>
      <c r="G7672" s="124">
        <v>1643721</v>
      </c>
      <c r="H7672" s="124"/>
      <c r="I7672" s="128" t="s">
        <v>15418</v>
      </c>
      <c r="J7672" s="124"/>
      <c r="K7672" s="124"/>
      <c r="L7672" s="124"/>
      <c r="M7672" s="124"/>
      <c r="N7672" s="193">
        <v>0</v>
      </c>
      <c r="O7672" s="193">
        <v>152</v>
      </c>
      <c r="P7672" s="124" t="s">
        <v>1314</v>
      </c>
    </row>
    <row r="7673" spans="1:16" ht="51">
      <c r="A7673" s="257" t="s">
        <v>619</v>
      </c>
      <c r="B7673" s="124"/>
      <c r="C7673" s="125" t="s">
        <v>713</v>
      </c>
      <c r="D7673" s="191">
        <v>43308</v>
      </c>
      <c r="E7673" s="124" t="s">
        <v>13522</v>
      </c>
      <c r="F7673" s="124" t="s">
        <v>3</v>
      </c>
      <c r="G7673" s="124">
        <v>1643730</v>
      </c>
      <c r="H7673" s="124"/>
      <c r="I7673" s="128" t="s">
        <v>15419</v>
      </c>
      <c r="J7673" s="124"/>
      <c r="K7673" s="124"/>
      <c r="L7673" s="124"/>
      <c r="M7673" s="124"/>
      <c r="N7673" s="193">
        <v>0</v>
      </c>
      <c r="O7673" s="193">
        <v>140</v>
      </c>
      <c r="P7673" s="124" t="s">
        <v>1314</v>
      </c>
    </row>
    <row r="7674" spans="1:16" ht="51">
      <c r="A7674" s="257" t="s">
        <v>619</v>
      </c>
      <c r="B7674" s="124"/>
      <c r="C7674" s="125" t="s">
        <v>713</v>
      </c>
      <c r="D7674" s="191">
        <v>43308</v>
      </c>
      <c r="E7674" s="124" t="s">
        <v>13523</v>
      </c>
      <c r="F7674" s="124" t="s">
        <v>3</v>
      </c>
      <c r="G7674" s="124">
        <v>1643732</v>
      </c>
      <c r="H7674" s="124"/>
      <c r="I7674" s="128" t="s">
        <v>15420</v>
      </c>
      <c r="J7674" s="124"/>
      <c r="K7674" s="124"/>
      <c r="L7674" s="124"/>
      <c r="M7674" s="124"/>
      <c r="N7674" s="193">
        <v>0</v>
      </c>
      <c r="O7674" s="193">
        <v>199</v>
      </c>
      <c r="P7674" s="124" t="s">
        <v>1314</v>
      </c>
    </row>
    <row r="7675" spans="1:16" ht="51">
      <c r="A7675" s="257" t="s">
        <v>619</v>
      </c>
      <c r="B7675" s="124"/>
      <c r="C7675" s="125" t="s">
        <v>713</v>
      </c>
      <c r="D7675" s="191">
        <v>43308</v>
      </c>
      <c r="E7675" s="124" t="s">
        <v>13524</v>
      </c>
      <c r="F7675" s="124" t="s">
        <v>3</v>
      </c>
      <c r="G7675" s="124">
        <v>1643752</v>
      </c>
      <c r="H7675" s="124"/>
      <c r="I7675" s="128" t="s">
        <v>15421</v>
      </c>
      <c r="J7675" s="124"/>
      <c r="K7675" s="124"/>
      <c r="L7675" s="124"/>
      <c r="M7675" s="124"/>
      <c r="N7675" s="193">
        <v>0</v>
      </c>
      <c r="O7675" s="193">
        <v>220</v>
      </c>
      <c r="P7675" s="124" t="s">
        <v>1314</v>
      </c>
    </row>
    <row r="7676" spans="1:16" ht="51">
      <c r="A7676" s="257" t="s">
        <v>619</v>
      </c>
      <c r="B7676" s="124"/>
      <c r="C7676" s="125" t="s">
        <v>713</v>
      </c>
      <c r="D7676" s="191">
        <v>43308</v>
      </c>
      <c r="E7676" s="124" t="s">
        <v>13525</v>
      </c>
      <c r="F7676" s="124" t="s">
        <v>3</v>
      </c>
      <c r="G7676" s="124">
        <v>1643755</v>
      </c>
      <c r="H7676" s="124"/>
      <c r="I7676" s="128" t="s">
        <v>15422</v>
      </c>
      <c r="J7676" s="124"/>
      <c r="K7676" s="124"/>
      <c r="L7676" s="124"/>
      <c r="M7676" s="124"/>
      <c r="N7676" s="193">
        <v>0</v>
      </c>
      <c r="O7676" s="193">
        <v>140</v>
      </c>
      <c r="P7676" s="124" t="s">
        <v>1314</v>
      </c>
    </row>
    <row r="7677" spans="1:16" ht="51">
      <c r="A7677" s="257" t="s">
        <v>619</v>
      </c>
      <c r="B7677" s="124"/>
      <c r="C7677" s="125" t="s">
        <v>713</v>
      </c>
      <c r="D7677" s="191">
        <v>43308</v>
      </c>
      <c r="E7677" s="124" t="s">
        <v>13526</v>
      </c>
      <c r="F7677" s="124" t="s">
        <v>3</v>
      </c>
      <c r="G7677" s="124">
        <v>1643756</v>
      </c>
      <c r="H7677" s="124"/>
      <c r="I7677" s="128" t="s">
        <v>15423</v>
      </c>
      <c r="J7677" s="124"/>
      <c r="K7677" s="124"/>
      <c r="L7677" s="124"/>
      <c r="M7677" s="124"/>
      <c r="N7677" s="193">
        <v>0</v>
      </c>
      <c r="O7677" s="193">
        <v>140</v>
      </c>
      <c r="P7677" s="124" t="s">
        <v>1314</v>
      </c>
    </row>
    <row r="7678" spans="1:16" ht="51">
      <c r="A7678" s="257" t="s">
        <v>619</v>
      </c>
      <c r="B7678" s="124"/>
      <c r="C7678" s="125" t="s">
        <v>713</v>
      </c>
      <c r="D7678" s="191">
        <v>43308</v>
      </c>
      <c r="E7678" s="124" t="s">
        <v>13527</v>
      </c>
      <c r="F7678" s="124" t="s">
        <v>3</v>
      </c>
      <c r="G7678" s="124">
        <v>1643757</v>
      </c>
      <c r="H7678" s="124"/>
      <c r="I7678" s="128" t="s">
        <v>15424</v>
      </c>
      <c r="J7678" s="124"/>
      <c r="K7678" s="124"/>
      <c r="L7678" s="124"/>
      <c r="M7678" s="124"/>
      <c r="N7678" s="193">
        <v>0</v>
      </c>
      <c r="O7678" s="193">
        <v>140</v>
      </c>
      <c r="P7678" s="124" t="s">
        <v>1314</v>
      </c>
    </row>
    <row r="7679" spans="1:16" ht="51">
      <c r="A7679" s="257" t="s">
        <v>619</v>
      </c>
      <c r="B7679" s="124"/>
      <c r="C7679" s="125" t="s">
        <v>713</v>
      </c>
      <c r="D7679" s="191">
        <v>43308</v>
      </c>
      <c r="E7679" s="124" t="s">
        <v>13528</v>
      </c>
      <c r="F7679" s="124" t="s">
        <v>3</v>
      </c>
      <c r="G7679" s="124">
        <v>1643758</v>
      </c>
      <c r="H7679" s="124"/>
      <c r="I7679" s="128" t="s">
        <v>15425</v>
      </c>
      <c r="J7679" s="124"/>
      <c r="K7679" s="124"/>
      <c r="L7679" s="124"/>
      <c r="M7679" s="124"/>
      <c r="N7679" s="193">
        <v>0</v>
      </c>
      <c r="O7679" s="193">
        <v>140</v>
      </c>
      <c r="P7679" s="124" t="s">
        <v>1314</v>
      </c>
    </row>
    <row r="7680" spans="1:16" ht="51">
      <c r="A7680" s="257" t="s">
        <v>619</v>
      </c>
      <c r="B7680" s="124"/>
      <c r="C7680" s="125" t="s">
        <v>713</v>
      </c>
      <c r="D7680" s="191">
        <v>43308</v>
      </c>
      <c r="E7680" s="124" t="s">
        <v>13529</v>
      </c>
      <c r="F7680" s="124" t="s">
        <v>3</v>
      </c>
      <c r="G7680" s="124">
        <v>1643760</v>
      </c>
      <c r="H7680" s="124"/>
      <c r="I7680" s="128" t="s">
        <v>15426</v>
      </c>
      <c r="J7680" s="124"/>
      <c r="K7680" s="124"/>
      <c r="L7680" s="124"/>
      <c r="M7680" s="124"/>
      <c r="N7680" s="193">
        <v>0</v>
      </c>
      <c r="O7680" s="193">
        <v>140</v>
      </c>
      <c r="P7680" s="124" t="s">
        <v>1314</v>
      </c>
    </row>
    <row r="7681" spans="1:16" ht="51">
      <c r="A7681" s="257" t="s">
        <v>619</v>
      </c>
      <c r="B7681" s="124"/>
      <c r="C7681" s="125" t="s">
        <v>713</v>
      </c>
      <c r="D7681" s="191">
        <v>43308</v>
      </c>
      <c r="E7681" s="124" t="s">
        <v>13530</v>
      </c>
      <c r="F7681" s="124" t="s">
        <v>3</v>
      </c>
      <c r="G7681" s="124">
        <v>1643761</v>
      </c>
      <c r="H7681" s="124"/>
      <c r="I7681" s="128" t="s">
        <v>15427</v>
      </c>
      <c r="J7681" s="124"/>
      <c r="K7681" s="124"/>
      <c r="L7681" s="124"/>
      <c r="M7681" s="124"/>
      <c r="N7681" s="193">
        <v>0</v>
      </c>
      <c r="O7681" s="193">
        <v>140</v>
      </c>
      <c r="P7681" s="124" t="s">
        <v>1314</v>
      </c>
    </row>
    <row r="7682" spans="1:16" ht="51">
      <c r="A7682" s="257" t="s">
        <v>619</v>
      </c>
      <c r="B7682" s="124"/>
      <c r="C7682" s="125" t="s">
        <v>713</v>
      </c>
      <c r="D7682" s="191">
        <v>43308</v>
      </c>
      <c r="E7682" s="124" t="s">
        <v>13531</v>
      </c>
      <c r="F7682" s="124" t="s">
        <v>3</v>
      </c>
      <c r="G7682" s="124">
        <v>1643765</v>
      </c>
      <c r="H7682" s="124"/>
      <c r="I7682" s="128" t="s">
        <v>15428</v>
      </c>
      <c r="J7682" s="124"/>
      <c r="K7682" s="124"/>
      <c r="L7682" s="124"/>
      <c r="M7682" s="124"/>
      <c r="N7682" s="193">
        <v>0</v>
      </c>
      <c r="O7682" s="193">
        <v>140</v>
      </c>
      <c r="P7682" s="124" t="s">
        <v>1314</v>
      </c>
    </row>
    <row r="7683" spans="1:16" ht="51">
      <c r="A7683" s="257" t="s">
        <v>619</v>
      </c>
      <c r="B7683" s="124"/>
      <c r="C7683" s="125" t="s">
        <v>713</v>
      </c>
      <c r="D7683" s="191">
        <v>43308</v>
      </c>
      <c r="E7683" s="124" t="s">
        <v>13532</v>
      </c>
      <c r="F7683" s="124" t="s">
        <v>3</v>
      </c>
      <c r="G7683" s="124">
        <v>1643767</v>
      </c>
      <c r="H7683" s="124"/>
      <c r="I7683" s="128" t="s">
        <v>15429</v>
      </c>
      <c r="J7683" s="124"/>
      <c r="K7683" s="124"/>
      <c r="L7683" s="124"/>
      <c r="M7683" s="124"/>
      <c r="N7683" s="193">
        <v>0</v>
      </c>
      <c r="O7683" s="193">
        <v>140</v>
      </c>
      <c r="P7683" s="124" t="s">
        <v>1314</v>
      </c>
    </row>
    <row r="7684" spans="1:16" ht="51">
      <c r="A7684" s="257" t="s">
        <v>619</v>
      </c>
      <c r="B7684" s="124"/>
      <c r="C7684" s="125" t="s">
        <v>713</v>
      </c>
      <c r="D7684" s="191">
        <v>43308</v>
      </c>
      <c r="E7684" s="124" t="s">
        <v>13533</v>
      </c>
      <c r="F7684" s="124" t="s">
        <v>3</v>
      </c>
      <c r="G7684" s="124">
        <v>1643768</v>
      </c>
      <c r="H7684" s="124"/>
      <c r="I7684" s="128" t="s">
        <v>15430</v>
      </c>
      <c r="J7684" s="124"/>
      <c r="K7684" s="124"/>
      <c r="L7684" s="124"/>
      <c r="M7684" s="124"/>
      <c r="N7684" s="193">
        <v>0</v>
      </c>
      <c r="O7684" s="193">
        <v>140</v>
      </c>
      <c r="P7684" s="124" t="s">
        <v>1314</v>
      </c>
    </row>
    <row r="7685" spans="1:16" ht="51">
      <c r="A7685" s="257" t="s">
        <v>619</v>
      </c>
      <c r="B7685" s="124"/>
      <c r="C7685" s="125" t="s">
        <v>713</v>
      </c>
      <c r="D7685" s="191">
        <v>43308</v>
      </c>
      <c r="E7685" s="124" t="s">
        <v>13534</v>
      </c>
      <c r="F7685" s="124" t="s">
        <v>3</v>
      </c>
      <c r="G7685" s="124">
        <v>1643771</v>
      </c>
      <c r="H7685" s="124"/>
      <c r="I7685" s="128" t="s">
        <v>15431</v>
      </c>
      <c r="J7685" s="124"/>
      <c r="K7685" s="124"/>
      <c r="L7685" s="124"/>
      <c r="M7685" s="124"/>
      <c r="N7685" s="193">
        <v>0</v>
      </c>
      <c r="O7685" s="193">
        <v>140</v>
      </c>
      <c r="P7685" s="124" t="s">
        <v>1314</v>
      </c>
    </row>
    <row r="7686" spans="1:16" ht="51">
      <c r="A7686" s="257" t="s">
        <v>619</v>
      </c>
      <c r="B7686" s="124"/>
      <c r="C7686" s="125" t="s">
        <v>713</v>
      </c>
      <c r="D7686" s="191">
        <v>43308</v>
      </c>
      <c r="E7686" s="124" t="s">
        <v>13535</v>
      </c>
      <c r="F7686" s="124" t="s">
        <v>3</v>
      </c>
      <c r="G7686" s="124">
        <v>1643772</v>
      </c>
      <c r="H7686" s="124"/>
      <c r="I7686" s="128" t="s">
        <v>15432</v>
      </c>
      <c r="J7686" s="124"/>
      <c r="K7686" s="124"/>
      <c r="L7686" s="124"/>
      <c r="M7686" s="124"/>
      <c r="N7686" s="193">
        <v>0</v>
      </c>
      <c r="O7686" s="193">
        <v>140</v>
      </c>
      <c r="P7686" s="124" t="s">
        <v>1314</v>
      </c>
    </row>
    <row r="7687" spans="1:16" ht="51">
      <c r="A7687" s="257" t="s">
        <v>619</v>
      </c>
      <c r="B7687" s="124"/>
      <c r="C7687" s="125" t="s">
        <v>713</v>
      </c>
      <c r="D7687" s="191">
        <v>43308</v>
      </c>
      <c r="E7687" s="124" t="s">
        <v>13536</v>
      </c>
      <c r="F7687" s="124" t="s">
        <v>3</v>
      </c>
      <c r="G7687" s="124">
        <v>1643773</v>
      </c>
      <c r="H7687" s="124"/>
      <c r="I7687" s="128" t="s">
        <v>15433</v>
      </c>
      <c r="J7687" s="124"/>
      <c r="K7687" s="124"/>
      <c r="L7687" s="124"/>
      <c r="M7687" s="124"/>
      <c r="N7687" s="193">
        <v>0</v>
      </c>
      <c r="O7687" s="193">
        <v>318</v>
      </c>
      <c r="P7687" s="124" t="s">
        <v>1314</v>
      </c>
    </row>
    <row r="7688" spans="1:16" ht="51">
      <c r="A7688" s="257" t="s">
        <v>619</v>
      </c>
      <c r="B7688" s="124"/>
      <c r="C7688" s="125" t="s">
        <v>713</v>
      </c>
      <c r="D7688" s="191">
        <v>43308</v>
      </c>
      <c r="E7688" s="124" t="s">
        <v>13537</v>
      </c>
      <c r="F7688" s="124" t="s">
        <v>3</v>
      </c>
      <c r="G7688" s="124">
        <v>1643775</v>
      </c>
      <c r="H7688" s="124"/>
      <c r="I7688" s="128" t="s">
        <v>15434</v>
      </c>
      <c r="J7688" s="124"/>
      <c r="K7688" s="124"/>
      <c r="L7688" s="124"/>
      <c r="M7688" s="124"/>
      <c r="N7688" s="193">
        <v>0</v>
      </c>
      <c r="O7688" s="193">
        <v>140</v>
      </c>
      <c r="P7688" s="124" t="s">
        <v>1314</v>
      </c>
    </row>
    <row r="7689" spans="1:16" ht="51">
      <c r="A7689" s="257" t="s">
        <v>619</v>
      </c>
      <c r="B7689" s="124"/>
      <c r="C7689" s="125" t="s">
        <v>713</v>
      </c>
      <c r="D7689" s="191">
        <v>43308</v>
      </c>
      <c r="E7689" s="124" t="s">
        <v>13538</v>
      </c>
      <c r="F7689" s="124" t="s">
        <v>3</v>
      </c>
      <c r="G7689" s="124">
        <v>1643777</v>
      </c>
      <c r="H7689" s="124"/>
      <c r="I7689" s="128" t="s">
        <v>15435</v>
      </c>
      <c r="J7689" s="124"/>
      <c r="K7689" s="124"/>
      <c r="L7689" s="124"/>
      <c r="M7689" s="124"/>
      <c r="N7689" s="193">
        <v>0</v>
      </c>
      <c r="O7689" s="193">
        <v>140</v>
      </c>
      <c r="P7689" s="124" t="s">
        <v>1314</v>
      </c>
    </row>
    <row r="7690" spans="1:16" ht="51">
      <c r="A7690" s="257" t="s">
        <v>619</v>
      </c>
      <c r="B7690" s="124"/>
      <c r="C7690" s="125" t="s">
        <v>713</v>
      </c>
      <c r="D7690" s="191">
        <v>43308</v>
      </c>
      <c r="E7690" s="124" t="s">
        <v>13539</v>
      </c>
      <c r="F7690" s="124" t="s">
        <v>3</v>
      </c>
      <c r="G7690" s="124">
        <v>1643778</v>
      </c>
      <c r="H7690" s="124"/>
      <c r="I7690" s="128" t="s">
        <v>15436</v>
      </c>
      <c r="J7690" s="124"/>
      <c r="K7690" s="124"/>
      <c r="L7690" s="124"/>
      <c r="M7690" s="124"/>
      <c r="N7690" s="193">
        <v>0</v>
      </c>
      <c r="O7690" s="193">
        <v>140</v>
      </c>
      <c r="P7690" s="124" t="s">
        <v>1314</v>
      </c>
    </row>
    <row r="7691" spans="1:16" ht="51">
      <c r="A7691" s="257" t="s">
        <v>619</v>
      </c>
      <c r="B7691" s="124"/>
      <c r="C7691" s="125" t="s">
        <v>713</v>
      </c>
      <c r="D7691" s="191">
        <v>43308</v>
      </c>
      <c r="E7691" s="124" t="s">
        <v>13540</v>
      </c>
      <c r="F7691" s="124" t="s">
        <v>3</v>
      </c>
      <c r="G7691" s="124">
        <v>1643781</v>
      </c>
      <c r="H7691" s="124"/>
      <c r="I7691" s="128" t="s">
        <v>15437</v>
      </c>
      <c r="J7691" s="124"/>
      <c r="K7691" s="124"/>
      <c r="L7691" s="124"/>
      <c r="M7691" s="124"/>
      <c r="N7691" s="193">
        <v>0</v>
      </c>
      <c r="O7691" s="193">
        <v>140</v>
      </c>
      <c r="P7691" s="124" t="s">
        <v>1314</v>
      </c>
    </row>
    <row r="7692" spans="1:16" ht="51">
      <c r="A7692" s="257" t="s">
        <v>619</v>
      </c>
      <c r="B7692" s="124"/>
      <c r="C7692" s="125" t="s">
        <v>713</v>
      </c>
      <c r="D7692" s="191">
        <v>43308</v>
      </c>
      <c r="E7692" s="124" t="s">
        <v>13541</v>
      </c>
      <c r="F7692" s="124" t="s">
        <v>3</v>
      </c>
      <c r="G7692" s="124">
        <v>1643783</v>
      </c>
      <c r="H7692" s="124"/>
      <c r="I7692" s="128" t="s">
        <v>15438</v>
      </c>
      <c r="J7692" s="124"/>
      <c r="K7692" s="124"/>
      <c r="L7692" s="124"/>
      <c r="M7692" s="124"/>
      <c r="N7692" s="193">
        <v>0</v>
      </c>
      <c r="O7692" s="193">
        <v>140</v>
      </c>
      <c r="P7692" s="124" t="s">
        <v>1314</v>
      </c>
    </row>
    <row r="7693" spans="1:16" ht="51">
      <c r="A7693" s="257" t="s">
        <v>619</v>
      </c>
      <c r="B7693" s="124"/>
      <c r="C7693" s="125" t="s">
        <v>713</v>
      </c>
      <c r="D7693" s="191">
        <v>43308</v>
      </c>
      <c r="E7693" s="124" t="s">
        <v>13542</v>
      </c>
      <c r="F7693" s="124" t="s">
        <v>3</v>
      </c>
      <c r="G7693" s="124">
        <v>1643785</v>
      </c>
      <c r="H7693" s="124"/>
      <c r="I7693" s="128" t="s">
        <v>15439</v>
      </c>
      <c r="J7693" s="124"/>
      <c r="K7693" s="124"/>
      <c r="L7693" s="124"/>
      <c r="M7693" s="124"/>
      <c r="N7693" s="193">
        <v>0</v>
      </c>
      <c r="O7693" s="193">
        <v>140</v>
      </c>
      <c r="P7693" s="124" t="s">
        <v>1314</v>
      </c>
    </row>
    <row r="7694" spans="1:16" ht="51">
      <c r="A7694" s="257" t="s">
        <v>619</v>
      </c>
      <c r="B7694" s="124"/>
      <c r="C7694" s="125" t="s">
        <v>713</v>
      </c>
      <c r="D7694" s="191">
        <v>43308</v>
      </c>
      <c r="E7694" s="124" t="s">
        <v>13543</v>
      </c>
      <c r="F7694" s="124" t="s">
        <v>3</v>
      </c>
      <c r="G7694" s="124">
        <v>1643786</v>
      </c>
      <c r="H7694" s="124"/>
      <c r="I7694" s="128" t="s">
        <v>15440</v>
      </c>
      <c r="J7694" s="124"/>
      <c r="K7694" s="124"/>
      <c r="L7694" s="124"/>
      <c r="M7694" s="124"/>
      <c r="N7694" s="193">
        <v>0</v>
      </c>
      <c r="O7694" s="193">
        <v>140</v>
      </c>
      <c r="P7694" s="124" t="s">
        <v>1314</v>
      </c>
    </row>
    <row r="7695" spans="1:16" ht="51">
      <c r="A7695" s="257" t="s">
        <v>619</v>
      </c>
      <c r="B7695" s="124"/>
      <c r="C7695" s="125" t="s">
        <v>713</v>
      </c>
      <c r="D7695" s="191">
        <v>43308</v>
      </c>
      <c r="E7695" s="124" t="s">
        <v>13544</v>
      </c>
      <c r="F7695" s="124" t="s">
        <v>3</v>
      </c>
      <c r="G7695" s="124">
        <v>1643788</v>
      </c>
      <c r="H7695" s="124"/>
      <c r="I7695" s="128" t="s">
        <v>15441</v>
      </c>
      <c r="J7695" s="124"/>
      <c r="K7695" s="124"/>
      <c r="L7695" s="124"/>
      <c r="M7695" s="124"/>
      <c r="N7695" s="193">
        <v>0</v>
      </c>
      <c r="O7695" s="193">
        <v>140</v>
      </c>
      <c r="P7695" s="124" t="s">
        <v>1314</v>
      </c>
    </row>
    <row r="7696" spans="1:16" ht="89.25">
      <c r="A7696" s="257">
        <v>587</v>
      </c>
      <c r="B7696" s="124"/>
      <c r="C7696" s="125" t="s">
        <v>858</v>
      </c>
      <c r="D7696" s="191">
        <v>43308</v>
      </c>
      <c r="E7696" s="124" t="s">
        <v>13545</v>
      </c>
      <c r="F7696" s="124" t="s">
        <v>3</v>
      </c>
      <c r="G7696" s="124">
        <v>1643784</v>
      </c>
      <c r="H7696" s="124"/>
      <c r="I7696" s="128" t="s">
        <v>15442</v>
      </c>
      <c r="J7696" s="124"/>
      <c r="K7696" s="124"/>
      <c r="L7696" s="124"/>
      <c r="M7696" s="124"/>
      <c r="N7696" s="193">
        <v>0</v>
      </c>
      <c r="O7696" s="193">
        <v>279000</v>
      </c>
      <c r="P7696" s="124" t="s">
        <v>1314</v>
      </c>
    </row>
    <row r="7697" spans="1:16" ht="63.75">
      <c r="A7697" s="257">
        <v>20</v>
      </c>
      <c r="B7697" s="124"/>
      <c r="C7697" s="125" t="s">
        <v>693</v>
      </c>
      <c r="D7697" s="191">
        <v>43308</v>
      </c>
      <c r="E7697" s="124" t="s">
        <v>13546</v>
      </c>
      <c r="F7697" s="124" t="s">
        <v>3</v>
      </c>
      <c r="G7697" s="124">
        <v>1643789</v>
      </c>
      <c r="H7697" s="124"/>
      <c r="I7697" s="128" t="s">
        <v>15443</v>
      </c>
      <c r="J7697" s="124"/>
      <c r="K7697" s="124"/>
      <c r="L7697" s="124"/>
      <c r="M7697" s="124"/>
      <c r="N7697" s="193">
        <v>0</v>
      </c>
      <c r="O7697" s="193">
        <v>20427.600000000002</v>
      </c>
      <c r="P7697" s="124" t="s">
        <v>1314</v>
      </c>
    </row>
    <row r="7698" spans="1:16" ht="63.75">
      <c r="A7698" s="257">
        <v>660</v>
      </c>
      <c r="B7698" s="124"/>
      <c r="C7698" s="125" t="s">
        <v>233</v>
      </c>
      <c r="D7698" s="191">
        <v>43308</v>
      </c>
      <c r="E7698" s="124" t="s">
        <v>13547</v>
      </c>
      <c r="F7698" s="124" t="s">
        <v>3</v>
      </c>
      <c r="G7698" s="124">
        <v>1643792</v>
      </c>
      <c r="H7698" s="124"/>
      <c r="I7698" s="128" t="s">
        <v>15444</v>
      </c>
      <c r="J7698" s="124"/>
      <c r="K7698" s="124"/>
      <c r="L7698" s="124"/>
      <c r="M7698" s="124"/>
      <c r="N7698" s="193">
        <v>0</v>
      </c>
      <c r="O7698" s="193">
        <v>385.68</v>
      </c>
      <c r="P7698" s="124" t="s">
        <v>1314</v>
      </c>
    </row>
    <row r="7699" spans="1:16" ht="63.75">
      <c r="A7699" s="257">
        <v>650</v>
      </c>
      <c r="B7699" s="124"/>
      <c r="C7699" s="125" t="s">
        <v>232</v>
      </c>
      <c r="D7699" s="191">
        <v>43308</v>
      </c>
      <c r="E7699" s="124" t="s">
        <v>13548</v>
      </c>
      <c r="F7699" s="124" t="s">
        <v>3</v>
      </c>
      <c r="G7699" s="124">
        <v>1643801</v>
      </c>
      <c r="H7699" s="124"/>
      <c r="I7699" s="128" t="s">
        <v>15445</v>
      </c>
      <c r="J7699" s="124"/>
      <c r="K7699" s="124"/>
      <c r="L7699" s="124"/>
      <c r="M7699" s="124"/>
      <c r="N7699" s="193">
        <v>0</v>
      </c>
      <c r="O7699" s="193">
        <v>1779</v>
      </c>
      <c r="P7699" s="124" t="s">
        <v>1314</v>
      </c>
    </row>
    <row r="7700" spans="1:16" ht="76.5">
      <c r="A7700" s="257">
        <v>650</v>
      </c>
      <c r="B7700" s="124"/>
      <c r="C7700" s="125" t="s">
        <v>232</v>
      </c>
      <c r="D7700" s="191">
        <v>43308</v>
      </c>
      <c r="E7700" s="124" t="s">
        <v>13549</v>
      </c>
      <c r="F7700" s="124" t="s">
        <v>3</v>
      </c>
      <c r="G7700" s="124">
        <v>1643806</v>
      </c>
      <c r="H7700" s="124"/>
      <c r="I7700" s="128" t="s">
        <v>15446</v>
      </c>
      <c r="J7700" s="124"/>
      <c r="K7700" s="124"/>
      <c r="L7700" s="124"/>
      <c r="M7700" s="124"/>
      <c r="N7700" s="193">
        <v>0</v>
      </c>
      <c r="O7700" s="193">
        <v>210</v>
      </c>
      <c r="P7700" s="124" t="s">
        <v>1314</v>
      </c>
    </row>
    <row r="7701" spans="1:16" ht="63.75">
      <c r="A7701" s="257">
        <v>660</v>
      </c>
      <c r="B7701" s="124"/>
      <c r="C7701" s="125" t="s">
        <v>233</v>
      </c>
      <c r="D7701" s="191">
        <v>43308</v>
      </c>
      <c r="E7701" s="124" t="s">
        <v>13550</v>
      </c>
      <c r="F7701" s="124" t="s">
        <v>3</v>
      </c>
      <c r="G7701" s="124">
        <v>1643817</v>
      </c>
      <c r="H7701" s="124"/>
      <c r="I7701" s="128" t="s">
        <v>15447</v>
      </c>
      <c r="J7701" s="124"/>
      <c r="K7701" s="124"/>
      <c r="L7701" s="124"/>
      <c r="M7701" s="124"/>
      <c r="N7701" s="193">
        <v>0</v>
      </c>
      <c r="O7701" s="193">
        <v>480</v>
      </c>
      <c r="P7701" s="124" t="s">
        <v>1314</v>
      </c>
    </row>
    <row r="7702" spans="1:16" ht="63.75">
      <c r="A7702" s="257">
        <v>660</v>
      </c>
      <c r="B7702" s="124"/>
      <c r="C7702" s="125" t="s">
        <v>233</v>
      </c>
      <c r="D7702" s="191">
        <v>43308</v>
      </c>
      <c r="E7702" s="124" t="s">
        <v>13551</v>
      </c>
      <c r="F7702" s="124" t="s">
        <v>3</v>
      </c>
      <c r="G7702" s="124">
        <v>1643818</v>
      </c>
      <c r="H7702" s="124"/>
      <c r="I7702" s="128" t="s">
        <v>15448</v>
      </c>
      <c r="J7702" s="124"/>
      <c r="K7702" s="124"/>
      <c r="L7702" s="124"/>
      <c r="M7702" s="124"/>
      <c r="N7702" s="193">
        <v>0</v>
      </c>
      <c r="O7702" s="193">
        <v>72</v>
      </c>
      <c r="P7702" s="124" t="s">
        <v>1314</v>
      </c>
    </row>
    <row r="7703" spans="1:16" ht="63.75">
      <c r="A7703" s="257">
        <v>660</v>
      </c>
      <c r="B7703" s="124"/>
      <c r="C7703" s="125" t="s">
        <v>233</v>
      </c>
      <c r="D7703" s="191">
        <v>43308</v>
      </c>
      <c r="E7703" s="124" t="s">
        <v>13552</v>
      </c>
      <c r="F7703" s="124" t="s">
        <v>3</v>
      </c>
      <c r="G7703" s="124">
        <v>1643823</v>
      </c>
      <c r="H7703" s="124"/>
      <c r="I7703" s="128" t="s">
        <v>15449</v>
      </c>
      <c r="J7703" s="124"/>
      <c r="K7703" s="124"/>
      <c r="L7703" s="124"/>
      <c r="M7703" s="124"/>
      <c r="N7703" s="193">
        <v>0</v>
      </c>
      <c r="O7703" s="193">
        <v>4.4400000000000004</v>
      </c>
      <c r="P7703" s="124" t="s">
        <v>1314</v>
      </c>
    </row>
    <row r="7704" spans="1:16" ht="63.75">
      <c r="A7704" s="257">
        <v>660</v>
      </c>
      <c r="B7704" s="124"/>
      <c r="C7704" s="125" t="s">
        <v>233</v>
      </c>
      <c r="D7704" s="191">
        <v>43308</v>
      </c>
      <c r="E7704" s="124" t="s">
        <v>13553</v>
      </c>
      <c r="F7704" s="124" t="s">
        <v>3</v>
      </c>
      <c r="G7704" s="124">
        <v>1643826</v>
      </c>
      <c r="H7704" s="124"/>
      <c r="I7704" s="128" t="s">
        <v>15450</v>
      </c>
      <c r="J7704" s="124"/>
      <c r="K7704" s="124"/>
      <c r="L7704" s="124"/>
      <c r="M7704" s="124"/>
      <c r="N7704" s="193">
        <v>0</v>
      </c>
      <c r="O7704" s="193">
        <v>36.880000000000003</v>
      </c>
      <c r="P7704" s="124" t="s">
        <v>1314</v>
      </c>
    </row>
    <row r="7705" spans="1:16" ht="51">
      <c r="A7705" s="257">
        <v>526</v>
      </c>
      <c r="B7705" s="124"/>
      <c r="C7705" s="125" t="s">
        <v>846</v>
      </c>
      <c r="D7705" s="191">
        <v>43308</v>
      </c>
      <c r="E7705" s="124" t="s">
        <v>13554</v>
      </c>
      <c r="F7705" s="124" t="s">
        <v>3</v>
      </c>
      <c r="G7705" s="124">
        <v>1643712</v>
      </c>
      <c r="H7705" s="124"/>
      <c r="I7705" s="128" t="s">
        <v>15451</v>
      </c>
      <c r="J7705" s="124"/>
      <c r="K7705" s="124"/>
      <c r="L7705" s="124"/>
      <c r="M7705" s="124"/>
      <c r="N7705" s="193">
        <v>0</v>
      </c>
      <c r="O7705" s="193">
        <v>200</v>
      </c>
      <c r="P7705" s="124" t="s">
        <v>1314</v>
      </c>
    </row>
    <row r="7706" spans="1:16" ht="51">
      <c r="A7706" s="257" t="s">
        <v>619</v>
      </c>
      <c r="B7706" s="124"/>
      <c r="C7706" s="125" t="s">
        <v>713</v>
      </c>
      <c r="D7706" s="191">
        <v>43308</v>
      </c>
      <c r="E7706" s="124" t="s">
        <v>13555</v>
      </c>
      <c r="F7706" s="124" t="s">
        <v>3</v>
      </c>
      <c r="G7706" s="124">
        <v>1643975</v>
      </c>
      <c r="H7706" s="124"/>
      <c r="I7706" s="128" t="s">
        <v>15452</v>
      </c>
      <c r="J7706" s="124"/>
      <c r="K7706" s="124"/>
      <c r="L7706" s="124"/>
      <c r="M7706" s="124"/>
      <c r="N7706" s="193">
        <v>0</v>
      </c>
      <c r="O7706" s="193">
        <v>12</v>
      </c>
      <c r="P7706" s="124" t="s">
        <v>1314</v>
      </c>
    </row>
    <row r="7707" spans="1:16" ht="51">
      <c r="A7707" s="257" t="s">
        <v>619</v>
      </c>
      <c r="B7707" s="124"/>
      <c r="C7707" s="125" t="s">
        <v>713</v>
      </c>
      <c r="D7707" s="191">
        <v>43308</v>
      </c>
      <c r="E7707" s="124" t="s">
        <v>13556</v>
      </c>
      <c r="F7707" s="124" t="s">
        <v>3</v>
      </c>
      <c r="G7707" s="124">
        <v>1643976</v>
      </c>
      <c r="H7707" s="124"/>
      <c r="I7707" s="128" t="s">
        <v>15453</v>
      </c>
      <c r="J7707" s="124"/>
      <c r="K7707" s="124"/>
      <c r="L7707" s="124"/>
      <c r="M7707" s="124"/>
      <c r="N7707" s="193">
        <v>0</v>
      </c>
      <c r="O7707" s="193">
        <v>12</v>
      </c>
      <c r="P7707" s="124" t="s">
        <v>1314</v>
      </c>
    </row>
    <row r="7708" spans="1:16" ht="51">
      <c r="A7708" s="257" t="s">
        <v>619</v>
      </c>
      <c r="B7708" s="124"/>
      <c r="C7708" s="125" t="s">
        <v>713</v>
      </c>
      <c r="D7708" s="191">
        <v>43308</v>
      </c>
      <c r="E7708" s="124" t="s">
        <v>13557</v>
      </c>
      <c r="F7708" s="124" t="s">
        <v>3</v>
      </c>
      <c r="G7708" s="124">
        <v>1643978</v>
      </c>
      <c r="H7708" s="124"/>
      <c r="I7708" s="128" t="s">
        <v>15454</v>
      </c>
      <c r="J7708" s="124"/>
      <c r="K7708" s="124"/>
      <c r="L7708" s="124"/>
      <c r="M7708" s="124"/>
      <c r="N7708" s="193">
        <v>0</v>
      </c>
      <c r="O7708" s="193">
        <v>5</v>
      </c>
      <c r="P7708" s="124" t="s">
        <v>1314</v>
      </c>
    </row>
    <row r="7709" spans="1:16" ht="51">
      <c r="A7709" s="257" t="s">
        <v>619</v>
      </c>
      <c r="B7709" s="124"/>
      <c r="C7709" s="125" t="s">
        <v>713</v>
      </c>
      <c r="D7709" s="191">
        <v>43308</v>
      </c>
      <c r="E7709" s="124" t="s">
        <v>13558</v>
      </c>
      <c r="F7709" s="124" t="s">
        <v>3</v>
      </c>
      <c r="G7709" s="124">
        <v>1643980</v>
      </c>
      <c r="H7709" s="124"/>
      <c r="I7709" s="128" t="s">
        <v>15455</v>
      </c>
      <c r="J7709" s="124"/>
      <c r="K7709" s="124"/>
      <c r="L7709" s="124"/>
      <c r="M7709" s="124"/>
      <c r="N7709" s="193">
        <v>0</v>
      </c>
      <c r="O7709" s="193">
        <v>239.78</v>
      </c>
      <c r="P7709" s="124" t="s">
        <v>1314</v>
      </c>
    </row>
    <row r="7710" spans="1:16" ht="51">
      <c r="A7710" s="257">
        <v>46</v>
      </c>
      <c r="B7710" s="124"/>
      <c r="C7710" s="125" t="s">
        <v>698</v>
      </c>
      <c r="D7710" s="191">
        <v>43308</v>
      </c>
      <c r="E7710" s="124" t="s">
        <v>13559</v>
      </c>
      <c r="F7710" s="124" t="s">
        <v>3</v>
      </c>
      <c r="G7710" s="124">
        <v>1643981</v>
      </c>
      <c r="H7710" s="124"/>
      <c r="I7710" s="128" t="s">
        <v>15456</v>
      </c>
      <c r="J7710" s="124"/>
      <c r="K7710" s="124"/>
      <c r="L7710" s="124"/>
      <c r="M7710" s="124"/>
      <c r="N7710" s="193">
        <v>0</v>
      </c>
      <c r="O7710" s="193">
        <v>123.86</v>
      </c>
      <c r="P7710" s="124" t="s">
        <v>1314</v>
      </c>
    </row>
    <row r="7711" spans="1:16" ht="51">
      <c r="A7711" s="257">
        <v>46</v>
      </c>
      <c r="B7711" s="124"/>
      <c r="C7711" s="125" t="s">
        <v>698</v>
      </c>
      <c r="D7711" s="191">
        <v>43308</v>
      </c>
      <c r="E7711" s="124" t="s">
        <v>13560</v>
      </c>
      <c r="F7711" s="124" t="s">
        <v>3</v>
      </c>
      <c r="G7711" s="124">
        <v>1643983</v>
      </c>
      <c r="H7711" s="124"/>
      <c r="I7711" s="128" t="s">
        <v>15457</v>
      </c>
      <c r="J7711" s="124"/>
      <c r="K7711" s="124"/>
      <c r="L7711" s="124"/>
      <c r="M7711" s="124"/>
      <c r="N7711" s="193">
        <v>0</v>
      </c>
      <c r="O7711" s="193">
        <v>3480</v>
      </c>
      <c r="P7711" s="124" t="s">
        <v>1314</v>
      </c>
    </row>
    <row r="7712" spans="1:16" ht="51">
      <c r="A7712" s="257">
        <v>16</v>
      </c>
      <c r="B7712" s="124"/>
      <c r="C7712" s="125" t="s">
        <v>692</v>
      </c>
      <c r="D7712" s="191">
        <v>43308</v>
      </c>
      <c r="E7712" s="124" t="s">
        <v>13561</v>
      </c>
      <c r="F7712" s="124" t="s">
        <v>3</v>
      </c>
      <c r="G7712" s="124">
        <v>1643989</v>
      </c>
      <c r="H7712" s="124"/>
      <c r="I7712" s="128" t="s">
        <v>15458</v>
      </c>
      <c r="J7712" s="124"/>
      <c r="K7712" s="124"/>
      <c r="L7712" s="124"/>
      <c r="M7712" s="124"/>
      <c r="N7712" s="193">
        <v>0</v>
      </c>
      <c r="O7712" s="193">
        <v>870</v>
      </c>
      <c r="P7712" s="124" t="s">
        <v>1314</v>
      </c>
    </row>
    <row r="7713" spans="1:16" ht="38.25">
      <c r="A7713" s="257">
        <v>16</v>
      </c>
      <c r="B7713" s="124"/>
      <c r="C7713" s="125" t="s">
        <v>692</v>
      </c>
      <c r="D7713" s="191">
        <v>43308</v>
      </c>
      <c r="E7713" s="124" t="s">
        <v>13562</v>
      </c>
      <c r="F7713" s="124" t="s">
        <v>3</v>
      </c>
      <c r="G7713" s="124">
        <v>1643990</v>
      </c>
      <c r="H7713" s="124"/>
      <c r="I7713" s="128" t="s">
        <v>7608</v>
      </c>
      <c r="J7713" s="124"/>
      <c r="K7713" s="124"/>
      <c r="L7713" s="124"/>
      <c r="M7713" s="124"/>
      <c r="N7713" s="193">
        <v>0</v>
      </c>
      <c r="O7713" s="193">
        <v>6176</v>
      </c>
      <c r="P7713" s="124" t="s">
        <v>1314</v>
      </c>
    </row>
    <row r="7714" spans="1:16" ht="51">
      <c r="A7714" s="257">
        <v>373</v>
      </c>
      <c r="B7714" s="124"/>
      <c r="C7714" s="125" t="s">
        <v>1269</v>
      </c>
      <c r="D7714" s="191">
        <v>43308</v>
      </c>
      <c r="E7714" s="124" t="s">
        <v>13563</v>
      </c>
      <c r="F7714" s="124" t="s">
        <v>3</v>
      </c>
      <c r="G7714" s="124">
        <v>1643994</v>
      </c>
      <c r="H7714" s="124"/>
      <c r="I7714" s="128" t="s">
        <v>15459</v>
      </c>
      <c r="J7714" s="124"/>
      <c r="K7714" s="124"/>
      <c r="L7714" s="124"/>
      <c r="M7714" s="124"/>
      <c r="N7714" s="193">
        <v>0</v>
      </c>
      <c r="O7714" s="193">
        <v>55035</v>
      </c>
      <c r="P7714" s="124" t="s">
        <v>1314</v>
      </c>
    </row>
    <row r="7715" spans="1:16" ht="51">
      <c r="A7715" s="257">
        <v>20</v>
      </c>
      <c r="B7715" s="124"/>
      <c r="C7715" s="125" t="s">
        <v>693</v>
      </c>
      <c r="D7715" s="191">
        <v>43308</v>
      </c>
      <c r="E7715" s="124" t="s">
        <v>13564</v>
      </c>
      <c r="F7715" s="124" t="s">
        <v>3</v>
      </c>
      <c r="G7715" s="124">
        <v>1644010</v>
      </c>
      <c r="H7715" s="124"/>
      <c r="I7715" s="128" t="s">
        <v>15460</v>
      </c>
      <c r="J7715" s="124"/>
      <c r="K7715" s="124"/>
      <c r="L7715" s="124"/>
      <c r="M7715" s="124"/>
      <c r="N7715" s="193">
        <v>0</v>
      </c>
      <c r="O7715" s="193">
        <v>138</v>
      </c>
      <c r="P7715" s="124" t="s">
        <v>1314</v>
      </c>
    </row>
    <row r="7716" spans="1:16" ht="51">
      <c r="A7716" s="257">
        <v>20</v>
      </c>
      <c r="B7716" s="124"/>
      <c r="C7716" s="125" t="s">
        <v>693</v>
      </c>
      <c r="D7716" s="191">
        <v>43308</v>
      </c>
      <c r="E7716" s="124" t="s">
        <v>13565</v>
      </c>
      <c r="F7716" s="124" t="s">
        <v>3</v>
      </c>
      <c r="G7716" s="124">
        <v>1644012</v>
      </c>
      <c r="H7716" s="124"/>
      <c r="I7716" s="128" t="s">
        <v>15461</v>
      </c>
      <c r="J7716" s="124"/>
      <c r="K7716" s="124"/>
      <c r="L7716" s="124"/>
      <c r="M7716" s="124"/>
      <c r="N7716" s="193">
        <v>0</v>
      </c>
      <c r="O7716" s="193">
        <v>138</v>
      </c>
      <c r="P7716" s="124" t="s">
        <v>1314</v>
      </c>
    </row>
    <row r="7717" spans="1:16" ht="51">
      <c r="A7717" s="257">
        <v>155</v>
      </c>
      <c r="B7717" s="124"/>
      <c r="C7717" s="125" t="s">
        <v>744</v>
      </c>
      <c r="D7717" s="191">
        <v>43308</v>
      </c>
      <c r="E7717" s="124" t="s">
        <v>13566</v>
      </c>
      <c r="F7717" s="124" t="s">
        <v>3</v>
      </c>
      <c r="G7717" s="124">
        <v>1644015</v>
      </c>
      <c r="H7717" s="124"/>
      <c r="I7717" s="128" t="s">
        <v>15462</v>
      </c>
      <c r="J7717" s="124"/>
      <c r="K7717" s="124"/>
      <c r="L7717" s="124"/>
      <c r="M7717" s="124"/>
      <c r="N7717" s="193">
        <v>0</v>
      </c>
      <c r="O7717" s="193">
        <v>1488</v>
      </c>
      <c r="P7717" s="124" t="s">
        <v>1314</v>
      </c>
    </row>
    <row r="7718" spans="1:16" ht="38.25">
      <c r="A7718" s="257">
        <v>526</v>
      </c>
      <c r="B7718" s="124"/>
      <c r="C7718" s="125" t="s">
        <v>846</v>
      </c>
      <c r="D7718" s="191">
        <v>43308</v>
      </c>
      <c r="E7718" s="124" t="s">
        <v>13567</v>
      </c>
      <c r="F7718" s="124" t="s">
        <v>3</v>
      </c>
      <c r="G7718" s="124">
        <v>1644022</v>
      </c>
      <c r="H7718" s="124"/>
      <c r="I7718" s="128" t="s">
        <v>15463</v>
      </c>
      <c r="J7718" s="124"/>
      <c r="K7718" s="124"/>
      <c r="L7718" s="124"/>
      <c r="M7718" s="124"/>
      <c r="N7718" s="193">
        <v>0</v>
      </c>
      <c r="O7718" s="193">
        <v>919</v>
      </c>
      <c r="P7718" s="124" t="s">
        <v>1314</v>
      </c>
    </row>
    <row r="7719" spans="1:16" ht="51">
      <c r="A7719" s="257" t="s">
        <v>619</v>
      </c>
      <c r="B7719" s="124"/>
      <c r="C7719" s="125" t="s">
        <v>713</v>
      </c>
      <c r="D7719" s="191">
        <v>43308</v>
      </c>
      <c r="E7719" s="124" t="s">
        <v>13568</v>
      </c>
      <c r="F7719" s="124" t="s">
        <v>3</v>
      </c>
      <c r="G7719" s="124">
        <v>1643790</v>
      </c>
      <c r="H7719" s="124"/>
      <c r="I7719" s="128" t="s">
        <v>15464</v>
      </c>
      <c r="J7719" s="124"/>
      <c r="K7719" s="124"/>
      <c r="L7719" s="124"/>
      <c r="M7719" s="124"/>
      <c r="N7719" s="193">
        <v>0</v>
      </c>
      <c r="O7719" s="193">
        <v>140</v>
      </c>
      <c r="P7719" s="124" t="s">
        <v>1314</v>
      </c>
    </row>
    <row r="7720" spans="1:16" ht="51">
      <c r="A7720" s="257" t="s">
        <v>619</v>
      </c>
      <c r="B7720" s="124"/>
      <c r="C7720" s="125" t="s">
        <v>713</v>
      </c>
      <c r="D7720" s="191">
        <v>43308</v>
      </c>
      <c r="E7720" s="124" t="s">
        <v>13569</v>
      </c>
      <c r="F7720" s="124" t="s">
        <v>3</v>
      </c>
      <c r="G7720" s="124">
        <v>1643797</v>
      </c>
      <c r="H7720" s="124"/>
      <c r="I7720" s="128" t="s">
        <v>15465</v>
      </c>
      <c r="J7720" s="124"/>
      <c r="K7720" s="124"/>
      <c r="L7720" s="124"/>
      <c r="M7720" s="124"/>
      <c r="N7720" s="193">
        <v>0</v>
      </c>
      <c r="O7720" s="193">
        <v>1617.5</v>
      </c>
      <c r="P7720" s="124" t="s">
        <v>1314</v>
      </c>
    </row>
    <row r="7721" spans="1:16" ht="51">
      <c r="A7721" s="257">
        <v>46</v>
      </c>
      <c r="B7721" s="124"/>
      <c r="C7721" s="125" t="s">
        <v>698</v>
      </c>
      <c r="D7721" s="191">
        <v>43308</v>
      </c>
      <c r="E7721" s="124" t="s">
        <v>13570</v>
      </c>
      <c r="F7721" s="124" t="s">
        <v>3</v>
      </c>
      <c r="G7721" s="124">
        <v>1643798</v>
      </c>
      <c r="H7721" s="124"/>
      <c r="I7721" s="128" t="s">
        <v>15466</v>
      </c>
      <c r="J7721" s="124"/>
      <c r="K7721" s="124"/>
      <c r="L7721" s="124"/>
      <c r="M7721" s="124"/>
      <c r="N7721" s="193">
        <v>0</v>
      </c>
      <c r="O7721" s="193">
        <v>900</v>
      </c>
      <c r="P7721" s="124" t="s">
        <v>1314</v>
      </c>
    </row>
    <row r="7722" spans="1:16" ht="51">
      <c r="A7722" s="257">
        <v>132</v>
      </c>
      <c r="B7722" s="124"/>
      <c r="C7722" s="125" t="s">
        <v>728</v>
      </c>
      <c r="D7722" s="191">
        <v>43308</v>
      </c>
      <c r="E7722" s="124" t="s">
        <v>13571</v>
      </c>
      <c r="F7722" s="124" t="s">
        <v>3</v>
      </c>
      <c r="G7722" s="124">
        <v>1643803</v>
      </c>
      <c r="H7722" s="124"/>
      <c r="I7722" s="128" t="s">
        <v>15467</v>
      </c>
      <c r="J7722" s="124"/>
      <c r="K7722" s="124"/>
      <c r="L7722" s="124"/>
      <c r="M7722" s="124"/>
      <c r="N7722" s="193">
        <v>0</v>
      </c>
      <c r="O7722" s="193">
        <v>13679.2</v>
      </c>
      <c r="P7722" s="124" t="s">
        <v>1314</v>
      </c>
    </row>
    <row r="7723" spans="1:16" ht="51">
      <c r="A7723" s="257" t="s">
        <v>619</v>
      </c>
      <c r="B7723" s="124"/>
      <c r="C7723" s="125" t="s">
        <v>713</v>
      </c>
      <c r="D7723" s="191">
        <v>43308</v>
      </c>
      <c r="E7723" s="124" t="s">
        <v>13572</v>
      </c>
      <c r="F7723" s="124" t="s">
        <v>3</v>
      </c>
      <c r="G7723" s="124">
        <v>1643825</v>
      </c>
      <c r="H7723" s="124"/>
      <c r="I7723" s="128" t="s">
        <v>15468</v>
      </c>
      <c r="J7723" s="124"/>
      <c r="K7723" s="124"/>
      <c r="L7723" s="124"/>
      <c r="M7723" s="124"/>
      <c r="N7723" s="193">
        <v>0</v>
      </c>
      <c r="O7723" s="193">
        <v>478</v>
      </c>
      <c r="P7723" s="124" t="s">
        <v>1314</v>
      </c>
    </row>
    <row r="7724" spans="1:16" ht="63.75">
      <c r="A7724" s="257">
        <v>344</v>
      </c>
      <c r="B7724" s="124"/>
      <c r="C7724" s="125" t="s">
        <v>818</v>
      </c>
      <c r="D7724" s="191">
        <v>43308</v>
      </c>
      <c r="E7724" s="124" t="s">
        <v>13573</v>
      </c>
      <c r="F7724" s="124" t="s">
        <v>3</v>
      </c>
      <c r="G7724" s="124">
        <v>1643851</v>
      </c>
      <c r="H7724" s="124"/>
      <c r="I7724" s="128" t="s">
        <v>15469</v>
      </c>
      <c r="J7724" s="124"/>
      <c r="K7724" s="124"/>
      <c r="L7724" s="124"/>
      <c r="M7724" s="124"/>
      <c r="N7724" s="193">
        <v>0</v>
      </c>
      <c r="O7724" s="193">
        <v>550.68000000000006</v>
      </c>
      <c r="P7724" s="124" t="s">
        <v>1314</v>
      </c>
    </row>
    <row r="7725" spans="1:16" ht="63.75">
      <c r="A7725" s="257">
        <v>344</v>
      </c>
      <c r="B7725" s="124"/>
      <c r="C7725" s="125" t="s">
        <v>818</v>
      </c>
      <c r="D7725" s="191">
        <v>43308</v>
      </c>
      <c r="E7725" s="124" t="s">
        <v>13574</v>
      </c>
      <c r="F7725" s="124" t="s">
        <v>3</v>
      </c>
      <c r="G7725" s="124">
        <v>1643853</v>
      </c>
      <c r="H7725" s="124"/>
      <c r="I7725" s="128" t="s">
        <v>15470</v>
      </c>
      <c r="J7725" s="124"/>
      <c r="K7725" s="124"/>
      <c r="L7725" s="124"/>
      <c r="M7725" s="124"/>
      <c r="N7725" s="193">
        <v>0</v>
      </c>
      <c r="O7725" s="193">
        <v>2649.14</v>
      </c>
      <c r="P7725" s="124" t="s">
        <v>1314</v>
      </c>
    </row>
    <row r="7726" spans="1:16" ht="63.75">
      <c r="A7726" s="257">
        <v>344</v>
      </c>
      <c r="B7726" s="124"/>
      <c r="C7726" s="125" t="s">
        <v>818</v>
      </c>
      <c r="D7726" s="191">
        <v>43308</v>
      </c>
      <c r="E7726" s="124" t="s">
        <v>13575</v>
      </c>
      <c r="F7726" s="124" t="s">
        <v>3</v>
      </c>
      <c r="G7726" s="124">
        <v>1643855</v>
      </c>
      <c r="H7726" s="124"/>
      <c r="I7726" s="128" t="s">
        <v>15471</v>
      </c>
      <c r="J7726" s="124"/>
      <c r="K7726" s="124"/>
      <c r="L7726" s="124"/>
      <c r="M7726" s="124"/>
      <c r="N7726" s="193">
        <v>0</v>
      </c>
      <c r="O7726" s="193">
        <v>540</v>
      </c>
      <c r="P7726" s="124" t="s">
        <v>1314</v>
      </c>
    </row>
    <row r="7727" spans="1:16" ht="63.75">
      <c r="A7727" s="257">
        <v>344</v>
      </c>
      <c r="B7727" s="124"/>
      <c r="C7727" s="125" t="s">
        <v>818</v>
      </c>
      <c r="D7727" s="191">
        <v>43308</v>
      </c>
      <c r="E7727" s="124" t="s">
        <v>13576</v>
      </c>
      <c r="F7727" s="124" t="s">
        <v>3</v>
      </c>
      <c r="G7727" s="124">
        <v>1643856</v>
      </c>
      <c r="H7727" s="124"/>
      <c r="I7727" s="128" t="s">
        <v>15472</v>
      </c>
      <c r="J7727" s="124"/>
      <c r="K7727" s="124"/>
      <c r="L7727" s="124"/>
      <c r="M7727" s="124"/>
      <c r="N7727" s="193">
        <v>0</v>
      </c>
      <c r="O7727" s="193">
        <v>230</v>
      </c>
      <c r="P7727" s="124" t="s">
        <v>1314</v>
      </c>
    </row>
    <row r="7728" spans="1:16" ht="63.75">
      <c r="A7728" s="257">
        <v>344</v>
      </c>
      <c r="B7728" s="124"/>
      <c r="C7728" s="125" t="s">
        <v>818</v>
      </c>
      <c r="D7728" s="191">
        <v>43308</v>
      </c>
      <c r="E7728" s="124" t="s">
        <v>13577</v>
      </c>
      <c r="F7728" s="124" t="s">
        <v>3</v>
      </c>
      <c r="G7728" s="124">
        <v>1643858</v>
      </c>
      <c r="H7728" s="124"/>
      <c r="I7728" s="128" t="s">
        <v>15473</v>
      </c>
      <c r="J7728" s="124"/>
      <c r="K7728" s="124"/>
      <c r="L7728" s="124"/>
      <c r="M7728" s="124"/>
      <c r="N7728" s="193">
        <v>0</v>
      </c>
      <c r="O7728" s="193">
        <v>4258.8</v>
      </c>
      <c r="P7728" s="124" t="s">
        <v>1314</v>
      </c>
    </row>
    <row r="7729" spans="1:16" ht="63.75">
      <c r="A7729" s="257">
        <v>344</v>
      </c>
      <c r="B7729" s="124"/>
      <c r="C7729" s="125" t="s">
        <v>818</v>
      </c>
      <c r="D7729" s="191">
        <v>43308</v>
      </c>
      <c r="E7729" s="124" t="s">
        <v>13578</v>
      </c>
      <c r="F7729" s="124" t="s">
        <v>3</v>
      </c>
      <c r="G7729" s="124">
        <v>1643859</v>
      </c>
      <c r="H7729" s="124"/>
      <c r="I7729" s="128" t="s">
        <v>15474</v>
      </c>
      <c r="J7729" s="124"/>
      <c r="K7729" s="124"/>
      <c r="L7729" s="124"/>
      <c r="M7729" s="124"/>
      <c r="N7729" s="193">
        <v>0</v>
      </c>
      <c r="O7729" s="193">
        <v>260</v>
      </c>
      <c r="P7729" s="124" t="s">
        <v>1314</v>
      </c>
    </row>
    <row r="7730" spans="1:16" ht="63.75">
      <c r="A7730" s="257">
        <v>344</v>
      </c>
      <c r="B7730" s="124"/>
      <c r="C7730" s="125" t="s">
        <v>818</v>
      </c>
      <c r="D7730" s="191">
        <v>43308</v>
      </c>
      <c r="E7730" s="124" t="s">
        <v>13579</v>
      </c>
      <c r="F7730" s="124" t="s">
        <v>3</v>
      </c>
      <c r="G7730" s="124">
        <v>1643860</v>
      </c>
      <c r="H7730" s="124"/>
      <c r="I7730" s="128" t="s">
        <v>15475</v>
      </c>
      <c r="J7730" s="124"/>
      <c r="K7730" s="124"/>
      <c r="L7730" s="124"/>
      <c r="M7730" s="124"/>
      <c r="N7730" s="193">
        <v>0</v>
      </c>
      <c r="O7730" s="193">
        <v>80</v>
      </c>
      <c r="P7730" s="124" t="s">
        <v>1314</v>
      </c>
    </row>
    <row r="7731" spans="1:16" ht="63.75">
      <c r="A7731" s="257">
        <v>344</v>
      </c>
      <c r="B7731" s="124"/>
      <c r="C7731" s="125" t="s">
        <v>818</v>
      </c>
      <c r="D7731" s="191">
        <v>43308</v>
      </c>
      <c r="E7731" s="124" t="s">
        <v>13580</v>
      </c>
      <c r="F7731" s="124" t="s">
        <v>3</v>
      </c>
      <c r="G7731" s="124">
        <v>1643861</v>
      </c>
      <c r="H7731" s="124"/>
      <c r="I7731" s="128" t="s">
        <v>15476</v>
      </c>
      <c r="J7731" s="124"/>
      <c r="K7731" s="124"/>
      <c r="L7731" s="124"/>
      <c r="M7731" s="124"/>
      <c r="N7731" s="193">
        <v>0</v>
      </c>
      <c r="O7731" s="193">
        <v>548.56000000000006</v>
      </c>
      <c r="P7731" s="124" t="s">
        <v>1314</v>
      </c>
    </row>
    <row r="7732" spans="1:16" ht="63.75">
      <c r="A7732" s="257">
        <v>344</v>
      </c>
      <c r="B7732" s="124"/>
      <c r="C7732" s="125" t="s">
        <v>818</v>
      </c>
      <c r="D7732" s="191">
        <v>43308</v>
      </c>
      <c r="E7732" s="124" t="s">
        <v>13581</v>
      </c>
      <c r="F7732" s="124" t="s">
        <v>3</v>
      </c>
      <c r="G7732" s="124">
        <v>1643864</v>
      </c>
      <c r="H7732" s="124"/>
      <c r="I7732" s="128" t="s">
        <v>15477</v>
      </c>
      <c r="J7732" s="124"/>
      <c r="K7732" s="124"/>
      <c r="L7732" s="124"/>
      <c r="M7732" s="124"/>
      <c r="N7732" s="193">
        <v>0</v>
      </c>
      <c r="O7732" s="193">
        <v>716</v>
      </c>
      <c r="P7732" s="124" t="s">
        <v>1314</v>
      </c>
    </row>
    <row r="7733" spans="1:16" ht="51">
      <c r="A7733" s="257">
        <v>46</v>
      </c>
      <c r="B7733" s="124"/>
      <c r="C7733" s="125" t="s">
        <v>698</v>
      </c>
      <c r="D7733" s="191">
        <v>43308</v>
      </c>
      <c r="E7733" s="124" t="s">
        <v>13582</v>
      </c>
      <c r="F7733" s="124" t="s">
        <v>3</v>
      </c>
      <c r="G7733" s="124">
        <v>1643974</v>
      </c>
      <c r="H7733" s="124"/>
      <c r="I7733" s="128" t="s">
        <v>15478</v>
      </c>
      <c r="J7733" s="124"/>
      <c r="K7733" s="124"/>
      <c r="L7733" s="124"/>
      <c r="M7733" s="124"/>
      <c r="N7733" s="193">
        <v>0</v>
      </c>
      <c r="O7733" s="193">
        <v>247.6</v>
      </c>
      <c r="P7733" s="124" t="s">
        <v>1314</v>
      </c>
    </row>
    <row r="7734" spans="1:16" ht="38.25">
      <c r="A7734" s="257">
        <v>574</v>
      </c>
      <c r="B7734" s="124"/>
      <c r="C7734" s="125" t="s">
        <v>850</v>
      </c>
      <c r="D7734" s="191">
        <v>43308</v>
      </c>
      <c r="E7734" s="124" t="s">
        <v>13583</v>
      </c>
      <c r="F7734" s="124" t="s">
        <v>3</v>
      </c>
      <c r="G7734" s="124">
        <v>1643920</v>
      </c>
      <c r="H7734" s="124"/>
      <c r="I7734" s="128" t="s">
        <v>15479</v>
      </c>
      <c r="J7734" s="124"/>
      <c r="K7734" s="124"/>
      <c r="L7734" s="124"/>
      <c r="M7734" s="124"/>
      <c r="N7734" s="193">
        <v>0</v>
      </c>
      <c r="O7734" s="193">
        <v>1910</v>
      </c>
      <c r="P7734" s="124" t="s">
        <v>1314</v>
      </c>
    </row>
    <row r="7735" spans="1:16" ht="63.75">
      <c r="A7735" s="257">
        <v>78</v>
      </c>
      <c r="B7735" s="124"/>
      <c r="C7735" s="125" t="s">
        <v>1338</v>
      </c>
      <c r="D7735" s="191">
        <v>43308</v>
      </c>
      <c r="E7735" s="124" t="s">
        <v>13584</v>
      </c>
      <c r="F7735" s="124" t="s">
        <v>3</v>
      </c>
      <c r="G7735" s="124">
        <v>1643918</v>
      </c>
      <c r="H7735" s="124"/>
      <c r="I7735" s="128" t="s">
        <v>15480</v>
      </c>
      <c r="J7735" s="124"/>
      <c r="K7735" s="124"/>
      <c r="L7735" s="124"/>
      <c r="M7735" s="124"/>
      <c r="N7735" s="193">
        <v>0</v>
      </c>
      <c r="O7735" s="193">
        <v>5080.87</v>
      </c>
      <c r="P7735" s="124" t="s">
        <v>1314</v>
      </c>
    </row>
    <row r="7736" spans="1:16" ht="51">
      <c r="A7736" s="257">
        <v>576</v>
      </c>
      <c r="B7736" s="124"/>
      <c r="C7736" s="125" t="s">
        <v>852</v>
      </c>
      <c r="D7736" s="191">
        <v>43308</v>
      </c>
      <c r="E7736" s="124" t="s">
        <v>13585</v>
      </c>
      <c r="F7736" s="124" t="s">
        <v>3</v>
      </c>
      <c r="G7736" s="124">
        <v>1643909</v>
      </c>
      <c r="H7736" s="124"/>
      <c r="I7736" s="128" t="s">
        <v>15481</v>
      </c>
      <c r="J7736" s="124"/>
      <c r="K7736" s="124"/>
      <c r="L7736" s="124"/>
      <c r="M7736" s="124"/>
      <c r="N7736" s="193">
        <v>0</v>
      </c>
      <c r="O7736" s="193">
        <v>5375.42</v>
      </c>
      <c r="P7736" s="124" t="s">
        <v>1314</v>
      </c>
    </row>
    <row r="7737" spans="1:16" ht="51">
      <c r="A7737" s="257">
        <v>292</v>
      </c>
      <c r="B7737" s="124"/>
      <c r="C7737" s="125" t="s">
        <v>152</v>
      </c>
      <c r="D7737" s="191">
        <v>43308</v>
      </c>
      <c r="E7737" s="124" t="s">
        <v>13586</v>
      </c>
      <c r="F7737" s="124" t="s">
        <v>3</v>
      </c>
      <c r="G7737" s="124">
        <v>1643896</v>
      </c>
      <c r="H7737" s="124"/>
      <c r="I7737" s="128" t="s">
        <v>15482</v>
      </c>
      <c r="J7737" s="124"/>
      <c r="K7737" s="124"/>
      <c r="L7737" s="124"/>
      <c r="M7737" s="124"/>
      <c r="N7737" s="193">
        <v>0</v>
      </c>
      <c r="O7737" s="193">
        <v>240.18</v>
      </c>
      <c r="P7737" s="124" t="s">
        <v>1314</v>
      </c>
    </row>
    <row r="7738" spans="1:16" ht="51">
      <c r="A7738" s="257">
        <v>46</v>
      </c>
      <c r="B7738" s="124"/>
      <c r="C7738" s="125" t="s">
        <v>698</v>
      </c>
      <c r="D7738" s="191">
        <v>43308</v>
      </c>
      <c r="E7738" s="124" t="s">
        <v>13587</v>
      </c>
      <c r="F7738" s="124" t="s">
        <v>3</v>
      </c>
      <c r="G7738" s="124">
        <v>1643890</v>
      </c>
      <c r="H7738" s="124"/>
      <c r="I7738" s="128" t="s">
        <v>15483</v>
      </c>
      <c r="J7738" s="124"/>
      <c r="K7738" s="124"/>
      <c r="L7738" s="124"/>
      <c r="M7738" s="124"/>
      <c r="N7738" s="193">
        <v>0</v>
      </c>
      <c r="O7738" s="193">
        <v>920</v>
      </c>
      <c r="P7738" s="124" t="s">
        <v>1314</v>
      </c>
    </row>
    <row r="7739" spans="1:16" ht="51">
      <c r="A7739" s="257">
        <v>203</v>
      </c>
      <c r="B7739" s="124"/>
      <c r="C7739" s="125" t="s">
        <v>757</v>
      </c>
      <c r="D7739" s="191">
        <v>43308</v>
      </c>
      <c r="E7739" s="124" t="s">
        <v>13588</v>
      </c>
      <c r="F7739" s="124" t="s">
        <v>3</v>
      </c>
      <c r="G7739" s="124">
        <v>1643884</v>
      </c>
      <c r="H7739" s="124"/>
      <c r="I7739" s="128" t="s">
        <v>15484</v>
      </c>
      <c r="J7739" s="124"/>
      <c r="K7739" s="124"/>
      <c r="L7739" s="124"/>
      <c r="M7739" s="124"/>
      <c r="N7739" s="193">
        <v>0</v>
      </c>
      <c r="O7739" s="193">
        <v>15</v>
      </c>
      <c r="P7739" s="124" t="s">
        <v>1314</v>
      </c>
    </row>
    <row r="7740" spans="1:16" ht="63.75">
      <c r="A7740" s="257">
        <v>344</v>
      </c>
      <c r="B7740" s="124"/>
      <c r="C7740" s="125" t="s">
        <v>818</v>
      </c>
      <c r="D7740" s="191">
        <v>43308</v>
      </c>
      <c r="E7740" s="124" t="s">
        <v>13589</v>
      </c>
      <c r="F7740" s="124" t="s">
        <v>3</v>
      </c>
      <c r="G7740" s="124">
        <v>1643866</v>
      </c>
      <c r="H7740" s="124"/>
      <c r="I7740" s="128" t="s">
        <v>15485</v>
      </c>
      <c r="J7740" s="124"/>
      <c r="K7740" s="124"/>
      <c r="L7740" s="124"/>
      <c r="M7740" s="124"/>
      <c r="N7740" s="193">
        <v>0</v>
      </c>
      <c r="O7740" s="193">
        <v>438</v>
      </c>
      <c r="P7740" s="124" t="s">
        <v>1314</v>
      </c>
    </row>
    <row r="7741" spans="1:16" ht="51">
      <c r="A7741" s="257">
        <v>190</v>
      </c>
      <c r="B7741" s="124"/>
      <c r="C7741" s="125" t="s">
        <v>107</v>
      </c>
      <c r="D7741" s="191">
        <v>43308</v>
      </c>
      <c r="E7741" s="124" t="s">
        <v>13590</v>
      </c>
      <c r="F7741" s="124" t="s">
        <v>3</v>
      </c>
      <c r="G7741" s="124">
        <v>1643865</v>
      </c>
      <c r="H7741" s="124"/>
      <c r="I7741" s="128" t="s">
        <v>15486</v>
      </c>
      <c r="J7741" s="124"/>
      <c r="K7741" s="124"/>
      <c r="L7741" s="124"/>
      <c r="M7741" s="124"/>
      <c r="N7741" s="193">
        <v>0</v>
      </c>
      <c r="O7741" s="193">
        <v>599</v>
      </c>
      <c r="P7741" s="124" t="s">
        <v>1314</v>
      </c>
    </row>
    <row r="7742" spans="1:16" ht="63.75">
      <c r="A7742" s="257" t="s">
        <v>620</v>
      </c>
      <c r="B7742" s="124"/>
      <c r="C7742" s="125" t="s">
        <v>714</v>
      </c>
      <c r="D7742" s="191">
        <v>43308</v>
      </c>
      <c r="E7742" s="124" t="s">
        <v>13591</v>
      </c>
      <c r="F7742" s="124" t="s">
        <v>11</v>
      </c>
      <c r="G7742" s="124">
        <v>11005</v>
      </c>
      <c r="H7742" s="124"/>
      <c r="I7742" s="128" t="s">
        <v>15487</v>
      </c>
      <c r="J7742" s="124"/>
      <c r="K7742" s="124"/>
      <c r="L7742" s="124"/>
      <c r="M7742" s="124"/>
      <c r="N7742" s="193">
        <v>331.05</v>
      </c>
      <c r="O7742" s="193">
        <v>0</v>
      </c>
      <c r="P7742" s="124" t="s">
        <v>1314</v>
      </c>
    </row>
    <row r="7743" spans="1:16" ht="76.5">
      <c r="A7743" s="257">
        <v>291</v>
      </c>
      <c r="B7743" s="124"/>
      <c r="C7743" s="125" t="s">
        <v>794</v>
      </c>
      <c r="D7743" s="191">
        <v>43308</v>
      </c>
      <c r="E7743" s="124" t="s">
        <v>13592</v>
      </c>
      <c r="F7743" s="124" t="s">
        <v>11</v>
      </c>
      <c r="G7743" s="124">
        <v>794251</v>
      </c>
      <c r="H7743" s="124"/>
      <c r="I7743" s="128" t="s">
        <v>15488</v>
      </c>
      <c r="J7743" s="124"/>
      <c r="K7743" s="124"/>
      <c r="L7743" s="124"/>
      <c r="M7743" s="124"/>
      <c r="N7743" s="193">
        <v>50</v>
      </c>
      <c r="O7743" s="193">
        <v>0</v>
      </c>
      <c r="P7743" s="124" t="s">
        <v>1314</v>
      </c>
    </row>
    <row r="7744" spans="1:16" ht="51">
      <c r="A7744" s="257">
        <v>46</v>
      </c>
      <c r="B7744" s="124"/>
      <c r="C7744" s="125" t="s">
        <v>698</v>
      </c>
      <c r="D7744" s="191">
        <v>43308</v>
      </c>
      <c r="E7744" s="124" t="s">
        <v>13593</v>
      </c>
      <c r="F7744" s="124" t="s">
        <v>6</v>
      </c>
      <c r="G7744" s="124">
        <v>1002821</v>
      </c>
      <c r="H7744" s="124"/>
      <c r="I7744" s="128" t="s">
        <v>15489</v>
      </c>
      <c r="J7744" s="124"/>
      <c r="K7744" s="124"/>
      <c r="L7744" s="124"/>
      <c r="M7744" s="124"/>
      <c r="N7744" s="193">
        <v>0</v>
      </c>
      <c r="O7744" s="193">
        <v>80692</v>
      </c>
      <c r="P7744" s="124" t="s">
        <v>1314</v>
      </c>
    </row>
    <row r="7745" spans="1:16" ht="63.75">
      <c r="A7745" s="257">
        <v>513</v>
      </c>
      <c r="B7745" s="124"/>
      <c r="C7745" s="125" t="s">
        <v>201</v>
      </c>
      <c r="D7745" s="191">
        <v>43308</v>
      </c>
      <c r="E7745" s="124" t="s">
        <v>13594</v>
      </c>
      <c r="F7745" s="124" t="s">
        <v>15</v>
      </c>
      <c r="G7745" s="124">
        <v>794440</v>
      </c>
      <c r="H7745" s="124"/>
      <c r="I7745" s="128" t="s">
        <v>15490</v>
      </c>
      <c r="J7745" s="124"/>
      <c r="K7745" s="124"/>
      <c r="L7745" s="124"/>
      <c r="M7745" s="124"/>
      <c r="N7745" s="193">
        <v>50</v>
      </c>
      <c r="O7745" s="193">
        <v>0</v>
      </c>
      <c r="P7745" s="124" t="s">
        <v>1314</v>
      </c>
    </row>
    <row r="7746" spans="1:16" ht="51">
      <c r="A7746" s="257">
        <v>513</v>
      </c>
      <c r="B7746" s="124"/>
      <c r="C7746" s="125" t="s">
        <v>201</v>
      </c>
      <c r="D7746" s="191">
        <v>43308</v>
      </c>
      <c r="E7746" s="124" t="s">
        <v>13595</v>
      </c>
      <c r="F7746" s="124" t="s">
        <v>11</v>
      </c>
      <c r="G7746" s="124">
        <v>928302</v>
      </c>
      <c r="H7746" s="124"/>
      <c r="I7746" s="128" t="s">
        <v>15491</v>
      </c>
      <c r="J7746" s="124"/>
      <c r="K7746" s="124"/>
      <c r="L7746" s="124"/>
      <c r="M7746" s="124"/>
      <c r="N7746" s="193">
        <v>50</v>
      </c>
      <c r="O7746" s="193">
        <v>0</v>
      </c>
      <c r="P7746" s="124" t="s">
        <v>1314</v>
      </c>
    </row>
    <row r="7747" spans="1:16" ht="89.25">
      <c r="A7747" s="257">
        <v>25</v>
      </c>
      <c r="B7747" s="124"/>
      <c r="C7747" s="125" t="s">
        <v>694</v>
      </c>
      <c r="D7747" s="191">
        <v>43308</v>
      </c>
      <c r="E7747" s="124" t="s">
        <v>13596</v>
      </c>
      <c r="F7747" s="124" t="s">
        <v>15</v>
      </c>
      <c r="G7747" s="124">
        <v>5526</v>
      </c>
      <c r="H7747" s="124"/>
      <c r="I7747" s="128" t="s">
        <v>15492</v>
      </c>
      <c r="J7747" s="124"/>
      <c r="K7747" s="124"/>
      <c r="L7747" s="124"/>
      <c r="M7747" s="124"/>
      <c r="N7747" s="193">
        <v>637.55999999999995</v>
      </c>
      <c r="O7747" s="193">
        <v>0</v>
      </c>
      <c r="P7747" s="124" t="s">
        <v>1314</v>
      </c>
    </row>
    <row r="7748" spans="1:16" ht="76.5">
      <c r="A7748" s="257" t="s">
        <v>620</v>
      </c>
      <c r="B7748" s="124"/>
      <c r="C7748" s="125" t="s">
        <v>714</v>
      </c>
      <c r="D7748" s="191">
        <v>43308</v>
      </c>
      <c r="E7748" s="124" t="s">
        <v>13597</v>
      </c>
      <c r="F7748" s="124" t="s">
        <v>13</v>
      </c>
      <c r="G7748" s="124">
        <v>928369</v>
      </c>
      <c r="H7748" s="124"/>
      <c r="I7748" s="128" t="s">
        <v>15493</v>
      </c>
      <c r="J7748" s="124"/>
      <c r="K7748" s="124"/>
      <c r="L7748" s="124"/>
      <c r="M7748" s="124"/>
      <c r="N7748" s="193">
        <v>202980</v>
      </c>
      <c r="O7748" s="193">
        <v>0</v>
      </c>
      <c r="P7748" s="124" t="s">
        <v>1314</v>
      </c>
    </row>
    <row r="7749" spans="1:16" ht="76.5">
      <c r="A7749" s="257" t="s">
        <v>620</v>
      </c>
      <c r="B7749" s="124"/>
      <c r="C7749" s="125" t="s">
        <v>714</v>
      </c>
      <c r="D7749" s="191">
        <v>43308</v>
      </c>
      <c r="E7749" s="124" t="s">
        <v>13598</v>
      </c>
      <c r="F7749" s="124" t="s">
        <v>11</v>
      </c>
      <c r="G7749" s="124">
        <v>928369</v>
      </c>
      <c r="H7749" s="124"/>
      <c r="I7749" s="128" t="s">
        <v>15494</v>
      </c>
      <c r="J7749" s="124"/>
      <c r="K7749" s="124"/>
      <c r="L7749" s="124"/>
      <c r="M7749" s="124"/>
      <c r="N7749" s="193">
        <v>50</v>
      </c>
      <c r="O7749" s="193">
        <v>0</v>
      </c>
      <c r="P7749" s="124" t="s">
        <v>1314</v>
      </c>
    </row>
    <row r="7750" spans="1:16" ht="76.5">
      <c r="A7750" s="257" t="s">
        <v>620</v>
      </c>
      <c r="B7750" s="124"/>
      <c r="C7750" s="125" t="s">
        <v>714</v>
      </c>
      <c r="D7750" s="191">
        <v>43308</v>
      </c>
      <c r="E7750" s="124" t="s">
        <v>13599</v>
      </c>
      <c r="F7750" s="124" t="s">
        <v>6</v>
      </c>
      <c r="G7750" s="124">
        <v>1003078</v>
      </c>
      <c r="H7750" s="124"/>
      <c r="I7750" s="128" t="s">
        <v>15495</v>
      </c>
      <c r="J7750" s="124"/>
      <c r="K7750" s="124"/>
      <c r="L7750" s="124"/>
      <c r="M7750" s="124"/>
      <c r="N7750" s="193">
        <v>0</v>
      </c>
      <c r="O7750" s="193">
        <v>140000</v>
      </c>
      <c r="P7750" s="124" t="s">
        <v>1314</v>
      </c>
    </row>
    <row r="7751" spans="1:16" ht="89.25">
      <c r="A7751" s="257">
        <v>35</v>
      </c>
      <c r="B7751" s="124"/>
      <c r="C7751" s="125" t="s">
        <v>696</v>
      </c>
      <c r="D7751" s="191">
        <v>43308</v>
      </c>
      <c r="E7751" s="124" t="s">
        <v>13600</v>
      </c>
      <c r="F7751" s="124" t="s">
        <v>15</v>
      </c>
      <c r="G7751" s="124">
        <v>5523</v>
      </c>
      <c r="H7751" s="124"/>
      <c r="I7751" s="128" t="s">
        <v>15496</v>
      </c>
      <c r="J7751" s="124"/>
      <c r="K7751" s="124"/>
      <c r="L7751" s="124"/>
      <c r="M7751" s="124"/>
      <c r="N7751" s="193">
        <v>420.92</v>
      </c>
      <c r="O7751" s="193">
        <v>0</v>
      </c>
      <c r="P7751" s="124" t="s">
        <v>1314</v>
      </c>
    </row>
    <row r="7752" spans="1:16" ht="102">
      <c r="A7752" s="257">
        <v>46</v>
      </c>
      <c r="B7752" s="124"/>
      <c r="C7752" s="125" t="s">
        <v>698</v>
      </c>
      <c r="D7752" s="191">
        <v>43308</v>
      </c>
      <c r="E7752" s="124" t="s">
        <v>13601</v>
      </c>
      <c r="F7752" s="124" t="s">
        <v>15</v>
      </c>
      <c r="G7752" s="124">
        <v>5528</v>
      </c>
      <c r="H7752" s="124"/>
      <c r="I7752" s="128" t="s">
        <v>15497</v>
      </c>
      <c r="J7752" s="124"/>
      <c r="K7752" s="124"/>
      <c r="L7752" s="124"/>
      <c r="M7752" s="124"/>
      <c r="N7752" s="193">
        <v>1638.78</v>
      </c>
      <c r="O7752" s="193">
        <v>0</v>
      </c>
      <c r="P7752" s="124" t="s">
        <v>1314</v>
      </c>
    </row>
    <row r="7753" spans="1:16" ht="63.75">
      <c r="A7753" s="257">
        <v>513</v>
      </c>
      <c r="B7753" s="124"/>
      <c r="C7753" s="125" t="s">
        <v>201</v>
      </c>
      <c r="D7753" s="191">
        <v>43308</v>
      </c>
      <c r="E7753" s="124" t="s">
        <v>13602</v>
      </c>
      <c r="F7753" s="124" t="s">
        <v>15</v>
      </c>
      <c r="G7753" s="124">
        <v>794879</v>
      </c>
      <c r="H7753" s="124"/>
      <c r="I7753" s="128" t="s">
        <v>15498</v>
      </c>
      <c r="J7753" s="124"/>
      <c r="K7753" s="124"/>
      <c r="L7753" s="124"/>
      <c r="M7753" s="124"/>
      <c r="N7753" s="193">
        <v>50</v>
      </c>
      <c r="O7753" s="193">
        <v>0</v>
      </c>
      <c r="P7753" s="124" t="s">
        <v>1314</v>
      </c>
    </row>
    <row r="7754" spans="1:16" ht="76.5">
      <c r="A7754" s="257">
        <v>117</v>
      </c>
      <c r="B7754" s="124"/>
      <c r="C7754" s="125" t="s">
        <v>722</v>
      </c>
      <c r="D7754" s="191">
        <v>43308</v>
      </c>
      <c r="E7754" s="124" t="s">
        <v>13603</v>
      </c>
      <c r="F7754" s="124" t="s">
        <v>11</v>
      </c>
      <c r="G7754" s="124">
        <v>928393</v>
      </c>
      <c r="H7754" s="124"/>
      <c r="I7754" s="128" t="s">
        <v>15499</v>
      </c>
      <c r="J7754" s="124"/>
      <c r="K7754" s="124"/>
      <c r="L7754" s="124"/>
      <c r="M7754" s="124"/>
      <c r="N7754" s="193">
        <v>50</v>
      </c>
      <c r="O7754" s="193">
        <v>0</v>
      </c>
      <c r="P7754" s="124" t="s">
        <v>1314</v>
      </c>
    </row>
    <row r="7755" spans="1:16">
      <c r="A7755" s="257" t="s">
        <v>1367</v>
      </c>
      <c r="B7755" s="124"/>
      <c r="C7755" s="125" t="s">
        <v>1367</v>
      </c>
      <c r="D7755" s="191">
        <v>43308</v>
      </c>
      <c r="E7755" s="124" t="s">
        <v>13604</v>
      </c>
      <c r="F7755" s="124" t="s">
        <v>13</v>
      </c>
      <c r="G7755" s="124">
        <v>384929</v>
      </c>
      <c r="H7755" s="124"/>
      <c r="I7755" s="128" t="s">
        <v>1392</v>
      </c>
      <c r="J7755" s="124"/>
      <c r="K7755" s="124"/>
      <c r="L7755" s="124"/>
      <c r="M7755" s="124"/>
      <c r="N7755" s="193">
        <v>5733.73</v>
      </c>
      <c r="O7755" s="193">
        <v>0</v>
      </c>
      <c r="P7755" s="124" t="s">
        <v>1314</v>
      </c>
    </row>
    <row r="7756" spans="1:16">
      <c r="A7756" s="257" t="s">
        <v>1367</v>
      </c>
      <c r="B7756" s="124"/>
      <c r="C7756" s="125" t="s">
        <v>1367</v>
      </c>
      <c r="D7756" s="191">
        <v>43308</v>
      </c>
      <c r="E7756" s="124" t="s">
        <v>13605</v>
      </c>
      <c r="F7756" s="124" t="s">
        <v>13</v>
      </c>
      <c r="G7756" s="124">
        <v>384931</v>
      </c>
      <c r="H7756" s="124"/>
      <c r="I7756" s="128" t="s">
        <v>1392</v>
      </c>
      <c r="J7756" s="124"/>
      <c r="K7756" s="124"/>
      <c r="L7756" s="124"/>
      <c r="M7756" s="124"/>
      <c r="N7756" s="193">
        <v>5733.73</v>
      </c>
      <c r="O7756" s="193">
        <v>0</v>
      </c>
      <c r="P7756" s="124" t="s">
        <v>1314</v>
      </c>
    </row>
    <row r="7757" spans="1:16">
      <c r="A7757" s="257" t="s">
        <v>1367</v>
      </c>
      <c r="B7757" s="124"/>
      <c r="C7757" s="125" t="s">
        <v>1367</v>
      </c>
      <c r="D7757" s="191">
        <v>43308</v>
      </c>
      <c r="E7757" s="124" t="s">
        <v>13606</v>
      </c>
      <c r="F7757" s="124" t="s">
        <v>13</v>
      </c>
      <c r="G7757" s="124">
        <v>384933</v>
      </c>
      <c r="H7757" s="124"/>
      <c r="I7757" s="128" t="s">
        <v>1392</v>
      </c>
      <c r="J7757" s="124"/>
      <c r="K7757" s="124"/>
      <c r="L7757" s="124"/>
      <c r="M7757" s="124"/>
      <c r="N7757" s="193">
        <v>5733.73</v>
      </c>
      <c r="O7757" s="193">
        <v>0</v>
      </c>
      <c r="P7757" s="124" t="s">
        <v>1314</v>
      </c>
    </row>
    <row r="7758" spans="1:16">
      <c r="A7758" s="257" t="s">
        <v>1367</v>
      </c>
      <c r="B7758" s="124"/>
      <c r="C7758" s="125" t="s">
        <v>1367</v>
      </c>
      <c r="D7758" s="191">
        <v>43308</v>
      </c>
      <c r="E7758" s="124" t="s">
        <v>13607</v>
      </c>
      <c r="F7758" s="124" t="s">
        <v>13</v>
      </c>
      <c r="G7758" s="124">
        <v>384935</v>
      </c>
      <c r="H7758" s="124"/>
      <c r="I7758" s="128" t="s">
        <v>1392</v>
      </c>
      <c r="J7758" s="124"/>
      <c r="K7758" s="124"/>
      <c r="L7758" s="124"/>
      <c r="M7758" s="124"/>
      <c r="N7758" s="193">
        <v>5733.73</v>
      </c>
      <c r="O7758" s="193">
        <v>0</v>
      </c>
      <c r="P7758" s="124" t="s">
        <v>1314</v>
      </c>
    </row>
    <row r="7759" spans="1:16">
      <c r="A7759" s="257" t="s">
        <v>1367</v>
      </c>
      <c r="B7759" s="124"/>
      <c r="C7759" s="125" t="s">
        <v>1367</v>
      </c>
      <c r="D7759" s="191">
        <v>43308</v>
      </c>
      <c r="E7759" s="124" t="s">
        <v>13608</v>
      </c>
      <c r="F7759" s="124" t="s">
        <v>13</v>
      </c>
      <c r="G7759" s="124">
        <v>384937</v>
      </c>
      <c r="H7759" s="124"/>
      <c r="I7759" s="128" t="s">
        <v>1392</v>
      </c>
      <c r="J7759" s="124"/>
      <c r="K7759" s="124"/>
      <c r="L7759" s="124"/>
      <c r="M7759" s="124"/>
      <c r="N7759" s="193">
        <v>5733.73</v>
      </c>
      <c r="O7759" s="193">
        <v>0</v>
      </c>
      <c r="P7759" s="124" t="s">
        <v>1314</v>
      </c>
    </row>
    <row r="7760" spans="1:16">
      <c r="A7760" s="257" t="s">
        <v>1367</v>
      </c>
      <c r="B7760" s="124"/>
      <c r="C7760" s="125" t="s">
        <v>1367</v>
      </c>
      <c r="D7760" s="191">
        <v>43308</v>
      </c>
      <c r="E7760" s="124" t="s">
        <v>13609</v>
      </c>
      <c r="F7760" s="124" t="s">
        <v>13</v>
      </c>
      <c r="G7760" s="124">
        <v>384939</v>
      </c>
      <c r="H7760" s="124"/>
      <c r="I7760" s="128" t="s">
        <v>1392</v>
      </c>
      <c r="J7760" s="124"/>
      <c r="K7760" s="124"/>
      <c r="L7760" s="124"/>
      <c r="M7760" s="124"/>
      <c r="N7760" s="193">
        <v>46375.73</v>
      </c>
      <c r="O7760" s="193">
        <v>0</v>
      </c>
      <c r="P7760" s="124" t="s">
        <v>1314</v>
      </c>
    </row>
    <row r="7761" spans="1:16">
      <c r="A7761" s="257" t="s">
        <v>1367</v>
      </c>
      <c r="B7761" s="124"/>
      <c r="C7761" s="125" t="s">
        <v>1367</v>
      </c>
      <c r="D7761" s="191">
        <v>43308</v>
      </c>
      <c r="E7761" s="124" t="s">
        <v>13610</v>
      </c>
      <c r="F7761" s="124" t="s">
        <v>13</v>
      </c>
      <c r="G7761" s="124">
        <v>384941</v>
      </c>
      <c r="H7761" s="124"/>
      <c r="I7761" s="128" t="s">
        <v>1392</v>
      </c>
      <c r="J7761" s="124"/>
      <c r="K7761" s="124"/>
      <c r="L7761" s="124"/>
      <c r="M7761" s="124"/>
      <c r="N7761" s="193">
        <v>27474.92</v>
      </c>
      <c r="O7761" s="193">
        <v>0</v>
      </c>
      <c r="P7761" s="124" t="s">
        <v>1314</v>
      </c>
    </row>
    <row r="7762" spans="1:16">
      <c r="A7762" s="257" t="s">
        <v>1367</v>
      </c>
      <c r="B7762" s="124"/>
      <c r="C7762" s="125" t="s">
        <v>1367</v>
      </c>
      <c r="D7762" s="191">
        <v>43308</v>
      </c>
      <c r="E7762" s="124" t="s">
        <v>13611</v>
      </c>
      <c r="F7762" s="124" t="s">
        <v>13</v>
      </c>
      <c r="G7762" s="124">
        <v>384943</v>
      </c>
      <c r="H7762" s="124"/>
      <c r="I7762" s="128" t="s">
        <v>1392</v>
      </c>
      <c r="J7762" s="124"/>
      <c r="K7762" s="124"/>
      <c r="L7762" s="124"/>
      <c r="M7762" s="124"/>
      <c r="N7762" s="193">
        <v>3045.22</v>
      </c>
      <c r="O7762" s="193">
        <v>0</v>
      </c>
      <c r="P7762" s="124" t="s">
        <v>1314</v>
      </c>
    </row>
    <row r="7763" spans="1:16">
      <c r="A7763" s="257" t="s">
        <v>1367</v>
      </c>
      <c r="B7763" s="124"/>
      <c r="C7763" s="125" t="s">
        <v>1367</v>
      </c>
      <c r="D7763" s="191">
        <v>43308</v>
      </c>
      <c r="E7763" s="124" t="s">
        <v>13612</v>
      </c>
      <c r="F7763" s="124" t="s">
        <v>13</v>
      </c>
      <c r="G7763" s="124">
        <v>384945</v>
      </c>
      <c r="H7763" s="124"/>
      <c r="I7763" s="128" t="s">
        <v>1392</v>
      </c>
      <c r="J7763" s="124"/>
      <c r="K7763" s="124"/>
      <c r="L7763" s="124"/>
      <c r="M7763" s="124"/>
      <c r="N7763" s="193">
        <v>12223.29</v>
      </c>
      <c r="O7763" s="193">
        <v>0</v>
      </c>
      <c r="P7763" s="124" t="s">
        <v>1314</v>
      </c>
    </row>
    <row r="7764" spans="1:16">
      <c r="A7764" s="257" t="s">
        <v>1367</v>
      </c>
      <c r="B7764" s="124"/>
      <c r="C7764" s="125" t="s">
        <v>1367</v>
      </c>
      <c r="D7764" s="191">
        <v>43308</v>
      </c>
      <c r="E7764" s="124" t="s">
        <v>13613</v>
      </c>
      <c r="F7764" s="124" t="s">
        <v>13</v>
      </c>
      <c r="G7764" s="124">
        <v>384947</v>
      </c>
      <c r="H7764" s="124"/>
      <c r="I7764" s="128" t="s">
        <v>1392</v>
      </c>
      <c r="J7764" s="124"/>
      <c r="K7764" s="124"/>
      <c r="L7764" s="124"/>
      <c r="M7764" s="124"/>
      <c r="N7764" s="193">
        <v>44559.54</v>
      </c>
      <c r="O7764" s="193">
        <v>0</v>
      </c>
      <c r="P7764" s="124" t="s">
        <v>1314</v>
      </c>
    </row>
    <row r="7765" spans="1:16">
      <c r="A7765" s="257" t="s">
        <v>1367</v>
      </c>
      <c r="B7765" s="124"/>
      <c r="C7765" s="125" t="s">
        <v>1367</v>
      </c>
      <c r="D7765" s="191">
        <v>43308</v>
      </c>
      <c r="E7765" s="124" t="s">
        <v>13614</v>
      </c>
      <c r="F7765" s="124" t="s">
        <v>13</v>
      </c>
      <c r="G7765" s="124">
        <v>384949</v>
      </c>
      <c r="H7765" s="124"/>
      <c r="I7765" s="128" t="s">
        <v>1392</v>
      </c>
      <c r="J7765" s="124"/>
      <c r="K7765" s="124"/>
      <c r="L7765" s="124"/>
      <c r="M7765" s="124"/>
      <c r="N7765" s="193">
        <v>44559.54</v>
      </c>
      <c r="O7765" s="193">
        <v>0</v>
      </c>
      <c r="P7765" s="124" t="s">
        <v>1314</v>
      </c>
    </row>
    <row r="7766" spans="1:16">
      <c r="A7766" s="257" t="s">
        <v>1367</v>
      </c>
      <c r="B7766" s="124"/>
      <c r="C7766" s="125" t="s">
        <v>1367</v>
      </c>
      <c r="D7766" s="191">
        <v>43308</v>
      </c>
      <c r="E7766" s="124" t="s">
        <v>13615</v>
      </c>
      <c r="F7766" s="124" t="s">
        <v>13</v>
      </c>
      <c r="G7766" s="124">
        <v>384951</v>
      </c>
      <c r="H7766" s="124"/>
      <c r="I7766" s="128" t="s">
        <v>1392</v>
      </c>
      <c r="J7766" s="124"/>
      <c r="K7766" s="124"/>
      <c r="L7766" s="124"/>
      <c r="M7766" s="124"/>
      <c r="N7766" s="193">
        <v>44559.54</v>
      </c>
      <c r="O7766" s="193">
        <v>0</v>
      </c>
      <c r="P7766" s="124" t="s">
        <v>1314</v>
      </c>
    </row>
    <row r="7767" spans="1:16">
      <c r="A7767" s="257" t="s">
        <v>1367</v>
      </c>
      <c r="B7767" s="124"/>
      <c r="C7767" s="125" t="s">
        <v>1367</v>
      </c>
      <c r="D7767" s="191">
        <v>43308</v>
      </c>
      <c r="E7767" s="124" t="s">
        <v>13616</v>
      </c>
      <c r="F7767" s="124" t="s">
        <v>13</v>
      </c>
      <c r="G7767" s="124">
        <v>384953</v>
      </c>
      <c r="H7767" s="124"/>
      <c r="I7767" s="128" t="s">
        <v>1392</v>
      </c>
      <c r="J7767" s="124"/>
      <c r="K7767" s="124"/>
      <c r="L7767" s="124"/>
      <c r="M7767" s="124"/>
      <c r="N7767" s="193">
        <v>44559.54</v>
      </c>
      <c r="O7767" s="193">
        <v>0</v>
      </c>
      <c r="P7767" s="124" t="s">
        <v>1314</v>
      </c>
    </row>
    <row r="7768" spans="1:16">
      <c r="A7768" s="257" t="s">
        <v>1367</v>
      </c>
      <c r="B7768" s="124"/>
      <c r="C7768" s="125" t="s">
        <v>1367</v>
      </c>
      <c r="D7768" s="191">
        <v>43308</v>
      </c>
      <c r="E7768" s="124" t="s">
        <v>13617</v>
      </c>
      <c r="F7768" s="124" t="s">
        <v>13</v>
      </c>
      <c r="G7768" s="124">
        <v>384955</v>
      </c>
      <c r="H7768" s="124"/>
      <c r="I7768" s="128" t="s">
        <v>1392</v>
      </c>
      <c r="J7768" s="124"/>
      <c r="K7768" s="124"/>
      <c r="L7768" s="124"/>
      <c r="M7768" s="124"/>
      <c r="N7768" s="193">
        <v>44559.54</v>
      </c>
      <c r="O7768" s="193">
        <v>0</v>
      </c>
      <c r="P7768" s="124" t="s">
        <v>1314</v>
      </c>
    </row>
    <row r="7769" spans="1:16">
      <c r="A7769" s="257" t="s">
        <v>1367</v>
      </c>
      <c r="B7769" s="124"/>
      <c r="C7769" s="125" t="s">
        <v>1367</v>
      </c>
      <c r="D7769" s="191">
        <v>43308</v>
      </c>
      <c r="E7769" s="124" t="s">
        <v>13618</v>
      </c>
      <c r="F7769" s="124" t="s">
        <v>13</v>
      </c>
      <c r="G7769" s="124">
        <v>384957</v>
      </c>
      <c r="H7769" s="124"/>
      <c r="I7769" s="128" t="s">
        <v>1392</v>
      </c>
      <c r="J7769" s="124"/>
      <c r="K7769" s="124"/>
      <c r="L7769" s="124"/>
      <c r="M7769" s="124"/>
      <c r="N7769" s="193">
        <v>53213.43</v>
      </c>
      <c r="O7769" s="193">
        <v>0</v>
      </c>
      <c r="P7769" s="124" t="s">
        <v>1314</v>
      </c>
    </row>
    <row r="7770" spans="1:16">
      <c r="A7770" s="257" t="s">
        <v>1367</v>
      </c>
      <c r="B7770" s="124"/>
      <c r="C7770" s="125" t="s">
        <v>1367</v>
      </c>
      <c r="D7770" s="191">
        <v>43308</v>
      </c>
      <c r="E7770" s="124" t="s">
        <v>13619</v>
      </c>
      <c r="F7770" s="124" t="s">
        <v>13</v>
      </c>
      <c r="G7770" s="124">
        <v>384959</v>
      </c>
      <c r="H7770" s="124"/>
      <c r="I7770" s="128" t="s">
        <v>1392</v>
      </c>
      <c r="J7770" s="124"/>
      <c r="K7770" s="124"/>
      <c r="L7770" s="124"/>
      <c r="M7770" s="124"/>
      <c r="N7770" s="193">
        <v>4160.93</v>
      </c>
      <c r="O7770" s="193">
        <v>0</v>
      </c>
      <c r="P7770" s="124" t="s">
        <v>1314</v>
      </c>
    </row>
    <row r="7771" spans="1:16">
      <c r="A7771" s="257" t="s">
        <v>1367</v>
      </c>
      <c r="B7771" s="124"/>
      <c r="C7771" s="125" t="s">
        <v>1367</v>
      </c>
      <c r="D7771" s="191">
        <v>43308</v>
      </c>
      <c r="E7771" s="124" t="s">
        <v>13620</v>
      </c>
      <c r="F7771" s="124" t="s">
        <v>13</v>
      </c>
      <c r="G7771" s="124">
        <v>384961</v>
      </c>
      <c r="H7771" s="124"/>
      <c r="I7771" s="128" t="s">
        <v>1392</v>
      </c>
      <c r="J7771" s="124"/>
      <c r="K7771" s="124"/>
      <c r="L7771" s="124"/>
      <c r="M7771" s="124"/>
      <c r="N7771" s="193">
        <v>5341.88</v>
      </c>
      <c r="O7771" s="193">
        <v>0</v>
      </c>
      <c r="P7771" s="124" t="s">
        <v>1314</v>
      </c>
    </row>
    <row r="7772" spans="1:16">
      <c r="A7772" s="257" t="s">
        <v>1367</v>
      </c>
      <c r="B7772" s="124"/>
      <c r="C7772" s="125" t="s">
        <v>1367</v>
      </c>
      <c r="D7772" s="191">
        <v>43308</v>
      </c>
      <c r="E7772" s="124" t="s">
        <v>13621</v>
      </c>
      <c r="F7772" s="124" t="s">
        <v>13</v>
      </c>
      <c r="G7772" s="124">
        <v>384963</v>
      </c>
      <c r="H7772" s="124"/>
      <c r="I7772" s="128" t="s">
        <v>1392</v>
      </c>
      <c r="J7772" s="124"/>
      <c r="K7772" s="124"/>
      <c r="L7772" s="124"/>
      <c r="M7772" s="124"/>
      <c r="N7772" s="193">
        <v>2198.36</v>
      </c>
      <c r="O7772" s="193">
        <v>0</v>
      </c>
      <c r="P7772" s="124" t="s">
        <v>1314</v>
      </c>
    </row>
    <row r="7773" spans="1:16">
      <c r="A7773" s="257" t="s">
        <v>1367</v>
      </c>
      <c r="B7773" s="124"/>
      <c r="C7773" s="125" t="s">
        <v>1367</v>
      </c>
      <c r="D7773" s="191">
        <v>43308</v>
      </c>
      <c r="E7773" s="124" t="s">
        <v>13622</v>
      </c>
      <c r="F7773" s="124" t="s">
        <v>13</v>
      </c>
      <c r="G7773" s="124">
        <v>384965</v>
      </c>
      <c r="H7773" s="124"/>
      <c r="I7773" s="128" t="s">
        <v>1392</v>
      </c>
      <c r="J7773" s="124"/>
      <c r="K7773" s="124"/>
      <c r="L7773" s="124"/>
      <c r="M7773" s="124"/>
      <c r="N7773" s="193">
        <v>15114.71</v>
      </c>
      <c r="O7773" s="193">
        <v>0</v>
      </c>
      <c r="P7773" s="124" t="s">
        <v>1314</v>
      </c>
    </row>
    <row r="7774" spans="1:16">
      <c r="A7774" s="257" t="s">
        <v>1367</v>
      </c>
      <c r="B7774" s="124"/>
      <c r="C7774" s="125" t="s">
        <v>1367</v>
      </c>
      <c r="D7774" s="191">
        <v>43308</v>
      </c>
      <c r="E7774" s="124" t="s">
        <v>13623</v>
      </c>
      <c r="F7774" s="124" t="s">
        <v>13</v>
      </c>
      <c r="G7774" s="124">
        <v>384967</v>
      </c>
      <c r="H7774" s="124"/>
      <c r="I7774" s="128" t="s">
        <v>1392</v>
      </c>
      <c r="J7774" s="124"/>
      <c r="K7774" s="124"/>
      <c r="L7774" s="124"/>
      <c r="M7774" s="124"/>
      <c r="N7774" s="193">
        <v>6220.24</v>
      </c>
      <c r="O7774" s="193">
        <v>0</v>
      </c>
      <c r="P7774" s="124" t="s">
        <v>1314</v>
      </c>
    </row>
    <row r="7775" spans="1:16">
      <c r="A7775" s="257" t="s">
        <v>1367</v>
      </c>
      <c r="B7775" s="124"/>
      <c r="C7775" s="125" t="s">
        <v>1367</v>
      </c>
      <c r="D7775" s="191">
        <v>43308</v>
      </c>
      <c r="E7775" s="124" t="s">
        <v>13624</v>
      </c>
      <c r="F7775" s="124" t="s">
        <v>13</v>
      </c>
      <c r="G7775" s="124">
        <v>384969</v>
      </c>
      <c r="H7775" s="124"/>
      <c r="I7775" s="128" t="s">
        <v>1392</v>
      </c>
      <c r="J7775" s="124"/>
      <c r="K7775" s="124"/>
      <c r="L7775" s="124"/>
      <c r="M7775" s="124"/>
      <c r="N7775" s="193">
        <v>11773.13</v>
      </c>
      <c r="O7775" s="193">
        <v>0</v>
      </c>
      <c r="P7775" s="124" t="s">
        <v>1314</v>
      </c>
    </row>
    <row r="7776" spans="1:16">
      <c r="A7776" s="257" t="s">
        <v>1367</v>
      </c>
      <c r="B7776" s="124"/>
      <c r="C7776" s="125" t="s">
        <v>1367</v>
      </c>
      <c r="D7776" s="191">
        <v>43308</v>
      </c>
      <c r="E7776" s="124" t="s">
        <v>13625</v>
      </c>
      <c r="F7776" s="124" t="s">
        <v>13</v>
      </c>
      <c r="G7776" s="124">
        <v>384971</v>
      </c>
      <c r="H7776" s="124"/>
      <c r="I7776" s="128" t="s">
        <v>1392</v>
      </c>
      <c r="J7776" s="124"/>
      <c r="K7776" s="124"/>
      <c r="L7776" s="124"/>
      <c r="M7776" s="124"/>
      <c r="N7776" s="193">
        <v>17084.62</v>
      </c>
      <c r="O7776" s="193">
        <v>0</v>
      </c>
      <c r="P7776" s="124" t="s">
        <v>1314</v>
      </c>
    </row>
    <row r="7777" spans="1:16">
      <c r="A7777" s="257" t="s">
        <v>1367</v>
      </c>
      <c r="B7777" s="124"/>
      <c r="C7777" s="125" t="s">
        <v>1367</v>
      </c>
      <c r="D7777" s="191">
        <v>43308</v>
      </c>
      <c r="E7777" s="124" t="s">
        <v>13626</v>
      </c>
      <c r="F7777" s="124" t="s">
        <v>13</v>
      </c>
      <c r="G7777" s="124">
        <v>384973</v>
      </c>
      <c r="H7777" s="124"/>
      <c r="I7777" s="128" t="s">
        <v>1392</v>
      </c>
      <c r="J7777" s="124"/>
      <c r="K7777" s="124"/>
      <c r="L7777" s="124"/>
      <c r="M7777" s="124"/>
      <c r="N7777" s="193">
        <v>32336.33</v>
      </c>
      <c r="O7777" s="193">
        <v>0</v>
      </c>
      <c r="P7777" s="124" t="s">
        <v>1314</v>
      </c>
    </row>
    <row r="7778" spans="1:16">
      <c r="A7778" s="257" t="s">
        <v>1367</v>
      </c>
      <c r="B7778" s="124"/>
      <c r="C7778" s="125" t="s">
        <v>1367</v>
      </c>
      <c r="D7778" s="191">
        <v>43308</v>
      </c>
      <c r="E7778" s="124" t="s">
        <v>13627</v>
      </c>
      <c r="F7778" s="124" t="s">
        <v>13</v>
      </c>
      <c r="G7778" s="124">
        <v>384975</v>
      </c>
      <c r="H7778" s="124"/>
      <c r="I7778" s="128" t="s">
        <v>1392</v>
      </c>
      <c r="J7778" s="124"/>
      <c r="K7778" s="124"/>
      <c r="L7778" s="124"/>
      <c r="M7778" s="124"/>
      <c r="N7778" s="193">
        <v>41514.32</v>
      </c>
      <c r="O7778" s="193">
        <v>0</v>
      </c>
      <c r="P7778" s="124" t="s">
        <v>1314</v>
      </c>
    </row>
    <row r="7779" spans="1:16">
      <c r="A7779" s="257" t="s">
        <v>1367</v>
      </c>
      <c r="B7779" s="124"/>
      <c r="C7779" s="125" t="s">
        <v>1367</v>
      </c>
      <c r="D7779" s="191">
        <v>43308</v>
      </c>
      <c r="E7779" s="124" t="s">
        <v>13628</v>
      </c>
      <c r="F7779" s="124" t="s">
        <v>13</v>
      </c>
      <c r="G7779" s="124">
        <v>384978</v>
      </c>
      <c r="H7779" s="124"/>
      <c r="I7779" s="128" t="s">
        <v>1392</v>
      </c>
      <c r="J7779" s="124"/>
      <c r="K7779" s="124"/>
      <c r="L7779" s="124"/>
      <c r="M7779" s="124"/>
      <c r="N7779" s="193">
        <v>2433515.44</v>
      </c>
      <c r="O7779" s="193">
        <v>0</v>
      </c>
      <c r="P7779" s="124" t="s">
        <v>1314</v>
      </c>
    </row>
    <row r="7780" spans="1:16">
      <c r="A7780" s="257" t="s">
        <v>1367</v>
      </c>
      <c r="B7780" s="124"/>
      <c r="C7780" s="125" t="s">
        <v>1367</v>
      </c>
      <c r="D7780" s="191">
        <v>43308</v>
      </c>
      <c r="E7780" s="124" t="s">
        <v>13629</v>
      </c>
      <c r="F7780" s="124" t="s">
        <v>13</v>
      </c>
      <c r="G7780" s="124">
        <v>384980</v>
      </c>
      <c r="H7780" s="124"/>
      <c r="I7780" s="128" t="s">
        <v>1392</v>
      </c>
      <c r="J7780" s="124"/>
      <c r="K7780" s="124"/>
      <c r="L7780" s="124"/>
      <c r="M7780" s="124"/>
      <c r="N7780" s="193">
        <v>2433515.44</v>
      </c>
      <c r="O7780" s="193">
        <v>0</v>
      </c>
      <c r="P7780" s="124" t="s">
        <v>1314</v>
      </c>
    </row>
    <row r="7781" spans="1:16">
      <c r="A7781" s="257" t="s">
        <v>1367</v>
      </c>
      <c r="B7781" s="124"/>
      <c r="C7781" s="125" t="s">
        <v>1367</v>
      </c>
      <c r="D7781" s="191">
        <v>43308</v>
      </c>
      <c r="E7781" s="124" t="s">
        <v>13630</v>
      </c>
      <c r="F7781" s="124" t="s">
        <v>13</v>
      </c>
      <c r="G7781" s="124">
        <v>384982</v>
      </c>
      <c r="H7781" s="124"/>
      <c r="I7781" s="128" t="s">
        <v>1392</v>
      </c>
      <c r="J7781" s="124"/>
      <c r="K7781" s="124"/>
      <c r="L7781" s="124"/>
      <c r="M7781" s="124"/>
      <c r="N7781" s="193">
        <v>2433515.44</v>
      </c>
      <c r="O7781" s="193">
        <v>0</v>
      </c>
      <c r="P7781" s="124" t="s">
        <v>1314</v>
      </c>
    </row>
    <row r="7782" spans="1:16">
      <c r="A7782" s="257" t="s">
        <v>1367</v>
      </c>
      <c r="B7782" s="124"/>
      <c r="C7782" s="125" t="s">
        <v>1367</v>
      </c>
      <c r="D7782" s="191">
        <v>43308</v>
      </c>
      <c r="E7782" s="124" t="s">
        <v>13631</v>
      </c>
      <c r="F7782" s="124" t="s">
        <v>13</v>
      </c>
      <c r="G7782" s="124">
        <v>384984</v>
      </c>
      <c r="H7782" s="124"/>
      <c r="I7782" s="128" t="s">
        <v>1392</v>
      </c>
      <c r="J7782" s="124"/>
      <c r="K7782" s="124"/>
      <c r="L7782" s="124"/>
      <c r="M7782" s="124"/>
      <c r="N7782" s="193">
        <v>2433515.44</v>
      </c>
      <c r="O7782" s="193">
        <v>0</v>
      </c>
      <c r="P7782" s="124" t="s">
        <v>1314</v>
      </c>
    </row>
    <row r="7783" spans="1:16">
      <c r="A7783" s="257" t="s">
        <v>1367</v>
      </c>
      <c r="B7783" s="124"/>
      <c r="C7783" s="125" t="s">
        <v>1367</v>
      </c>
      <c r="D7783" s="191">
        <v>43308</v>
      </c>
      <c r="E7783" s="124" t="s">
        <v>13632</v>
      </c>
      <c r="F7783" s="124" t="s">
        <v>13</v>
      </c>
      <c r="G7783" s="124">
        <v>384986</v>
      </c>
      <c r="H7783" s="124"/>
      <c r="I7783" s="128" t="s">
        <v>1392</v>
      </c>
      <c r="J7783" s="124"/>
      <c r="K7783" s="124"/>
      <c r="L7783" s="124"/>
      <c r="M7783" s="124"/>
      <c r="N7783" s="193">
        <v>2433515.44</v>
      </c>
      <c r="O7783" s="193">
        <v>0</v>
      </c>
      <c r="P7783" s="124" t="s">
        <v>1314</v>
      </c>
    </row>
    <row r="7784" spans="1:16">
      <c r="A7784" s="257" t="s">
        <v>1367</v>
      </c>
      <c r="B7784" s="124"/>
      <c r="C7784" s="125" t="s">
        <v>1367</v>
      </c>
      <c r="D7784" s="191">
        <v>43308</v>
      </c>
      <c r="E7784" s="124" t="s">
        <v>13633</v>
      </c>
      <c r="F7784" s="124" t="s">
        <v>13</v>
      </c>
      <c r="G7784" s="124">
        <v>384988</v>
      </c>
      <c r="H7784" s="124"/>
      <c r="I7784" s="128" t="s">
        <v>1392</v>
      </c>
      <c r="J7784" s="124"/>
      <c r="K7784" s="124"/>
      <c r="L7784" s="124"/>
      <c r="M7784" s="124"/>
      <c r="N7784" s="193">
        <v>6683936.04</v>
      </c>
      <c r="O7784" s="193">
        <v>0</v>
      </c>
      <c r="P7784" s="124" t="s">
        <v>1314</v>
      </c>
    </row>
    <row r="7785" spans="1:16">
      <c r="A7785" s="257" t="s">
        <v>1367</v>
      </c>
      <c r="B7785" s="124"/>
      <c r="C7785" s="125" t="s">
        <v>1367</v>
      </c>
      <c r="D7785" s="191">
        <v>43308</v>
      </c>
      <c r="E7785" s="124" t="s">
        <v>13634</v>
      </c>
      <c r="F7785" s="124" t="s">
        <v>13</v>
      </c>
      <c r="G7785" s="124">
        <v>384990</v>
      </c>
      <c r="H7785" s="124"/>
      <c r="I7785" s="128" t="s">
        <v>1392</v>
      </c>
      <c r="J7785" s="124"/>
      <c r="K7785" s="124"/>
      <c r="L7785" s="124"/>
      <c r="M7785" s="124"/>
      <c r="N7785" s="193">
        <v>6683936.04</v>
      </c>
      <c r="O7785" s="193">
        <v>0</v>
      </c>
      <c r="P7785" s="124" t="s">
        <v>1314</v>
      </c>
    </row>
    <row r="7786" spans="1:16">
      <c r="A7786" s="257" t="s">
        <v>1367</v>
      </c>
      <c r="B7786" s="124"/>
      <c r="C7786" s="125" t="s">
        <v>1367</v>
      </c>
      <c r="D7786" s="191">
        <v>43308</v>
      </c>
      <c r="E7786" s="124" t="s">
        <v>13635</v>
      </c>
      <c r="F7786" s="124" t="s">
        <v>13</v>
      </c>
      <c r="G7786" s="124">
        <v>384992</v>
      </c>
      <c r="H7786" s="124"/>
      <c r="I7786" s="128" t="s">
        <v>1392</v>
      </c>
      <c r="J7786" s="124"/>
      <c r="K7786" s="124"/>
      <c r="L7786" s="124"/>
      <c r="M7786" s="124"/>
      <c r="N7786" s="193">
        <v>6683936.04</v>
      </c>
      <c r="O7786" s="193">
        <v>0</v>
      </c>
      <c r="P7786" s="124" t="s">
        <v>1314</v>
      </c>
    </row>
    <row r="7787" spans="1:16">
      <c r="A7787" s="257" t="s">
        <v>1367</v>
      </c>
      <c r="B7787" s="124"/>
      <c r="C7787" s="125" t="s">
        <v>1367</v>
      </c>
      <c r="D7787" s="191">
        <v>43308</v>
      </c>
      <c r="E7787" s="124" t="s">
        <v>13636</v>
      </c>
      <c r="F7787" s="124" t="s">
        <v>13</v>
      </c>
      <c r="G7787" s="124">
        <v>384994</v>
      </c>
      <c r="H7787" s="124"/>
      <c r="I7787" s="128" t="s">
        <v>1392</v>
      </c>
      <c r="J7787" s="124"/>
      <c r="K7787" s="124"/>
      <c r="L7787" s="124"/>
      <c r="M7787" s="124"/>
      <c r="N7787" s="193">
        <v>6683936.04</v>
      </c>
      <c r="O7787" s="193">
        <v>0</v>
      </c>
      <c r="P7787" s="124" t="s">
        <v>1314</v>
      </c>
    </row>
    <row r="7788" spans="1:16">
      <c r="A7788" s="257" t="s">
        <v>1367</v>
      </c>
      <c r="B7788" s="124"/>
      <c r="C7788" s="125" t="s">
        <v>1367</v>
      </c>
      <c r="D7788" s="191">
        <v>43308</v>
      </c>
      <c r="E7788" s="124" t="s">
        <v>13637</v>
      </c>
      <c r="F7788" s="124" t="s">
        <v>13</v>
      </c>
      <c r="G7788" s="124">
        <v>384996</v>
      </c>
      <c r="H7788" s="124"/>
      <c r="I7788" s="128" t="s">
        <v>1392</v>
      </c>
      <c r="J7788" s="124"/>
      <c r="K7788" s="124"/>
      <c r="L7788" s="124"/>
      <c r="M7788" s="124"/>
      <c r="N7788" s="193">
        <v>6683936.04</v>
      </c>
      <c r="O7788" s="193">
        <v>0</v>
      </c>
      <c r="P7788" s="124" t="s">
        <v>1314</v>
      </c>
    </row>
    <row r="7789" spans="1:16">
      <c r="A7789" s="257" t="s">
        <v>1367</v>
      </c>
      <c r="B7789" s="124"/>
      <c r="C7789" s="125" t="s">
        <v>1367</v>
      </c>
      <c r="D7789" s="191">
        <v>43308</v>
      </c>
      <c r="E7789" s="124" t="s">
        <v>13638</v>
      </c>
      <c r="F7789" s="124" t="s">
        <v>13</v>
      </c>
      <c r="G7789" s="124">
        <v>384998</v>
      </c>
      <c r="H7789" s="124"/>
      <c r="I7789" s="128" t="s">
        <v>1392</v>
      </c>
      <c r="J7789" s="124"/>
      <c r="K7789" s="124"/>
      <c r="L7789" s="124"/>
      <c r="M7789" s="124"/>
      <c r="N7789" s="193">
        <v>5661979.2699999996</v>
      </c>
      <c r="O7789" s="193">
        <v>0</v>
      </c>
      <c r="P7789" s="124" t="s">
        <v>1314</v>
      </c>
    </row>
    <row r="7790" spans="1:16">
      <c r="A7790" s="257" t="s">
        <v>1367</v>
      </c>
      <c r="B7790" s="124"/>
      <c r="C7790" s="125" t="s">
        <v>1367</v>
      </c>
      <c r="D7790" s="191">
        <v>43308</v>
      </c>
      <c r="E7790" s="124" t="s">
        <v>13639</v>
      </c>
      <c r="F7790" s="124" t="s">
        <v>13</v>
      </c>
      <c r="G7790" s="124">
        <v>385000</v>
      </c>
      <c r="H7790" s="124"/>
      <c r="I7790" s="128" t="s">
        <v>1392</v>
      </c>
      <c r="J7790" s="124"/>
      <c r="K7790" s="124"/>
      <c r="L7790" s="124"/>
      <c r="M7790" s="124"/>
      <c r="N7790" s="193">
        <v>5661979.2699999996</v>
      </c>
      <c r="O7790" s="193">
        <v>0</v>
      </c>
      <c r="P7790" s="124" t="s">
        <v>1314</v>
      </c>
    </row>
    <row r="7791" spans="1:16">
      <c r="A7791" s="257" t="s">
        <v>1367</v>
      </c>
      <c r="B7791" s="124"/>
      <c r="C7791" s="125" t="s">
        <v>1367</v>
      </c>
      <c r="D7791" s="191">
        <v>43308</v>
      </c>
      <c r="E7791" s="124" t="s">
        <v>13640</v>
      </c>
      <c r="F7791" s="124" t="s">
        <v>13</v>
      </c>
      <c r="G7791" s="124">
        <v>385002</v>
      </c>
      <c r="H7791" s="124"/>
      <c r="I7791" s="128" t="s">
        <v>1392</v>
      </c>
      <c r="J7791" s="124"/>
      <c r="K7791" s="124"/>
      <c r="L7791" s="124"/>
      <c r="M7791" s="124"/>
      <c r="N7791" s="193">
        <v>5661979.2699999996</v>
      </c>
      <c r="O7791" s="193">
        <v>0</v>
      </c>
      <c r="P7791" s="124" t="s">
        <v>1314</v>
      </c>
    </row>
    <row r="7792" spans="1:16">
      <c r="A7792" s="257" t="s">
        <v>1367</v>
      </c>
      <c r="B7792" s="124"/>
      <c r="C7792" s="125" t="s">
        <v>1367</v>
      </c>
      <c r="D7792" s="191">
        <v>43308</v>
      </c>
      <c r="E7792" s="124" t="s">
        <v>13641</v>
      </c>
      <c r="F7792" s="124" t="s">
        <v>13</v>
      </c>
      <c r="G7792" s="124">
        <v>385004</v>
      </c>
      <c r="H7792" s="124"/>
      <c r="I7792" s="128" t="s">
        <v>1392</v>
      </c>
      <c r="J7792" s="124"/>
      <c r="K7792" s="124"/>
      <c r="L7792" s="124"/>
      <c r="M7792" s="124"/>
      <c r="N7792" s="193">
        <v>5661979.2699999996</v>
      </c>
      <c r="O7792" s="193">
        <v>0</v>
      </c>
      <c r="P7792" s="124" t="s">
        <v>1314</v>
      </c>
    </row>
    <row r="7793" spans="1:16">
      <c r="A7793" s="257" t="s">
        <v>1367</v>
      </c>
      <c r="B7793" s="124"/>
      <c r="C7793" s="125" t="s">
        <v>1367</v>
      </c>
      <c r="D7793" s="191">
        <v>43308</v>
      </c>
      <c r="E7793" s="124" t="s">
        <v>13642</v>
      </c>
      <c r="F7793" s="124" t="s">
        <v>13</v>
      </c>
      <c r="G7793" s="124">
        <v>385006</v>
      </c>
      <c r="H7793" s="124"/>
      <c r="I7793" s="128" t="s">
        <v>1392</v>
      </c>
      <c r="J7793" s="124"/>
      <c r="K7793" s="124"/>
      <c r="L7793" s="124"/>
      <c r="M7793" s="124"/>
      <c r="N7793" s="193">
        <v>5661979.2699999996</v>
      </c>
      <c r="O7793" s="193">
        <v>0</v>
      </c>
      <c r="P7793" s="124" t="s">
        <v>1314</v>
      </c>
    </row>
    <row r="7794" spans="1:16">
      <c r="A7794" s="257" t="s">
        <v>1367</v>
      </c>
      <c r="B7794" s="124"/>
      <c r="C7794" s="125" t="s">
        <v>1367</v>
      </c>
      <c r="D7794" s="191">
        <v>43308</v>
      </c>
      <c r="E7794" s="124" t="s">
        <v>13643</v>
      </c>
      <c r="F7794" s="124" t="s">
        <v>13</v>
      </c>
      <c r="G7794" s="124">
        <v>385008</v>
      </c>
      <c r="H7794" s="124"/>
      <c r="I7794" s="128" t="s">
        <v>1392</v>
      </c>
      <c r="J7794" s="124"/>
      <c r="K7794" s="124"/>
      <c r="L7794" s="124"/>
      <c r="M7794" s="124"/>
      <c r="N7794" s="193">
        <v>15551291.130000001</v>
      </c>
      <c r="O7794" s="193">
        <v>0</v>
      </c>
      <c r="P7794" s="124" t="s">
        <v>1314</v>
      </c>
    </row>
    <row r="7795" spans="1:16">
      <c r="A7795" s="257" t="s">
        <v>1367</v>
      </c>
      <c r="B7795" s="124"/>
      <c r="C7795" s="125" t="s">
        <v>1367</v>
      </c>
      <c r="D7795" s="191">
        <v>43308</v>
      </c>
      <c r="E7795" s="124" t="s">
        <v>13644</v>
      </c>
      <c r="F7795" s="124" t="s">
        <v>13</v>
      </c>
      <c r="G7795" s="124">
        <v>385010</v>
      </c>
      <c r="H7795" s="124"/>
      <c r="I7795" s="128" t="s">
        <v>1392</v>
      </c>
      <c r="J7795" s="124"/>
      <c r="K7795" s="124"/>
      <c r="L7795" s="124"/>
      <c r="M7795" s="124"/>
      <c r="N7795" s="193">
        <v>15551291.130000001</v>
      </c>
      <c r="O7795" s="193">
        <v>0</v>
      </c>
      <c r="P7795" s="124" t="s">
        <v>1314</v>
      </c>
    </row>
    <row r="7796" spans="1:16">
      <c r="A7796" s="257" t="s">
        <v>1367</v>
      </c>
      <c r="B7796" s="124"/>
      <c r="C7796" s="125" t="s">
        <v>1367</v>
      </c>
      <c r="D7796" s="191">
        <v>43308</v>
      </c>
      <c r="E7796" s="124" t="s">
        <v>13645</v>
      </c>
      <c r="F7796" s="124" t="s">
        <v>13</v>
      </c>
      <c r="G7796" s="124">
        <v>385012</v>
      </c>
      <c r="H7796" s="124"/>
      <c r="I7796" s="128" t="s">
        <v>1392</v>
      </c>
      <c r="J7796" s="124"/>
      <c r="K7796" s="124"/>
      <c r="L7796" s="124"/>
      <c r="M7796" s="124"/>
      <c r="N7796" s="193">
        <v>15551291.130000001</v>
      </c>
      <c r="O7796" s="193">
        <v>0</v>
      </c>
      <c r="P7796" s="124" t="s">
        <v>1314</v>
      </c>
    </row>
    <row r="7797" spans="1:16">
      <c r="A7797" s="257" t="s">
        <v>1367</v>
      </c>
      <c r="B7797" s="124"/>
      <c r="C7797" s="125" t="s">
        <v>1367</v>
      </c>
      <c r="D7797" s="191">
        <v>43308</v>
      </c>
      <c r="E7797" s="124" t="s">
        <v>13646</v>
      </c>
      <c r="F7797" s="124" t="s">
        <v>13</v>
      </c>
      <c r="G7797" s="124">
        <v>385014</v>
      </c>
      <c r="H7797" s="124"/>
      <c r="I7797" s="128" t="s">
        <v>1392</v>
      </c>
      <c r="J7797" s="124"/>
      <c r="K7797" s="124"/>
      <c r="L7797" s="124"/>
      <c r="M7797" s="124"/>
      <c r="N7797" s="193">
        <v>15551291.130000001</v>
      </c>
      <c r="O7797" s="193">
        <v>0</v>
      </c>
      <c r="P7797" s="124" t="s">
        <v>1314</v>
      </c>
    </row>
    <row r="7798" spans="1:16">
      <c r="A7798" s="257" t="s">
        <v>1367</v>
      </c>
      <c r="B7798" s="124"/>
      <c r="C7798" s="125" t="s">
        <v>1367</v>
      </c>
      <c r="D7798" s="191">
        <v>43308</v>
      </c>
      <c r="E7798" s="124" t="s">
        <v>13647</v>
      </c>
      <c r="F7798" s="124" t="s">
        <v>13</v>
      </c>
      <c r="G7798" s="124">
        <v>385016</v>
      </c>
      <c r="H7798" s="124"/>
      <c r="I7798" s="128" t="s">
        <v>1392</v>
      </c>
      <c r="J7798" s="124"/>
      <c r="K7798" s="124"/>
      <c r="L7798" s="124"/>
      <c r="M7798" s="124"/>
      <c r="N7798" s="193">
        <v>15551291.130000001</v>
      </c>
      <c r="O7798" s="193">
        <v>0</v>
      </c>
      <c r="P7798" s="124" t="s">
        <v>1314</v>
      </c>
    </row>
    <row r="7799" spans="1:16">
      <c r="A7799" s="257" t="s">
        <v>1367</v>
      </c>
      <c r="B7799" s="124"/>
      <c r="C7799" s="125" t="s">
        <v>1367</v>
      </c>
      <c r="D7799" s="191">
        <v>43308</v>
      </c>
      <c r="E7799" s="124" t="s">
        <v>13648</v>
      </c>
      <c r="F7799" s="124" t="s">
        <v>13</v>
      </c>
      <c r="G7799" s="124">
        <v>385018</v>
      </c>
      <c r="H7799" s="124"/>
      <c r="I7799" s="128" t="s">
        <v>1392</v>
      </c>
      <c r="J7799" s="124"/>
      <c r="K7799" s="124"/>
      <c r="L7799" s="124"/>
      <c r="M7799" s="124"/>
      <c r="N7799" s="193">
        <v>2861138.34</v>
      </c>
      <c r="O7799" s="193">
        <v>0</v>
      </c>
      <c r="P7799" s="124" t="s">
        <v>1314</v>
      </c>
    </row>
    <row r="7800" spans="1:16">
      <c r="A7800" s="257" t="s">
        <v>1367</v>
      </c>
      <c r="B7800" s="124"/>
      <c r="C7800" s="125" t="s">
        <v>1367</v>
      </c>
      <c r="D7800" s="191">
        <v>43308</v>
      </c>
      <c r="E7800" s="124" t="s">
        <v>13649</v>
      </c>
      <c r="F7800" s="124" t="s">
        <v>13</v>
      </c>
      <c r="G7800" s="124">
        <v>385020</v>
      </c>
      <c r="H7800" s="124"/>
      <c r="I7800" s="128" t="s">
        <v>1392</v>
      </c>
      <c r="J7800" s="124"/>
      <c r="K7800" s="124"/>
      <c r="L7800" s="124"/>
      <c r="M7800" s="124"/>
      <c r="N7800" s="193">
        <v>2861138.34</v>
      </c>
      <c r="O7800" s="193">
        <v>0</v>
      </c>
      <c r="P7800" s="124" t="s">
        <v>1314</v>
      </c>
    </row>
    <row r="7801" spans="1:16">
      <c r="A7801" s="257" t="s">
        <v>1367</v>
      </c>
      <c r="B7801" s="124"/>
      <c r="C7801" s="125" t="s">
        <v>1367</v>
      </c>
      <c r="D7801" s="191">
        <v>43308</v>
      </c>
      <c r="E7801" s="124" t="s">
        <v>13650</v>
      </c>
      <c r="F7801" s="124" t="s">
        <v>13</v>
      </c>
      <c r="G7801" s="124">
        <v>385022</v>
      </c>
      <c r="H7801" s="124"/>
      <c r="I7801" s="128" t="s">
        <v>1392</v>
      </c>
      <c r="J7801" s="124"/>
      <c r="K7801" s="124"/>
      <c r="L7801" s="124"/>
      <c r="M7801" s="124"/>
      <c r="N7801" s="193">
        <v>2861138.34</v>
      </c>
      <c r="O7801" s="193">
        <v>0</v>
      </c>
      <c r="P7801" s="124" t="s">
        <v>1314</v>
      </c>
    </row>
    <row r="7802" spans="1:16">
      <c r="A7802" s="257" t="s">
        <v>1367</v>
      </c>
      <c r="B7802" s="124"/>
      <c r="C7802" s="125" t="s">
        <v>1367</v>
      </c>
      <c r="D7802" s="191">
        <v>43308</v>
      </c>
      <c r="E7802" s="124" t="s">
        <v>13651</v>
      </c>
      <c r="F7802" s="124" t="s">
        <v>13</v>
      </c>
      <c r="G7802" s="124">
        <v>385024</v>
      </c>
      <c r="H7802" s="124"/>
      <c r="I7802" s="128" t="s">
        <v>1392</v>
      </c>
      <c r="J7802" s="124"/>
      <c r="K7802" s="124"/>
      <c r="L7802" s="124"/>
      <c r="M7802" s="124"/>
      <c r="N7802" s="193">
        <v>2861138.34</v>
      </c>
      <c r="O7802" s="193">
        <v>0</v>
      </c>
      <c r="P7802" s="124" t="s">
        <v>1314</v>
      </c>
    </row>
    <row r="7803" spans="1:16">
      <c r="A7803" s="257" t="s">
        <v>1367</v>
      </c>
      <c r="B7803" s="124"/>
      <c r="C7803" s="125" t="s">
        <v>1367</v>
      </c>
      <c r="D7803" s="191">
        <v>43308</v>
      </c>
      <c r="E7803" s="124" t="s">
        <v>13652</v>
      </c>
      <c r="F7803" s="124" t="s">
        <v>13</v>
      </c>
      <c r="G7803" s="124">
        <v>385026</v>
      </c>
      <c r="H7803" s="124"/>
      <c r="I7803" s="128" t="s">
        <v>1392</v>
      </c>
      <c r="J7803" s="124"/>
      <c r="K7803" s="124"/>
      <c r="L7803" s="124"/>
      <c r="M7803" s="124"/>
      <c r="N7803" s="193">
        <v>2861138.34</v>
      </c>
      <c r="O7803" s="193">
        <v>0</v>
      </c>
      <c r="P7803" s="124" t="s">
        <v>1314</v>
      </c>
    </row>
    <row r="7804" spans="1:16">
      <c r="A7804" s="257" t="s">
        <v>1367</v>
      </c>
      <c r="B7804" s="124"/>
      <c r="C7804" s="125" t="s">
        <v>1367</v>
      </c>
      <c r="D7804" s="191">
        <v>43308</v>
      </c>
      <c r="E7804" s="124" t="s">
        <v>13653</v>
      </c>
      <c r="F7804" s="124" t="s">
        <v>13</v>
      </c>
      <c r="G7804" s="124">
        <v>385028</v>
      </c>
      <c r="H7804" s="124"/>
      <c r="I7804" s="128" t="s">
        <v>1392</v>
      </c>
      <c r="J7804" s="124"/>
      <c r="K7804" s="124"/>
      <c r="L7804" s="124"/>
      <c r="M7804" s="124"/>
      <c r="N7804" s="193">
        <v>1500478.74</v>
      </c>
      <c r="O7804" s="193">
        <v>0</v>
      </c>
      <c r="P7804" s="124" t="s">
        <v>1314</v>
      </c>
    </row>
    <row r="7805" spans="1:16">
      <c r="A7805" s="257" t="s">
        <v>1367</v>
      </c>
      <c r="B7805" s="124"/>
      <c r="C7805" s="125" t="s">
        <v>1367</v>
      </c>
      <c r="D7805" s="191">
        <v>43308</v>
      </c>
      <c r="E7805" s="124" t="s">
        <v>13654</v>
      </c>
      <c r="F7805" s="124" t="s">
        <v>13</v>
      </c>
      <c r="G7805" s="124">
        <v>385030</v>
      </c>
      <c r="H7805" s="124"/>
      <c r="I7805" s="128" t="s">
        <v>1392</v>
      </c>
      <c r="J7805" s="124"/>
      <c r="K7805" s="124"/>
      <c r="L7805" s="124"/>
      <c r="M7805" s="124"/>
      <c r="N7805" s="193">
        <v>166308.63</v>
      </c>
      <c r="O7805" s="193">
        <v>0</v>
      </c>
      <c r="P7805" s="124" t="s">
        <v>1314</v>
      </c>
    </row>
    <row r="7806" spans="1:16">
      <c r="A7806" s="257" t="s">
        <v>1367</v>
      </c>
      <c r="B7806" s="124"/>
      <c r="C7806" s="125" t="s">
        <v>1367</v>
      </c>
      <c r="D7806" s="191">
        <v>43308</v>
      </c>
      <c r="E7806" s="124" t="s">
        <v>13655</v>
      </c>
      <c r="F7806" s="124" t="s">
        <v>13</v>
      </c>
      <c r="G7806" s="124">
        <v>385032</v>
      </c>
      <c r="H7806" s="124"/>
      <c r="I7806" s="128" t="s">
        <v>1392</v>
      </c>
      <c r="J7806" s="124"/>
      <c r="K7806" s="124"/>
      <c r="L7806" s="124"/>
      <c r="M7806" s="124"/>
      <c r="N7806" s="193">
        <v>2532699.1</v>
      </c>
      <c r="O7806" s="193">
        <v>0</v>
      </c>
      <c r="P7806" s="124" t="s">
        <v>1314</v>
      </c>
    </row>
    <row r="7807" spans="1:16">
      <c r="A7807" s="257" t="s">
        <v>1367</v>
      </c>
      <c r="B7807" s="124"/>
      <c r="C7807" s="125" t="s">
        <v>1367</v>
      </c>
      <c r="D7807" s="191">
        <v>43308</v>
      </c>
      <c r="E7807" s="124" t="s">
        <v>13656</v>
      </c>
      <c r="F7807" s="124" t="s">
        <v>13</v>
      </c>
      <c r="G7807" s="124">
        <v>385034</v>
      </c>
      <c r="H7807" s="124"/>
      <c r="I7807" s="128" t="s">
        <v>1392</v>
      </c>
      <c r="J7807" s="124"/>
      <c r="K7807" s="124"/>
      <c r="L7807" s="124"/>
      <c r="M7807" s="124"/>
      <c r="N7807" s="193">
        <v>667544.4</v>
      </c>
      <c r="O7807" s="193">
        <v>0</v>
      </c>
      <c r="P7807" s="124" t="s">
        <v>1314</v>
      </c>
    </row>
    <row r="7808" spans="1:16">
      <c r="A7808" s="257" t="s">
        <v>1367</v>
      </c>
      <c r="B7808" s="124"/>
      <c r="C7808" s="125" t="s">
        <v>1367</v>
      </c>
      <c r="D7808" s="191">
        <v>43308</v>
      </c>
      <c r="E7808" s="124" t="s">
        <v>13657</v>
      </c>
      <c r="F7808" s="124" t="s">
        <v>13</v>
      </c>
      <c r="G7808" s="124">
        <v>385036</v>
      </c>
      <c r="H7808" s="124"/>
      <c r="I7808" s="128" t="s">
        <v>1392</v>
      </c>
      <c r="J7808" s="124"/>
      <c r="K7808" s="124"/>
      <c r="L7808" s="124"/>
      <c r="M7808" s="124"/>
      <c r="N7808" s="193">
        <v>4121241.18</v>
      </c>
      <c r="O7808" s="193">
        <v>0</v>
      </c>
      <c r="P7808" s="124" t="s">
        <v>1314</v>
      </c>
    </row>
    <row r="7809" spans="1:16">
      <c r="A7809" s="257" t="s">
        <v>1367</v>
      </c>
      <c r="B7809" s="124"/>
      <c r="C7809" s="125" t="s">
        <v>1367</v>
      </c>
      <c r="D7809" s="191">
        <v>43308</v>
      </c>
      <c r="E7809" s="124" t="s">
        <v>13658</v>
      </c>
      <c r="F7809" s="124" t="s">
        <v>13</v>
      </c>
      <c r="G7809" s="124">
        <v>385038</v>
      </c>
      <c r="H7809" s="124"/>
      <c r="I7809" s="128" t="s">
        <v>1392</v>
      </c>
      <c r="J7809" s="124"/>
      <c r="K7809" s="124"/>
      <c r="L7809" s="124"/>
      <c r="M7809" s="124"/>
      <c r="N7809" s="193">
        <v>1833489.08</v>
      </c>
      <c r="O7809" s="193">
        <v>0</v>
      </c>
      <c r="P7809" s="124" t="s">
        <v>1314</v>
      </c>
    </row>
    <row r="7810" spans="1:16">
      <c r="A7810" s="257" t="s">
        <v>1367</v>
      </c>
      <c r="B7810" s="124"/>
      <c r="C7810" s="125" t="s">
        <v>1367</v>
      </c>
      <c r="D7810" s="191">
        <v>43308</v>
      </c>
      <c r="E7810" s="124" t="s">
        <v>13659</v>
      </c>
      <c r="F7810" s="124" t="s">
        <v>13</v>
      </c>
      <c r="G7810" s="124">
        <v>385040</v>
      </c>
      <c r="H7810" s="124"/>
      <c r="I7810" s="128" t="s">
        <v>1392</v>
      </c>
      <c r="J7810" s="124"/>
      <c r="K7810" s="124"/>
      <c r="L7810" s="124"/>
      <c r="M7810" s="124"/>
      <c r="N7810" s="193">
        <v>6956355.5599999996</v>
      </c>
      <c r="O7810" s="193">
        <v>0</v>
      </c>
      <c r="P7810" s="124" t="s">
        <v>1314</v>
      </c>
    </row>
    <row r="7811" spans="1:16">
      <c r="A7811" s="257" t="s">
        <v>1367</v>
      </c>
      <c r="B7811" s="124"/>
      <c r="C7811" s="125" t="s">
        <v>1367</v>
      </c>
      <c r="D7811" s="191">
        <v>43308</v>
      </c>
      <c r="E7811" s="124" t="s">
        <v>13660</v>
      </c>
      <c r="F7811" s="124" t="s">
        <v>13</v>
      </c>
      <c r="G7811" s="124">
        <v>385042</v>
      </c>
      <c r="H7811" s="124"/>
      <c r="I7811" s="128" t="s">
        <v>1392</v>
      </c>
      <c r="J7811" s="124"/>
      <c r="K7811" s="124"/>
      <c r="L7811" s="124"/>
      <c r="M7811" s="124"/>
      <c r="N7811" s="193">
        <v>456786.27</v>
      </c>
      <c r="O7811" s="193">
        <v>0</v>
      </c>
      <c r="P7811" s="124" t="s">
        <v>1314</v>
      </c>
    </row>
    <row r="7812" spans="1:16">
      <c r="A7812" s="257" t="s">
        <v>1367</v>
      </c>
      <c r="B7812" s="124"/>
      <c r="C7812" s="125" t="s">
        <v>1367</v>
      </c>
      <c r="D7812" s="191">
        <v>43308</v>
      </c>
      <c r="E7812" s="124" t="s">
        <v>13661</v>
      </c>
      <c r="F7812" s="124" t="s">
        <v>13</v>
      </c>
      <c r="G7812" s="124">
        <v>385044</v>
      </c>
      <c r="H7812" s="124"/>
      <c r="I7812" s="128" t="s">
        <v>1392</v>
      </c>
      <c r="J7812" s="124"/>
      <c r="K7812" s="124"/>
      <c r="L7812" s="124"/>
      <c r="M7812" s="124"/>
      <c r="N7812" s="193">
        <v>1553153.25</v>
      </c>
      <c r="O7812" s="193">
        <v>0</v>
      </c>
      <c r="P7812" s="124" t="s">
        <v>1314</v>
      </c>
    </row>
    <row r="7813" spans="1:16">
      <c r="A7813" s="257" t="s">
        <v>1367</v>
      </c>
      <c r="B7813" s="124"/>
      <c r="C7813" s="125" t="s">
        <v>1367</v>
      </c>
      <c r="D7813" s="191">
        <v>43308</v>
      </c>
      <c r="E7813" s="124" t="s">
        <v>13662</v>
      </c>
      <c r="F7813" s="124" t="s">
        <v>13</v>
      </c>
      <c r="G7813" s="124">
        <v>385046</v>
      </c>
      <c r="H7813" s="124"/>
      <c r="I7813" s="128" t="s">
        <v>1392</v>
      </c>
      <c r="J7813" s="124"/>
      <c r="K7813" s="124"/>
      <c r="L7813" s="124"/>
      <c r="M7813" s="124"/>
      <c r="N7813" s="193">
        <v>3491113.96</v>
      </c>
      <c r="O7813" s="193">
        <v>0</v>
      </c>
      <c r="P7813" s="124" t="s">
        <v>1314</v>
      </c>
    </row>
    <row r="7814" spans="1:16">
      <c r="A7814" s="257" t="s">
        <v>1367</v>
      </c>
      <c r="B7814" s="124"/>
      <c r="C7814" s="125" t="s">
        <v>1367</v>
      </c>
      <c r="D7814" s="191">
        <v>43308</v>
      </c>
      <c r="E7814" s="124" t="s">
        <v>13663</v>
      </c>
      <c r="F7814" s="124" t="s">
        <v>13</v>
      </c>
      <c r="G7814" s="124">
        <v>385048</v>
      </c>
      <c r="H7814" s="124"/>
      <c r="I7814" s="128" t="s">
        <v>1392</v>
      </c>
      <c r="J7814" s="124"/>
      <c r="K7814" s="124"/>
      <c r="L7814" s="124"/>
      <c r="M7814" s="124"/>
      <c r="N7814" s="193">
        <v>5892746.5199999996</v>
      </c>
      <c r="O7814" s="193">
        <v>0</v>
      </c>
      <c r="P7814" s="124" t="s">
        <v>1314</v>
      </c>
    </row>
    <row r="7815" spans="1:16">
      <c r="A7815" s="257" t="s">
        <v>1367</v>
      </c>
      <c r="B7815" s="124"/>
      <c r="C7815" s="125" t="s">
        <v>1367</v>
      </c>
      <c r="D7815" s="191">
        <v>43308</v>
      </c>
      <c r="E7815" s="124" t="s">
        <v>13664</v>
      </c>
      <c r="F7815" s="124" t="s">
        <v>13</v>
      </c>
      <c r="G7815" s="124">
        <v>385050</v>
      </c>
      <c r="H7815" s="124"/>
      <c r="I7815" s="128" t="s">
        <v>1392</v>
      </c>
      <c r="J7815" s="124"/>
      <c r="K7815" s="124"/>
      <c r="L7815" s="124"/>
      <c r="M7815" s="124"/>
      <c r="N7815" s="193">
        <v>386944.82</v>
      </c>
      <c r="O7815" s="193">
        <v>0</v>
      </c>
      <c r="P7815" s="124" t="s">
        <v>1314</v>
      </c>
    </row>
    <row r="7816" spans="1:16">
      <c r="A7816" s="257" t="s">
        <v>1367</v>
      </c>
      <c r="B7816" s="124"/>
      <c r="C7816" s="125" t="s">
        <v>1367</v>
      </c>
      <c r="D7816" s="191">
        <v>43308</v>
      </c>
      <c r="E7816" s="124" t="s">
        <v>13665</v>
      </c>
      <c r="F7816" s="124" t="s">
        <v>13</v>
      </c>
      <c r="G7816" s="124">
        <v>385052</v>
      </c>
      <c r="H7816" s="124"/>
      <c r="I7816" s="128" t="s">
        <v>1392</v>
      </c>
      <c r="J7816" s="124"/>
      <c r="K7816" s="124"/>
      <c r="L7816" s="124"/>
      <c r="M7816" s="124"/>
      <c r="N7816" s="193">
        <v>1062789.3400000001</v>
      </c>
      <c r="O7816" s="193">
        <v>0</v>
      </c>
      <c r="P7816" s="124" t="s">
        <v>1314</v>
      </c>
    </row>
    <row r="7817" spans="1:16">
      <c r="A7817" s="257" t="s">
        <v>1367</v>
      </c>
      <c r="B7817" s="124"/>
      <c r="C7817" s="125" t="s">
        <v>1367</v>
      </c>
      <c r="D7817" s="191">
        <v>43308</v>
      </c>
      <c r="E7817" s="124" t="s">
        <v>13666</v>
      </c>
      <c r="F7817" s="124" t="s">
        <v>13</v>
      </c>
      <c r="G7817" s="124">
        <v>385054</v>
      </c>
      <c r="H7817" s="124"/>
      <c r="I7817" s="128" t="s">
        <v>1392</v>
      </c>
      <c r="J7817" s="124"/>
      <c r="K7817" s="124"/>
      <c r="L7817" s="124"/>
      <c r="M7817" s="124"/>
      <c r="N7817" s="193">
        <v>16185120.560000001</v>
      </c>
      <c r="O7817" s="193">
        <v>0</v>
      </c>
      <c r="P7817" s="124" t="s">
        <v>1314</v>
      </c>
    </row>
    <row r="7818" spans="1:16">
      <c r="A7818" s="257" t="s">
        <v>1367</v>
      </c>
      <c r="B7818" s="124"/>
      <c r="C7818" s="125" t="s">
        <v>1367</v>
      </c>
      <c r="D7818" s="191">
        <v>43308</v>
      </c>
      <c r="E7818" s="124" t="s">
        <v>13667</v>
      </c>
      <c r="F7818" s="124" t="s">
        <v>13</v>
      </c>
      <c r="G7818" s="124">
        <v>385056</v>
      </c>
      <c r="H7818" s="124"/>
      <c r="I7818" s="128" t="s">
        <v>1392</v>
      </c>
      <c r="J7818" s="124"/>
      <c r="K7818" s="124"/>
      <c r="L7818" s="124"/>
      <c r="M7818" s="124"/>
      <c r="N7818" s="193">
        <v>4265917.8899999997</v>
      </c>
      <c r="O7818" s="193">
        <v>0</v>
      </c>
      <c r="P7818" s="124" t="s">
        <v>1314</v>
      </c>
    </row>
    <row r="7819" spans="1:16">
      <c r="A7819" s="257" t="s">
        <v>1367</v>
      </c>
      <c r="B7819" s="124"/>
      <c r="C7819" s="125" t="s">
        <v>1367</v>
      </c>
      <c r="D7819" s="191">
        <v>43308</v>
      </c>
      <c r="E7819" s="124" t="s">
        <v>13668</v>
      </c>
      <c r="F7819" s="124" t="s">
        <v>13</v>
      </c>
      <c r="G7819" s="124">
        <v>385058</v>
      </c>
      <c r="H7819" s="124"/>
      <c r="I7819" s="128" t="s">
        <v>1392</v>
      </c>
      <c r="J7819" s="124"/>
      <c r="K7819" s="124"/>
      <c r="L7819" s="124"/>
      <c r="M7819" s="124"/>
      <c r="N7819" s="193">
        <v>9588754.5399999991</v>
      </c>
      <c r="O7819" s="193">
        <v>0</v>
      </c>
      <c r="P7819" s="124" t="s">
        <v>1314</v>
      </c>
    </row>
    <row r="7820" spans="1:16">
      <c r="A7820" s="257" t="s">
        <v>1367</v>
      </c>
      <c r="B7820" s="124"/>
      <c r="C7820" s="125" t="s">
        <v>1367</v>
      </c>
      <c r="D7820" s="191">
        <v>43308</v>
      </c>
      <c r="E7820" s="124" t="s">
        <v>13669</v>
      </c>
      <c r="F7820" s="124" t="s">
        <v>13</v>
      </c>
      <c r="G7820" s="124">
        <v>385060</v>
      </c>
      <c r="H7820" s="124"/>
      <c r="I7820" s="128" t="s">
        <v>1392</v>
      </c>
      <c r="J7820" s="124"/>
      <c r="K7820" s="124"/>
      <c r="L7820" s="124"/>
      <c r="M7820" s="124"/>
      <c r="N7820" s="193">
        <v>2977750.8</v>
      </c>
      <c r="O7820" s="193">
        <v>0</v>
      </c>
      <c r="P7820" s="124" t="s">
        <v>1314</v>
      </c>
    </row>
    <row r="7821" spans="1:16">
      <c r="A7821" s="257" t="s">
        <v>1367</v>
      </c>
      <c r="B7821" s="124"/>
      <c r="C7821" s="125" t="s">
        <v>1367</v>
      </c>
      <c r="D7821" s="191">
        <v>43308</v>
      </c>
      <c r="E7821" s="124" t="s">
        <v>13670</v>
      </c>
      <c r="F7821" s="124" t="s">
        <v>13</v>
      </c>
      <c r="G7821" s="124">
        <v>385062</v>
      </c>
      <c r="H7821" s="124"/>
      <c r="I7821" s="128" t="s">
        <v>1392</v>
      </c>
      <c r="J7821" s="124"/>
      <c r="K7821" s="124"/>
      <c r="L7821" s="124"/>
      <c r="M7821" s="124"/>
      <c r="N7821" s="193">
        <v>784846.84</v>
      </c>
      <c r="O7821" s="193">
        <v>0</v>
      </c>
      <c r="P7821" s="124" t="s">
        <v>1314</v>
      </c>
    </row>
    <row r="7822" spans="1:16">
      <c r="A7822" s="257" t="s">
        <v>1367</v>
      </c>
      <c r="B7822" s="124"/>
      <c r="C7822" s="125" t="s">
        <v>1367</v>
      </c>
      <c r="D7822" s="191">
        <v>43308</v>
      </c>
      <c r="E7822" s="124" t="s">
        <v>13671</v>
      </c>
      <c r="F7822" s="124" t="s">
        <v>13</v>
      </c>
      <c r="G7822" s="124">
        <v>385064</v>
      </c>
      <c r="H7822" s="124"/>
      <c r="I7822" s="128" t="s">
        <v>1392</v>
      </c>
      <c r="J7822" s="124"/>
      <c r="K7822" s="124"/>
      <c r="L7822" s="124"/>
      <c r="M7822" s="124"/>
      <c r="N7822" s="193">
        <v>195532.78</v>
      </c>
      <c r="O7822" s="193">
        <v>0</v>
      </c>
      <c r="P7822" s="124" t="s">
        <v>1314</v>
      </c>
    </row>
    <row r="7823" spans="1:16">
      <c r="A7823" s="257" t="s">
        <v>1367</v>
      </c>
      <c r="B7823" s="124"/>
      <c r="C7823" s="125" t="s">
        <v>1367</v>
      </c>
      <c r="D7823" s="191">
        <v>43308</v>
      </c>
      <c r="E7823" s="124" t="s">
        <v>13672</v>
      </c>
      <c r="F7823" s="124" t="s">
        <v>13</v>
      </c>
      <c r="G7823" s="124">
        <v>385066</v>
      </c>
      <c r="H7823" s="124"/>
      <c r="I7823" s="128" t="s">
        <v>1392</v>
      </c>
      <c r="J7823" s="124"/>
      <c r="K7823" s="124"/>
      <c r="L7823" s="124"/>
      <c r="M7823" s="124"/>
      <c r="N7823" s="193">
        <v>1764146.34</v>
      </c>
      <c r="O7823" s="193">
        <v>0</v>
      </c>
      <c r="P7823" s="124" t="s">
        <v>1314</v>
      </c>
    </row>
    <row r="7824" spans="1:16">
      <c r="A7824" s="257" t="s">
        <v>1367</v>
      </c>
      <c r="B7824" s="124"/>
      <c r="C7824" s="125" t="s">
        <v>1367</v>
      </c>
      <c r="D7824" s="191">
        <v>43308</v>
      </c>
      <c r="E7824" s="124" t="s">
        <v>13673</v>
      </c>
      <c r="F7824" s="124" t="s">
        <v>13</v>
      </c>
      <c r="G7824" s="124">
        <v>385068</v>
      </c>
      <c r="H7824" s="124"/>
      <c r="I7824" s="128" t="s">
        <v>1392</v>
      </c>
      <c r="J7824" s="124"/>
      <c r="K7824" s="124"/>
      <c r="L7824" s="124"/>
      <c r="M7824" s="124"/>
      <c r="N7824" s="193">
        <v>2267206.81</v>
      </c>
      <c r="O7824" s="193">
        <v>0</v>
      </c>
      <c r="P7824" s="124" t="s">
        <v>1314</v>
      </c>
    </row>
    <row r="7825" spans="1:16">
      <c r="A7825" s="257" t="s">
        <v>1367</v>
      </c>
      <c r="B7825" s="124"/>
      <c r="C7825" s="125" t="s">
        <v>1367</v>
      </c>
      <c r="D7825" s="191">
        <v>43308</v>
      </c>
      <c r="E7825" s="124" t="s">
        <v>13674</v>
      </c>
      <c r="F7825" s="124" t="s">
        <v>13</v>
      </c>
      <c r="G7825" s="124">
        <v>385070</v>
      </c>
      <c r="H7825" s="124"/>
      <c r="I7825" s="128" t="s">
        <v>1392</v>
      </c>
      <c r="J7825" s="124"/>
      <c r="K7825" s="124"/>
      <c r="L7825" s="124"/>
      <c r="M7825" s="124"/>
      <c r="N7825" s="193">
        <v>933036.69</v>
      </c>
      <c r="O7825" s="193">
        <v>0</v>
      </c>
      <c r="P7825" s="124" t="s">
        <v>1314</v>
      </c>
    </row>
    <row r="7826" spans="1:16">
      <c r="A7826" s="257" t="s">
        <v>1367</v>
      </c>
      <c r="B7826" s="124"/>
      <c r="C7826" s="125" t="s">
        <v>1367</v>
      </c>
      <c r="D7826" s="191">
        <v>43308</v>
      </c>
      <c r="E7826" s="124" t="s">
        <v>13675</v>
      </c>
      <c r="F7826" s="124" t="s">
        <v>13</v>
      </c>
      <c r="G7826" s="124">
        <v>385072</v>
      </c>
      <c r="H7826" s="124"/>
      <c r="I7826" s="128" t="s">
        <v>1392</v>
      </c>
      <c r="J7826" s="124"/>
      <c r="K7826" s="124"/>
      <c r="L7826" s="124"/>
      <c r="M7826" s="124"/>
      <c r="N7826" s="193">
        <v>1765971.03</v>
      </c>
      <c r="O7826" s="193">
        <v>0</v>
      </c>
      <c r="P7826" s="124" t="s">
        <v>1314</v>
      </c>
    </row>
    <row r="7827" spans="1:16">
      <c r="A7827" s="257" t="s">
        <v>1367</v>
      </c>
      <c r="B7827" s="124"/>
      <c r="C7827" s="125" t="s">
        <v>1367</v>
      </c>
      <c r="D7827" s="191">
        <v>43308</v>
      </c>
      <c r="E7827" s="124" t="s">
        <v>13676</v>
      </c>
      <c r="F7827" s="124" t="s">
        <v>13</v>
      </c>
      <c r="G7827" s="124">
        <v>385074</v>
      </c>
      <c r="H7827" s="124"/>
      <c r="I7827" s="128" t="s">
        <v>1392</v>
      </c>
      <c r="J7827" s="124"/>
      <c r="K7827" s="124"/>
      <c r="L7827" s="124"/>
      <c r="M7827" s="124"/>
      <c r="N7827" s="193">
        <v>4850446.97</v>
      </c>
      <c r="O7827" s="193">
        <v>0</v>
      </c>
      <c r="P7827" s="124" t="s">
        <v>1314</v>
      </c>
    </row>
    <row r="7828" spans="1:16">
      <c r="A7828" s="257" t="s">
        <v>1367</v>
      </c>
      <c r="B7828" s="124"/>
      <c r="C7828" s="125" t="s">
        <v>1367</v>
      </c>
      <c r="D7828" s="191">
        <v>43308</v>
      </c>
      <c r="E7828" s="124" t="s">
        <v>13677</v>
      </c>
      <c r="F7828" s="124" t="s">
        <v>13</v>
      </c>
      <c r="G7828" s="124">
        <v>385076</v>
      </c>
      <c r="H7828" s="124"/>
      <c r="I7828" s="128" t="s">
        <v>1392</v>
      </c>
      <c r="J7828" s="124"/>
      <c r="K7828" s="124"/>
      <c r="L7828" s="124"/>
      <c r="M7828" s="124"/>
      <c r="N7828" s="193">
        <v>2562694.7999999998</v>
      </c>
      <c r="O7828" s="193">
        <v>0</v>
      </c>
      <c r="P7828" s="124" t="s">
        <v>1314</v>
      </c>
    </row>
    <row r="7829" spans="1:16">
      <c r="A7829" s="257" t="s">
        <v>1367</v>
      </c>
      <c r="B7829" s="124"/>
      <c r="C7829" s="125" t="s">
        <v>1367</v>
      </c>
      <c r="D7829" s="191">
        <v>43308</v>
      </c>
      <c r="E7829" s="124" t="s">
        <v>13678</v>
      </c>
      <c r="F7829" s="124" t="s">
        <v>13</v>
      </c>
      <c r="G7829" s="124">
        <v>385078</v>
      </c>
      <c r="H7829" s="124"/>
      <c r="I7829" s="128" t="s">
        <v>1392</v>
      </c>
      <c r="J7829" s="124"/>
      <c r="K7829" s="124"/>
      <c r="L7829" s="124"/>
      <c r="M7829" s="124"/>
      <c r="N7829" s="193">
        <v>6227149.7699999996</v>
      </c>
      <c r="O7829" s="193">
        <v>0</v>
      </c>
      <c r="P7829" s="124" t="s">
        <v>1314</v>
      </c>
    </row>
    <row r="7830" spans="1:16">
      <c r="A7830" s="257" t="s">
        <v>1367</v>
      </c>
      <c r="B7830" s="124"/>
      <c r="C7830" s="125" t="s">
        <v>1367</v>
      </c>
      <c r="D7830" s="191">
        <v>43308</v>
      </c>
      <c r="E7830" s="124" t="s">
        <v>13679</v>
      </c>
      <c r="F7830" s="124" t="s">
        <v>13</v>
      </c>
      <c r="G7830" s="124">
        <v>385080</v>
      </c>
      <c r="H7830" s="124"/>
      <c r="I7830" s="128" t="s">
        <v>1392</v>
      </c>
      <c r="J7830" s="124"/>
      <c r="K7830" s="124"/>
      <c r="L7830" s="124"/>
      <c r="M7830" s="124"/>
      <c r="N7830" s="193">
        <v>4108826.02</v>
      </c>
      <c r="O7830" s="193">
        <v>0</v>
      </c>
      <c r="P7830" s="124" t="s">
        <v>1314</v>
      </c>
    </row>
    <row r="7831" spans="1:16">
      <c r="A7831" s="257" t="s">
        <v>1367</v>
      </c>
      <c r="B7831" s="124"/>
      <c r="C7831" s="125" t="s">
        <v>1367</v>
      </c>
      <c r="D7831" s="191">
        <v>43308</v>
      </c>
      <c r="E7831" s="124" t="s">
        <v>13680</v>
      </c>
      <c r="F7831" s="124" t="s">
        <v>13</v>
      </c>
      <c r="G7831" s="124">
        <v>385082</v>
      </c>
      <c r="H7831" s="124"/>
      <c r="I7831" s="128" t="s">
        <v>1392</v>
      </c>
      <c r="J7831" s="124"/>
      <c r="K7831" s="124"/>
      <c r="L7831" s="124"/>
      <c r="M7831" s="124"/>
      <c r="N7831" s="193">
        <v>5275034.46</v>
      </c>
      <c r="O7831" s="193">
        <v>0</v>
      </c>
      <c r="P7831" s="124" t="s">
        <v>1314</v>
      </c>
    </row>
    <row r="7832" spans="1:16">
      <c r="A7832" s="257" t="s">
        <v>1367</v>
      </c>
      <c r="B7832" s="124"/>
      <c r="C7832" s="125" t="s">
        <v>1367</v>
      </c>
      <c r="D7832" s="191">
        <v>43308</v>
      </c>
      <c r="E7832" s="124" t="s">
        <v>13681</v>
      </c>
      <c r="F7832" s="124" t="s">
        <v>13</v>
      </c>
      <c r="G7832" s="124">
        <v>385084</v>
      </c>
      <c r="H7832" s="124"/>
      <c r="I7832" s="128" t="s">
        <v>1392</v>
      </c>
      <c r="J7832" s="124"/>
      <c r="K7832" s="124"/>
      <c r="L7832" s="124"/>
      <c r="M7832" s="124"/>
      <c r="N7832" s="193">
        <v>2170865.3199999998</v>
      </c>
      <c r="O7832" s="193">
        <v>0</v>
      </c>
      <c r="P7832" s="124" t="s">
        <v>1314</v>
      </c>
    </row>
    <row r="7833" spans="1:16">
      <c r="A7833" s="257" t="s">
        <v>1367</v>
      </c>
      <c r="B7833" s="124"/>
      <c r="C7833" s="125" t="s">
        <v>1367</v>
      </c>
      <c r="D7833" s="191">
        <v>43308</v>
      </c>
      <c r="E7833" s="124" t="s">
        <v>13682</v>
      </c>
      <c r="F7833" s="124" t="s">
        <v>13</v>
      </c>
      <c r="G7833" s="124">
        <v>385086</v>
      </c>
      <c r="H7833" s="124"/>
      <c r="I7833" s="128" t="s">
        <v>1392</v>
      </c>
      <c r="J7833" s="124"/>
      <c r="K7833" s="124"/>
      <c r="L7833" s="124"/>
      <c r="M7833" s="124"/>
      <c r="N7833" s="193">
        <v>14488501.859999999</v>
      </c>
      <c r="O7833" s="193">
        <v>0</v>
      </c>
      <c r="P7833" s="124" t="s">
        <v>1314</v>
      </c>
    </row>
    <row r="7834" spans="1:16">
      <c r="A7834" s="257" t="s">
        <v>1367</v>
      </c>
      <c r="B7834" s="124"/>
      <c r="C7834" s="125" t="s">
        <v>1367</v>
      </c>
      <c r="D7834" s="191">
        <v>43308</v>
      </c>
      <c r="E7834" s="124" t="s">
        <v>13683</v>
      </c>
      <c r="F7834" s="124" t="s">
        <v>13</v>
      </c>
      <c r="G7834" s="124">
        <v>385088</v>
      </c>
      <c r="H7834" s="124"/>
      <c r="I7834" s="128" t="s">
        <v>1392</v>
      </c>
      <c r="J7834" s="124"/>
      <c r="K7834" s="124"/>
      <c r="L7834" s="124"/>
      <c r="M7834" s="124"/>
      <c r="N7834" s="193">
        <v>5962536.5899999999</v>
      </c>
      <c r="O7834" s="193">
        <v>0</v>
      </c>
      <c r="P7834" s="124" t="s">
        <v>1314</v>
      </c>
    </row>
    <row r="7835" spans="1:16">
      <c r="A7835" s="257" t="s">
        <v>1367</v>
      </c>
      <c r="B7835" s="124"/>
      <c r="C7835" s="125" t="s">
        <v>1367</v>
      </c>
      <c r="D7835" s="191">
        <v>43308</v>
      </c>
      <c r="E7835" s="124" t="s">
        <v>13684</v>
      </c>
      <c r="F7835" s="124" t="s">
        <v>13</v>
      </c>
      <c r="G7835" s="124">
        <v>385090</v>
      </c>
      <c r="H7835" s="124"/>
      <c r="I7835" s="128" t="s">
        <v>1392</v>
      </c>
      <c r="J7835" s="124"/>
      <c r="K7835" s="124"/>
      <c r="L7835" s="124"/>
      <c r="M7835" s="124"/>
      <c r="N7835" s="193">
        <v>11285373.310000001</v>
      </c>
      <c r="O7835" s="193">
        <v>0</v>
      </c>
      <c r="P7835" s="124" t="s">
        <v>1314</v>
      </c>
    </row>
    <row r="7836" spans="1:16">
      <c r="A7836" s="257" t="s">
        <v>1367</v>
      </c>
      <c r="B7836" s="124"/>
      <c r="C7836" s="125" t="s">
        <v>1367</v>
      </c>
      <c r="D7836" s="191">
        <v>43308</v>
      </c>
      <c r="E7836" s="124" t="s">
        <v>13685</v>
      </c>
      <c r="F7836" s="124" t="s">
        <v>13</v>
      </c>
      <c r="G7836" s="124">
        <v>385092</v>
      </c>
      <c r="H7836" s="124"/>
      <c r="I7836" s="128" t="s">
        <v>1392</v>
      </c>
      <c r="J7836" s="124"/>
      <c r="K7836" s="124"/>
      <c r="L7836" s="124"/>
      <c r="M7836" s="124"/>
      <c r="N7836" s="193">
        <v>2076291.57</v>
      </c>
      <c r="O7836" s="193">
        <v>0</v>
      </c>
      <c r="P7836" s="124" t="s">
        <v>1314</v>
      </c>
    </row>
    <row r="7837" spans="1:16">
      <c r="A7837" s="257" t="s">
        <v>1367</v>
      </c>
      <c r="B7837" s="124"/>
      <c r="C7837" s="125" t="s">
        <v>1367</v>
      </c>
      <c r="D7837" s="191">
        <v>43308</v>
      </c>
      <c r="E7837" s="124" t="s">
        <v>13686</v>
      </c>
      <c r="F7837" s="124" t="s">
        <v>13</v>
      </c>
      <c r="G7837" s="124">
        <v>385094</v>
      </c>
      <c r="H7837" s="124"/>
      <c r="I7837" s="128" t="s">
        <v>1392</v>
      </c>
      <c r="J7837" s="124"/>
      <c r="K7837" s="124"/>
      <c r="L7837" s="124"/>
      <c r="M7837" s="124"/>
      <c r="N7837" s="193">
        <v>2665605.5699999998</v>
      </c>
      <c r="O7837" s="193">
        <v>0</v>
      </c>
      <c r="P7837" s="124" t="s">
        <v>1314</v>
      </c>
    </row>
    <row r="7838" spans="1:16">
      <c r="A7838" s="257" t="s">
        <v>1367</v>
      </c>
      <c r="B7838" s="124"/>
      <c r="C7838" s="125" t="s">
        <v>1367</v>
      </c>
      <c r="D7838" s="191">
        <v>43308</v>
      </c>
      <c r="E7838" s="124" t="s">
        <v>13687</v>
      </c>
      <c r="F7838" s="124" t="s">
        <v>13</v>
      </c>
      <c r="G7838" s="124">
        <v>385096</v>
      </c>
      <c r="H7838" s="124"/>
      <c r="I7838" s="128" t="s">
        <v>1392</v>
      </c>
      <c r="J7838" s="124"/>
      <c r="K7838" s="124"/>
      <c r="L7838" s="124"/>
      <c r="M7838" s="124"/>
      <c r="N7838" s="193">
        <v>1096992</v>
      </c>
      <c r="O7838" s="193">
        <v>0</v>
      </c>
      <c r="P7838" s="124" t="s">
        <v>1314</v>
      </c>
    </row>
    <row r="7839" spans="1:16">
      <c r="A7839" s="257" t="s">
        <v>1367</v>
      </c>
      <c r="B7839" s="124"/>
      <c r="C7839" s="125" t="s">
        <v>1367</v>
      </c>
      <c r="D7839" s="191">
        <v>43308</v>
      </c>
      <c r="E7839" s="124" t="s">
        <v>13688</v>
      </c>
      <c r="F7839" s="124" t="s">
        <v>13</v>
      </c>
      <c r="G7839" s="124">
        <v>385098</v>
      </c>
      <c r="H7839" s="124"/>
      <c r="I7839" s="128" t="s">
        <v>1392</v>
      </c>
      <c r="J7839" s="124"/>
      <c r="K7839" s="124"/>
      <c r="L7839" s="124"/>
      <c r="M7839" s="124"/>
      <c r="N7839" s="193">
        <v>18571477.68</v>
      </c>
      <c r="O7839" s="193">
        <v>0</v>
      </c>
      <c r="P7839" s="124" t="s">
        <v>1314</v>
      </c>
    </row>
    <row r="7840" spans="1:16">
      <c r="A7840" s="257" t="s">
        <v>1367</v>
      </c>
      <c r="B7840" s="124"/>
      <c r="C7840" s="125" t="s">
        <v>1367</v>
      </c>
      <c r="D7840" s="191">
        <v>43308</v>
      </c>
      <c r="E7840" s="124" t="s">
        <v>13689</v>
      </c>
      <c r="F7840" s="124" t="s">
        <v>13</v>
      </c>
      <c r="G7840" s="124">
        <v>385100</v>
      </c>
      <c r="H7840" s="124"/>
      <c r="I7840" s="128" t="s">
        <v>1392</v>
      </c>
      <c r="J7840" s="124"/>
      <c r="K7840" s="124"/>
      <c r="L7840" s="124"/>
      <c r="M7840" s="124"/>
      <c r="N7840" s="193">
        <v>18209094.41</v>
      </c>
      <c r="O7840" s="193">
        <v>0</v>
      </c>
      <c r="P7840" s="124" t="s">
        <v>1314</v>
      </c>
    </row>
    <row r="7841" spans="1:16">
      <c r="A7841" s="257" t="s">
        <v>1367</v>
      </c>
      <c r="B7841" s="124"/>
      <c r="C7841" s="125" t="s">
        <v>1367</v>
      </c>
      <c r="D7841" s="191">
        <v>43308</v>
      </c>
      <c r="E7841" s="124" t="s">
        <v>13690</v>
      </c>
      <c r="F7841" s="124" t="s">
        <v>13</v>
      </c>
      <c r="G7841" s="124">
        <v>385102</v>
      </c>
      <c r="H7841" s="124"/>
      <c r="I7841" s="128" t="s">
        <v>1392</v>
      </c>
      <c r="J7841" s="124"/>
      <c r="K7841" s="124"/>
      <c r="L7841" s="124"/>
      <c r="M7841" s="124"/>
      <c r="N7841" s="193">
        <v>23350307.350000001</v>
      </c>
      <c r="O7841" s="193">
        <v>0</v>
      </c>
      <c r="P7841" s="124" t="s">
        <v>1314</v>
      </c>
    </row>
    <row r="7842" spans="1:16">
      <c r="A7842" s="257" t="s">
        <v>1367</v>
      </c>
      <c r="B7842" s="124"/>
      <c r="C7842" s="125" t="s">
        <v>1367</v>
      </c>
      <c r="D7842" s="191">
        <v>43308</v>
      </c>
      <c r="E7842" s="124" t="s">
        <v>13691</v>
      </c>
      <c r="F7842" s="124" t="s">
        <v>13</v>
      </c>
      <c r="G7842" s="124">
        <v>385104</v>
      </c>
      <c r="H7842" s="124"/>
      <c r="I7842" s="128" t="s">
        <v>1392</v>
      </c>
      <c r="J7842" s="124"/>
      <c r="K7842" s="124"/>
      <c r="L7842" s="124"/>
      <c r="M7842" s="124"/>
      <c r="N7842" s="193">
        <v>8993331.1699999999</v>
      </c>
      <c r="O7842" s="193">
        <v>0</v>
      </c>
      <c r="P7842" s="124" t="s">
        <v>1314</v>
      </c>
    </row>
    <row r="7843" spans="1:16">
      <c r="A7843" s="257" t="s">
        <v>1367</v>
      </c>
      <c r="B7843" s="124"/>
      <c r="C7843" s="125" t="s">
        <v>1367</v>
      </c>
      <c r="D7843" s="191">
        <v>43308</v>
      </c>
      <c r="E7843" s="124" t="s">
        <v>13692</v>
      </c>
      <c r="F7843" s="124" t="s">
        <v>13</v>
      </c>
      <c r="G7843" s="124">
        <v>385106</v>
      </c>
      <c r="H7843" s="124"/>
      <c r="I7843" s="128" t="s">
        <v>1392</v>
      </c>
      <c r="J7843" s="124"/>
      <c r="K7843" s="124"/>
      <c r="L7843" s="124"/>
      <c r="M7843" s="124"/>
      <c r="N7843" s="193">
        <v>107696989.59</v>
      </c>
      <c r="O7843" s="193">
        <v>0</v>
      </c>
      <c r="P7843" s="124" t="s">
        <v>1314</v>
      </c>
    </row>
    <row r="7844" spans="1:16">
      <c r="A7844" s="257" t="s">
        <v>1367</v>
      </c>
      <c r="B7844" s="124"/>
      <c r="C7844" s="125" t="s">
        <v>1367</v>
      </c>
      <c r="D7844" s="191">
        <v>43308</v>
      </c>
      <c r="E7844" s="124" t="s">
        <v>13693</v>
      </c>
      <c r="F7844" s="124" t="s">
        <v>13</v>
      </c>
      <c r="G7844" s="124">
        <v>385108</v>
      </c>
      <c r="H7844" s="124"/>
      <c r="I7844" s="128" t="s">
        <v>1392</v>
      </c>
      <c r="J7844" s="124"/>
      <c r="K7844" s="124"/>
      <c r="L7844" s="124"/>
      <c r="M7844" s="124"/>
      <c r="N7844" s="193">
        <v>46288104.299999997</v>
      </c>
      <c r="O7844" s="193">
        <v>0</v>
      </c>
      <c r="P7844" s="124" t="s">
        <v>1314</v>
      </c>
    </row>
    <row r="7845" spans="1:16">
      <c r="A7845" s="257" t="s">
        <v>1367</v>
      </c>
      <c r="B7845" s="124"/>
      <c r="C7845" s="125" t="s">
        <v>1367</v>
      </c>
      <c r="D7845" s="191">
        <v>43308</v>
      </c>
      <c r="E7845" s="124" t="s">
        <v>13694</v>
      </c>
      <c r="F7845" s="124" t="s">
        <v>13</v>
      </c>
      <c r="G7845" s="124">
        <v>385110</v>
      </c>
      <c r="H7845" s="124"/>
      <c r="I7845" s="128" t="s">
        <v>1392</v>
      </c>
      <c r="J7845" s="124"/>
      <c r="K7845" s="124"/>
      <c r="L7845" s="124"/>
      <c r="M7845" s="124"/>
      <c r="N7845" s="193">
        <v>7982010.4900000002</v>
      </c>
      <c r="O7845" s="193">
        <v>0</v>
      </c>
      <c r="P7845" s="124" t="s">
        <v>1314</v>
      </c>
    </row>
    <row r="7846" spans="1:16">
      <c r="A7846" s="257" t="s">
        <v>1367</v>
      </c>
      <c r="B7846" s="124"/>
      <c r="C7846" s="125" t="s">
        <v>1367</v>
      </c>
      <c r="D7846" s="191">
        <v>43308</v>
      </c>
      <c r="E7846" s="124" t="s">
        <v>13695</v>
      </c>
      <c r="F7846" s="124" t="s">
        <v>13</v>
      </c>
      <c r="G7846" s="124">
        <v>385112</v>
      </c>
      <c r="H7846" s="124"/>
      <c r="I7846" s="128" t="s">
        <v>1392</v>
      </c>
      <c r="J7846" s="124"/>
      <c r="K7846" s="124"/>
      <c r="L7846" s="124"/>
      <c r="M7846" s="124"/>
      <c r="N7846" s="193">
        <v>10003.18</v>
      </c>
      <c r="O7846" s="193">
        <v>0</v>
      </c>
      <c r="P7846" s="124" t="s">
        <v>1314</v>
      </c>
    </row>
    <row r="7847" spans="1:16">
      <c r="A7847" s="257" t="s">
        <v>1367</v>
      </c>
      <c r="B7847" s="124"/>
      <c r="C7847" s="125" t="s">
        <v>1367</v>
      </c>
      <c r="D7847" s="191">
        <v>43308</v>
      </c>
      <c r="E7847" s="124" t="s">
        <v>13696</v>
      </c>
      <c r="F7847" s="124" t="s">
        <v>13</v>
      </c>
      <c r="G7847" s="124">
        <v>385114</v>
      </c>
      <c r="H7847" s="124"/>
      <c r="I7847" s="128" t="s">
        <v>1392</v>
      </c>
      <c r="J7847" s="124"/>
      <c r="K7847" s="124"/>
      <c r="L7847" s="124"/>
      <c r="M7847" s="124"/>
      <c r="N7847" s="193">
        <v>16884.66</v>
      </c>
      <c r="O7847" s="193">
        <v>0</v>
      </c>
      <c r="P7847" s="124" t="s">
        <v>1314</v>
      </c>
    </row>
    <row r="7848" spans="1:16">
      <c r="A7848" s="257" t="s">
        <v>1367</v>
      </c>
      <c r="B7848" s="124"/>
      <c r="C7848" s="125" t="s">
        <v>1367</v>
      </c>
      <c r="D7848" s="191">
        <v>43308</v>
      </c>
      <c r="E7848" s="124" t="s">
        <v>13697</v>
      </c>
      <c r="F7848" s="124" t="s">
        <v>13</v>
      </c>
      <c r="G7848" s="124">
        <v>385116</v>
      </c>
      <c r="H7848" s="124"/>
      <c r="I7848" s="128" t="s">
        <v>1392</v>
      </c>
      <c r="J7848" s="124"/>
      <c r="K7848" s="124"/>
      <c r="L7848" s="124"/>
      <c r="M7848" s="124"/>
      <c r="N7848" s="193">
        <v>1108.71</v>
      </c>
      <c r="O7848" s="193">
        <v>0</v>
      </c>
      <c r="P7848" s="124" t="s">
        <v>1314</v>
      </c>
    </row>
    <row r="7849" spans="1:16">
      <c r="A7849" s="257" t="s">
        <v>1367</v>
      </c>
      <c r="B7849" s="124"/>
      <c r="C7849" s="125" t="s">
        <v>1367</v>
      </c>
      <c r="D7849" s="191">
        <v>43308</v>
      </c>
      <c r="E7849" s="124" t="s">
        <v>13698</v>
      </c>
      <c r="F7849" s="124" t="s">
        <v>13</v>
      </c>
      <c r="G7849" s="124">
        <v>385118</v>
      </c>
      <c r="H7849" s="124"/>
      <c r="I7849" s="128" t="s">
        <v>1392</v>
      </c>
      <c r="J7849" s="124"/>
      <c r="K7849" s="124"/>
      <c r="L7849" s="124"/>
      <c r="M7849" s="124"/>
      <c r="N7849" s="193">
        <v>4450.29</v>
      </c>
      <c r="O7849" s="193">
        <v>0</v>
      </c>
      <c r="P7849" s="124" t="s">
        <v>1314</v>
      </c>
    </row>
    <row r="7850" spans="1:16">
      <c r="A7850" s="257" t="s">
        <v>1367</v>
      </c>
      <c r="B7850" s="124"/>
      <c r="C7850" s="125" t="s">
        <v>1367</v>
      </c>
      <c r="D7850" s="191">
        <v>43308</v>
      </c>
      <c r="E7850" s="124" t="s">
        <v>13699</v>
      </c>
      <c r="F7850" s="124" t="s">
        <v>13</v>
      </c>
      <c r="G7850" s="124">
        <v>385120</v>
      </c>
      <c r="H7850" s="124"/>
      <c r="I7850" s="128" t="s">
        <v>1392</v>
      </c>
      <c r="J7850" s="124"/>
      <c r="K7850" s="124"/>
      <c r="L7850" s="124"/>
      <c r="M7850" s="124"/>
      <c r="N7850" s="193">
        <v>16223.42</v>
      </c>
      <c r="O7850" s="193">
        <v>0</v>
      </c>
      <c r="P7850" s="124" t="s">
        <v>1314</v>
      </c>
    </row>
    <row r="7851" spans="1:16">
      <c r="A7851" s="257" t="s">
        <v>1367</v>
      </c>
      <c r="B7851" s="124"/>
      <c r="C7851" s="125" t="s">
        <v>1367</v>
      </c>
      <c r="D7851" s="191">
        <v>43308</v>
      </c>
      <c r="E7851" s="124" t="s">
        <v>13700</v>
      </c>
      <c r="F7851" s="124" t="s">
        <v>13</v>
      </c>
      <c r="G7851" s="124">
        <v>385122</v>
      </c>
      <c r="H7851" s="124"/>
      <c r="I7851" s="128" t="s">
        <v>1392</v>
      </c>
      <c r="J7851" s="124"/>
      <c r="K7851" s="124"/>
      <c r="L7851" s="124"/>
      <c r="M7851" s="124"/>
      <c r="N7851" s="193">
        <v>16223.42</v>
      </c>
      <c r="O7851" s="193">
        <v>0</v>
      </c>
      <c r="P7851" s="124" t="s">
        <v>1314</v>
      </c>
    </row>
    <row r="7852" spans="1:16">
      <c r="A7852" s="257" t="s">
        <v>1367</v>
      </c>
      <c r="B7852" s="124"/>
      <c r="C7852" s="125" t="s">
        <v>1367</v>
      </c>
      <c r="D7852" s="191">
        <v>43308</v>
      </c>
      <c r="E7852" s="124" t="s">
        <v>13701</v>
      </c>
      <c r="F7852" s="124" t="s">
        <v>13</v>
      </c>
      <c r="G7852" s="124">
        <v>385124</v>
      </c>
      <c r="H7852" s="124"/>
      <c r="I7852" s="128" t="s">
        <v>1392</v>
      </c>
      <c r="J7852" s="124"/>
      <c r="K7852" s="124"/>
      <c r="L7852" s="124"/>
      <c r="M7852" s="124"/>
      <c r="N7852" s="193">
        <v>16223.42</v>
      </c>
      <c r="O7852" s="193">
        <v>0</v>
      </c>
      <c r="P7852" s="124" t="s">
        <v>1314</v>
      </c>
    </row>
    <row r="7853" spans="1:16">
      <c r="A7853" s="257" t="s">
        <v>1367</v>
      </c>
      <c r="B7853" s="124"/>
      <c r="C7853" s="125" t="s">
        <v>1367</v>
      </c>
      <c r="D7853" s="191">
        <v>43308</v>
      </c>
      <c r="E7853" s="124" t="s">
        <v>13702</v>
      </c>
      <c r="F7853" s="124" t="s">
        <v>13</v>
      </c>
      <c r="G7853" s="124">
        <v>385126</v>
      </c>
      <c r="H7853" s="124"/>
      <c r="I7853" s="128" t="s">
        <v>1392</v>
      </c>
      <c r="J7853" s="124"/>
      <c r="K7853" s="124"/>
      <c r="L7853" s="124"/>
      <c r="M7853" s="124"/>
      <c r="N7853" s="193">
        <v>16223.42</v>
      </c>
      <c r="O7853" s="193">
        <v>0</v>
      </c>
      <c r="P7853" s="124" t="s">
        <v>1314</v>
      </c>
    </row>
    <row r="7854" spans="1:16">
      <c r="A7854" s="257" t="s">
        <v>1367</v>
      </c>
      <c r="B7854" s="124"/>
      <c r="C7854" s="125" t="s">
        <v>1367</v>
      </c>
      <c r="D7854" s="191">
        <v>43308</v>
      </c>
      <c r="E7854" s="124" t="s">
        <v>13703</v>
      </c>
      <c r="F7854" s="124" t="s">
        <v>13</v>
      </c>
      <c r="G7854" s="124">
        <v>385128</v>
      </c>
      <c r="H7854" s="124"/>
      <c r="I7854" s="128" t="s">
        <v>1392</v>
      </c>
      <c r="J7854" s="124"/>
      <c r="K7854" s="124"/>
      <c r="L7854" s="124"/>
      <c r="M7854" s="124"/>
      <c r="N7854" s="193">
        <v>16223.42</v>
      </c>
      <c r="O7854" s="193">
        <v>0</v>
      </c>
      <c r="P7854" s="124" t="s">
        <v>1314</v>
      </c>
    </row>
    <row r="7855" spans="1:16">
      <c r="A7855" s="257" t="s">
        <v>1367</v>
      </c>
      <c r="B7855" s="124"/>
      <c r="C7855" s="125" t="s">
        <v>1367</v>
      </c>
      <c r="D7855" s="191">
        <v>43308</v>
      </c>
      <c r="E7855" s="124" t="s">
        <v>13704</v>
      </c>
      <c r="F7855" s="124" t="s">
        <v>13</v>
      </c>
      <c r="G7855" s="124">
        <v>385130</v>
      </c>
      <c r="H7855" s="124"/>
      <c r="I7855" s="128" t="s">
        <v>1392</v>
      </c>
      <c r="J7855" s="124"/>
      <c r="K7855" s="124"/>
      <c r="L7855" s="124"/>
      <c r="M7855" s="124"/>
      <c r="N7855" s="193">
        <v>308587.36</v>
      </c>
      <c r="O7855" s="193">
        <v>0</v>
      </c>
      <c r="P7855" s="124" t="s">
        <v>1314</v>
      </c>
    </row>
    <row r="7856" spans="1:16">
      <c r="A7856" s="257" t="s">
        <v>1367</v>
      </c>
      <c r="B7856" s="124"/>
      <c r="C7856" s="125" t="s">
        <v>1367</v>
      </c>
      <c r="D7856" s="191">
        <v>43308</v>
      </c>
      <c r="E7856" s="124" t="s">
        <v>13705</v>
      </c>
      <c r="F7856" s="124" t="s">
        <v>13</v>
      </c>
      <c r="G7856" s="124">
        <v>385132</v>
      </c>
      <c r="H7856" s="124"/>
      <c r="I7856" s="128" t="s">
        <v>1392</v>
      </c>
      <c r="J7856" s="124"/>
      <c r="K7856" s="124"/>
      <c r="L7856" s="124"/>
      <c r="M7856" s="124"/>
      <c r="N7856" s="193">
        <v>5967.45</v>
      </c>
      <c r="O7856" s="193">
        <v>0</v>
      </c>
      <c r="P7856" s="124" t="s">
        <v>1314</v>
      </c>
    </row>
    <row r="7857" spans="1:16">
      <c r="A7857" s="257" t="s">
        <v>1367</v>
      </c>
      <c r="B7857" s="124"/>
      <c r="C7857" s="125" t="s">
        <v>1367</v>
      </c>
      <c r="D7857" s="191">
        <v>43308</v>
      </c>
      <c r="E7857" s="124" t="s">
        <v>13706</v>
      </c>
      <c r="F7857" s="124" t="s">
        <v>13</v>
      </c>
      <c r="G7857" s="124">
        <v>385134</v>
      </c>
      <c r="H7857" s="124"/>
      <c r="I7857" s="128" t="s">
        <v>1392</v>
      </c>
      <c r="J7857" s="124"/>
      <c r="K7857" s="124"/>
      <c r="L7857" s="124"/>
      <c r="M7857" s="124"/>
      <c r="N7857" s="193">
        <v>3535.37</v>
      </c>
      <c r="O7857" s="193">
        <v>0</v>
      </c>
      <c r="P7857" s="124" t="s">
        <v>1314</v>
      </c>
    </row>
    <row r="7858" spans="1:16">
      <c r="A7858" s="257" t="s">
        <v>1367</v>
      </c>
      <c r="B7858" s="124"/>
      <c r="C7858" s="125" t="s">
        <v>1367</v>
      </c>
      <c r="D7858" s="191">
        <v>43308</v>
      </c>
      <c r="E7858" s="124" t="s">
        <v>13707</v>
      </c>
      <c r="F7858" s="124" t="s">
        <v>13</v>
      </c>
      <c r="G7858" s="124">
        <v>385136</v>
      </c>
      <c r="H7858" s="124"/>
      <c r="I7858" s="128" t="s">
        <v>1392</v>
      </c>
      <c r="J7858" s="124"/>
      <c r="K7858" s="124"/>
      <c r="L7858" s="124"/>
      <c r="M7858" s="124"/>
      <c r="N7858" s="193">
        <v>391.84</v>
      </c>
      <c r="O7858" s="193">
        <v>0</v>
      </c>
      <c r="P7858" s="124" t="s">
        <v>1314</v>
      </c>
    </row>
    <row r="7859" spans="1:16">
      <c r="A7859" s="257" t="s">
        <v>1367</v>
      </c>
      <c r="B7859" s="124"/>
      <c r="C7859" s="125" t="s">
        <v>1367</v>
      </c>
      <c r="D7859" s="191">
        <v>43308</v>
      </c>
      <c r="E7859" s="124" t="s">
        <v>13708</v>
      </c>
      <c r="F7859" s="124" t="s">
        <v>13</v>
      </c>
      <c r="G7859" s="124">
        <v>385138</v>
      </c>
      <c r="H7859" s="124"/>
      <c r="I7859" s="128" t="s">
        <v>1392</v>
      </c>
      <c r="J7859" s="124"/>
      <c r="K7859" s="124"/>
      <c r="L7859" s="124"/>
      <c r="M7859" s="124"/>
      <c r="N7859" s="193">
        <v>1572.86</v>
      </c>
      <c r="O7859" s="193">
        <v>0</v>
      </c>
      <c r="P7859" s="124" t="s">
        <v>1314</v>
      </c>
    </row>
    <row r="7860" spans="1:16" ht="89.25">
      <c r="A7860" s="257">
        <v>25</v>
      </c>
      <c r="B7860" s="124"/>
      <c r="C7860" s="125" t="s">
        <v>694</v>
      </c>
      <c r="D7860" s="191">
        <v>43308</v>
      </c>
      <c r="E7860" s="124" t="s">
        <v>13709</v>
      </c>
      <c r="F7860" s="124" t="s">
        <v>15</v>
      </c>
      <c r="G7860" s="124">
        <v>5525</v>
      </c>
      <c r="H7860" s="124"/>
      <c r="I7860" s="128" t="s">
        <v>15500</v>
      </c>
      <c r="J7860" s="124"/>
      <c r="K7860" s="124"/>
      <c r="L7860" s="124"/>
      <c r="M7860" s="124"/>
      <c r="N7860" s="193">
        <v>326.18</v>
      </c>
      <c r="O7860" s="193">
        <v>0</v>
      </c>
      <c r="P7860" s="124" t="s">
        <v>1314</v>
      </c>
    </row>
    <row r="7861" spans="1:16" ht="89.25">
      <c r="A7861" s="257">
        <v>35</v>
      </c>
      <c r="B7861" s="124"/>
      <c r="C7861" s="125" t="s">
        <v>696</v>
      </c>
      <c r="D7861" s="191">
        <v>43308</v>
      </c>
      <c r="E7861" s="124" t="s">
        <v>13710</v>
      </c>
      <c r="F7861" s="124" t="s">
        <v>15</v>
      </c>
      <c r="G7861" s="124">
        <v>5524</v>
      </c>
      <c r="H7861" s="124"/>
      <c r="I7861" s="128" t="s">
        <v>15501</v>
      </c>
      <c r="J7861" s="124"/>
      <c r="K7861" s="124"/>
      <c r="L7861" s="124"/>
      <c r="M7861" s="124"/>
      <c r="N7861" s="193">
        <v>295.11</v>
      </c>
      <c r="O7861" s="193">
        <v>0</v>
      </c>
      <c r="P7861" s="124" t="s">
        <v>1314</v>
      </c>
    </row>
    <row r="7862" spans="1:16" ht="51">
      <c r="A7862" s="257">
        <v>47</v>
      </c>
      <c r="B7862" s="124"/>
      <c r="C7862" s="125" t="s">
        <v>699</v>
      </c>
      <c r="D7862" s="191">
        <v>43308</v>
      </c>
      <c r="E7862" s="124" t="s">
        <v>13711</v>
      </c>
      <c r="F7862" s="124" t="s">
        <v>6</v>
      </c>
      <c r="G7862" s="124">
        <v>928405</v>
      </c>
      <c r="H7862" s="124"/>
      <c r="I7862" s="128" t="s">
        <v>15502</v>
      </c>
      <c r="J7862" s="124"/>
      <c r="K7862" s="124"/>
      <c r="L7862" s="124"/>
      <c r="M7862" s="124"/>
      <c r="N7862" s="193">
        <v>0</v>
      </c>
      <c r="O7862" s="193">
        <v>110007.75</v>
      </c>
      <c r="P7862" s="124" t="s">
        <v>1314</v>
      </c>
    </row>
    <row r="7863" spans="1:16" ht="51">
      <c r="A7863" s="257">
        <v>117</v>
      </c>
      <c r="B7863" s="124"/>
      <c r="C7863" s="125" t="s">
        <v>722</v>
      </c>
      <c r="D7863" s="191">
        <v>43308</v>
      </c>
      <c r="E7863" s="124" t="s">
        <v>13712</v>
      </c>
      <c r="F7863" s="124" t="s">
        <v>11</v>
      </c>
      <c r="G7863" s="124">
        <v>928410</v>
      </c>
      <c r="H7863" s="124"/>
      <c r="I7863" s="128" t="s">
        <v>15503</v>
      </c>
      <c r="J7863" s="124"/>
      <c r="K7863" s="124"/>
      <c r="L7863" s="124"/>
      <c r="M7863" s="124"/>
      <c r="N7863" s="193">
        <v>50</v>
      </c>
      <c r="O7863" s="193">
        <v>0</v>
      </c>
      <c r="P7863" s="124" t="s">
        <v>1314</v>
      </c>
    </row>
    <row r="7864" spans="1:16" ht="38.25">
      <c r="A7864" s="257">
        <v>117</v>
      </c>
      <c r="B7864" s="124"/>
      <c r="C7864" s="125" t="s">
        <v>722</v>
      </c>
      <c r="D7864" s="191">
        <v>43308</v>
      </c>
      <c r="E7864" s="124" t="s">
        <v>13713</v>
      </c>
      <c r="F7864" s="124" t="s">
        <v>11</v>
      </c>
      <c r="G7864" s="124">
        <v>928409</v>
      </c>
      <c r="H7864" s="124"/>
      <c r="I7864" s="128" t="s">
        <v>15504</v>
      </c>
      <c r="J7864" s="124"/>
      <c r="K7864" s="124"/>
      <c r="L7864" s="124"/>
      <c r="M7864" s="124"/>
      <c r="N7864" s="193">
        <v>50</v>
      </c>
      <c r="O7864" s="193">
        <v>0</v>
      </c>
      <c r="P7864" s="124" t="s">
        <v>1314</v>
      </c>
    </row>
    <row r="7865" spans="1:16" ht="76.5">
      <c r="A7865" s="257">
        <v>348</v>
      </c>
      <c r="B7865" s="124"/>
      <c r="C7865" s="125" t="s">
        <v>822</v>
      </c>
      <c r="D7865" s="191">
        <v>43308</v>
      </c>
      <c r="E7865" s="124" t="s">
        <v>13714</v>
      </c>
      <c r="F7865" s="124" t="s">
        <v>6</v>
      </c>
      <c r="G7865" s="124">
        <v>1003155</v>
      </c>
      <c r="H7865" s="124"/>
      <c r="I7865" s="128" t="s">
        <v>15505</v>
      </c>
      <c r="J7865" s="124"/>
      <c r="K7865" s="124"/>
      <c r="L7865" s="124"/>
      <c r="M7865" s="124"/>
      <c r="N7865" s="193">
        <v>0</v>
      </c>
      <c r="O7865" s="193">
        <v>160772.5</v>
      </c>
      <c r="P7865" s="124" t="s">
        <v>1314</v>
      </c>
    </row>
    <row r="7866" spans="1:16" ht="51">
      <c r="A7866" s="257">
        <v>117</v>
      </c>
      <c r="B7866" s="124"/>
      <c r="C7866" s="125" t="s">
        <v>722</v>
      </c>
      <c r="D7866" s="191">
        <v>43308</v>
      </c>
      <c r="E7866" s="124" t="s">
        <v>13715</v>
      </c>
      <c r="F7866" s="124" t="s">
        <v>11</v>
      </c>
      <c r="G7866" s="124">
        <v>928436</v>
      </c>
      <c r="H7866" s="124"/>
      <c r="I7866" s="128" t="s">
        <v>15506</v>
      </c>
      <c r="J7866" s="124"/>
      <c r="K7866" s="124"/>
      <c r="L7866" s="124"/>
      <c r="M7866" s="124"/>
      <c r="N7866" s="193">
        <v>50</v>
      </c>
      <c r="O7866" s="193">
        <v>0</v>
      </c>
      <c r="P7866" s="124" t="s">
        <v>1314</v>
      </c>
    </row>
    <row r="7867" spans="1:16" ht="63.75">
      <c r="A7867" s="257" t="s">
        <v>619</v>
      </c>
      <c r="B7867" s="124"/>
      <c r="C7867" s="125" t="s">
        <v>713</v>
      </c>
      <c r="D7867" s="191">
        <v>43308</v>
      </c>
      <c r="E7867" s="124" t="s">
        <v>13716</v>
      </c>
      <c r="F7867" s="124" t="s">
        <v>11</v>
      </c>
      <c r="G7867" s="124">
        <v>928434</v>
      </c>
      <c r="H7867" s="124"/>
      <c r="I7867" s="128" t="s">
        <v>15507</v>
      </c>
      <c r="J7867" s="124"/>
      <c r="K7867" s="124"/>
      <c r="L7867" s="124"/>
      <c r="M7867" s="124"/>
      <c r="N7867" s="193">
        <v>50</v>
      </c>
      <c r="O7867" s="193">
        <v>0</v>
      </c>
      <c r="P7867" s="124" t="s">
        <v>1314</v>
      </c>
    </row>
    <row r="7868" spans="1:16" ht="51">
      <c r="A7868" s="257">
        <v>10</v>
      </c>
      <c r="B7868" s="124"/>
      <c r="C7868" s="125" t="s">
        <v>690</v>
      </c>
      <c r="D7868" s="191">
        <v>43311</v>
      </c>
      <c r="E7868" s="124" t="s">
        <v>13717</v>
      </c>
      <c r="F7868" s="124" t="s">
        <v>3</v>
      </c>
      <c r="G7868" s="124">
        <v>1644333</v>
      </c>
      <c r="H7868" s="124"/>
      <c r="I7868" s="128" t="s">
        <v>15508</v>
      </c>
      <c r="J7868" s="124"/>
      <c r="K7868" s="124"/>
      <c r="L7868" s="124"/>
      <c r="M7868" s="124"/>
      <c r="N7868" s="193">
        <v>0</v>
      </c>
      <c r="O7868" s="193">
        <v>6532.3600000000006</v>
      </c>
      <c r="P7868" s="124" t="s">
        <v>1314</v>
      </c>
    </row>
    <row r="7869" spans="1:16" ht="51">
      <c r="A7869" s="257">
        <v>291</v>
      </c>
      <c r="B7869" s="124"/>
      <c r="C7869" s="125" t="s">
        <v>794</v>
      </c>
      <c r="D7869" s="191">
        <v>43311</v>
      </c>
      <c r="E7869" s="124" t="s">
        <v>13718</v>
      </c>
      <c r="F7869" s="124" t="s">
        <v>3</v>
      </c>
      <c r="G7869" s="124">
        <v>1644329</v>
      </c>
      <c r="H7869" s="124"/>
      <c r="I7869" s="128" t="s">
        <v>15509</v>
      </c>
      <c r="J7869" s="124"/>
      <c r="K7869" s="124"/>
      <c r="L7869" s="124"/>
      <c r="M7869" s="124"/>
      <c r="N7869" s="193">
        <v>0</v>
      </c>
      <c r="O7869" s="193">
        <v>35</v>
      </c>
      <c r="P7869" s="124" t="s">
        <v>1314</v>
      </c>
    </row>
    <row r="7870" spans="1:16" ht="51">
      <c r="A7870" s="257" t="s">
        <v>619</v>
      </c>
      <c r="B7870" s="124"/>
      <c r="C7870" s="125" t="s">
        <v>713</v>
      </c>
      <c r="D7870" s="191">
        <v>43311</v>
      </c>
      <c r="E7870" s="124" t="s">
        <v>13719</v>
      </c>
      <c r="F7870" s="124" t="s">
        <v>3</v>
      </c>
      <c r="G7870" s="124">
        <v>1644325</v>
      </c>
      <c r="H7870" s="124"/>
      <c r="I7870" s="128" t="s">
        <v>15510</v>
      </c>
      <c r="J7870" s="124"/>
      <c r="K7870" s="124"/>
      <c r="L7870" s="124"/>
      <c r="M7870" s="124"/>
      <c r="N7870" s="193">
        <v>0</v>
      </c>
      <c r="O7870" s="193">
        <v>588</v>
      </c>
      <c r="P7870" s="124" t="s">
        <v>1314</v>
      </c>
    </row>
    <row r="7871" spans="1:16" ht="51">
      <c r="A7871" s="257">
        <v>25</v>
      </c>
      <c r="B7871" s="124"/>
      <c r="C7871" s="125" t="s">
        <v>694</v>
      </c>
      <c r="D7871" s="191">
        <v>43311</v>
      </c>
      <c r="E7871" s="124" t="s">
        <v>13720</v>
      </c>
      <c r="F7871" s="124" t="s">
        <v>3</v>
      </c>
      <c r="G7871" s="124">
        <v>1644309</v>
      </c>
      <c r="H7871" s="124"/>
      <c r="I7871" s="128" t="s">
        <v>15511</v>
      </c>
      <c r="J7871" s="124"/>
      <c r="K7871" s="124"/>
      <c r="L7871" s="124"/>
      <c r="M7871" s="124"/>
      <c r="N7871" s="193">
        <v>0</v>
      </c>
      <c r="O7871" s="193">
        <v>105000</v>
      </c>
      <c r="P7871" s="124" t="s">
        <v>1314</v>
      </c>
    </row>
    <row r="7872" spans="1:16" ht="51">
      <c r="A7872" s="257">
        <v>130</v>
      </c>
      <c r="B7872" s="124"/>
      <c r="C7872" s="125" t="s">
        <v>727</v>
      </c>
      <c r="D7872" s="191">
        <v>43311</v>
      </c>
      <c r="E7872" s="124" t="s">
        <v>13721</v>
      </c>
      <c r="F7872" s="124" t="s">
        <v>3</v>
      </c>
      <c r="G7872" s="124">
        <v>1644308</v>
      </c>
      <c r="H7872" s="124"/>
      <c r="I7872" s="128" t="s">
        <v>15512</v>
      </c>
      <c r="J7872" s="124"/>
      <c r="K7872" s="124"/>
      <c r="L7872" s="124"/>
      <c r="M7872" s="124"/>
      <c r="N7872" s="193">
        <v>0</v>
      </c>
      <c r="O7872" s="193">
        <v>60</v>
      </c>
      <c r="P7872" s="124" t="s">
        <v>1314</v>
      </c>
    </row>
    <row r="7873" spans="1:16" ht="51">
      <c r="A7873" s="257" t="s">
        <v>619</v>
      </c>
      <c r="B7873" s="124"/>
      <c r="C7873" s="125" t="s">
        <v>713</v>
      </c>
      <c r="D7873" s="191">
        <v>43311</v>
      </c>
      <c r="E7873" s="124" t="s">
        <v>13722</v>
      </c>
      <c r="F7873" s="124" t="s">
        <v>3</v>
      </c>
      <c r="G7873" s="124">
        <v>1644306</v>
      </c>
      <c r="H7873" s="124"/>
      <c r="I7873" s="128" t="s">
        <v>15513</v>
      </c>
      <c r="J7873" s="124"/>
      <c r="K7873" s="124"/>
      <c r="L7873" s="124"/>
      <c r="M7873" s="124"/>
      <c r="N7873" s="193">
        <v>0</v>
      </c>
      <c r="O7873" s="193">
        <v>6880.25</v>
      </c>
      <c r="P7873" s="124" t="s">
        <v>1314</v>
      </c>
    </row>
    <row r="7874" spans="1:16" ht="51">
      <c r="A7874" s="257" t="s">
        <v>619</v>
      </c>
      <c r="B7874" s="124"/>
      <c r="C7874" s="125" t="s">
        <v>713</v>
      </c>
      <c r="D7874" s="191">
        <v>43311</v>
      </c>
      <c r="E7874" s="124" t="s">
        <v>13723</v>
      </c>
      <c r="F7874" s="124" t="s">
        <v>3</v>
      </c>
      <c r="G7874" s="124">
        <v>1644305</v>
      </c>
      <c r="H7874" s="124"/>
      <c r="I7874" s="128" t="s">
        <v>15514</v>
      </c>
      <c r="J7874" s="124"/>
      <c r="K7874" s="124"/>
      <c r="L7874" s="124"/>
      <c r="M7874" s="124"/>
      <c r="N7874" s="193">
        <v>0</v>
      </c>
      <c r="O7874" s="193">
        <v>68</v>
      </c>
      <c r="P7874" s="124" t="s">
        <v>1314</v>
      </c>
    </row>
    <row r="7875" spans="1:16" ht="63.75">
      <c r="A7875" s="257">
        <v>16</v>
      </c>
      <c r="B7875" s="124"/>
      <c r="C7875" s="125" t="s">
        <v>692</v>
      </c>
      <c r="D7875" s="191">
        <v>43311</v>
      </c>
      <c r="E7875" s="124" t="s">
        <v>13724</v>
      </c>
      <c r="F7875" s="124" t="s">
        <v>3</v>
      </c>
      <c r="G7875" s="124">
        <v>1644304</v>
      </c>
      <c r="H7875" s="124"/>
      <c r="I7875" s="128" t="s">
        <v>15515</v>
      </c>
      <c r="J7875" s="124"/>
      <c r="K7875" s="124"/>
      <c r="L7875" s="124"/>
      <c r="M7875" s="124"/>
      <c r="N7875" s="193">
        <v>0</v>
      </c>
      <c r="O7875" s="193">
        <v>799</v>
      </c>
      <c r="P7875" s="124" t="s">
        <v>1314</v>
      </c>
    </row>
    <row r="7876" spans="1:16" ht="51">
      <c r="A7876" s="257">
        <v>41</v>
      </c>
      <c r="B7876" s="124"/>
      <c r="C7876" s="125" t="s">
        <v>697</v>
      </c>
      <c r="D7876" s="191">
        <v>43311</v>
      </c>
      <c r="E7876" s="124" t="s">
        <v>13725</v>
      </c>
      <c r="F7876" s="124" t="s">
        <v>3</v>
      </c>
      <c r="G7876" s="124">
        <v>1644303</v>
      </c>
      <c r="H7876" s="124"/>
      <c r="I7876" s="128" t="s">
        <v>15516</v>
      </c>
      <c r="J7876" s="124"/>
      <c r="K7876" s="124"/>
      <c r="L7876" s="124"/>
      <c r="M7876" s="124"/>
      <c r="N7876" s="193">
        <v>0</v>
      </c>
      <c r="O7876" s="193">
        <v>1000</v>
      </c>
      <c r="P7876" s="124" t="s">
        <v>1314</v>
      </c>
    </row>
    <row r="7877" spans="1:16" ht="51">
      <c r="A7877" s="257">
        <v>41</v>
      </c>
      <c r="B7877" s="124"/>
      <c r="C7877" s="125" t="s">
        <v>697</v>
      </c>
      <c r="D7877" s="191">
        <v>43311</v>
      </c>
      <c r="E7877" s="124" t="s">
        <v>13726</v>
      </c>
      <c r="F7877" s="124" t="s">
        <v>3</v>
      </c>
      <c r="G7877" s="124">
        <v>1644302</v>
      </c>
      <c r="H7877" s="124"/>
      <c r="I7877" s="128" t="s">
        <v>15517</v>
      </c>
      <c r="J7877" s="124"/>
      <c r="K7877" s="124"/>
      <c r="L7877" s="124"/>
      <c r="M7877" s="124"/>
      <c r="N7877" s="193">
        <v>0</v>
      </c>
      <c r="O7877" s="193">
        <v>1245</v>
      </c>
      <c r="P7877" s="124" t="s">
        <v>1314</v>
      </c>
    </row>
    <row r="7878" spans="1:16" ht="51">
      <c r="A7878" s="257">
        <v>292</v>
      </c>
      <c r="B7878" s="124"/>
      <c r="C7878" s="125" t="s">
        <v>152</v>
      </c>
      <c r="D7878" s="191">
        <v>43311</v>
      </c>
      <c r="E7878" s="124" t="s">
        <v>13727</v>
      </c>
      <c r="F7878" s="124" t="s">
        <v>3</v>
      </c>
      <c r="G7878" s="124">
        <v>1644343</v>
      </c>
      <c r="H7878" s="124"/>
      <c r="I7878" s="128" t="s">
        <v>4136</v>
      </c>
      <c r="J7878" s="124"/>
      <c r="K7878" s="124"/>
      <c r="L7878" s="124"/>
      <c r="M7878" s="124"/>
      <c r="N7878" s="193">
        <v>0</v>
      </c>
      <c r="O7878" s="193">
        <v>72</v>
      </c>
      <c r="P7878" s="124" t="s">
        <v>1314</v>
      </c>
    </row>
    <row r="7879" spans="1:16" ht="51">
      <c r="A7879" s="257">
        <v>292</v>
      </c>
      <c r="B7879" s="124"/>
      <c r="C7879" s="125" t="s">
        <v>152</v>
      </c>
      <c r="D7879" s="191">
        <v>43311</v>
      </c>
      <c r="E7879" s="124" t="s">
        <v>13728</v>
      </c>
      <c r="F7879" s="124" t="s">
        <v>3</v>
      </c>
      <c r="G7879" s="124">
        <v>1644344</v>
      </c>
      <c r="H7879" s="124"/>
      <c r="I7879" s="128" t="s">
        <v>4136</v>
      </c>
      <c r="J7879" s="124"/>
      <c r="K7879" s="124"/>
      <c r="L7879" s="124"/>
      <c r="M7879" s="124"/>
      <c r="N7879" s="193">
        <v>0</v>
      </c>
      <c r="O7879" s="193">
        <v>72</v>
      </c>
      <c r="P7879" s="124" t="s">
        <v>1314</v>
      </c>
    </row>
    <row r="7880" spans="1:16" ht="51">
      <c r="A7880" s="257">
        <v>292</v>
      </c>
      <c r="B7880" s="124"/>
      <c r="C7880" s="125" t="s">
        <v>152</v>
      </c>
      <c r="D7880" s="191">
        <v>43311</v>
      </c>
      <c r="E7880" s="124" t="s">
        <v>13729</v>
      </c>
      <c r="F7880" s="124" t="s">
        <v>3</v>
      </c>
      <c r="G7880" s="124">
        <v>1644345</v>
      </c>
      <c r="H7880" s="124"/>
      <c r="I7880" s="128" t="s">
        <v>4136</v>
      </c>
      <c r="J7880" s="124"/>
      <c r="K7880" s="124"/>
      <c r="L7880" s="124"/>
      <c r="M7880" s="124"/>
      <c r="N7880" s="193">
        <v>0</v>
      </c>
      <c r="O7880" s="193">
        <v>79</v>
      </c>
      <c r="P7880" s="124" t="s">
        <v>1314</v>
      </c>
    </row>
    <row r="7881" spans="1:16" ht="51">
      <c r="A7881" s="257">
        <v>292</v>
      </c>
      <c r="B7881" s="124"/>
      <c r="C7881" s="125" t="s">
        <v>152</v>
      </c>
      <c r="D7881" s="191">
        <v>43311</v>
      </c>
      <c r="E7881" s="124" t="s">
        <v>13730</v>
      </c>
      <c r="F7881" s="124" t="s">
        <v>3</v>
      </c>
      <c r="G7881" s="124">
        <v>1644347</v>
      </c>
      <c r="H7881" s="124"/>
      <c r="I7881" s="128" t="s">
        <v>4136</v>
      </c>
      <c r="J7881" s="124"/>
      <c r="K7881" s="124"/>
      <c r="L7881" s="124"/>
      <c r="M7881" s="124"/>
      <c r="N7881" s="193">
        <v>0</v>
      </c>
      <c r="O7881" s="193">
        <v>57</v>
      </c>
      <c r="P7881" s="124" t="s">
        <v>1314</v>
      </c>
    </row>
    <row r="7882" spans="1:16" ht="51">
      <c r="A7882" s="257">
        <v>292</v>
      </c>
      <c r="B7882" s="124"/>
      <c r="C7882" s="125" t="s">
        <v>152</v>
      </c>
      <c r="D7882" s="191">
        <v>43311</v>
      </c>
      <c r="E7882" s="124" t="s">
        <v>13731</v>
      </c>
      <c r="F7882" s="124" t="s">
        <v>3</v>
      </c>
      <c r="G7882" s="124">
        <v>1644348</v>
      </c>
      <c r="H7882" s="124"/>
      <c r="I7882" s="128" t="s">
        <v>4136</v>
      </c>
      <c r="J7882" s="124"/>
      <c r="K7882" s="124"/>
      <c r="L7882" s="124"/>
      <c r="M7882" s="124"/>
      <c r="N7882" s="193">
        <v>0</v>
      </c>
      <c r="O7882" s="193">
        <v>52</v>
      </c>
      <c r="P7882" s="124" t="s">
        <v>1314</v>
      </c>
    </row>
    <row r="7883" spans="1:16" ht="51">
      <c r="A7883" s="257">
        <v>292</v>
      </c>
      <c r="B7883" s="124"/>
      <c r="C7883" s="125" t="s">
        <v>152</v>
      </c>
      <c r="D7883" s="191">
        <v>43311</v>
      </c>
      <c r="E7883" s="124" t="s">
        <v>13732</v>
      </c>
      <c r="F7883" s="124" t="s">
        <v>3</v>
      </c>
      <c r="G7883" s="124">
        <v>1644349</v>
      </c>
      <c r="H7883" s="124"/>
      <c r="I7883" s="128" t="s">
        <v>4136</v>
      </c>
      <c r="J7883" s="124"/>
      <c r="K7883" s="124"/>
      <c r="L7883" s="124"/>
      <c r="M7883" s="124"/>
      <c r="N7883" s="193">
        <v>0</v>
      </c>
      <c r="O7883" s="193">
        <v>44</v>
      </c>
      <c r="P7883" s="124" t="s">
        <v>1314</v>
      </c>
    </row>
    <row r="7884" spans="1:16" ht="51">
      <c r="A7884" s="257">
        <v>292</v>
      </c>
      <c r="B7884" s="124"/>
      <c r="C7884" s="125" t="s">
        <v>152</v>
      </c>
      <c r="D7884" s="191">
        <v>43311</v>
      </c>
      <c r="E7884" s="124" t="s">
        <v>13733</v>
      </c>
      <c r="F7884" s="124" t="s">
        <v>3</v>
      </c>
      <c r="G7884" s="124">
        <v>1644351</v>
      </c>
      <c r="H7884" s="124"/>
      <c r="I7884" s="128" t="s">
        <v>4136</v>
      </c>
      <c r="J7884" s="124"/>
      <c r="K7884" s="124"/>
      <c r="L7884" s="124"/>
      <c r="M7884" s="124"/>
      <c r="N7884" s="193">
        <v>0</v>
      </c>
      <c r="O7884" s="193">
        <v>72</v>
      </c>
      <c r="P7884" s="124" t="s">
        <v>1314</v>
      </c>
    </row>
    <row r="7885" spans="1:16" ht="51">
      <c r="A7885" s="257">
        <v>292</v>
      </c>
      <c r="B7885" s="124"/>
      <c r="C7885" s="125" t="s">
        <v>152</v>
      </c>
      <c r="D7885" s="191">
        <v>43311</v>
      </c>
      <c r="E7885" s="124" t="s">
        <v>13734</v>
      </c>
      <c r="F7885" s="124" t="s">
        <v>3</v>
      </c>
      <c r="G7885" s="124">
        <v>1644352</v>
      </c>
      <c r="H7885" s="124"/>
      <c r="I7885" s="128" t="s">
        <v>4136</v>
      </c>
      <c r="J7885" s="124"/>
      <c r="K7885" s="124"/>
      <c r="L7885" s="124"/>
      <c r="M7885" s="124"/>
      <c r="N7885" s="193">
        <v>0</v>
      </c>
      <c r="O7885" s="193">
        <v>77</v>
      </c>
      <c r="P7885" s="124" t="s">
        <v>1314</v>
      </c>
    </row>
    <row r="7886" spans="1:16" ht="51">
      <c r="A7886" s="257" t="s">
        <v>619</v>
      </c>
      <c r="B7886" s="124"/>
      <c r="C7886" s="125" t="s">
        <v>713</v>
      </c>
      <c r="D7886" s="191">
        <v>43311</v>
      </c>
      <c r="E7886" s="124" t="s">
        <v>13735</v>
      </c>
      <c r="F7886" s="124" t="s">
        <v>3</v>
      </c>
      <c r="G7886" s="124">
        <v>1644353</v>
      </c>
      <c r="H7886" s="124"/>
      <c r="I7886" s="128" t="s">
        <v>15518</v>
      </c>
      <c r="J7886" s="124"/>
      <c r="K7886" s="124"/>
      <c r="L7886" s="124"/>
      <c r="M7886" s="124"/>
      <c r="N7886" s="193">
        <v>0</v>
      </c>
      <c r="O7886" s="193">
        <v>400</v>
      </c>
      <c r="P7886" s="124" t="s">
        <v>1314</v>
      </c>
    </row>
    <row r="7887" spans="1:16" ht="51">
      <c r="A7887" s="257">
        <v>292</v>
      </c>
      <c r="B7887" s="124"/>
      <c r="C7887" s="125" t="s">
        <v>152</v>
      </c>
      <c r="D7887" s="191">
        <v>43311</v>
      </c>
      <c r="E7887" s="124" t="s">
        <v>13736</v>
      </c>
      <c r="F7887" s="124" t="s">
        <v>3</v>
      </c>
      <c r="G7887" s="124">
        <v>1644354</v>
      </c>
      <c r="H7887" s="124"/>
      <c r="I7887" s="128" t="s">
        <v>4136</v>
      </c>
      <c r="J7887" s="124"/>
      <c r="K7887" s="124"/>
      <c r="L7887" s="124"/>
      <c r="M7887" s="124"/>
      <c r="N7887" s="193">
        <v>0</v>
      </c>
      <c r="O7887" s="193">
        <v>66</v>
      </c>
      <c r="P7887" s="124" t="s">
        <v>1314</v>
      </c>
    </row>
    <row r="7888" spans="1:16" ht="51">
      <c r="A7888" s="257">
        <v>20</v>
      </c>
      <c r="B7888" s="124"/>
      <c r="C7888" s="125" t="s">
        <v>693</v>
      </c>
      <c r="D7888" s="191">
        <v>43311</v>
      </c>
      <c r="E7888" s="124" t="s">
        <v>13737</v>
      </c>
      <c r="F7888" s="124" t="s">
        <v>3</v>
      </c>
      <c r="G7888" s="124">
        <v>1644148</v>
      </c>
      <c r="H7888" s="124"/>
      <c r="I7888" s="128" t="s">
        <v>15519</v>
      </c>
      <c r="J7888" s="124"/>
      <c r="K7888" s="124"/>
      <c r="L7888" s="124"/>
      <c r="M7888" s="124"/>
      <c r="N7888" s="193">
        <v>0</v>
      </c>
      <c r="O7888" s="193">
        <v>16</v>
      </c>
      <c r="P7888" s="124" t="s">
        <v>1314</v>
      </c>
    </row>
    <row r="7889" spans="1:16" ht="51">
      <c r="A7889" s="257">
        <v>41</v>
      </c>
      <c r="B7889" s="124"/>
      <c r="C7889" s="125" t="s">
        <v>697</v>
      </c>
      <c r="D7889" s="191">
        <v>43311</v>
      </c>
      <c r="E7889" s="124" t="s">
        <v>13738</v>
      </c>
      <c r="F7889" s="124" t="s">
        <v>3</v>
      </c>
      <c r="G7889" s="124">
        <v>1644155</v>
      </c>
      <c r="H7889" s="124"/>
      <c r="I7889" s="128" t="s">
        <v>15520</v>
      </c>
      <c r="J7889" s="124"/>
      <c r="K7889" s="124"/>
      <c r="L7889" s="124"/>
      <c r="M7889" s="124"/>
      <c r="N7889" s="193">
        <v>0</v>
      </c>
      <c r="O7889" s="193">
        <v>40</v>
      </c>
      <c r="P7889" s="124" t="s">
        <v>1314</v>
      </c>
    </row>
    <row r="7890" spans="1:16" ht="51">
      <c r="A7890" s="257" t="s">
        <v>619</v>
      </c>
      <c r="B7890" s="124"/>
      <c r="C7890" s="125" t="s">
        <v>713</v>
      </c>
      <c r="D7890" s="191">
        <v>43311</v>
      </c>
      <c r="E7890" s="124" t="s">
        <v>13739</v>
      </c>
      <c r="F7890" s="124" t="s">
        <v>3</v>
      </c>
      <c r="G7890" s="124">
        <v>1644161</v>
      </c>
      <c r="H7890" s="124"/>
      <c r="I7890" s="128" t="s">
        <v>15521</v>
      </c>
      <c r="J7890" s="124"/>
      <c r="K7890" s="124"/>
      <c r="L7890" s="124"/>
      <c r="M7890" s="124"/>
      <c r="N7890" s="193">
        <v>0</v>
      </c>
      <c r="O7890" s="193">
        <v>6805</v>
      </c>
      <c r="P7890" s="124" t="s">
        <v>1314</v>
      </c>
    </row>
    <row r="7891" spans="1:16" ht="51">
      <c r="A7891" s="257" t="s">
        <v>619</v>
      </c>
      <c r="B7891" s="124"/>
      <c r="C7891" s="125" t="s">
        <v>713</v>
      </c>
      <c r="D7891" s="191">
        <v>43311</v>
      </c>
      <c r="E7891" s="124" t="s">
        <v>13740</v>
      </c>
      <c r="F7891" s="124" t="s">
        <v>3</v>
      </c>
      <c r="G7891" s="124">
        <v>1644170</v>
      </c>
      <c r="H7891" s="124"/>
      <c r="I7891" s="128" t="s">
        <v>15522</v>
      </c>
      <c r="J7891" s="124"/>
      <c r="K7891" s="124"/>
      <c r="L7891" s="124"/>
      <c r="M7891" s="124"/>
      <c r="N7891" s="193">
        <v>0</v>
      </c>
      <c r="O7891" s="193">
        <v>660</v>
      </c>
      <c r="P7891" s="124" t="s">
        <v>1314</v>
      </c>
    </row>
    <row r="7892" spans="1:16" ht="51">
      <c r="A7892" s="257" t="s">
        <v>619</v>
      </c>
      <c r="B7892" s="124"/>
      <c r="C7892" s="125" t="s">
        <v>713</v>
      </c>
      <c r="D7892" s="191">
        <v>43311</v>
      </c>
      <c r="E7892" s="124" t="s">
        <v>13741</v>
      </c>
      <c r="F7892" s="124" t="s">
        <v>3</v>
      </c>
      <c r="G7892" s="124">
        <v>1644197</v>
      </c>
      <c r="H7892" s="124"/>
      <c r="I7892" s="128" t="s">
        <v>15523</v>
      </c>
      <c r="J7892" s="124"/>
      <c r="K7892" s="124"/>
      <c r="L7892" s="124"/>
      <c r="M7892" s="124"/>
      <c r="N7892" s="193">
        <v>0</v>
      </c>
      <c r="O7892" s="193">
        <v>42809.08</v>
      </c>
      <c r="P7892" s="124" t="s">
        <v>1314</v>
      </c>
    </row>
    <row r="7893" spans="1:16" ht="51">
      <c r="A7893" s="257">
        <v>373</v>
      </c>
      <c r="B7893" s="124"/>
      <c r="C7893" s="125" t="s">
        <v>1269</v>
      </c>
      <c r="D7893" s="191">
        <v>43311</v>
      </c>
      <c r="E7893" s="124" t="s">
        <v>13742</v>
      </c>
      <c r="F7893" s="124" t="s">
        <v>3</v>
      </c>
      <c r="G7893" s="124">
        <v>1644198</v>
      </c>
      <c r="H7893" s="124"/>
      <c r="I7893" s="128" t="s">
        <v>15524</v>
      </c>
      <c r="J7893" s="124"/>
      <c r="K7893" s="124"/>
      <c r="L7893" s="124"/>
      <c r="M7893" s="124"/>
      <c r="N7893" s="193">
        <v>0</v>
      </c>
      <c r="O7893" s="193">
        <v>15732.45</v>
      </c>
      <c r="P7893" s="124" t="s">
        <v>1314</v>
      </c>
    </row>
    <row r="7894" spans="1:16" ht="51">
      <c r="A7894" s="257">
        <v>119</v>
      </c>
      <c r="B7894" s="124"/>
      <c r="C7894" s="125" t="s">
        <v>723</v>
      </c>
      <c r="D7894" s="191">
        <v>43311</v>
      </c>
      <c r="E7894" s="124" t="s">
        <v>13743</v>
      </c>
      <c r="F7894" s="124" t="s">
        <v>3</v>
      </c>
      <c r="G7894" s="124">
        <v>1644224</v>
      </c>
      <c r="H7894" s="124"/>
      <c r="I7894" s="128" t="s">
        <v>15525</v>
      </c>
      <c r="J7894" s="124"/>
      <c r="K7894" s="124"/>
      <c r="L7894" s="124"/>
      <c r="M7894" s="124"/>
      <c r="N7894" s="193">
        <v>0</v>
      </c>
      <c r="O7894" s="193">
        <v>570</v>
      </c>
      <c r="P7894" s="124" t="s">
        <v>1314</v>
      </c>
    </row>
    <row r="7895" spans="1:16" ht="38.25">
      <c r="A7895" s="257">
        <v>47</v>
      </c>
      <c r="B7895" s="124"/>
      <c r="C7895" s="125" t="s">
        <v>699</v>
      </c>
      <c r="D7895" s="191">
        <v>43311</v>
      </c>
      <c r="E7895" s="124" t="s">
        <v>13744</v>
      </c>
      <c r="F7895" s="124" t="s">
        <v>3</v>
      </c>
      <c r="G7895" s="124">
        <v>1644232</v>
      </c>
      <c r="H7895" s="124"/>
      <c r="I7895" s="128" t="s">
        <v>15526</v>
      </c>
      <c r="J7895" s="124"/>
      <c r="K7895" s="124"/>
      <c r="L7895" s="124"/>
      <c r="M7895" s="124"/>
      <c r="N7895" s="193">
        <v>0</v>
      </c>
      <c r="O7895" s="193">
        <v>1113</v>
      </c>
      <c r="P7895" s="124" t="s">
        <v>1314</v>
      </c>
    </row>
    <row r="7896" spans="1:16" ht="38.25">
      <c r="A7896" s="257">
        <v>47</v>
      </c>
      <c r="B7896" s="124"/>
      <c r="C7896" s="125" t="s">
        <v>699</v>
      </c>
      <c r="D7896" s="191">
        <v>43311</v>
      </c>
      <c r="E7896" s="124" t="s">
        <v>13745</v>
      </c>
      <c r="F7896" s="124" t="s">
        <v>3</v>
      </c>
      <c r="G7896" s="124">
        <v>1644234</v>
      </c>
      <c r="H7896" s="124"/>
      <c r="I7896" s="128" t="s">
        <v>15527</v>
      </c>
      <c r="J7896" s="124"/>
      <c r="K7896" s="124"/>
      <c r="L7896" s="124"/>
      <c r="M7896" s="124"/>
      <c r="N7896" s="193">
        <v>0</v>
      </c>
      <c r="O7896" s="193">
        <v>1113</v>
      </c>
      <c r="P7896" s="124" t="s">
        <v>1314</v>
      </c>
    </row>
    <row r="7897" spans="1:16" ht="51">
      <c r="A7897" s="257">
        <v>513</v>
      </c>
      <c r="B7897" s="124"/>
      <c r="C7897" s="125" t="s">
        <v>201</v>
      </c>
      <c r="D7897" s="191">
        <v>43311</v>
      </c>
      <c r="E7897" s="124" t="s">
        <v>13746</v>
      </c>
      <c r="F7897" s="124" t="s">
        <v>3</v>
      </c>
      <c r="G7897" s="124">
        <v>1644246</v>
      </c>
      <c r="H7897" s="124"/>
      <c r="I7897" s="128" t="s">
        <v>15528</v>
      </c>
      <c r="J7897" s="124"/>
      <c r="K7897" s="124"/>
      <c r="L7897" s="124"/>
      <c r="M7897" s="124"/>
      <c r="N7897" s="193">
        <v>0</v>
      </c>
      <c r="O7897" s="193">
        <v>17473.599999999999</v>
      </c>
      <c r="P7897" s="124" t="s">
        <v>1314</v>
      </c>
    </row>
    <row r="7898" spans="1:16" ht="51">
      <c r="A7898" s="257" t="s">
        <v>619</v>
      </c>
      <c r="B7898" s="124"/>
      <c r="C7898" s="125" t="s">
        <v>713</v>
      </c>
      <c r="D7898" s="191">
        <v>43311</v>
      </c>
      <c r="E7898" s="124" t="s">
        <v>13747</v>
      </c>
      <c r="F7898" s="124" t="s">
        <v>3</v>
      </c>
      <c r="G7898" s="124">
        <v>1644255</v>
      </c>
      <c r="H7898" s="124"/>
      <c r="I7898" s="128" t="s">
        <v>15529</v>
      </c>
      <c r="J7898" s="124"/>
      <c r="K7898" s="124"/>
      <c r="L7898" s="124"/>
      <c r="M7898" s="124"/>
      <c r="N7898" s="193">
        <v>0</v>
      </c>
      <c r="O7898" s="193">
        <v>190</v>
      </c>
      <c r="P7898" s="124" t="s">
        <v>1314</v>
      </c>
    </row>
    <row r="7899" spans="1:16" ht="38.25">
      <c r="A7899" s="257">
        <v>86</v>
      </c>
      <c r="B7899" s="124"/>
      <c r="C7899" s="125" t="s">
        <v>710</v>
      </c>
      <c r="D7899" s="191">
        <v>43311</v>
      </c>
      <c r="E7899" s="124" t="s">
        <v>13748</v>
      </c>
      <c r="F7899" s="124" t="s">
        <v>3</v>
      </c>
      <c r="G7899" s="124">
        <v>1644266</v>
      </c>
      <c r="H7899" s="124"/>
      <c r="I7899" s="128" t="s">
        <v>15530</v>
      </c>
      <c r="J7899" s="124"/>
      <c r="K7899" s="124"/>
      <c r="L7899" s="124"/>
      <c r="M7899" s="124"/>
      <c r="N7899" s="193">
        <v>0</v>
      </c>
      <c r="O7899" s="193">
        <v>22</v>
      </c>
      <c r="P7899" s="124" t="s">
        <v>1314</v>
      </c>
    </row>
    <row r="7900" spans="1:16" ht="51">
      <c r="A7900" s="257" t="s">
        <v>619</v>
      </c>
      <c r="B7900" s="124"/>
      <c r="C7900" s="125" t="s">
        <v>713</v>
      </c>
      <c r="D7900" s="191">
        <v>43311</v>
      </c>
      <c r="E7900" s="124" t="s">
        <v>13749</v>
      </c>
      <c r="F7900" s="124" t="s">
        <v>3</v>
      </c>
      <c r="G7900" s="124">
        <v>1644270</v>
      </c>
      <c r="H7900" s="124"/>
      <c r="I7900" s="128" t="s">
        <v>15531</v>
      </c>
      <c r="J7900" s="124"/>
      <c r="K7900" s="124"/>
      <c r="L7900" s="124"/>
      <c r="M7900" s="124"/>
      <c r="N7900" s="193">
        <v>0</v>
      </c>
      <c r="O7900" s="193">
        <v>73976.63</v>
      </c>
      <c r="P7900" s="124" t="s">
        <v>1314</v>
      </c>
    </row>
    <row r="7901" spans="1:16" ht="51">
      <c r="A7901" s="257" t="s">
        <v>619</v>
      </c>
      <c r="B7901" s="124"/>
      <c r="C7901" s="125" t="s">
        <v>713</v>
      </c>
      <c r="D7901" s="191">
        <v>43311</v>
      </c>
      <c r="E7901" s="124" t="s">
        <v>13750</v>
      </c>
      <c r="F7901" s="124" t="s">
        <v>3</v>
      </c>
      <c r="G7901" s="124">
        <v>1644274</v>
      </c>
      <c r="H7901" s="124"/>
      <c r="I7901" s="128" t="s">
        <v>15532</v>
      </c>
      <c r="J7901" s="124"/>
      <c r="K7901" s="124"/>
      <c r="L7901" s="124"/>
      <c r="M7901" s="124"/>
      <c r="N7901" s="193">
        <v>0</v>
      </c>
      <c r="O7901" s="193">
        <v>4280</v>
      </c>
      <c r="P7901" s="124" t="s">
        <v>1314</v>
      </c>
    </row>
    <row r="7902" spans="1:16" ht="51">
      <c r="A7902" s="257" t="s">
        <v>619</v>
      </c>
      <c r="B7902" s="124"/>
      <c r="C7902" s="125" t="s">
        <v>713</v>
      </c>
      <c r="D7902" s="191">
        <v>43311</v>
      </c>
      <c r="E7902" s="124" t="s">
        <v>13751</v>
      </c>
      <c r="F7902" s="124" t="s">
        <v>3</v>
      </c>
      <c r="G7902" s="124">
        <v>1644299</v>
      </c>
      <c r="H7902" s="124"/>
      <c r="I7902" s="128" t="s">
        <v>15533</v>
      </c>
      <c r="J7902" s="124"/>
      <c r="K7902" s="124"/>
      <c r="L7902" s="124"/>
      <c r="M7902" s="124"/>
      <c r="N7902" s="193">
        <v>0</v>
      </c>
      <c r="O7902" s="193">
        <v>18</v>
      </c>
      <c r="P7902" s="124" t="s">
        <v>1314</v>
      </c>
    </row>
    <row r="7903" spans="1:16" ht="51">
      <c r="A7903" s="257">
        <v>16</v>
      </c>
      <c r="B7903" s="124"/>
      <c r="C7903" s="125" t="s">
        <v>692</v>
      </c>
      <c r="D7903" s="191">
        <v>43311</v>
      </c>
      <c r="E7903" s="124" t="s">
        <v>13752</v>
      </c>
      <c r="F7903" s="124" t="s">
        <v>3</v>
      </c>
      <c r="G7903" s="124">
        <v>1644300</v>
      </c>
      <c r="H7903" s="124"/>
      <c r="I7903" s="128" t="s">
        <v>15534</v>
      </c>
      <c r="J7903" s="124"/>
      <c r="K7903" s="124"/>
      <c r="L7903" s="124"/>
      <c r="M7903" s="124"/>
      <c r="N7903" s="193">
        <v>0</v>
      </c>
      <c r="O7903" s="193">
        <v>610</v>
      </c>
      <c r="P7903" s="124" t="s">
        <v>1314</v>
      </c>
    </row>
    <row r="7904" spans="1:16" ht="51">
      <c r="A7904" s="257" t="s">
        <v>619</v>
      </c>
      <c r="B7904" s="124"/>
      <c r="C7904" s="125" t="s">
        <v>713</v>
      </c>
      <c r="D7904" s="191">
        <v>43311</v>
      </c>
      <c r="E7904" s="124" t="s">
        <v>13753</v>
      </c>
      <c r="F7904" s="124" t="s">
        <v>3</v>
      </c>
      <c r="G7904" s="124">
        <v>1644437</v>
      </c>
      <c r="H7904" s="124"/>
      <c r="I7904" s="128" t="s">
        <v>15535</v>
      </c>
      <c r="J7904" s="124"/>
      <c r="K7904" s="124"/>
      <c r="L7904" s="124"/>
      <c r="M7904" s="124"/>
      <c r="N7904" s="193">
        <v>0</v>
      </c>
      <c r="O7904" s="193">
        <v>313.88</v>
      </c>
      <c r="P7904" s="124" t="s">
        <v>1314</v>
      </c>
    </row>
    <row r="7905" spans="1:16" ht="51">
      <c r="A7905" s="257" t="s">
        <v>619</v>
      </c>
      <c r="B7905" s="124"/>
      <c r="C7905" s="125" t="s">
        <v>713</v>
      </c>
      <c r="D7905" s="191">
        <v>43311</v>
      </c>
      <c r="E7905" s="124" t="s">
        <v>13754</v>
      </c>
      <c r="F7905" s="124" t="s">
        <v>3</v>
      </c>
      <c r="G7905" s="124">
        <v>1644439</v>
      </c>
      <c r="H7905" s="124"/>
      <c r="I7905" s="128" t="s">
        <v>15536</v>
      </c>
      <c r="J7905" s="124"/>
      <c r="K7905" s="124"/>
      <c r="L7905" s="124"/>
      <c r="M7905" s="124"/>
      <c r="N7905" s="193">
        <v>0</v>
      </c>
      <c r="O7905" s="193">
        <v>42</v>
      </c>
      <c r="P7905" s="124" t="s">
        <v>1314</v>
      </c>
    </row>
    <row r="7906" spans="1:16" ht="51">
      <c r="A7906" s="257" t="s">
        <v>619</v>
      </c>
      <c r="B7906" s="124"/>
      <c r="C7906" s="125" t="s">
        <v>713</v>
      </c>
      <c r="D7906" s="191">
        <v>43311</v>
      </c>
      <c r="E7906" s="124" t="s">
        <v>13755</v>
      </c>
      <c r="F7906" s="124" t="s">
        <v>3</v>
      </c>
      <c r="G7906" s="124">
        <v>1644441</v>
      </c>
      <c r="H7906" s="124"/>
      <c r="I7906" s="128" t="s">
        <v>15537</v>
      </c>
      <c r="J7906" s="124"/>
      <c r="K7906" s="124"/>
      <c r="L7906" s="124"/>
      <c r="M7906" s="124"/>
      <c r="N7906" s="193">
        <v>0</v>
      </c>
      <c r="O7906" s="193">
        <v>2918.82</v>
      </c>
      <c r="P7906" s="124" t="s">
        <v>1314</v>
      </c>
    </row>
    <row r="7907" spans="1:16" ht="51">
      <c r="A7907" s="257" t="s">
        <v>619</v>
      </c>
      <c r="B7907" s="124"/>
      <c r="C7907" s="125" t="s">
        <v>713</v>
      </c>
      <c r="D7907" s="191">
        <v>43311</v>
      </c>
      <c r="E7907" s="124" t="s">
        <v>13756</v>
      </c>
      <c r="F7907" s="124" t="s">
        <v>3</v>
      </c>
      <c r="G7907" s="124">
        <v>1644443</v>
      </c>
      <c r="H7907" s="124"/>
      <c r="I7907" s="128" t="s">
        <v>15538</v>
      </c>
      <c r="J7907" s="124"/>
      <c r="K7907" s="124"/>
      <c r="L7907" s="124"/>
      <c r="M7907" s="124"/>
      <c r="N7907" s="193">
        <v>0</v>
      </c>
      <c r="O7907" s="193">
        <v>318</v>
      </c>
      <c r="P7907" s="124" t="s">
        <v>1314</v>
      </c>
    </row>
    <row r="7908" spans="1:16" ht="63.75">
      <c r="A7908" s="257">
        <v>48</v>
      </c>
      <c r="B7908" s="124"/>
      <c r="C7908" s="125" t="s">
        <v>700</v>
      </c>
      <c r="D7908" s="191">
        <v>43311</v>
      </c>
      <c r="E7908" s="124" t="s">
        <v>13757</v>
      </c>
      <c r="F7908" s="124" t="s">
        <v>3</v>
      </c>
      <c r="G7908" s="124">
        <v>1644444</v>
      </c>
      <c r="H7908" s="124"/>
      <c r="I7908" s="128" t="s">
        <v>15539</v>
      </c>
      <c r="J7908" s="124"/>
      <c r="K7908" s="124"/>
      <c r="L7908" s="124"/>
      <c r="M7908" s="124"/>
      <c r="N7908" s="193">
        <v>0</v>
      </c>
      <c r="O7908" s="193">
        <v>30887.31</v>
      </c>
      <c r="P7908" s="124" t="s">
        <v>1314</v>
      </c>
    </row>
    <row r="7909" spans="1:16" ht="38.25">
      <c r="A7909" s="257">
        <v>526</v>
      </c>
      <c r="B7909" s="124"/>
      <c r="C7909" s="125" t="s">
        <v>846</v>
      </c>
      <c r="D7909" s="191">
        <v>43311</v>
      </c>
      <c r="E7909" s="124" t="s">
        <v>13758</v>
      </c>
      <c r="F7909" s="124" t="s">
        <v>3</v>
      </c>
      <c r="G7909" s="124">
        <v>1644446</v>
      </c>
      <c r="H7909" s="124"/>
      <c r="I7909" s="128" t="s">
        <v>15540</v>
      </c>
      <c r="J7909" s="124"/>
      <c r="K7909" s="124"/>
      <c r="L7909" s="124"/>
      <c r="M7909" s="124"/>
      <c r="N7909" s="193">
        <v>0</v>
      </c>
      <c r="O7909" s="193">
        <v>10</v>
      </c>
      <c r="P7909" s="124" t="s">
        <v>1314</v>
      </c>
    </row>
    <row r="7910" spans="1:16" ht="51">
      <c r="A7910" s="257">
        <v>292</v>
      </c>
      <c r="B7910" s="124"/>
      <c r="C7910" s="125" t="s">
        <v>152</v>
      </c>
      <c r="D7910" s="191">
        <v>43311</v>
      </c>
      <c r="E7910" s="124" t="s">
        <v>13759</v>
      </c>
      <c r="F7910" s="124" t="s">
        <v>3</v>
      </c>
      <c r="G7910" s="124">
        <v>1644355</v>
      </c>
      <c r="H7910" s="124"/>
      <c r="I7910" s="128" t="s">
        <v>4136</v>
      </c>
      <c r="J7910" s="124"/>
      <c r="K7910" s="124"/>
      <c r="L7910" s="124"/>
      <c r="M7910" s="124"/>
      <c r="N7910" s="193">
        <v>0</v>
      </c>
      <c r="O7910" s="193">
        <v>71</v>
      </c>
      <c r="P7910" s="124" t="s">
        <v>1314</v>
      </c>
    </row>
    <row r="7911" spans="1:16" ht="38.25">
      <c r="A7911" s="257">
        <v>16</v>
      </c>
      <c r="B7911" s="124"/>
      <c r="C7911" s="125" t="s">
        <v>692</v>
      </c>
      <c r="D7911" s="191">
        <v>43311</v>
      </c>
      <c r="E7911" s="124" t="s">
        <v>13760</v>
      </c>
      <c r="F7911" s="124" t="s">
        <v>3</v>
      </c>
      <c r="G7911" s="124">
        <v>1644357</v>
      </c>
      <c r="H7911" s="124"/>
      <c r="I7911" s="128" t="s">
        <v>15541</v>
      </c>
      <c r="J7911" s="124"/>
      <c r="K7911" s="124"/>
      <c r="L7911" s="124"/>
      <c r="M7911" s="124"/>
      <c r="N7911" s="193">
        <v>0</v>
      </c>
      <c r="O7911" s="193">
        <v>336</v>
      </c>
      <c r="P7911" s="124" t="s">
        <v>1314</v>
      </c>
    </row>
    <row r="7912" spans="1:16" ht="51">
      <c r="A7912" s="257" t="s">
        <v>619</v>
      </c>
      <c r="B7912" s="124"/>
      <c r="C7912" s="125" t="s">
        <v>713</v>
      </c>
      <c r="D7912" s="191">
        <v>43311</v>
      </c>
      <c r="E7912" s="124" t="s">
        <v>13761</v>
      </c>
      <c r="F7912" s="124" t="s">
        <v>3</v>
      </c>
      <c r="G7912" s="124">
        <v>1644359</v>
      </c>
      <c r="H7912" s="124"/>
      <c r="I7912" s="128" t="s">
        <v>15542</v>
      </c>
      <c r="J7912" s="124"/>
      <c r="K7912" s="124"/>
      <c r="L7912" s="124"/>
      <c r="M7912" s="124"/>
      <c r="N7912" s="193">
        <v>0</v>
      </c>
      <c r="O7912" s="193">
        <v>371</v>
      </c>
      <c r="P7912" s="124" t="s">
        <v>1314</v>
      </c>
    </row>
    <row r="7913" spans="1:16" ht="51">
      <c r="A7913" s="257" t="s">
        <v>619</v>
      </c>
      <c r="B7913" s="124"/>
      <c r="C7913" s="125" t="s">
        <v>713</v>
      </c>
      <c r="D7913" s="191">
        <v>43311</v>
      </c>
      <c r="E7913" s="124" t="s">
        <v>13762</v>
      </c>
      <c r="F7913" s="124" t="s">
        <v>3</v>
      </c>
      <c r="G7913" s="124">
        <v>1644367</v>
      </c>
      <c r="H7913" s="124"/>
      <c r="I7913" s="128" t="s">
        <v>15543</v>
      </c>
      <c r="J7913" s="124"/>
      <c r="K7913" s="124"/>
      <c r="L7913" s="124"/>
      <c r="M7913" s="124"/>
      <c r="N7913" s="193">
        <v>0</v>
      </c>
      <c r="O7913" s="193">
        <v>1792</v>
      </c>
      <c r="P7913" s="124" t="s">
        <v>1314</v>
      </c>
    </row>
    <row r="7914" spans="1:16" ht="51">
      <c r="A7914" s="257" t="s">
        <v>619</v>
      </c>
      <c r="B7914" s="124"/>
      <c r="C7914" s="125" t="s">
        <v>713</v>
      </c>
      <c r="D7914" s="191">
        <v>43311</v>
      </c>
      <c r="E7914" s="124" t="s">
        <v>13763</v>
      </c>
      <c r="F7914" s="124" t="s">
        <v>3</v>
      </c>
      <c r="G7914" s="124">
        <v>1644369</v>
      </c>
      <c r="H7914" s="124"/>
      <c r="I7914" s="128" t="s">
        <v>15544</v>
      </c>
      <c r="J7914" s="124"/>
      <c r="K7914" s="124"/>
      <c r="L7914" s="124"/>
      <c r="M7914" s="124"/>
      <c r="N7914" s="193">
        <v>0</v>
      </c>
      <c r="O7914" s="193">
        <v>715</v>
      </c>
      <c r="P7914" s="124" t="s">
        <v>1314</v>
      </c>
    </row>
    <row r="7915" spans="1:16" ht="51">
      <c r="A7915" s="257">
        <v>16</v>
      </c>
      <c r="B7915" s="124"/>
      <c r="C7915" s="125" t="s">
        <v>692</v>
      </c>
      <c r="D7915" s="191">
        <v>43311</v>
      </c>
      <c r="E7915" s="124" t="s">
        <v>13764</v>
      </c>
      <c r="F7915" s="124" t="s">
        <v>3</v>
      </c>
      <c r="G7915" s="124">
        <v>1644377</v>
      </c>
      <c r="H7915" s="124"/>
      <c r="I7915" s="128" t="s">
        <v>15545</v>
      </c>
      <c r="J7915" s="124"/>
      <c r="K7915" s="124"/>
      <c r="L7915" s="124"/>
      <c r="M7915" s="124"/>
      <c r="N7915" s="193">
        <v>0</v>
      </c>
      <c r="O7915" s="193">
        <v>1289.48</v>
      </c>
      <c r="P7915" s="124" t="s">
        <v>1314</v>
      </c>
    </row>
    <row r="7916" spans="1:16" ht="51">
      <c r="A7916" s="257" t="s">
        <v>619</v>
      </c>
      <c r="B7916" s="124"/>
      <c r="C7916" s="125" t="s">
        <v>713</v>
      </c>
      <c r="D7916" s="191">
        <v>43311</v>
      </c>
      <c r="E7916" s="124" t="s">
        <v>13765</v>
      </c>
      <c r="F7916" s="124" t="s">
        <v>3</v>
      </c>
      <c r="G7916" s="124">
        <v>1644382</v>
      </c>
      <c r="H7916" s="124"/>
      <c r="I7916" s="128" t="s">
        <v>15546</v>
      </c>
      <c r="J7916" s="124"/>
      <c r="K7916" s="124"/>
      <c r="L7916" s="124"/>
      <c r="M7916" s="124"/>
      <c r="N7916" s="193">
        <v>0</v>
      </c>
      <c r="O7916" s="193">
        <v>387</v>
      </c>
      <c r="P7916" s="124" t="s">
        <v>1314</v>
      </c>
    </row>
    <row r="7917" spans="1:16" ht="51">
      <c r="A7917" s="257" t="s">
        <v>619</v>
      </c>
      <c r="B7917" s="124"/>
      <c r="C7917" s="125" t="s">
        <v>713</v>
      </c>
      <c r="D7917" s="191">
        <v>43311</v>
      </c>
      <c r="E7917" s="124" t="s">
        <v>13766</v>
      </c>
      <c r="F7917" s="124" t="s">
        <v>3</v>
      </c>
      <c r="G7917" s="124">
        <v>1644386</v>
      </c>
      <c r="H7917" s="124"/>
      <c r="I7917" s="128" t="s">
        <v>15547</v>
      </c>
      <c r="J7917" s="124"/>
      <c r="K7917" s="124"/>
      <c r="L7917" s="124"/>
      <c r="M7917" s="124"/>
      <c r="N7917" s="193">
        <v>0</v>
      </c>
      <c r="O7917" s="193">
        <v>548.70000000000005</v>
      </c>
      <c r="P7917" s="124" t="s">
        <v>1314</v>
      </c>
    </row>
    <row r="7918" spans="1:16" ht="51">
      <c r="A7918" s="257" t="s">
        <v>619</v>
      </c>
      <c r="B7918" s="124"/>
      <c r="C7918" s="125" t="s">
        <v>713</v>
      </c>
      <c r="D7918" s="191">
        <v>43311</v>
      </c>
      <c r="E7918" s="124" t="s">
        <v>13767</v>
      </c>
      <c r="F7918" s="124" t="s">
        <v>3</v>
      </c>
      <c r="G7918" s="124">
        <v>1644387</v>
      </c>
      <c r="H7918" s="124"/>
      <c r="I7918" s="128" t="s">
        <v>15548</v>
      </c>
      <c r="J7918" s="124"/>
      <c r="K7918" s="124"/>
      <c r="L7918" s="124"/>
      <c r="M7918" s="124"/>
      <c r="N7918" s="193">
        <v>0</v>
      </c>
      <c r="O7918" s="193">
        <v>548.70000000000005</v>
      </c>
      <c r="P7918" s="124" t="s">
        <v>1314</v>
      </c>
    </row>
    <row r="7919" spans="1:16" ht="38.25">
      <c r="A7919" s="257">
        <v>670</v>
      </c>
      <c r="B7919" s="124"/>
      <c r="C7919" s="125" t="s">
        <v>235</v>
      </c>
      <c r="D7919" s="191">
        <v>43311</v>
      </c>
      <c r="E7919" s="124" t="s">
        <v>13768</v>
      </c>
      <c r="F7919" s="124" t="s">
        <v>3</v>
      </c>
      <c r="G7919" s="124">
        <v>1644388</v>
      </c>
      <c r="H7919" s="124"/>
      <c r="I7919" s="128" t="s">
        <v>15549</v>
      </c>
      <c r="J7919" s="124"/>
      <c r="K7919" s="124"/>
      <c r="L7919" s="124"/>
      <c r="M7919" s="124"/>
      <c r="N7919" s="193">
        <v>0</v>
      </c>
      <c r="O7919" s="193">
        <v>430.43</v>
      </c>
      <c r="P7919" s="124" t="s">
        <v>1314</v>
      </c>
    </row>
    <row r="7920" spans="1:16" ht="51">
      <c r="A7920" s="257" t="s">
        <v>619</v>
      </c>
      <c r="B7920" s="124"/>
      <c r="C7920" s="125" t="s">
        <v>713</v>
      </c>
      <c r="D7920" s="191">
        <v>43311</v>
      </c>
      <c r="E7920" s="124" t="s">
        <v>13769</v>
      </c>
      <c r="F7920" s="124" t="s">
        <v>3</v>
      </c>
      <c r="G7920" s="124">
        <v>1644389</v>
      </c>
      <c r="H7920" s="124"/>
      <c r="I7920" s="128" t="s">
        <v>15550</v>
      </c>
      <c r="J7920" s="124"/>
      <c r="K7920" s="124"/>
      <c r="L7920" s="124"/>
      <c r="M7920" s="124"/>
      <c r="N7920" s="193">
        <v>0</v>
      </c>
      <c r="O7920" s="193">
        <v>548.70000000000005</v>
      </c>
      <c r="P7920" s="124" t="s">
        <v>1314</v>
      </c>
    </row>
    <row r="7921" spans="1:16" ht="51">
      <c r="A7921" s="257">
        <v>16</v>
      </c>
      <c r="B7921" s="124"/>
      <c r="C7921" s="125" t="s">
        <v>692</v>
      </c>
      <c r="D7921" s="191">
        <v>43311</v>
      </c>
      <c r="E7921" s="124" t="s">
        <v>13770</v>
      </c>
      <c r="F7921" s="124" t="s">
        <v>3</v>
      </c>
      <c r="G7921" s="124">
        <v>1644390</v>
      </c>
      <c r="H7921" s="124"/>
      <c r="I7921" s="128" t="s">
        <v>15551</v>
      </c>
      <c r="J7921" s="124"/>
      <c r="K7921" s="124"/>
      <c r="L7921" s="124"/>
      <c r="M7921" s="124"/>
      <c r="N7921" s="193">
        <v>0</v>
      </c>
      <c r="O7921" s="193">
        <v>60</v>
      </c>
      <c r="P7921" s="124" t="s">
        <v>1314</v>
      </c>
    </row>
    <row r="7922" spans="1:16" ht="51">
      <c r="A7922" s="257">
        <v>16</v>
      </c>
      <c r="B7922" s="124"/>
      <c r="C7922" s="125" t="s">
        <v>692</v>
      </c>
      <c r="D7922" s="191">
        <v>43311</v>
      </c>
      <c r="E7922" s="124" t="s">
        <v>13771</v>
      </c>
      <c r="F7922" s="124" t="s">
        <v>3</v>
      </c>
      <c r="G7922" s="124">
        <v>1644392</v>
      </c>
      <c r="H7922" s="124"/>
      <c r="I7922" s="128" t="s">
        <v>15552</v>
      </c>
      <c r="J7922" s="124"/>
      <c r="K7922" s="124"/>
      <c r="L7922" s="124"/>
      <c r="M7922" s="124"/>
      <c r="N7922" s="193">
        <v>0</v>
      </c>
      <c r="O7922" s="193">
        <v>292</v>
      </c>
      <c r="P7922" s="124" t="s">
        <v>1314</v>
      </c>
    </row>
    <row r="7923" spans="1:16" ht="38.25">
      <c r="A7923" s="257">
        <v>16</v>
      </c>
      <c r="B7923" s="124"/>
      <c r="C7923" s="125" t="s">
        <v>692</v>
      </c>
      <c r="D7923" s="191">
        <v>43311</v>
      </c>
      <c r="E7923" s="124" t="s">
        <v>13772</v>
      </c>
      <c r="F7923" s="124" t="s">
        <v>3</v>
      </c>
      <c r="G7923" s="124">
        <v>1644393</v>
      </c>
      <c r="H7923" s="124"/>
      <c r="I7923" s="128" t="s">
        <v>15553</v>
      </c>
      <c r="J7923" s="124"/>
      <c r="K7923" s="124"/>
      <c r="L7923" s="124"/>
      <c r="M7923" s="124"/>
      <c r="N7923" s="193">
        <v>0</v>
      </c>
      <c r="O7923" s="193">
        <v>1596</v>
      </c>
      <c r="P7923" s="124" t="s">
        <v>1314</v>
      </c>
    </row>
    <row r="7924" spans="1:16" ht="51">
      <c r="A7924" s="257">
        <v>592</v>
      </c>
      <c r="B7924" s="124"/>
      <c r="C7924" s="125" t="s">
        <v>862</v>
      </c>
      <c r="D7924" s="191">
        <v>43311</v>
      </c>
      <c r="E7924" s="124" t="s">
        <v>13773</v>
      </c>
      <c r="F7924" s="124" t="s">
        <v>3</v>
      </c>
      <c r="G7924" s="124">
        <v>1644394</v>
      </c>
      <c r="H7924" s="124"/>
      <c r="I7924" s="128" t="s">
        <v>15554</v>
      </c>
      <c r="J7924" s="124"/>
      <c r="K7924" s="124"/>
      <c r="L7924" s="124"/>
      <c r="M7924" s="124"/>
      <c r="N7924" s="193">
        <v>0</v>
      </c>
      <c r="O7924" s="193">
        <v>67.099999999999994</v>
      </c>
      <c r="P7924" s="124" t="s">
        <v>1314</v>
      </c>
    </row>
    <row r="7925" spans="1:16" ht="51">
      <c r="A7925" s="257">
        <v>41</v>
      </c>
      <c r="B7925" s="124"/>
      <c r="C7925" s="125" t="s">
        <v>697</v>
      </c>
      <c r="D7925" s="191">
        <v>43311</v>
      </c>
      <c r="E7925" s="124" t="s">
        <v>13774</v>
      </c>
      <c r="F7925" s="124" t="s">
        <v>3</v>
      </c>
      <c r="G7925" s="124">
        <v>1644412</v>
      </c>
      <c r="H7925" s="124"/>
      <c r="I7925" s="128" t="s">
        <v>15555</v>
      </c>
      <c r="J7925" s="124"/>
      <c r="K7925" s="124"/>
      <c r="L7925" s="124"/>
      <c r="M7925" s="124"/>
      <c r="N7925" s="193">
        <v>0</v>
      </c>
      <c r="O7925" s="193">
        <v>306</v>
      </c>
      <c r="P7925" s="124" t="s">
        <v>1314</v>
      </c>
    </row>
    <row r="7926" spans="1:16" ht="51">
      <c r="A7926" s="257" t="s">
        <v>619</v>
      </c>
      <c r="B7926" s="124"/>
      <c r="C7926" s="125" t="s">
        <v>713</v>
      </c>
      <c r="D7926" s="191">
        <v>43311</v>
      </c>
      <c r="E7926" s="124" t="s">
        <v>13775</v>
      </c>
      <c r="F7926" s="124" t="s">
        <v>3</v>
      </c>
      <c r="G7926" s="124">
        <v>1644421</v>
      </c>
      <c r="H7926" s="124"/>
      <c r="I7926" s="128" t="s">
        <v>15556</v>
      </c>
      <c r="J7926" s="124"/>
      <c r="K7926" s="124"/>
      <c r="L7926" s="124"/>
      <c r="M7926" s="124"/>
      <c r="N7926" s="193">
        <v>0</v>
      </c>
      <c r="O7926" s="193">
        <v>419.5</v>
      </c>
      <c r="P7926" s="124" t="s">
        <v>1314</v>
      </c>
    </row>
    <row r="7927" spans="1:16" ht="51">
      <c r="A7927" s="257">
        <v>41</v>
      </c>
      <c r="B7927" s="124"/>
      <c r="C7927" s="125" t="s">
        <v>697</v>
      </c>
      <c r="D7927" s="191">
        <v>43311</v>
      </c>
      <c r="E7927" s="124" t="s">
        <v>13776</v>
      </c>
      <c r="F7927" s="124" t="s">
        <v>3</v>
      </c>
      <c r="G7927" s="124">
        <v>1644426</v>
      </c>
      <c r="H7927" s="124"/>
      <c r="I7927" s="128" t="s">
        <v>15557</v>
      </c>
      <c r="J7927" s="124"/>
      <c r="K7927" s="124"/>
      <c r="L7927" s="124"/>
      <c r="M7927" s="124"/>
      <c r="N7927" s="193">
        <v>0</v>
      </c>
      <c r="O7927" s="193">
        <v>60</v>
      </c>
      <c r="P7927" s="124" t="s">
        <v>1314</v>
      </c>
    </row>
    <row r="7928" spans="1:16" ht="51">
      <c r="A7928" s="257" t="s">
        <v>619</v>
      </c>
      <c r="B7928" s="124"/>
      <c r="C7928" s="125" t="s">
        <v>713</v>
      </c>
      <c r="D7928" s="191">
        <v>43311</v>
      </c>
      <c r="E7928" s="124" t="s">
        <v>13777</v>
      </c>
      <c r="F7928" s="124" t="s">
        <v>3</v>
      </c>
      <c r="G7928" s="124">
        <v>1644436</v>
      </c>
      <c r="H7928" s="124"/>
      <c r="I7928" s="128" t="s">
        <v>15558</v>
      </c>
      <c r="J7928" s="124"/>
      <c r="K7928" s="124"/>
      <c r="L7928" s="124"/>
      <c r="M7928" s="124"/>
      <c r="N7928" s="193">
        <v>0</v>
      </c>
      <c r="O7928" s="193">
        <v>5.3</v>
      </c>
      <c r="P7928" s="124" t="s">
        <v>1314</v>
      </c>
    </row>
    <row r="7929" spans="1:16" ht="51">
      <c r="A7929" s="257">
        <v>287</v>
      </c>
      <c r="B7929" s="124"/>
      <c r="C7929" s="125" t="s">
        <v>790</v>
      </c>
      <c r="D7929" s="191">
        <v>43311</v>
      </c>
      <c r="E7929" s="124" t="s">
        <v>13778</v>
      </c>
      <c r="F7929" s="124" t="s">
        <v>3</v>
      </c>
      <c r="G7929" s="124">
        <v>1644288</v>
      </c>
      <c r="H7929" s="124"/>
      <c r="I7929" s="128" t="s">
        <v>15559</v>
      </c>
      <c r="J7929" s="124"/>
      <c r="K7929" s="124"/>
      <c r="L7929" s="124"/>
      <c r="M7929" s="124"/>
      <c r="N7929" s="193">
        <v>0</v>
      </c>
      <c r="O7929" s="193">
        <v>581751.06000000006</v>
      </c>
      <c r="P7929" s="124" t="s">
        <v>1314</v>
      </c>
    </row>
    <row r="7930" spans="1:16" ht="51">
      <c r="A7930" s="257">
        <v>46</v>
      </c>
      <c r="B7930" s="124"/>
      <c r="C7930" s="125" t="s">
        <v>698</v>
      </c>
      <c r="D7930" s="191">
        <v>43311</v>
      </c>
      <c r="E7930" s="124" t="s">
        <v>13779</v>
      </c>
      <c r="F7930" s="124" t="s">
        <v>3</v>
      </c>
      <c r="G7930" s="124">
        <v>1644294</v>
      </c>
      <c r="H7930" s="124"/>
      <c r="I7930" s="128" t="s">
        <v>15560</v>
      </c>
      <c r="J7930" s="124"/>
      <c r="K7930" s="124"/>
      <c r="L7930" s="124"/>
      <c r="M7930" s="124"/>
      <c r="N7930" s="193">
        <v>0</v>
      </c>
      <c r="O7930" s="193">
        <v>500000</v>
      </c>
      <c r="P7930" s="124" t="s">
        <v>1314</v>
      </c>
    </row>
    <row r="7931" spans="1:16" ht="51">
      <c r="A7931" s="257">
        <v>46</v>
      </c>
      <c r="B7931" s="124"/>
      <c r="C7931" s="125" t="s">
        <v>698</v>
      </c>
      <c r="D7931" s="191">
        <v>43311</v>
      </c>
      <c r="E7931" s="124" t="s">
        <v>13780</v>
      </c>
      <c r="F7931" s="124" t="s">
        <v>3</v>
      </c>
      <c r="G7931" s="124">
        <v>1644297</v>
      </c>
      <c r="H7931" s="124"/>
      <c r="I7931" s="128" t="s">
        <v>15561</v>
      </c>
      <c r="J7931" s="124"/>
      <c r="K7931" s="124"/>
      <c r="L7931" s="124"/>
      <c r="M7931" s="124"/>
      <c r="N7931" s="193">
        <v>0</v>
      </c>
      <c r="O7931" s="193">
        <v>28176.45</v>
      </c>
      <c r="P7931" s="124" t="s">
        <v>1314</v>
      </c>
    </row>
    <row r="7932" spans="1:16" ht="63.75">
      <c r="A7932" s="257">
        <v>682</v>
      </c>
      <c r="B7932" s="124"/>
      <c r="C7932" s="125" t="s">
        <v>867</v>
      </c>
      <c r="D7932" s="191">
        <v>43311</v>
      </c>
      <c r="E7932" s="124" t="s">
        <v>13781</v>
      </c>
      <c r="F7932" s="124" t="s">
        <v>3</v>
      </c>
      <c r="G7932" s="124">
        <v>1644298</v>
      </c>
      <c r="H7932" s="124"/>
      <c r="I7932" s="128" t="s">
        <v>15562</v>
      </c>
      <c r="J7932" s="124"/>
      <c r="K7932" s="124"/>
      <c r="L7932" s="124"/>
      <c r="M7932" s="124"/>
      <c r="N7932" s="193">
        <v>0</v>
      </c>
      <c r="O7932" s="193">
        <v>371</v>
      </c>
      <c r="P7932" s="124" t="s">
        <v>1314</v>
      </c>
    </row>
    <row r="7933" spans="1:16" ht="51">
      <c r="A7933" s="257">
        <v>15</v>
      </c>
      <c r="B7933" s="124"/>
      <c r="C7933" s="125" t="s">
        <v>691</v>
      </c>
      <c r="D7933" s="191">
        <v>43311</v>
      </c>
      <c r="E7933" s="124" t="s">
        <v>13782</v>
      </c>
      <c r="F7933" s="124" t="s">
        <v>3</v>
      </c>
      <c r="G7933" s="124">
        <v>1644217</v>
      </c>
      <c r="H7933" s="124"/>
      <c r="I7933" s="128" t="s">
        <v>15563</v>
      </c>
      <c r="J7933" s="124"/>
      <c r="K7933" s="124"/>
      <c r="L7933" s="124"/>
      <c r="M7933" s="124"/>
      <c r="N7933" s="193">
        <v>0</v>
      </c>
      <c r="O7933" s="193">
        <v>807</v>
      </c>
      <c r="P7933" s="124" t="s">
        <v>1314</v>
      </c>
    </row>
    <row r="7934" spans="1:16" ht="51">
      <c r="A7934" s="257">
        <v>15</v>
      </c>
      <c r="B7934" s="124"/>
      <c r="C7934" s="125" t="s">
        <v>691</v>
      </c>
      <c r="D7934" s="191">
        <v>43311</v>
      </c>
      <c r="E7934" s="124" t="s">
        <v>13783</v>
      </c>
      <c r="F7934" s="124" t="s">
        <v>3</v>
      </c>
      <c r="G7934" s="124">
        <v>1644218</v>
      </c>
      <c r="H7934" s="124"/>
      <c r="I7934" s="128" t="s">
        <v>15564</v>
      </c>
      <c r="J7934" s="124"/>
      <c r="K7934" s="124"/>
      <c r="L7934" s="124"/>
      <c r="M7934" s="124"/>
      <c r="N7934" s="193">
        <v>0</v>
      </c>
      <c r="O7934" s="193">
        <v>5720</v>
      </c>
      <c r="P7934" s="124" t="s">
        <v>1314</v>
      </c>
    </row>
    <row r="7935" spans="1:16" ht="51">
      <c r="A7935" s="257">
        <v>15</v>
      </c>
      <c r="B7935" s="124"/>
      <c r="C7935" s="125" t="s">
        <v>691</v>
      </c>
      <c r="D7935" s="191">
        <v>43311</v>
      </c>
      <c r="E7935" s="124" t="s">
        <v>13784</v>
      </c>
      <c r="F7935" s="124" t="s">
        <v>3</v>
      </c>
      <c r="G7935" s="124">
        <v>1644222</v>
      </c>
      <c r="H7935" s="124"/>
      <c r="I7935" s="128" t="s">
        <v>15565</v>
      </c>
      <c r="J7935" s="124"/>
      <c r="K7935" s="124"/>
      <c r="L7935" s="124"/>
      <c r="M7935" s="124"/>
      <c r="N7935" s="193">
        <v>0</v>
      </c>
      <c r="O7935" s="193">
        <v>1244</v>
      </c>
      <c r="P7935" s="124" t="s">
        <v>1314</v>
      </c>
    </row>
    <row r="7936" spans="1:16" ht="51">
      <c r="A7936" s="257" t="s">
        <v>619</v>
      </c>
      <c r="B7936" s="124"/>
      <c r="C7936" s="125" t="s">
        <v>713</v>
      </c>
      <c r="D7936" s="191">
        <v>43311</v>
      </c>
      <c r="E7936" s="124" t="s">
        <v>13785</v>
      </c>
      <c r="F7936" s="124" t="s">
        <v>3</v>
      </c>
      <c r="G7936" s="124">
        <v>1644233</v>
      </c>
      <c r="H7936" s="124"/>
      <c r="I7936" s="128" t="s">
        <v>15566</v>
      </c>
      <c r="J7936" s="124"/>
      <c r="K7936" s="124"/>
      <c r="L7936" s="124"/>
      <c r="M7936" s="124"/>
      <c r="N7936" s="193">
        <v>0</v>
      </c>
      <c r="O7936" s="193">
        <v>2855.4900000000002</v>
      </c>
      <c r="P7936" s="124" t="s">
        <v>1314</v>
      </c>
    </row>
    <row r="7937" spans="1:16" ht="51">
      <c r="A7937" s="257" t="s">
        <v>619</v>
      </c>
      <c r="B7937" s="124"/>
      <c r="C7937" s="125" t="s">
        <v>713</v>
      </c>
      <c r="D7937" s="191">
        <v>43311</v>
      </c>
      <c r="E7937" s="124" t="s">
        <v>13786</v>
      </c>
      <c r="F7937" s="124" t="s">
        <v>3</v>
      </c>
      <c r="G7937" s="124">
        <v>1644236</v>
      </c>
      <c r="H7937" s="124"/>
      <c r="I7937" s="128" t="s">
        <v>15567</v>
      </c>
      <c r="J7937" s="124"/>
      <c r="K7937" s="124"/>
      <c r="L7937" s="124"/>
      <c r="M7937" s="124"/>
      <c r="N7937" s="193">
        <v>0</v>
      </c>
      <c r="O7937" s="193">
        <v>1076.6300000000001</v>
      </c>
      <c r="P7937" s="124" t="s">
        <v>1314</v>
      </c>
    </row>
    <row r="7938" spans="1:16" ht="63.75">
      <c r="A7938" s="257">
        <v>650</v>
      </c>
      <c r="B7938" s="124"/>
      <c r="C7938" s="125" t="s">
        <v>232</v>
      </c>
      <c r="D7938" s="191">
        <v>43311</v>
      </c>
      <c r="E7938" s="124" t="s">
        <v>13787</v>
      </c>
      <c r="F7938" s="124" t="s">
        <v>3</v>
      </c>
      <c r="G7938" s="124">
        <v>1644254</v>
      </c>
      <c r="H7938" s="124"/>
      <c r="I7938" s="128" t="s">
        <v>15568</v>
      </c>
      <c r="J7938" s="124"/>
      <c r="K7938" s="124"/>
      <c r="L7938" s="124"/>
      <c r="M7938" s="124"/>
      <c r="N7938" s="193">
        <v>0</v>
      </c>
      <c r="O7938" s="193">
        <v>9952.7000000000007</v>
      </c>
      <c r="P7938" s="124" t="s">
        <v>1314</v>
      </c>
    </row>
    <row r="7939" spans="1:16" ht="51">
      <c r="A7939" s="257">
        <v>86</v>
      </c>
      <c r="B7939" s="124"/>
      <c r="C7939" s="125" t="s">
        <v>710</v>
      </c>
      <c r="D7939" s="191">
        <v>43311</v>
      </c>
      <c r="E7939" s="124" t="s">
        <v>13788</v>
      </c>
      <c r="F7939" s="124" t="s">
        <v>3</v>
      </c>
      <c r="G7939" s="124">
        <v>1644257</v>
      </c>
      <c r="H7939" s="124"/>
      <c r="I7939" s="128" t="s">
        <v>15569</v>
      </c>
      <c r="J7939" s="124"/>
      <c r="K7939" s="124"/>
      <c r="L7939" s="124"/>
      <c r="M7939" s="124"/>
      <c r="N7939" s="193">
        <v>0</v>
      </c>
      <c r="O7939" s="193">
        <v>33.700000000000003</v>
      </c>
      <c r="P7939" s="124" t="s">
        <v>1314</v>
      </c>
    </row>
    <row r="7940" spans="1:16" ht="51">
      <c r="A7940" s="257">
        <v>86</v>
      </c>
      <c r="B7940" s="124"/>
      <c r="C7940" s="125" t="s">
        <v>710</v>
      </c>
      <c r="D7940" s="191">
        <v>43311</v>
      </c>
      <c r="E7940" s="124" t="s">
        <v>13789</v>
      </c>
      <c r="F7940" s="124" t="s">
        <v>3</v>
      </c>
      <c r="G7940" s="124">
        <v>1644258</v>
      </c>
      <c r="H7940" s="124"/>
      <c r="I7940" s="128" t="s">
        <v>15570</v>
      </c>
      <c r="J7940" s="124"/>
      <c r="K7940" s="124"/>
      <c r="L7940" s="124"/>
      <c r="M7940" s="124"/>
      <c r="N7940" s="193">
        <v>0</v>
      </c>
      <c r="O7940" s="193">
        <v>719.89</v>
      </c>
      <c r="P7940" s="124" t="s">
        <v>1314</v>
      </c>
    </row>
    <row r="7941" spans="1:16" ht="63.75">
      <c r="A7941" s="257">
        <v>10</v>
      </c>
      <c r="B7941" s="124"/>
      <c r="C7941" s="125" t="s">
        <v>690</v>
      </c>
      <c r="D7941" s="191">
        <v>43311</v>
      </c>
      <c r="E7941" s="124" t="s">
        <v>13790</v>
      </c>
      <c r="F7941" s="124" t="s">
        <v>3</v>
      </c>
      <c r="G7941" s="124">
        <v>1644259</v>
      </c>
      <c r="H7941" s="124"/>
      <c r="I7941" s="128" t="s">
        <v>15571</v>
      </c>
      <c r="J7941" s="124"/>
      <c r="K7941" s="124"/>
      <c r="L7941" s="124"/>
      <c r="M7941" s="124"/>
      <c r="N7941" s="193">
        <v>0</v>
      </c>
      <c r="O7941" s="193">
        <v>384.19</v>
      </c>
      <c r="P7941" s="124" t="s">
        <v>1314</v>
      </c>
    </row>
    <row r="7942" spans="1:16" ht="51">
      <c r="A7942" s="257">
        <v>86</v>
      </c>
      <c r="B7942" s="124"/>
      <c r="C7942" s="125" t="s">
        <v>710</v>
      </c>
      <c r="D7942" s="191">
        <v>43311</v>
      </c>
      <c r="E7942" s="124" t="s">
        <v>13791</v>
      </c>
      <c r="F7942" s="124" t="s">
        <v>3</v>
      </c>
      <c r="G7942" s="124">
        <v>1644260</v>
      </c>
      <c r="H7942" s="124"/>
      <c r="I7942" s="128" t="s">
        <v>15572</v>
      </c>
      <c r="J7942" s="124"/>
      <c r="K7942" s="124"/>
      <c r="L7942" s="124"/>
      <c r="M7942" s="124"/>
      <c r="N7942" s="193">
        <v>0</v>
      </c>
      <c r="O7942" s="193">
        <v>99</v>
      </c>
      <c r="P7942" s="124" t="s">
        <v>1314</v>
      </c>
    </row>
    <row r="7943" spans="1:16" ht="51">
      <c r="A7943" s="257">
        <v>86</v>
      </c>
      <c r="B7943" s="124"/>
      <c r="C7943" s="125" t="s">
        <v>710</v>
      </c>
      <c r="D7943" s="191">
        <v>43311</v>
      </c>
      <c r="E7943" s="124" t="s">
        <v>13792</v>
      </c>
      <c r="F7943" s="124" t="s">
        <v>3</v>
      </c>
      <c r="G7943" s="124">
        <v>1644261</v>
      </c>
      <c r="H7943" s="124"/>
      <c r="I7943" s="128" t="s">
        <v>15573</v>
      </c>
      <c r="J7943" s="124"/>
      <c r="K7943" s="124"/>
      <c r="L7943" s="124"/>
      <c r="M7943" s="124"/>
      <c r="N7943" s="193">
        <v>0</v>
      </c>
      <c r="O7943" s="193">
        <v>144</v>
      </c>
      <c r="P7943" s="124" t="s">
        <v>1314</v>
      </c>
    </row>
    <row r="7944" spans="1:16" ht="63.75">
      <c r="A7944" s="257">
        <v>10</v>
      </c>
      <c r="B7944" s="124"/>
      <c r="C7944" s="125" t="s">
        <v>690</v>
      </c>
      <c r="D7944" s="191">
        <v>43311</v>
      </c>
      <c r="E7944" s="124" t="s">
        <v>13793</v>
      </c>
      <c r="F7944" s="124" t="s">
        <v>3</v>
      </c>
      <c r="G7944" s="124">
        <v>1644262</v>
      </c>
      <c r="H7944" s="124"/>
      <c r="I7944" s="128" t="s">
        <v>15574</v>
      </c>
      <c r="J7944" s="124"/>
      <c r="K7944" s="124"/>
      <c r="L7944" s="124"/>
      <c r="M7944" s="124"/>
      <c r="N7944" s="193">
        <v>0</v>
      </c>
      <c r="O7944" s="193">
        <v>394</v>
      </c>
      <c r="P7944" s="124" t="s">
        <v>1314</v>
      </c>
    </row>
    <row r="7945" spans="1:16" ht="51">
      <c r="A7945" s="257">
        <v>86</v>
      </c>
      <c r="B7945" s="124"/>
      <c r="C7945" s="125" t="s">
        <v>710</v>
      </c>
      <c r="D7945" s="191">
        <v>43311</v>
      </c>
      <c r="E7945" s="124" t="s">
        <v>13794</v>
      </c>
      <c r="F7945" s="124" t="s">
        <v>3</v>
      </c>
      <c r="G7945" s="124">
        <v>1644263</v>
      </c>
      <c r="H7945" s="124"/>
      <c r="I7945" s="128" t="s">
        <v>15575</v>
      </c>
      <c r="J7945" s="124"/>
      <c r="K7945" s="124"/>
      <c r="L7945" s="124"/>
      <c r="M7945" s="124"/>
      <c r="N7945" s="193">
        <v>0</v>
      </c>
      <c r="O7945" s="193">
        <v>43567.69</v>
      </c>
      <c r="P7945" s="124" t="s">
        <v>1314</v>
      </c>
    </row>
    <row r="7946" spans="1:16" ht="51">
      <c r="A7946" s="257">
        <v>86</v>
      </c>
      <c r="B7946" s="124"/>
      <c r="C7946" s="125" t="s">
        <v>710</v>
      </c>
      <c r="D7946" s="191">
        <v>43311</v>
      </c>
      <c r="E7946" s="124" t="s">
        <v>13795</v>
      </c>
      <c r="F7946" s="124" t="s">
        <v>3</v>
      </c>
      <c r="G7946" s="124">
        <v>1644264</v>
      </c>
      <c r="H7946" s="124"/>
      <c r="I7946" s="128" t="s">
        <v>15576</v>
      </c>
      <c r="J7946" s="124"/>
      <c r="K7946" s="124"/>
      <c r="L7946" s="124"/>
      <c r="M7946" s="124"/>
      <c r="N7946" s="193">
        <v>0</v>
      </c>
      <c r="O7946" s="193">
        <v>144</v>
      </c>
      <c r="P7946" s="124" t="s">
        <v>1314</v>
      </c>
    </row>
    <row r="7947" spans="1:16" ht="51">
      <c r="A7947" s="257">
        <v>680</v>
      </c>
      <c r="B7947" s="124"/>
      <c r="C7947" s="125" t="s">
        <v>866</v>
      </c>
      <c r="D7947" s="191">
        <v>43311</v>
      </c>
      <c r="E7947" s="124" t="s">
        <v>13796</v>
      </c>
      <c r="F7947" s="124" t="s">
        <v>3</v>
      </c>
      <c r="G7947" s="124">
        <v>1644273</v>
      </c>
      <c r="H7947" s="124"/>
      <c r="I7947" s="128" t="s">
        <v>15577</v>
      </c>
      <c r="J7947" s="124"/>
      <c r="K7947" s="124"/>
      <c r="L7947" s="124"/>
      <c r="M7947" s="124"/>
      <c r="N7947" s="193">
        <v>0</v>
      </c>
      <c r="O7947" s="193">
        <v>8387.35</v>
      </c>
      <c r="P7947" s="124" t="s">
        <v>1314</v>
      </c>
    </row>
    <row r="7948" spans="1:16" ht="38.25">
      <c r="A7948" s="257">
        <v>206</v>
      </c>
      <c r="B7948" s="124"/>
      <c r="C7948" s="125" t="s">
        <v>758</v>
      </c>
      <c r="D7948" s="191">
        <v>43311</v>
      </c>
      <c r="E7948" s="124" t="s">
        <v>13797</v>
      </c>
      <c r="F7948" s="124" t="s">
        <v>3</v>
      </c>
      <c r="G7948" s="124">
        <v>1644276</v>
      </c>
      <c r="H7948" s="124"/>
      <c r="I7948" s="128" t="s">
        <v>15578</v>
      </c>
      <c r="J7948" s="124"/>
      <c r="K7948" s="124"/>
      <c r="L7948" s="124"/>
      <c r="M7948" s="124"/>
      <c r="N7948" s="193">
        <v>0</v>
      </c>
      <c r="O7948" s="193">
        <v>20</v>
      </c>
      <c r="P7948" s="124" t="s">
        <v>1314</v>
      </c>
    </row>
    <row r="7949" spans="1:16" ht="38.25">
      <c r="A7949" s="257">
        <v>206</v>
      </c>
      <c r="B7949" s="124"/>
      <c r="C7949" s="125" t="s">
        <v>758</v>
      </c>
      <c r="D7949" s="191">
        <v>43311</v>
      </c>
      <c r="E7949" s="124" t="s">
        <v>13798</v>
      </c>
      <c r="F7949" s="124" t="s">
        <v>3</v>
      </c>
      <c r="G7949" s="124">
        <v>1644278</v>
      </c>
      <c r="H7949" s="124"/>
      <c r="I7949" s="128" t="s">
        <v>15579</v>
      </c>
      <c r="J7949" s="124"/>
      <c r="K7949" s="124"/>
      <c r="L7949" s="124"/>
      <c r="M7949" s="124"/>
      <c r="N7949" s="193">
        <v>0</v>
      </c>
      <c r="O7949" s="193">
        <v>3.0300000000000002</v>
      </c>
      <c r="P7949" s="124" t="s">
        <v>1314</v>
      </c>
    </row>
    <row r="7950" spans="1:16" ht="63.75">
      <c r="A7950" s="257">
        <v>41</v>
      </c>
      <c r="B7950" s="124"/>
      <c r="C7950" s="125" t="s">
        <v>697</v>
      </c>
      <c r="D7950" s="191">
        <v>43311</v>
      </c>
      <c r="E7950" s="124" t="s">
        <v>13799</v>
      </c>
      <c r="F7950" s="124" t="s">
        <v>1256</v>
      </c>
      <c r="G7950" s="124">
        <v>179658</v>
      </c>
      <c r="H7950" s="124"/>
      <c r="I7950" s="128" t="s">
        <v>15580</v>
      </c>
      <c r="J7950" s="124"/>
      <c r="K7950" s="124"/>
      <c r="L7950" s="124"/>
      <c r="M7950" s="124"/>
      <c r="N7950" s="193">
        <v>0</v>
      </c>
      <c r="O7950" s="193">
        <v>3412314</v>
      </c>
      <c r="P7950" s="124" t="s">
        <v>1314</v>
      </c>
    </row>
    <row r="7951" spans="1:16" ht="63.75">
      <c r="A7951" s="257">
        <v>41</v>
      </c>
      <c r="B7951" s="124"/>
      <c r="C7951" s="125" t="s">
        <v>697</v>
      </c>
      <c r="D7951" s="191">
        <v>43311</v>
      </c>
      <c r="E7951" s="124" t="s">
        <v>13799</v>
      </c>
      <c r="F7951" s="124" t="s">
        <v>1256</v>
      </c>
      <c r="G7951" s="124">
        <v>179665</v>
      </c>
      <c r="H7951" s="124"/>
      <c r="I7951" s="128" t="s">
        <v>15581</v>
      </c>
      <c r="J7951" s="124"/>
      <c r="K7951" s="124"/>
      <c r="L7951" s="124"/>
      <c r="M7951" s="124"/>
      <c r="N7951" s="193">
        <v>0</v>
      </c>
      <c r="O7951" s="193">
        <v>1058616</v>
      </c>
      <c r="P7951" s="124" t="s">
        <v>1314</v>
      </c>
    </row>
    <row r="7952" spans="1:16" ht="63.75">
      <c r="A7952" s="257">
        <v>41</v>
      </c>
      <c r="B7952" s="124"/>
      <c r="C7952" s="125" t="s">
        <v>697</v>
      </c>
      <c r="D7952" s="191">
        <v>43311</v>
      </c>
      <c r="E7952" s="124" t="s">
        <v>13799</v>
      </c>
      <c r="F7952" s="124" t="s">
        <v>1256</v>
      </c>
      <c r="G7952" s="124">
        <v>179666</v>
      </c>
      <c r="H7952" s="124"/>
      <c r="I7952" s="128" t="s">
        <v>15582</v>
      </c>
      <c r="J7952" s="124"/>
      <c r="K7952" s="124"/>
      <c r="L7952" s="124"/>
      <c r="M7952" s="124"/>
      <c r="N7952" s="193">
        <v>0</v>
      </c>
      <c r="O7952" s="193">
        <v>53244</v>
      </c>
      <c r="P7952" s="124" t="s">
        <v>1314</v>
      </c>
    </row>
    <row r="7953" spans="1:16" ht="63.75">
      <c r="A7953" s="257">
        <v>41</v>
      </c>
      <c r="B7953" s="124"/>
      <c r="C7953" s="125" t="s">
        <v>697</v>
      </c>
      <c r="D7953" s="191">
        <v>43311</v>
      </c>
      <c r="E7953" s="124" t="s">
        <v>13799</v>
      </c>
      <c r="F7953" s="124" t="s">
        <v>1256</v>
      </c>
      <c r="G7953" s="124">
        <v>179667</v>
      </c>
      <c r="H7953" s="124"/>
      <c r="I7953" s="128" t="s">
        <v>15583</v>
      </c>
      <c r="J7953" s="124"/>
      <c r="K7953" s="124"/>
      <c r="L7953" s="124"/>
      <c r="M7953" s="124"/>
      <c r="N7953" s="193">
        <v>0</v>
      </c>
      <c r="O7953" s="193">
        <v>26622</v>
      </c>
      <c r="P7953" s="124" t="s">
        <v>1314</v>
      </c>
    </row>
    <row r="7954" spans="1:16" ht="63.75">
      <c r="A7954" s="257">
        <v>41</v>
      </c>
      <c r="B7954" s="124"/>
      <c r="C7954" s="125" t="s">
        <v>697</v>
      </c>
      <c r="D7954" s="191">
        <v>43311</v>
      </c>
      <c r="E7954" s="124" t="s">
        <v>13799</v>
      </c>
      <c r="F7954" s="124" t="s">
        <v>1256</v>
      </c>
      <c r="G7954" s="124">
        <v>179668</v>
      </c>
      <c r="H7954" s="124"/>
      <c r="I7954" s="128" t="s">
        <v>15584</v>
      </c>
      <c r="J7954" s="124"/>
      <c r="K7954" s="124"/>
      <c r="L7954" s="124"/>
      <c r="M7954" s="124"/>
      <c r="N7954" s="193">
        <v>0</v>
      </c>
      <c r="O7954" s="193">
        <v>10962</v>
      </c>
      <c r="P7954" s="124" t="s">
        <v>1314</v>
      </c>
    </row>
    <row r="7955" spans="1:16" ht="76.5">
      <c r="A7955" s="257">
        <v>25</v>
      </c>
      <c r="B7955" s="124"/>
      <c r="C7955" s="125" t="s">
        <v>694</v>
      </c>
      <c r="D7955" s="191">
        <v>43311</v>
      </c>
      <c r="E7955" s="124" t="s">
        <v>13800</v>
      </c>
      <c r="F7955" s="124" t="s">
        <v>1315</v>
      </c>
      <c r="G7955" s="124">
        <v>179684</v>
      </c>
      <c r="H7955" s="124"/>
      <c r="I7955" s="128" t="s">
        <v>15585</v>
      </c>
      <c r="J7955" s="124"/>
      <c r="K7955" s="124"/>
      <c r="L7955" s="124"/>
      <c r="M7955" s="124"/>
      <c r="N7955" s="193">
        <v>569588.23</v>
      </c>
      <c r="O7955" s="193">
        <v>0</v>
      </c>
      <c r="P7955" s="124" t="s">
        <v>1314</v>
      </c>
    </row>
    <row r="7956" spans="1:16" ht="76.5">
      <c r="A7956" s="257">
        <v>25</v>
      </c>
      <c r="B7956" s="124"/>
      <c r="C7956" s="125" t="s">
        <v>694</v>
      </c>
      <c r="D7956" s="191">
        <v>43311</v>
      </c>
      <c r="E7956" s="124" t="s">
        <v>13800</v>
      </c>
      <c r="F7956" s="124" t="s">
        <v>1315</v>
      </c>
      <c r="G7956" s="124">
        <v>179683</v>
      </c>
      <c r="H7956" s="124"/>
      <c r="I7956" s="128" t="s">
        <v>15586</v>
      </c>
      <c r="J7956" s="124"/>
      <c r="K7956" s="124"/>
      <c r="L7956" s="124"/>
      <c r="M7956" s="124"/>
      <c r="N7956" s="193">
        <v>553665.32999999996</v>
      </c>
      <c r="O7956" s="193">
        <v>0</v>
      </c>
      <c r="P7956" s="124" t="s">
        <v>1314</v>
      </c>
    </row>
    <row r="7957" spans="1:16" ht="76.5">
      <c r="A7957" s="257">
        <v>25</v>
      </c>
      <c r="B7957" s="124"/>
      <c r="C7957" s="125" t="s">
        <v>694</v>
      </c>
      <c r="D7957" s="191">
        <v>43311</v>
      </c>
      <c r="E7957" s="124" t="s">
        <v>13800</v>
      </c>
      <c r="F7957" s="124" t="s">
        <v>1315</v>
      </c>
      <c r="G7957" s="124">
        <v>179682</v>
      </c>
      <c r="H7957" s="124"/>
      <c r="I7957" s="128" t="s">
        <v>15587</v>
      </c>
      <c r="J7957" s="124"/>
      <c r="K7957" s="124"/>
      <c r="L7957" s="124"/>
      <c r="M7957" s="124"/>
      <c r="N7957" s="193">
        <v>635147.21</v>
      </c>
      <c r="O7957" s="193">
        <v>0</v>
      </c>
      <c r="P7957" s="124" t="s">
        <v>1314</v>
      </c>
    </row>
    <row r="7958" spans="1:16" ht="63.75">
      <c r="A7958" s="257">
        <v>513</v>
      </c>
      <c r="B7958" s="124"/>
      <c r="C7958" s="125" t="s">
        <v>201</v>
      </c>
      <c r="D7958" s="191">
        <v>43311</v>
      </c>
      <c r="E7958" s="124" t="s">
        <v>13801</v>
      </c>
      <c r="F7958" s="124" t="s">
        <v>15</v>
      </c>
      <c r="G7958" s="124">
        <v>795302</v>
      </c>
      <c r="H7958" s="124"/>
      <c r="I7958" s="128" t="s">
        <v>15588</v>
      </c>
      <c r="J7958" s="124"/>
      <c r="K7958" s="124"/>
      <c r="L7958" s="124"/>
      <c r="M7958" s="124"/>
      <c r="N7958" s="193">
        <v>50</v>
      </c>
      <c r="O7958" s="193">
        <v>0</v>
      </c>
      <c r="P7958" s="124" t="s">
        <v>1314</v>
      </c>
    </row>
    <row r="7959" spans="1:16" ht="63.75">
      <c r="A7959" s="257">
        <v>513</v>
      </c>
      <c r="B7959" s="124"/>
      <c r="C7959" s="125" t="s">
        <v>201</v>
      </c>
      <c r="D7959" s="191">
        <v>43311</v>
      </c>
      <c r="E7959" s="124" t="s">
        <v>13802</v>
      </c>
      <c r="F7959" s="124" t="s">
        <v>15</v>
      </c>
      <c r="G7959" s="124">
        <v>795297</v>
      </c>
      <c r="H7959" s="124"/>
      <c r="I7959" s="128" t="s">
        <v>15589</v>
      </c>
      <c r="J7959" s="124"/>
      <c r="K7959" s="124"/>
      <c r="L7959" s="124"/>
      <c r="M7959" s="124"/>
      <c r="N7959" s="193">
        <v>50</v>
      </c>
      <c r="O7959" s="193">
        <v>0</v>
      </c>
      <c r="P7959" s="124" t="s">
        <v>1314</v>
      </c>
    </row>
    <row r="7960" spans="1:16" ht="51">
      <c r="A7960" s="257" t="s">
        <v>620</v>
      </c>
      <c r="B7960" s="124"/>
      <c r="C7960" s="125" t="s">
        <v>714</v>
      </c>
      <c r="D7960" s="191">
        <v>43311</v>
      </c>
      <c r="E7960" s="124" t="s">
        <v>13803</v>
      </c>
      <c r="F7960" s="124" t="s">
        <v>11</v>
      </c>
      <c r="G7960" s="124">
        <v>10986</v>
      </c>
      <c r="H7960" s="124"/>
      <c r="I7960" s="128" t="s">
        <v>15590</v>
      </c>
      <c r="J7960" s="124"/>
      <c r="K7960" s="124"/>
      <c r="L7960" s="124"/>
      <c r="M7960" s="124"/>
      <c r="N7960" s="193">
        <v>331.53</v>
      </c>
      <c r="O7960" s="193">
        <v>0</v>
      </c>
      <c r="P7960" s="124" t="s">
        <v>1314</v>
      </c>
    </row>
    <row r="7961" spans="1:16" ht="63.75">
      <c r="A7961" s="257" t="s">
        <v>620</v>
      </c>
      <c r="B7961" s="124"/>
      <c r="C7961" s="125" t="s">
        <v>714</v>
      </c>
      <c r="D7961" s="191">
        <v>43311</v>
      </c>
      <c r="E7961" s="124" t="s">
        <v>13804</v>
      </c>
      <c r="F7961" s="124" t="s">
        <v>11</v>
      </c>
      <c r="G7961" s="124">
        <v>10985</v>
      </c>
      <c r="H7961" s="124"/>
      <c r="I7961" s="128" t="s">
        <v>15591</v>
      </c>
      <c r="J7961" s="124"/>
      <c r="K7961" s="124"/>
      <c r="L7961" s="124"/>
      <c r="M7961" s="124"/>
      <c r="N7961" s="193">
        <v>3507.51</v>
      </c>
      <c r="O7961" s="193">
        <v>0</v>
      </c>
      <c r="P7961" s="124" t="s">
        <v>1314</v>
      </c>
    </row>
    <row r="7962" spans="1:16" ht="63.75">
      <c r="A7962" s="257">
        <v>513</v>
      </c>
      <c r="B7962" s="124"/>
      <c r="C7962" s="125" t="s">
        <v>201</v>
      </c>
      <c r="D7962" s="191">
        <v>43311</v>
      </c>
      <c r="E7962" s="124" t="s">
        <v>13805</v>
      </c>
      <c r="F7962" s="124" t="s">
        <v>15</v>
      </c>
      <c r="G7962" s="124">
        <v>795305</v>
      </c>
      <c r="H7962" s="124"/>
      <c r="I7962" s="128" t="s">
        <v>15592</v>
      </c>
      <c r="J7962" s="124"/>
      <c r="K7962" s="124"/>
      <c r="L7962" s="124"/>
      <c r="M7962" s="124"/>
      <c r="N7962" s="193">
        <v>50</v>
      </c>
      <c r="O7962" s="193">
        <v>0</v>
      </c>
      <c r="P7962" s="124" t="s">
        <v>1314</v>
      </c>
    </row>
    <row r="7963" spans="1:16" ht="63.75">
      <c r="A7963" s="257" t="s">
        <v>620</v>
      </c>
      <c r="B7963" s="124"/>
      <c r="C7963" s="125" t="s">
        <v>714</v>
      </c>
      <c r="D7963" s="191">
        <v>43311</v>
      </c>
      <c r="E7963" s="124" t="s">
        <v>13806</v>
      </c>
      <c r="F7963" s="124" t="s">
        <v>11</v>
      </c>
      <c r="G7963" s="124">
        <v>11172</v>
      </c>
      <c r="H7963" s="124"/>
      <c r="I7963" s="128" t="s">
        <v>15593</v>
      </c>
      <c r="J7963" s="124"/>
      <c r="K7963" s="124"/>
      <c r="L7963" s="124"/>
      <c r="M7963" s="124"/>
      <c r="N7963" s="193">
        <v>2753.39</v>
      </c>
      <c r="O7963" s="193">
        <v>0</v>
      </c>
      <c r="P7963" s="124" t="s">
        <v>1314</v>
      </c>
    </row>
    <row r="7964" spans="1:16" ht="51">
      <c r="A7964" s="257" t="s">
        <v>620</v>
      </c>
      <c r="B7964" s="124"/>
      <c r="C7964" s="125" t="s">
        <v>714</v>
      </c>
      <c r="D7964" s="191">
        <v>43311</v>
      </c>
      <c r="E7964" s="124" t="s">
        <v>13807</v>
      </c>
      <c r="F7964" s="124" t="s">
        <v>11</v>
      </c>
      <c r="G7964" s="124">
        <v>11046</v>
      </c>
      <c r="H7964" s="124"/>
      <c r="I7964" s="128" t="s">
        <v>15594</v>
      </c>
      <c r="J7964" s="124"/>
      <c r="K7964" s="124"/>
      <c r="L7964" s="124"/>
      <c r="M7964" s="124"/>
      <c r="N7964" s="193">
        <v>304.23</v>
      </c>
      <c r="O7964" s="193">
        <v>0</v>
      </c>
      <c r="P7964" s="124" t="s">
        <v>1314</v>
      </c>
    </row>
    <row r="7965" spans="1:16" ht="76.5">
      <c r="A7965" s="257">
        <v>572</v>
      </c>
      <c r="B7965" s="124"/>
      <c r="C7965" s="125" t="s">
        <v>848</v>
      </c>
      <c r="D7965" s="191">
        <v>43311</v>
      </c>
      <c r="E7965" s="124" t="s">
        <v>13808</v>
      </c>
      <c r="F7965" s="124" t="s">
        <v>6</v>
      </c>
      <c r="G7965" s="124">
        <v>928482</v>
      </c>
      <c r="H7965" s="124"/>
      <c r="I7965" s="128" t="s">
        <v>15595</v>
      </c>
      <c r="J7965" s="124"/>
      <c r="K7965" s="124"/>
      <c r="L7965" s="124"/>
      <c r="M7965" s="124"/>
      <c r="N7965" s="193">
        <v>0</v>
      </c>
      <c r="O7965" s="193">
        <v>1696239.44</v>
      </c>
      <c r="P7965" s="124" t="s">
        <v>1314</v>
      </c>
    </row>
    <row r="7966" spans="1:16" ht="89.25">
      <c r="A7966" s="257">
        <v>513</v>
      </c>
      <c r="B7966" s="124"/>
      <c r="C7966" s="125" t="s">
        <v>201</v>
      </c>
      <c r="D7966" s="191">
        <v>43311</v>
      </c>
      <c r="E7966" s="124" t="s">
        <v>13809</v>
      </c>
      <c r="F7966" s="124" t="s">
        <v>15</v>
      </c>
      <c r="G7966" s="124">
        <v>5545</v>
      </c>
      <c r="H7966" s="124"/>
      <c r="I7966" s="128" t="s">
        <v>15596</v>
      </c>
      <c r="J7966" s="124"/>
      <c r="K7966" s="124"/>
      <c r="L7966" s="124"/>
      <c r="M7966" s="124"/>
      <c r="N7966" s="193">
        <v>50</v>
      </c>
      <c r="O7966" s="193">
        <v>0</v>
      </c>
      <c r="P7966" s="124" t="s">
        <v>1314</v>
      </c>
    </row>
    <row r="7967" spans="1:16" ht="51">
      <c r="A7967" s="257">
        <v>513</v>
      </c>
      <c r="B7967" s="124"/>
      <c r="C7967" s="125" t="s">
        <v>201</v>
      </c>
      <c r="D7967" s="191">
        <v>43311</v>
      </c>
      <c r="E7967" s="124" t="s">
        <v>13810</v>
      </c>
      <c r="F7967" s="124" t="s">
        <v>15</v>
      </c>
      <c r="G7967" s="124">
        <v>795604</v>
      </c>
      <c r="H7967" s="124"/>
      <c r="I7967" s="128" t="s">
        <v>4717</v>
      </c>
      <c r="J7967" s="124"/>
      <c r="K7967" s="124"/>
      <c r="L7967" s="124"/>
      <c r="M7967" s="124"/>
      <c r="N7967" s="193">
        <v>50</v>
      </c>
      <c r="O7967" s="193">
        <v>0</v>
      </c>
      <c r="P7967" s="124" t="s">
        <v>1314</v>
      </c>
    </row>
    <row r="7968" spans="1:16" ht="89.25">
      <c r="A7968" s="257">
        <v>132</v>
      </c>
      <c r="B7968" s="124"/>
      <c r="C7968" s="125" t="s">
        <v>728</v>
      </c>
      <c r="D7968" s="191">
        <v>43311</v>
      </c>
      <c r="E7968" s="124" t="s">
        <v>13811</v>
      </c>
      <c r="F7968" s="124" t="s">
        <v>6</v>
      </c>
      <c r="G7968" s="124">
        <v>928486</v>
      </c>
      <c r="H7968" s="124"/>
      <c r="I7968" s="128" t="s">
        <v>15597</v>
      </c>
      <c r="J7968" s="124"/>
      <c r="K7968" s="124"/>
      <c r="L7968" s="124"/>
      <c r="M7968" s="124"/>
      <c r="N7968" s="193">
        <v>0</v>
      </c>
      <c r="O7968" s="193">
        <v>278730703.36000001</v>
      </c>
      <c r="P7968" s="124" t="s">
        <v>1314</v>
      </c>
    </row>
    <row r="7969" spans="1:16" ht="63.75">
      <c r="A7969" s="257">
        <v>41</v>
      </c>
      <c r="B7969" s="124"/>
      <c r="C7969" s="125" t="s">
        <v>697</v>
      </c>
      <c r="D7969" s="191">
        <v>43311</v>
      </c>
      <c r="E7969" s="124" t="s">
        <v>13812</v>
      </c>
      <c r="F7969" s="124" t="s">
        <v>1256</v>
      </c>
      <c r="G7969" s="124">
        <v>179689</v>
      </c>
      <c r="H7969" s="124"/>
      <c r="I7969" s="128" t="s">
        <v>15598</v>
      </c>
      <c r="J7969" s="124"/>
      <c r="K7969" s="124"/>
      <c r="L7969" s="124"/>
      <c r="M7969" s="124"/>
      <c r="N7969" s="193">
        <v>0</v>
      </c>
      <c r="O7969" s="193">
        <v>347652</v>
      </c>
      <c r="P7969" s="124" t="s">
        <v>1314</v>
      </c>
    </row>
    <row r="7970" spans="1:16" ht="63.75">
      <c r="A7970" s="257">
        <v>41</v>
      </c>
      <c r="B7970" s="124"/>
      <c r="C7970" s="125" t="s">
        <v>697</v>
      </c>
      <c r="D7970" s="191">
        <v>43311</v>
      </c>
      <c r="E7970" s="124" t="s">
        <v>13812</v>
      </c>
      <c r="F7970" s="124" t="s">
        <v>1256</v>
      </c>
      <c r="G7970" s="124">
        <v>179693</v>
      </c>
      <c r="H7970" s="124"/>
      <c r="I7970" s="128" t="s">
        <v>15599</v>
      </c>
      <c r="J7970" s="124"/>
      <c r="K7970" s="124"/>
      <c r="L7970" s="124"/>
      <c r="M7970" s="124"/>
      <c r="N7970" s="193">
        <v>0</v>
      </c>
      <c r="O7970" s="193">
        <v>704700</v>
      </c>
      <c r="P7970" s="124" t="s">
        <v>1314</v>
      </c>
    </row>
    <row r="7971" spans="1:16" ht="63.75">
      <c r="A7971" s="257">
        <v>41</v>
      </c>
      <c r="B7971" s="124"/>
      <c r="C7971" s="125" t="s">
        <v>697</v>
      </c>
      <c r="D7971" s="191">
        <v>43311</v>
      </c>
      <c r="E7971" s="124" t="s">
        <v>13812</v>
      </c>
      <c r="F7971" s="124" t="s">
        <v>1256</v>
      </c>
      <c r="G7971" s="124">
        <v>179688</v>
      </c>
      <c r="H7971" s="124"/>
      <c r="I7971" s="128" t="s">
        <v>15600</v>
      </c>
      <c r="J7971" s="124"/>
      <c r="K7971" s="124"/>
      <c r="L7971" s="124"/>
      <c r="M7971" s="124"/>
      <c r="N7971" s="193">
        <v>0</v>
      </c>
      <c r="O7971" s="193">
        <v>76292.3</v>
      </c>
      <c r="P7971" s="124" t="s">
        <v>1314</v>
      </c>
    </row>
    <row r="7972" spans="1:16" ht="63.75">
      <c r="A7972" s="257">
        <v>41</v>
      </c>
      <c r="B7972" s="124"/>
      <c r="C7972" s="125" t="s">
        <v>697</v>
      </c>
      <c r="D7972" s="191">
        <v>43311</v>
      </c>
      <c r="E7972" s="124" t="s">
        <v>13812</v>
      </c>
      <c r="F7972" s="124" t="s">
        <v>1256</v>
      </c>
      <c r="G7972" s="124">
        <v>179690</v>
      </c>
      <c r="H7972" s="124"/>
      <c r="I7972" s="128" t="s">
        <v>15601</v>
      </c>
      <c r="J7972" s="124"/>
      <c r="K7972" s="124"/>
      <c r="L7972" s="124"/>
      <c r="M7972" s="124"/>
      <c r="N7972" s="193">
        <v>0</v>
      </c>
      <c r="O7972" s="193">
        <v>54810</v>
      </c>
      <c r="P7972" s="124" t="s">
        <v>1314</v>
      </c>
    </row>
    <row r="7973" spans="1:16" ht="63.75">
      <c r="A7973" s="257">
        <v>41</v>
      </c>
      <c r="B7973" s="124"/>
      <c r="C7973" s="125" t="s">
        <v>697</v>
      </c>
      <c r="D7973" s="191">
        <v>43311</v>
      </c>
      <c r="E7973" s="124" t="s">
        <v>13812</v>
      </c>
      <c r="F7973" s="124" t="s">
        <v>1256</v>
      </c>
      <c r="G7973" s="124">
        <v>179679</v>
      </c>
      <c r="H7973" s="124"/>
      <c r="I7973" s="128" t="s">
        <v>15602</v>
      </c>
      <c r="J7973" s="124"/>
      <c r="K7973" s="124"/>
      <c r="L7973" s="124"/>
      <c r="M7973" s="124"/>
      <c r="N7973" s="193">
        <v>0</v>
      </c>
      <c r="O7973" s="193">
        <v>2619918</v>
      </c>
      <c r="P7973" s="124" t="s">
        <v>1314</v>
      </c>
    </row>
    <row r="7974" spans="1:16" ht="76.5">
      <c r="A7974" s="257">
        <v>41</v>
      </c>
      <c r="B7974" s="124"/>
      <c r="C7974" s="125" t="s">
        <v>697</v>
      </c>
      <c r="D7974" s="191">
        <v>43311</v>
      </c>
      <c r="E7974" s="124" t="s">
        <v>13812</v>
      </c>
      <c r="F7974" s="124" t="s">
        <v>1256</v>
      </c>
      <c r="G7974" s="124">
        <v>179695</v>
      </c>
      <c r="H7974" s="124"/>
      <c r="I7974" s="128" t="s">
        <v>15603</v>
      </c>
      <c r="J7974" s="124"/>
      <c r="K7974" s="124"/>
      <c r="L7974" s="124"/>
      <c r="M7974" s="124"/>
      <c r="N7974" s="193">
        <v>0</v>
      </c>
      <c r="O7974" s="193">
        <v>184788</v>
      </c>
      <c r="P7974" s="124" t="s">
        <v>1314</v>
      </c>
    </row>
    <row r="7975" spans="1:16" ht="63.75">
      <c r="A7975" s="257">
        <v>41</v>
      </c>
      <c r="B7975" s="124"/>
      <c r="C7975" s="125" t="s">
        <v>697</v>
      </c>
      <c r="D7975" s="191">
        <v>43311</v>
      </c>
      <c r="E7975" s="124" t="s">
        <v>13812</v>
      </c>
      <c r="F7975" s="124" t="s">
        <v>1256</v>
      </c>
      <c r="G7975" s="124">
        <v>179670</v>
      </c>
      <c r="H7975" s="124"/>
      <c r="I7975" s="128" t="s">
        <v>15604</v>
      </c>
      <c r="J7975" s="124"/>
      <c r="K7975" s="124"/>
      <c r="L7975" s="124"/>
      <c r="M7975" s="124"/>
      <c r="N7975" s="193">
        <v>0</v>
      </c>
      <c r="O7975" s="193">
        <v>59508</v>
      </c>
      <c r="P7975" s="124" t="s">
        <v>1314</v>
      </c>
    </row>
    <row r="7976" spans="1:16" ht="63.75">
      <c r="A7976" s="257">
        <v>41</v>
      </c>
      <c r="B7976" s="124"/>
      <c r="C7976" s="125" t="s">
        <v>697</v>
      </c>
      <c r="D7976" s="191">
        <v>43311</v>
      </c>
      <c r="E7976" s="124" t="s">
        <v>13812</v>
      </c>
      <c r="F7976" s="124" t="s">
        <v>1256</v>
      </c>
      <c r="G7976" s="124">
        <v>179669</v>
      </c>
      <c r="H7976" s="124"/>
      <c r="I7976" s="128" t="s">
        <v>15605</v>
      </c>
      <c r="J7976" s="124"/>
      <c r="K7976" s="124"/>
      <c r="L7976" s="124"/>
      <c r="M7976" s="124"/>
      <c r="N7976" s="193">
        <v>0</v>
      </c>
      <c r="O7976" s="193">
        <v>1118124</v>
      </c>
      <c r="P7976" s="124" t="s">
        <v>1314</v>
      </c>
    </row>
    <row r="7977" spans="1:16" ht="102">
      <c r="A7977" s="257">
        <v>574</v>
      </c>
      <c r="B7977" s="124"/>
      <c r="C7977" s="125" t="s">
        <v>850</v>
      </c>
      <c r="D7977" s="191">
        <v>43311</v>
      </c>
      <c r="E7977" s="124" t="s">
        <v>13813</v>
      </c>
      <c r="F7977" s="124" t="s">
        <v>6</v>
      </c>
      <c r="G7977" s="124">
        <v>928525</v>
      </c>
      <c r="H7977" s="124"/>
      <c r="I7977" s="128" t="s">
        <v>15606</v>
      </c>
      <c r="J7977" s="124"/>
      <c r="K7977" s="124"/>
      <c r="L7977" s="124"/>
      <c r="M7977" s="124"/>
      <c r="N7977" s="193">
        <v>0</v>
      </c>
      <c r="O7977" s="193">
        <v>16537007.039999999</v>
      </c>
      <c r="P7977" s="124" t="s">
        <v>1314</v>
      </c>
    </row>
    <row r="7978" spans="1:16" ht="76.5">
      <c r="A7978" s="257">
        <v>25</v>
      </c>
      <c r="B7978" s="124"/>
      <c r="C7978" s="125" t="s">
        <v>694</v>
      </c>
      <c r="D7978" s="191">
        <v>43311</v>
      </c>
      <c r="E7978" s="124" t="s">
        <v>13814</v>
      </c>
      <c r="F7978" s="124" t="s">
        <v>1315</v>
      </c>
      <c r="G7978" s="124">
        <v>179704</v>
      </c>
      <c r="H7978" s="124"/>
      <c r="I7978" s="128" t="s">
        <v>15607</v>
      </c>
      <c r="J7978" s="124"/>
      <c r="K7978" s="124"/>
      <c r="L7978" s="124"/>
      <c r="M7978" s="124"/>
      <c r="N7978" s="193">
        <v>304143.27</v>
      </c>
      <c r="O7978" s="193">
        <v>0</v>
      </c>
      <c r="P7978" s="124" t="s">
        <v>1314</v>
      </c>
    </row>
    <row r="7979" spans="1:16" ht="76.5">
      <c r="A7979" s="257">
        <v>117</v>
      </c>
      <c r="B7979" s="124"/>
      <c r="C7979" s="125" t="s">
        <v>722</v>
      </c>
      <c r="D7979" s="191">
        <v>43311</v>
      </c>
      <c r="E7979" s="124" t="s">
        <v>13815</v>
      </c>
      <c r="F7979" s="124" t="s">
        <v>11</v>
      </c>
      <c r="G7979" s="124">
        <v>928532</v>
      </c>
      <c r="H7979" s="124"/>
      <c r="I7979" s="128" t="s">
        <v>15608</v>
      </c>
      <c r="J7979" s="124"/>
      <c r="K7979" s="124"/>
      <c r="L7979" s="124"/>
      <c r="M7979" s="124"/>
      <c r="N7979" s="193">
        <v>50</v>
      </c>
      <c r="O7979" s="193">
        <v>0</v>
      </c>
      <c r="P7979" s="124" t="s">
        <v>1314</v>
      </c>
    </row>
    <row r="7980" spans="1:16" ht="76.5">
      <c r="A7980" s="257">
        <v>25</v>
      </c>
      <c r="B7980" s="124"/>
      <c r="C7980" s="125" t="s">
        <v>694</v>
      </c>
      <c r="D7980" s="191">
        <v>43311</v>
      </c>
      <c r="E7980" s="124" t="s">
        <v>13814</v>
      </c>
      <c r="F7980" s="124" t="s">
        <v>1315</v>
      </c>
      <c r="G7980" s="124">
        <v>179705</v>
      </c>
      <c r="H7980" s="124"/>
      <c r="I7980" s="128" t="s">
        <v>15609</v>
      </c>
      <c r="J7980" s="124"/>
      <c r="K7980" s="124"/>
      <c r="L7980" s="124"/>
      <c r="M7980" s="124"/>
      <c r="N7980" s="193">
        <v>628237.98</v>
      </c>
      <c r="O7980" s="193">
        <v>0</v>
      </c>
      <c r="P7980" s="124" t="s">
        <v>1314</v>
      </c>
    </row>
    <row r="7981" spans="1:16" ht="76.5">
      <c r="A7981" s="257">
        <v>25</v>
      </c>
      <c r="B7981" s="124"/>
      <c r="C7981" s="125" t="s">
        <v>694</v>
      </c>
      <c r="D7981" s="191">
        <v>43311</v>
      </c>
      <c r="E7981" s="124" t="s">
        <v>13814</v>
      </c>
      <c r="F7981" s="124" t="s">
        <v>1315</v>
      </c>
      <c r="G7981" s="124">
        <v>179701</v>
      </c>
      <c r="H7981" s="124"/>
      <c r="I7981" s="128" t="s">
        <v>15610</v>
      </c>
      <c r="J7981" s="124"/>
      <c r="K7981" s="124"/>
      <c r="L7981" s="124"/>
      <c r="M7981" s="124"/>
      <c r="N7981" s="193">
        <v>110680.43</v>
      </c>
      <c r="O7981" s="193">
        <v>0</v>
      </c>
      <c r="P7981" s="124" t="s">
        <v>1314</v>
      </c>
    </row>
    <row r="7982" spans="1:16" ht="89.25">
      <c r="A7982" s="257">
        <v>25</v>
      </c>
      <c r="B7982" s="124"/>
      <c r="C7982" s="125" t="s">
        <v>694</v>
      </c>
      <c r="D7982" s="191">
        <v>43311</v>
      </c>
      <c r="E7982" s="124" t="s">
        <v>13814</v>
      </c>
      <c r="F7982" s="124" t="s">
        <v>1315</v>
      </c>
      <c r="G7982" s="124">
        <v>179706</v>
      </c>
      <c r="H7982" s="124"/>
      <c r="I7982" s="128" t="s">
        <v>15611</v>
      </c>
      <c r="J7982" s="124"/>
      <c r="K7982" s="124"/>
      <c r="L7982" s="124"/>
      <c r="M7982" s="124"/>
      <c r="N7982" s="193">
        <v>80081.38</v>
      </c>
      <c r="O7982" s="193">
        <v>0</v>
      </c>
      <c r="P7982" s="124" t="s">
        <v>1314</v>
      </c>
    </row>
    <row r="7983" spans="1:16" ht="76.5">
      <c r="A7983" s="257">
        <v>25</v>
      </c>
      <c r="B7983" s="124"/>
      <c r="C7983" s="125" t="s">
        <v>694</v>
      </c>
      <c r="D7983" s="191">
        <v>43311</v>
      </c>
      <c r="E7983" s="124" t="s">
        <v>13814</v>
      </c>
      <c r="F7983" s="124" t="s">
        <v>1315</v>
      </c>
      <c r="G7983" s="124">
        <v>179707</v>
      </c>
      <c r="H7983" s="124"/>
      <c r="I7983" s="128" t="s">
        <v>15612</v>
      </c>
      <c r="J7983" s="124"/>
      <c r="K7983" s="124"/>
      <c r="L7983" s="124"/>
      <c r="M7983" s="124"/>
      <c r="N7983" s="193">
        <v>483759.28</v>
      </c>
      <c r="O7983" s="193">
        <v>0</v>
      </c>
      <c r="P7983" s="124" t="s">
        <v>1314</v>
      </c>
    </row>
    <row r="7984" spans="1:16" ht="76.5">
      <c r="A7984" s="257">
        <v>25</v>
      </c>
      <c r="B7984" s="124"/>
      <c r="C7984" s="125" t="s">
        <v>694</v>
      </c>
      <c r="D7984" s="191">
        <v>43311</v>
      </c>
      <c r="E7984" s="124" t="s">
        <v>13814</v>
      </c>
      <c r="F7984" s="124" t="s">
        <v>1315</v>
      </c>
      <c r="G7984" s="124">
        <v>179708</v>
      </c>
      <c r="H7984" s="124"/>
      <c r="I7984" s="128" t="s">
        <v>15613</v>
      </c>
      <c r="J7984" s="124"/>
      <c r="K7984" s="124"/>
      <c r="L7984" s="124"/>
      <c r="M7984" s="124"/>
      <c r="N7984" s="193">
        <v>276650.13</v>
      </c>
      <c r="O7984" s="193">
        <v>0</v>
      </c>
      <c r="P7984" s="124" t="s">
        <v>1314</v>
      </c>
    </row>
    <row r="7985" spans="1:16" ht="89.25">
      <c r="A7985" s="257">
        <v>25</v>
      </c>
      <c r="B7985" s="124"/>
      <c r="C7985" s="125" t="s">
        <v>694</v>
      </c>
      <c r="D7985" s="191">
        <v>43311</v>
      </c>
      <c r="E7985" s="124" t="s">
        <v>13814</v>
      </c>
      <c r="F7985" s="124" t="s">
        <v>1315</v>
      </c>
      <c r="G7985" s="124">
        <v>179702</v>
      </c>
      <c r="H7985" s="124"/>
      <c r="I7985" s="128" t="s">
        <v>15614</v>
      </c>
      <c r="J7985" s="124"/>
      <c r="K7985" s="124"/>
      <c r="L7985" s="124"/>
      <c r="M7985" s="124"/>
      <c r="N7985" s="193">
        <v>477307.47</v>
      </c>
      <c r="O7985" s="193">
        <v>0</v>
      </c>
      <c r="P7985" s="124" t="s">
        <v>1314</v>
      </c>
    </row>
    <row r="7986" spans="1:16" ht="89.25">
      <c r="A7986" s="257">
        <v>25</v>
      </c>
      <c r="B7986" s="124"/>
      <c r="C7986" s="125" t="s">
        <v>694</v>
      </c>
      <c r="D7986" s="191">
        <v>43311</v>
      </c>
      <c r="E7986" s="124" t="s">
        <v>13814</v>
      </c>
      <c r="F7986" s="124" t="s">
        <v>1315</v>
      </c>
      <c r="G7986" s="124">
        <v>179703</v>
      </c>
      <c r="H7986" s="124"/>
      <c r="I7986" s="128" t="s">
        <v>15615</v>
      </c>
      <c r="J7986" s="124"/>
      <c r="K7986" s="124"/>
      <c r="L7986" s="124"/>
      <c r="M7986" s="124"/>
      <c r="N7986" s="193">
        <v>864010.1</v>
      </c>
      <c r="O7986" s="193">
        <v>0</v>
      </c>
      <c r="P7986" s="124" t="s">
        <v>1314</v>
      </c>
    </row>
    <row r="7987" spans="1:16" ht="89.25">
      <c r="A7987" s="257">
        <v>683</v>
      </c>
      <c r="B7987" s="124"/>
      <c r="C7987" s="125" t="s">
        <v>868</v>
      </c>
      <c r="D7987" s="191">
        <v>43311</v>
      </c>
      <c r="E7987" s="124" t="s">
        <v>13816</v>
      </c>
      <c r="F7987" s="124" t="s">
        <v>15</v>
      </c>
      <c r="G7987" s="124">
        <v>5542</v>
      </c>
      <c r="H7987" s="124"/>
      <c r="I7987" s="128" t="s">
        <v>15616</v>
      </c>
      <c r="J7987" s="124"/>
      <c r="K7987" s="124"/>
      <c r="L7987" s="124"/>
      <c r="M7987" s="124"/>
      <c r="N7987" s="193">
        <v>459.88</v>
      </c>
      <c r="O7987" s="193">
        <v>0</v>
      </c>
      <c r="P7987" s="124" t="s">
        <v>1314</v>
      </c>
    </row>
    <row r="7988" spans="1:16" ht="89.25">
      <c r="A7988" s="257">
        <v>683</v>
      </c>
      <c r="B7988" s="124"/>
      <c r="C7988" s="125" t="s">
        <v>868</v>
      </c>
      <c r="D7988" s="191">
        <v>43311</v>
      </c>
      <c r="E7988" s="124" t="s">
        <v>13817</v>
      </c>
      <c r="F7988" s="124" t="s">
        <v>15</v>
      </c>
      <c r="G7988" s="124">
        <v>5543</v>
      </c>
      <c r="H7988" s="124"/>
      <c r="I7988" s="128" t="s">
        <v>15617</v>
      </c>
      <c r="J7988" s="124"/>
      <c r="K7988" s="124"/>
      <c r="L7988" s="124"/>
      <c r="M7988" s="124"/>
      <c r="N7988" s="193">
        <v>811.8</v>
      </c>
      <c r="O7988" s="193">
        <v>0</v>
      </c>
      <c r="P7988" s="124" t="s">
        <v>1314</v>
      </c>
    </row>
    <row r="7989" spans="1:16" ht="89.25">
      <c r="A7989" s="257">
        <v>683</v>
      </c>
      <c r="B7989" s="124"/>
      <c r="C7989" s="125" t="s">
        <v>868</v>
      </c>
      <c r="D7989" s="191">
        <v>43311</v>
      </c>
      <c r="E7989" s="124" t="s">
        <v>13818</v>
      </c>
      <c r="F7989" s="124" t="s">
        <v>15</v>
      </c>
      <c r="G7989" s="124">
        <v>5540</v>
      </c>
      <c r="H7989" s="124"/>
      <c r="I7989" s="128" t="s">
        <v>15618</v>
      </c>
      <c r="J7989" s="124"/>
      <c r="K7989" s="124"/>
      <c r="L7989" s="124"/>
      <c r="M7989" s="124"/>
      <c r="N7989" s="193">
        <v>1080.0999999999999</v>
      </c>
      <c r="O7989" s="193">
        <v>0</v>
      </c>
      <c r="P7989" s="124" t="s">
        <v>1314</v>
      </c>
    </row>
    <row r="7990" spans="1:16" ht="51">
      <c r="A7990" s="257">
        <v>16</v>
      </c>
      <c r="B7990" s="124"/>
      <c r="C7990" s="125" t="s">
        <v>692</v>
      </c>
      <c r="D7990" s="191">
        <v>43311</v>
      </c>
      <c r="E7990" s="124" t="s">
        <v>13819</v>
      </c>
      <c r="F7990" s="124" t="s">
        <v>15</v>
      </c>
      <c r="G7990" s="124">
        <v>5537</v>
      </c>
      <c r="H7990" s="124"/>
      <c r="I7990" s="128" t="s">
        <v>15619</v>
      </c>
      <c r="J7990" s="124"/>
      <c r="K7990" s="124"/>
      <c r="L7990" s="124"/>
      <c r="M7990" s="124"/>
      <c r="N7990" s="193">
        <v>288.04000000000002</v>
      </c>
      <c r="O7990" s="193">
        <v>0</v>
      </c>
      <c r="P7990" s="124" t="s">
        <v>1314</v>
      </c>
    </row>
    <row r="7991" spans="1:16" ht="51">
      <c r="A7991" s="257">
        <v>16</v>
      </c>
      <c r="B7991" s="124"/>
      <c r="C7991" s="125" t="s">
        <v>692</v>
      </c>
      <c r="D7991" s="191">
        <v>43311</v>
      </c>
      <c r="E7991" s="124" t="s">
        <v>13820</v>
      </c>
      <c r="F7991" s="124" t="s">
        <v>15</v>
      </c>
      <c r="G7991" s="124">
        <v>5539</v>
      </c>
      <c r="H7991" s="124"/>
      <c r="I7991" s="128" t="s">
        <v>15620</v>
      </c>
      <c r="J7991" s="124"/>
      <c r="K7991" s="124"/>
      <c r="L7991" s="124"/>
      <c r="M7991" s="124"/>
      <c r="N7991" s="193">
        <v>275.97000000000003</v>
      </c>
      <c r="O7991" s="193">
        <v>0</v>
      </c>
      <c r="P7991" s="124" t="s">
        <v>1314</v>
      </c>
    </row>
    <row r="7992" spans="1:16" ht="51">
      <c r="A7992" s="257">
        <v>513</v>
      </c>
      <c r="B7992" s="124"/>
      <c r="C7992" s="125" t="s">
        <v>201</v>
      </c>
      <c r="D7992" s="191">
        <v>43311</v>
      </c>
      <c r="E7992" s="124" t="s">
        <v>13821</v>
      </c>
      <c r="F7992" s="124" t="s">
        <v>15</v>
      </c>
      <c r="G7992" s="124">
        <v>796081</v>
      </c>
      <c r="H7992" s="124"/>
      <c r="I7992" s="128" t="s">
        <v>1390</v>
      </c>
      <c r="J7992" s="124"/>
      <c r="K7992" s="124"/>
      <c r="L7992" s="124"/>
      <c r="M7992" s="124"/>
      <c r="N7992" s="193">
        <v>50</v>
      </c>
      <c r="O7992" s="193">
        <v>0</v>
      </c>
      <c r="P7992" s="124" t="s">
        <v>1314</v>
      </c>
    </row>
    <row r="7993" spans="1:16" ht="76.5">
      <c r="A7993" s="257">
        <v>291</v>
      </c>
      <c r="B7993" s="124"/>
      <c r="C7993" s="125" t="s">
        <v>794</v>
      </c>
      <c r="D7993" s="191">
        <v>43311</v>
      </c>
      <c r="E7993" s="124" t="s">
        <v>13822</v>
      </c>
      <c r="F7993" s="124" t="s">
        <v>11</v>
      </c>
      <c r="G7993" s="124">
        <v>796216</v>
      </c>
      <c r="H7993" s="124"/>
      <c r="I7993" s="128" t="s">
        <v>15621</v>
      </c>
      <c r="J7993" s="124"/>
      <c r="K7993" s="124"/>
      <c r="L7993" s="124"/>
      <c r="M7993" s="124"/>
      <c r="N7993" s="193">
        <v>50</v>
      </c>
      <c r="O7993" s="193">
        <v>0</v>
      </c>
      <c r="P7993" s="124" t="s">
        <v>1314</v>
      </c>
    </row>
    <row r="7994" spans="1:16" ht="76.5">
      <c r="A7994" s="257">
        <v>573</v>
      </c>
      <c r="B7994" s="124"/>
      <c r="C7994" s="125" t="s">
        <v>849</v>
      </c>
      <c r="D7994" s="191">
        <v>43311</v>
      </c>
      <c r="E7994" s="124" t="s">
        <v>13823</v>
      </c>
      <c r="F7994" s="124" t="s">
        <v>11</v>
      </c>
      <c r="G7994" s="124">
        <v>928490</v>
      </c>
      <c r="H7994" s="124"/>
      <c r="I7994" s="128" t="s">
        <v>15622</v>
      </c>
      <c r="J7994" s="124"/>
      <c r="K7994" s="124"/>
      <c r="L7994" s="124"/>
      <c r="M7994" s="124"/>
      <c r="N7994" s="193">
        <v>50</v>
      </c>
      <c r="O7994" s="193">
        <v>0</v>
      </c>
      <c r="P7994" s="124" t="s">
        <v>1314</v>
      </c>
    </row>
    <row r="7995" spans="1:16" ht="76.5">
      <c r="A7995" s="257">
        <v>513</v>
      </c>
      <c r="B7995" s="124"/>
      <c r="C7995" s="125" t="s">
        <v>201</v>
      </c>
      <c r="D7995" s="191">
        <v>43311</v>
      </c>
      <c r="E7995" s="124" t="s">
        <v>13824</v>
      </c>
      <c r="F7995" s="124" t="s">
        <v>11</v>
      </c>
      <c r="G7995" s="124">
        <v>928499</v>
      </c>
      <c r="H7995" s="124"/>
      <c r="I7995" s="128" t="s">
        <v>15623</v>
      </c>
      <c r="J7995" s="124"/>
      <c r="K7995" s="124"/>
      <c r="L7995" s="124"/>
      <c r="M7995" s="124"/>
      <c r="N7995" s="193">
        <v>4591.8</v>
      </c>
      <c r="O7995" s="193">
        <v>0</v>
      </c>
      <c r="P7995" s="124" t="s">
        <v>1314</v>
      </c>
    </row>
    <row r="7996" spans="1:16" ht="63.75">
      <c r="A7996" s="257">
        <v>117</v>
      </c>
      <c r="B7996" s="124"/>
      <c r="C7996" s="125" t="s">
        <v>722</v>
      </c>
      <c r="D7996" s="191">
        <v>43311</v>
      </c>
      <c r="E7996" s="124" t="s">
        <v>13825</v>
      </c>
      <c r="F7996" s="124" t="s">
        <v>11</v>
      </c>
      <c r="G7996" s="124">
        <v>928501</v>
      </c>
      <c r="H7996" s="124"/>
      <c r="I7996" s="128" t="s">
        <v>15624</v>
      </c>
      <c r="J7996" s="124"/>
      <c r="K7996" s="124"/>
      <c r="L7996" s="124"/>
      <c r="M7996" s="124"/>
      <c r="N7996" s="193">
        <v>50</v>
      </c>
      <c r="O7996" s="193">
        <v>0</v>
      </c>
      <c r="P7996" s="124" t="s">
        <v>1314</v>
      </c>
    </row>
    <row r="7997" spans="1:16" ht="51">
      <c r="A7997" s="257">
        <v>117</v>
      </c>
      <c r="B7997" s="124"/>
      <c r="C7997" s="125" t="s">
        <v>722</v>
      </c>
      <c r="D7997" s="191">
        <v>43311</v>
      </c>
      <c r="E7997" s="124" t="s">
        <v>13826</v>
      </c>
      <c r="F7997" s="124" t="s">
        <v>11</v>
      </c>
      <c r="G7997" s="124">
        <v>928527</v>
      </c>
      <c r="H7997" s="124"/>
      <c r="I7997" s="128" t="s">
        <v>15625</v>
      </c>
      <c r="J7997" s="124"/>
      <c r="K7997" s="124"/>
      <c r="L7997" s="124"/>
      <c r="M7997" s="124"/>
      <c r="N7997" s="193">
        <v>50</v>
      </c>
      <c r="O7997" s="193">
        <v>0</v>
      </c>
      <c r="P7997" s="124" t="s">
        <v>1314</v>
      </c>
    </row>
    <row r="7998" spans="1:16" ht="76.5">
      <c r="A7998" s="257">
        <v>25</v>
      </c>
      <c r="B7998" s="124"/>
      <c r="C7998" s="125" t="s">
        <v>694</v>
      </c>
      <c r="D7998" s="191">
        <v>43311</v>
      </c>
      <c r="E7998" s="124" t="s">
        <v>13814</v>
      </c>
      <c r="F7998" s="124" t="s">
        <v>1315</v>
      </c>
      <c r="G7998" s="124">
        <v>179700</v>
      </c>
      <c r="H7998" s="124"/>
      <c r="I7998" s="128" t="s">
        <v>15626</v>
      </c>
      <c r="J7998" s="124"/>
      <c r="K7998" s="124"/>
      <c r="L7998" s="124"/>
      <c r="M7998" s="124"/>
      <c r="N7998" s="193">
        <v>793019.86</v>
      </c>
      <c r="O7998" s="193">
        <v>0</v>
      </c>
      <c r="P7998" s="124" t="s">
        <v>1314</v>
      </c>
    </row>
    <row r="7999" spans="1:16" ht="51">
      <c r="A7999" s="257">
        <v>585</v>
      </c>
      <c r="B7999" s="124"/>
      <c r="C7999" s="125" t="s">
        <v>221</v>
      </c>
      <c r="D7999" s="191">
        <v>43311</v>
      </c>
      <c r="E7999" s="124" t="s">
        <v>13827</v>
      </c>
      <c r="F7999" s="124" t="s">
        <v>6</v>
      </c>
      <c r="G7999" s="124">
        <v>928539</v>
      </c>
      <c r="H7999" s="124"/>
      <c r="I7999" s="128" t="s">
        <v>15627</v>
      </c>
      <c r="J7999" s="124"/>
      <c r="K7999" s="124"/>
      <c r="L7999" s="124"/>
      <c r="M7999" s="124"/>
      <c r="N7999" s="193">
        <v>0</v>
      </c>
      <c r="O7999" s="193">
        <v>1546.74</v>
      </c>
      <c r="P7999" s="124" t="s">
        <v>1314</v>
      </c>
    </row>
    <row r="8000" spans="1:16" ht="51">
      <c r="A8000" s="257">
        <v>513</v>
      </c>
      <c r="B8000" s="124"/>
      <c r="C8000" s="125" t="s">
        <v>201</v>
      </c>
      <c r="D8000" s="191">
        <v>43311</v>
      </c>
      <c r="E8000" s="124" t="s">
        <v>13828</v>
      </c>
      <c r="F8000" s="124" t="s">
        <v>15</v>
      </c>
      <c r="G8000" s="124">
        <v>796220</v>
      </c>
      <c r="H8000" s="124"/>
      <c r="I8000" s="128" t="s">
        <v>15628</v>
      </c>
      <c r="J8000" s="124"/>
      <c r="K8000" s="124"/>
      <c r="L8000" s="124"/>
      <c r="M8000" s="124"/>
      <c r="N8000" s="193">
        <v>50</v>
      </c>
      <c r="O8000" s="193">
        <v>0</v>
      </c>
      <c r="P8000" s="124" t="s">
        <v>1314</v>
      </c>
    </row>
    <row r="8001" spans="1:16" ht="51">
      <c r="A8001" s="257">
        <v>513</v>
      </c>
      <c r="B8001" s="124"/>
      <c r="C8001" s="125" t="s">
        <v>201</v>
      </c>
      <c r="D8001" s="191">
        <v>43311</v>
      </c>
      <c r="E8001" s="124" t="s">
        <v>13829</v>
      </c>
      <c r="F8001" s="124" t="s">
        <v>15</v>
      </c>
      <c r="G8001" s="124">
        <v>796224</v>
      </c>
      <c r="H8001" s="124"/>
      <c r="I8001" s="128" t="s">
        <v>15629</v>
      </c>
      <c r="J8001" s="124"/>
      <c r="K8001" s="124"/>
      <c r="L8001" s="124"/>
      <c r="M8001" s="124"/>
      <c r="N8001" s="193">
        <v>50</v>
      </c>
      <c r="O8001" s="193">
        <v>0</v>
      </c>
      <c r="P8001" s="124" t="s">
        <v>1314</v>
      </c>
    </row>
    <row r="8002" spans="1:16" ht="63.75">
      <c r="A8002" s="257">
        <v>287</v>
      </c>
      <c r="B8002" s="124"/>
      <c r="C8002" s="125" t="s">
        <v>790</v>
      </c>
      <c r="D8002" s="191">
        <v>43311</v>
      </c>
      <c r="E8002" s="124" t="s">
        <v>13830</v>
      </c>
      <c r="F8002" s="124" t="s">
        <v>11</v>
      </c>
      <c r="G8002" s="124">
        <v>796229</v>
      </c>
      <c r="H8002" s="124"/>
      <c r="I8002" s="128" t="s">
        <v>15630</v>
      </c>
      <c r="J8002" s="124"/>
      <c r="K8002" s="124"/>
      <c r="L8002" s="124"/>
      <c r="M8002" s="124"/>
      <c r="N8002" s="193">
        <v>50</v>
      </c>
      <c r="O8002" s="193">
        <v>0</v>
      </c>
      <c r="P8002" s="124" t="s">
        <v>1314</v>
      </c>
    </row>
    <row r="8003" spans="1:16" ht="63.75">
      <c r="A8003" s="257">
        <v>585</v>
      </c>
      <c r="B8003" s="124"/>
      <c r="C8003" s="125" t="s">
        <v>221</v>
      </c>
      <c r="D8003" s="191">
        <v>43311</v>
      </c>
      <c r="E8003" s="124" t="s">
        <v>13831</v>
      </c>
      <c r="F8003" s="124" t="s">
        <v>11</v>
      </c>
      <c r="G8003" s="124">
        <v>928539</v>
      </c>
      <c r="H8003" s="124"/>
      <c r="I8003" s="128" t="s">
        <v>15631</v>
      </c>
      <c r="J8003" s="124"/>
      <c r="K8003" s="124"/>
      <c r="L8003" s="124"/>
      <c r="M8003" s="124"/>
      <c r="N8003" s="193">
        <v>50</v>
      </c>
      <c r="O8003" s="193">
        <v>0</v>
      </c>
      <c r="P8003" s="124" t="s">
        <v>1314</v>
      </c>
    </row>
    <row r="8004" spans="1:16" ht="76.5">
      <c r="A8004" s="257">
        <v>373</v>
      </c>
      <c r="B8004" s="124"/>
      <c r="C8004" s="125" t="s">
        <v>1269</v>
      </c>
      <c r="D8004" s="191">
        <v>43311</v>
      </c>
      <c r="E8004" s="124" t="s">
        <v>13832</v>
      </c>
      <c r="F8004" s="124" t="s">
        <v>1315</v>
      </c>
      <c r="G8004" s="124">
        <v>179744</v>
      </c>
      <c r="H8004" s="124"/>
      <c r="I8004" s="128" t="s">
        <v>15632</v>
      </c>
      <c r="J8004" s="124"/>
      <c r="K8004" s="124"/>
      <c r="L8004" s="124"/>
      <c r="M8004" s="124"/>
      <c r="N8004" s="193">
        <v>0</v>
      </c>
      <c r="O8004" s="193">
        <v>12445216.57</v>
      </c>
      <c r="P8004" s="124" t="s">
        <v>1314</v>
      </c>
    </row>
    <row r="8005" spans="1:16" ht="76.5">
      <c r="A8005" s="257" t="s">
        <v>620</v>
      </c>
      <c r="B8005" s="124"/>
      <c r="C8005" s="125" t="s">
        <v>714</v>
      </c>
      <c r="D8005" s="191">
        <v>43311</v>
      </c>
      <c r="E8005" s="124" t="s">
        <v>13833</v>
      </c>
      <c r="F8005" s="124" t="s">
        <v>6</v>
      </c>
      <c r="G8005" s="124">
        <v>1003840</v>
      </c>
      <c r="H8005" s="124"/>
      <c r="I8005" s="128" t="s">
        <v>15633</v>
      </c>
      <c r="J8005" s="124"/>
      <c r="K8005" s="124"/>
      <c r="L8005" s="124"/>
      <c r="M8005" s="124"/>
      <c r="N8005" s="193">
        <v>0</v>
      </c>
      <c r="O8005" s="193">
        <v>140000</v>
      </c>
      <c r="P8005" s="124" t="s">
        <v>1314</v>
      </c>
    </row>
    <row r="8006" spans="1:16" ht="76.5">
      <c r="A8006" s="257">
        <v>25</v>
      </c>
      <c r="B8006" s="124"/>
      <c r="C8006" s="125" t="s">
        <v>694</v>
      </c>
      <c r="D8006" s="191">
        <v>43311</v>
      </c>
      <c r="E8006" s="124" t="s">
        <v>13834</v>
      </c>
      <c r="F8006" s="124" t="s">
        <v>1315</v>
      </c>
      <c r="G8006" s="124">
        <v>179713</v>
      </c>
      <c r="H8006" s="124"/>
      <c r="I8006" s="128" t="s">
        <v>15634</v>
      </c>
      <c r="J8006" s="124"/>
      <c r="K8006" s="124"/>
      <c r="L8006" s="124"/>
      <c r="M8006" s="124"/>
      <c r="N8006" s="193">
        <v>432332.91</v>
      </c>
      <c r="O8006" s="193">
        <v>0</v>
      </c>
      <c r="P8006" s="124" t="s">
        <v>1314</v>
      </c>
    </row>
    <row r="8007" spans="1:16" ht="76.5">
      <c r="A8007" s="257">
        <v>25</v>
      </c>
      <c r="B8007" s="124"/>
      <c r="C8007" s="125" t="s">
        <v>694</v>
      </c>
      <c r="D8007" s="191">
        <v>43311</v>
      </c>
      <c r="E8007" s="124" t="s">
        <v>13834</v>
      </c>
      <c r="F8007" s="124" t="s">
        <v>1315</v>
      </c>
      <c r="G8007" s="124">
        <v>179714</v>
      </c>
      <c r="H8007" s="124"/>
      <c r="I8007" s="128" t="s">
        <v>15635</v>
      </c>
      <c r="J8007" s="124"/>
      <c r="K8007" s="124"/>
      <c r="L8007" s="124"/>
      <c r="M8007" s="124"/>
      <c r="N8007" s="193">
        <v>385465.92</v>
      </c>
      <c r="O8007" s="193">
        <v>0</v>
      </c>
      <c r="P8007" s="124" t="s">
        <v>1314</v>
      </c>
    </row>
    <row r="8008" spans="1:16" ht="76.5">
      <c r="A8008" s="257">
        <v>25</v>
      </c>
      <c r="B8008" s="124"/>
      <c r="C8008" s="125" t="s">
        <v>694</v>
      </c>
      <c r="D8008" s="191">
        <v>43311</v>
      </c>
      <c r="E8008" s="124" t="s">
        <v>13834</v>
      </c>
      <c r="F8008" s="124" t="s">
        <v>1315</v>
      </c>
      <c r="G8008" s="124">
        <v>179715</v>
      </c>
      <c r="H8008" s="124"/>
      <c r="I8008" s="128" t="s">
        <v>15636</v>
      </c>
      <c r="J8008" s="124"/>
      <c r="K8008" s="124"/>
      <c r="L8008" s="124"/>
      <c r="M8008" s="124"/>
      <c r="N8008" s="193">
        <v>54966.52</v>
      </c>
      <c r="O8008" s="193">
        <v>0</v>
      </c>
      <c r="P8008" s="124" t="s">
        <v>1314</v>
      </c>
    </row>
    <row r="8009" spans="1:16" ht="76.5">
      <c r="A8009" s="257">
        <v>25</v>
      </c>
      <c r="B8009" s="124"/>
      <c r="C8009" s="125" t="s">
        <v>694</v>
      </c>
      <c r="D8009" s="191">
        <v>43311</v>
      </c>
      <c r="E8009" s="124" t="s">
        <v>13834</v>
      </c>
      <c r="F8009" s="124" t="s">
        <v>1315</v>
      </c>
      <c r="G8009" s="124">
        <v>179727</v>
      </c>
      <c r="H8009" s="124"/>
      <c r="I8009" s="128" t="s">
        <v>15637</v>
      </c>
      <c r="J8009" s="124"/>
      <c r="K8009" s="124"/>
      <c r="L8009" s="124"/>
      <c r="M8009" s="124"/>
      <c r="N8009" s="193">
        <v>782727.29</v>
      </c>
      <c r="O8009" s="193">
        <v>0</v>
      </c>
      <c r="P8009" s="124" t="s">
        <v>1314</v>
      </c>
    </row>
    <row r="8010" spans="1:16" ht="76.5">
      <c r="A8010" s="257">
        <v>25</v>
      </c>
      <c r="B8010" s="124"/>
      <c r="C8010" s="125" t="s">
        <v>694</v>
      </c>
      <c r="D8010" s="191">
        <v>43311</v>
      </c>
      <c r="E8010" s="124" t="s">
        <v>13834</v>
      </c>
      <c r="F8010" s="124" t="s">
        <v>1315</v>
      </c>
      <c r="G8010" s="124">
        <v>179710</v>
      </c>
      <c r="H8010" s="124"/>
      <c r="I8010" s="128" t="s">
        <v>15638</v>
      </c>
      <c r="J8010" s="124"/>
      <c r="K8010" s="124"/>
      <c r="L8010" s="124"/>
      <c r="M8010" s="124"/>
      <c r="N8010" s="193">
        <v>375050.48</v>
      </c>
      <c r="O8010" s="193">
        <v>0</v>
      </c>
      <c r="P8010" s="124" t="s">
        <v>1314</v>
      </c>
    </row>
    <row r="8011" spans="1:16" ht="76.5">
      <c r="A8011" s="257">
        <v>25</v>
      </c>
      <c r="B8011" s="124"/>
      <c r="C8011" s="125" t="s">
        <v>694</v>
      </c>
      <c r="D8011" s="191">
        <v>43311</v>
      </c>
      <c r="E8011" s="124" t="s">
        <v>13834</v>
      </c>
      <c r="F8011" s="124" t="s">
        <v>1315</v>
      </c>
      <c r="G8011" s="124">
        <v>179728</v>
      </c>
      <c r="H8011" s="124"/>
      <c r="I8011" s="128" t="s">
        <v>15639</v>
      </c>
      <c r="J8011" s="124"/>
      <c r="K8011" s="124"/>
      <c r="L8011" s="124"/>
      <c r="M8011" s="124"/>
      <c r="N8011" s="193">
        <v>176923.85</v>
      </c>
      <c r="O8011" s="193">
        <v>0</v>
      </c>
      <c r="P8011" s="124" t="s">
        <v>1314</v>
      </c>
    </row>
    <row r="8012" spans="1:16" ht="76.5">
      <c r="A8012" s="257">
        <v>25</v>
      </c>
      <c r="B8012" s="124"/>
      <c r="C8012" s="125" t="s">
        <v>694</v>
      </c>
      <c r="D8012" s="191">
        <v>43311</v>
      </c>
      <c r="E8012" s="124" t="s">
        <v>13834</v>
      </c>
      <c r="F8012" s="124" t="s">
        <v>1315</v>
      </c>
      <c r="G8012" s="124">
        <v>179731</v>
      </c>
      <c r="H8012" s="124"/>
      <c r="I8012" s="128" t="s">
        <v>15640</v>
      </c>
      <c r="J8012" s="124"/>
      <c r="K8012" s="124"/>
      <c r="L8012" s="124"/>
      <c r="M8012" s="124"/>
      <c r="N8012" s="193">
        <v>431190.44</v>
      </c>
      <c r="O8012" s="193">
        <v>0</v>
      </c>
      <c r="P8012" s="124" t="s">
        <v>1314</v>
      </c>
    </row>
    <row r="8013" spans="1:16" ht="76.5">
      <c r="A8013" s="257">
        <v>25</v>
      </c>
      <c r="B8013" s="124"/>
      <c r="C8013" s="125" t="s">
        <v>694</v>
      </c>
      <c r="D8013" s="191">
        <v>43311</v>
      </c>
      <c r="E8013" s="124" t="s">
        <v>13834</v>
      </c>
      <c r="F8013" s="124" t="s">
        <v>1315</v>
      </c>
      <c r="G8013" s="124">
        <v>179711</v>
      </c>
      <c r="H8013" s="124"/>
      <c r="I8013" s="128" t="s">
        <v>15641</v>
      </c>
      <c r="J8013" s="124"/>
      <c r="K8013" s="124"/>
      <c r="L8013" s="124"/>
      <c r="M8013" s="124"/>
      <c r="N8013" s="193">
        <v>456373.2</v>
      </c>
      <c r="O8013" s="193">
        <v>0</v>
      </c>
      <c r="P8013" s="124" t="s">
        <v>1314</v>
      </c>
    </row>
    <row r="8014" spans="1:16" ht="76.5">
      <c r="A8014" s="257">
        <v>25</v>
      </c>
      <c r="B8014" s="124"/>
      <c r="C8014" s="125" t="s">
        <v>694</v>
      </c>
      <c r="D8014" s="191">
        <v>43311</v>
      </c>
      <c r="E8014" s="124" t="s">
        <v>13834</v>
      </c>
      <c r="F8014" s="124" t="s">
        <v>1315</v>
      </c>
      <c r="G8014" s="124">
        <v>179734</v>
      </c>
      <c r="H8014" s="124"/>
      <c r="I8014" s="128" t="s">
        <v>15642</v>
      </c>
      <c r="J8014" s="124"/>
      <c r="K8014" s="124"/>
      <c r="L8014" s="124"/>
      <c r="M8014" s="124"/>
      <c r="N8014" s="193">
        <v>316338.58</v>
      </c>
      <c r="O8014" s="193">
        <v>0</v>
      </c>
      <c r="P8014" s="124" t="s">
        <v>1314</v>
      </c>
    </row>
    <row r="8015" spans="1:16" ht="89.25">
      <c r="A8015" s="257">
        <v>25</v>
      </c>
      <c r="B8015" s="124"/>
      <c r="C8015" s="125" t="s">
        <v>694</v>
      </c>
      <c r="D8015" s="191">
        <v>43311</v>
      </c>
      <c r="E8015" s="124" t="s">
        <v>13834</v>
      </c>
      <c r="F8015" s="124" t="s">
        <v>1315</v>
      </c>
      <c r="G8015" s="124">
        <v>179712</v>
      </c>
      <c r="H8015" s="124"/>
      <c r="I8015" s="128" t="s">
        <v>15643</v>
      </c>
      <c r="J8015" s="124"/>
      <c r="K8015" s="124"/>
      <c r="L8015" s="124"/>
      <c r="M8015" s="124"/>
      <c r="N8015" s="193">
        <v>201469.33</v>
      </c>
      <c r="O8015" s="193">
        <v>0</v>
      </c>
      <c r="P8015" s="124" t="s">
        <v>1314</v>
      </c>
    </row>
    <row r="8016" spans="1:16" ht="76.5">
      <c r="A8016" s="257">
        <v>25</v>
      </c>
      <c r="B8016" s="124"/>
      <c r="C8016" s="125" t="s">
        <v>694</v>
      </c>
      <c r="D8016" s="191">
        <v>43311</v>
      </c>
      <c r="E8016" s="124" t="s">
        <v>13834</v>
      </c>
      <c r="F8016" s="124" t="s">
        <v>1315</v>
      </c>
      <c r="G8016" s="124">
        <v>179730</v>
      </c>
      <c r="H8016" s="124"/>
      <c r="I8016" s="128" t="s">
        <v>15644</v>
      </c>
      <c r="J8016" s="124"/>
      <c r="K8016" s="124"/>
      <c r="L8016" s="124"/>
      <c r="M8016" s="124"/>
      <c r="N8016" s="193">
        <v>285597.43</v>
      </c>
      <c r="O8016" s="193">
        <v>0</v>
      </c>
      <c r="P8016" s="124" t="s">
        <v>1314</v>
      </c>
    </row>
    <row r="8017" spans="1:16" ht="76.5">
      <c r="A8017" s="257">
        <v>25</v>
      </c>
      <c r="B8017" s="124"/>
      <c r="C8017" s="125" t="s">
        <v>694</v>
      </c>
      <c r="D8017" s="191">
        <v>43311</v>
      </c>
      <c r="E8017" s="124" t="s">
        <v>13834</v>
      </c>
      <c r="F8017" s="124" t="s">
        <v>1315</v>
      </c>
      <c r="G8017" s="124">
        <v>179735</v>
      </c>
      <c r="H8017" s="124"/>
      <c r="I8017" s="128" t="s">
        <v>15645</v>
      </c>
      <c r="J8017" s="124"/>
      <c r="K8017" s="124"/>
      <c r="L8017" s="124"/>
      <c r="M8017" s="124"/>
      <c r="N8017" s="193">
        <v>226575.48</v>
      </c>
      <c r="O8017" s="193">
        <v>0</v>
      </c>
      <c r="P8017" s="124" t="s">
        <v>1314</v>
      </c>
    </row>
    <row r="8018" spans="1:16" ht="38.25">
      <c r="A8018" s="257">
        <v>253</v>
      </c>
      <c r="B8018" s="124"/>
      <c r="C8018" s="125" t="s">
        <v>778</v>
      </c>
      <c r="D8018" s="191">
        <v>43312</v>
      </c>
      <c r="E8018" s="124" t="s">
        <v>13835</v>
      </c>
      <c r="F8018" s="124" t="s">
        <v>3</v>
      </c>
      <c r="G8018" s="124">
        <v>1644567</v>
      </c>
      <c r="H8018" s="124"/>
      <c r="I8018" s="128" t="s">
        <v>15646</v>
      </c>
      <c r="J8018" s="124"/>
      <c r="K8018" s="124"/>
      <c r="L8018" s="124"/>
      <c r="M8018" s="124"/>
      <c r="N8018" s="193">
        <v>0</v>
      </c>
      <c r="O8018" s="193">
        <v>1044.29</v>
      </c>
      <c r="P8018" s="124" t="s">
        <v>1314</v>
      </c>
    </row>
    <row r="8019" spans="1:16" ht="51">
      <c r="A8019" s="257">
        <v>41</v>
      </c>
      <c r="B8019" s="124"/>
      <c r="C8019" s="125" t="s">
        <v>697</v>
      </c>
      <c r="D8019" s="191">
        <v>43312</v>
      </c>
      <c r="E8019" s="124" t="s">
        <v>13836</v>
      </c>
      <c r="F8019" s="124" t="s">
        <v>3</v>
      </c>
      <c r="G8019" s="124">
        <v>1644576</v>
      </c>
      <c r="H8019" s="124"/>
      <c r="I8019" s="128" t="s">
        <v>15647</v>
      </c>
      <c r="J8019" s="124"/>
      <c r="K8019" s="124"/>
      <c r="L8019" s="124"/>
      <c r="M8019" s="124"/>
      <c r="N8019" s="193">
        <v>0</v>
      </c>
      <c r="O8019" s="193">
        <v>40</v>
      </c>
      <c r="P8019" s="124" t="s">
        <v>1314</v>
      </c>
    </row>
    <row r="8020" spans="1:16" ht="51">
      <c r="A8020" s="257">
        <v>234</v>
      </c>
      <c r="B8020" s="124"/>
      <c r="C8020" s="125" t="s">
        <v>124</v>
      </c>
      <c r="D8020" s="191">
        <v>43312</v>
      </c>
      <c r="E8020" s="124" t="s">
        <v>13837</v>
      </c>
      <c r="F8020" s="124" t="s">
        <v>3</v>
      </c>
      <c r="G8020" s="124">
        <v>1644583</v>
      </c>
      <c r="H8020" s="124"/>
      <c r="I8020" s="128" t="s">
        <v>15648</v>
      </c>
      <c r="J8020" s="124"/>
      <c r="K8020" s="124"/>
      <c r="L8020" s="124"/>
      <c r="M8020" s="124"/>
      <c r="N8020" s="193">
        <v>0</v>
      </c>
      <c r="O8020" s="193">
        <v>55.5</v>
      </c>
      <c r="P8020" s="124" t="s">
        <v>1314</v>
      </c>
    </row>
    <row r="8021" spans="1:16" ht="51">
      <c r="A8021" s="257" t="s">
        <v>619</v>
      </c>
      <c r="B8021" s="124"/>
      <c r="C8021" s="125" t="s">
        <v>713</v>
      </c>
      <c r="D8021" s="191">
        <v>43312</v>
      </c>
      <c r="E8021" s="124" t="s">
        <v>13838</v>
      </c>
      <c r="F8021" s="124" t="s">
        <v>3</v>
      </c>
      <c r="G8021" s="124">
        <v>1644783</v>
      </c>
      <c r="H8021" s="124"/>
      <c r="I8021" s="128" t="s">
        <v>15649</v>
      </c>
      <c r="J8021" s="124"/>
      <c r="K8021" s="124"/>
      <c r="L8021" s="124"/>
      <c r="M8021" s="124"/>
      <c r="N8021" s="193">
        <v>0</v>
      </c>
      <c r="O8021" s="193">
        <v>321</v>
      </c>
      <c r="P8021" s="124" t="s">
        <v>1314</v>
      </c>
    </row>
    <row r="8022" spans="1:16" ht="51">
      <c r="A8022" s="257" t="s">
        <v>619</v>
      </c>
      <c r="B8022" s="124"/>
      <c r="C8022" s="125" t="s">
        <v>713</v>
      </c>
      <c r="D8022" s="191">
        <v>43312</v>
      </c>
      <c r="E8022" s="124" t="s">
        <v>13839</v>
      </c>
      <c r="F8022" s="124" t="s">
        <v>3</v>
      </c>
      <c r="G8022" s="124">
        <v>1644786</v>
      </c>
      <c r="H8022" s="124"/>
      <c r="I8022" s="128" t="s">
        <v>15650</v>
      </c>
      <c r="J8022" s="124"/>
      <c r="K8022" s="124"/>
      <c r="L8022" s="124"/>
      <c r="M8022" s="124"/>
      <c r="N8022" s="193">
        <v>0</v>
      </c>
      <c r="O8022" s="193">
        <v>1576.6000000000001</v>
      </c>
      <c r="P8022" s="124" t="s">
        <v>1314</v>
      </c>
    </row>
    <row r="8023" spans="1:16" ht="38.25">
      <c r="A8023" s="257">
        <v>234</v>
      </c>
      <c r="B8023" s="124"/>
      <c r="C8023" s="125" t="s">
        <v>124</v>
      </c>
      <c r="D8023" s="191">
        <v>43312</v>
      </c>
      <c r="E8023" s="124" t="s">
        <v>13840</v>
      </c>
      <c r="F8023" s="124" t="s">
        <v>3</v>
      </c>
      <c r="G8023" s="124">
        <v>1644792</v>
      </c>
      <c r="H8023" s="124"/>
      <c r="I8023" s="128" t="s">
        <v>15651</v>
      </c>
      <c r="J8023" s="124"/>
      <c r="K8023" s="124"/>
      <c r="L8023" s="124"/>
      <c r="M8023" s="124"/>
      <c r="N8023" s="193">
        <v>0</v>
      </c>
      <c r="O8023" s="193">
        <v>200</v>
      </c>
      <c r="P8023" s="124" t="s">
        <v>1314</v>
      </c>
    </row>
    <row r="8024" spans="1:16" ht="51">
      <c r="A8024" s="257" t="s">
        <v>619</v>
      </c>
      <c r="B8024" s="124"/>
      <c r="C8024" s="125" t="s">
        <v>713</v>
      </c>
      <c r="D8024" s="191">
        <v>43312</v>
      </c>
      <c r="E8024" s="124" t="s">
        <v>13841</v>
      </c>
      <c r="F8024" s="124" t="s">
        <v>3</v>
      </c>
      <c r="G8024" s="124">
        <v>1644793</v>
      </c>
      <c r="H8024" s="124"/>
      <c r="I8024" s="128" t="s">
        <v>15652</v>
      </c>
      <c r="J8024" s="124"/>
      <c r="K8024" s="124"/>
      <c r="L8024" s="124"/>
      <c r="M8024" s="124"/>
      <c r="N8024" s="193">
        <v>0</v>
      </c>
      <c r="O8024" s="193">
        <v>60</v>
      </c>
      <c r="P8024" s="124" t="s">
        <v>1314</v>
      </c>
    </row>
    <row r="8025" spans="1:16" ht="51">
      <c r="A8025" s="257" t="s">
        <v>619</v>
      </c>
      <c r="B8025" s="124"/>
      <c r="C8025" s="125" t="s">
        <v>713</v>
      </c>
      <c r="D8025" s="191">
        <v>43312</v>
      </c>
      <c r="E8025" s="124" t="s">
        <v>13842</v>
      </c>
      <c r="F8025" s="124" t="s">
        <v>3</v>
      </c>
      <c r="G8025" s="124">
        <v>1644795</v>
      </c>
      <c r="H8025" s="124"/>
      <c r="I8025" s="128" t="s">
        <v>15653</v>
      </c>
      <c r="J8025" s="124"/>
      <c r="K8025" s="124"/>
      <c r="L8025" s="124"/>
      <c r="M8025" s="124"/>
      <c r="N8025" s="193">
        <v>0</v>
      </c>
      <c r="O8025" s="193">
        <v>100</v>
      </c>
      <c r="P8025" s="124" t="s">
        <v>1314</v>
      </c>
    </row>
    <row r="8026" spans="1:16" ht="38.25">
      <c r="A8026" s="257">
        <v>373</v>
      </c>
      <c r="B8026" s="124"/>
      <c r="C8026" s="125" t="s">
        <v>1269</v>
      </c>
      <c r="D8026" s="191">
        <v>43312</v>
      </c>
      <c r="E8026" s="124" t="s">
        <v>13843</v>
      </c>
      <c r="F8026" s="124" t="s">
        <v>3</v>
      </c>
      <c r="G8026" s="124">
        <v>1644796</v>
      </c>
      <c r="H8026" s="124"/>
      <c r="I8026" s="128" t="s">
        <v>15654</v>
      </c>
      <c r="J8026" s="124"/>
      <c r="K8026" s="124"/>
      <c r="L8026" s="124"/>
      <c r="M8026" s="124"/>
      <c r="N8026" s="193">
        <v>0</v>
      </c>
      <c r="O8026" s="193">
        <v>162.36000000000001</v>
      </c>
      <c r="P8026" s="124" t="s">
        <v>1314</v>
      </c>
    </row>
    <row r="8027" spans="1:16" ht="51">
      <c r="A8027" s="257" t="s">
        <v>619</v>
      </c>
      <c r="B8027" s="124"/>
      <c r="C8027" s="125" t="s">
        <v>713</v>
      </c>
      <c r="D8027" s="191">
        <v>43312</v>
      </c>
      <c r="E8027" s="124" t="s">
        <v>13844</v>
      </c>
      <c r="F8027" s="124" t="s">
        <v>3</v>
      </c>
      <c r="G8027" s="124">
        <v>1644797</v>
      </c>
      <c r="H8027" s="124"/>
      <c r="I8027" s="128" t="s">
        <v>15655</v>
      </c>
      <c r="J8027" s="124"/>
      <c r="K8027" s="124"/>
      <c r="L8027" s="124"/>
      <c r="M8027" s="124"/>
      <c r="N8027" s="193">
        <v>0</v>
      </c>
      <c r="O8027" s="193">
        <v>50</v>
      </c>
      <c r="P8027" s="124" t="s">
        <v>1314</v>
      </c>
    </row>
    <row r="8028" spans="1:16" ht="51">
      <c r="A8028" s="257">
        <v>86</v>
      </c>
      <c r="B8028" s="124"/>
      <c r="C8028" s="125" t="s">
        <v>710</v>
      </c>
      <c r="D8028" s="191">
        <v>43312</v>
      </c>
      <c r="E8028" s="124" t="s">
        <v>13845</v>
      </c>
      <c r="F8028" s="124" t="s">
        <v>3</v>
      </c>
      <c r="G8028" s="124">
        <v>1644803</v>
      </c>
      <c r="H8028" s="124"/>
      <c r="I8028" s="128" t="s">
        <v>15656</v>
      </c>
      <c r="J8028" s="124"/>
      <c r="K8028" s="124"/>
      <c r="L8028" s="124"/>
      <c r="M8028" s="124"/>
      <c r="N8028" s="193">
        <v>0</v>
      </c>
      <c r="O8028" s="193">
        <v>11275.2</v>
      </c>
      <c r="P8028" s="124" t="s">
        <v>1314</v>
      </c>
    </row>
    <row r="8029" spans="1:16" ht="38.25">
      <c r="A8029" s="257">
        <v>16</v>
      </c>
      <c r="B8029" s="124"/>
      <c r="C8029" s="125" t="s">
        <v>692</v>
      </c>
      <c r="D8029" s="191">
        <v>43312</v>
      </c>
      <c r="E8029" s="124" t="s">
        <v>13846</v>
      </c>
      <c r="F8029" s="124" t="s">
        <v>3</v>
      </c>
      <c r="G8029" s="124">
        <v>1644810</v>
      </c>
      <c r="H8029" s="124"/>
      <c r="I8029" s="128" t="s">
        <v>15657</v>
      </c>
      <c r="J8029" s="124"/>
      <c r="K8029" s="124"/>
      <c r="L8029" s="124"/>
      <c r="M8029" s="124"/>
      <c r="N8029" s="193">
        <v>0</v>
      </c>
      <c r="O8029" s="193">
        <v>3740</v>
      </c>
      <c r="P8029" s="124" t="s">
        <v>1314</v>
      </c>
    </row>
    <row r="8030" spans="1:16" ht="51">
      <c r="A8030" s="257">
        <v>46</v>
      </c>
      <c r="B8030" s="124"/>
      <c r="C8030" s="125" t="s">
        <v>698</v>
      </c>
      <c r="D8030" s="191">
        <v>43312</v>
      </c>
      <c r="E8030" s="124" t="s">
        <v>13847</v>
      </c>
      <c r="F8030" s="124" t="s">
        <v>3</v>
      </c>
      <c r="G8030" s="124">
        <v>1644828</v>
      </c>
      <c r="H8030" s="124"/>
      <c r="I8030" s="128" t="s">
        <v>15658</v>
      </c>
      <c r="J8030" s="124"/>
      <c r="K8030" s="124"/>
      <c r="L8030" s="124"/>
      <c r="M8030" s="124"/>
      <c r="N8030" s="193">
        <v>0</v>
      </c>
      <c r="O8030" s="193">
        <v>18508</v>
      </c>
      <c r="P8030" s="124" t="s">
        <v>1314</v>
      </c>
    </row>
    <row r="8031" spans="1:16" ht="51">
      <c r="A8031" s="257" t="s">
        <v>619</v>
      </c>
      <c r="B8031" s="124"/>
      <c r="C8031" s="125" t="s">
        <v>713</v>
      </c>
      <c r="D8031" s="191">
        <v>43312</v>
      </c>
      <c r="E8031" s="124" t="s">
        <v>13848</v>
      </c>
      <c r="F8031" s="124" t="s">
        <v>3</v>
      </c>
      <c r="G8031" s="124">
        <v>1644837</v>
      </c>
      <c r="H8031" s="124"/>
      <c r="I8031" s="128" t="s">
        <v>15659</v>
      </c>
      <c r="J8031" s="124"/>
      <c r="K8031" s="124"/>
      <c r="L8031" s="124"/>
      <c r="M8031" s="124"/>
      <c r="N8031" s="193">
        <v>0</v>
      </c>
      <c r="O8031" s="193">
        <v>2967.51</v>
      </c>
      <c r="P8031" s="124" t="s">
        <v>1314</v>
      </c>
    </row>
    <row r="8032" spans="1:16" ht="51">
      <c r="A8032" s="257">
        <v>81</v>
      </c>
      <c r="B8032" s="124"/>
      <c r="C8032" s="125" t="s">
        <v>709</v>
      </c>
      <c r="D8032" s="191">
        <v>43312</v>
      </c>
      <c r="E8032" s="124" t="s">
        <v>13849</v>
      </c>
      <c r="F8032" s="124" t="s">
        <v>3</v>
      </c>
      <c r="G8032" s="124">
        <v>1644839</v>
      </c>
      <c r="H8032" s="124"/>
      <c r="I8032" s="128" t="s">
        <v>15660</v>
      </c>
      <c r="J8032" s="124"/>
      <c r="K8032" s="124"/>
      <c r="L8032" s="124"/>
      <c r="M8032" s="124"/>
      <c r="N8032" s="193">
        <v>0</v>
      </c>
      <c r="O8032" s="193">
        <v>200</v>
      </c>
      <c r="P8032" s="124" t="s">
        <v>1314</v>
      </c>
    </row>
    <row r="8033" spans="1:16" ht="51">
      <c r="A8033" s="257" t="s">
        <v>619</v>
      </c>
      <c r="B8033" s="124"/>
      <c r="C8033" s="125" t="s">
        <v>713</v>
      </c>
      <c r="D8033" s="191">
        <v>43312</v>
      </c>
      <c r="E8033" s="124" t="s">
        <v>13850</v>
      </c>
      <c r="F8033" s="124" t="s">
        <v>3</v>
      </c>
      <c r="G8033" s="124">
        <v>1644841</v>
      </c>
      <c r="H8033" s="124"/>
      <c r="I8033" s="128" t="s">
        <v>15659</v>
      </c>
      <c r="J8033" s="124"/>
      <c r="K8033" s="124"/>
      <c r="L8033" s="124"/>
      <c r="M8033" s="124"/>
      <c r="N8033" s="193">
        <v>0</v>
      </c>
      <c r="O8033" s="193">
        <v>3129.87</v>
      </c>
      <c r="P8033" s="124" t="s">
        <v>1314</v>
      </c>
    </row>
    <row r="8034" spans="1:16" ht="51">
      <c r="A8034" s="257">
        <v>132</v>
      </c>
      <c r="B8034" s="124"/>
      <c r="C8034" s="125" t="s">
        <v>728</v>
      </c>
      <c r="D8034" s="191">
        <v>43312</v>
      </c>
      <c r="E8034" s="124" t="s">
        <v>13851</v>
      </c>
      <c r="F8034" s="124" t="s">
        <v>3</v>
      </c>
      <c r="G8034" s="124">
        <v>1644850</v>
      </c>
      <c r="H8034" s="124"/>
      <c r="I8034" s="128" t="s">
        <v>15661</v>
      </c>
      <c r="J8034" s="124"/>
      <c r="K8034" s="124"/>
      <c r="L8034" s="124"/>
      <c r="M8034" s="124"/>
      <c r="N8034" s="193">
        <v>0</v>
      </c>
      <c r="O8034" s="193">
        <v>300</v>
      </c>
      <c r="P8034" s="124" t="s">
        <v>1314</v>
      </c>
    </row>
    <row r="8035" spans="1:16" ht="51">
      <c r="A8035" s="257">
        <v>41</v>
      </c>
      <c r="B8035" s="124"/>
      <c r="C8035" s="125" t="s">
        <v>697</v>
      </c>
      <c r="D8035" s="191">
        <v>43312</v>
      </c>
      <c r="E8035" s="124" t="s">
        <v>13852</v>
      </c>
      <c r="F8035" s="124" t="s">
        <v>3</v>
      </c>
      <c r="G8035" s="124">
        <v>1644855</v>
      </c>
      <c r="H8035" s="124"/>
      <c r="I8035" s="128" t="s">
        <v>15662</v>
      </c>
      <c r="J8035" s="124"/>
      <c r="K8035" s="124"/>
      <c r="L8035" s="124"/>
      <c r="M8035" s="124"/>
      <c r="N8035" s="193">
        <v>0</v>
      </c>
      <c r="O8035" s="193">
        <v>7.5</v>
      </c>
      <c r="P8035" s="124" t="s">
        <v>1314</v>
      </c>
    </row>
    <row r="8036" spans="1:16" ht="63.75">
      <c r="A8036" s="257" t="s">
        <v>619</v>
      </c>
      <c r="B8036" s="124"/>
      <c r="C8036" s="125" t="s">
        <v>713</v>
      </c>
      <c r="D8036" s="191">
        <v>43312</v>
      </c>
      <c r="E8036" s="124" t="s">
        <v>13853</v>
      </c>
      <c r="F8036" s="124" t="s">
        <v>3</v>
      </c>
      <c r="G8036" s="124">
        <v>1644863</v>
      </c>
      <c r="H8036" s="124"/>
      <c r="I8036" s="128" t="s">
        <v>15663</v>
      </c>
      <c r="J8036" s="124"/>
      <c r="K8036" s="124"/>
      <c r="L8036" s="124"/>
      <c r="M8036" s="124"/>
      <c r="N8036" s="193">
        <v>0</v>
      </c>
      <c r="O8036" s="193">
        <v>28152.38</v>
      </c>
      <c r="P8036" s="124" t="s">
        <v>1314</v>
      </c>
    </row>
    <row r="8037" spans="1:16" ht="38.25">
      <c r="A8037" s="257">
        <v>206</v>
      </c>
      <c r="B8037" s="124"/>
      <c r="C8037" s="125" t="s">
        <v>758</v>
      </c>
      <c r="D8037" s="191">
        <v>43312</v>
      </c>
      <c r="E8037" s="124" t="s">
        <v>13854</v>
      </c>
      <c r="F8037" s="124" t="s">
        <v>3</v>
      </c>
      <c r="G8037" s="124">
        <v>1644877</v>
      </c>
      <c r="H8037" s="124"/>
      <c r="I8037" s="128" t="s">
        <v>15664</v>
      </c>
      <c r="J8037" s="124"/>
      <c r="K8037" s="124"/>
      <c r="L8037" s="124"/>
      <c r="M8037" s="124"/>
      <c r="N8037" s="193">
        <v>0</v>
      </c>
      <c r="O8037" s="193">
        <v>40</v>
      </c>
      <c r="P8037" s="124" t="s">
        <v>1314</v>
      </c>
    </row>
    <row r="8038" spans="1:16" ht="51">
      <c r="A8038" s="257">
        <v>234</v>
      </c>
      <c r="B8038" s="124"/>
      <c r="C8038" s="125" t="s">
        <v>124</v>
      </c>
      <c r="D8038" s="191">
        <v>43312</v>
      </c>
      <c r="E8038" s="124" t="s">
        <v>13855</v>
      </c>
      <c r="F8038" s="124" t="s">
        <v>3</v>
      </c>
      <c r="G8038" s="124">
        <v>1644584</v>
      </c>
      <c r="H8038" s="124"/>
      <c r="I8038" s="128" t="s">
        <v>15665</v>
      </c>
      <c r="J8038" s="124"/>
      <c r="K8038" s="124"/>
      <c r="L8038" s="124"/>
      <c r="M8038" s="124"/>
      <c r="N8038" s="193">
        <v>0</v>
      </c>
      <c r="O8038" s="193">
        <v>670</v>
      </c>
      <c r="P8038" s="124" t="s">
        <v>1314</v>
      </c>
    </row>
    <row r="8039" spans="1:16" ht="51">
      <c r="A8039" s="257">
        <v>132</v>
      </c>
      <c r="B8039" s="124"/>
      <c r="C8039" s="125" t="s">
        <v>728</v>
      </c>
      <c r="D8039" s="191">
        <v>43312</v>
      </c>
      <c r="E8039" s="124" t="s">
        <v>13856</v>
      </c>
      <c r="F8039" s="124" t="s">
        <v>3</v>
      </c>
      <c r="G8039" s="124">
        <v>1644599</v>
      </c>
      <c r="H8039" s="124"/>
      <c r="I8039" s="128" t="s">
        <v>15666</v>
      </c>
      <c r="J8039" s="124"/>
      <c r="K8039" s="124"/>
      <c r="L8039" s="124"/>
      <c r="M8039" s="124"/>
      <c r="N8039" s="193">
        <v>0</v>
      </c>
      <c r="O8039" s="193">
        <v>484</v>
      </c>
      <c r="P8039" s="124" t="s">
        <v>1314</v>
      </c>
    </row>
    <row r="8040" spans="1:16" ht="38.25">
      <c r="A8040" s="257">
        <v>46</v>
      </c>
      <c r="B8040" s="124"/>
      <c r="C8040" s="125" t="s">
        <v>698</v>
      </c>
      <c r="D8040" s="191">
        <v>43312</v>
      </c>
      <c r="E8040" s="124" t="s">
        <v>13857</v>
      </c>
      <c r="F8040" s="124" t="s">
        <v>3</v>
      </c>
      <c r="G8040" s="124">
        <v>1644601</v>
      </c>
      <c r="H8040" s="124"/>
      <c r="I8040" s="128" t="s">
        <v>15667</v>
      </c>
      <c r="J8040" s="124"/>
      <c r="K8040" s="124"/>
      <c r="L8040" s="124"/>
      <c r="M8040" s="124"/>
      <c r="N8040" s="193">
        <v>0</v>
      </c>
      <c r="O8040" s="193">
        <v>5</v>
      </c>
      <c r="P8040" s="124" t="s">
        <v>1314</v>
      </c>
    </row>
    <row r="8041" spans="1:16" ht="51">
      <c r="A8041" s="257" t="s">
        <v>619</v>
      </c>
      <c r="B8041" s="124"/>
      <c r="C8041" s="125" t="s">
        <v>713</v>
      </c>
      <c r="D8041" s="191">
        <v>43312</v>
      </c>
      <c r="E8041" s="124" t="s">
        <v>13858</v>
      </c>
      <c r="F8041" s="124" t="s">
        <v>3</v>
      </c>
      <c r="G8041" s="124">
        <v>1644611</v>
      </c>
      <c r="H8041" s="124"/>
      <c r="I8041" s="128" t="s">
        <v>1370</v>
      </c>
      <c r="J8041" s="124"/>
      <c r="K8041" s="124"/>
      <c r="L8041" s="124"/>
      <c r="M8041" s="124"/>
      <c r="N8041" s="193">
        <v>0</v>
      </c>
      <c r="O8041" s="193">
        <v>545</v>
      </c>
      <c r="P8041" s="124" t="s">
        <v>1314</v>
      </c>
    </row>
    <row r="8042" spans="1:16" ht="63.75">
      <c r="A8042" s="257">
        <v>288</v>
      </c>
      <c r="B8042" s="124"/>
      <c r="C8042" s="125" t="s">
        <v>791</v>
      </c>
      <c r="D8042" s="191">
        <v>43312</v>
      </c>
      <c r="E8042" s="124" t="s">
        <v>13859</v>
      </c>
      <c r="F8042" s="124" t="s">
        <v>3</v>
      </c>
      <c r="G8042" s="124">
        <v>1644641</v>
      </c>
      <c r="H8042" s="124"/>
      <c r="I8042" s="128" t="s">
        <v>15668</v>
      </c>
      <c r="J8042" s="124"/>
      <c r="K8042" s="124"/>
      <c r="L8042" s="124"/>
      <c r="M8042" s="124"/>
      <c r="N8042" s="193">
        <v>0</v>
      </c>
      <c r="O8042" s="193">
        <v>399</v>
      </c>
      <c r="P8042" s="124" t="s">
        <v>1314</v>
      </c>
    </row>
    <row r="8043" spans="1:16" ht="63.75">
      <c r="A8043" s="257">
        <v>683</v>
      </c>
      <c r="B8043" s="124"/>
      <c r="C8043" s="125" t="s">
        <v>868</v>
      </c>
      <c r="D8043" s="191">
        <v>43312</v>
      </c>
      <c r="E8043" s="124" t="s">
        <v>13860</v>
      </c>
      <c r="F8043" s="124" t="s">
        <v>3</v>
      </c>
      <c r="G8043" s="124">
        <v>1644647</v>
      </c>
      <c r="H8043" s="124"/>
      <c r="I8043" s="128" t="s">
        <v>15669</v>
      </c>
      <c r="J8043" s="124"/>
      <c r="K8043" s="124"/>
      <c r="L8043" s="124"/>
      <c r="M8043" s="124"/>
      <c r="N8043" s="193">
        <v>0</v>
      </c>
      <c r="O8043" s="193">
        <v>370</v>
      </c>
      <c r="P8043" s="124" t="s">
        <v>1314</v>
      </c>
    </row>
    <row r="8044" spans="1:16" ht="51">
      <c r="A8044" s="257" t="s">
        <v>619</v>
      </c>
      <c r="B8044" s="124"/>
      <c r="C8044" s="125" t="s">
        <v>713</v>
      </c>
      <c r="D8044" s="191">
        <v>43312</v>
      </c>
      <c r="E8044" s="124" t="s">
        <v>13861</v>
      </c>
      <c r="F8044" s="124" t="s">
        <v>3</v>
      </c>
      <c r="G8044" s="124">
        <v>1644663</v>
      </c>
      <c r="H8044" s="124"/>
      <c r="I8044" s="128" t="s">
        <v>15670</v>
      </c>
      <c r="J8044" s="124"/>
      <c r="K8044" s="124"/>
      <c r="L8044" s="124"/>
      <c r="M8044" s="124"/>
      <c r="N8044" s="193">
        <v>0</v>
      </c>
      <c r="O8044" s="193">
        <v>10</v>
      </c>
      <c r="P8044" s="124" t="s">
        <v>1314</v>
      </c>
    </row>
    <row r="8045" spans="1:16" ht="63.75">
      <c r="A8045" s="257" t="s">
        <v>619</v>
      </c>
      <c r="B8045" s="124"/>
      <c r="C8045" s="125" t="s">
        <v>713</v>
      </c>
      <c r="D8045" s="191">
        <v>43312</v>
      </c>
      <c r="E8045" s="124" t="s">
        <v>13862</v>
      </c>
      <c r="F8045" s="124" t="s">
        <v>3</v>
      </c>
      <c r="G8045" s="124">
        <v>1644669</v>
      </c>
      <c r="H8045" s="124"/>
      <c r="I8045" s="128" t="s">
        <v>15671</v>
      </c>
      <c r="J8045" s="124"/>
      <c r="K8045" s="124"/>
      <c r="L8045" s="124"/>
      <c r="M8045" s="124"/>
      <c r="N8045" s="193">
        <v>0</v>
      </c>
      <c r="O8045" s="193">
        <v>371</v>
      </c>
      <c r="P8045" s="124" t="s">
        <v>1314</v>
      </c>
    </row>
    <row r="8046" spans="1:16" ht="51">
      <c r="A8046" s="257" t="s">
        <v>619</v>
      </c>
      <c r="B8046" s="124"/>
      <c r="C8046" s="125" t="s">
        <v>713</v>
      </c>
      <c r="D8046" s="191">
        <v>43312</v>
      </c>
      <c r="E8046" s="124" t="s">
        <v>13863</v>
      </c>
      <c r="F8046" s="124" t="s">
        <v>3</v>
      </c>
      <c r="G8046" s="124">
        <v>1644670</v>
      </c>
      <c r="H8046" s="124"/>
      <c r="I8046" s="128" t="s">
        <v>15672</v>
      </c>
      <c r="J8046" s="124"/>
      <c r="K8046" s="124"/>
      <c r="L8046" s="124"/>
      <c r="M8046" s="124"/>
      <c r="N8046" s="193">
        <v>0</v>
      </c>
      <c r="O8046" s="193">
        <v>78</v>
      </c>
      <c r="P8046" s="124" t="s">
        <v>1314</v>
      </c>
    </row>
    <row r="8047" spans="1:16" ht="51">
      <c r="A8047" s="257">
        <v>20</v>
      </c>
      <c r="B8047" s="124"/>
      <c r="C8047" s="125" t="s">
        <v>693</v>
      </c>
      <c r="D8047" s="191">
        <v>43312</v>
      </c>
      <c r="E8047" s="124" t="s">
        <v>13864</v>
      </c>
      <c r="F8047" s="124" t="s">
        <v>3</v>
      </c>
      <c r="G8047" s="124">
        <v>1644672</v>
      </c>
      <c r="H8047" s="124"/>
      <c r="I8047" s="128" t="s">
        <v>15673</v>
      </c>
      <c r="J8047" s="124"/>
      <c r="K8047" s="124"/>
      <c r="L8047" s="124"/>
      <c r="M8047" s="124"/>
      <c r="N8047" s="193">
        <v>0</v>
      </c>
      <c r="O8047" s="193">
        <v>191</v>
      </c>
      <c r="P8047" s="124" t="s">
        <v>1314</v>
      </c>
    </row>
    <row r="8048" spans="1:16" ht="38.25">
      <c r="A8048" s="257">
        <v>86</v>
      </c>
      <c r="B8048" s="124"/>
      <c r="C8048" s="125" t="s">
        <v>710</v>
      </c>
      <c r="D8048" s="191">
        <v>43312</v>
      </c>
      <c r="E8048" s="124" t="s">
        <v>13865</v>
      </c>
      <c r="F8048" s="124" t="s">
        <v>3</v>
      </c>
      <c r="G8048" s="124">
        <v>1644673</v>
      </c>
      <c r="H8048" s="124"/>
      <c r="I8048" s="128" t="s">
        <v>15674</v>
      </c>
      <c r="J8048" s="124"/>
      <c r="K8048" s="124"/>
      <c r="L8048" s="124"/>
      <c r="M8048" s="124"/>
      <c r="N8048" s="193">
        <v>0</v>
      </c>
      <c r="O8048" s="193">
        <v>225.95000000000002</v>
      </c>
      <c r="P8048" s="124" t="s">
        <v>1314</v>
      </c>
    </row>
    <row r="8049" spans="1:16" ht="51">
      <c r="A8049" s="257">
        <v>66</v>
      </c>
      <c r="B8049" s="124"/>
      <c r="C8049" s="125" t="s">
        <v>704</v>
      </c>
      <c r="D8049" s="191">
        <v>43312</v>
      </c>
      <c r="E8049" s="124" t="s">
        <v>13866</v>
      </c>
      <c r="F8049" s="124" t="s">
        <v>3</v>
      </c>
      <c r="G8049" s="124">
        <v>1644702</v>
      </c>
      <c r="H8049" s="124"/>
      <c r="I8049" s="128" t="s">
        <v>15675</v>
      </c>
      <c r="J8049" s="124"/>
      <c r="K8049" s="124"/>
      <c r="L8049" s="124"/>
      <c r="M8049" s="124"/>
      <c r="N8049" s="193">
        <v>0</v>
      </c>
      <c r="O8049" s="193">
        <v>30</v>
      </c>
      <c r="P8049" s="124" t="s">
        <v>1314</v>
      </c>
    </row>
    <row r="8050" spans="1:16" ht="63.75">
      <c r="A8050" s="257" t="s">
        <v>619</v>
      </c>
      <c r="B8050" s="124"/>
      <c r="C8050" s="125" t="s">
        <v>713</v>
      </c>
      <c r="D8050" s="191">
        <v>43312</v>
      </c>
      <c r="E8050" s="124" t="s">
        <v>13867</v>
      </c>
      <c r="F8050" s="124" t="s">
        <v>3</v>
      </c>
      <c r="G8050" s="124">
        <v>1644704</v>
      </c>
      <c r="H8050" s="124"/>
      <c r="I8050" s="128" t="s">
        <v>15676</v>
      </c>
      <c r="J8050" s="124"/>
      <c r="K8050" s="124"/>
      <c r="L8050" s="124"/>
      <c r="M8050" s="124"/>
      <c r="N8050" s="193">
        <v>0</v>
      </c>
      <c r="O8050" s="193">
        <v>293</v>
      </c>
      <c r="P8050" s="124" t="s">
        <v>1314</v>
      </c>
    </row>
    <row r="8051" spans="1:16" ht="51">
      <c r="A8051" s="257" t="s">
        <v>619</v>
      </c>
      <c r="B8051" s="124"/>
      <c r="C8051" s="125" t="s">
        <v>713</v>
      </c>
      <c r="D8051" s="191">
        <v>43312</v>
      </c>
      <c r="E8051" s="124" t="s">
        <v>13868</v>
      </c>
      <c r="F8051" s="124" t="s">
        <v>3</v>
      </c>
      <c r="G8051" s="124">
        <v>1644713</v>
      </c>
      <c r="H8051" s="124"/>
      <c r="I8051" s="128" t="s">
        <v>15677</v>
      </c>
      <c r="J8051" s="124"/>
      <c r="K8051" s="124"/>
      <c r="L8051" s="124"/>
      <c r="M8051" s="124"/>
      <c r="N8051" s="193">
        <v>0</v>
      </c>
      <c r="O8051" s="193">
        <v>4946.7700000000004</v>
      </c>
      <c r="P8051" s="124" t="s">
        <v>1314</v>
      </c>
    </row>
    <row r="8052" spans="1:16" ht="51">
      <c r="A8052" s="257" t="s">
        <v>619</v>
      </c>
      <c r="B8052" s="124"/>
      <c r="C8052" s="125" t="s">
        <v>713</v>
      </c>
      <c r="D8052" s="191">
        <v>43312</v>
      </c>
      <c r="E8052" s="124" t="s">
        <v>13869</v>
      </c>
      <c r="F8052" s="124" t="s">
        <v>3</v>
      </c>
      <c r="G8052" s="124">
        <v>1644714</v>
      </c>
      <c r="H8052" s="124"/>
      <c r="I8052" s="128" t="s">
        <v>5724</v>
      </c>
      <c r="J8052" s="124"/>
      <c r="K8052" s="124"/>
      <c r="L8052" s="124"/>
      <c r="M8052" s="124"/>
      <c r="N8052" s="193">
        <v>0</v>
      </c>
      <c r="O8052" s="193">
        <v>600</v>
      </c>
      <c r="P8052" s="124" t="s">
        <v>1314</v>
      </c>
    </row>
    <row r="8053" spans="1:16" ht="89.25">
      <c r="A8053" s="257">
        <v>587</v>
      </c>
      <c r="B8053" s="124"/>
      <c r="C8053" s="125" t="s">
        <v>858</v>
      </c>
      <c r="D8053" s="191">
        <v>43312</v>
      </c>
      <c r="E8053" s="124" t="s">
        <v>13870</v>
      </c>
      <c r="F8053" s="124" t="s">
        <v>3</v>
      </c>
      <c r="G8053" s="124">
        <v>1644723</v>
      </c>
      <c r="H8053" s="124"/>
      <c r="I8053" s="128" t="s">
        <v>15678</v>
      </c>
      <c r="J8053" s="124"/>
      <c r="K8053" s="124"/>
      <c r="L8053" s="124"/>
      <c r="M8053" s="124"/>
      <c r="N8053" s="193">
        <v>0</v>
      </c>
      <c r="O8053" s="193">
        <v>6.79</v>
      </c>
      <c r="P8053" s="124" t="s">
        <v>1314</v>
      </c>
    </row>
    <row r="8054" spans="1:16" ht="89.25">
      <c r="A8054" s="257">
        <v>587</v>
      </c>
      <c r="B8054" s="124"/>
      <c r="C8054" s="125" t="s">
        <v>858</v>
      </c>
      <c r="D8054" s="191">
        <v>43312</v>
      </c>
      <c r="E8054" s="124" t="s">
        <v>13871</v>
      </c>
      <c r="F8054" s="124" t="s">
        <v>3</v>
      </c>
      <c r="G8054" s="124">
        <v>1644725</v>
      </c>
      <c r="H8054" s="124"/>
      <c r="I8054" s="128" t="s">
        <v>15678</v>
      </c>
      <c r="J8054" s="124"/>
      <c r="K8054" s="124"/>
      <c r="L8054" s="124"/>
      <c r="M8054" s="124"/>
      <c r="N8054" s="193">
        <v>0</v>
      </c>
      <c r="O8054" s="193">
        <v>1144.73</v>
      </c>
      <c r="P8054" s="124" t="s">
        <v>1314</v>
      </c>
    </row>
    <row r="8055" spans="1:16" ht="51">
      <c r="A8055" s="257">
        <v>234</v>
      </c>
      <c r="B8055" s="124"/>
      <c r="C8055" s="125" t="s">
        <v>124</v>
      </c>
      <c r="D8055" s="191">
        <v>43312</v>
      </c>
      <c r="E8055" s="124" t="s">
        <v>13872</v>
      </c>
      <c r="F8055" s="124" t="s">
        <v>3</v>
      </c>
      <c r="G8055" s="124">
        <v>1644739</v>
      </c>
      <c r="H8055" s="124"/>
      <c r="I8055" s="128" t="s">
        <v>15679</v>
      </c>
      <c r="J8055" s="124"/>
      <c r="K8055" s="124"/>
      <c r="L8055" s="124"/>
      <c r="M8055" s="124"/>
      <c r="N8055" s="193">
        <v>0</v>
      </c>
      <c r="O8055" s="193">
        <v>200</v>
      </c>
      <c r="P8055" s="124" t="s">
        <v>1314</v>
      </c>
    </row>
    <row r="8056" spans="1:16" ht="38.25">
      <c r="A8056" s="257">
        <v>234</v>
      </c>
      <c r="B8056" s="124"/>
      <c r="C8056" s="125" t="s">
        <v>124</v>
      </c>
      <c r="D8056" s="191">
        <v>43312</v>
      </c>
      <c r="E8056" s="124" t="s">
        <v>13873</v>
      </c>
      <c r="F8056" s="124" t="s">
        <v>3</v>
      </c>
      <c r="G8056" s="124">
        <v>1644741</v>
      </c>
      <c r="H8056" s="124"/>
      <c r="I8056" s="128" t="s">
        <v>15680</v>
      </c>
      <c r="J8056" s="124"/>
      <c r="K8056" s="124"/>
      <c r="L8056" s="124"/>
      <c r="M8056" s="124"/>
      <c r="N8056" s="193">
        <v>0</v>
      </c>
      <c r="O8056" s="193">
        <v>22</v>
      </c>
      <c r="P8056" s="124" t="s">
        <v>1314</v>
      </c>
    </row>
    <row r="8057" spans="1:16" ht="51">
      <c r="A8057" s="257" t="s">
        <v>619</v>
      </c>
      <c r="B8057" s="124"/>
      <c r="C8057" s="125" t="s">
        <v>713</v>
      </c>
      <c r="D8057" s="191">
        <v>43312</v>
      </c>
      <c r="E8057" s="124" t="s">
        <v>13874</v>
      </c>
      <c r="F8057" s="124" t="s">
        <v>3</v>
      </c>
      <c r="G8057" s="124">
        <v>1644749</v>
      </c>
      <c r="H8057" s="124"/>
      <c r="I8057" s="128" t="s">
        <v>15681</v>
      </c>
      <c r="J8057" s="124"/>
      <c r="K8057" s="124"/>
      <c r="L8057" s="124"/>
      <c r="M8057" s="124"/>
      <c r="N8057" s="193">
        <v>0</v>
      </c>
      <c r="O8057" s="193">
        <v>220</v>
      </c>
      <c r="P8057" s="124" t="s">
        <v>1314</v>
      </c>
    </row>
    <row r="8058" spans="1:16" ht="38.25">
      <c r="A8058" s="257">
        <v>46</v>
      </c>
      <c r="B8058" s="124"/>
      <c r="C8058" s="125" t="s">
        <v>698</v>
      </c>
      <c r="D8058" s="191">
        <v>43312</v>
      </c>
      <c r="E8058" s="124" t="s">
        <v>13875</v>
      </c>
      <c r="F8058" s="124" t="s">
        <v>3</v>
      </c>
      <c r="G8058" s="124">
        <v>1644757</v>
      </c>
      <c r="H8058" s="124"/>
      <c r="I8058" s="128" t="s">
        <v>15682</v>
      </c>
      <c r="J8058" s="124"/>
      <c r="K8058" s="124"/>
      <c r="L8058" s="124"/>
      <c r="M8058" s="124"/>
      <c r="N8058" s="193">
        <v>0</v>
      </c>
      <c r="O8058" s="193">
        <v>2660</v>
      </c>
      <c r="P8058" s="124" t="s">
        <v>1314</v>
      </c>
    </row>
    <row r="8059" spans="1:16" ht="38.25">
      <c r="A8059" s="257">
        <v>46</v>
      </c>
      <c r="B8059" s="124"/>
      <c r="C8059" s="125" t="s">
        <v>698</v>
      </c>
      <c r="D8059" s="191">
        <v>43312</v>
      </c>
      <c r="E8059" s="124" t="s">
        <v>13876</v>
      </c>
      <c r="F8059" s="124" t="s">
        <v>3</v>
      </c>
      <c r="G8059" s="124">
        <v>1644758</v>
      </c>
      <c r="H8059" s="124"/>
      <c r="I8059" s="128" t="s">
        <v>15682</v>
      </c>
      <c r="J8059" s="124"/>
      <c r="K8059" s="124"/>
      <c r="L8059" s="124"/>
      <c r="M8059" s="124"/>
      <c r="N8059" s="193">
        <v>0</v>
      </c>
      <c r="O8059" s="193">
        <v>600</v>
      </c>
      <c r="P8059" s="124" t="s">
        <v>1314</v>
      </c>
    </row>
    <row r="8060" spans="1:16" ht="38.25">
      <c r="A8060" s="257">
        <v>46</v>
      </c>
      <c r="B8060" s="124"/>
      <c r="C8060" s="125" t="s">
        <v>698</v>
      </c>
      <c r="D8060" s="191">
        <v>43312</v>
      </c>
      <c r="E8060" s="124" t="s">
        <v>13877</v>
      </c>
      <c r="F8060" s="124" t="s">
        <v>3</v>
      </c>
      <c r="G8060" s="124">
        <v>1644760</v>
      </c>
      <c r="H8060" s="124"/>
      <c r="I8060" s="128" t="s">
        <v>15682</v>
      </c>
      <c r="J8060" s="124"/>
      <c r="K8060" s="124"/>
      <c r="L8060" s="124"/>
      <c r="M8060" s="124"/>
      <c r="N8060" s="193">
        <v>0</v>
      </c>
      <c r="O8060" s="193">
        <v>584</v>
      </c>
      <c r="P8060" s="124" t="s">
        <v>1314</v>
      </c>
    </row>
    <row r="8061" spans="1:16" ht="51">
      <c r="A8061" s="257">
        <v>117</v>
      </c>
      <c r="B8061" s="124"/>
      <c r="C8061" s="125" t="s">
        <v>722</v>
      </c>
      <c r="D8061" s="191">
        <v>43312</v>
      </c>
      <c r="E8061" s="124" t="s">
        <v>13878</v>
      </c>
      <c r="F8061" s="124" t="s">
        <v>3</v>
      </c>
      <c r="G8061" s="124">
        <v>1644778</v>
      </c>
      <c r="H8061" s="124"/>
      <c r="I8061" s="128" t="s">
        <v>15683</v>
      </c>
      <c r="J8061" s="124"/>
      <c r="K8061" s="124"/>
      <c r="L8061" s="124"/>
      <c r="M8061" s="124"/>
      <c r="N8061" s="193">
        <v>0</v>
      </c>
      <c r="O8061" s="193">
        <v>1440.72</v>
      </c>
      <c r="P8061" s="124" t="s">
        <v>1314</v>
      </c>
    </row>
    <row r="8062" spans="1:16" ht="51">
      <c r="A8062" s="257">
        <v>574</v>
      </c>
      <c r="B8062" s="124"/>
      <c r="C8062" s="125" t="s">
        <v>850</v>
      </c>
      <c r="D8062" s="191">
        <v>43312</v>
      </c>
      <c r="E8062" s="124" t="s">
        <v>13879</v>
      </c>
      <c r="F8062" s="124" t="s">
        <v>3</v>
      </c>
      <c r="G8062" s="124">
        <v>1644683</v>
      </c>
      <c r="H8062" s="124"/>
      <c r="I8062" s="128" t="s">
        <v>15684</v>
      </c>
      <c r="J8062" s="124"/>
      <c r="K8062" s="124"/>
      <c r="L8062" s="124"/>
      <c r="M8062" s="124"/>
      <c r="N8062" s="193">
        <v>0</v>
      </c>
      <c r="O8062" s="193">
        <v>58.5</v>
      </c>
      <c r="P8062" s="124" t="s">
        <v>1314</v>
      </c>
    </row>
    <row r="8063" spans="1:16" ht="63.75">
      <c r="A8063" s="257">
        <v>47</v>
      </c>
      <c r="B8063" s="124"/>
      <c r="C8063" s="125" t="s">
        <v>699</v>
      </c>
      <c r="D8063" s="191">
        <v>43312</v>
      </c>
      <c r="E8063" s="124" t="s">
        <v>13880</v>
      </c>
      <c r="F8063" s="124" t="s">
        <v>3</v>
      </c>
      <c r="G8063" s="124">
        <v>1644687</v>
      </c>
      <c r="H8063" s="124"/>
      <c r="I8063" s="128" t="s">
        <v>15685</v>
      </c>
      <c r="J8063" s="124"/>
      <c r="K8063" s="124"/>
      <c r="L8063" s="124"/>
      <c r="M8063" s="124"/>
      <c r="N8063" s="193">
        <v>0</v>
      </c>
      <c r="O8063" s="193">
        <v>218099.09</v>
      </c>
      <c r="P8063" s="124" t="s">
        <v>1314</v>
      </c>
    </row>
    <row r="8064" spans="1:16" ht="63.75">
      <c r="A8064" s="257">
        <v>47</v>
      </c>
      <c r="B8064" s="124"/>
      <c r="C8064" s="125" t="s">
        <v>699</v>
      </c>
      <c r="D8064" s="191">
        <v>43312</v>
      </c>
      <c r="E8064" s="124" t="s">
        <v>13881</v>
      </c>
      <c r="F8064" s="124" t="s">
        <v>3</v>
      </c>
      <c r="G8064" s="124">
        <v>1644689</v>
      </c>
      <c r="H8064" s="124"/>
      <c r="I8064" s="128" t="s">
        <v>15686</v>
      </c>
      <c r="J8064" s="124"/>
      <c r="K8064" s="124"/>
      <c r="L8064" s="124"/>
      <c r="M8064" s="124"/>
      <c r="N8064" s="193">
        <v>0</v>
      </c>
      <c r="O8064" s="193">
        <v>409023</v>
      </c>
      <c r="P8064" s="124" t="s">
        <v>1314</v>
      </c>
    </row>
    <row r="8065" spans="1:16" ht="51">
      <c r="A8065" s="257">
        <v>287</v>
      </c>
      <c r="B8065" s="124"/>
      <c r="C8065" s="125" t="s">
        <v>790</v>
      </c>
      <c r="D8065" s="191">
        <v>43312</v>
      </c>
      <c r="E8065" s="124" t="s">
        <v>13882</v>
      </c>
      <c r="F8065" s="124" t="s">
        <v>3</v>
      </c>
      <c r="G8065" s="124">
        <v>1644717</v>
      </c>
      <c r="H8065" s="124"/>
      <c r="I8065" s="128" t="s">
        <v>15687</v>
      </c>
      <c r="J8065" s="124"/>
      <c r="K8065" s="124"/>
      <c r="L8065" s="124"/>
      <c r="M8065" s="124"/>
      <c r="N8065" s="193">
        <v>0</v>
      </c>
      <c r="O8065" s="193">
        <v>227531.46</v>
      </c>
      <c r="P8065" s="124" t="s">
        <v>1314</v>
      </c>
    </row>
    <row r="8066" spans="1:16" ht="63.75">
      <c r="A8066" s="257">
        <v>287</v>
      </c>
      <c r="B8066" s="124"/>
      <c r="C8066" s="125" t="s">
        <v>790</v>
      </c>
      <c r="D8066" s="191">
        <v>43312</v>
      </c>
      <c r="E8066" s="124" t="s">
        <v>13883</v>
      </c>
      <c r="F8066" s="124" t="s">
        <v>3</v>
      </c>
      <c r="G8066" s="124">
        <v>1644718</v>
      </c>
      <c r="H8066" s="124"/>
      <c r="I8066" s="128" t="s">
        <v>15688</v>
      </c>
      <c r="J8066" s="124"/>
      <c r="K8066" s="124"/>
      <c r="L8066" s="124"/>
      <c r="M8066" s="124"/>
      <c r="N8066" s="193">
        <v>0</v>
      </c>
      <c r="O8066" s="193">
        <v>58012.82</v>
      </c>
      <c r="P8066" s="124" t="s">
        <v>1314</v>
      </c>
    </row>
    <row r="8067" spans="1:16" ht="63.75">
      <c r="A8067" s="257">
        <v>20</v>
      </c>
      <c r="B8067" s="124"/>
      <c r="C8067" s="125" t="s">
        <v>693</v>
      </c>
      <c r="D8067" s="191">
        <v>43312</v>
      </c>
      <c r="E8067" s="124" t="s">
        <v>13884</v>
      </c>
      <c r="F8067" s="124" t="s">
        <v>3</v>
      </c>
      <c r="G8067" s="124">
        <v>1644719</v>
      </c>
      <c r="H8067" s="124"/>
      <c r="I8067" s="128" t="s">
        <v>15689</v>
      </c>
      <c r="J8067" s="124"/>
      <c r="K8067" s="124"/>
      <c r="L8067" s="124"/>
      <c r="M8067" s="124"/>
      <c r="N8067" s="193">
        <v>0</v>
      </c>
      <c r="O8067" s="193">
        <v>613</v>
      </c>
      <c r="P8067" s="124" t="s">
        <v>1314</v>
      </c>
    </row>
    <row r="8068" spans="1:16" ht="89.25">
      <c r="A8068" s="257">
        <v>587</v>
      </c>
      <c r="B8068" s="124"/>
      <c r="C8068" s="125" t="s">
        <v>858</v>
      </c>
      <c r="D8068" s="191">
        <v>43312</v>
      </c>
      <c r="E8068" s="124" t="s">
        <v>13885</v>
      </c>
      <c r="F8068" s="124" t="s">
        <v>3</v>
      </c>
      <c r="G8068" s="124">
        <v>1644720</v>
      </c>
      <c r="H8068" s="124"/>
      <c r="I8068" s="128" t="s">
        <v>15690</v>
      </c>
      <c r="J8068" s="124"/>
      <c r="K8068" s="124"/>
      <c r="L8068" s="124"/>
      <c r="M8068" s="124"/>
      <c r="N8068" s="193">
        <v>0</v>
      </c>
      <c r="O8068" s="193">
        <v>1657.5</v>
      </c>
      <c r="P8068" s="124" t="s">
        <v>1314</v>
      </c>
    </row>
    <row r="8069" spans="1:16" ht="89.25">
      <c r="A8069" s="257">
        <v>587</v>
      </c>
      <c r="B8069" s="124"/>
      <c r="C8069" s="125" t="s">
        <v>858</v>
      </c>
      <c r="D8069" s="191">
        <v>43312</v>
      </c>
      <c r="E8069" s="124" t="s">
        <v>13886</v>
      </c>
      <c r="F8069" s="124" t="s">
        <v>3</v>
      </c>
      <c r="G8069" s="124">
        <v>1644722</v>
      </c>
      <c r="H8069" s="124"/>
      <c r="I8069" s="128" t="s">
        <v>15691</v>
      </c>
      <c r="J8069" s="124"/>
      <c r="K8069" s="124"/>
      <c r="L8069" s="124"/>
      <c r="M8069" s="124"/>
      <c r="N8069" s="193">
        <v>0</v>
      </c>
      <c r="O8069" s="193">
        <v>166.68</v>
      </c>
      <c r="P8069" s="124" t="s">
        <v>1314</v>
      </c>
    </row>
    <row r="8070" spans="1:16" ht="51">
      <c r="A8070" s="257">
        <v>346</v>
      </c>
      <c r="B8070" s="124"/>
      <c r="C8070" s="125" t="s">
        <v>820</v>
      </c>
      <c r="D8070" s="191">
        <v>43312</v>
      </c>
      <c r="E8070" s="124" t="s">
        <v>13887</v>
      </c>
      <c r="F8070" s="124" t="s">
        <v>3</v>
      </c>
      <c r="G8070" s="124">
        <v>1644578</v>
      </c>
      <c r="H8070" s="124"/>
      <c r="I8070" s="128" t="s">
        <v>15692</v>
      </c>
      <c r="J8070" s="124"/>
      <c r="K8070" s="124"/>
      <c r="L8070" s="124"/>
      <c r="M8070" s="124"/>
      <c r="N8070" s="193">
        <v>0</v>
      </c>
      <c r="O8070" s="193">
        <v>1483.97</v>
      </c>
      <c r="P8070" s="124" t="s">
        <v>1314</v>
      </c>
    </row>
    <row r="8071" spans="1:16" ht="51">
      <c r="A8071" s="257">
        <v>41</v>
      </c>
      <c r="B8071" s="124"/>
      <c r="C8071" s="125" t="s">
        <v>697</v>
      </c>
      <c r="D8071" s="191">
        <v>43312</v>
      </c>
      <c r="E8071" s="124" t="s">
        <v>13888</v>
      </c>
      <c r="F8071" s="124" t="s">
        <v>3</v>
      </c>
      <c r="G8071" s="124">
        <v>1644600</v>
      </c>
      <c r="H8071" s="124"/>
      <c r="I8071" s="128" t="s">
        <v>15693</v>
      </c>
      <c r="J8071" s="124"/>
      <c r="K8071" s="124"/>
      <c r="L8071" s="124"/>
      <c r="M8071" s="124"/>
      <c r="N8071" s="193">
        <v>0</v>
      </c>
      <c r="O8071" s="193">
        <v>235422</v>
      </c>
      <c r="P8071" s="124" t="s">
        <v>1314</v>
      </c>
    </row>
    <row r="8072" spans="1:16" ht="51">
      <c r="A8072" s="257">
        <v>41</v>
      </c>
      <c r="B8072" s="124"/>
      <c r="C8072" s="125" t="s">
        <v>697</v>
      </c>
      <c r="D8072" s="191">
        <v>43312</v>
      </c>
      <c r="E8072" s="124" t="s">
        <v>13889</v>
      </c>
      <c r="F8072" s="124" t="s">
        <v>3</v>
      </c>
      <c r="G8072" s="124">
        <v>1644602</v>
      </c>
      <c r="H8072" s="124"/>
      <c r="I8072" s="128" t="s">
        <v>15694</v>
      </c>
      <c r="J8072" s="124"/>
      <c r="K8072" s="124"/>
      <c r="L8072" s="124"/>
      <c r="M8072" s="124"/>
      <c r="N8072" s="193">
        <v>0</v>
      </c>
      <c r="O8072" s="193">
        <v>100224</v>
      </c>
      <c r="P8072" s="124" t="s">
        <v>1314</v>
      </c>
    </row>
    <row r="8073" spans="1:16" ht="51">
      <c r="A8073" s="257">
        <v>254</v>
      </c>
      <c r="B8073" s="124"/>
      <c r="C8073" s="125" t="s">
        <v>779</v>
      </c>
      <c r="D8073" s="191">
        <v>43312</v>
      </c>
      <c r="E8073" s="124" t="s">
        <v>13890</v>
      </c>
      <c r="F8073" s="124" t="s">
        <v>3</v>
      </c>
      <c r="G8073" s="124">
        <v>1644603</v>
      </c>
      <c r="H8073" s="124"/>
      <c r="I8073" s="128" t="s">
        <v>15695</v>
      </c>
      <c r="J8073" s="124"/>
      <c r="K8073" s="124"/>
      <c r="L8073" s="124"/>
      <c r="M8073" s="124"/>
      <c r="N8073" s="193">
        <v>0</v>
      </c>
      <c r="O8073" s="193">
        <v>4681</v>
      </c>
      <c r="P8073" s="124" t="s">
        <v>1314</v>
      </c>
    </row>
    <row r="8074" spans="1:16" ht="63.75">
      <c r="A8074" s="257">
        <v>254</v>
      </c>
      <c r="B8074" s="124"/>
      <c r="C8074" s="125" t="s">
        <v>779</v>
      </c>
      <c r="D8074" s="191">
        <v>43312</v>
      </c>
      <c r="E8074" s="124" t="s">
        <v>13891</v>
      </c>
      <c r="F8074" s="124" t="s">
        <v>3</v>
      </c>
      <c r="G8074" s="124">
        <v>1644604</v>
      </c>
      <c r="H8074" s="124"/>
      <c r="I8074" s="128" t="s">
        <v>15696</v>
      </c>
      <c r="J8074" s="124"/>
      <c r="K8074" s="124"/>
      <c r="L8074" s="124"/>
      <c r="M8074" s="124"/>
      <c r="N8074" s="193">
        <v>0</v>
      </c>
      <c r="O8074" s="193">
        <v>501</v>
      </c>
      <c r="P8074" s="124" t="s">
        <v>1314</v>
      </c>
    </row>
    <row r="8075" spans="1:16" ht="51">
      <c r="A8075" s="257">
        <v>41</v>
      </c>
      <c r="B8075" s="124"/>
      <c r="C8075" s="125" t="s">
        <v>697</v>
      </c>
      <c r="D8075" s="191">
        <v>43312</v>
      </c>
      <c r="E8075" s="124" t="s">
        <v>13892</v>
      </c>
      <c r="F8075" s="124" t="s">
        <v>3</v>
      </c>
      <c r="G8075" s="124">
        <v>1644605</v>
      </c>
      <c r="H8075" s="124"/>
      <c r="I8075" s="128" t="s">
        <v>15697</v>
      </c>
      <c r="J8075" s="124"/>
      <c r="K8075" s="124"/>
      <c r="L8075" s="124"/>
      <c r="M8075" s="124"/>
      <c r="N8075" s="193">
        <v>0</v>
      </c>
      <c r="O8075" s="193">
        <v>850860</v>
      </c>
      <c r="P8075" s="124" t="s">
        <v>1314</v>
      </c>
    </row>
    <row r="8076" spans="1:16" ht="63.75">
      <c r="A8076" s="257">
        <v>254</v>
      </c>
      <c r="B8076" s="124"/>
      <c r="C8076" s="125" t="s">
        <v>779</v>
      </c>
      <c r="D8076" s="191">
        <v>43312</v>
      </c>
      <c r="E8076" s="124" t="s">
        <v>13893</v>
      </c>
      <c r="F8076" s="124" t="s">
        <v>3</v>
      </c>
      <c r="G8076" s="124">
        <v>1644607</v>
      </c>
      <c r="H8076" s="124"/>
      <c r="I8076" s="128" t="s">
        <v>15698</v>
      </c>
      <c r="J8076" s="124"/>
      <c r="K8076" s="124"/>
      <c r="L8076" s="124"/>
      <c r="M8076" s="124"/>
      <c r="N8076" s="193">
        <v>0</v>
      </c>
      <c r="O8076" s="193">
        <v>16302</v>
      </c>
      <c r="P8076" s="124" t="s">
        <v>1314</v>
      </c>
    </row>
    <row r="8077" spans="1:16" ht="51">
      <c r="A8077" s="257">
        <v>41</v>
      </c>
      <c r="B8077" s="124"/>
      <c r="C8077" s="125" t="s">
        <v>697</v>
      </c>
      <c r="D8077" s="191">
        <v>43312</v>
      </c>
      <c r="E8077" s="124" t="s">
        <v>13894</v>
      </c>
      <c r="F8077" s="124" t="s">
        <v>3</v>
      </c>
      <c r="G8077" s="124">
        <v>1644608</v>
      </c>
      <c r="H8077" s="124"/>
      <c r="I8077" s="128" t="s">
        <v>15699</v>
      </c>
      <c r="J8077" s="124"/>
      <c r="K8077" s="124"/>
      <c r="L8077" s="124"/>
      <c r="M8077" s="124"/>
      <c r="N8077" s="193">
        <v>0</v>
      </c>
      <c r="O8077" s="193">
        <v>234900</v>
      </c>
      <c r="P8077" s="124" t="s">
        <v>1314</v>
      </c>
    </row>
    <row r="8078" spans="1:16" ht="63.75">
      <c r="A8078" s="257">
        <v>254</v>
      </c>
      <c r="B8078" s="124"/>
      <c r="C8078" s="125" t="s">
        <v>779</v>
      </c>
      <c r="D8078" s="191">
        <v>43312</v>
      </c>
      <c r="E8078" s="124" t="s">
        <v>13895</v>
      </c>
      <c r="F8078" s="124" t="s">
        <v>3</v>
      </c>
      <c r="G8078" s="124">
        <v>1644610</v>
      </c>
      <c r="H8078" s="124"/>
      <c r="I8078" s="128" t="s">
        <v>15700</v>
      </c>
      <c r="J8078" s="124"/>
      <c r="K8078" s="124"/>
      <c r="L8078" s="124"/>
      <c r="M8078" s="124"/>
      <c r="N8078" s="193">
        <v>0</v>
      </c>
      <c r="O8078" s="193">
        <v>68515</v>
      </c>
      <c r="P8078" s="124" t="s">
        <v>1314</v>
      </c>
    </row>
    <row r="8079" spans="1:16" ht="63.75">
      <c r="A8079" s="257">
        <v>254</v>
      </c>
      <c r="B8079" s="124"/>
      <c r="C8079" s="125" t="s">
        <v>779</v>
      </c>
      <c r="D8079" s="191">
        <v>43312</v>
      </c>
      <c r="E8079" s="124" t="s">
        <v>13896</v>
      </c>
      <c r="F8079" s="124" t="s">
        <v>3</v>
      </c>
      <c r="G8079" s="124">
        <v>1644612</v>
      </c>
      <c r="H8079" s="124"/>
      <c r="I8079" s="128" t="s">
        <v>15701</v>
      </c>
      <c r="J8079" s="124"/>
      <c r="K8079" s="124"/>
      <c r="L8079" s="124"/>
      <c r="M8079" s="124"/>
      <c r="N8079" s="193">
        <v>0</v>
      </c>
      <c r="O8079" s="193">
        <v>69136</v>
      </c>
      <c r="P8079" s="124" t="s">
        <v>1314</v>
      </c>
    </row>
    <row r="8080" spans="1:16" ht="63.75">
      <c r="A8080" s="257">
        <v>254</v>
      </c>
      <c r="B8080" s="124"/>
      <c r="C8080" s="125" t="s">
        <v>779</v>
      </c>
      <c r="D8080" s="191">
        <v>43312</v>
      </c>
      <c r="E8080" s="124" t="s">
        <v>13897</v>
      </c>
      <c r="F8080" s="124" t="s">
        <v>3</v>
      </c>
      <c r="G8080" s="124">
        <v>1644614</v>
      </c>
      <c r="H8080" s="124"/>
      <c r="I8080" s="128" t="s">
        <v>15702</v>
      </c>
      <c r="J8080" s="124"/>
      <c r="K8080" s="124"/>
      <c r="L8080" s="124"/>
      <c r="M8080" s="124"/>
      <c r="N8080" s="193">
        <v>0</v>
      </c>
      <c r="O8080" s="193">
        <v>34008</v>
      </c>
      <c r="P8080" s="124" t="s">
        <v>1314</v>
      </c>
    </row>
    <row r="8081" spans="1:16" ht="51">
      <c r="A8081" s="257">
        <v>16</v>
      </c>
      <c r="B8081" s="124"/>
      <c r="C8081" s="125" t="s">
        <v>692</v>
      </c>
      <c r="D8081" s="191">
        <v>43312</v>
      </c>
      <c r="E8081" s="124" t="s">
        <v>13898</v>
      </c>
      <c r="F8081" s="124" t="s">
        <v>3</v>
      </c>
      <c r="G8081" s="124">
        <v>1644636</v>
      </c>
      <c r="H8081" s="124"/>
      <c r="I8081" s="128" t="s">
        <v>15703</v>
      </c>
      <c r="J8081" s="124"/>
      <c r="K8081" s="124"/>
      <c r="L8081" s="124"/>
      <c r="M8081" s="124"/>
      <c r="N8081" s="193">
        <v>0</v>
      </c>
      <c r="O8081" s="193">
        <v>464</v>
      </c>
      <c r="P8081" s="124" t="s">
        <v>1314</v>
      </c>
    </row>
    <row r="8082" spans="1:16" ht="51">
      <c r="A8082" s="257">
        <v>15</v>
      </c>
      <c r="B8082" s="124"/>
      <c r="C8082" s="125" t="s">
        <v>691</v>
      </c>
      <c r="D8082" s="191">
        <v>43312</v>
      </c>
      <c r="E8082" s="124" t="s">
        <v>13899</v>
      </c>
      <c r="F8082" s="124" t="s">
        <v>3</v>
      </c>
      <c r="G8082" s="124">
        <v>1644638</v>
      </c>
      <c r="H8082" s="124"/>
      <c r="I8082" s="128" t="s">
        <v>15704</v>
      </c>
      <c r="J8082" s="124"/>
      <c r="K8082" s="124"/>
      <c r="L8082" s="124"/>
      <c r="M8082" s="124"/>
      <c r="N8082" s="193">
        <v>0</v>
      </c>
      <c r="O8082" s="193">
        <v>10400</v>
      </c>
      <c r="P8082" s="124" t="s">
        <v>1314</v>
      </c>
    </row>
    <row r="8083" spans="1:16" ht="51">
      <c r="A8083" s="257">
        <v>15</v>
      </c>
      <c r="B8083" s="124"/>
      <c r="C8083" s="125" t="s">
        <v>691</v>
      </c>
      <c r="D8083" s="191">
        <v>43312</v>
      </c>
      <c r="E8083" s="124" t="s">
        <v>13900</v>
      </c>
      <c r="F8083" s="124" t="s">
        <v>3</v>
      </c>
      <c r="G8083" s="124">
        <v>1644640</v>
      </c>
      <c r="H8083" s="124"/>
      <c r="I8083" s="128" t="s">
        <v>15705</v>
      </c>
      <c r="J8083" s="124"/>
      <c r="K8083" s="124"/>
      <c r="L8083" s="124"/>
      <c r="M8083" s="124"/>
      <c r="N8083" s="193">
        <v>0</v>
      </c>
      <c r="O8083" s="193">
        <v>14400</v>
      </c>
      <c r="P8083" s="124" t="s">
        <v>1314</v>
      </c>
    </row>
    <row r="8084" spans="1:16" ht="51">
      <c r="A8084" s="257">
        <v>15</v>
      </c>
      <c r="B8084" s="124"/>
      <c r="C8084" s="125" t="s">
        <v>691</v>
      </c>
      <c r="D8084" s="191">
        <v>43312</v>
      </c>
      <c r="E8084" s="124" t="s">
        <v>13901</v>
      </c>
      <c r="F8084" s="124" t="s">
        <v>3</v>
      </c>
      <c r="G8084" s="124">
        <v>1644642</v>
      </c>
      <c r="H8084" s="124"/>
      <c r="I8084" s="128" t="s">
        <v>15706</v>
      </c>
      <c r="J8084" s="124"/>
      <c r="K8084" s="124"/>
      <c r="L8084" s="124"/>
      <c r="M8084" s="124"/>
      <c r="N8084" s="193">
        <v>0</v>
      </c>
      <c r="O8084" s="193">
        <v>160</v>
      </c>
      <c r="P8084" s="124" t="s">
        <v>1314</v>
      </c>
    </row>
    <row r="8085" spans="1:16" ht="51">
      <c r="A8085" s="257">
        <v>10</v>
      </c>
      <c r="B8085" s="124"/>
      <c r="C8085" s="125" t="s">
        <v>690</v>
      </c>
      <c r="D8085" s="191">
        <v>43312</v>
      </c>
      <c r="E8085" s="124" t="s">
        <v>13902</v>
      </c>
      <c r="F8085" s="124" t="s">
        <v>3</v>
      </c>
      <c r="G8085" s="124">
        <v>1644660</v>
      </c>
      <c r="H8085" s="124"/>
      <c r="I8085" s="128" t="s">
        <v>15707</v>
      </c>
      <c r="J8085" s="124"/>
      <c r="K8085" s="124"/>
      <c r="L8085" s="124"/>
      <c r="M8085" s="124"/>
      <c r="N8085" s="193">
        <v>0</v>
      </c>
      <c r="O8085" s="193">
        <v>2310.44</v>
      </c>
      <c r="P8085" s="124" t="s">
        <v>1314</v>
      </c>
    </row>
    <row r="8086" spans="1:16" ht="63.75">
      <c r="A8086" s="257">
        <v>574</v>
      </c>
      <c r="B8086" s="124"/>
      <c r="C8086" s="125" t="s">
        <v>850</v>
      </c>
      <c r="D8086" s="191">
        <v>43312</v>
      </c>
      <c r="E8086" s="124" t="s">
        <v>13903</v>
      </c>
      <c r="F8086" s="124" t="s">
        <v>3</v>
      </c>
      <c r="G8086" s="124">
        <v>1644671</v>
      </c>
      <c r="H8086" s="124"/>
      <c r="I8086" s="128" t="s">
        <v>15708</v>
      </c>
      <c r="J8086" s="124"/>
      <c r="K8086" s="124"/>
      <c r="L8086" s="124"/>
      <c r="M8086" s="124"/>
      <c r="N8086" s="193">
        <v>0</v>
      </c>
      <c r="O8086" s="193">
        <v>9414.5</v>
      </c>
      <c r="P8086" s="124" t="s">
        <v>1314</v>
      </c>
    </row>
    <row r="8087" spans="1:16" ht="63.75">
      <c r="A8087" s="257">
        <v>574</v>
      </c>
      <c r="B8087" s="124"/>
      <c r="C8087" s="125" t="s">
        <v>850</v>
      </c>
      <c r="D8087" s="191">
        <v>43312</v>
      </c>
      <c r="E8087" s="124" t="s">
        <v>13904</v>
      </c>
      <c r="F8087" s="124" t="s">
        <v>3</v>
      </c>
      <c r="G8087" s="124">
        <v>1644674</v>
      </c>
      <c r="H8087" s="124"/>
      <c r="I8087" s="128" t="s">
        <v>15709</v>
      </c>
      <c r="J8087" s="124"/>
      <c r="K8087" s="124"/>
      <c r="L8087" s="124"/>
      <c r="M8087" s="124"/>
      <c r="N8087" s="193">
        <v>0</v>
      </c>
      <c r="O8087" s="193">
        <v>724104.93</v>
      </c>
      <c r="P8087" s="124" t="s">
        <v>1314</v>
      </c>
    </row>
    <row r="8088" spans="1:16" ht="51">
      <c r="A8088" s="257">
        <v>574</v>
      </c>
      <c r="B8088" s="124"/>
      <c r="C8088" s="125" t="s">
        <v>850</v>
      </c>
      <c r="D8088" s="191">
        <v>43312</v>
      </c>
      <c r="E8088" s="124" t="s">
        <v>13905</v>
      </c>
      <c r="F8088" s="124" t="s">
        <v>3</v>
      </c>
      <c r="G8088" s="124">
        <v>1644677</v>
      </c>
      <c r="H8088" s="124"/>
      <c r="I8088" s="128" t="s">
        <v>15710</v>
      </c>
      <c r="J8088" s="124"/>
      <c r="K8088" s="124"/>
      <c r="L8088" s="124"/>
      <c r="M8088" s="124"/>
      <c r="N8088" s="193">
        <v>0</v>
      </c>
      <c r="O8088" s="193">
        <v>2168.0300000000002</v>
      </c>
      <c r="P8088" s="124" t="s">
        <v>1314</v>
      </c>
    </row>
    <row r="8089" spans="1:16" ht="63.75">
      <c r="A8089" s="257">
        <v>574</v>
      </c>
      <c r="B8089" s="124"/>
      <c r="C8089" s="125" t="s">
        <v>850</v>
      </c>
      <c r="D8089" s="191">
        <v>43312</v>
      </c>
      <c r="E8089" s="124" t="s">
        <v>13906</v>
      </c>
      <c r="F8089" s="124" t="s">
        <v>3</v>
      </c>
      <c r="G8089" s="124">
        <v>1644679</v>
      </c>
      <c r="H8089" s="124"/>
      <c r="I8089" s="128" t="s">
        <v>15711</v>
      </c>
      <c r="J8089" s="124"/>
      <c r="K8089" s="124"/>
      <c r="L8089" s="124"/>
      <c r="M8089" s="124"/>
      <c r="N8089" s="193">
        <v>0</v>
      </c>
      <c r="O8089" s="193">
        <v>109566</v>
      </c>
      <c r="P8089" s="124" t="s">
        <v>1314</v>
      </c>
    </row>
    <row r="8090" spans="1:16" ht="63.75">
      <c r="A8090" s="257">
        <v>680</v>
      </c>
      <c r="B8090" s="124"/>
      <c r="C8090" s="125" t="s">
        <v>866</v>
      </c>
      <c r="D8090" s="191">
        <v>43312</v>
      </c>
      <c r="E8090" s="124" t="s">
        <v>13907</v>
      </c>
      <c r="F8090" s="124" t="s">
        <v>3</v>
      </c>
      <c r="G8090" s="124">
        <v>1644681</v>
      </c>
      <c r="H8090" s="124"/>
      <c r="I8090" s="128" t="s">
        <v>15712</v>
      </c>
      <c r="J8090" s="124"/>
      <c r="K8090" s="124"/>
      <c r="L8090" s="124"/>
      <c r="M8090" s="124"/>
      <c r="N8090" s="193">
        <v>0</v>
      </c>
      <c r="O8090" s="193">
        <v>2605.44</v>
      </c>
      <c r="P8090" s="124" t="s">
        <v>1314</v>
      </c>
    </row>
    <row r="8091" spans="1:16" ht="89.25">
      <c r="A8091" s="257" t="s">
        <v>622</v>
      </c>
      <c r="B8091" s="124"/>
      <c r="C8091" s="125" t="s">
        <v>715</v>
      </c>
      <c r="D8091" s="191">
        <v>43312</v>
      </c>
      <c r="E8091" s="124" t="s">
        <v>13908</v>
      </c>
      <c r="F8091" s="124" t="s">
        <v>1256</v>
      </c>
      <c r="G8091" s="124">
        <v>179754</v>
      </c>
      <c r="H8091" s="124"/>
      <c r="I8091" s="128" t="s">
        <v>15713</v>
      </c>
      <c r="J8091" s="124"/>
      <c r="K8091" s="124"/>
      <c r="L8091" s="124"/>
      <c r="M8091" s="124"/>
      <c r="N8091" s="193">
        <v>0</v>
      </c>
      <c r="O8091" s="193">
        <v>2016385.83</v>
      </c>
      <c r="P8091" s="124" t="s">
        <v>1314</v>
      </c>
    </row>
    <row r="8092" spans="1:16" ht="63.75">
      <c r="A8092" s="257" t="s">
        <v>620</v>
      </c>
      <c r="B8092" s="124"/>
      <c r="C8092" s="125" t="s">
        <v>714</v>
      </c>
      <c r="D8092" s="191">
        <v>43312</v>
      </c>
      <c r="E8092" s="124" t="s">
        <v>13909</v>
      </c>
      <c r="F8092" s="124" t="s">
        <v>11</v>
      </c>
      <c r="G8092" s="124">
        <v>11016</v>
      </c>
      <c r="H8092" s="124"/>
      <c r="I8092" s="128" t="s">
        <v>15714</v>
      </c>
      <c r="J8092" s="124"/>
      <c r="K8092" s="124"/>
      <c r="L8092" s="124"/>
      <c r="M8092" s="124"/>
      <c r="N8092" s="193">
        <v>4708.8999999999996</v>
      </c>
      <c r="O8092" s="193">
        <v>0</v>
      </c>
      <c r="P8092" s="124" t="s">
        <v>1314</v>
      </c>
    </row>
    <row r="8093" spans="1:16" ht="76.5">
      <c r="A8093" s="257">
        <v>35</v>
      </c>
      <c r="B8093" s="124"/>
      <c r="C8093" s="125" t="s">
        <v>696</v>
      </c>
      <c r="D8093" s="191">
        <v>43312</v>
      </c>
      <c r="E8093" s="124" t="s">
        <v>13910</v>
      </c>
      <c r="F8093" s="124" t="s">
        <v>1315</v>
      </c>
      <c r="G8093" s="124">
        <v>179725</v>
      </c>
      <c r="H8093" s="124"/>
      <c r="I8093" s="128" t="s">
        <v>15715</v>
      </c>
      <c r="J8093" s="124"/>
      <c r="K8093" s="124"/>
      <c r="L8093" s="124"/>
      <c r="M8093" s="124"/>
      <c r="N8093" s="193">
        <v>5475.68</v>
      </c>
      <c r="O8093" s="193">
        <v>0</v>
      </c>
      <c r="P8093" s="124" t="s">
        <v>1314</v>
      </c>
    </row>
    <row r="8094" spans="1:16" ht="63.75">
      <c r="A8094" s="257">
        <v>862</v>
      </c>
      <c r="B8094" s="124"/>
      <c r="C8094" s="125" t="s">
        <v>875</v>
      </c>
      <c r="D8094" s="191">
        <v>43312</v>
      </c>
      <c r="E8094" s="124" t="s">
        <v>13911</v>
      </c>
      <c r="F8094" s="124" t="s">
        <v>1315</v>
      </c>
      <c r="G8094" s="124">
        <v>179768</v>
      </c>
      <c r="H8094" s="124"/>
      <c r="I8094" s="128" t="s">
        <v>15716</v>
      </c>
      <c r="J8094" s="124"/>
      <c r="K8094" s="124"/>
      <c r="L8094" s="124"/>
      <c r="M8094" s="124"/>
      <c r="N8094" s="193">
        <v>0</v>
      </c>
      <c r="O8094" s="193">
        <v>486526.29</v>
      </c>
      <c r="P8094" s="124" t="s">
        <v>1314</v>
      </c>
    </row>
    <row r="8095" spans="1:16" ht="63.75">
      <c r="A8095" s="257">
        <v>862</v>
      </c>
      <c r="B8095" s="124"/>
      <c r="C8095" s="125" t="s">
        <v>875</v>
      </c>
      <c r="D8095" s="191">
        <v>43312</v>
      </c>
      <c r="E8095" s="124" t="s">
        <v>13911</v>
      </c>
      <c r="F8095" s="124" t="s">
        <v>1315</v>
      </c>
      <c r="G8095" s="124">
        <v>179766</v>
      </c>
      <c r="H8095" s="124"/>
      <c r="I8095" s="128" t="s">
        <v>15717</v>
      </c>
      <c r="J8095" s="124"/>
      <c r="K8095" s="124"/>
      <c r="L8095" s="124"/>
      <c r="M8095" s="124"/>
      <c r="N8095" s="193">
        <v>0</v>
      </c>
      <c r="O8095" s="193">
        <v>441614.55</v>
      </c>
      <c r="P8095" s="124" t="s">
        <v>1314</v>
      </c>
    </row>
    <row r="8096" spans="1:16" ht="63.75">
      <c r="A8096" s="257">
        <v>862</v>
      </c>
      <c r="B8096" s="124"/>
      <c r="C8096" s="125" t="s">
        <v>875</v>
      </c>
      <c r="D8096" s="191">
        <v>43312</v>
      </c>
      <c r="E8096" s="124" t="s">
        <v>13911</v>
      </c>
      <c r="F8096" s="124" t="s">
        <v>1315</v>
      </c>
      <c r="G8096" s="124">
        <v>179850</v>
      </c>
      <c r="H8096" s="124"/>
      <c r="I8096" s="128" t="s">
        <v>15718</v>
      </c>
      <c r="J8096" s="124"/>
      <c r="K8096" s="124"/>
      <c r="L8096" s="124"/>
      <c r="M8096" s="124"/>
      <c r="N8096" s="193">
        <v>0</v>
      </c>
      <c r="O8096" s="193">
        <v>3837.36</v>
      </c>
      <c r="P8096" s="124" t="s">
        <v>1314</v>
      </c>
    </row>
    <row r="8097" spans="1:16" ht="63.75">
      <c r="A8097" s="257">
        <v>862</v>
      </c>
      <c r="B8097" s="124"/>
      <c r="C8097" s="125" t="s">
        <v>875</v>
      </c>
      <c r="D8097" s="191">
        <v>43312</v>
      </c>
      <c r="E8097" s="124" t="s">
        <v>13911</v>
      </c>
      <c r="F8097" s="124" t="s">
        <v>1315</v>
      </c>
      <c r="G8097" s="124">
        <v>179848</v>
      </c>
      <c r="H8097" s="124"/>
      <c r="I8097" s="128" t="s">
        <v>15719</v>
      </c>
      <c r="J8097" s="124"/>
      <c r="K8097" s="124"/>
      <c r="L8097" s="124"/>
      <c r="M8097" s="124"/>
      <c r="N8097" s="193">
        <v>0</v>
      </c>
      <c r="O8097" s="193">
        <v>359.71</v>
      </c>
      <c r="P8097" s="124" t="s">
        <v>1314</v>
      </c>
    </row>
    <row r="8098" spans="1:16" ht="63.75">
      <c r="A8098" s="257">
        <v>862</v>
      </c>
      <c r="B8098" s="124"/>
      <c r="C8098" s="125" t="s">
        <v>875</v>
      </c>
      <c r="D8098" s="191">
        <v>43312</v>
      </c>
      <c r="E8098" s="124" t="s">
        <v>13911</v>
      </c>
      <c r="F8098" s="124" t="s">
        <v>1315</v>
      </c>
      <c r="G8098" s="124">
        <v>179890</v>
      </c>
      <c r="H8098" s="124"/>
      <c r="I8098" s="128" t="s">
        <v>15720</v>
      </c>
      <c r="J8098" s="124"/>
      <c r="K8098" s="124"/>
      <c r="L8098" s="124"/>
      <c r="M8098" s="124"/>
      <c r="N8098" s="193">
        <v>0</v>
      </c>
      <c r="O8098" s="193">
        <v>567.83000000000004</v>
      </c>
      <c r="P8098" s="124" t="s">
        <v>1314</v>
      </c>
    </row>
    <row r="8099" spans="1:16" ht="63.75">
      <c r="A8099" s="257">
        <v>862</v>
      </c>
      <c r="B8099" s="124"/>
      <c r="C8099" s="125" t="s">
        <v>875</v>
      </c>
      <c r="D8099" s="191">
        <v>43312</v>
      </c>
      <c r="E8099" s="124" t="s">
        <v>13911</v>
      </c>
      <c r="F8099" s="124" t="s">
        <v>1315</v>
      </c>
      <c r="G8099" s="124">
        <v>179900</v>
      </c>
      <c r="H8099" s="124"/>
      <c r="I8099" s="128" t="s">
        <v>15721</v>
      </c>
      <c r="J8099" s="124"/>
      <c r="K8099" s="124"/>
      <c r="L8099" s="124"/>
      <c r="M8099" s="124"/>
      <c r="N8099" s="193">
        <v>0</v>
      </c>
      <c r="O8099" s="193">
        <v>60.47</v>
      </c>
      <c r="P8099" s="124" t="s">
        <v>1314</v>
      </c>
    </row>
    <row r="8100" spans="1:16" ht="63.75">
      <c r="A8100" s="257">
        <v>862</v>
      </c>
      <c r="B8100" s="124"/>
      <c r="C8100" s="125" t="s">
        <v>875</v>
      </c>
      <c r="D8100" s="191">
        <v>43312</v>
      </c>
      <c r="E8100" s="124" t="s">
        <v>13911</v>
      </c>
      <c r="F8100" s="124" t="s">
        <v>1315</v>
      </c>
      <c r="G8100" s="124">
        <v>179876</v>
      </c>
      <c r="H8100" s="124"/>
      <c r="I8100" s="128" t="s">
        <v>15722</v>
      </c>
      <c r="J8100" s="124"/>
      <c r="K8100" s="124"/>
      <c r="L8100" s="124"/>
      <c r="M8100" s="124"/>
      <c r="N8100" s="193">
        <v>0</v>
      </c>
      <c r="O8100" s="193">
        <v>337.14</v>
      </c>
      <c r="P8100" s="124" t="s">
        <v>1314</v>
      </c>
    </row>
    <row r="8101" spans="1:16" ht="63.75">
      <c r="A8101" s="257">
        <v>862</v>
      </c>
      <c r="B8101" s="124"/>
      <c r="C8101" s="125" t="s">
        <v>875</v>
      </c>
      <c r="D8101" s="191">
        <v>43312</v>
      </c>
      <c r="E8101" s="124" t="s">
        <v>13911</v>
      </c>
      <c r="F8101" s="124" t="s">
        <v>1315</v>
      </c>
      <c r="G8101" s="124">
        <v>179756</v>
      </c>
      <c r="H8101" s="124"/>
      <c r="I8101" s="128" t="s">
        <v>15723</v>
      </c>
      <c r="J8101" s="124"/>
      <c r="K8101" s="124"/>
      <c r="L8101" s="124"/>
      <c r="M8101" s="124"/>
      <c r="N8101" s="193">
        <v>0</v>
      </c>
      <c r="O8101" s="193">
        <v>797333.25</v>
      </c>
      <c r="P8101" s="124" t="s">
        <v>1314</v>
      </c>
    </row>
    <row r="8102" spans="1:16" ht="63.75">
      <c r="A8102" s="257">
        <v>862</v>
      </c>
      <c r="B8102" s="124"/>
      <c r="C8102" s="125" t="s">
        <v>875</v>
      </c>
      <c r="D8102" s="191">
        <v>43312</v>
      </c>
      <c r="E8102" s="124" t="s">
        <v>13911</v>
      </c>
      <c r="F8102" s="124" t="s">
        <v>1315</v>
      </c>
      <c r="G8102" s="124">
        <v>179880</v>
      </c>
      <c r="H8102" s="124"/>
      <c r="I8102" s="128" t="s">
        <v>15724</v>
      </c>
      <c r="J8102" s="124"/>
      <c r="K8102" s="124"/>
      <c r="L8102" s="124"/>
      <c r="M8102" s="124"/>
      <c r="N8102" s="193">
        <v>0</v>
      </c>
      <c r="O8102" s="193">
        <v>113.52</v>
      </c>
      <c r="P8102" s="124" t="s">
        <v>1314</v>
      </c>
    </row>
    <row r="8103" spans="1:16" ht="63.75">
      <c r="A8103" s="257">
        <v>862</v>
      </c>
      <c r="B8103" s="124"/>
      <c r="C8103" s="125" t="s">
        <v>875</v>
      </c>
      <c r="D8103" s="191">
        <v>43312</v>
      </c>
      <c r="E8103" s="124" t="s">
        <v>13911</v>
      </c>
      <c r="F8103" s="124" t="s">
        <v>1315</v>
      </c>
      <c r="G8103" s="124">
        <v>179892</v>
      </c>
      <c r="H8103" s="124"/>
      <c r="I8103" s="128" t="s">
        <v>15725</v>
      </c>
      <c r="J8103" s="124"/>
      <c r="K8103" s="124"/>
      <c r="L8103" s="124"/>
      <c r="M8103" s="124"/>
      <c r="N8103" s="193">
        <v>0</v>
      </c>
      <c r="O8103" s="193">
        <v>327.23</v>
      </c>
      <c r="P8103" s="124" t="s">
        <v>1314</v>
      </c>
    </row>
    <row r="8104" spans="1:16" ht="63.75">
      <c r="A8104" s="257">
        <v>862</v>
      </c>
      <c r="B8104" s="124"/>
      <c r="C8104" s="125" t="s">
        <v>875</v>
      </c>
      <c r="D8104" s="191">
        <v>43312</v>
      </c>
      <c r="E8104" s="124" t="s">
        <v>13911</v>
      </c>
      <c r="F8104" s="124" t="s">
        <v>1315</v>
      </c>
      <c r="G8104" s="124">
        <v>179898</v>
      </c>
      <c r="H8104" s="124"/>
      <c r="I8104" s="128" t="s">
        <v>15726</v>
      </c>
      <c r="J8104" s="124"/>
      <c r="K8104" s="124"/>
      <c r="L8104" s="124"/>
      <c r="M8104" s="124"/>
      <c r="N8104" s="193">
        <v>0</v>
      </c>
      <c r="O8104" s="193">
        <v>135.62</v>
      </c>
      <c r="P8104" s="124" t="s">
        <v>1314</v>
      </c>
    </row>
    <row r="8105" spans="1:16" ht="63.75">
      <c r="A8105" s="257">
        <v>862</v>
      </c>
      <c r="B8105" s="124"/>
      <c r="C8105" s="125" t="s">
        <v>875</v>
      </c>
      <c r="D8105" s="191">
        <v>43312</v>
      </c>
      <c r="E8105" s="124" t="s">
        <v>13911</v>
      </c>
      <c r="F8105" s="124" t="s">
        <v>1315</v>
      </c>
      <c r="G8105" s="124">
        <v>179860</v>
      </c>
      <c r="H8105" s="124"/>
      <c r="I8105" s="128" t="s">
        <v>15727</v>
      </c>
      <c r="J8105" s="124"/>
      <c r="K8105" s="124"/>
      <c r="L8105" s="124"/>
      <c r="M8105" s="124"/>
      <c r="N8105" s="193">
        <v>0</v>
      </c>
      <c r="O8105" s="193">
        <v>198.32</v>
      </c>
      <c r="P8105" s="124" t="s">
        <v>1314</v>
      </c>
    </row>
    <row r="8106" spans="1:16" ht="63.75">
      <c r="A8106" s="257">
        <v>862</v>
      </c>
      <c r="B8106" s="124"/>
      <c r="C8106" s="125" t="s">
        <v>875</v>
      </c>
      <c r="D8106" s="191">
        <v>43312</v>
      </c>
      <c r="E8106" s="124" t="s">
        <v>13911</v>
      </c>
      <c r="F8106" s="124" t="s">
        <v>1315</v>
      </c>
      <c r="G8106" s="124">
        <v>179862</v>
      </c>
      <c r="H8106" s="124"/>
      <c r="I8106" s="128" t="s">
        <v>15728</v>
      </c>
      <c r="J8106" s="124"/>
      <c r="K8106" s="124"/>
      <c r="L8106" s="124"/>
      <c r="M8106" s="124"/>
      <c r="N8106" s="193">
        <v>0</v>
      </c>
      <c r="O8106" s="193">
        <v>212.93</v>
      </c>
      <c r="P8106" s="124" t="s">
        <v>1314</v>
      </c>
    </row>
    <row r="8107" spans="1:16" ht="63.75">
      <c r="A8107" s="257">
        <v>862</v>
      </c>
      <c r="B8107" s="124"/>
      <c r="C8107" s="125" t="s">
        <v>875</v>
      </c>
      <c r="D8107" s="191">
        <v>43312</v>
      </c>
      <c r="E8107" s="124" t="s">
        <v>13911</v>
      </c>
      <c r="F8107" s="124" t="s">
        <v>1315</v>
      </c>
      <c r="G8107" s="124">
        <v>179896</v>
      </c>
      <c r="H8107" s="124"/>
      <c r="I8107" s="128" t="s">
        <v>15729</v>
      </c>
      <c r="J8107" s="124"/>
      <c r="K8107" s="124"/>
      <c r="L8107" s="124"/>
      <c r="M8107" s="124"/>
      <c r="N8107" s="193">
        <v>0</v>
      </c>
      <c r="O8107" s="193">
        <v>213.61</v>
      </c>
      <c r="P8107" s="124" t="s">
        <v>1314</v>
      </c>
    </row>
    <row r="8108" spans="1:16" ht="63.75">
      <c r="A8108" s="257">
        <v>862</v>
      </c>
      <c r="B8108" s="124"/>
      <c r="C8108" s="125" t="s">
        <v>875</v>
      </c>
      <c r="D8108" s="191">
        <v>43312</v>
      </c>
      <c r="E8108" s="124" t="s">
        <v>13911</v>
      </c>
      <c r="F8108" s="124" t="s">
        <v>1315</v>
      </c>
      <c r="G8108" s="124">
        <v>179878</v>
      </c>
      <c r="H8108" s="124"/>
      <c r="I8108" s="128" t="s">
        <v>15730</v>
      </c>
      <c r="J8108" s="124"/>
      <c r="K8108" s="124"/>
      <c r="L8108" s="124"/>
      <c r="M8108" s="124"/>
      <c r="N8108" s="193">
        <v>0</v>
      </c>
      <c r="O8108" s="193">
        <v>220.23</v>
      </c>
      <c r="P8108" s="124" t="s">
        <v>1314</v>
      </c>
    </row>
    <row r="8109" spans="1:16" ht="63.75">
      <c r="A8109" s="257">
        <v>862</v>
      </c>
      <c r="B8109" s="124"/>
      <c r="C8109" s="125" t="s">
        <v>875</v>
      </c>
      <c r="D8109" s="191">
        <v>43312</v>
      </c>
      <c r="E8109" s="124" t="s">
        <v>13911</v>
      </c>
      <c r="F8109" s="124" t="s">
        <v>1315</v>
      </c>
      <c r="G8109" s="124">
        <v>179884</v>
      </c>
      <c r="H8109" s="124"/>
      <c r="I8109" s="128" t="s">
        <v>15731</v>
      </c>
      <c r="J8109" s="124"/>
      <c r="K8109" s="124"/>
      <c r="L8109" s="124"/>
      <c r="M8109" s="124"/>
      <c r="N8109" s="193">
        <v>0</v>
      </c>
      <c r="O8109" s="193">
        <v>266.36</v>
      </c>
      <c r="P8109" s="124" t="s">
        <v>1314</v>
      </c>
    </row>
    <row r="8110" spans="1:16" ht="63.75">
      <c r="A8110" s="257">
        <v>862</v>
      </c>
      <c r="B8110" s="124"/>
      <c r="C8110" s="125" t="s">
        <v>875</v>
      </c>
      <c r="D8110" s="191">
        <v>43312</v>
      </c>
      <c r="E8110" s="124" t="s">
        <v>13911</v>
      </c>
      <c r="F8110" s="124" t="s">
        <v>1315</v>
      </c>
      <c r="G8110" s="124">
        <v>179856</v>
      </c>
      <c r="H8110" s="124"/>
      <c r="I8110" s="128" t="s">
        <v>15732</v>
      </c>
      <c r="J8110" s="124"/>
      <c r="K8110" s="124"/>
      <c r="L8110" s="124"/>
      <c r="M8110" s="124"/>
      <c r="N8110" s="193">
        <v>0</v>
      </c>
      <c r="O8110" s="193">
        <v>665.08</v>
      </c>
      <c r="P8110" s="124" t="s">
        <v>1314</v>
      </c>
    </row>
    <row r="8111" spans="1:16" ht="63.75">
      <c r="A8111" s="257">
        <v>862</v>
      </c>
      <c r="B8111" s="124"/>
      <c r="C8111" s="125" t="s">
        <v>875</v>
      </c>
      <c r="D8111" s="191">
        <v>43312</v>
      </c>
      <c r="E8111" s="124" t="s">
        <v>13911</v>
      </c>
      <c r="F8111" s="124" t="s">
        <v>1315</v>
      </c>
      <c r="G8111" s="124">
        <v>179838</v>
      </c>
      <c r="H8111" s="124"/>
      <c r="I8111" s="128" t="s">
        <v>15733</v>
      </c>
      <c r="J8111" s="124"/>
      <c r="K8111" s="124"/>
      <c r="L8111" s="124"/>
      <c r="M8111" s="124"/>
      <c r="N8111" s="193">
        <v>0</v>
      </c>
      <c r="O8111" s="193">
        <v>2926.45</v>
      </c>
      <c r="P8111" s="124" t="s">
        <v>1314</v>
      </c>
    </row>
    <row r="8112" spans="1:16" ht="63.75">
      <c r="A8112" s="257">
        <v>862</v>
      </c>
      <c r="B8112" s="124"/>
      <c r="C8112" s="125" t="s">
        <v>875</v>
      </c>
      <c r="D8112" s="191">
        <v>43312</v>
      </c>
      <c r="E8112" s="124" t="s">
        <v>13911</v>
      </c>
      <c r="F8112" s="124" t="s">
        <v>1315</v>
      </c>
      <c r="G8112" s="124">
        <v>179866</v>
      </c>
      <c r="H8112" s="124"/>
      <c r="I8112" s="128" t="s">
        <v>15734</v>
      </c>
      <c r="J8112" s="124"/>
      <c r="K8112" s="124"/>
      <c r="L8112" s="124"/>
      <c r="M8112" s="124"/>
      <c r="N8112" s="193">
        <v>0</v>
      </c>
      <c r="O8112" s="193">
        <v>2808.83</v>
      </c>
      <c r="P8112" s="124" t="s">
        <v>1314</v>
      </c>
    </row>
    <row r="8113" spans="1:16" ht="63.75">
      <c r="A8113" s="257">
        <v>862</v>
      </c>
      <c r="B8113" s="124"/>
      <c r="C8113" s="125" t="s">
        <v>875</v>
      </c>
      <c r="D8113" s="191">
        <v>43312</v>
      </c>
      <c r="E8113" s="124" t="s">
        <v>13911</v>
      </c>
      <c r="F8113" s="124" t="s">
        <v>1315</v>
      </c>
      <c r="G8113" s="124">
        <v>179858</v>
      </c>
      <c r="H8113" s="124"/>
      <c r="I8113" s="128" t="s">
        <v>15735</v>
      </c>
      <c r="J8113" s="124"/>
      <c r="K8113" s="124"/>
      <c r="L8113" s="124"/>
      <c r="M8113" s="124"/>
      <c r="N8113" s="193">
        <v>0</v>
      </c>
      <c r="O8113" s="193">
        <v>555.70000000000005</v>
      </c>
      <c r="P8113" s="124" t="s">
        <v>1314</v>
      </c>
    </row>
    <row r="8114" spans="1:16" ht="63.75">
      <c r="A8114" s="257">
        <v>862</v>
      </c>
      <c r="B8114" s="124"/>
      <c r="C8114" s="125" t="s">
        <v>875</v>
      </c>
      <c r="D8114" s="191">
        <v>43312</v>
      </c>
      <c r="E8114" s="124" t="s">
        <v>13911</v>
      </c>
      <c r="F8114" s="124" t="s">
        <v>1315</v>
      </c>
      <c r="G8114" s="124">
        <v>179888</v>
      </c>
      <c r="H8114" s="124"/>
      <c r="I8114" s="128" t="s">
        <v>15736</v>
      </c>
      <c r="J8114" s="124"/>
      <c r="K8114" s="124"/>
      <c r="L8114" s="124"/>
      <c r="M8114" s="124"/>
      <c r="N8114" s="193">
        <v>0</v>
      </c>
      <c r="O8114" s="193">
        <v>679.63</v>
      </c>
      <c r="P8114" s="124" t="s">
        <v>1314</v>
      </c>
    </row>
    <row r="8115" spans="1:16" ht="63.75">
      <c r="A8115" s="257">
        <v>862</v>
      </c>
      <c r="B8115" s="124"/>
      <c r="C8115" s="125" t="s">
        <v>875</v>
      </c>
      <c r="D8115" s="191">
        <v>43312</v>
      </c>
      <c r="E8115" s="124" t="s">
        <v>13911</v>
      </c>
      <c r="F8115" s="124" t="s">
        <v>1315</v>
      </c>
      <c r="G8115" s="124">
        <v>179872</v>
      </c>
      <c r="H8115" s="124"/>
      <c r="I8115" s="128" t="s">
        <v>15737</v>
      </c>
      <c r="J8115" s="124"/>
      <c r="K8115" s="124"/>
      <c r="L8115" s="124"/>
      <c r="M8115" s="124"/>
      <c r="N8115" s="193">
        <v>0</v>
      </c>
      <c r="O8115" s="193">
        <v>345.28</v>
      </c>
      <c r="P8115" s="124" t="s">
        <v>1314</v>
      </c>
    </row>
    <row r="8116" spans="1:16" ht="63.75">
      <c r="A8116" s="257">
        <v>862</v>
      </c>
      <c r="B8116" s="124"/>
      <c r="C8116" s="125" t="s">
        <v>875</v>
      </c>
      <c r="D8116" s="191">
        <v>43312</v>
      </c>
      <c r="E8116" s="124" t="s">
        <v>13911</v>
      </c>
      <c r="F8116" s="124" t="s">
        <v>1315</v>
      </c>
      <c r="G8116" s="124">
        <v>179886</v>
      </c>
      <c r="H8116" s="124"/>
      <c r="I8116" s="128" t="s">
        <v>15738</v>
      </c>
      <c r="J8116" s="124"/>
      <c r="K8116" s="124"/>
      <c r="L8116" s="124"/>
      <c r="M8116" s="124"/>
      <c r="N8116" s="193">
        <v>0</v>
      </c>
      <c r="O8116" s="193">
        <v>1079.43</v>
      </c>
      <c r="P8116" s="124" t="s">
        <v>1314</v>
      </c>
    </row>
    <row r="8117" spans="1:16" ht="63.75">
      <c r="A8117" s="257">
        <v>862</v>
      </c>
      <c r="B8117" s="124"/>
      <c r="C8117" s="125" t="s">
        <v>875</v>
      </c>
      <c r="D8117" s="191">
        <v>43312</v>
      </c>
      <c r="E8117" s="124" t="s">
        <v>13911</v>
      </c>
      <c r="F8117" s="124" t="s">
        <v>1315</v>
      </c>
      <c r="G8117" s="124">
        <v>179846</v>
      </c>
      <c r="H8117" s="124"/>
      <c r="I8117" s="128" t="s">
        <v>15739</v>
      </c>
      <c r="J8117" s="124"/>
      <c r="K8117" s="124"/>
      <c r="L8117" s="124"/>
      <c r="M8117" s="124"/>
      <c r="N8117" s="193">
        <v>0</v>
      </c>
      <c r="O8117" s="193">
        <v>1158.83</v>
      </c>
      <c r="P8117" s="124" t="s">
        <v>1314</v>
      </c>
    </row>
    <row r="8118" spans="1:16" ht="63.75">
      <c r="A8118" s="257">
        <v>862</v>
      </c>
      <c r="B8118" s="124"/>
      <c r="C8118" s="125" t="s">
        <v>875</v>
      </c>
      <c r="D8118" s="191">
        <v>43312</v>
      </c>
      <c r="E8118" s="124" t="s">
        <v>13911</v>
      </c>
      <c r="F8118" s="124" t="s">
        <v>1315</v>
      </c>
      <c r="G8118" s="124">
        <v>179894</v>
      </c>
      <c r="H8118" s="124"/>
      <c r="I8118" s="128" t="s">
        <v>15740</v>
      </c>
      <c r="J8118" s="124"/>
      <c r="K8118" s="124"/>
      <c r="L8118" s="124"/>
      <c r="M8118" s="124"/>
      <c r="N8118" s="193">
        <v>0</v>
      </c>
      <c r="O8118" s="193">
        <v>1261.42</v>
      </c>
      <c r="P8118" s="124" t="s">
        <v>1314</v>
      </c>
    </row>
    <row r="8119" spans="1:16" ht="63.75">
      <c r="A8119" s="257">
        <v>862</v>
      </c>
      <c r="B8119" s="124"/>
      <c r="C8119" s="125" t="s">
        <v>875</v>
      </c>
      <c r="D8119" s="191">
        <v>43312</v>
      </c>
      <c r="E8119" s="124" t="s">
        <v>13911</v>
      </c>
      <c r="F8119" s="124" t="s">
        <v>1315</v>
      </c>
      <c r="G8119" s="124">
        <v>179864</v>
      </c>
      <c r="H8119" s="124"/>
      <c r="I8119" s="128" t="s">
        <v>15741</v>
      </c>
      <c r="J8119" s="124"/>
      <c r="K8119" s="124"/>
      <c r="L8119" s="124"/>
      <c r="M8119" s="124"/>
      <c r="N8119" s="193">
        <v>0</v>
      </c>
      <c r="O8119" s="193">
        <v>539.62</v>
      </c>
      <c r="P8119" s="124" t="s">
        <v>1314</v>
      </c>
    </row>
    <row r="8120" spans="1:16" ht="63.75">
      <c r="A8120" s="257">
        <v>862</v>
      </c>
      <c r="B8120" s="124"/>
      <c r="C8120" s="125" t="s">
        <v>875</v>
      </c>
      <c r="D8120" s="191">
        <v>43312</v>
      </c>
      <c r="E8120" s="124" t="s">
        <v>13911</v>
      </c>
      <c r="F8120" s="124" t="s">
        <v>1315</v>
      </c>
      <c r="G8120" s="124">
        <v>179840</v>
      </c>
      <c r="H8120" s="124"/>
      <c r="I8120" s="128" t="s">
        <v>15742</v>
      </c>
      <c r="J8120" s="124"/>
      <c r="K8120" s="124"/>
      <c r="L8120" s="124"/>
      <c r="M8120" s="124"/>
      <c r="N8120" s="193">
        <v>0</v>
      </c>
      <c r="O8120" s="193">
        <v>1310.81</v>
      </c>
      <c r="P8120" s="124" t="s">
        <v>1314</v>
      </c>
    </row>
    <row r="8121" spans="1:16" ht="63.75">
      <c r="A8121" s="257">
        <v>862</v>
      </c>
      <c r="B8121" s="124"/>
      <c r="C8121" s="125" t="s">
        <v>875</v>
      </c>
      <c r="D8121" s="191">
        <v>43312</v>
      </c>
      <c r="E8121" s="124" t="s">
        <v>13911</v>
      </c>
      <c r="F8121" s="124" t="s">
        <v>1315</v>
      </c>
      <c r="G8121" s="124">
        <v>179852</v>
      </c>
      <c r="H8121" s="124"/>
      <c r="I8121" s="128" t="s">
        <v>15743</v>
      </c>
      <c r="J8121" s="124"/>
      <c r="K8121" s="124"/>
      <c r="L8121" s="124"/>
      <c r="M8121" s="124"/>
      <c r="N8121" s="193">
        <v>0</v>
      </c>
      <c r="O8121" s="193">
        <v>513.29</v>
      </c>
      <c r="P8121" s="124" t="s">
        <v>1314</v>
      </c>
    </row>
    <row r="8122" spans="1:16" ht="63.75">
      <c r="A8122" s="257">
        <v>862</v>
      </c>
      <c r="B8122" s="124"/>
      <c r="C8122" s="125" t="s">
        <v>875</v>
      </c>
      <c r="D8122" s="191">
        <v>43312</v>
      </c>
      <c r="E8122" s="124" t="s">
        <v>13911</v>
      </c>
      <c r="F8122" s="124" t="s">
        <v>1315</v>
      </c>
      <c r="G8122" s="124">
        <v>179854</v>
      </c>
      <c r="H8122" s="124"/>
      <c r="I8122" s="128" t="s">
        <v>15744</v>
      </c>
      <c r="J8122" s="124"/>
      <c r="K8122" s="124"/>
      <c r="L8122" s="124"/>
      <c r="M8122" s="124"/>
      <c r="N8122" s="193">
        <v>0</v>
      </c>
      <c r="O8122" s="193">
        <v>1323.35</v>
      </c>
      <c r="P8122" s="124" t="s">
        <v>1314</v>
      </c>
    </row>
    <row r="8123" spans="1:16" ht="63.75">
      <c r="A8123" s="257">
        <v>862</v>
      </c>
      <c r="B8123" s="124"/>
      <c r="C8123" s="125" t="s">
        <v>875</v>
      </c>
      <c r="D8123" s="191">
        <v>43312</v>
      </c>
      <c r="E8123" s="124" t="s">
        <v>13911</v>
      </c>
      <c r="F8123" s="124" t="s">
        <v>1315</v>
      </c>
      <c r="G8123" s="124">
        <v>179882</v>
      </c>
      <c r="H8123" s="124"/>
      <c r="I8123" s="128" t="s">
        <v>15745</v>
      </c>
      <c r="J8123" s="124"/>
      <c r="K8123" s="124"/>
      <c r="L8123" s="124"/>
      <c r="M8123" s="124"/>
      <c r="N8123" s="193">
        <v>0</v>
      </c>
      <c r="O8123" s="193">
        <v>1325.21</v>
      </c>
      <c r="P8123" s="124" t="s">
        <v>1314</v>
      </c>
    </row>
    <row r="8124" spans="1:16" ht="63.75">
      <c r="A8124" s="257">
        <v>862</v>
      </c>
      <c r="B8124" s="124"/>
      <c r="C8124" s="125" t="s">
        <v>875</v>
      </c>
      <c r="D8124" s="191">
        <v>43312</v>
      </c>
      <c r="E8124" s="124" t="s">
        <v>13911</v>
      </c>
      <c r="F8124" s="124" t="s">
        <v>1315</v>
      </c>
      <c r="G8124" s="124">
        <v>179836</v>
      </c>
      <c r="H8124" s="124"/>
      <c r="I8124" s="128" t="s">
        <v>15746</v>
      </c>
      <c r="J8124" s="124"/>
      <c r="K8124" s="124"/>
      <c r="L8124" s="124"/>
      <c r="M8124" s="124"/>
      <c r="N8124" s="193">
        <v>0</v>
      </c>
      <c r="O8124" s="193">
        <v>1376.23</v>
      </c>
      <c r="P8124" s="124" t="s">
        <v>1314</v>
      </c>
    </row>
    <row r="8125" spans="1:16" ht="63.75">
      <c r="A8125" s="257">
        <v>862</v>
      </c>
      <c r="B8125" s="124"/>
      <c r="C8125" s="125" t="s">
        <v>875</v>
      </c>
      <c r="D8125" s="191">
        <v>43312</v>
      </c>
      <c r="E8125" s="124" t="s">
        <v>13911</v>
      </c>
      <c r="F8125" s="124" t="s">
        <v>1315</v>
      </c>
      <c r="G8125" s="124">
        <v>179870</v>
      </c>
      <c r="H8125" s="124"/>
      <c r="I8125" s="128" t="s">
        <v>15747</v>
      </c>
      <c r="J8125" s="124"/>
      <c r="K8125" s="124"/>
      <c r="L8125" s="124"/>
      <c r="M8125" s="124"/>
      <c r="N8125" s="193">
        <v>0</v>
      </c>
      <c r="O8125" s="193">
        <v>496.36</v>
      </c>
      <c r="P8125" s="124" t="s">
        <v>1314</v>
      </c>
    </row>
    <row r="8126" spans="1:16" ht="63.75">
      <c r="A8126" s="257">
        <v>862</v>
      </c>
      <c r="B8126" s="124"/>
      <c r="C8126" s="125" t="s">
        <v>875</v>
      </c>
      <c r="D8126" s="191">
        <v>43312</v>
      </c>
      <c r="E8126" s="124" t="s">
        <v>13911</v>
      </c>
      <c r="F8126" s="124" t="s">
        <v>1315</v>
      </c>
      <c r="G8126" s="124">
        <v>179874</v>
      </c>
      <c r="H8126" s="124"/>
      <c r="I8126" s="128" t="s">
        <v>15748</v>
      </c>
      <c r="J8126" s="124"/>
      <c r="K8126" s="124"/>
      <c r="L8126" s="124"/>
      <c r="M8126" s="124"/>
      <c r="N8126" s="193">
        <v>0</v>
      </c>
      <c r="O8126" s="193">
        <v>1811.16</v>
      </c>
      <c r="P8126" s="124" t="s">
        <v>1314</v>
      </c>
    </row>
    <row r="8127" spans="1:16" ht="63.75">
      <c r="A8127" s="257">
        <v>862</v>
      </c>
      <c r="B8127" s="124"/>
      <c r="C8127" s="125" t="s">
        <v>875</v>
      </c>
      <c r="D8127" s="191">
        <v>43312</v>
      </c>
      <c r="E8127" s="124" t="s">
        <v>13911</v>
      </c>
      <c r="F8127" s="124" t="s">
        <v>1315</v>
      </c>
      <c r="G8127" s="124">
        <v>179868</v>
      </c>
      <c r="H8127" s="124"/>
      <c r="I8127" s="128" t="s">
        <v>15749</v>
      </c>
      <c r="J8127" s="124"/>
      <c r="K8127" s="124"/>
      <c r="L8127" s="124"/>
      <c r="M8127" s="124"/>
      <c r="N8127" s="193">
        <v>0</v>
      </c>
      <c r="O8127" s="193">
        <v>409.08</v>
      </c>
      <c r="P8127" s="124" t="s">
        <v>1314</v>
      </c>
    </row>
    <row r="8128" spans="1:16" ht="63.75">
      <c r="A8128" s="257">
        <v>862</v>
      </c>
      <c r="B8128" s="124"/>
      <c r="C8128" s="125" t="s">
        <v>875</v>
      </c>
      <c r="D8128" s="191">
        <v>43312</v>
      </c>
      <c r="E8128" s="124" t="s">
        <v>13911</v>
      </c>
      <c r="F8128" s="124" t="s">
        <v>1315</v>
      </c>
      <c r="G8128" s="124">
        <v>179842</v>
      </c>
      <c r="H8128" s="124"/>
      <c r="I8128" s="128" t="s">
        <v>15750</v>
      </c>
      <c r="J8128" s="124"/>
      <c r="K8128" s="124"/>
      <c r="L8128" s="124"/>
      <c r="M8128" s="124"/>
      <c r="N8128" s="193">
        <v>0</v>
      </c>
      <c r="O8128" s="193">
        <v>1913.79</v>
      </c>
      <c r="P8128" s="124" t="s">
        <v>1314</v>
      </c>
    </row>
    <row r="8129" spans="1:16" ht="76.5">
      <c r="A8129" s="257">
        <v>25</v>
      </c>
      <c r="B8129" s="124"/>
      <c r="C8129" s="125" t="s">
        <v>694</v>
      </c>
      <c r="D8129" s="191">
        <v>43312</v>
      </c>
      <c r="E8129" s="124" t="s">
        <v>13912</v>
      </c>
      <c r="F8129" s="124" t="s">
        <v>1315</v>
      </c>
      <c r="G8129" s="124">
        <v>179709</v>
      </c>
      <c r="H8129" s="124"/>
      <c r="I8129" s="128" t="s">
        <v>15751</v>
      </c>
      <c r="J8129" s="124"/>
      <c r="K8129" s="124"/>
      <c r="L8129" s="124"/>
      <c r="M8129" s="124"/>
      <c r="N8129" s="193">
        <v>287707.33</v>
      </c>
      <c r="O8129" s="193">
        <v>0</v>
      </c>
      <c r="P8129" s="124" t="s">
        <v>1314</v>
      </c>
    </row>
    <row r="8130" spans="1:16" ht="89.25">
      <c r="A8130" s="257">
        <v>25</v>
      </c>
      <c r="B8130" s="124"/>
      <c r="C8130" s="125" t="s">
        <v>694</v>
      </c>
      <c r="D8130" s="191">
        <v>43312</v>
      </c>
      <c r="E8130" s="124" t="s">
        <v>13912</v>
      </c>
      <c r="F8130" s="124" t="s">
        <v>1315</v>
      </c>
      <c r="G8130" s="124">
        <v>179718</v>
      </c>
      <c r="H8130" s="124"/>
      <c r="I8130" s="128" t="s">
        <v>15752</v>
      </c>
      <c r="J8130" s="124"/>
      <c r="K8130" s="124"/>
      <c r="L8130" s="124"/>
      <c r="M8130" s="124"/>
      <c r="N8130" s="193">
        <v>125563.14</v>
      </c>
      <c r="O8130" s="193">
        <v>0</v>
      </c>
      <c r="P8130" s="124" t="s">
        <v>1314</v>
      </c>
    </row>
    <row r="8131" spans="1:16" ht="76.5">
      <c r="A8131" s="257">
        <v>25</v>
      </c>
      <c r="B8131" s="124"/>
      <c r="C8131" s="125" t="s">
        <v>694</v>
      </c>
      <c r="D8131" s="191">
        <v>43312</v>
      </c>
      <c r="E8131" s="124" t="s">
        <v>13912</v>
      </c>
      <c r="F8131" s="124" t="s">
        <v>1315</v>
      </c>
      <c r="G8131" s="124">
        <v>179739</v>
      </c>
      <c r="H8131" s="124"/>
      <c r="I8131" s="128" t="s">
        <v>15753</v>
      </c>
      <c r="J8131" s="124"/>
      <c r="K8131" s="124"/>
      <c r="L8131" s="124"/>
      <c r="M8131" s="124"/>
      <c r="N8131" s="193">
        <v>611312.06000000006</v>
      </c>
      <c r="O8131" s="193">
        <v>0</v>
      </c>
      <c r="P8131" s="124" t="s">
        <v>1314</v>
      </c>
    </row>
    <row r="8132" spans="1:16" ht="76.5">
      <c r="A8132" s="257">
        <v>25</v>
      </c>
      <c r="B8132" s="124"/>
      <c r="C8132" s="125" t="s">
        <v>694</v>
      </c>
      <c r="D8132" s="191">
        <v>43312</v>
      </c>
      <c r="E8132" s="124" t="s">
        <v>13912</v>
      </c>
      <c r="F8132" s="124" t="s">
        <v>1315</v>
      </c>
      <c r="G8132" s="124">
        <v>179737</v>
      </c>
      <c r="H8132" s="124"/>
      <c r="I8132" s="128" t="s">
        <v>15754</v>
      </c>
      <c r="J8132" s="124"/>
      <c r="K8132" s="124"/>
      <c r="L8132" s="124"/>
      <c r="M8132" s="124"/>
      <c r="N8132" s="193">
        <v>398464.19</v>
      </c>
      <c r="O8132" s="193">
        <v>0</v>
      </c>
      <c r="P8132" s="124" t="s">
        <v>1314</v>
      </c>
    </row>
    <row r="8133" spans="1:16" ht="76.5">
      <c r="A8133" s="257">
        <v>25</v>
      </c>
      <c r="B8133" s="124"/>
      <c r="C8133" s="125" t="s">
        <v>694</v>
      </c>
      <c r="D8133" s="191">
        <v>43312</v>
      </c>
      <c r="E8133" s="124" t="s">
        <v>13912</v>
      </c>
      <c r="F8133" s="124" t="s">
        <v>1315</v>
      </c>
      <c r="G8133" s="124">
        <v>179716</v>
      </c>
      <c r="H8133" s="124"/>
      <c r="I8133" s="128" t="s">
        <v>15755</v>
      </c>
      <c r="J8133" s="124"/>
      <c r="K8133" s="124"/>
      <c r="L8133" s="124"/>
      <c r="M8133" s="124"/>
      <c r="N8133" s="193">
        <v>989468.49</v>
      </c>
      <c r="O8133" s="193">
        <v>0</v>
      </c>
      <c r="P8133" s="124" t="s">
        <v>1314</v>
      </c>
    </row>
    <row r="8134" spans="1:16" ht="89.25">
      <c r="A8134" s="257">
        <v>25</v>
      </c>
      <c r="B8134" s="124"/>
      <c r="C8134" s="125" t="s">
        <v>694</v>
      </c>
      <c r="D8134" s="191">
        <v>43312</v>
      </c>
      <c r="E8134" s="124" t="s">
        <v>13912</v>
      </c>
      <c r="F8134" s="124" t="s">
        <v>1315</v>
      </c>
      <c r="G8134" s="124">
        <v>179720</v>
      </c>
      <c r="H8134" s="124"/>
      <c r="I8134" s="128" t="s">
        <v>15756</v>
      </c>
      <c r="J8134" s="124"/>
      <c r="K8134" s="124"/>
      <c r="L8134" s="124"/>
      <c r="M8134" s="124"/>
      <c r="N8134" s="193">
        <v>160796.60999999999</v>
      </c>
      <c r="O8134" s="193">
        <v>0</v>
      </c>
      <c r="P8134" s="124" t="s">
        <v>1314</v>
      </c>
    </row>
    <row r="8135" spans="1:16" ht="76.5">
      <c r="A8135" s="257">
        <v>25</v>
      </c>
      <c r="B8135" s="124"/>
      <c r="C8135" s="125" t="s">
        <v>694</v>
      </c>
      <c r="D8135" s="191">
        <v>43312</v>
      </c>
      <c r="E8135" s="124" t="s">
        <v>13912</v>
      </c>
      <c r="F8135" s="124" t="s">
        <v>1315</v>
      </c>
      <c r="G8135" s="124">
        <v>179717</v>
      </c>
      <c r="H8135" s="124"/>
      <c r="I8135" s="128" t="s">
        <v>15757</v>
      </c>
      <c r="J8135" s="124"/>
      <c r="K8135" s="124"/>
      <c r="L8135" s="124"/>
      <c r="M8135" s="124"/>
      <c r="N8135" s="193">
        <v>531164.34</v>
      </c>
      <c r="O8135" s="193">
        <v>0</v>
      </c>
      <c r="P8135" s="124" t="s">
        <v>1314</v>
      </c>
    </row>
    <row r="8136" spans="1:16" ht="76.5">
      <c r="A8136" s="257">
        <v>25</v>
      </c>
      <c r="B8136" s="124"/>
      <c r="C8136" s="125" t="s">
        <v>694</v>
      </c>
      <c r="D8136" s="191">
        <v>43312</v>
      </c>
      <c r="E8136" s="124" t="s">
        <v>13912</v>
      </c>
      <c r="F8136" s="124" t="s">
        <v>1315</v>
      </c>
      <c r="G8136" s="124">
        <v>179741</v>
      </c>
      <c r="H8136" s="124"/>
      <c r="I8136" s="128" t="s">
        <v>15758</v>
      </c>
      <c r="J8136" s="124"/>
      <c r="K8136" s="124"/>
      <c r="L8136" s="124"/>
      <c r="M8136" s="124"/>
      <c r="N8136" s="193">
        <v>400201.63</v>
      </c>
      <c r="O8136" s="193">
        <v>0</v>
      </c>
      <c r="P8136" s="124" t="s">
        <v>1314</v>
      </c>
    </row>
    <row r="8137" spans="1:16" ht="89.25">
      <c r="A8137" s="257">
        <v>25</v>
      </c>
      <c r="B8137" s="124"/>
      <c r="C8137" s="125" t="s">
        <v>694</v>
      </c>
      <c r="D8137" s="191">
        <v>43312</v>
      </c>
      <c r="E8137" s="124" t="s">
        <v>13912</v>
      </c>
      <c r="F8137" s="124" t="s">
        <v>1315</v>
      </c>
      <c r="G8137" s="124">
        <v>179733</v>
      </c>
      <c r="H8137" s="124"/>
      <c r="I8137" s="128" t="s">
        <v>15759</v>
      </c>
      <c r="J8137" s="124"/>
      <c r="K8137" s="124"/>
      <c r="L8137" s="124"/>
      <c r="M8137" s="124"/>
      <c r="N8137" s="193">
        <v>505532.5</v>
      </c>
      <c r="O8137" s="193">
        <v>0</v>
      </c>
      <c r="P8137" s="124" t="s">
        <v>1314</v>
      </c>
    </row>
    <row r="8138" spans="1:16" ht="76.5">
      <c r="A8138" s="257">
        <v>25</v>
      </c>
      <c r="B8138" s="124"/>
      <c r="C8138" s="125" t="s">
        <v>694</v>
      </c>
      <c r="D8138" s="191">
        <v>43312</v>
      </c>
      <c r="E8138" s="124" t="s">
        <v>13912</v>
      </c>
      <c r="F8138" s="124" t="s">
        <v>1315</v>
      </c>
      <c r="G8138" s="124">
        <v>179748</v>
      </c>
      <c r="H8138" s="124"/>
      <c r="I8138" s="128" t="s">
        <v>15760</v>
      </c>
      <c r="J8138" s="124"/>
      <c r="K8138" s="124"/>
      <c r="L8138" s="124"/>
      <c r="M8138" s="124"/>
      <c r="N8138" s="193">
        <v>752742.76</v>
      </c>
      <c r="O8138" s="193">
        <v>0</v>
      </c>
      <c r="P8138" s="124" t="s">
        <v>1314</v>
      </c>
    </row>
    <row r="8139" spans="1:16" ht="76.5">
      <c r="A8139" s="257">
        <v>25</v>
      </c>
      <c r="B8139" s="124"/>
      <c r="C8139" s="125" t="s">
        <v>694</v>
      </c>
      <c r="D8139" s="191">
        <v>43312</v>
      </c>
      <c r="E8139" s="124" t="s">
        <v>13912</v>
      </c>
      <c r="F8139" s="124" t="s">
        <v>1315</v>
      </c>
      <c r="G8139" s="124">
        <v>179719</v>
      </c>
      <c r="H8139" s="124"/>
      <c r="I8139" s="128" t="s">
        <v>15761</v>
      </c>
      <c r="J8139" s="124"/>
      <c r="K8139" s="124"/>
      <c r="L8139" s="124"/>
      <c r="M8139" s="124"/>
      <c r="N8139" s="193">
        <v>823852.75</v>
      </c>
      <c r="O8139" s="193">
        <v>0</v>
      </c>
      <c r="P8139" s="124" t="s">
        <v>1314</v>
      </c>
    </row>
    <row r="8140" spans="1:16" ht="76.5">
      <c r="A8140" s="257">
        <v>25</v>
      </c>
      <c r="B8140" s="124"/>
      <c r="C8140" s="125" t="s">
        <v>694</v>
      </c>
      <c r="D8140" s="191">
        <v>43312</v>
      </c>
      <c r="E8140" s="124" t="s">
        <v>13912</v>
      </c>
      <c r="F8140" s="124" t="s">
        <v>1315</v>
      </c>
      <c r="G8140" s="124">
        <v>179752</v>
      </c>
      <c r="H8140" s="124"/>
      <c r="I8140" s="128" t="s">
        <v>15762</v>
      </c>
      <c r="J8140" s="124"/>
      <c r="K8140" s="124"/>
      <c r="L8140" s="124"/>
      <c r="M8140" s="124"/>
      <c r="N8140" s="193">
        <v>302377.44</v>
      </c>
      <c r="O8140" s="193">
        <v>0</v>
      </c>
      <c r="P8140" s="124" t="s">
        <v>1314</v>
      </c>
    </row>
    <row r="8141" spans="1:16" ht="76.5">
      <c r="A8141" s="257">
        <v>25</v>
      </c>
      <c r="B8141" s="124"/>
      <c r="C8141" s="125" t="s">
        <v>694</v>
      </c>
      <c r="D8141" s="191">
        <v>43312</v>
      </c>
      <c r="E8141" s="124" t="s">
        <v>13912</v>
      </c>
      <c r="F8141" s="124" t="s">
        <v>1315</v>
      </c>
      <c r="G8141" s="124">
        <v>179742</v>
      </c>
      <c r="H8141" s="124"/>
      <c r="I8141" s="128" t="s">
        <v>15763</v>
      </c>
      <c r="J8141" s="124"/>
      <c r="K8141" s="124"/>
      <c r="L8141" s="124"/>
      <c r="M8141" s="124"/>
      <c r="N8141" s="193">
        <v>42832.9</v>
      </c>
      <c r="O8141" s="193">
        <v>0</v>
      </c>
      <c r="P8141" s="124" t="s">
        <v>1314</v>
      </c>
    </row>
    <row r="8142" spans="1:16" ht="89.25">
      <c r="A8142" s="257">
        <v>25</v>
      </c>
      <c r="B8142" s="124"/>
      <c r="C8142" s="125" t="s">
        <v>694</v>
      </c>
      <c r="D8142" s="191">
        <v>43312</v>
      </c>
      <c r="E8142" s="124" t="s">
        <v>13912</v>
      </c>
      <c r="F8142" s="124" t="s">
        <v>1315</v>
      </c>
      <c r="G8142" s="124">
        <v>179721</v>
      </c>
      <c r="H8142" s="124"/>
      <c r="I8142" s="128" t="s">
        <v>15764</v>
      </c>
      <c r="J8142" s="124"/>
      <c r="K8142" s="124"/>
      <c r="L8142" s="124"/>
      <c r="M8142" s="124"/>
      <c r="N8142" s="193">
        <v>144575.35</v>
      </c>
      <c r="O8142" s="193">
        <v>0</v>
      </c>
      <c r="P8142" s="124" t="s">
        <v>1314</v>
      </c>
    </row>
    <row r="8143" spans="1:16" ht="76.5">
      <c r="A8143" s="257">
        <v>25</v>
      </c>
      <c r="B8143" s="124"/>
      <c r="C8143" s="125" t="s">
        <v>694</v>
      </c>
      <c r="D8143" s="191">
        <v>43312</v>
      </c>
      <c r="E8143" s="124" t="s">
        <v>13912</v>
      </c>
      <c r="F8143" s="124" t="s">
        <v>1315</v>
      </c>
      <c r="G8143" s="124">
        <v>179903</v>
      </c>
      <c r="H8143" s="124"/>
      <c r="I8143" s="128" t="s">
        <v>15765</v>
      </c>
      <c r="J8143" s="124"/>
      <c r="K8143" s="124"/>
      <c r="L8143" s="124"/>
      <c r="M8143" s="124"/>
      <c r="N8143" s="193">
        <v>1323598.21</v>
      </c>
      <c r="O8143" s="193">
        <v>0</v>
      </c>
      <c r="P8143" s="124" t="s">
        <v>1314</v>
      </c>
    </row>
    <row r="8144" spans="1:16" ht="63.75">
      <c r="A8144" s="257">
        <v>862</v>
      </c>
      <c r="B8144" s="124"/>
      <c r="C8144" s="125" t="s">
        <v>875</v>
      </c>
      <c r="D8144" s="191">
        <v>43312</v>
      </c>
      <c r="E8144" s="124" t="s">
        <v>13913</v>
      </c>
      <c r="F8144" s="124" t="s">
        <v>1315</v>
      </c>
      <c r="G8144" s="124">
        <v>179772</v>
      </c>
      <c r="H8144" s="124"/>
      <c r="I8144" s="128" t="s">
        <v>15766</v>
      </c>
      <c r="J8144" s="124"/>
      <c r="K8144" s="124"/>
      <c r="L8144" s="124"/>
      <c r="M8144" s="124"/>
      <c r="N8144" s="193">
        <v>0</v>
      </c>
      <c r="O8144" s="193">
        <v>94301.04</v>
      </c>
      <c r="P8144" s="124" t="s">
        <v>1314</v>
      </c>
    </row>
    <row r="8145" spans="1:16" ht="63.75">
      <c r="A8145" s="257">
        <v>862</v>
      </c>
      <c r="B8145" s="124"/>
      <c r="C8145" s="125" t="s">
        <v>875</v>
      </c>
      <c r="D8145" s="191">
        <v>43312</v>
      </c>
      <c r="E8145" s="124" t="s">
        <v>13913</v>
      </c>
      <c r="F8145" s="124" t="s">
        <v>1315</v>
      </c>
      <c r="G8145" s="124">
        <v>179764</v>
      </c>
      <c r="H8145" s="124"/>
      <c r="I8145" s="128" t="s">
        <v>15767</v>
      </c>
      <c r="J8145" s="124"/>
      <c r="K8145" s="124"/>
      <c r="L8145" s="124"/>
      <c r="M8145" s="124"/>
      <c r="N8145" s="193">
        <v>0</v>
      </c>
      <c r="O8145" s="193">
        <v>239630.67</v>
      </c>
      <c r="P8145" s="124" t="s">
        <v>1314</v>
      </c>
    </row>
    <row r="8146" spans="1:16" ht="63.75">
      <c r="A8146" s="257">
        <v>862</v>
      </c>
      <c r="B8146" s="124"/>
      <c r="C8146" s="125" t="s">
        <v>875</v>
      </c>
      <c r="D8146" s="191">
        <v>43312</v>
      </c>
      <c r="E8146" s="124" t="s">
        <v>13913</v>
      </c>
      <c r="F8146" s="124" t="s">
        <v>1315</v>
      </c>
      <c r="G8146" s="124">
        <v>179844</v>
      </c>
      <c r="H8146" s="124"/>
      <c r="I8146" s="128" t="s">
        <v>15768</v>
      </c>
      <c r="J8146" s="124"/>
      <c r="K8146" s="124"/>
      <c r="L8146" s="124"/>
      <c r="M8146" s="124"/>
      <c r="N8146" s="193">
        <v>0</v>
      </c>
      <c r="O8146" s="193">
        <v>24269.63</v>
      </c>
      <c r="P8146" s="124" t="s">
        <v>1314</v>
      </c>
    </row>
    <row r="8147" spans="1:16" ht="63.75">
      <c r="A8147" s="257">
        <v>862</v>
      </c>
      <c r="B8147" s="124"/>
      <c r="C8147" s="125" t="s">
        <v>875</v>
      </c>
      <c r="D8147" s="191">
        <v>43312</v>
      </c>
      <c r="E8147" s="124" t="s">
        <v>13913</v>
      </c>
      <c r="F8147" s="124" t="s">
        <v>1315</v>
      </c>
      <c r="G8147" s="124">
        <v>179774</v>
      </c>
      <c r="H8147" s="124"/>
      <c r="I8147" s="128" t="s">
        <v>15769</v>
      </c>
      <c r="J8147" s="124"/>
      <c r="K8147" s="124"/>
      <c r="L8147" s="124"/>
      <c r="M8147" s="124"/>
      <c r="N8147" s="193">
        <v>0</v>
      </c>
      <c r="O8147" s="193">
        <v>28536.46</v>
      </c>
      <c r="P8147" s="124" t="s">
        <v>1314</v>
      </c>
    </row>
    <row r="8148" spans="1:16" ht="63.75">
      <c r="A8148" s="257">
        <v>862</v>
      </c>
      <c r="B8148" s="124"/>
      <c r="C8148" s="125" t="s">
        <v>875</v>
      </c>
      <c r="D8148" s="191">
        <v>43312</v>
      </c>
      <c r="E8148" s="124" t="s">
        <v>13913</v>
      </c>
      <c r="F8148" s="124" t="s">
        <v>1315</v>
      </c>
      <c r="G8148" s="124">
        <v>179770</v>
      </c>
      <c r="H8148" s="124"/>
      <c r="I8148" s="128" t="s">
        <v>15770</v>
      </c>
      <c r="J8148" s="124"/>
      <c r="K8148" s="124"/>
      <c r="L8148" s="124"/>
      <c r="M8148" s="124"/>
      <c r="N8148" s="193">
        <v>0</v>
      </c>
      <c r="O8148" s="193">
        <v>157431.53</v>
      </c>
      <c r="P8148" s="124" t="s">
        <v>1314</v>
      </c>
    </row>
    <row r="8149" spans="1:16" ht="63.75">
      <c r="A8149" s="257">
        <v>862</v>
      </c>
      <c r="B8149" s="124"/>
      <c r="C8149" s="125" t="s">
        <v>875</v>
      </c>
      <c r="D8149" s="191">
        <v>43312</v>
      </c>
      <c r="E8149" s="124" t="s">
        <v>13913</v>
      </c>
      <c r="F8149" s="124" t="s">
        <v>1315</v>
      </c>
      <c r="G8149" s="124">
        <v>179762</v>
      </c>
      <c r="H8149" s="124"/>
      <c r="I8149" s="128" t="s">
        <v>15771</v>
      </c>
      <c r="J8149" s="124"/>
      <c r="K8149" s="124"/>
      <c r="L8149" s="124"/>
      <c r="M8149" s="124"/>
      <c r="N8149" s="193">
        <v>0</v>
      </c>
      <c r="O8149" s="193">
        <v>102236.9</v>
      </c>
      <c r="P8149" s="124" t="s">
        <v>1314</v>
      </c>
    </row>
    <row r="8150" spans="1:16" ht="89.25">
      <c r="A8150" s="257">
        <v>293</v>
      </c>
      <c r="B8150" s="124"/>
      <c r="C8150" s="125" t="s">
        <v>795</v>
      </c>
      <c r="D8150" s="191">
        <v>43312</v>
      </c>
      <c r="E8150" s="124" t="s">
        <v>13914</v>
      </c>
      <c r="F8150" s="124" t="s">
        <v>6</v>
      </c>
      <c r="G8150" s="124">
        <v>928565</v>
      </c>
      <c r="H8150" s="124"/>
      <c r="I8150" s="128" t="s">
        <v>15772</v>
      </c>
      <c r="J8150" s="124"/>
      <c r="K8150" s="124"/>
      <c r="L8150" s="124"/>
      <c r="M8150" s="124"/>
      <c r="N8150" s="193">
        <v>0</v>
      </c>
      <c r="O8150" s="193">
        <v>14357311</v>
      </c>
      <c r="P8150" s="124" t="s">
        <v>1314</v>
      </c>
    </row>
    <row r="8151" spans="1:16" ht="89.25">
      <c r="A8151" s="257">
        <v>513</v>
      </c>
      <c r="B8151" s="124"/>
      <c r="C8151" s="125" t="s">
        <v>201</v>
      </c>
      <c r="D8151" s="191">
        <v>43312</v>
      </c>
      <c r="E8151" s="124" t="s">
        <v>13915</v>
      </c>
      <c r="F8151" s="124" t="s">
        <v>15</v>
      </c>
      <c r="G8151" s="124">
        <v>5561</v>
      </c>
      <c r="H8151" s="124"/>
      <c r="I8151" s="128" t="s">
        <v>15773</v>
      </c>
      <c r="J8151" s="124"/>
      <c r="K8151" s="124"/>
      <c r="L8151" s="124"/>
      <c r="M8151" s="124"/>
      <c r="N8151" s="193">
        <v>50</v>
      </c>
      <c r="O8151" s="193">
        <v>0</v>
      </c>
      <c r="P8151" s="124" t="s">
        <v>1314</v>
      </c>
    </row>
    <row r="8152" spans="1:16" ht="89.25">
      <c r="A8152" s="257">
        <v>513</v>
      </c>
      <c r="B8152" s="124"/>
      <c r="C8152" s="125" t="s">
        <v>201</v>
      </c>
      <c r="D8152" s="191">
        <v>43312</v>
      </c>
      <c r="E8152" s="124" t="s">
        <v>13916</v>
      </c>
      <c r="F8152" s="124" t="s">
        <v>15</v>
      </c>
      <c r="G8152" s="124">
        <v>5563</v>
      </c>
      <c r="H8152" s="124"/>
      <c r="I8152" s="128" t="s">
        <v>15774</v>
      </c>
      <c r="J8152" s="124"/>
      <c r="K8152" s="124"/>
      <c r="L8152" s="124"/>
      <c r="M8152" s="124"/>
      <c r="N8152" s="193">
        <v>50</v>
      </c>
      <c r="O8152" s="193">
        <v>0</v>
      </c>
      <c r="P8152" s="124" t="s">
        <v>1314</v>
      </c>
    </row>
    <row r="8153" spans="1:16" ht="51">
      <c r="A8153" s="257">
        <v>513</v>
      </c>
      <c r="B8153" s="124"/>
      <c r="C8153" s="125" t="s">
        <v>201</v>
      </c>
      <c r="D8153" s="191">
        <v>43312</v>
      </c>
      <c r="E8153" s="124" t="s">
        <v>13917</v>
      </c>
      <c r="F8153" s="124" t="s">
        <v>6</v>
      </c>
      <c r="G8153" s="124">
        <v>1004293</v>
      </c>
      <c r="H8153" s="124"/>
      <c r="I8153" s="128" t="s">
        <v>15775</v>
      </c>
      <c r="J8153" s="124"/>
      <c r="K8153" s="124"/>
      <c r="L8153" s="124"/>
      <c r="M8153" s="124"/>
      <c r="N8153" s="193">
        <v>0</v>
      </c>
      <c r="O8153" s="193">
        <v>142300288.38999999</v>
      </c>
      <c r="P8153" s="124" t="s">
        <v>1314</v>
      </c>
    </row>
    <row r="8154" spans="1:16" ht="76.5">
      <c r="A8154" s="257" t="s">
        <v>620</v>
      </c>
      <c r="B8154" s="124"/>
      <c r="C8154" s="125" t="s">
        <v>714</v>
      </c>
      <c r="D8154" s="191">
        <v>43312</v>
      </c>
      <c r="E8154" s="124" t="s">
        <v>13918</v>
      </c>
      <c r="F8154" s="124" t="s">
        <v>6</v>
      </c>
      <c r="G8154" s="124">
        <v>1004350</v>
      </c>
      <c r="H8154" s="124"/>
      <c r="I8154" s="128" t="s">
        <v>15776</v>
      </c>
      <c r="J8154" s="124"/>
      <c r="K8154" s="124"/>
      <c r="L8154" s="124"/>
      <c r="M8154" s="124"/>
      <c r="N8154" s="193">
        <v>0</v>
      </c>
      <c r="O8154" s="193">
        <v>2000</v>
      </c>
      <c r="P8154" s="124" t="s">
        <v>1314</v>
      </c>
    </row>
    <row r="8155" spans="1:16" ht="51">
      <c r="A8155" s="257">
        <v>16</v>
      </c>
      <c r="B8155" s="124"/>
      <c r="C8155" s="125" t="s">
        <v>692</v>
      </c>
      <c r="D8155" s="191">
        <v>43312</v>
      </c>
      <c r="E8155" s="124" t="s">
        <v>13919</v>
      </c>
      <c r="F8155" s="124" t="s">
        <v>15</v>
      </c>
      <c r="G8155" s="124">
        <v>5546</v>
      </c>
      <c r="H8155" s="124"/>
      <c r="I8155" s="128" t="s">
        <v>15777</v>
      </c>
      <c r="J8155" s="124"/>
      <c r="K8155" s="124"/>
      <c r="L8155" s="124"/>
      <c r="M8155" s="124"/>
      <c r="N8155" s="193">
        <v>285.3</v>
      </c>
      <c r="O8155" s="193">
        <v>0</v>
      </c>
      <c r="P8155" s="124" t="s">
        <v>1314</v>
      </c>
    </row>
    <row r="8156" spans="1:16" ht="89.25">
      <c r="A8156" s="257">
        <v>585</v>
      </c>
      <c r="B8156" s="124"/>
      <c r="C8156" s="125" t="s">
        <v>221</v>
      </c>
      <c r="D8156" s="191">
        <v>43312</v>
      </c>
      <c r="E8156" s="124" t="s">
        <v>13920</v>
      </c>
      <c r="F8156" s="124" t="s">
        <v>15</v>
      </c>
      <c r="G8156" s="124">
        <v>5552</v>
      </c>
      <c r="H8156" s="124"/>
      <c r="I8156" s="128" t="s">
        <v>15778</v>
      </c>
      <c r="J8156" s="124"/>
      <c r="K8156" s="124"/>
      <c r="L8156" s="124"/>
      <c r="M8156" s="124"/>
      <c r="N8156" s="193">
        <v>480.53</v>
      </c>
      <c r="O8156" s="193">
        <v>0</v>
      </c>
      <c r="P8156" s="124" t="s">
        <v>1314</v>
      </c>
    </row>
    <row r="8157" spans="1:16" ht="89.25">
      <c r="A8157" s="257">
        <v>526</v>
      </c>
      <c r="B8157" s="124"/>
      <c r="C8157" s="125" t="s">
        <v>846</v>
      </c>
      <c r="D8157" s="191">
        <v>43312</v>
      </c>
      <c r="E8157" s="124" t="s">
        <v>13921</v>
      </c>
      <c r="F8157" s="124" t="s">
        <v>15</v>
      </c>
      <c r="G8157" s="124">
        <v>5553</v>
      </c>
      <c r="H8157" s="124"/>
      <c r="I8157" s="128" t="s">
        <v>15779</v>
      </c>
      <c r="J8157" s="124"/>
      <c r="K8157" s="124"/>
      <c r="L8157" s="124"/>
      <c r="M8157" s="124"/>
      <c r="N8157" s="193">
        <v>376.47</v>
      </c>
      <c r="O8157" s="193">
        <v>0</v>
      </c>
      <c r="P8157" s="124" t="s">
        <v>1314</v>
      </c>
    </row>
    <row r="8158" spans="1:16" ht="89.25">
      <c r="A8158" s="257">
        <v>526</v>
      </c>
      <c r="B8158" s="124"/>
      <c r="C8158" s="125" t="s">
        <v>846</v>
      </c>
      <c r="D8158" s="191">
        <v>43312</v>
      </c>
      <c r="E8158" s="124" t="s">
        <v>13922</v>
      </c>
      <c r="F8158" s="124" t="s">
        <v>15</v>
      </c>
      <c r="G8158" s="124">
        <v>5554</v>
      </c>
      <c r="H8158" s="124"/>
      <c r="I8158" s="128" t="s">
        <v>15780</v>
      </c>
      <c r="J8158" s="124"/>
      <c r="K8158" s="124"/>
      <c r="L8158" s="124"/>
      <c r="M8158" s="124"/>
      <c r="N8158" s="193">
        <v>486.78</v>
      </c>
      <c r="O8158" s="193">
        <v>0</v>
      </c>
      <c r="P8158" s="124" t="s">
        <v>1314</v>
      </c>
    </row>
    <row r="8159" spans="1:16" ht="89.25">
      <c r="A8159" s="257">
        <v>526</v>
      </c>
      <c r="B8159" s="124"/>
      <c r="C8159" s="125" t="s">
        <v>846</v>
      </c>
      <c r="D8159" s="191">
        <v>43312</v>
      </c>
      <c r="E8159" s="124" t="s">
        <v>13923</v>
      </c>
      <c r="F8159" s="124" t="s">
        <v>15</v>
      </c>
      <c r="G8159" s="124">
        <v>5555</v>
      </c>
      <c r="H8159" s="124"/>
      <c r="I8159" s="128" t="s">
        <v>15781</v>
      </c>
      <c r="J8159" s="124"/>
      <c r="K8159" s="124"/>
      <c r="L8159" s="124"/>
      <c r="M8159" s="124"/>
      <c r="N8159" s="193">
        <v>1010.33</v>
      </c>
      <c r="O8159" s="193">
        <v>0</v>
      </c>
      <c r="P8159" s="124" t="s">
        <v>1314</v>
      </c>
    </row>
    <row r="8160" spans="1:16" ht="102">
      <c r="A8160" s="257">
        <v>46</v>
      </c>
      <c r="B8160" s="124"/>
      <c r="C8160" s="125" t="s">
        <v>698</v>
      </c>
      <c r="D8160" s="191">
        <v>43312</v>
      </c>
      <c r="E8160" s="124" t="s">
        <v>13924</v>
      </c>
      <c r="F8160" s="124" t="s">
        <v>15</v>
      </c>
      <c r="G8160" s="124">
        <v>5547</v>
      </c>
      <c r="H8160" s="124"/>
      <c r="I8160" s="128" t="s">
        <v>15782</v>
      </c>
      <c r="J8160" s="124"/>
      <c r="K8160" s="124"/>
      <c r="L8160" s="124"/>
      <c r="M8160" s="124"/>
      <c r="N8160" s="193">
        <v>297.85000000000002</v>
      </c>
      <c r="O8160" s="193">
        <v>0</v>
      </c>
      <c r="P8160" s="124" t="s">
        <v>1314</v>
      </c>
    </row>
    <row r="8161" spans="1:16" ht="102">
      <c r="A8161" s="257">
        <v>46</v>
      </c>
      <c r="B8161" s="124"/>
      <c r="C8161" s="125" t="s">
        <v>698</v>
      </c>
      <c r="D8161" s="191">
        <v>43312</v>
      </c>
      <c r="E8161" s="124" t="s">
        <v>13925</v>
      </c>
      <c r="F8161" s="124" t="s">
        <v>15</v>
      </c>
      <c r="G8161" s="124">
        <v>5548</v>
      </c>
      <c r="H8161" s="124"/>
      <c r="I8161" s="128" t="s">
        <v>15783</v>
      </c>
      <c r="J8161" s="124"/>
      <c r="K8161" s="124"/>
      <c r="L8161" s="124"/>
      <c r="M8161" s="124"/>
      <c r="N8161" s="193">
        <v>1473.93</v>
      </c>
      <c r="O8161" s="193">
        <v>0</v>
      </c>
      <c r="P8161" s="124" t="s">
        <v>1314</v>
      </c>
    </row>
    <row r="8162" spans="1:16" ht="89.25">
      <c r="A8162" s="257">
        <v>6</v>
      </c>
      <c r="B8162" s="124"/>
      <c r="C8162" s="125" t="s">
        <v>689</v>
      </c>
      <c r="D8162" s="191">
        <v>43312</v>
      </c>
      <c r="E8162" s="124" t="s">
        <v>13926</v>
      </c>
      <c r="F8162" s="124" t="s">
        <v>15</v>
      </c>
      <c r="G8162" s="124">
        <v>5550</v>
      </c>
      <c r="H8162" s="124"/>
      <c r="I8162" s="128" t="s">
        <v>15784</v>
      </c>
      <c r="J8162" s="124"/>
      <c r="K8162" s="124"/>
      <c r="L8162" s="124"/>
      <c r="M8162" s="124"/>
      <c r="N8162" s="193">
        <v>302.64999999999998</v>
      </c>
      <c r="O8162" s="193">
        <v>0</v>
      </c>
      <c r="P8162" s="124" t="s">
        <v>1314</v>
      </c>
    </row>
    <row r="8163" spans="1:16" ht="51">
      <c r="A8163" s="257">
        <v>513</v>
      </c>
      <c r="B8163" s="124"/>
      <c r="C8163" s="125" t="s">
        <v>201</v>
      </c>
      <c r="D8163" s="191">
        <v>43312</v>
      </c>
      <c r="E8163" s="124" t="s">
        <v>13927</v>
      </c>
      <c r="F8163" s="124" t="s">
        <v>11</v>
      </c>
      <c r="G8163" s="124">
        <v>928646</v>
      </c>
      <c r="H8163" s="124"/>
      <c r="I8163" s="128" t="s">
        <v>15785</v>
      </c>
      <c r="J8163" s="124"/>
      <c r="K8163" s="124"/>
      <c r="L8163" s="124"/>
      <c r="M8163" s="124"/>
      <c r="N8163" s="193">
        <v>50</v>
      </c>
      <c r="O8163" s="193">
        <v>0</v>
      </c>
      <c r="P8163" s="124" t="s">
        <v>1314</v>
      </c>
    </row>
    <row r="8164" spans="1:16" ht="63.75">
      <c r="A8164" s="257">
        <v>862</v>
      </c>
      <c r="B8164" s="124"/>
      <c r="C8164" s="125" t="s">
        <v>875</v>
      </c>
      <c r="D8164" s="191">
        <v>43312</v>
      </c>
      <c r="E8164" s="124" t="s">
        <v>13928</v>
      </c>
      <c r="F8164" s="124" t="s">
        <v>1315</v>
      </c>
      <c r="G8164" s="124">
        <v>179816</v>
      </c>
      <c r="H8164" s="124"/>
      <c r="I8164" s="128" t="s">
        <v>15786</v>
      </c>
      <c r="J8164" s="124"/>
      <c r="K8164" s="124"/>
      <c r="L8164" s="124"/>
      <c r="M8164" s="124"/>
      <c r="N8164" s="193">
        <v>0</v>
      </c>
      <c r="O8164" s="193">
        <v>5354.37</v>
      </c>
      <c r="P8164" s="124" t="s">
        <v>1314</v>
      </c>
    </row>
    <row r="8165" spans="1:16" ht="63.75">
      <c r="A8165" s="257">
        <v>862</v>
      </c>
      <c r="B8165" s="124"/>
      <c r="C8165" s="125" t="s">
        <v>875</v>
      </c>
      <c r="D8165" s="191">
        <v>43312</v>
      </c>
      <c r="E8165" s="124" t="s">
        <v>13928</v>
      </c>
      <c r="F8165" s="124" t="s">
        <v>1315</v>
      </c>
      <c r="G8165" s="124">
        <v>179826</v>
      </c>
      <c r="H8165" s="124"/>
      <c r="I8165" s="128" t="s">
        <v>15787</v>
      </c>
      <c r="J8165" s="124"/>
      <c r="K8165" s="124"/>
      <c r="L8165" s="124"/>
      <c r="M8165" s="124"/>
      <c r="N8165" s="193">
        <v>0</v>
      </c>
      <c r="O8165" s="193">
        <v>2155.77</v>
      </c>
      <c r="P8165" s="124" t="s">
        <v>1314</v>
      </c>
    </row>
    <row r="8166" spans="1:16" ht="63.75">
      <c r="A8166" s="257">
        <v>862</v>
      </c>
      <c r="B8166" s="124"/>
      <c r="C8166" s="125" t="s">
        <v>875</v>
      </c>
      <c r="D8166" s="191">
        <v>43312</v>
      </c>
      <c r="E8166" s="124" t="s">
        <v>13928</v>
      </c>
      <c r="F8166" s="124" t="s">
        <v>1315</v>
      </c>
      <c r="G8166" s="124">
        <v>179934</v>
      </c>
      <c r="H8166" s="124"/>
      <c r="I8166" s="128" t="s">
        <v>15788</v>
      </c>
      <c r="J8166" s="124"/>
      <c r="K8166" s="124"/>
      <c r="L8166" s="124"/>
      <c r="M8166" s="124"/>
      <c r="N8166" s="193">
        <v>0</v>
      </c>
      <c r="O8166" s="193">
        <v>2121.9299999999998</v>
      </c>
      <c r="P8166" s="124" t="s">
        <v>1314</v>
      </c>
    </row>
    <row r="8167" spans="1:16" ht="63.75">
      <c r="A8167" s="257">
        <v>862</v>
      </c>
      <c r="B8167" s="124"/>
      <c r="C8167" s="125" t="s">
        <v>875</v>
      </c>
      <c r="D8167" s="191">
        <v>43312</v>
      </c>
      <c r="E8167" s="124" t="s">
        <v>13928</v>
      </c>
      <c r="F8167" s="124" t="s">
        <v>1315</v>
      </c>
      <c r="G8167" s="124">
        <v>179814</v>
      </c>
      <c r="H8167" s="124"/>
      <c r="I8167" s="128" t="s">
        <v>15789</v>
      </c>
      <c r="J8167" s="124"/>
      <c r="K8167" s="124"/>
      <c r="L8167" s="124"/>
      <c r="M8167" s="124"/>
      <c r="N8167" s="193">
        <v>0</v>
      </c>
      <c r="O8167" s="193">
        <v>1112.3699999999999</v>
      </c>
      <c r="P8167" s="124" t="s">
        <v>1314</v>
      </c>
    </row>
    <row r="8168" spans="1:16" ht="63.75">
      <c r="A8168" s="257">
        <v>862</v>
      </c>
      <c r="B8168" s="124"/>
      <c r="C8168" s="125" t="s">
        <v>875</v>
      </c>
      <c r="D8168" s="191">
        <v>43312</v>
      </c>
      <c r="E8168" s="124" t="s">
        <v>13928</v>
      </c>
      <c r="F8168" s="124" t="s">
        <v>1315</v>
      </c>
      <c r="G8168" s="124">
        <v>179824</v>
      </c>
      <c r="H8168" s="124"/>
      <c r="I8168" s="128" t="s">
        <v>15790</v>
      </c>
      <c r="J8168" s="124"/>
      <c r="K8168" s="124"/>
      <c r="L8168" s="124"/>
      <c r="M8168" s="124"/>
      <c r="N8168" s="193">
        <v>0</v>
      </c>
      <c r="O8168" s="193">
        <v>31.27</v>
      </c>
      <c r="P8168" s="124" t="s">
        <v>1314</v>
      </c>
    </row>
    <row r="8169" spans="1:16" ht="63.75">
      <c r="A8169" s="257">
        <v>862</v>
      </c>
      <c r="B8169" s="124"/>
      <c r="C8169" s="125" t="s">
        <v>875</v>
      </c>
      <c r="D8169" s="191">
        <v>43312</v>
      </c>
      <c r="E8169" s="124" t="s">
        <v>13928</v>
      </c>
      <c r="F8169" s="124" t="s">
        <v>1315</v>
      </c>
      <c r="G8169" s="124">
        <v>179916</v>
      </c>
      <c r="H8169" s="124"/>
      <c r="I8169" s="128" t="s">
        <v>15791</v>
      </c>
      <c r="J8169" s="124"/>
      <c r="K8169" s="124"/>
      <c r="L8169" s="124"/>
      <c r="M8169" s="124"/>
      <c r="N8169" s="193">
        <v>0</v>
      </c>
      <c r="O8169" s="193">
        <v>2588.86</v>
      </c>
      <c r="P8169" s="124" t="s">
        <v>1314</v>
      </c>
    </row>
    <row r="8170" spans="1:16" ht="63.75">
      <c r="A8170" s="257">
        <v>862</v>
      </c>
      <c r="B8170" s="124"/>
      <c r="C8170" s="125" t="s">
        <v>875</v>
      </c>
      <c r="D8170" s="191">
        <v>43312</v>
      </c>
      <c r="E8170" s="124" t="s">
        <v>13928</v>
      </c>
      <c r="F8170" s="124" t="s">
        <v>1315</v>
      </c>
      <c r="G8170" s="124">
        <v>179939</v>
      </c>
      <c r="H8170" s="124"/>
      <c r="I8170" s="128" t="s">
        <v>15792</v>
      </c>
      <c r="J8170" s="124"/>
      <c r="K8170" s="124"/>
      <c r="L8170" s="124"/>
      <c r="M8170" s="124"/>
      <c r="N8170" s="193">
        <v>0</v>
      </c>
      <c r="O8170" s="193">
        <v>1945.72</v>
      </c>
      <c r="P8170" s="124" t="s">
        <v>1314</v>
      </c>
    </row>
    <row r="8171" spans="1:16" ht="63.75">
      <c r="A8171" s="257">
        <v>862</v>
      </c>
      <c r="B8171" s="124"/>
      <c r="C8171" s="125" t="s">
        <v>875</v>
      </c>
      <c r="D8171" s="191">
        <v>43312</v>
      </c>
      <c r="E8171" s="124" t="s">
        <v>13928</v>
      </c>
      <c r="F8171" s="124" t="s">
        <v>1315</v>
      </c>
      <c r="G8171" s="124">
        <v>179914</v>
      </c>
      <c r="H8171" s="124"/>
      <c r="I8171" s="128" t="s">
        <v>15793</v>
      </c>
      <c r="J8171" s="124"/>
      <c r="K8171" s="124"/>
      <c r="L8171" s="124"/>
      <c r="M8171" s="124"/>
      <c r="N8171" s="193">
        <v>0</v>
      </c>
      <c r="O8171" s="193">
        <v>1697.06</v>
      </c>
      <c r="P8171" s="124" t="s">
        <v>1314</v>
      </c>
    </row>
    <row r="8172" spans="1:16" ht="63.75">
      <c r="A8172" s="257">
        <v>862</v>
      </c>
      <c r="B8172" s="124"/>
      <c r="C8172" s="125" t="s">
        <v>875</v>
      </c>
      <c r="D8172" s="191">
        <v>43312</v>
      </c>
      <c r="E8172" s="124" t="s">
        <v>13928</v>
      </c>
      <c r="F8172" s="124" t="s">
        <v>1315</v>
      </c>
      <c r="G8172" s="124">
        <v>179810</v>
      </c>
      <c r="H8172" s="124"/>
      <c r="I8172" s="128" t="s">
        <v>15794</v>
      </c>
      <c r="J8172" s="124"/>
      <c r="K8172" s="124"/>
      <c r="L8172" s="124"/>
      <c r="M8172" s="124"/>
      <c r="N8172" s="193">
        <v>0</v>
      </c>
      <c r="O8172" s="193">
        <v>2635.02</v>
      </c>
      <c r="P8172" s="124" t="s">
        <v>1314</v>
      </c>
    </row>
    <row r="8173" spans="1:16" ht="63.75">
      <c r="A8173" s="257">
        <v>862</v>
      </c>
      <c r="B8173" s="124"/>
      <c r="C8173" s="125" t="s">
        <v>875</v>
      </c>
      <c r="D8173" s="191">
        <v>43312</v>
      </c>
      <c r="E8173" s="124" t="s">
        <v>13928</v>
      </c>
      <c r="F8173" s="124" t="s">
        <v>1315</v>
      </c>
      <c r="G8173" s="124">
        <v>179912</v>
      </c>
      <c r="H8173" s="124"/>
      <c r="I8173" s="128" t="s">
        <v>15795</v>
      </c>
      <c r="J8173" s="124"/>
      <c r="K8173" s="124"/>
      <c r="L8173" s="124"/>
      <c r="M8173" s="124"/>
      <c r="N8173" s="193">
        <v>0</v>
      </c>
      <c r="O8173" s="193">
        <v>2020.85</v>
      </c>
      <c r="P8173" s="124" t="s">
        <v>1314</v>
      </c>
    </row>
    <row r="8174" spans="1:16" ht="63.75">
      <c r="A8174" s="257">
        <v>862</v>
      </c>
      <c r="B8174" s="124"/>
      <c r="C8174" s="125" t="s">
        <v>875</v>
      </c>
      <c r="D8174" s="191">
        <v>43312</v>
      </c>
      <c r="E8174" s="124" t="s">
        <v>13928</v>
      </c>
      <c r="F8174" s="124" t="s">
        <v>1315</v>
      </c>
      <c r="G8174" s="124">
        <v>179822</v>
      </c>
      <c r="H8174" s="124"/>
      <c r="I8174" s="128" t="s">
        <v>15796</v>
      </c>
      <c r="J8174" s="124"/>
      <c r="K8174" s="124"/>
      <c r="L8174" s="124"/>
      <c r="M8174" s="124"/>
      <c r="N8174" s="193">
        <v>0</v>
      </c>
      <c r="O8174" s="193">
        <v>1746.85</v>
      </c>
      <c r="P8174" s="124" t="s">
        <v>1314</v>
      </c>
    </row>
    <row r="8175" spans="1:16" ht="63.75">
      <c r="A8175" s="257">
        <v>862</v>
      </c>
      <c r="B8175" s="124"/>
      <c r="C8175" s="125" t="s">
        <v>875</v>
      </c>
      <c r="D8175" s="191">
        <v>43312</v>
      </c>
      <c r="E8175" s="124" t="s">
        <v>13928</v>
      </c>
      <c r="F8175" s="124" t="s">
        <v>1315</v>
      </c>
      <c r="G8175" s="124">
        <v>179820</v>
      </c>
      <c r="H8175" s="124"/>
      <c r="I8175" s="128" t="s">
        <v>15797</v>
      </c>
      <c r="J8175" s="124"/>
      <c r="K8175" s="124"/>
      <c r="L8175" s="124"/>
      <c r="M8175" s="124"/>
      <c r="N8175" s="193">
        <v>0</v>
      </c>
      <c r="O8175" s="193">
        <v>3311.84</v>
      </c>
      <c r="P8175" s="124" t="s">
        <v>1314</v>
      </c>
    </row>
    <row r="8176" spans="1:16" ht="63.75">
      <c r="A8176" s="257">
        <v>862</v>
      </c>
      <c r="B8176" s="124"/>
      <c r="C8176" s="125" t="s">
        <v>875</v>
      </c>
      <c r="D8176" s="191">
        <v>43312</v>
      </c>
      <c r="E8176" s="124" t="s">
        <v>13928</v>
      </c>
      <c r="F8176" s="124" t="s">
        <v>1315</v>
      </c>
      <c r="G8176" s="124">
        <v>179818</v>
      </c>
      <c r="H8176" s="124"/>
      <c r="I8176" s="128" t="s">
        <v>15798</v>
      </c>
      <c r="J8176" s="124"/>
      <c r="K8176" s="124"/>
      <c r="L8176" s="124"/>
      <c r="M8176" s="124"/>
      <c r="N8176" s="193">
        <v>0</v>
      </c>
      <c r="O8176" s="193">
        <v>2012.39</v>
      </c>
      <c r="P8176" s="124" t="s">
        <v>1314</v>
      </c>
    </row>
    <row r="8177" spans="1:16" ht="63.75">
      <c r="A8177" s="257">
        <v>862</v>
      </c>
      <c r="B8177" s="124"/>
      <c r="C8177" s="125" t="s">
        <v>875</v>
      </c>
      <c r="D8177" s="191">
        <v>43312</v>
      </c>
      <c r="E8177" s="124" t="s">
        <v>13928</v>
      </c>
      <c r="F8177" s="124" t="s">
        <v>1315</v>
      </c>
      <c r="G8177" s="124">
        <v>179832</v>
      </c>
      <c r="H8177" s="124"/>
      <c r="I8177" s="128" t="s">
        <v>15799</v>
      </c>
      <c r="J8177" s="124"/>
      <c r="K8177" s="124"/>
      <c r="L8177" s="124"/>
      <c r="M8177" s="124"/>
      <c r="N8177" s="193">
        <v>0</v>
      </c>
      <c r="O8177" s="193">
        <v>3381.75</v>
      </c>
      <c r="P8177" s="124" t="s">
        <v>1314</v>
      </c>
    </row>
    <row r="8178" spans="1:16" ht="63.75">
      <c r="A8178" s="257">
        <v>862</v>
      </c>
      <c r="B8178" s="124"/>
      <c r="C8178" s="125" t="s">
        <v>875</v>
      </c>
      <c r="D8178" s="191">
        <v>43312</v>
      </c>
      <c r="E8178" s="124" t="s">
        <v>13928</v>
      </c>
      <c r="F8178" s="124" t="s">
        <v>1315</v>
      </c>
      <c r="G8178" s="124">
        <v>179937</v>
      </c>
      <c r="H8178" s="124"/>
      <c r="I8178" s="128" t="s">
        <v>15800</v>
      </c>
      <c r="J8178" s="124"/>
      <c r="K8178" s="124"/>
      <c r="L8178" s="124"/>
      <c r="M8178" s="124"/>
      <c r="N8178" s="193">
        <v>0</v>
      </c>
      <c r="O8178" s="193">
        <v>471.48</v>
      </c>
      <c r="P8178" s="124" t="s">
        <v>1314</v>
      </c>
    </row>
    <row r="8179" spans="1:16" ht="63.75">
      <c r="A8179" s="257">
        <v>862</v>
      </c>
      <c r="B8179" s="124"/>
      <c r="C8179" s="125" t="s">
        <v>875</v>
      </c>
      <c r="D8179" s="191">
        <v>43312</v>
      </c>
      <c r="E8179" s="124" t="s">
        <v>13928</v>
      </c>
      <c r="F8179" s="124" t="s">
        <v>1315</v>
      </c>
      <c r="G8179" s="124">
        <v>179932</v>
      </c>
      <c r="H8179" s="124"/>
      <c r="I8179" s="128" t="s">
        <v>15801</v>
      </c>
      <c r="J8179" s="124"/>
      <c r="K8179" s="124"/>
      <c r="L8179" s="124"/>
      <c r="M8179" s="124"/>
      <c r="N8179" s="193">
        <v>0</v>
      </c>
      <c r="O8179" s="193">
        <v>225.22</v>
      </c>
      <c r="P8179" s="124" t="s">
        <v>1314</v>
      </c>
    </row>
    <row r="8180" spans="1:16" ht="63.75">
      <c r="A8180" s="257">
        <v>862</v>
      </c>
      <c r="B8180" s="124"/>
      <c r="C8180" s="125" t="s">
        <v>875</v>
      </c>
      <c r="D8180" s="191">
        <v>43312</v>
      </c>
      <c r="E8180" s="124" t="s">
        <v>13928</v>
      </c>
      <c r="F8180" s="124" t="s">
        <v>1315</v>
      </c>
      <c r="G8180" s="124">
        <v>179910</v>
      </c>
      <c r="H8180" s="124"/>
      <c r="I8180" s="128" t="s">
        <v>15802</v>
      </c>
      <c r="J8180" s="124"/>
      <c r="K8180" s="124"/>
      <c r="L8180" s="124"/>
      <c r="M8180" s="124"/>
      <c r="N8180" s="193">
        <v>0</v>
      </c>
      <c r="O8180" s="193">
        <v>349.67</v>
      </c>
      <c r="P8180" s="124" t="s">
        <v>1314</v>
      </c>
    </row>
    <row r="8181" spans="1:16" ht="63.75">
      <c r="A8181" s="257">
        <v>862</v>
      </c>
      <c r="B8181" s="124"/>
      <c r="C8181" s="125" t="s">
        <v>875</v>
      </c>
      <c r="D8181" s="191">
        <v>43312</v>
      </c>
      <c r="E8181" s="124" t="s">
        <v>13928</v>
      </c>
      <c r="F8181" s="124" t="s">
        <v>1315</v>
      </c>
      <c r="G8181" s="124">
        <v>179834</v>
      </c>
      <c r="H8181" s="124"/>
      <c r="I8181" s="128" t="s">
        <v>15803</v>
      </c>
      <c r="J8181" s="124"/>
      <c r="K8181" s="124"/>
      <c r="L8181" s="124"/>
      <c r="M8181" s="124"/>
      <c r="N8181" s="193">
        <v>0</v>
      </c>
      <c r="O8181" s="193">
        <v>986.19</v>
      </c>
      <c r="P8181" s="124" t="s">
        <v>1314</v>
      </c>
    </row>
    <row r="8182" spans="1:16" ht="63.75">
      <c r="A8182" s="257">
        <v>862</v>
      </c>
      <c r="B8182" s="124"/>
      <c r="C8182" s="125" t="s">
        <v>875</v>
      </c>
      <c r="D8182" s="191">
        <v>43312</v>
      </c>
      <c r="E8182" s="124" t="s">
        <v>13928</v>
      </c>
      <c r="F8182" s="124" t="s">
        <v>1315</v>
      </c>
      <c r="G8182" s="124">
        <v>179808</v>
      </c>
      <c r="H8182" s="124"/>
      <c r="I8182" s="128" t="s">
        <v>15804</v>
      </c>
      <c r="J8182" s="124"/>
      <c r="K8182" s="124"/>
      <c r="L8182" s="124"/>
      <c r="M8182" s="124"/>
      <c r="N8182" s="193">
        <v>0</v>
      </c>
      <c r="O8182" s="193">
        <v>1464.74</v>
      </c>
      <c r="P8182" s="124" t="s">
        <v>1314</v>
      </c>
    </row>
    <row r="8183" spans="1:16" ht="63.75">
      <c r="A8183" s="257">
        <v>862</v>
      </c>
      <c r="B8183" s="124"/>
      <c r="C8183" s="125" t="s">
        <v>875</v>
      </c>
      <c r="D8183" s="191">
        <v>43312</v>
      </c>
      <c r="E8183" s="124" t="s">
        <v>13928</v>
      </c>
      <c r="F8183" s="124" t="s">
        <v>1315</v>
      </c>
      <c r="G8183" s="124">
        <v>179830</v>
      </c>
      <c r="H8183" s="124"/>
      <c r="I8183" s="128" t="s">
        <v>15805</v>
      </c>
      <c r="J8183" s="124"/>
      <c r="K8183" s="124"/>
      <c r="L8183" s="124"/>
      <c r="M8183" s="124"/>
      <c r="N8183" s="193">
        <v>0</v>
      </c>
      <c r="O8183" s="193">
        <v>7795.19</v>
      </c>
      <c r="P8183" s="124" t="s">
        <v>1314</v>
      </c>
    </row>
    <row r="8184" spans="1:16" ht="63.75">
      <c r="A8184" s="257">
        <v>862</v>
      </c>
      <c r="B8184" s="124"/>
      <c r="C8184" s="125" t="s">
        <v>875</v>
      </c>
      <c r="D8184" s="191">
        <v>43312</v>
      </c>
      <c r="E8184" s="124" t="s">
        <v>13928</v>
      </c>
      <c r="F8184" s="124" t="s">
        <v>1315</v>
      </c>
      <c r="G8184" s="124">
        <v>179812</v>
      </c>
      <c r="H8184" s="124"/>
      <c r="I8184" s="128" t="s">
        <v>15806</v>
      </c>
      <c r="J8184" s="124"/>
      <c r="K8184" s="124"/>
      <c r="L8184" s="124"/>
      <c r="M8184" s="124"/>
      <c r="N8184" s="193">
        <v>0</v>
      </c>
      <c r="O8184" s="193">
        <v>3017.32</v>
      </c>
      <c r="P8184" s="124" t="s">
        <v>1314</v>
      </c>
    </row>
    <row r="8185" spans="1:16" ht="63.75">
      <c r="A8185" s="257">
        <v>862</v>
      </c>
      <c r="B8185" s="124"/>
      <c r="C8185" s="125" t="s">
        <v>875</v>
      </c>
      <c r="D8185" s="191">
        <v>43312</v>
      </c>
      <c r="E8185" s="124" t="s">
        <v>13928</v>
      </c>
      <c r="F8185" s="124" t="s">
        <v>1315</v>
      </c>
      <c r="G8185" s="124">
        <v>179828</v>
      </c>
      <c r="H8185" s="124"/>
      <c r="I8185" s="128" t="s">
        <v>15807</v>
      </c>
      <c r="J8185" s="124"/>
      <c r="K8185" s="124"/>
      <c r="L8185" s="124"/>
      <c r="M8185" s="124"/>
      <c r="N8185" s="193">
        <v>0</v>
      </c>
      <c r="O8185" s="193">
        <v>2701.08</v>
      </c>
      <c r="P8185" s="124" t="s">
        <v>1314</v>
      </c>
    </row>
    <row r="8186" spans="1:16" ht="63.75">
      <c r="A8186" s="257">
        <v>373</v>
      </c>
      <c r="B8186" s="124"/>
      <c r="C8186" s="125" t="s">
        <v>1269</v>
      </c>
      <c r="D8186" s="191">
        <v>43312</v>
      </c>
      <c r="E8186" s="124" t="s">
        <v>13929</v>
      </c>
      <c r="F8186" s="124" t="s">
        <v>1315</v>
      </c>
      <c r="G8186" s="124">
        <v>179946</v>
      </c>
      <c r="H8186" s="124"/>
      <c r="I8186" s="128" t="s">
        <v>15808</v>
      </c>
      <c r="J8186" s="124"/>
      <c r="K8186" s="124"/>
      <c r="L8186" s="124"/>
      <c r="M8186" s="124"/>
      <c r="N8186" s="193">
        <v>0</v>
      </c>
      <c r="O8186" s="193">
        <v>4956501.21</v>
      </c>
      <c r="P8186" s="124" t="s">
        <v>1314</v>
      </c>
    </row>
    <row r="8187" spans="1:16" ht="51">
      <c r="A8187" s="257">
        <v>117</v>
      </c>
      <c r="B8187" s="124"/>
      <c r="C8187" s="125" t="s">
        <v>722</v>
      </c>
      <c r="D8187" s="191">
        <v>43312</v>
      </c>
      <c r="E8187" s="124" t="s">
        <v>13930</v>
      </c>
      <c r="F8187" s="124" t="s">
        <v>11</v>
      </c>
      <c r="G8187" s="124">
        <v>928658</v>
      </c>
      <c r="H8187" s="124"/>
      <c r="I8187" s="128" t="s">
        <v>15809</v>
      </c>
      <c r="J8187" s="124"/>
      <c r="K8187" s="124"/>
      <c r="L8187" s="124"/>
      <c r="M8187" s="124"/>
      <c r="N8187" s="193">
        <v>50</v>
      </c>
      <c r="O8187" s="193">
        <v>0</v>
      </c>
      <c r="P8187" s="124" t="s">
        <v>1314</v>
      </c>
    </row>
    <row r="8188" spans="1:16" ht="63.75">
      <c r="A8188" s="257">
        <v>862</v>
      </c>
      <c r="B8188" s="124"/>
      <c r="C8188" s="125" t="s">
        <v>875</v>
      </c>
      <c r="D8188" s="191">
        <v>43312</v>
      </c>
      <c r="E8188" s="124" t="s">
        <v>13931</v>
      </c>
      <c r="F8188" s="124" t="s">
        <v>1315</v>
      </c>
      <c r="G8188" s="124">
        <v>179800</v>
      </c>
      <c r="H8188" s="124"/>
      <c r="I8188" s="128" t="s">
        <v>15810</v>
      </c>
      <c r="J8188" s="124"/>
      <c r="K8188" s="124"/>
      <c r="L8188" s="124"/>
      <c r="M8188" s="124"/>
      <c r="N8188" s="193">
        <v>0</v>
      </c>
      <c r="O8188" s="193">
        <v>808.63</v>
      </c>
      <c r="P8188" s="124" t="s">
        <v>1314</v>
      </c>
    </row>
    <row r="8189" spans="1:16" ht="63.75">
      <c r="A8189" s="257">
        <v>862</v>
      </c>
      <c r="B8189" s="124"/>
      <c r="C8189" s="125" t="s">
        <v>875</v>
      </c>
      <c r="D8189" s="191">
        <v>43312</v>
      </c>
      <c r="E8189" s="124" t="s">
        <v>13931</v>
      </c>
      <c r="F8189" s="124" t="s">
        <v>1315</v>
      </c>
      <c r="G8189" s="124">
        <v>179792</v>
      </c>
      <c r="H8189" s="124"/>
      <c r="I8189" s="128" t="s">
        <v>15811</v>
      </c>
      <c r="J8189" s="124"/>
      <c r="K8189" s="124"/>
      <c r="L8189" s="124"/>
      <c r="M8189" s="124"/>
      <c r="N8189" s="193">
        <v>0</v>
      </c>
      <c r="O8189" s="193">
        <v>1783.6</v>
      </c>
      <c r="P8189" s="124" t="s">
        <v>1314</v>
      </c>
    </row>
    <row r="8190" spans="1:16" ht="63.75">
      <c r="A8190" s="257">
        <v>862</v>
      </c>
      <c r="B8190" s="124"/>
      <c r="C8190" s="125" t="s">
        <v>875</v>
      </c>
      <c r="D8190" s="191">
        <v>43312</v>
      </c>
      <c r="E8190" s="124" t="s">
        <v>13931</v>
      </c>
      <c r="F8190" s="124" t="s">
        <v>1315</v>
      </c>
      <c r="G8190" s="124">
        <v>179802</v>
      </c>
      <c r="H8190" s="124"/>
      <c r="I8190" s="128" t="s">
        <v>15812</v>
      </c>
      <c r="J8190" s="124"/>
      <c r="K8190" s="124"/>
      <c r="L8190" s="124"/>
      <c r="M8190" s="124"/>
      <c r="N8190" s="193">
        <v>0</v>
      </c>
      <c r="O8190" s="193">
        <v>1204.1099999999999</v>
      </c>
      <c r="P8190" s="124" t="s">
        <v>1314</v>
      </c>
    </row>
    <row r="8191" spans="1:16" ht="63.75">
      <c r="A8191" s="257">
        <v>862</v>
      </c>
      <c r="B8191" s="124"/>
      <c r="C8191" s="125" t="s">
        <v>875</v>
      </c>
      <c r="D8191" s="191">
        <v>43312</v>
      </c>
      <c r="E8191" s="124" t="s">
        <v>13931</v>
      </c>
      <c r="F8191" s="124" t="s">
        <v>1315</v>
      </c>
      <c r="G8191" s="124">
        <v>179790</v>
      </c>
      <c r="H8191" s="124"/>
      <c r="I8191" s="128" t="s">
        <v>15813</v>
      </c>
      <c r="J8191" s="124"/>
      <c r="K8191" s="124"/>
      <c r="L8191" s="124"/>
      <c r="M8191" s="124"/>
      <c r="N8191" s="193">
        <v>0</v>
      </c>
      <c r="O8191" s="193">
        <v>11779.59</v>
      </c>
      <c r="P8191" s="124" t="s">
        <v>1314</v>
      </c>
    </row>
    <row r="8192" spans="1:16" ht="63.75">
      <c r="A8192" s="257">
        <v>862</v>
      </c>
      <c r="B8192" s="124"/>
      <c r="C8192" s="125" t="s">
        <v>875</v>
      </c>
      <c r="D8192" s="191">
        <v>43312</v>
      </c>
      <c r="E8192" s="124" t="s">
        <v>13931</v>
      </c>
      <c r="F8192" s="124" t="s">
        <v>1315</v>
      </c>
      <c r="G8192" s="124">
        <v>179804</v>
      </c>
      <c r="H8192" s="124"/>
      <c r="I8192" s="128" t="s">
        <v>15814</v>
      </c>
      <c r="J8192" s="124"/>
      <c r="K8192" s="124"/>
      <c r="L8192" s="124"/>
      <c r="M8192" s="124"/>
      <c r="N8192" s="193">
        <v>0</v>
      </c>
      <c r="O8192" s="193">
        <v>6958.38</v>
      </c>
      <c r="P8192" s="124" t="s">
        <v>1314</v>
      </c>
    </row>
    <row r="8193" spans="1:16" ht="63.75">
      <c r="A8193" s="257">
        <v>862</v>
      </c>
      <c r="B8193" s="124"/>
      <c r="C8193" s="125" t="s">
        <v>875</v>
      </c>
      <c r="D8193" s="191">
        <v>43312</v>
      </c>
      <c r="E8193" s="124" t="s">
        <v>13931</v>
      </c>
      <c r="F8193" s="124" t="s">
        <v>1315</v>
      </c>
      <c r="G8193" s="124">
        <v>179806</v>
      </c>
      <c r="H8193" s="124"/>
      <c r="I8193" s="128" t="s">
        <v>15815</v>
      </c>
      <c r="J8193" s="124"/>
      <c r="K8193" s="124"/>
      <c r="L8193" s="124"/>
      <c r="M8193" s="124"/>
      <c r="N8193" s="193">
        <v>0</v>
      </c>
      <c r="O8193" s="193">
        <v>688.06</v>
      </c>
      <c r="P8193" s="124" t="s">
        <v>1314</v>
      </c>
    </row>
    <row r="8194" spans="1:16" ht="63.75">
      <c r="A8194" s="257">
        <v>862</v>
      </c>
      <c r="B8194" s="124"/>
      <c r="C8194" s="125" t="s">
        <v>875</v>
      </c>
      <c r="D8194" s="191">
        <v>43312</v>
      </c>
      <c r="E8194" s="124" t="s">
        <v>13931</v>
      </c>
      <c r="F8194" s="124" t="s">
        <v>1315</v>
      </c>
      <c r="G8194" s="124">
        <v>179788</v>
      </c>
      <c r="H8194" s="124"/>
      <c r="I8194" s="128" t="s">
        <v>15816</v>
      </c>
      <c r="J8194" s="124"/>
      <c r="K8194" s="124"/>
      <c r="L8194" s="124"/>
      <c r="M8194" s="124"/>
      <c r="N8194" s="193">
        <v>0</v>
      </c>
      <c r="O8194" s="193">
        <v>1048.3699999999999</v>
      </c>
      <c r="P8194" s="124" t="s">
        <v>1314</v>
      </c>
    </row>
    <row r="8195" spans="1:16" ht="63.75">
      <c r="A8195" s="257">
        <v>862</v>
      </c>
      <c r="B8195" s="124"/>
      <c r="C8195" s="125" t="s">
        <v>875</v>
      </c>
      <c r="D8195" s="191">
        <v>43312</v>
      </c>
      <c r="E8195" s="124" t="s">
        <v>13931</v>
      </c>
      <c r="F8195" s="124" t="s">
        <v>1315</v>
      </c>
      <c r="G8195" s="124">
        <v>179776</v>
      </c>
      <c r="H8195" s="124"/>
      <c r="I8195" s="128" t="s">
        <v>15817</v>
      </c>
      <c r="J8195" s="124"/>
      <c r="K8195" s="124"/>
      <c r="L8195" s="124"/>
      <c r="M8195" s="124"/>
      <c r="N8195" s="193">
        <v>0</v>
      </c>
      <c r="O8195" s="193">
        <v>11299.4</v>
      </c>
      <c r="P8195" s="124" t="s">
        <v>1314</v>
      </c>
    </row>
    <row r="8196" spans="1:16" ht="63.75">
      <c r="A8196" s="257">
        <v>862</v>
      </c>
      <c r="B8196" s="124"/>
      <c r="C8196" s="125" t="s">
        <v>875</v>
      </c>
      <c r="D8196" s="191">
        <v>43312</v>
      </c>
      <c r="E8196" s="124" t="s">
        <v>13931</v>
      </c>
      <c r="F8196" s="124" t="s">
        <v>1315</v>
      </c>
      <c r="G8196" s="124">
        <v>179778</v>
      </c>
      <c r="H8196" s="124"/>
      <c r="I8196" s="128" t="s">
        <v>15818</v>
      </c>
      <c r="J8196" s="124"/>
      <c r="K8196" s="124"/>
      <c r="L8196" s="124"/>
      <c r="M8196" s="124"/>
      <c r="N8196" s="193">
        <v>0</v>
      </c>
      <c r="O8196" s="193">
        <v>601.22</v>
      </c>
      <c r="P8196" s="124" t="s">
        <v>1314</v>
      </c>
    </row>
    <row r="8197" spans="1:16" ht="63.75">
      <c r="A8197" s="257">
        <v>862</v>
      </c>
      <c r="B8197" s="124"/>
      <c r="C8197" s="125" t="s">
        <v>875</v>
      </c>
      <c r="D8197" s="191">
        <v>43312</v>
      </c>
      <c r="E8197" s="124" t="s">
        <v>13931</v>
      </c>
      <c r="F8197" s="124" t="s">
        <v>1315</v>
      </c>
      <c r="G8197" s="124">
        <v>179786</v>
      </c>
      <c r="H8197" s="124"/>
      <c r="I8197" s="128" t="s">
        <v>15819</v>
      </c>
      <c r="J8197" s="124"/>
      <c r="K8197" s="124"/>
      <c r="L8197" s="124"/>
      <c r="M8197" s="124"/>
      <c r="N8197" s="193">
        <v>0</v>
      </c>
      <c r="O8197" s="193">
        <v>736.67</v>
      </c>
      <c r="P8197" s="124" t="s">
        <v>1314</v>
      </c>
    </row>
    <row r="8198" spans="1:16" ht="63.75">
      <c r="A8198" s="257">
        <v>862</v>
      </c>
      <c r="B8198" s="124"/>
      <c r="C8198" s="125" t="s">
        <v>875</v>
      </c>
      <c r="D8198" s="191">
        <v>43312</v>
      </c>
      <c r="E8198" s="124" t="s">
        <v>13931</v>
      </c>
      <c r="F8198" s="124" t="s">
        <v>1315</v>
      </c>
      <c r="G8198" s="124">
        <v>179796</v>
      </c>
      <c r="H8198" s="124"/>
      <c r="I8198" s="128" t="s">
        <v>15820</v>
      </c>
      <c r="J8198" s="124"/>
      <c r="K8198" s="124"/>
      <c r="L8198" s="124"/>
      <c r="M8198" s="124"/>
      <c r="N8198" s="193">
        <v>0</v>
      </c>
      <c r="O8198" s="193">
        <v>361.46</v>
      </c>
      <c r="P8198" s="124" t="s">
        <v>1314</v>
      </c>
    </row>
    <row r="8199" spans="1:16" ht="63.75">
      <c r="A8199" s="257">
        <v>862</v>
      </c>
      <c r="B8199" s="124"/>
      <c r="C8199" s="125" t="s">
        <v>875</v>
      </c>
      <c r="D8199" s="191">
        <v>43312</v>
      </c>
      <c r="E8199" s="124" t="s">
        <v>13931</v>
      </c>
      <c r="F8199" s="124" t="s">
        <v>1315</v>
      </c>
      <c r="G8199" s="124">
        <v>179784</v>
      </c>
      <c r="H8199" s="124"/>
      <c r="I8199" s="128" t="s">
        <v>15821</v>
      </c>
      <c r="J8199" s="124"/>
      <c r="K8199" s="124"/>
      <c r="L8199" s="124"/>
      <c r="M8199" s="124"/>
      <c r="N8199" s="193">
        <v>0</v>
      </c>
      <c r="O8199" s="193">
        <v>2595.4699999999998</v>
      </c>
      <c r="P8199" s="124" t="s">
        <v>1314</v>
      </c>
    </row>
    <row r="8200" spans="1:16" ht="63.75">
      <c r="A8200" s="257">
        <v>862</v>
      </c>
      <c r="B8200" s="124"/>
      <c r="C8200" s="125" t="s">
        <v>875</v>
      </c>
      <c r="D8200" s="191">
        <v>43312</v>
      </c>
      <c r="E8200" s="124" t="s">
        <v>13931</v>
      </c>
      <c r="F8200" s="124" t="s">
        <v>1315</v>
      </c>
      <c r="G8200" s="124">
        <v>179798</v>
      </c>
      <c r="H8200" s="124"/>
      <c r="I8200" s="128" t="s">
        <v>15822</v>
      </c>
      <c r="J8200" s="124"/>
      <c r="K8200" s="124"/>
      <c r="L8200" s="124"/>
      <c r="M8200" s="124"/>
      <c r="N8200" s="193">
        <v>0</v>
      </c>
      <c r="O8200" s="193">
        <v>181.93</v>
      </c>
      <c r="P8200" s="124" t="s">
        <v>1314</v>
      </c>
    </row>
    <row r="8201" spans="1:16" ht="63.75">
      <c r="A8201" s="257">
        <v>862</v>
      </c>
      <c r="B8201" s="124"/>
      <c r="C8201" s="125" t="s">
        <v>875</v>
      </c>
      <c r="D8201" s="191">
        <v>43312</v>
      </c>
      <c r="E8201" s="124" t="s">
        <v>13931</v>
      </c>
      <c r="F8201" s="124" t="s">
        <v>1315</v>
      </c>
      <c r="G8201" s="124">
        <v>179782</v>
      </c>
      <c r="H8201" s="124"/>
      <c r="I8201" s="128" t="s">
        <v>15823</v>
      </c>
      <c r="J8201" s="124"/>
      <c r="K8201" s="124"/>
      <c r="L8201" s="124"/>
      <c r="M8201" s="124"/>
      <c r="N8201" s="193">
        <v>0</v>
      </c>
      <c r="O8201" s="193">
        <v>4543.46</v>
      </c>
      <c r="P8201" s="124" t="s">
        <v>1314</v>
      </c>
    </row>
    <row r="8202" spans="1:16" ht="63.75">
      <c r="A8202" s="257">
        <v>862</v>
      </c>
      <c r="B8202" s="124"/>
      <c r="C8202" s="125" t="s">
        <v>875</v>
      </c>
      <c r="D8202" s="191">
        <v>43312</v>
      </c>
      <c r="E8202" s="124" t="s">
        <v>13931</v>
      </c>
      <c r="F8202" s="124" t="s">
        <v>1315</v>
      </c>
      <c r="G8202" s="124">
        <v>179794</v>
      </c>
      <c r="H8202" s="124"/>
      <c r="I8202" s="128" t="s">
        <v>15824</v>
      </c>
      <c r="J8202" s="124"/>
      <c r="K8202" s="124"/>
      <c r="L8202" s="124"/>
      <c r="M8202" s="124"/>
      <c r="N8202" s="193">
        <v>0</v>
      </c>
      <c r="O8202" s="193">
        <v>673.44</v>
      </c>
      <c r="P8202" s="124" t="s">
        <v>1314</v>
      </c>
    </row>
    <row r="8203" spans="1:16" ht="63.75">
      <c r="A8203" s="257">
        <v>862</v>
      </c>
      <c r="B8203" s="124"/>
      <c r="C8203" s="125" t="s">
        <v>875</v>
      </c>
      <c r="D8203" s="191">
        <v>43312</v>
      </c>
      <c r="E8203" s="124" t="s">
        <v>13931</v>
      </c>
      <c r="F8203" s="124" t="s">
        <v>1315</v>
      </c>
      <c r="G8203" s="124">
        <v>179780</v>
      </c>
      <c r="H8203" s="124"/>
      <c r="I8203" s="128" t="s">
        <v>15825</v>
      </c>
      <c r="J8203" s="124"/>
      <c r="K8203" s="124"/>
      <c r="L8203" s="124"/>
      <c r="M8203" s="124"/>
      <c r="N8203" s="193">
        <v>0</v>
      </c>
      <c r="O8203" s="193">
        <v>11496.79</v>
      </c>
      <c r="P8203" s="124" t="s">
        <v>1314</v>
      </c>
    </row>
    <row r="8204" spans="1:16" ht="76.5">
      <c r="A8204" s="257">
        <v>862</v>
      </c>
      <c r="B8204" s="124"/>
      <c r="C8204" s="125" t="s">
        <v>875</v>
      </c>
      <c r="D8204" s="191">
        <v>43312</v>
      </c>
      <c r="E8204" s="124" t="s">
        <v>13932</v>
      </c>
      <c r="F8204" s="124" t="s">
        <v>11</v>
      </c>
      <c r="G8204" s="124">
        <v>928764</v>
      </c>
      <c r="H8204" s="124"/>
      <c r="I8204" s="128" t="s">
        <v>15826</v>
      </c>
      <c r="J8204" s="124"/>
      <c r="K8204" s="124"/>
      <c r="L8204" s="124"/>
      <c r="M8204" s="124"/>
      <c r="N8204" s="193">
        <v>3950</v>
      </c>
      <c r="O8204" s="193">
        <v>0</v>
      </c>
      <c r="P8204" s="124" t="s">
        <v>1314</v>
      </c>
    </row>
    <row r="8205" spans="1:16">
      <c r="A8205" s="260"/>
      <c r="B8205" s="261"/>
      <c r="C8205" s="262"/>
      <c r="D8205" s="261"/>
      <c r="E8205" s="261"/>
      <c r="F8205" s="261"/>
      <c r="G8205" s="261"/>
      <c r="H8205" s="261"/>
      <c r="I8205" s="263"/>
      <c r="J8205" s="261"/>
      <c r="K8205" s="261"/>
      <c r="L8205" s="261"/>
      <c r="M8205" s="261"/>
      <c r="N8205" s="264"/>
      <c r="O8205" s="264"/>
      <c r="P8205" s="261"/>
    </row>
    <row r="8206" spans="1:16" ht="18.75">
      <c r="A8206" s="258"/>
      <c r="B8206" s="265"/>
      <c r="I8206" s="342" t="s">
        <v>637</v>
      </c>
      <c r="J8206" s="342"/>
      <c r="K8206" s="342"/>
      <c r="L8206" s="342"/>
      <c r="M8206" s="342"/>
      <c r="N8206" s="198">
        <f>+SUBTOTAL(9,N10:N8204)</f>
        <v>4462905154.1999941</v>
      </c>
      <c r="O8206" s="198">
        <f>+SUBTOTAL(9,O10:O8204)</f>
        <v>2459417626.5800014</v>
      </c>
    </row>
  </sheetData>
  <sheetProtection formatCells="0" formatColumns="0" formatRows="0" insertColumns="0" insertRows="0" insertHyperlinks="0" sort="0" autoFilter="0" pivotTables="0"/>
  <autoFilter ref="A8:P8204"/>
  <mergeCells count="20">
    <mergeCell ref="I8206:M8206"/>
    <mergeCell ref="F8:F9"/>
    <mergeCell ref="G8:G9"/>
    <mergeCell ref="H8:H9"/>
    <mergeCell ref="I8:I9"/>
    <mergeCell ref="J8:J9"/>
    <mergeCell ref="A8:A9"/>
    <mergeCell ref="B8:B9"/>
    <mergeCell ref="C8:C9"/>
    <mergeCell ref="D8:D9"/>
    <mergeCell ref="E8:E9"/>
    <mergeCell ref="N8:N9"/>
    <mergeCell ref="O8:O9"/>
    <mergeCell ref="P8:P9"/>
    <mergeCell ref="J7:K7"/>
    <mergeCell ref="L7:M7"/>
    <mergeCell ref="N7:O7"/>
    <mergeCell ref="K8:K9"/>
    <mergeCell ref="L8:L9"/>
    <mergeCell ref="M8:M9"/>
  </mergeCells>
  <pageMargins left="0.39370078740157483" right="0.19685039370078741" top="0.31496062992125984" bottom="0.74803149606299213" header="0.31496062992125984" footer="0.31496062992125984"/>
  <pageSetup scale="61"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Q254"/>
  <sheetViews>
    <sheetView view="pageBreakPreview" zoomScaleNormal="100" zoomScaleSheetLayoutView="100" workbookViewId="0">
      <pane ySplit="9" topLeftCell="A10" activePane="bottomLeft" state="frozen"/>
      <selection activeCell="G12" sqref="G12:K12"/>
      <selection pane="bottomLeft" activeCell="A6" sqref="A6"/>
    </sheetView>
  </sheetViews>
  <sheetFormatPr baseColWidth="10" defaultRowHeight="12.75"/>
  <cols>
    <col min="1" max="1" width="7.140625" style="122" customWidth="1"/>
    <col min="2" max="2" width="4.140625" style="122" bestFit="1" customWidth="1"/>
    <col min="3" max="3" width="15.5703125" style="185" customWidth="1"/>
    <col min="4" max="4" width="12.28515625" style="212" bestFit="1" customWidth="1"/>
    <col min="5" max="5" width="12.140625" style="122" customWidth="1"/>
    <col min="6" max="6" width="9.42578125" style="122" customWidth="1"/>
    <col min="7" max="7" width="12.42578125" style="122" customWidth="1"/>
    <col min="8" max="8" width="50.28515625" style="129" customWidth="1"/>
    <col min="9" max="12" width="7.28515625" style="122" customWidth="1"/>
    <col min="13" max="13" width="13.42578125" style="194" bestFit="1" customWidth="1"/>
    <col min="14" max="14" width="14.42578125" style="194" customWidth="1"/>
    <col min="15" max="16" width="15.85546875" style="194" bestFit="1" customWidth="1"/>
    <col min="17" max="17" width="14.5703125" style="122" customWidth="1"/>
    <col min="18" max="16384" width="11.42578125" style="118"/>
  </cols>
  <sheetData>
    <row r="1" spans="1:17" s="131" customFormat="1">
      <c r="A1" s="202" t="s">
        <v>37</v>
      </c>
      <c r="B1" s="202"/>
      <c r="C1" s="202"/>
      <c r="D1" s="209"/>
      <c r="E1" s="202"/>
      <c r="F1" s="202"/>
      <c r="G1" s="202"/>
      <c r="H1" s="202"/>
      <c r="I1" s="202"/>
      <c r="J1" s="202"/>
      <c r="K1" s="130"/>
      <c r="L1" s="130"/>
      <c r="M1" s="197"/>
      <c r="N1" s="197"/>
      <c r="O1" s="197"/>
      <c r="P1" s="197"/>
      <c r="Q1" s="130"/>
    </row>
    <row r="2" spans="1:17" s="131" customFormat="1" ht="15.75">
      <c r="A2" s="202" t="s">
        <v>3032</v>
      </c>
      <c r="B2" s="202"/>
      <c r="C2" s="202"/>
      <c r="D2" s="209"/>
      <c r="E2" s="202"/>
      <c r="F2" s="202"/>
      <c r="G2" s="202"/>
      <c r="H2" s="202"/>
      <c r="I2" s="202"/>
      <c r="J2" s="202"/>
      <c r="K2" s="130"/>
      <c r="L2" s="130"/>
      <c r="M2" s="197"/>
      <c r="N2" s="197"/>
      <c r="O2" s="197"/>
      <c r="P2" s="197"/>
      <c r="Q2" s="130"/>
    </row>
    <row r="3" spans="1:17" s="131" customFormat="1">
      <c r="A3" s="202" t="s">
        <v>39</v>
      </c>
      <c r="B3" s="202"/>
      <c r="C3" s="202"/>
      <c r="D3" s="209"/>
      <c r="E3" s="202"/>
      <c r="F3" s="202"/>
      <c r="G3" s="202"/>
      <c r="H3" s="202"/>
      <c r="I3" s="202"/>
      <c r="J3" s="202"/>
      <c r="K3" s="130"/>
      <c r="L3" s="130"/>
      <c r="M3" s="197"/>
      <c r="N3" s="197"/>
      <c r="O3" s="197"/>
      <c r="P3" s="197"/>
      <c r="Q3" s="130"/>
    </row>
    <row r="4" spans="1:17" s="131" customFormat="1">
      <c r="A4" s="202" t="str">
        <f>+'CUT MN'!A4</f>
        <v>CORRESPONDIENTE AL PERIODO DE ENERO A JULIO DE 2018</v>
      </c>
      <c r="B4" s="202"/>
      <c r="C4" s="202"/>
      <c r="D4" s="209"/>
      <c r="E4" s="202"/>
      <c r="F4" s="202"/>
      <c r="G4" s="202"/>
      <c r="H4" s="202"/>
      <c r="I4" s="202"/>
      <c r="J4" s="202"/>
      <c r="K4" s="130"/>
      <c r="L4" s="130"/>
      <c r="M4" s="197"/>
      <c r="N4" s="197"/>
      <c r="O4" s="197"/>
      <c r="P4" s="197"/>
      <c r="Q4" s="130"/>
    </row>
    <row r="5" spans="1:17" s="131" customFormat="1">
      <c r="A5" s="121" t="str">
        <f>+'CUT MN'!A5</f>
        <v>ACTUALIZADO AL : 8 de agosto de 2018</v>
      </c>
      <c r="B5" s="121"/>
      <c r="C5" s="121"/>
      <c r="D5" s="210"/>
      <c r="E5" s="121"/>
      <c r="F5" s="121"/>
      <c r="G5" s="121"/>
      <c r="H5" s="121"/>
      <c r="I5" s="121"/>
      <c r="J5" s="121"/>
      <c r="K5" s="130"/>
      <c r="L5" s="130"/>
      <c r="M5" s="197"/>
      <c r="N5" s="197"/>
      <c r="O5" s="197"/>
      <c r="P5" s="197"/>
      <c r="Q5" s="130"/>
    </row>
    <row r="6" spans="1:17" s="131" customFormat="1">
      <c r="A6" s="121"/>
      <c r="B6" s="116"/>
      <c r="C6" s="116"/>
      <c r="D6" s="132"/>
      <c r="E6" s="116"/>
      <c r="F6" s="116"/>
      <c r="G6" s="116"/>
      <c r="H6" s="126"/>
      <c r="I6" s="117"/>
      <c r="J6" s="130"/>
      <c r="K6" s="130"/>
      <c r="L6" s="130"/>
      <c r="M6" s="197"/>
      <c r="N6" s="197"/>
      <c r="O6" s="197"/>
      <c r="P6" s="197"/>
      <c r="Q6" s="130"/>
    </row>
    <row r="7" spans="1:17">
      <c r="A7" s="123"/>
      <c r="B7" s="123"/>
      <c r="C7" s="184"/>
      <c r="D7" s="211"/>
      <c r="E7" s="123"/>
      <c r="F7" s="123"/>
      <c r="G7" s="123"/>
      <c r="H7" s="127"/>
      <c r="I7" s="341" t="s">
        <v>1345</v>
      </c>
      <c r="J7" s="341"/>
      <c r="K7" s="341" t="s">
        <v>1344</v>
      </c>
      <c r="L7" s="345"/>
      <c r="M7" s="340"/>
      <c r="N7" s="340"/>
      <c r="O7" s="344"/>
      <c r="P7" s="344"/>
      <c r="Q7" s="123"/>
    </row>
    <row r="8" spans="1:17" s="122" customFormat="1" ht="12" customHeight="1">
      <c r="A8" s="341" t="s">
        <v>1346</v>
      </c>
      <c r="B8" s="341" t="s">
        <v>1347</v>
      </c>
      <c r="C8" s="337" t="s">
        <v>1358</v>
      </c>
      <c r="D8" s="346" t="s">
        <v>1341</v>
      </c>
      <c r="E8" s="337" t="s">
        <v>1340</v>
      </c>
      <c r="F8" s="337" t="s">
        <v>1342</v>
      </c>
      <c r="G8" s="341" t="s">
        <v>1366</v>
      </c>
      <c r="H8" s="337" t="s">
        <v>1343</v>
      </c>
      <c r="I8" s="341" t="s">
        <v>1349</v>
      </c>
      <c r="J8" s="341" t="s">
        <v>1350</v>
      </c>
      <c r="K8" s="341" t="s">
        <v>1348</v>
      </c>
      <c r="L8" s="341" t="s">
        <v>1351</v>
      </c>
      <c r="M8" s="336" t="s">
        <v>1354</v>
      </c>
      <c r="N8" s="336" t="s">
        <v>1362</v>
      </c>
      <c r="O8" s="336" t="s">
        <v>1352</v>
      </c>
      <c r="P8" s="336" t="s">
        <v>1363</v>
      </c>
      <c r="Q8" s="337" t="s">
        <v>1361</v>
      </c>
    </row>
    <row r="9" spans="1:17" s="122" customFormat="1">
      <c r="A9" s="341"/>
      <c r="B9" s="341"/>
      <c r="C9" s="337"/>
      <c r="D9" s="346"/>
      <c r="E9" s="337"/>
      <c r="F9" s="337"/>
      <c r="G9" s="341"/>
      <c r="H9" s="337"/>
      <c r="I9" s="341"/>
      <c r="J9" s="341"/>
      <c r="K9" s="341"/>
      <c r="L9" s="341"/>
      <c r="M9" s="336"/>
      <c r="N9" s="336"/>
      <c r="O9" s="336"/>
      <c r="P9" s="336"/>
      <c r="Q9" s="337"/>
    </row>
    <row r="10" spans="1:17" ht="51">
      <c r="A10" s="124" t="s">
        <v>619</v>
      </c>
      <c r="B10" s="124"/>
      <c r="C10" s="125" t="s">
        <v>713</v>
      </c>
      <c r="D10" s="186">
        <v>43105</v>
      </c>
      <c r="E10" s="120" t="s">
        <v>23</v>
      </c>
      <c r="F10" s="120">
        <v>17525</v>
      </c>
      <c r="G10" s="124"/>
      <c r="H10" s="128" t="s">
        <v>3013</v>
      </c>
      <c r="I10" s="124"/>
      <c r="J10" s="124"/>
      <c r="K10" s="124"/>
      <c r="L10" s="124"/>
      <c r="M10" s="193">
        <v>0</v>
      </c>
      <c r="N10" s="193">
        <v>0</v>
      </c>
      <c r="O10" s="193">
        <v>0.01</v>
      </c>
      <c r="P10" s="193">
        <v>0</v>
      </c>
      <c r="Q10" s="124" t="s">
        <v>1314</v>
      </c>
    </row>
    <row r="11" spans="1:17" ht="51">
      <c r="A11" s="124" t="s">
        <v>619</v>
      </c>
      <c r="B11" s="124"/>
      <c r="C11" s="125" t="s">
        <v>713</v>
      </c>
      <c r="D11" s="186">
        <v>43108</v>
      </c>
      <c r="E11" s="120" t="s">
        <v>6</v>
      </c>
      <c r="F11" s="120">
        <v>73773</v>
      </c>
      <c r="G11" s="124"/>
      <c r="H11" s="128" t="s">
        <v>1301</v>
      </c>
      <c r="I11" s="124"/>
      <c r="J11" s="124"/>
      <c r="K11" s="124"/>
      <c r="L11" s="124"/>
      <c r="M11" s="193">
        <v>0</v>
      </c>
      <c r="N11" s="193">
        <v>5000</v>
      </c>
      <c r="O11" s="193">
        <v>0</v>
      </c>
      <c r="P11" s="193">
        <v>34300</v>
      </c>
      <c r="Q11" s="124" t="s">
        <v>1314</v>
      </c>
    </row>
    <row r="12" spans="1:17" ht="51">
      <c r="A12" s="124" t="s">
        <v>619</v>
      </c>
      <c r="B12" s="124"/>
      <c r="C12" s="125" t="s">
        <v>713</v>
      </c>
      <c r="D12" s="186">
        <v>43115</v>
      </c>
      <c r="E12" s="120" t="s">
        <v>23</v>
      </c>
      <c r="F12" s="120">
        <v>17549</v>
      </c>
      <c r="G12" s="124"/>
      <c r="H12" s="128" t="s">
        <v>3014</v>
      </c>
      <c r="I12" s="124"/>
      <c r="J12" s="124"/>
      <c r="K12" s="124"/>
      <c r="L12" s="124"/>
      <c r="M12" s="193">
        <v>0</v>
      </c>
      <c r="N12" s="193">
        <v>0</v>
      </c>
      <c r="O12" s="193">
        <v>0</v>
      </c>
      <c r="P12" s="193">
        <v>0.01</v>
      </c>
      <c r="Q12" s="124" t="s">
        <v>1314</v>
      </c>
    </row>
    <row r="13" spans="1:17" ht="51">
      <c r="A13" s="124" t="s">
        <v>619</v>
      </c>
      <c r="B13" s="124"/>
      <c r="C13" s="125" t="s">
        <v>713</v>
      </c>
      <c r="D13" s="186">
        <v>43116</v>
      </c>
      <c r="E13" s="120" t="s">
        <v>23</v>
      </c>
      <c r="F13" s="120">
        <v>17553</v>
      </c>
      <c r="G13" s="124"/>
      <c r="H13" s="128" t="s">
        <v>3015</v>
      </c>
      <c r="I13" s="124"/>
      <c r="J13" s="124"/>
      <c r="K13" s="124"/>
      <c r="L13" s="124"/>
      <c r="M13" s="193">
        <v>0</v>
      </c>
      <c r="N13" s="193">
        <v>0</v>
      </c>
      <c r="O13" s="193">
        <v>0</v>
      </c>
      <c r="P13" s="193">
        <v>0.01</v>
      </c>
      <c r="Q13" s="124" t="s">
        <v>1314</v>
      </c>
    </row>
    <row r="14" spans="1:17" ht="51">
      <c r="A14" s="124">
        <v>513</v>
      </c>
      <c r="B14" s="124"/>
      <c r="C14" s="125" t="s">
        <v>201</v>
      </c>
      <c r="D14" s="186">
        <v>43123</v>
      </c>
      <c r="E14" s="120" t="s">
        <v>6</v>
      </c>
      <c r="F14" s="120">
        <v>73963</v>
      </c>
      <c r="G14" s="124"/>
      <c r="H14" s="128" t="s">
        <v>3016</v>
      </c>
      <c r="I14" s="124"/>
      <c r="J14" s="124"/>
      <c r="K14" s="124"/>
      <c r="L14" s="124"/>
      <c r="M14" s="193">
        <v>0</v>
      </c>
      <c r="N14" s="193">
        <v>272000</v>
      </c>
      <c r="O14" s="193">
        <v>0</v>
      </c>
      <c r="P14" s="193">
        <v>1865920</v>
      </c>
      <c r="Q14" s="124" t="s">
        <v>1314</v>
      </c>
    </row>
    <row r="15" spans="1:17" ht="51">
      <c r="A15" s="124">
        <v>513</v>
      </c>
      <c r="B15" s="124"/>
      <c r="C15" s="125" t="s">
        <v>201</v>
      </c>
      <c r="D15" s="186">
        <v>43124</v>
      </c>
      <c r="E15" s="120" t="s">
        <v>6</v>
      </c>
      <c r="F15" s="120">
        <v>73986</v>
      </c>
      <c r="G15" s="124"/>
      <c r="H15" s="128" t="s">
        <v>3016</v>
      </c>
      <c r="I15" s="124"/>
      <c r="J15" s="124"/>
      <c r="K15" s="124"/>
      <c r="L15" s="124"/>
      <c r="M15" s="193">
        <v>0</v>
      </c>
      <c r="N15" s="193">
        <v>272000</v>
      </c>
      <c r="O15" s="193">
        <v>0</v>
      </c>
      <c r="P15" s="193">
        <v>1865920</v>
      </c>
      <c r="Q15" s="124" t="s">
        <v>1314</v>
      </c>
    </row>
    <row r="16" spans="1:17" ht="51">
      <c r="A16" s="124" t="s">
        <v>619</v>
      </c>
      <c r="B16" s="124"/>
      <c r="C16" s="125" t="s">
        <v>713</v>
      </c>
      <c r="D16" s="186">
        <v>43124</v>
      </c>
      <c r="E16" s="120" t="s">
        <v>23</v>
      </c>
      <c r="F16" s="120">
        <v>17575</v>
      </c>
      <c r="G16" s="124"/>
      <c r="H16" s="128" t="s">
        <v>3017</v>
      </c>
      <c r="I16" s="124"/>
      <c r="J16" s="124"/>
      <c r="K16" s="124"/>
      <c r="L16" s="124"/>
      <c r="M16" s="193">
        <v>0</v>
      </c>
      <c r="N16" s="193">
        <v>0</v>
      </c>
      <c r="O16" s="193">
        <v>0.01</v>
      </c>
      <c r="P16" s="193">
        <v>0</v>
      </c>
      <c r="Q16" s="124" t="s">
        <v>1314</v>
      </c>
    </row>
    <row r="17" spans="1:17" ht="51">
      <c r="A17" s="124">
        <v>513</v>
      </c>
      <c r="B17" s="124"/>
      <c r="C17" s="125" t="s">
        <v>201</v>
      </c>
      <c r="D17" s="186">
        <v>43129</v>
      </c>
      <c r="E17" s="120" t="s">
        <v>6</v>
      </c>
      <c r="F17" s="120">
        <v>74050</v>
      </c>
      <c r="G17" s="124"/>
      <c r="H17" s="128" t="s">
        <v>3016</v>
      </c>
      <c r="I17" s="124"/>
      <c r="J17" s="124"/>
      <c r="K17" s="124"/>
      <c r="L17" s="124"/>
      <c r="M17" s="193">
        <v>0</v>
      </c>
      <c r="N17" s="193">
        <v>408000</v>
      </c>
      <c r="O17" s="193">
        <v>0</v>
      </c>
      <c r="P17" s="193">
        <v>2798880</v>
      </c>
      <c r="Q17" s="124" t="s">
        <v>1314</v>
      </c>
    </row>
    <row r="18" spans="1:17" ht="51">
      <c r="A18" s="124" t="s">
        <v>619</v>
      </c>
      <c r="B18" s="124"/>
      <c r="C18" s="125" t="s">
        <v>713</v>
      </c>
      <c r="D18" s="186">
        <v>43131</v>
      </c>
      <c r="E18" s="120" t="s">
        <v>23</v>
      </c>
      <c r="F18" s="120">
        <v>17598</v>
      </c>
      <c r="G18" s="124"/>
      <c r="H18" s="128" t="s">
        <v>3018</v>
      </c>
      <c r="I18" s="124"/>
      <c r="J18" s="124"/>
      <c r="K18" s="124"/>
      <c r="L18" s="124"/>
      <c r="M18" s="193">
        <v>0</v>
      </c>
      <c r="N18" s="193">
        <v>0</v>
      </c>
      <c r="O18" s="193">
        <v>0.01</v>
      </c>
      <c r="P18" s="193">
        <v>0</v>
      </c>
      <c r="Q18" s="124" t="s">
        <v>1314</v>
      </c>
    </row>
    <row r="19" spans="1:17" ht="63.75">
      <c r="A19" s="124">
        <v>86</v>
      </c>
      <c r="B19" s="124"/>
      <c r="C19" s="125" t="s">
        <v>710</v>
      </c>
      <c r="D19" s="186">
        <v>43133</v>
      </c>
      <c r="E19" s="120" t="s">
        <v>6</v>
      </c>
      <c r="F19" s="120">
        <v>912812</v>
      </c>
      <c r="G19" s="124"/>
      <c r="H19" s="128" t="s">
        <v>3944</v>
      </c>
      <c r="I19" s="124"/>
      <c r="J19" s="124"/>
      <c r="K19" s="124"/>
      <c r="L19" s="124"/>
      <c r="M19" s="193">
        <v>0</v>
      </c>
      <c r="N19" s="193">
        <v>36443.15</v>
      </c>
      <c r="O19" s="193">
        <v>0</v>
      </c>
      <c r="P19" s="193">
        <v>250000.01</v>
      </c>
      <c r="Q19" s="124" t="s">
        <v>1314</v>
      </c>
    </row>
    <row r="20" spans="1:17" ht="76.5">
      <c r="A20" s="124">
        <v>86</v>
      </c>
      <c r="B20" s="124"/>
      <c r="C20" s="125" t="s">
        <v>710</v>
      </c>
      <c r="D20" s="186">
        <v>43133</v>
      </c>
      <c r="E20" s="120" t="s">
        <v>11</v>
      </c>
      <c r="F20" s="120">
        <v>912812</v>
      </c>
      <c r="G20" s="124"/>
      <c r="H20" s="128" t="s">
        <v>3945</v>
      </c>
      <c r="I20" s="124"/>
      <c r="J20" s="124"/>
      <c r="K20" s="124"/>
      <c r="L20" s="124"/>
      <c r="M20" s="193">
        <v>7.29</v>
      </c>
      <c r="N20" s="193">
        <v>0</v>
      </c>
      <c r="O20" s="193">
        <v>50.01</v>
      </c>
      <c r="P20" s="193">
        <v>0</v>
      </c>
      <c r="Q20" s="124" t="s">
        <v>1314</v>
      </c>
    </row>
    <row r="21" spans="1:17" ht="51">
      <c r="A21" s="124" t="s">
        <v>619</v>
      </c>
      <c r="B21" s="124"/>
      <c r="C21" s="125" t="s">
        <v>713</v>
      </c>
      <c r="D21" s="186">
        <v>43137</v>
      </c>
      <c r="E21" s="120" t="s">
        <v>23</v>
      </c>
      <c r="F21" s="120">
        <v>17616</v>
      </c>
      <c r="G21" s="124"/>
      <c r="H21" s="128" t="s">
        <v>3946</v>
      </c>
      <c r="I21" s="124"/>
      <c r="J21" s="124"/>
      <c r="K21" s="124"/>
      <c r="L21" s="124"/>
      <c r="M21" s="193">
        <v>0</v>
      </c>
      <c r="N21" s="193">
        <v>0</v>
      </c>
      <c r="O21" s="193">
        <v>0</v>
      </c>
      <c r="P21" s="193">
        <v>0.01</v>
      </c>
      <c r="Q21" s="124" t="s">
        <v>1314</v>
      </c>
    </row>
    <row r="22" spans="1:17" ht="51">
      <c r="A22" s="124" t="s">
        <v>619</v>
      </c>
      <c r="B22" s="124"/>
      <c r="C22" s="125" t="s">
        <v>713</v>
      </c>
      <c r="D22" s="186">
        <v>43138</v>
      </c>
      <c r="E22" s="120" t="s">
        <v>23</v>
      </c>
      <c r="F22" s="120">
        <v>17621</v>
      </c>
      <c r="G22" s="124"/>
      <c r="H22" s="128" t="s">
        <v>3947</v>
      </c>
      <c r="I22" s="124"/>
      <c r="J22" s="124"/>
      <c r="K22" s="124"/>
      <c r="L22" s="124"/>
      <c r="M22" s="193">
        <v>0</v>
      </c>
      <c r="N22" s="193">
        <v>0</v>
      </c>
      <c r="O22" s="193">
        <v>0</v>
      </c>
      <c r="P22" s="193">
        <v>0.01</v>
      </c>
      <c r="Q22" s="124" t="s">
        <v>1314</v>
      </c>
    </row>
    <row r="23" spans="1:17" ht="51">
      <c r="A23" s="124" t="s">
        <v>619</v>
      </c>
      <c r="B23" s="124"/>
      <c r="C23" s="125" t="s">
        <v>713</v>
      </c>
      <c r="D23" s="186">
        <v>43146</v>
      </c>
      <c r="E23" s="120" t="s">
        <v>23</v>
      </c>
      <c r="F23" s="120">
        <v>17637</v>
      </c>
      <c r="G23" s="124"/>
      <c r="H23" s="128" t="s">
        <v>3948</v>
      </c>
      <c r="I23" s="124"/>
      <c r="J23" s="124"/>
      <c r="K23" s="124"/>
      <c r="L23" s="124"/>
      <c r="M23" s="193">
        <v>0</v>
      </c>
      <c r="N23" s="193">
        <v>0</v>
      </c>
      <c r="O23" s="193">
        <v>0</v>
      </c>
      <c r="P23" s="193">
        <v>0.01</v>
      </c>
      <c r="Q23" s="124" t="s">
        <v>1314</v>
      </c>
    </row>
    <row r="24" spans="1:17" ht="63.75">
      <c r="A24" s="124" t="s">
        <v>619</v>
      </c>
      <c r="B24" s="124"/>
      <c r="C24" s="125" t="s">
        <v>713</v>
      </c>
      <c r="D24" s="186">
        <v>43147</v>
      </c>
      <c r="E24" s="120" t="s">
        <v>6</v>
      </c>
      <c r="F24" s="120">
        <v>913737</v>
      </c>
      <c r="G24" s="124"/>
      <c r="H24" s="128" t="s">
        <v>3949</v>
      </c>
      <c r="I24" s="124"/>
      <c r="J24" s="124"/>
      <c r="K24" s="124"/>
      <c r="L24" s="124"/>
      <c r="M24" s="193">
        <v>0</v>
      </c>
      <c r="N24" s="193">
        <v>150000</v>
      </c>
      <c r="O24" s="193">
        <v>0</v>
      </c>
      <c r="P24" s="193">
        <v>1029000</v>
      </c>
      <c r="Q24" s="124" t="s">
        <v>1314</v>
      </c>
    </row>
    <row r="25" spans="1:17" ht="51">
      <c r="A25" s="124" t="s">
        <v>619</v>
      </c>
      <c r="B25" s="124"/>
      <c r="C25" s="125" t="s">
        <v>713</v>
      </c>
      <c r="D25" s="186">
        <v>43150</v>
      </c>
      <c r="E25" s="120" t="s">
        <v>23</v>
      </c>
      <c r="F25" s="120">
        <v>17647</v>
      </c>
      <c r="G25" s="124"/>
      <c r="H25" s="128" t="s">
        <v>3950</v>
      </c>
      <c r="I25" s="124"/>
      <c r="J25" s="124"/>
      <c r="K25" s="124"/>
      <c r="L25" s="124"/>
      <c r="M25" s="193">
        <v>0</v>
      </c>
      <c r="N25" s="193">
        <v>0</v>
      </c>
      <c r="O25" s="193">
        <v>0.01</v>
      </c>
      <c r="P25" s="193">
        <v>0</v>
      </c>
      <c r="Q25" s="124" t="s">
        <v>1314</v>
      </c>
    </row>
    <row r="26" spans="1:17" ht="51">
      <c r="A26" s="124" t="s">
        <v>619</v>
      </c>
      <c r="B26" s="124"/>
      <c r="C26" s="125" t="s">
        <v>713</v>
      </c>
      <c r="D26" s="186">
        <v>43151</v>
      </c>
      <c r="E26" s="120" t="s">
        <v>23</v>
      </c>
      <c r="F26" s="120">
        <v>17651</v>
      </c>
      <c r="G26" s="124"/>
      <c r="H26" s="128" t="s">
        <v>3951</v>
      </c>
      <c r="I26" s="124"/>
      <c r="J26" s="124"/>
      <c r="K26" s="124"/>
      <c r="L26" s="124"/>
      <c r="M26" s="193">
        <v>0</v>
      </c>
      <c r="N26" s="193">
        <v>0</v>
      </c>
      <c r="O26" s="193">
        <v>0</v>
      </c>
      <c r="P26" s="193">
        <v>0.02</v>
      </c>
      <c r="Q26" s="124" t="s">
        <v>1314</v>
      </c>
    </row>
    <row r="27" spans="1:17" ht="51">
      <c r="A27" s="124" t="s">
        <v>620</v>
      </c>
      <c r="B27" s="124"/>
      <c r="C27" s="125" t="s">
        <v>714</v>
      </c>
      <c r="D27" s="186">
        <v>43151</v>
      </c>
      <c r="E27" s="120" t="s">
        <v>3</v>
      </c>
      <c r="F27" s="120">
        <v>1598496</v>
      </c>
      <c r="G27" s="124"/>
      <c r="H27" s="128" t="s">
        <v>3952</v>
      </c>
      <c r="I27" s="124"/>
      <c r="J27" s="124"/>
      <c r="K27" s="124"/>
      <c r="L27" s="124"/>
      <c r="M27" s="193">
        <v>0</v>
      </c>
      <c r="N27" s="193">
        <v>7.29</v>
      </c>
      <c r="O27" s="193">
        <v>0</v>
      </c>
      <c r="P27" s="193">
        <v>50.01</v>
      </c>
      <c r="Q27" s="124" t="s">
        <v>1314</v>
      </c>
    </row>
    <row r="28" spans="1:17" ht="51">
      <c r="A28" s="124" t="s">
        <v>620</v>
      </c>
      <c r="B28" s="124"/>
      <c r="C28" s="125" t="s">
        <v>714</v>
      </c>
      <c r="D28" s="186">
        <v>43151</v>
      </c>
      <c r="E28" s="120" t="s">
        <v>3</v>
      </c>
      <c r="F28" s="120">
        <v>1598495</v>
      </c>
      <c r="G28" s="124"/>
      <c r="H28" s="128" t="s">
        <v>3952</v>
      </c>
      <c r="I28" s="124"/>
      <c r="J28" s="124"/>
      <c r="K28" s="124"/>
      <c r="L28" s="124"/>
      <c r="M28" s="193">
        <v>0</v>
      </c>
      <c r="N28" s="193">
        <v>7.29</v>
      </c>
      <c r="O28" s="193">
        <v>0</v>
      </c>
      <c r="P28" s="193">
        <v>50.01</v>
      </c>
      <c r="Q28" s="124" t="s">
        <v>1314</v>
      </c>
    </row>
    <row r="29" spans="1:17" ht="63.75">
      <c r="A29" s="124" t="s">
        <v>620</v>
      </c>
      <c r="B29" s="124"/>
      <c r="C29" s="125" t="s">
        <v>714</v>
      </c>
      <c r="D29" s="186">
        <v>43153</v>
      </c>
      <c r="E29" s="120" t="s">
        <v>6</v>
      </c>
      <c r="F29" s="120">
        <v>914145</v>
      </c>
      <c r="G29" s="124"/>
      <c r="H29" s="128" t="s">
        <v>3953</v>
      </c>
      <c r="I29" s="124"/>
      <c r="J29" s="124"/>
      <c r="K29" s="124"/>
      <c r="L29" s="124"/>
      <c r="M29" s="193">
        <v>0</v>
      </c>
      <c r="N29" s="193">
        <v>84.32</v>
      </c>
      <c r="O29" s="193">
        <v>0</v>
      </c>
      <c r="P29" s="193">
        <v>578.44000000000005</v>
      </c>
      <c r="Q29" s="124" t="s">
        <v>1314</v>
      </c>
    </row>
    <row r="30" spans="1:17" ht="51">
      <c r="A30" s="124" t="s">
        <v>619</v>
      </c>
      <c r="B30" s="124"/>
      <c r="C30" s="125" t="s">
        <v>713</v>
      </c>
      <c r="D30" s="186">
        <v>43153</v>
      </c>
      <c r="E30" s="120" t="s">
        <v>23</v>
      </c>
      <c r="F30" s="120">
        <v>17659</v>
      </c>
      <c r="G30" s="124"/>
      <c r="H30" s="128" t="s">
        <v>3954</v>
      </c>
      <c r="I30" s="124"/>
      <c r="J30" s="124"/>
      <c r="K30" s="124"/>
      <c r="L30" s="124"/>
      <c r="M30" s="193">
        <v>0</v>
      </c>
      <c r="N30" s="193">
        <v>0</v>
      </c>
      <c r="O30" s="193">
        <v>0.01</v>
      </c>
      <c r="P30" s="193">
        <v>0</v>
      </c>
      <c r="Q30" s="124" t="s">
        <v>1314</v>
      </c>
    </row>
    <row r="31" spans="1:17" ht="76.5">
      <c r="A31" s="124">
        <v>291</v>
      </c>
      <c r="B31" s="124"/>
      <c r="C31" s="125" t="s">
        <v>794</v>
      </c>
      <c r="D31" s="186">
        <v>43154</v>
      </c>
      <c r="E31" s="120" t="s">
        <v>6</v>
      </c>
      <c r="F31" s="120">
        <v>944718</v>
      </c>
      <c r="G31" s="124"/>
      <c r="H31" s="128" t="s">
        <v>3955</v>
      </c>
      <c r="I31" s="124"/>
      <c r="J31" s="124"/>
      <c r="K31" s="124"/>
      <c r="L31" s="124"/>
      <c r="M31" s="193">
        <v>0</v>
      </c>
      <c r="N31" s="193">
        <v>4265992.55</v>
      </c>
      <c r="O31" s="193">
        <v>0</v>
      </c>
      <c r="P31" s="193">
        <v>29264708.890000001</v>
      </c>
      <c r="Q31" s="124" t="s">
        <v>1314</v>
      </c>
    </row>
    <row r="32" spans="1:17" ht="51">
      <c r="A32" s="124" t="s">
        <v>619</v>
      </c>
      <c r="B32" s="124"/>
      <c r="C32" s="125" t="s">
        <v>713</v>
      </c>
      <c r="D32" s="186">
        <v>43154</v>
      </c>
      <c r="E32" s="120" t="s">
        <v>3</v>
      </c>
      <c r="F32" s="120">
        <v>1599496</v>
      </c>
      <c r="G32" s="124"/>
      <c r="H32" s="128" t="s">
        <v>3956</v>
      </c>
      <c r="I32" s="124"/>
      <c r="J32" s="124"/>
      <c r="K32" s="124"/>
      <c r="L32" s="124"/>
      <c r="M32" s="193">
        <v>0</v>
      </c>
      <c r="N32" s="193">
        <v>11666.67</v>
      </c>
      <c r="O32" s="193">
        <v>0</v>
      </c>
      <c r="P32" s="193">
        <v>80033.36</v>
      </c>
      <c r="Q32" s="124" t="s">
        <v>1314</v>
      </c>
    </row>
    <row r="33" spans="1:17" ht="51">
      <c r="A33" s="124" t="s">
        <v>619</v>
      </c>
      <c r="B33" s="124"/>
      <c r="C33" s="125" t="s">
        <v>713</v>
      </c>
      <c r="D33" s="186">
        <v>43154</v>
      </c>
      <c r="E33" s="120" t="s">
        <v>23</v>
      </c>
      <c r="F33" s="120">
        <v>17663</v>
      </c>
      <c r="G33" s="124"/>
      <c r="H33" s="128" t="s">
        <v>3957</v>
      </c>
      <c r="I33" s="124"/>
      <c r="J33" s="124"/>
      <c r="K33" s="124"/>
      <c r="L33" s="124"/>
      <c r="M33" s="193">
        <v>0</v>
      </c>
      <c r="N33" s="193">
        <v>0</v>
      </c>
      <c r="O33" s="193">
        <v>0.01</v>
      </c>
      <c r="P33" s="193">
        <v>0</v>
      </c>
      <c r="Q33" s="124" t="s">
        <v>1314</v>
      </c>
    </row>
    <row r="34" spans="1:17" ht="51">
      <c r="A34" s="124" t="s">
        <v>619</v>
      </c>
      <c r="B34" s="124"/>
      <c r="C34" s="125" t="s">
        <v>713</v>
      </c>
      <c r="D34" s="186">
        <v>43159</v>
      </c>
      <c r="E34" s="120" t="s">
        <v>23</v>
      </c>
      <c r="F34" s="120">
        <v>17677</v>
      </c>
      <c r="G34" s="124"/>
      <c r="H34" s="128" t="s">
        <v>3958</v>
      </c>
      <c r="I34" s="124"/>
      <c r="J34" s="124"/>
      <c r="K34" s="124"/>
      <c r="L34" s="124"/>
      <c r="M34" s="193">
        <v>0</v>
      </c>
      <c r="N34" s="193">
        <v>0</v>
      </c>
      <c r="O34" s="193">
        <v>0</v>
      </c>
      <c r="P34" s="193">
        <v>0.02</v>
      </c>
      <c r="Q34" s="124" t="s">
        <v>1314</v>
      </c>
    </row>
    <row r="35" spans="1:17" ht="76.5">
      <c r="A35" s="124" t="s">
        <v>619</v>
      </c>
      <c r="B35" s="124"/>
      <c r="C35" s="125" t="s">
        <v>713</v>
      </c>
      <c r="D35" s="186">
        <v>43159</v>
      </c>
      <c r="E35" s="120" t="s">
        <v>6</v>
      </c>
      <c r="F35" s="120">
        <v>914896</v>
      </c>
      <c r="G35" s="124"/>
      <c r="H35" s="128" t="s">
        <v>3959</v>
      </c>
      <c r="I35" s="124"/>
      <c r="J35" s="124"/>
      <c r="K35" s="124"/>
      <c r="L35" s="124"/>
      <c r="M35" s="193">
        <v>0</v>
      </c>
      <c r="N35" s="193">
        <v>1917.94</v>
      </c>
      <c r="O35" s="193">
        <v>0</v>
      </c>
      <c r="P35" s="193">
        <v>13157.07</v>
      </c>
      <c r="Q35" s="124" t="s">
        <v>1314</v>
      </c>
    </row>
    <row r="36" spans="1:17" ht="51">
      <c r="A36" s="124">
        <v>513</v>
      </c>
      <c r="B36" s="124"/>
      <c r="C36" s="125" t="s">
        <v>201</v>
      </c>
      <c r="D36" s="186">
        <v>43159</v>
      </c>
      <c r="E36" s="120" t="s">
        <v>6</v>
      </c>
      <c r="F36" s="120">
        <v>74439</v>
      </c>
      <c r="G36" s="124"/>
      <c r="H36" s="128" t="s">
        <v>3016</v>
      </c>
      <c r="I36" s="124"/>
      <c r="J36" s="124"/>
      <c r="K36" s="124"/>
      <c r="L36" s="124"/>
      <c r="M36" s="193">
        <v>0</v>
      </c>
      <c r="N36" s="193">
        <v>415755</v>
      </c>
      <c r="O36" s="193">
        <v>0</v>
      </c>
      <c r="P36" s="193">
        <v>2852079.3</v>
      </c>
      <c r="Q36" s="124" t="s">
        <v>1314</v>
      </c>
    </row>
    <row r="37" spans="1:17" ht="51">
      <c r="A37" s="124" t="s">
        <v>619</v>
      </c>
      <c r="B37" s="124"/>
      <c r="C37" s="125" t="s">
        <v>713</v>
      </c>
      <c r="D37" s="186">
        <v>43161</v>
      </c>
      <c r="E37" s="120" t="s">
        <v>23</v>
      </c>
      <c r="F37" s="120">
        <v>17685</v>
      </c>
      <c r="G37" s="124"/>
      <c r="H37" s="128" t="s">
        <v>4871</v>
      </c>
      <c r="I37" s="124"/>
      <c r="J37" s="124"/>
      <c r="K37" s="124"/>
      <c r="L37" s="124"/>
      <c r="M37" s="193">
        <v>0</v>
      </c>
      <c r="N37" s="193">
        <v>0</v>
      </c>
      <c r="O37" s="193">
        <v>0</v>
      </c>
      <c r="P37" s="193">
        <v>0.01</v>
      </c>
      <c r="Q37" s="124" t="s">
        <v>1314</v>
      </c>
    </row>
    <row r="38" spans="1:17" ht="63.75">
      <c r="A38" s="124">
        <v>46</v>
      </c>
      <c r="B38" s="124"/>
      <c r="C38" s="125" t="s">
        <v>698</v>
      </c>
      <c r="D38" s="186">
        <v>43165</v>
      </c>
      <c r="E38" s="120" t="s">
        <v>3</v>
      </c>
      <c r="F38" s="120">
        <v>1602721</v>
      </c>
      <c r="G38" s="124"/>
      <c r="H38" s="128" t="s">
        <v>4872</v>
      </c>
      <c r="I38" s="124"/>
      <c r="J38" s="124"/>
      <c r="K38" s="124"/>
      <c r="L38" s="124"/>
      <c r="M38" s="193">
        <v>0</v>
      </c>
      <c r="N38" s="193">
        <v>14.58</v>
      </c>
      <c r="O38" s="193">
        <v>0</v>
      </c>
      <c r="P38" s="193">
        <v>100.02</v>
      </c>
      <c r="Q38" s="124" t="s">
        <v>1314</v>
      </c>
    </row>
    <row r="39" spans="1:17" ht="51">
      <c r="A39" s="124">
        <v>513</v>
      </c>
      <c r="B39" s="124"/>
      <c r="C39" s="125" t="s">
        <v>201</v>
      </c>
      <c r="D39" s="186">
        <v>43165</v>
      </c>
      <c r="E39" s="120" t="s">
        <v>6</v>
      </c>
      <c r="F39" s="120">
        <v>74511</v>
      </c>
      <c r="G39" s="124"/>
      <c r="H39" s="128" t="s">
        <v>3016</v>
      </c>
      <c r="I39" s="124"/>
      <c r="J39" s="124"/>
      <c r="K39" s="124"/>
      <c r="L39" s="124"/>
      <c r="M39" s="193">
        <v>0</v>
      </c>
      <c r="N39" s="193">
        <v>415755</v>
      </c>
      <c r="O39" s="193">
        <v>0</v>
      </c>
      <c r="P39" s="193">
        <v>2852079.3</v>
      </c>
      <c r="Q39" s="124" t="s">
        <v>1314</v>
      </c>
    </row>
    <row r="40" spans="1:17" ht="51">
      <c r="A40" s="124" t="s">
        <v>619</v>
      </c>
      <c r="B40" s="124"/>
      <c r="C40" s="125" t="s">
        <v>713</v>
      </c>
      <c r="D40" s="186">
        <v>43167</v>
      </c>
      <c r="E40" s="120" t="s">
        <v>23</v>
      </c>
      <c r="F40" s="120">
        <v>17702</v>
      </c>
      <c r="G40" s="124"/>
      <c r="H40" s="128" t="s">
        <v>4874</v>
      </c>
      <c r="I40" s="124"/>
      <c r="J40" s="124"/>
      <c r="K40" s="124"/>
      <c r="L40" s="124"/>
      <c r="M40" s="193">
        <v>0</v>
      </c>
      <c r="N40" s="193">
        <v>0</v>
      </c>
      <c r="O40" s="193">
        <v>0</v>
      </c>
      <c r="P40" s="193">
        <v>0.02</v>
      </c>
      <c r="Q40" s="124" t="s">
        <v>1314</v>
      </c>
    </row>
    <row r="41" spans="1:17" ht="51">
      <c r="A41" s="124" t="s">
        <v>619</v>
      </c>
      <c r="B41" s="124"/>
      <c r="C41" s="125" t="s">
        <v>713</v>
      </c>
      <c r="D41" s="186">
        <v>43168</v>
      </c>
      <c r="E41" s="120" t="s">
        <v>23</v>
      </c>
      <c r="F41" s="120">
        <v>17706</v>
      </c>
      <c r="G41" s="124"/>
      <c r="H41" s="128" t="s">
        <v>4875</v>
      </c>
      <c r="I41" s="124"/>
      <c r="J41" s="124"/>
      <c r="K41" s="124"/>
      <c r="L41" s="124"/>
      <c r="M41" s="193">
        <v>0</v>
      </c>
      <c r="N41" s="193">
        <v>0</v>
      </c>
      <c r="O41" s="193">
        <v>0</v>
      </c>
      <c r="P41" s="193">
        <v>0.01</v>
      </c>
      <c r="Q41" s="124" t="s">
        <v>1314</v>
      </c>
    </row>
    <row r="42" spans="1:17" ht="51">
      <c r="A42" s="124">
        <v>513</v>
      </c>
      <c r="B42" s="124"/>
      <c r="C42" s="125" t="s">
        <v>201</v>
      </c>
      <c r="D42" s="186">
        <v>43168</v>
      </c>
      <c r="E42" s="120" t="s">
        <v>6</v>
      </c>
      <c r="F42" s="120">
        <v>74561</v>
      </c>
      <c r="G42" s="124"/>
      <c r="H42" s="128" t="s">
        <v>3016</v>
      </c>
      <c r="I42" s="124"/>
      <c r="J42" s="124"/>
      <c r="K42" s="124"/>
      <c r="L42" s="124"/>
      <c r="M42" s="193">
        <v>0</v>
      </c>
      <c r="N42" s="193">
        <v>138750</v>
      </c>
      <c r="O42" s="193">
        <v>0</v>
      </c>
      <c r="P42" s="193">
        <v>951825</v>
      </c>
      <c r="Q42" s="124" t="s">
        <v>1314</v>
      </c>
    </row>
    <row r="43" spans="1:17" ht="51">
      <c r="A43" s="124">
        <v>513</v>
      </c>
      <c r="B43" s="124"/>
      <c r="C43" s="125" t="s">
        <v>201</v>
      </c>
      <c r="D43" s="186">
        <v>43172</v>
      </c>
      <c r="E43" s="120" t="s">
        <v>6</v>
      </c>
      <c r="F43" s="120">
        <v>74598</v>
      </c>
      <c r="G43" s="124"/>
      <c r="H43" s="128" t="s">
        <v>3016</v>
      </c>
      <c r="I43" s="124"/>
      <c r="J43" s="124"/>
      <c r="K43" s="124"/>
      <c r="L43" s="124"/>
      <c r="M43" s="193">
        <v>0</v>
      </c>
      <c r="N43" s="193">
        <v>1995624</v>
      </c>
      <c r="O43" s="193">
        <v>0</v>
      </c>
      <c r="P43" s="193">
        <v>13689980.640000001</v>
      </c>
      <c r="Q43" s="124" t="s">
        <v>1314</v>
      </c>
    </row>
    <row r="44" spans="1:17" ht="51">
      <c r="A44" s="124" t="s">
        <v>619</v>
      </c>
      <c r="B44" s="124"/>
      <c r="C44" s="125" t="s">
        <v>713</v>
      </c>
      <c r="D44" s="186">
        <v>43173</v>
      </c>
      <c r="E44" s="120" t="s">
        <v>23</v>
      </c>
      <c r="F44" s="120">
        <v>17719</v>
      </c>
      <c r="G44" s="124"/>
      <c r="H44" s="128" t="s">
        <v>4876</v>
      </c>
      <c r="I44" s="124"/>
      <c r="J44" s="124"/>
      <c r="K44" s="124"/>
      <c r="L44" s="124"/>
      <c r="M44" s="193">
        <v>0</v>
      </c>
      <c r="N44" s="193">
        <v>0</v>
      </c>
      <c r="O44" s="193">
        <v>0</v>
      </c>
      <c r="P44" s="193">
        <v>0.01</v>
      </c>
      <c r="Q44" s="124" t="s">
        <v>1314</v>
      </c>
    </row>
    <row r="45" spans="1:17" ht="51">
      <c r="A45" s="124" t="s">
        <v>619</v>
      </c>
      <c r="B45" s="124"/>
      <c r="C45" s="125" t="s">
        <v>713</v>
      </c>
      <c r="D45" s="186">
        <v>43174</v>
      </c>
      <c r="E45" s="120" t="s">
        <v>23</v>
      </c>
      <c r="F45" s="120">
        <v>17723</v>
      </c>
      <c r="G45" s="124"/>
      <c r="H45" s="128" t="s">
        <v>4877</v>
      </c>
      <c r="I45" s="124"/>
      <c r="J45" s="124"/>
      <c r="K45" s="124"/>
      <c r="L45" s="124"/>
      <c r="M45" s="193">
        <v>0</v>
      </c>
      <c r="N45" s="193">
        <v>0</v>
      </c>
      <c r="O45" s="193">
        <v>0</v>
      </c>
      <c r="P45" s="193">
        <v>0.02</v>
      </c>
      <c r="Q45" s="124" t="s">
        <v>1314</v>
      </c>
    </row>
    <row r="46" spans="1:17" ht="51">
      <c r="A46" s="124" t="s">
        <v>619</v>
      </c>
      <c r="B46" s="124"/>
      <c r="C46" s="125" t="s">
        <v>713</v>
      </c>
      <c r="D46" s="186">
        <v>43179</v>
      </c>
      <c r="E46" s="120" t="s">
        <v>23</v>
      </c>
      <c r="F46" s="120">
        <v>17735</v>
      </c>
      <c r="G46" s="124"/>
      <c r="H46" s="128" t="s">
        <v>4878</v>
      </c>
      <c r="I46" s="124"/>
      <c r="J46" s="124"/>
      <c r="K46" s="124"/>
      <c r="L46" s="124"/>
      <c r="M46" s="193">
        <v>0</v>
      </c>
      <c r="N46" s="193">
        <v>0</v>
      </c>
      <c r="O46" s="193">
        <v>0.01</v>
      </c>
      <c r="P46" s="193">
        <v>0</v>
      </c>
      <c r="Q46" s="124" t="s">
        <v>1314</v>
      </c>
    </row>
    <row r="47" spans="1:17" ht="51">
      <c r="A47" s="124" t="s">
        <v>619</v>
      </c>
      <c r="B47" s="124"/>
      <c r="C47" s="125" t="s">
        <v>713</v>
      </c>
      <c r="D47" s="186">
        <v>43180</v>
      </c>
      <c r="E47" s="120" t="s">
        <v>23</v>
      </c>
      <c r="F47" s="120">
        <v>17739</v>
      </c>
      <c r="G47" s="124"/>
      <c r="H47" s="128" t="s">
        <v>4879</v>
      </c>
      <c r="I47" s="124"/>
      <c r="J47" s="124"/>
      <c r="K47" s="124"/>
      <c r="L47" s="124"/>
      <c r="M47" s="193">
        <v>0</v>
      </c>
      <c r="N47" s="193">
        <v>0</v>
      </c>
      <c r="O47" s="193">
        <v>0</v>
      </c>
      <c r="P47" s="193">
        <v>0.01</v>
      </c>
      <c r="Q47" s="124" t="s">
        <v>1314</v>
      </c>
    </row>
    <row r="48" spans="1:17" ht="102">
      <c r="A48" s="124" t="s">
        <v>619</v>
      </c>
      <c r="B48" s="124"/>
      <c r="C48" s="125" t="s">
        <v>713</v>
      </c>
      <c r="D48" s="186">
        <v>43180</v>
      </c>
      <c r="E48" s="120" t="s">
        <v>13</v>
      </c>
      <c r="F48" s="120">
        <v>916344</v>
      </c>
      <c r="G48" s="124"/>
      <c r="H48" s="128" t="s">
        <v>4880</v>
      </c>
      <c r="I48" s="124"/>
      <c r="J48" s="124"/>
      <c r="K48" s="124"/>
      <c r="L48" s="124"/>
      <c r="M48" s="193">
        <v>50</v>
      </c>
      <c r="N48" s="193">
        <v>0</v>
      </c>
      <c r="O48" s="193">
        <v>343</v>
      </c>
      <c r="P48" s="193">
        <v>0</v>
      </c>
      <c r="Q48" s="124" t="s">
        <v>1314</v>
      </c>
    </row>
    <row r="49" spans="1:17" ht="51">
      <c r="A49" s="124" t="s">
        <v>619</v>
      </c>
      <c r="B49" s="124"/>
      <c r="C49" s="125" t="s">
        <v>713</v>
      </c>
      <c r="D49" s="186">
        <v>43181</v>
      </c>
      <c r="E49" s="120" t="s">
        <v>23</v>
      </c>
      <c r="F49" s="120">
        <v>17743</v>
      </c>
      <c r="G49" s="124"/>
      <c r="H49" s="128" t="s">
        <v>4881</v>
      </c>
      <c r="I49" s="124"/>
      <c r="J49" s="124"/>
      <c r="K49" s="124"/>
      <c r="L49" s="124"/>
      <c r="M49" s="193">
        <v>0</v>
      </c>
      <c r="N49" s="193">
        <v>0</v>
      </c>
      <c r="O49" s="193">
        <v>0</v>
      </c>
      <c r="P49" s="193">
        <v>0.01</v>
      </c>
      <c r="Q49" s="124" t="s">
        <v>1314</v>
      </c>
    </row>
    <row r="50" spans="1:17" ht="51">
      <c r="A50" s="124">
        <v>513</v>
      </c>
      <c r="B50" s="124"/>
      <c r="C50" s="125" t="s">
        <v>201</v>
      </c>
      <c r="D50" s="186">
        <v>43181</v>
      </c>
      <c r="E50" s="120" t="s">
        <v>6</v>
      </c>
      <c r="F50" s="120">
        <v>74731</v>
      </c>
      <c r="G50" s="124"/>
      <c r="H50" s="128" t="s">
        <v>3016</v>
      </c>
      <c r="I50" s="124"/>
      <c r="J50" s="124"/>
      <c r="K50" s="124"/>
      <c r="L50" s="124"/>
      <c r="M50" s="193">
        <v>0</v>
      </c>
      <c r="N50" s="193">
        <v>142415</v>
      </c>
      <c r="O50" s="193">
        <v>0</v>
      </c>
      <c r="P50" s="193">
        <v>976966.9</v>
      </c>
      <c r="Q50" s="124" t="s">
        <v>1314</v>
      </c>
    </row>
    <row r="51" spans="1:17" ht="51">
      <c r="A51" s="124">
        <v>86</v>
      </c>
      <c r="B51" s="124"/>
      <c r="C51" s="125" t="s">
        <v>710</v>
      </c>
      <c r="D51" s="186">
        <v>43185</v>
      </c>
      <c r="E51" s="120" t="s">
        <v>11</v>
      </c>
      <c r="F51" s="120">
        <v>916700</v>
      </c>
      <c r="G51" s="124"/>
      <c r="H51" s="128" t="s">
        <v>4882</v>
      </c>
      <c r="I51" s="124"/>
      <c r="J51" s="124"/>
      <c r="K51" s="124"/>
      <c r="L51" s="124"/>
      <c r="M51" s="193">
        <v>7.29</v>
      </c>
      <c r="N51" s="193">
        <v>0</v>
      </c>
      <c r="O51" s="193">
        <v>50.01</v>
      </c>
      <c r="P51" s="193">
        <v>0</v>
      </c>
      <c r="Q51" s="124" t="s">
        <v>1314</v>
      </c>
    </row>
    <row r="52" spans="1:17" ht="51">
      <c r="A52" s="124" t="s">
        <v>619</v>
      </c>
      <c r="B52" s="124"/>
      <c r="C52" s="125" t="s">
        <v>713</v>
      </c>
      <c r="D52" s="186">
        <v>43186</v>
      </c>
      <c r="E52" s="120" t="s">
        <v>23</v>
      </c>
      <c r="F52" s="120">
        <v>17755</v>
      </c>
      <c r="G52" s="124"/>
      <c r="H52" s="128" t="s">
        <v>4883</v>
      </c>
      <c r="I52" s="124"/>
      <c r="J52" s="124"/>
      <c r="K52" s="124"/>
      <c r="L52" s="124"/>
      <c r="M52" s="193">
        <v>0</v>
      </c>
      <c r="N52" s="193">
        <v>0</v>
      </c>
      <c r="O52" s="193">
        <v>0.01</v>
      </c>
      <c r="P52" s="193">
        <v>0</v>
      </c>
      <c r="Q52" s="124" t="s">
        <v>1314</v>
      </c>
    </row>
    <row r="53" spans="1:17" ht="51">
      <c r="A53" s="124">
        <v>513</v>
      </c>
      <c r="B53" s="124"/>
      <c r="C53" s="125" t="s">
        <v>201</v>
      </c>
      <c r="D53" s="186">
        <v>43188</v>
      </c>
      <c r="E53" s="120" t="s">
        <v>6</v>
      </c>
      <c r="F53" s="120">
        <v>74829</v>
      </c>
      <c r="G53" s="124"/>
      <c r="H53" s="128" t="s">
        <v>3016</v>
      </c>
      <c r="I53" s="124"/>
      <c r="J53" s="124"/>
      <c r="K53" s="124"/>
      <c r="L53" s="124"/>
      <c r="M53" s="193">
        <v>0</v>
      </c>
      <c r="N53" s="193">
        <v>625000</v>
      </c>
      <c r="O53" s="193">
        <v>0</v>
      </c>
      <c r="P53" s="193">
        <v>4287500</v>
      </c>
      <c r="Q53" s="124" t="s">
        <v>1314</v>
      </c>
    </row>
    <row r="54" spans="1:17" ht="51">
      <c r="A54" s="124" t="s">
        <v>619</v>
      </c>
      <c r="B54" s="124"/>
      <c r="C54" s="125" t="s">
        <v>713</v>
      </c>
      <c r="D54" s="186">
        <v>43188</v>
      </c>
      <c r="E54" s="120" t="s">
        <v>23</v>
      </c>
      <c r="F54" s="120">
        <v>17765</v>
      </c>
      <c r="G54" s="124"/>
      <c r="H54" s="128" t="s">
        <v>4884</v>
      </c>
      <c r="I54" s="124"/>
      <c r="J54" s="124"/>
      <c r="K54" s="124"/>
      <c r="L54" s="124"/>
      <c r="M54" s="193">
        <v>0</v>
      </c>
      <c r="N54" s="193">
        <v>0</v>
      </c>
      <c r="O54" s="193">
        <v>0</v>
      </c>
      <c r="P54" s="193">
        <v>0.01</v>
      </c>
      <c r="Q54" s="124" t="s">
        <v>1314</v>
      </c>
    </row>
    <row r="55" spans="1:17" ht="89.25">
      <c r="A55" s="124" t="s">
        <v>620</v>
      </c>
      <c r="B55" s="124"/>
      <c r="C55" s="125" t="s">
        <v>714</v>
      </c>
      <c r="D55" s="186">
        <v>43188</v>
      </c>
      <c r="E55" s="120" t="s">
        <v>13</v>
      </c>
      <c r="F55" s="120">
        <v>917415</v>
      </c>
      <c r="G55" s="124"/>
      <c r="H55" s="128" t="s">
        <v>4885</v>
      </c>
      <c r="I55" s="124"/>
      <c r="J55" s="124"/>
      <c r="K55" s="124"/>
      <c r="L55" s="124"/>
      <c r="M55" s="193">
        <v>98.13</v>
      </c>
      <c r="N55" s="193">
        <v>0</v>
      </c>
      <c r="O55" s="193">
        <v>673.17</v>
      </c>
      <c r="P55" s="193">
        <v>0</v>
      </c>
      <c r="Q55" s="124" t="s">
        <v>1314</v>
      </c>
    </row>
    <row r="56" spans="1:17" ht="51">
      <c r="A56" s="124" t="s">
        <v>619</v>
      </c>
      <c r="B56" s="124"/>
      <c r="C56" s="125" t="s">
        <v>713</v>
      </c>
      <c r="D56" s="186">
        <v>43192</v>
      </c>
      <c r="E56" s="120" t="s">
        <v>23</v>
      </c>
      <c r="F56" s="120">
        <v>17770</v>
      </c>
      <c r="G56" s="124"/>
      <c r="H56" s="128" t="s">
        <v>6176</v>
      </c>
      <c r="I56" s="124"/>
      <c r="J56" s="124"/>
      <c r="K56" s="124"/>
      <c r="L56" s="124"/>
      <c r="M56" s="193">
        <v>0</v>
      </c>
      <c r="N56" s="193">
        <v>0</v>
      </c>
      <c r="O56" s="193">
        <v>0.01</v>
      </c>
      <c r="P56" s="193">
        <v>0</v>
      </c>
      <c r="Q56" s="124" t="s">
        <v>1314</v>
      </c>
    </row>
    <row r="57" spans="1:17" ht="89.25">
      <c r="A57" s="124">
        <v>20</v>
      </c>
      <c r="B57" s="124"/>
      <c r="C57" s="125" t="s">
        <v>693</v>
      </c>
      <c r="D57" s="186">
        <v>43193</v>
      </c>
      <c r="E57" s="120" t="s">
        <v>6</v>
      </c>
      <c r="F57" s="120">
        <v>917637</v>
      </c>
      <c r="G57" s="124"/>
      <c r="H57" s="128" t="s">
        <v>6177</v>
      </c>
      <c r="I57" s="124"/>
      <c r="J57" s="124"/>
      <c r="K57" s="124"/>
      <c r="L57" s="124"/>
      <c r="M57" s="193">
        <v>0</v>
      </c>
      <c r="N57" s="193">
        <v>127185.13</v>
      </c>
      <c r="O57" s="193">
        <v>0</v>
      </c>
      <c r="P57" s="193">
        <v>872489.99</v>
      </c>
      <c r="Q57" s="124" t="s">
        <v>1314</v>
      </c>
    </row>
    <row r="58" spans="1:17" ht="51">
      <c r="A58" s="124" t="s">
        <v>619</v>
      </c>
      <c r="B58" s="124"/>
      <c r="C58" s="125" t="s">
        <v>713</v>
      </c>
      <c r="D58" s="186">
        <v>43194</v>
      </c>
      <c r="E58" s="120" t="s">
        <v>23</v>
      </c>
      <c r="F58" s="120">
        <v>17778</v>
      </c>
      <c r="G58" s="124"/>
      <c r="H58" s="128" t="s">
        <v>6178</v>
      </c>
      <c r="I58" s="124"/>
      <c r="J58" s="124"/>
      <c r="K58" s="124"/>
      <c r="L58" s="124"/>
      <c r="M58" s="193">
        <v>0</v>
      </c>
      <c r="N58" s="193">
        <v>0</v>
      </c>
      <c r="O58" s="193">
        <v>0</v>
      </c>
      <c r="P58" s="193">
        <v>0.02</v>
      </c>
      <c r="Q58" s="124" t="s">
        <v>1314</v>
      </c>
    </row>
    <row r="59" spans="1:17" ht="51">
      <c r="A59" s="124">
        <v>513</v>
      </c>
      <c r="B59" s="124"/>
      <c r="C59" s="125" t="s">
        <v>201</v>
      </c>
      <c r="D59" s="186">
        <v>43196</v>
      </c>
      <c r="E59" s="120" t="s">
        <v>6</v>
      </c>
      <c r="F59" s="120">
        <v>74920</v>
      </c>
      <c r="G59" s="124"/>
      <c r="H59" s="128" t="s">
        <v>3016</v>
      </c>
      <c r="I59" s="124"/>
      <c r="J59" s="124"/>
      <c r="K59" s="124"/>
      <c r="L59" s="124"/>
      <c r="M59" s="193">
        <v>0</v>
      </c>
      <c r="N59" s="193">
        <v>142415</v>
      </c>
      <c r="O59" s="193">
        <v>0</v>
      </c>
      <c r="P59" s="193">
        <v>976966.9</v>
      </c>
      <c r="Q59" s="124" t="s">
        <v>1314</v>
      </c>
    </row>
    <row r="60" spans="1:17" ht="51">
      <c r="A60" s="124" t="s">
        <v>619</v>
      </c>
      <c r="B60" s="124"/>
      <c r="C60" s="125" t="s">
        <v>713</v>
      </c>
      <c r="D60" s="186">
        <v>43199</v>
      </c>
      <c r="E60" s="120" t="s">
        <v>23</v>
      </c>
      <c r="F60" s="120">
        <v>17791</v>
      </c>
      <c r="G60" s="124"/>
      <c r="H60" s="128" t="s">
        <v>6179</v>
      </c>
      <c r="I60" s="124"/>
      <c r="J60" s="124"/>
      <c r="K60" s="124"/>
      <c r="L60" s="124"/>
      <c r="M60" s="193">
        <v>0</v>
      </c>
      <c r="N60" s="193">
        <v>0</v>
      </c>
      <c r="O60" s="193">
        <v>0</v>
      </c>
      <c r="P60" s="193">
        <v>0.01</v>
      </c>
      <c r="Q60" s="124" t="s">
        <v>1314</v>
      </c>
    </row>
    <row r="61" spans="1:17" ht="63.75">
      <c r="A61" s="124">
        <v>514</v>
      </c>
      <c r="B61" s="124"/>
      <c r="C61" s="125" t="s">
        <v>841</v>
      </c>
      <c r="D61" s="186">
        <v>43200</v>
      </c>
      <c r="E61" s="120" t="s">
        <v>11</v>
      </c>
      <c r="F61" s="120">
        <v>918505</v>
      </c>
      <c r="G61" s="124"/>
      <c r="H61" s="128" t="s">
        <v>6180</v>
      </c>
      <c r="I61" s="124"/>
      <c r="J61" s="124"/>
      <c r="K61" s="124"/>
      <c r="L61" s="124"/>
      <c r="M61" s="193">
        <v>7.29</v>
      </c>
      <c r="N61" s="193">
        <v>0</v>
      </c>
      <c r="O61" s="193">
        <v>50.01</v>
      </c>
      <c r="P61" s="193">
        <v>0</v>
      </c>
      <c r="Q61" s="124" t="s">
        <v>1314</v>
      </c>
    </row>
    <row r="62" spans="1:17" ht="51">
      <c r="A62" s="124" t="s">
        <v>619</v>
      </c>
      <c r="B62" s="124"/>
      <c r="C62" s="125" t="s">
        <v>713</v>
      </c>
      <c r="D62" s="186">
        <v>43200</v>
      </c>
      <c r="E62" s="120" t="s">
        <v>23</v>
      </c>
      <c r="F62" s="120">
        <v>17795</v>
      </c>
      <c r="G62" s="124"/>
      <c r="H62" s="128" t="s">
        <v>6181</v>
      </c>
      <c r="I62" s="124"/>
      <c r="J62" s="124"/>
      <c r="K62" s="124"/>
      <c r="L62" s="124"/>
      <c r="M62" s="193">
        <v>0</v>
      </c>
      <c r="N62" s="193">
        <v>0</v>
      </c>
      <c r="O62" s="193">
        <v>0.01</v>
      </c>
      <c r="P62" s="193">
        <v>0</v>
      </c>
      <c r="Q62" s="124" t="s">
        <v>1314</v>
      </c>
    </row>
    <row r="63" spans="1:17" ht="51">
      <c r="A63" s="124" t="s">
        <v>619</v>
      </c>
      <c r="B63" s="124"/>
      <c r="C63" s="125" t="s">
        <v>713</v>
      </c>
      <c r="D63" s="186">
        <v>43201</v>
      </c>
      <c r="E63" s="120" t="s">
        <v>23</v>
      </c>
      <c r="F63" s="120">
        <v>17799</v>
      </c>
      <c r="G63" s="124"/>
      <c r="H63" s="128" t="s">
        <v>6182</v>
      </c>
      <c r="I63" s="124"/>
      <c r="J63" s="124"/>
      <c r="K63" s="124"/>
      <c r="L63" s="124"/>
      <c r="M63" s="193">
        <v>0</v>
      </c>
      <c r="N63" s="193">
        <v>0</v>
      </c>
      <c r="O63" s="193">
        <v>0</v>
      </c>
      <c r="P63" s="193">
        <v>0.01</v>
      </c>
      <c r="Q63" s="124" t="s">
        <v>1314</v>
      </c>
    </row>
    <row r="64" spans="1:17" ht="51">
      <c r="A64" s="124" t="s">
        <v>619</v>
      </c>
      <c r="B64" s="124"/>
      <c r="C64" s="125" t="s">
        <v>713</v>
      </c>
      <c r="D64" s="186">
        <v>43202</v>
      </c>
      <c r="E64" s="120" t="s">
        <v>23</v>
      </c>
      <c r="F64" s="120">
        <v>17803</v>
      </c>
      <c r="G64" s="124"/>
      <c r="H64" s="128" t="s">
        <v>6183</v>
      </c>
      <c r="I64" s="124"/>
      <c r="J64" s="124"/>
      <c r="K64" s="124"/>
      <c r="L64" s="124"/>
      <c r="M64" s="193">
        <v>0</v>
      </c>
      <c r="N64" s="193">
        <v>0</v>
      </c>
      <c r="O64" s="193">
        <v>0.01</v>
      </c>
      <c r="P64" s="193">
        <v>0</v>
      </c>
      <c r="Q64" s="124" t="s">
        <v>1314</v>
      </c>
    </row>
    <row r="65" spans="1:17" ht="51">
      <c r="A65" s="124" t="s">
        <v>619</v>
      </c>
      <c r="B65" s="124"/>
      <c r="C65" s="125" t="s">
        <v>713</v>
      </c>
      <c r="D65" s="186">
        <v>43203</v>
      </c>
      <c r="E65" s="120" t="s">
        <v>23</v>
      </c>
      <c r="F65" s="120">
        <v>17807</v>
      </c>
      <c r="G65" s="124"/>
      <c r="H65" s="128" t="s">
        <v>6184</v>
      </c>
      <c r="I65" s="124"/>
      <c r="J65" s="124"/>
      <c r="K65" s="124"/>
      <c r="L65" s="124"/>
      <c r="M65" s="193">
        <v>0</v>
      </c>
      <c r="N65" s="193">
        <v>0</v>
      </c>
      <c r="O65" s="193">
        <v>0.01</v>
      </c>
      <c r="P65" s="193">
        <v>0</v>
      </c>
      <c r="Q65" s="124" t="s">
        <v>1314</v>
      </c>
    </row>
    <row r="66" spans="1:17" ht="51">
      <c r="A66" s="124">
        <v>513</v>
      </c>
      <c r="B66" s="124"/>
      <c r="C66" s="125" t="s">
        <v>201</v>
      </c>
      <c r="D66" s="186">
        <v>43206</v>
      </c>
      <c r="E66" s="120" t="s">
        <v>6</v>
      </c>
      <c r="F66" s="120">
        <v>75035</v>
      </c>
      <c r="G66" s="124"/>
      <c r="H66" s="128" t="s">
        <v>3016</v>
      </c>
      <c r="I66" s="124"/>
      <c r="J66" s="124"/>
      <c r="K66" s="124"/>
      <c r="L66" s="124"/>
      <c r="M66" s="193">
        <v>0</v>
      </c>
      <c r="N66" s="193">
        <v>700920</v>
      </c>
      <c r="O66" s="193">
        <v>0</v>
      </c>
      <c r="P66" s="193">
        <v>4808311.2</v>
      </c>
      <c r="Q66" s="124" t="s">
        <v>1314</v>
      </c>
    </row>
    <row r="67" spans="1:17" ht="51">
      <c r="A67" s="124" t="s">
        <v>619</v>
      </c>
      <c r="B67" s="124"/>
      <c r="C67" s="125" t="s">
        <v>713</v>
      </c>
      <c r="D67" s="186">
        <v>43207</v>
      </c>
      <c r="E67" s="120" t="s">
        <v>23</v>
      </c>
      <c r="F67" s="120">
        <v>17816</v>
      </c>
      <c r="G67" s="124"/>
      <c r="H67" s="128" t="s">
        <v>6185</v>
      </c>
      <c r="I67" s="124"/>
      <c r="J67" s="124"/>
      <c r="K67" s="124"/>
      <c r="L67" s="124"/>
      <c r="M67" s="193">
        <v>0</v>
      </c>
      <c r="N67" s="193">
        <v>0</v>
      </c>
      <c r="O67" s="193">
        <v>0.02</v>
      </c>
      <c r="P67" s="193">
        <v>0</v>
      </c>
      <c r="Q67" s="124" t="s">
        <v>1314</v>
      </c>
    </row>
    <row r="68" spans="1:17" ht="51">
      <c r="A68" s="124">
        <v>86</v>
      </c>
      <c r="B68" s="124"/>
      <c r="C68" s="125" t="s">
        <v>710</v>
      </c>
      <c r="D68" s="186">
        <v>43208</v>
      </c>
      <c r="E68" s="120" t="s">
        <v>6</v>
      </c>
      <c r="F68" s="120">
        <v>919062</v>
      </c>
      <c r="G68" s="124"/>
      <c r="H68" s="128" t="s">
        <v>6186</v>
      </c>
      <c r="I68" s="124"/>
      <c r="J68" s="124"/>
      <c r="K68" s="124"/>
      <c r="L68" s="124"/>
      <c r="M68" s="193">
        <v>0</v>
      </c>
      <c r="N68" s="193">
        <v>201185.8</v>
      </c>
      <c r="O68" s="193">
        <v>0</v>
      </c>
      <c r="P68" s="193">
        <v>1380134.59</v>
      </c>
      <c r="Q68" s="124" t="s">
        <v>1314</v>
      </c>
    </row>
    <row r="69" spans="1:17" ht="51">
      <c r="A69" s="124" t="s">
        <v>619</v>
      </c>
      <c r="B69" s="124"/>
      <c r="C69" s="125" t="s">
        <v>713</v>
      </c>
      <c r="D69" s="186">
        <v>43208</v>
      </c>
      <c r="E69" s="120" t="s">
        <v>23</v>
      </c>
      <c r="F69" s="120">
        <v>17820</v>
      </c>
      <c r="G69" s="124"/>
      <c r="H69" s="128" t="s">
        <v>6187</v>
      </c>
      <c r="I69" s="124"/>
      <c r="J69" s="124"/>
      <c r="K69" s="124"/>
      <c r="L69" s="124"/>
      <c r="M69" s="193">
        <v>0</v>
      </c>
      <c r="N69" s="193">
        <v>0</v>
      </c>
      <c r="O69" s="193">
        <v>0.01</v>
      </c>
      <c r="P69" s="193">
        <v>0</v>
      </c>
      <c r="Q69" s="124" t="s">
        <v>1314</v>
      </c>
    </row>
    <row r="70" spans="1:17" ht="76.5">
      <c r="A70" s="124">
        <v>86</v>
      </c>
      <c r="B70" s="124"/>
      <c r="C70" s="125" t="s">
        <v>710</v>
      </c>
      <c r="D70" s="186">
        <v>43208</v>
      </c>
      <c r="E70" s="120" t="s">
        <v>11</v>
      </c>
      <c r="F70" s="120">
        <v>715491</v>
      </c>
      <c r="G70" s="124"/>
      <c r="H70" s="128" t="s">
        <v>6188</v>
      </c>
      <c r="I70" s="124"/>
      <c r="J70" s="124"/>
      <c r="K70" s="124"/>
      <c r="L70" s="124"/>
      <c r="M70" s="193">
        <v>7.29</v>
      </c>
      <c r="N70" s="193">
        <v>0</v>
      </c>
      <c r="O70" s="193">
        <v>50.01</v>
      </c>
      <c r="P70" s="193">
        <v>0</v>
      </c>
      <c r="Q70" s="124" t="s">
        <v>1314</v>
      </c>
    </row>
    <row r="71" spans="1:17" ht="51">
      <c r="A71" s="124">
        <v>86</v>
      </c>
      <c r="B71" s="124"/>
      <c r="C71" s="125" t="s">
        <v>710</v>
      </c>
      <c r="D71" s="186">
        <v>43208</v>
      </c>
      <c r="E71" s="120" t="s">
        <v>11</v>
      </c>
      <c r="F71" s="120">
        <v>919062</v>
      </c>
      <c r="G71" s="124"/>
      <c r="H71" s="128" t="s">
        <v>6189</v>
      </c>
      <c r="I71" s="124"/>
      <c r="J71" s="124"/>
      <c r="K71" s="124"/>
      <c r="L71" s="124"/>
      <c r="M71" s="193">
        <v>7.29</v>
      </c>
      <c r="N71" s="193">
        <v>0</v>
      </c>
      <c r="O71" s="193">
        <v>50.01</v>
      </c>
      <c r="P71" s="193">
        <v>0</v>
      </c>
      <c r="Q71" s="124" t="s">
        <v>1314</v>
      </c>
    </row>
    <row r="72" spans="1:17" ht="51">
      <c r="A72" s="124">
        <v>86</v>
      </c>
      <c r="B72" s="124"/>
      <c r="C72" s="125" t="s">
        <v>710</v>
      </c>
      <c r="D72" s="186">
        <v>43209</v>
      </c>
      <c r="E72" s="120" t="s">
        <v>6</v>
      </c>
      <c r="F72" s="120">
        <v>716705</v>
      </c>
      <c r="G72" s="124"/>
      <c r="H72" s="128" t="s">
        <v>6190</v>
      </c>
      <c r="I72" s="124"/>
      <c r="J72" s="124"/>
      <c r="K72" s="124"/>
      <c r="L72" s="124"/>
      <c r="M72" s="193">
        <v>0</v>
      </c>
      <c r="N72" s="193">
        <v>107549.25</v>
      </c>
      <c r="O72" s="193">
        <v>0</v>
      </c>
      <c r="P72" s="193">
        <v>737787.86</v>
      </c>
      <c r="Q72" s="124" t="s">
        <v>1314</v>
      </c>
    </row>
    <row r="73" spans="1:17" ht="51">
      <c r="A73" s="124" t="s">
        <v>619</v>
      </c>
      <c r="B73" s="124"/>
      <c r="C73" s="125" t="s">
        <v>713</v>
      </c>
      <c r="D73" s="186">
        <v>43209</v>
      </c>
      <c r="E73" s="120" t="s">
        <v>23</v>
      </c>
      <c r="F73" s="120">
        <v>17824</v>
      </c>
      <c r="G73" s="124"/>
      <c r="H73" s="128" t="s">
        <v>6191</v>
      </c>
      <c r="I73" s="124"/>
      <c r="J73" s="124"/>
      <c r="K73" s="124"/>
      <c r="L73" s="124"/>
      <c r="M73" s="193">
        <v>0</v>
      </c>
      <c r="N73" s="193">
        <v>0</v>
      </c>
      <c r="O73" s="193">
        <v>0.02</v>
      </c>
      <c r="P73" s="193">
        <v>0</v>
      </c>
      <c r="Q73" s="124" t="s">
        <v>1314</v>
      </c>
    </row>
    <row r="74" spans="1:17" ht="51">
      <c r="A74" s="124" t="s">
        <v>619</v>
      </c>
      <c r="B74" s="124"/>
      <c r="C74" s="125" t="s">
        <v>713</v>
      </c>
      <c r="D74" s="186">
        <v>43210</v>
      </c>
      <c r="E74" s="120" t="s">
        <v>23</v>
      </c>
      <c r="F74" s="120">
        <v>17828</v>
      </c>
      <c r="G74" s="124"/>
      <c r="H74" s="128" t="s">
        <v>6192</v>
      </c>
      <c r="I74" s="124"/>
      <c r="J74" s="124"/>
      <c r="K74" s="124"/>
      <c r="L74" s="124"/>
      <c r="M74" s="193">
        <v>0</v>
      </c>
      <c r="N74" s="193">
        <v>0</v>
      </c>
      <c r="O74" s="193">
        <v>0</v>
      </c>
      <c r="P74" s="193">
        <v>0.01</v>
      </c>
      <c r="Q74" s="124" t="s">
        <v>1314</v>
      </c>
    </row>
    <row r="75" spans="1:17" ht="51">
      <c r="A75" s="124">
        <v>513</v>
      </c>
      <c r="B75" s="124"/>
      <c r="C75" s="125" t="s">
        <v>201</v>
      </c>
      <c r="D75" s="186">
        <v>43210</v>
      </c>
      <c r="E75" s="120" t="s">
        <v>6</v>
      </c>
      <c r="F75" s="120">
        <v>75113</v>
      </c>
      <c r="G75" s="124"/>
      <c r="H75" s="128" t="s">
        <v>3016</v>
      </c>
      <c r="I75" s="124"/>
      <c r="J75" s="124"/>
      <c r="K75" s="124"/>
      <c r="L75" s="124"/>
      <c r="M75" s="193">
        <v>0</v>
      </c>
      <c r="N75" s="193">
        <v>257500</v>
      </c>
      <c r="O75" s="193">
        <v>0</v>
      </c>
      <c r="P75" s="193">
        <v>1766450</v>
      </c>
      <c r="Q75" s="124" t="s">
        <v>1314</v>
      </c>
    </row>
    <row r="76" spans="1:17" ht="102">
      <c r="A76" s="124">
        <v>291</v>
      </c>
      <c r="B76" s="124"/>
      <c r="C76" s="125" t="s">
        <v>794</v>
      </c>
      <c r="D76" s="186">
        <v>43213</v>
      </c>
      <c r="E76" s="120" t="s">
        <v>6</v>
      </c>
      <c r="F76" s="120">
        <v>718262</v>
      </c>
      <c r="G76" s="124"/>
      <c r="H76" s="128" t="s">
        <v>6193</v>
      </c>
      <c r="I76" s="124"/>
      <c r="J76" s="124"/>
      <c r="K76" s="124"/>
      <c r="L76" s="124"/>
      <c r="M76" s="193">
        <v>0</v>
      </c>
      <c r="N76" s="193">
        <v>30.42</v>
      </c>
      <c r="O76" s="193">
        <v>0</v>
      </c>
      <c r="P76" s="193">
        <v>208.68</v>
      </c>
      <c r="Q76" s="124" t="s">
        <v>1314</v>
      </c>
    </row>
    <row r="77" spans="1:17" ht="51">
      <c r="A77" s="124" t="s">
        <v>619</v>
      </c>
      <c r="B77" s="124"/>
      <c r="C77" s="125" t="s">
        <v>713</v>
      </c>
      <c r="D77" s="186">
        <v>43214</v>
      </c>
      <c r="E77" s="120" t="s">
        <v>23</v>
      </c>
      <c r="F77" s="120">
        <v>17837</v>
      </c>
      <c r="G77" s="124"/>
      <c r="H77" s="128" t="s">
        <v>6194</v>
      </c>
      <c r="I77" s="124"/>
      <c r="J77" s="124"/>
      <c r="K77" s="124"/>
      <c r="L77" s="124"/>
      <c r="M77" s="193">
        <v>0</v>
      </c>
      <c r="N77" s="193">
        <v>0</v>
      </c>
      <c r="O77" s="193">
        <v>0</v>
      </c>
      <c r="P77" s="193">
        <v>0.03</v>
      </c>
      <c r="Q77" s="124" t="s">
        <v>1314</v>
      </c>
    </row>
    <row r="78" spans="1:17" ht="51">
      <c r="A78" s="124">
        <v>513</v>
      </c>
      <c r="B78" s="124"/>
      <c r="C78" s="125" t="s">
        <v>201</v>
      </c>
      <c r="D78" s="186">
        <v>43214</v>
      </c>
      <c r="E78" s="120" t="s">
        <v>6</v>
      </c>
      <c r="F78" s="120">
        <v>75154</v>
      </c>
      <c r="G78" s="124"/>
      <c r="H78" s="128" t="s">
        <v>3016</v>
      </c>
      <c r="I78" s="124"/>
      <c r="J78" s="124"/>
      <c r="K78" s="124"/>
      <c r="L78" s="124"/>
      <c r="M78" s="193">
        <v>0</v>
      </c>
      <c r="N78" s="193">
        <v>802005</v>
      </c>
      <c r="O78" s="193">
        <v>0</v>
      </c>
      <c r="P78" s="193">
        <v>5501754.2999999998</v>
      </c>
      <c r="Q78" s="124" t="s">
        <v>1314</v>
      </c>
    </row>
    <row r="79" spans="1:17" ht="51">
      <c r="A79" s="124">
        <v>291</v>
      </c>
      <c r="B79" s="124"/>
      <c r="C79" s="125" t="s">
        <v>794</v>
      </c>
      <c r="D79" s="186">
        <v>43216</v>
      </c>
      <c r="E79" s="120" t="s">
        <v>3</v>
      </c>
      <c r="F79" s="120">
        <v>1617333</v>
      </c>
      <c r="G79" s="124"/>
      <c r="H79" s="128" t="s">
        <v>6195</v>
      </c>
      <c r="I79" s="124"/>
      <c r="J79" s="124"/>
      <c r="K79" s="124"/>
      <c r="L79" s="124"/>
      <c r="M79" s="193">
        <v>0</v>
      </c>
      <c r="N79" s="193">
        <v>104.96</v>
      </c>
      <c r="O79" s="193">
        <v>0</v>
      </c>
      <c r="P79" s="193">
        <v>720.03</v>
      </c>
      <c r="Q79" s="124" t="s">
        <v>1314</v>
      </c>
    </row>
    <row r="80" spans="1:17" ht="51">
      <c r="A80" s="124" t="s">
        <v>619</v>
      </c>
      <c r="B80" s="124"/>
      <c r="C80" s="125" t="s">
        <v>713</v>
      </c>
      <c r="D80" s="186">
        <v>43216</v>
      </c>
      <c r="E80" s="120" t="s">
        <v>23</v>
      </c>
      <c r="F80" s="120">
        <v>17845</v>
      </c>
      <c r="G80" s="124"/>
      <c r="H80" s="128" t="s">
        <v>6196</v>
      </c>
      <c r="I80" s="124"/>
      <c r="J80" s="124"/>
      <c r="K80" s="124"/>
      <c r="L80" s="124"/>
      <c r="M80" s="193">
        <v>0</v>
      </c>
      <c r="N80" s="193">
        <v>0</v>
      </c>
      <c r="O80" s="193">
        <v>0.01</v>
      </c>
      <c r="P80" s="193">
        <v>0</v>
      </c>
      <c r="Q80" s="124" t="s">
        <v>1314</v>
      </c>
    </row>
    <row r="81" spans="1:17" ht="63.75">
      <c r="A81" s="124">
        <v>597</v>
      </c>
      <c r="B81" s="124"/>
      <c r="C81" s="125" t="s">
        <v>3556</v>
      </c>
      <c r="D81" s="186">
        <v>43217</v>
      </c>
      <c r="E81" s="120" t="s">
        <v>6</v>
      </c>
      <c r="F81" s="120">
        <v>920254</v>
      </c>
      <c r="G81" s="124"/>
      <c r="H81" s="128" t="s">
        <v>6197</v>
      </c>
      <c r="I81" s="124"/>
      <c r="J81" s="124"/>
      <c r="K81" s="124"/>
      <c r="L81" s="124"/>
      <c r="M81" s="193">
        <v>0</v>
      </c>
      <c r="N81" s="193">
        <v>215000</v>
      </c>
      <c r="O81" s="193">
        <v>0</v>
      </c>
      <c r="P81" s="193">
        <v>1474900</v>
      </c>
      <c r="Q81" s="124" t="s">
        <v>1314</v>
      </c>
    </row>
    <row r="82" spans="1:17" ht="51">
      <c r="A82" s="124">
        <v>513</v>
      </c>
      <c r="B82" s="124"/>
      <c r="C82" s="125" t="s">
        <v>201</v>
      </c>
      <c r="D82" s="186">
        <v>43217</v>
      </c>
      <c r="E82" s="120" t="s">
        <v>6</v>
      </c>
      <c r="F82" s="120">
        <v>75214</v>
      </c>
      <c r="G82" s="124"/>
      <c r="H82" s="128" t="s">
        <v>3016</v>
      </c>
      <c r="I82" s="124"/>
      <c r="J82" s="124"/>
      <c r="K82" s="124"/>
      <c r="L82" s="124"/>
      <c r="M82" s="193">
        <v>0</v>
      </c>
      <c r="N82" s="193">
        <v>386250</v>
      </c>
      <c r="O82" s="193">
        <v>0</v>
      </c>
      <c r="P82" s="193">
        <v>2649675</v>
      </c>
      <c r="Q82" s="124" t="s">
        <v>1314</v>
      </c>
    </row>
    <row r="83" spans="1:17" ht="51">
      <c r="A83" s="124" t="s">
        <v>619</v>
      </c>
      <c r="B83" s="124"/>
      <c r="C83" s="125" t="s">
        <v>713</v>
      </c>
      <c r="D83" s="186">
        <v>43217</v>
      </c>
      <c r="E83" s="120" t="s">
        <v>11</v>
      </c>
      <c r="F83" s="120">
        <v>920256</v>
      </c>
      <c r="G83" s="124"/>
      <c r="H83" s="128" t="s">
        <v>6198</v>
      </c>
      <c r="I83" s="124"/>
      <c r="J83" s="124"/>
      <c r="K83" s="124"/>
      <c r="L83" s="124"/>
      <c r="M83" s="193">
        <v>7.29</v>
      </c>
      <c r="N83" s="193">
        <v>0</v>
      </c>
      <c r="O83" s="193">
        <v>50.01</v>
      </c>
      <c r="P83" s="193">
        <v>0</v>
      </c>
      <c r="Q83" s="124" t="s">
        <v>1314</v>
      </c>
    </row>
    <row r="84" spans="1:17" ht="51">
      <c r="A84" s="124" t="s">
        <v>619</v>
      </c>
      <c r="B84" s="124"/>
      <c r="C84" s="125" t="s">
        <v>713</v>
      </c>
      <c r="D84" s="186">
        <v>43217</v>
      </c>
      <c r="E84" s="120" t="s">
        <v>23</v>
      </c>
      <c r="F84" s="120">
        <v>17849</v>
      </c>
      <c r="G84" s="124"/>
      <c r="H84" s="128" t="s">
        <v>6199</v>
      </c>
      <c r="I84" s="124"/>
      <c r="J84" s="124"/>
      <c r="K84" s="124"/>
      <c r="L84" s="124"/>
      <c r="M84" s="193">
        <v>0</v>
      </c>
      <c r="N84" s="193">
        <v>0</v>
      </c>
      <c r="O84" s="193">
        <v>0.02</v>
      </c>
      <c r="P84" s="193">
        <v>0</v>
      </c>
      <c r="Q84" s="124" t="s">
        <v>1314</v>
      </c>
    </row>
    <row r="85" spans="1:17" ht="51">
      <c r="A85" s="124">
        <v>513</v>
      </c>
      <c r="B85" s="124"/>
      <c r="C85" s="125" t="s">
        <v>201</v>
      </c>
      <c r="D85" s="186">
        <v>43220</v>
      </c>
      <c r="E85" s="120" t="s">
        <v>6</v>
      </c>
      <c r="F85" s="120">
        <v>75240</v>
      </c>
      <c r="G85" s="124"/>
      <c r="H85" s="128" t="s">
        <v>3016</v>
      </c>
      <c r="I85" s="124"/>
      <c r="J85" s="124"/>
      <c r="K85" s="124"/>
      <c r="L85" s="124"/>
      <c r="M85" s="193">
        <v>0</v>
      </c>
      <c r="N85" s="193">
        <v>251830</v>
      </c>
      <c r="O85" s="193">
        <v>0</v>
      </c>
      <c r="P85" s="193">
        <v>1727553.8</v>
      </c>
      <c r="Q85" s="124" t="s">
        <v>1314</v>
      </c>
    </row>
    <row r="86" spans="1:17" ht="51">
      <c r="A86" s="124" t="s">
        <v>619</v>
      </c>
      <c r="B86" s="124"/>
      <c r="C86" s="125" t="s">
        <v>713</v>
      </c>
      <c r="D86" s="186">
        <v>43220</v>
      </c>
      <c r="E86" s="120" t="s">
        <v>23</v>
      </c>
      <c r="F86" s="120">
        <v>17854</v>
      </c>
      <c r="G86" s="124"/>
      <c r="H86" s="128" t="s">
        <v>6200</v>
      </c>
      <c r="I86" s="124"/>
      <c r="J86" s="124"/>
      <c r="K86" s="124"/>
      <c r="L86" s="124"/>
      <c r="M86" s="193">
        <v>0</v>
      </c>
      <c r="N86" s="193">
        <v>0</v>
      </c>
      <c r="O86" s="193">
        <v>0.01</v>
      </c>
      <c r="P86" s="193">
        <v>0</v>
      </c>
      <c r="Q86" s="124" t="s">
        <v>1314</v>
      </c>
    </row>
    <row r="87" spans="1:17" ht="51">
      <c r="A87" s="124" t="s">
        <v>619</v>
      </c>
      <c r="B87" s="124"/>
      <c r="C87" s="125" t="s">
        <v>713</v>
      </c>
      <c r="D87" s="186">
        <v>43223</v>
      </c>
      <c r="E87" s="120" t="s">
        <v>23</v>
      </c>
      <c r="F87" s="120">
        <v>17865</v>
      </c>
      <c r="G87" s="124"/>
      <c r="H87" s="128" t="s">
        <v>8437</v>
      </c>
      <c r="I87" s="124"/>
      <c r="J87" s="124"/>
      <c r="K87" s="124"/>
      <c r="L87" s="124"/>
      <c r="M87" s="193">
        <v>0</v>
      </c>
      <c r="N87" s="193">
        <v>0</v>
      </c>
      <c r="O87" s="193">
        <v>0</v>
      </c>
      <c r="P87" s="193">
        <v>0.01</v>
      </c>
      <c r="Q87" s="124" t="s">
        <v>1314</v>
      </c>
    </row>
    <row r="88" spans="1:17" ht="51">
      <c r="A88" s="124" t="s">
        <v>619</v>
      </c>
      <c r="B88" s="124"/>
      <c r="C88" s="125" t="s">
        <v>713</v>
      </c>
      <c r="D88" s="186">
        <v>43227</v>
      </c>
      <c r="E88" s="120" t="s">
        <v>23</v>
      </c>
      <c r="F88" s="120">
        <v>17873</v>
      </c>
      <c r="G88" s="124"/>
      <c r="H88" s="128" t="s">
        <v>8438</v>
      </c>
      <c r="I88" s="124"/>
      <c r="J88" s="124"/>
      <c r="K88" s="124"/>
      <c r="L88" s="124"/>
      <c r="M88" s="193">
        <v>0</v>
      </c>
      <c r="N88" s="193">
        <v>0</v>
      </c>
      <c r="O88" s="193">
        <v>0</v>
      </c>
      <c r="P88" s="193">
        <v>0.02</v>
      </c>
      <c r="Q88" s="124" t="s">
        <v>1314</v>
      </c>
    </row>
    <row r="89" spans="1:17" ht="51">
      <c r="A89" s="124">
        <v>513</v>
      </c>
      <c r="B89" s="124"/>
      <c r="C89" s="125" t="s">
        <v>201</v>
      </c>
      <c r="D89" s="186">
        <v>43228</v>
      </c>
      <c r="E89" s="120" t="s">
        <v>6</v>
      </c>
      <c r="F89" s="120">
        <v>75330</v>
      </c>
      <c r="G89" s="124"/>
      <c r="H89" s="128" t="s">
        <v>3016</v>
      </c>
      <c r="I89" s="124"/>
      <c r="J89" s="124"/>
      <c r="K89" s="124"/>
      <c r="L89" s="124"/>
      <c r="M89" s="193">
        <v>0</v>
      </c>
      <c r="N89" s="193">
        <v>375245</v>
      </c>
      <c r="O89" s="193">
        <v>0</v>
      </c>
      <c r="P89" s="193">
        <v>2574180.7000000002</v>
      </c>
      <c r="Q89" s="124" t="s">
        <v>1314</v>
      </c>
    </row>
    <row r="90" spans="1:17" ht="51">
      <c r="A90" s="124">
        <v>290</v>
      </c>
      <c r="B90" s="124"/>
      <c r="C90" s="125" t="s">
        <v>793</v>
      </c>
      <c r="D90" s="186">
        <v>43229</v>
      </c>
      <c r="E90" s="120" t="s">
        <v>1315</v>
      </c>
      <c r="F90" s="120">
        <v>17614293</v>
      </c>
      <c r="G90" s="124"/>
      <c r="H90" s="128" t="s">
        <v>8439</v>
      </c>
      <c r="I90" s="124"/>
      <c r="J90" s="124"/>
      <c r="K90" s="124"/>
      <c r="L90" s="124"/>
      <c r="M90" s="193">
        <v>398460.05</v>
      </c>
      <c r="N90" s="193">
        <v>0</v>
      </c>
      <c r="O90" s="193">
        <v>2733435.94</v>
      </c>
      <c r="P90" s="193">
        <v>0</v>
      </c>
      <c r="Q90" s="124" t="s">
        <v>1314</v>
      </c>
    </row>
    <row r="91" spans="1:17" ht="51">
      <c r="A91" s="124">
        <v>513</v>
      </c>
      <c r="B91" s="124"/>
      <c r="C91" s="125" t="s">
        <v>201</v>
      </c>
      <c r="D91" s="186">
        <v>43229</v>
      </c>
      <c r="E91" s="120" t="s">
        <v>6</v>
      </c>
      <c r="F91" s="120">
        <v>75347</v>
      </c>
      <c r="G91" s="124"/>
      <c r="H91" s="128" t="s">
        <v>3016</v>
      </c>
      <c r="I91" s="124"/>
      <c r="J91" s="124"/>
      <c r="K91" s="124"/>
      <c r="L91" s="124"/>
      <c r="M91" s="193">
        <v>0</v>
      </c>
      <c r="N91" s="193">
        <v>736560</v>
      </c>
      <c r="O91" s="193">
        <v>0</v>
      </c>
      <c r="P91" s="193">
        <v>5052801.5999999996</v>
      </c>
      <c r="Q91" s="124" t="s">
        <v>1314</v>
      </c>
    </row>
    <row r="92" spans="1:17" ht="51">
      <c r="A92" s="124" t="s">
        <v>619</v>
      </c>
      <c r="B92" s="124"/>
      <c r="C92" s="125" t="s">
        <v>713</v>
      </c>
      <c r="D92" s="186">
        <v>43229</v>
      </c>
      <c r="E92" s="120" t="s">
        <v>23</v>
      </c>
      <c r="F92" s="120">
        <v>17882</v>
      </c>
      <c r="G92" s="124"/>
      <c r="H92" s="128" t="s">
        <v>8440</v>
      </c>
      <c r="I92" s="124"/>
      <c r="J92" s="124"/>
      <c r="K92" s="124"/>
      <c r="L92" s="124"/>
      <c r="M92" s="193">
        <v>0</v>
      </c>
      <c r="N92" s="193">
        <v>0</v>
      </c>
      <c r="O92" s="193">
        <v>0</v>
      </c>
      <c r="P92" s="193">
        <v>0.01</v>
      </c>
      <c r="Q92" s="124" t="s">
        <v>1314</v>
      </c>
    </row>
    <row r="93" spans="1:17" ht="51">
      <c r="A93" s="124" t="s">
        <v>619</v>
      </c>
      <c r="B93" s="124"/>
      <c r="C93" s="125" t="s">
        <v>713</v>
      </c>
      <c r="D93" s="186">
        <v>43230</v>
      </c>
      <c r="E93" s="120" t="s">
        <v>23</v>
      </c>
      <c r="F93" s="120">
        <v>17886</v>
      </c>
      <c r="G93" s="124"/>
      <c r="H93" s="128" t="s">
        <v>8441</v>
      </c>
      <c r="I93" s="124"/>
      <c r="J93" s="124"/>
      <c r="K93" s="124"/>
      <c r="L93" s="124"/>
      <c r="M93" s="193">
        <v>0</v>
      </c>
      <c r="N93" s="193">
        <v>0</v>
      </c>
      <c r="O93" s="193">
        <v>0</v>
      </c>
      <c r="P93" s="193">
        <v>0.01</v>
      </c>
      <c r="Q93" s="124" t="s">
        <v>1314</v>
      </c>
    </row>
    <row r="94" spans="1:17" ht="51">
      <c r="A94" s="124" t="s">
        <v>619</v>
      </c>
      <c r="B94" s="124"/>
      <c r="C94" s="125" t="s">
        <v>713</v>
      </c>
      <c r="D94" s="186">
        <v>43231</v>
      </c>
      <c r="E94" s="120" t="s">
        <v>23</v>
      </c>
      <c r="F94" s="120">
        <v>17891</v>
      </c>
      <c r="G94" s="124"/>
      <c r="H94" s="128" t="s">
        <v>8442</v>
      </c>
      <c r="I94" s="124"/>
      <c r="J94" s="124"/>
      <c r="K94" s="124"/>
      <c r="L94" s="124"/>
      <c r="M94" s="193">
        <v>0</v>
      </c>
      <c r="N94" s="193">
        <v>0</v>
      </c>
      <c r="O94" s="193">
        <v>0</v>
      </c>
      <c r="P94" s="193">
        <v>0.02</v>
      </c>
      <c r="Q94" s="124" t="s">
        <v>1314</v>
      </c>
    </row>
    <row r="95" spans="1:17" ht="51">
      <c r="A95" s="124">
        <v>86</v>
      </c>
      <c r="B95" s="124"/>
      <c r="C95" s="125" t="s">
        <v>710</v>
      </c>
      <c r="D95" s="186">
        <v>43235</v>
      </c>
      <c r="E95" s="120" t="s">
        <v>3</v>
      </c>
      <c r="F95" s="120">
        <v>1622789</v>
      </c>
      <c r="G95" s="124"/>
      <c r="H95" s="128" t="s">
        <v>8443</v>
      </c>
      <c r="I95" s="124"/>
      <c r="J95" s="124"/>
      <c r="K95" s="124"/>
      <c r="L95" s="124"/>
      <c r="M95" s="193">
        <v>0</v>
      </c>
      <c r="N95" s="193">
        <v>7.29</v>
      </c>
      <c r="O95" s="193">
        <v>0</v>
      </c>
      <c r="P95" s="193">
        <v>50.01</v>
      </c>
      <c r="Q95" s="124" t="s">
        <v>1314</v>
      </c>
    </row>
    <row r="96" spans="1:17" ht="51">
      <c r="A96" s="124" t="s">
        <v>620</v>
      </c>
      <c r="B96" s="124"/>
      <c r="C96" s="125" t="s">
        <v>714</v>
      </c>
      <c r="D96" s="186">
        <v>43235</v>
      </c>
      <c r="E96" s="120" t="s">
        <v>20</v>
      </c>
      <c r="F96" s="120">
        <v>10752</v>
      </c>
      <c r="G96" s="124"/>
      <c r="H96" s="128" t="s">
        <v>8444</v>
      </c>
      <c r="I96" s="124"/>
      <c r="J96" s="124"/>
      <c r="K96" s="124"/>
      <c r="L96" s="124"/>
      <c r="M96" s="193">
        <v>20137.810000000001</v>
      </c>
      <c r="N96" s="193">
        <v>0</v>
      </c>
      <c r="O96" s="193">
        <v>138145.38</v>
      </c>
      <c r="P96" s="193">
        <v>0</v>
      </c>
      <c r="Q96" s="124" t="s">
        <v>1314</v>
      </c>
    </row>
    <row r="97" spans="1:17" ht="51">
      <c r="A97" s="124" t="s">
        <v>619</v>
      </c>
      <c r="B97" s="124"/>
      <c r="C97" s="125" t="s">
        <v>713</v>
      </c>
      <c r="D97" s="186">
        <v>43235</v>
      </c>
      <c r="E97" s="120" t="s">
        <v>23</v>
      </c>
      <c r="F97" s="120">
        <v>17899</v>
      </c>
      <c r="G97" s="124"/>
      <c r="H97" s="128" t="s">
        <v>8445</v>
      </c>
      <c r="I97" s="124"/>
      <c r="J97" s="124"/>
      <c r="K97" s="124"/>
      <c r="L97" s="124"/>
      <c r="M97" s="193">
        <v>0</v>
      </c>
      <c r="N97" s="193">
        <v>0</v>
      </c>
      <c r="O97" s="193">
        <v>0</v>
      </c>
      <c r="P97" s="193">
        <v>0.01</v>
      </c>
      <c r="Q97" s="124" t="s">
        <v>1314</v>
      </c>
    </row>
    <row r="98" spans="1:17" ht="63.75">
      <c r="A98" s="124">
        <v>287</v>
      </c>
      <c r="B98" s="124"/>
      <c r="C98" s="125" t="s">
        <v>790</v>
      </c>
      <c r="D98" s="186">
        <v>43236</v>
      </c>
      <c r="E98" s="120" t="s">
        <v>6</v>
      </c>
      <c r="F98" s="120">
        <v>738495</v>
      </c>
      <c r="G98" s="124"/>
      <c r="H98" s="128" t="s">
        <v>8446</v>
      </c>
      <c r="I98" s="124"/>
      <c r="J98" s="124"/>
      <c r="K98" s="124"/>
      <c r="L98" s="124"/>
      <c r="M98" s="193">
        <v>0</v>
      </c>
      <c r="N98" s="193">
        <v>110334.8</v>
      </c>
      <c r="O98" s="193">
        <v>0</v>
      </c>
      <c r="P98" s="193">
        <v>756896.73</v>
      </c>
      <c r="Q98" s="124" t="s">
        <v>1314</v>
      </c>
    </row>
    <row r="99" spans="1:17" ht="63.75">
      <c r="A99" s="124">
        <v>287</v>
      </c>
      <c r="B99" s="124"/>
      <c r="C99" s="125" t="s">
        <v>790</v>
      </c>
      <c r="D99" s="186">
        <v>43236</v>
      </c>
      <c r="E99" s="120" t="s">
        <v>6</v>
      </c>
      <c r="F99" s="120">
        <v>738494</v>
      </c>
      <c r="G99" s="124"/>
      <c r="H99" s="128" t="s">
        <v>8447</v>
      </c>
      <c r="I99" s="124"/>
      <c r="J99" s="124"/>
      <c r="K99" s="124"/>
      <c r="L99" s="124"/>
      <c r="M99" s="193">
        <v>0</v>
      </c>
      <c r="N99" s="193">
        <v>441339.2</v>
      </c>
      <c r="O99" s="193">
        <v>0</v>
      </c>
      <c r="P99" s="193">
        <v>3027586.91</v>
      </c>
      <c r="Q99" s="124" t="s">
        <v>1314</v>
      </c>
    </row>
    <row r="100" spans="1:17" ht="51">
      <c r="A100" s="124">
        <v>513</v>
      </c>
      <c r="B100" s="124"/>
      <c r="C100" s="125" t="s">
        <v>201</v>
      </c>
      <c r="D100" s="186">
        <v>43236</v>
      </c>
      <c r="E100" s="120" t="s">
        <v>6</v>
      </c>
      <c r="F100" s="120">
        <v>75443</v>
      </c>
      <c r="G100" s="124"/>
      <c r="H100" s="128" t="s">
        <v>3016</v>
      </c>
      <c r="I100" s="124"/>
      <c r="J100" s="124"/>
      <c r="K100" s="124"/>
      <c r="L100" s="124"/>
      <c r="M100" s="193">
        <v>0</v>
      </c>
      <c r="N100" s="193">
        <v>422077.5</v>
      </c>
      <c r="O100" s="193">
        <v>0</v>
      </c>
      <c r="P100" s="193">
        <v>2895451.65</v>
      </c>
      <c r="Q100" s="124" t="s">
        <v>1314</v>
      </c>
    </row>
    <row r="101" spans="1:17" ht="63.75">
      <c r="A101" s="124">
        <v>287</v>
      </c>
      <c r="B101" s="124"/>
      <c r="C101" s="125" t="s">
        <v>790</v>
      </c>
      <c r="D101" s="186">
        <v>43237</v>
      </c>
      <c r="E101" s="120" t="s">
        <v>6</v>
      </c>
      <c r="F101" s="120">
        <v>738785</v>
      </c>
      <c r="G101" s="124"/>
      <c r="H101" s="128" t="s">
        <v>8448</v>
      </c>
      <c r="I101" s="124"/>
      <c r="J101" s="124"/>
      <c r="K101" s="124"/>
      <c r="L101" s="124"/>
      <c r="M101" s="193">
        <v>0</v>
      </c>
      <c r="N101" s="193">
        <v>4626025.33</v>
      </c>
      <c r="O101" s="193">
        <v>0</v>
      </c>
      <c r="P101" s="193">
        <v>31734533.760000002</v>
      </c>
      <c r="Q101" s="124" t="s">
        <v>1314</v>
      </c>
    </row>
    <row r="102" spans="1:17" ht="63.75">
      <c r="A102" s="124">
        <v>287</v>
      </c>
      <c r="B102" s="124"/>
      <c r="C102" s="125" t="s">
        <v>790</v>
      </c>
      <c r="D102" s="186">
        <v>43237</v>
      </c>
      <c r="E102" s="120" t="s">
        <v>6</v>
      </c>
      <c r="F102" s="120">
        <v>738786</v>
      </c>
      <c r="G102" s="124"/>
      <c r="H102" s="128" t="s">
        <v>8449</v>
      </c>
      <c r="I102" s="124"/>
      <c r="J102" s="124"/>
      <c r="K102" s="124"/>
      <c r="L102" s="124"/>
      <c r="M102" s="193">
        <v>0</v>
      </c>
      <c r="N102" s="193">
        <v>3000000</v>
      </c>
      <c r="O102" s="193">
        <v>0</v>
      </c>
      <c r="P102" s="193">
        <v>20580000</v>
      </c>
      <c r="Q102" s="124" t="s">
        <v>1314</v>
      </c>
    </row>
    <row r="103" spans="1:17" ht="63.75">
      <c r="A103" s="124">
        <v>287</v>
      </c>
      <c r="B103" s="124"/>
      <c r="C103" s="125" t="s">
        <v>790</v>
      </c>
      <c r="D103" s="186">
        <v>43238</v>
      </c>
      <c r="E103" s="120" t="s">
        <v>6</v>
      </c>
      <c r="F103" s="120">
        <v>740538</v>
      </c>
      <c r="G103" s="124"/>
      <c r="H103" s="128" t="s">
        <v>8450</v>
      </c>
      <c r="I103" s="124"/>
      <c r="J103" s="124"/>
      <c r="K103" s="124"/>
      <c r="L103" s="124"/>
      <c r="M103" s="193">
        <v>0</v>
      </c>
      <c r="N103" s="193">
        <v>1000000</v>
      </c>
      <c r="O103" s="193">
        <v>0</v>
      </c>
      <c r="P103" s="193">
        <v>6860000</v>
      </c>
      <c r="Q103" s="124" t="s">
        <v>1314</v>
      </c>
    </row>
    <row r="104" spans="1:17" ht="51">
      <c r="A104" s="124" t="s">
        <v>619</v>
      </c>
      <c r="B104" s="124"/>
      <c r="C104" s="125" t="s">
        <v>713</v>
      </c>
      <c r="D104" s="186">
        <v>43238</v>
      </c>
      <c r="E104" s="120" t="s">
        <v>23</v>
      </c>
      <c r="F104" s="120">
        <v>17911</v>
      </c>
      <c r="G104" s="124"/>
      <c r="H104" s="128" t="s">
        <v>8451</v>
      </c>
      <c r="I104" s="124"/>
      <c r="J104" s="124"/>
      <c r="K104" s="124"/>
      <c r="L104" s="124"/>
      <c r="M104" s="193">
        <v>0</v>
      </c>
      <c r="N104" s="193">
        <v>0</v>
      </c>
      <c r="O104" s="193">
        <v>0</v>
      </c>
      <c r="P104" s="193">
        <v>0.01</v>
      </c>
      <c r="Q104" s="124" t="s">
        <v>1314</v>
      </c>
    </row>
    <row r="105" spans="1:17" ht="51">
      <c r="A105" s="124" t="s">
        <v>619</v>
      </c>
      <c r="B105" s="124"/>
      <c r="C105" s="125" t="s">
        <v>713</v>
      </c>
      <c r="D105" s="186">
        <v>43241</v>
      </c>
      <c r="E105" s="120" t="s">
        <v>23</v>
      </c>
      <c r="F105" s="120">
        <v>17916</v>
      </c>
      <c r="G105" s="124"/>
      <c r="H105" s="128" t="s">
        <v>8452</v>
      </c>
      <c r="I105" s="124"/>
      <c r="J105" s="124"/>
      <c r="K105" s="124"/>
      <c r="L105" s="124"/>
      <c r="M105" s="193">
        <v>0</v>
      </c>
      <c r="N105" s="193">
        <v>0</v>
      </c>
      <c r="O105" s="193">
        <v>0</v>
      </c>
      <c r="P105" s="193">
        <v>0.01</v>
      </c>
      <c r="Q105" s="124" t="s">
        <v>1314</v>
      </c>
    </row>
    <row r="106" spans="1:17" ht="51">
      <c r="A106" s="124">
        <v>513</v>
      </c>
      <c r="B106" s="124"/>
      <c r="C106" s="125" t="s">
        <v>201</v>
      </c>
      <c r="D106" s="186">
        <v>43242</v>
      </c>
      <c r="E106" s="120" t="s">
        <v>6</v>
      </c>
      <c r="F106" s="120">
        <v>75521</v>
      </c>
      <c r="G106" s="124"/>
      <c r="H106" s="128" t="s">
        <v>3016</v>
      </c>
      <c r="I106" s="124"/>
      <c r="J106" s="124"/>
      <c r="K106" s="124"/>
      <c r="L106" s="124"/>
      <c r="M106" s="193">
        <v>0</v>
      </c>
      <c r="N106" s="193">
        <v>211547</v>
      </c>
      <c r="O106" s="193">
        <v>0</v>
      </c>
      <c r="P106" s="193">
        <v>1451212.42</v>
      </c>
      <c r="Q106" s="124" t="s">
        <v>1314</v>
      </c>
    </row>
    <row r="107" spans="1:17" ht="51">
      <c r="A107" s="124" t="s">
        <v>619</v>
      </c>
      <c r="B107" s="124"/>
      <c r="C107" s="125" t="s">
        <v>713</v>
      </c>
      <c r="D107" s="186">
        <v>43242</v>
      </c>
      <c r="E107" s="120" t="s">
        <v>23</v>
      </c>
      <c r="F107" s="120">
        <v>17920</v>
      </c>
      <c r="G107" s="124"/>
      <c r="H107" s="128" t="s">
        <v>8453</v>
      </c>
      <c r="I107" s="124"/>
      <c r="J107" s="124"/>
      <c r="K107" s="124"/>
      <c r="L107" s="124"/>
      <c r="M107" s="193">
        <v>0</v>
      </c>
      <c r="N107" s="193">
        <v>0</v>
      </c>
      <c r="O107" s="193">
        <v>0</v>
      </c>
      <c r="P107" s="193">
        <v>0.01</v>
      </c>
      <c r="Q107" s="124" t="s">
        <v>1314</v>
      </c>
    </row>
    <row r="108" spans="1:17" ht="51">
      <c r="A108" s="124">
        <v>513</v>
      </c>
      <c r="B108" s="124"/>
      <c r="C108" s="125" t="s">
        <v>201</v>
      </c>
      <c r="D108" s="186">
        <v>43245</v>
      </c>
      <c r="E108" s="120" t="s">
        <v>6</v>
      </c>
      <c r="F108" s="120">
        <v>75577</v>
      </c>
      <c r="G108" s="124"/>
      <c r="H108" s="128" t="s">
        <v>3016</v>
      </c>
      <c r="I108" s="124"/>
      <c r="J108" s="124"/>
      <c r="K108" s="124"/>
      <c r="L108" s="124"/>
      <c r="M108" s="193">
        <v>0</v>
      </c>
      <c r="N108" s="193">
        <v>347245</v>
      </c>
      <c r="O108" s="193">
        <v>0</v>
      </c>
      <c r="P108" s="193">
        <v>2382100.7000000002</v>
      </c>
      <c r="Q108" s="124" t="s">
        <v>1314</v>
      </c>
    </row>
    <row r="109" spans="1:17" ht="51">
      <c r="A109" s="124" t="s">
        <v>619</v>
      </c>
      <c r="B109" s="124"/>
      <c r="C109" s="125" t="s">
        <v>713</v>
      </c>
      <c r="D109" s="186">
        <v>43245</v>
      </c>
      <c r="E109" s="120" t="s">
        <v>23</v>
      </c>
      <c r="F109" s="120">
        <v>17932</v>
      </c>
      <c r="G109" s="124"/>
      <c r="H109" s="128" t="s">
        <v>8454</v>
      </c>
      <c r="I109" s="124"/>
      <c r="J109" s="124"/>
      <c r="K109" s="124"/>
      <c r="L109" s="124"/>
      <c r="M109" s="193">
        <v>0</v>
      </c>
      <c r="N109" s="193">
        <v>0</v>
      </c>
      <c r="O109" s="193">
        <v>0</v>
      </c>
      <c r="P109" s="193">
        <v>0.02</v>
      </c>
      <c r="Q109" s="124" t="s">
        <v>1314</v>
      </c>
    </row>
    <row r="110" spans="1:17" ht="51">
      <c r="A110" s="124" t="s">
        <v>619</v>
      </c>
      <c r="B110" s="124"/>
      <c r="C110" s="125" t="s">
        <v>713</v>
      </c>
      <c r="D110" s="186">
        <v>43248</v>
      </c>
      <c r="E110" s="120" t="s">
        <v>23</v>
      </c>
      <c r="F110" s="120">
        <v>17936</v>
      </c>
      <c r="G110" s="124"/>
      <c r="H110" s="128" t="s">
        <v>8455</v>
      </c>
      <c r="I110" s="124"/>
      <c r="J110" s="124"/>
      <c r="K110" s="124"/>
      <c r="L110" s="124"/>
      <c r="M110" s="193">
        <v>0</v>
      </c>
      <c r="N110" s="193">
        <v>0</v>
      </c>
      <c r="O110" s="193">
        <v>0</v>
      </c>
      <c r="P110" s="193">
        <v>0.01</v>
      </c>
      <c r="Q110" s="124" t="s">
        <v>1314</v>
      </c>
    </row>
    <row r="111" spans="1:17" ht="51">
      <c r="A111" s="124" t="s">
        <v>619</v>
      </c>
      <c r="B111" s="124"/>
      <c r="C111" s="125" t="s">
        <v>713</v>
      </c>
      <c r="D111" s="186">
        <v>43250</v>
      </c>
      <c r="E111" s="120" t="s">
        <v>23</v>
      </c>
      <c r="F111" s="120">
        <v>17944</v>
      </c>
      <c r="G111" s="124"/>
      <c r="H111" s="128" t="s">
        <v>8456</v>
      </c>
      <c r="I111" s="124"/>
      <c r="J111" s="124"/>
      <c r="K111" s="124"/>
      <c r="L111" s="124"/>
      <c r="M111" s="193">
        <v>0</v>
      </c>
      <c r="N111" s="193">
        <v>0</v>
      </c>
      <c r="O111" s="193">
        <v>0.02</v>
      </c>
      <c r="P111" s="193">
        <v>0</v>
      </c>
      <c r="Q111" s="124" t="s">
        <v>1314</v>
      </c>
    </row>
    <row r="112" spans="1:17" ht="102">
      <c r="A112" s="124" t="s">
        <v>619</v>
      </c>
      <c r="B112" s="124"/>
      <c r="C112" s="125" t="s">
        <v>713</v>
      </c>
      <c r="D112" s="186">
        <v>43252</v>
      </c>
      <c r="E112" s="120" t="s">
        <v>6</v>
      </c>
      <c r="F112" s="120">
        <v>750370</v>
      </c>
      <c r="G112" s="124"/>
      <c r="H112" s="128" t="s">
        <v>11997</v>
      </c>
      <c r="I112" s="124"/>
      <c r="J112" s="124"/>
      <c r="K112" s="124"/>
      <c r="L112" s="124"/>
      <c r="M112" s="193">
        <v>0</v>
      </c>
      <c r="N112" s="193">
        <v>239.27</v>
      </c>
      <c r="O112" s="193">
        <v>0</v>
      </c>
      <c r="P112" s="193">
        <v>1641.39</v>
      </c>
      <c r="Q112" s="124" t="s">
        <v>1314</v>
      </c>
    </row>
    <row r="113" spans="1:17" ht="89.25">
      <c r="A113" s="124" t="s">
        <v>619</v>
      </c>
      <c r="B113" s="124"/>
      <c r="C113" s="125" t="s">
        <v>713</v>
      </c>
      <c r="D113" s="186">
        <v>43252</v>
      </c>
      <c r="E113" s="120" t="s">
        <v>6</v>
      </c>
      <c r="F113" s="120">
        <v>750373</v>
      </c>
      <c r="G113" s="124"/>
      <c r="H113" s="128" t="s">
        <v>11998</v>
      </c>
      <c r="I113" s="124"/>
      <c r="J113" s="124"/>
      <c r="K113" s="124"/>
      <c r="L113" s="124"/>
      <c r="M113" s="193">
        <v>0</v>
      </c>
      <c r="N113" s="193">
        <v>6.52</v>
      </c>
      <c r="O113" s="193">
        <v>0</v>
      </c>
      <c r="P113" s="193">
        <v>44.73</v>
      </c>
      <c r="Q113" s="124" t="s">
        <v>1314</v>
      </c>
    </row>
    <row r="114" spans="1:17" ht="102">
      <c r="A114" s="124" t="s">
        <v>619</v>
      </c>
      <c r="B114" s="124"/>
      <c r="C114" s="125" t="s">
        <v>713</v>
      </c>
      <c r="D114" s="186">
        <v>43252</v>
      </c>
      <c r="E114" s="120" t="s">
        <v>6</v>
      </c>
      <c r="F114" s="120">
        <v>750406</v>
      </c>
      <c r="G114" s="124"/>
      <c r="H114" s="128" t="s">
        <v>11999</v>
      </c>
      <c r="I114" s="124"/>
      <c r="J114" s="124"/>
      <c r="K114" s="124"/>
      <c r="L114" s="124"/>
      <c r="M114" s="193">
        <v>0</v>
      </c>
      <c r="N114" s="193">
        <v>173.38</v>
      </c>
      <c r="O114" s="193">
        <v>0</v>
      </c>
      <c r="P114" s="193">
        <v>1189.3900000000001</v>
      </c>
      <c r="Q114" s="124" t="s">
        <v>1314</v>
      </c>
    </row>
    <row r="115" spans="1:17" ht="51">
      <c r="A115" s="124" t="s">
        <v>620</v>
      </c>
      <c r="B115" s="124"/>
      <c r="C115" s="125" t="s">
        <v>714</v>
      </c>
      <c r="D115" s="186">
        <v>43252</v>
      </c>
      <c r="E115" s="120" t="s">
        <v>20</v>
      </c>
      <c r="F115" s="120">
        <v>10821</v>
      </c>
      <c r="G115" s="124"/>
      <c r="H115" s="128" t="s">
        <v>12000</v>
      </c>
      <c r="I115" s="124"/>
      <c r="J115" s="124"/>
      <c r="K115" s="124"/>
      <c r="L115" s="124"/>
      <c r="M115" s="193">
        <v>196306.46</v>
      </c>
      <c r="N115" s="193">
        <v>0</v>
      </c>
      <c r="O115" s="193">
        <v>1346662.32</v>
      </c>
      <c r="P115" s="193">
        <v>0</v>
      </c>
      <c r="Q115" s="124" t="s">
        <v>1314</v>
      </c>
    </row>
    <row r="116" spans="1:17" ht="76.5">
      <c r="A116" s="124">
        <v>291</v>
      </c>
      <c r="B116" s="124"/>
      <c r="C116" s="125" t="s">
        <v>794</v>
      </c>
      <c r="D116" s="186">
        <v>43255</v>
      </c>
      <c r="E116" s="120" t="s">
        <v>6</v>
      </c>
      <c r="F116" s="120">
        <v>982287</v>
      </c>
      <c r="G116" s="124"/>
      <c r="H116" s="128" t="s">
        <v>12001</v>
      </c>
      <c r="I116" s="124"/>
      <c r="J116" s="124"/>
      <c r="K116" s="124"/>
      <c r="L116" s="124"/>
      <c r="M116" s="193">
        <v>0</v>
      </c>
      <c r="N116" s="193">
        <v>403306.81</v>
      </c>
      <c r="O116" s="193">
        <v>0</v>
      </c>
      <c r="P116" s="193">
        <v>2766684.72</v>
      </c>
      <c r="Q116" s="124" t="s">
        <v>1314</v>
      </c>
    </row>
    <row r="117" spans="1:17" ht="76.5">
      <c r="A117" s="124">
        <v>287</v>
      </c>
      <c r="B117" s="124"/>
      <c r="C117" s="125" t="s">
        <v>790</v>
      </c>
      <c r="D117" s="186">
        <v>43256</v>
      </c>
      <c r="E117" s="120" t="s">
        <v>6</v>
      </c>
      <c r="F117" s="120">
        <v>753103</v>
      </c>
      <c r="G117" s="124"/>
      <c r="H117" s="128" t="s">
        <v>12002</v>
      </c>
      <c r="I117" s="124"/>
      <c r="J117" s="124"/>
      <c r="K117" s="124"/>
      <c r="L117" s="124"/>
      <c r="M117" s="193">
        <v>0</v>
      </c>
      <c r="N117" s="193">
        <v>2303154.35</v>
      </c>
      <c r="O117" s="193">
        <v>0</v>
      </c>
      <c r="P117" s="193">
        <v>15799638.84</v>
      </c>
      <c r="Q117" s="124" t="s">
        <v>1314</v>
      </c>
    </row>
    <row r="118" spans="1:17" ht="51">
      <c r="A118" s="124" t="s">
        <v>619</v>
      </c>
      <c r="B118" s="124"/>
      <c r="C118" s="125" t="s">
        <v>713</v>
      </c>
      <c r="D118" s="186">
        <v>43256</v>
      </c>
      <c r="E118" s="120" t="s">
        <v>23</v>
      </c>
      <c r="F118" s="120">
        <v>17956</v>
      </c>
      <c r="G118" s="124"/>
      <c r="H118" s="128" t="s">
        <v>12003</v>
      </c>
      <c r="I118" s="124"/>
      <c r="J118" s="124"/>
      <c r="K118" s="124"/>
      <c r="L118" s="124"/>
      <c r="M118" s="193">
        <v>0</v>
      </c>
      <c r="N118" s="193">
        <v>0</v>
      </c>
      <c r="O118" s="193">
        <v>0.04</v>
      </c>
      <c r="P118" s="193">
        <v>0</v>
      </c>
      <c r="Q118" s="124" t="s">
        <v>1314</v>
      </c>
    </row>
    <row r="119" spans="1:17" ht="51">
      <c r="A119" s="124">
        <v>287</v>
      </c>
      <c r="B119" s="124"/>
      <c r="C119" s="125" t="s">
        <v>790</v>
      </c>
      <c r="D119" s="186">
        <v>43257</v>
      </c>
      <c r="E119" s="120" t="s">
        <v>6</v>
      </c>
      <c r="F119" s="120">
        <v>753442</v>
      </c>
      <c r="G119" s="124"/>
      <c r="H119" s="128" t="s">
        <v>12004</v>
      </c>
      <c r="I119" s="124"/>
      <c r="J119" s="124"/>
      <c r="K119" s="124"/>
      <c r="L119" s="124"/>
      <c r="M119" s="193">
        <v>0</v>
      </c>
      <c r="N119" s="193">
        <v>2000000</v>
      </c>
      <c r="O119" s="193">
        <v>0</v>
      </c>
      <c r="P119" s="193">
        <v>13720000</v>
      </c>
      <c r="Q119" s="124" t="s">
        <v>1314</v>
      </c>
    </row>
    <row r="120" spans="1:17" ht="63.75">
      <c r="A120" s="124">
        <v>86</v>
      </c>
      <c r="B120" s="124"/>
      <c r="C120" s="125" t="s">
        <v>710</v>
      </c>
      <c r="D120" s="186">
        <v>43257</v>
      </c>
      <c r="E120" s="120" t="s">
        <v>6</v>
      </c>
      <c r="F120" s="120">
        <v>753511</v>
      </c>
      <c r="G120" s="124"/>
      <c r="H120" s="128" t="s">
        <v>12005</v>
      </c>
      <c r="I120" s="124"/>
      <c r="J120" s="124"/>
      <c r="K120" s="124"/>
      <c r="L120" s="124"/>
      <c r="M120" s="193">
        <v>0</v>
      </c>
      <c r="N120" s="193">
        <v>700000</v>
      </c>
      <c r="O120" s="193">
        <v>0</v>
      </c>
      <c r="P120" s="193">
        <v>4802000</v>
      </c>
      <c r="Q120" s="124" t="s">
        <v>1314</v>
      </c>
    </row>
    <row r="121" spans="1:17" ht="63.75">
      <c r="A121" s="124">
        <v>86</v>
      </c>
      <c r="B121" s="124"/>
      <c r="C121" s="125" t="s">
        <v>710</v>
      </c>
      <c r="D121" s="186">
        <v>43257</v>
      </c>
      <c r="E121" s="120" t="s">
        <v>11</v>
      </c>
      <c r="F121" s="120">
        <v>753511</v>
      </c>
      <c r="G121" s="124"/>
      <c r="H121" s="128" t="s">
        <v>12006</v>
      </c>
      <c r="I121" s="124"/>
      <c r="J121" s="124"/>
      <c r="K121" s="124"/>
      <c r="L121" s="124"/>
      <c r="M121" s="193">
        <v>7.29</v>
      </c>
      <c r="N121" s="193">
        <v>0</v>
      </c>
      <c r="O121" s="193">
        <v>50.01</v>
      </c>
      <c r="P121" s="193">
        <v>0</v>
      </c>
      <c r="Q121" s="124" t="s">
        <v>1314</v>
      </c>
    </row>
    <row r="122" spans="1:17" ht="51">
      <c r="A122" s="124" t="s">
        <v>619</v>
      </c>
      <c r="B122" s="124"/>
      <c r="C122" s="125" t="s">
        <v>713</v>
      </c>
      <c r="D122" s="186">
        <v>43257</v>
      </c>
      <c r="E122" s="120" t="s">
        <v>23</v>
      </c>
      <c r="F122" s="120">
        <v>17960</v>
      </c>
      <c r="G122" s="124"/>
      <c r="H122" s="128" t="s">
        <v>12007</v>
      </c>
      <c r="I122" s="124"/>
      <c r="J122" s="124"/>
      <c r="K122" s="124"/>
      <c r="L122" s="124"/>
      <c r="M122" s="193">
        <v>0</v>
      </c>
      <c r="N122" s="193">
        <v>0</v>
      </c>
      <c r="O122" s="193">
        <v>0</v>
      </c>
      <c r="P122" s="193">
        <v>0.01</v>
      </c>
      <c r="Q122" s="124" t="s">
        <v>1314</v>
      </c>
    </row>
    <row r="123" spans="1:17" ht="63.75">
      <c r="A123" s="124" t="s">
        <v>619</v>
      </c>
      <c r="B123" s="124"/>
      <c r="C123" s="125" t="s">
        <v>713</v>
      </c>
      <c r="D123" s="186">
        <v>43258</v>
      </c>
      <c r="E123" s="120" t="s">
        <v>13</v>
      </c>
      <c r="F123" s="120">
        <v>923735</v>
      </c>
      <c r="G123" s="124"/>
      <c r="H123" s="128" t="s">
        <v>12008</v>
      </c>
      <c r="I123" s="124"/>
      <c r="J123" s="124"/>
      <c r="K123" s="124"/>
      <c r="L123" s="124"/>
      <c r="M123" s="193">
        <v>29.43</v>
      </c>
      <c r="N123" s="193">
        <v>0</v>
      </c>
      <c r="O123" s="193">
        <v>201.89</v>
      </c>
      <c r="P123" s="193">
        <v>0</v>
      </c>
      <c r="Q123" s="124" t="s">
        <v>1314</v>
      </c>
    </row>
    <row r="124" spans="1:17" ht="51">
      <c r="A124" s="124">
        <v>513</v>
      </c>
      <c r="B124" s="124"/>
      <c r="C124" s="125" t="s">
        <v>201</v>
      </c>
      <c r="D124" s="186">
        <v>43258</v>
      </c>
      <c r="E124" s="120" t="s">
        <v>6</v>
      </c>
      <c r="F124" s="120">
        <v>75723</v>
      </c>
      <c r="G124" s="124"/>
      <c r="H124" s="128" t="s">
        <v>3016</v>
      </c>
      <c r="I124" s="124"/>
      <c r="J124" s="124"/>
      <c r="K124" s="124"/>
      <c r="L124" s="124"/>
      <c r="M124" s="193">
        <v>0</v>
      </c>
      <c r="N124" s="193">
        <v>628591.77</v>
      </c>
      <c r="O124" s="193">
        <v>0</v>
      </c>
      <c r="P124" s="193">
        <v>4312139.54</v>
      </c>
      <c r="Q124" s="124" t="s">
        <v>1314</v>
      </c>
    </row>
    <row r="125" spans="1:17" ht="51">
      <c r="A125" s="124" t="s">
        <v>619</v>
      </c>
      <c r="B125" s="124"/>
      <c r="C125" s="125" t="s">
        <v>713</v>
      </c>
      <c r="D125" s="186">
        <v>43258</v>
      </c>
      <c r="E125" s="120" t="s">
        <v>23</v>
      </c>
      <c r="F125" s="120">
        <v>17964</v>
      </c>
      <c r="G125" s="124"/>
      <c r="H125" s="128" t="s">
        <v>12009</v>
      </c>
      <c r="I125" s="124"/>
      <c r="J125" s="124"/>
      <c r="K125" s="124"/>
      <c r="L125" s="124"/>
      <c r="M125" s="193">
        <v>0</v>
      </c>
      <c r="N125" s="193">
        <v>0</v>
      </c>
      <c r="O125" s="193">
        <v>0.01</v>
      </c>
      <c r="P125" s="193">
        <v>0</v>
      </c>
      <c r="Q125" s="124" t="s">
        <v>1314</v>
      </c>
    </row>
    <row r="126" spans="1:17" ht="51">
      <c r="A126" s="124">
        <v>513</v>
      </c>
      <c r="B126" s="124"/>
      <c r="C126" s="125" t="s">
        <v>201</v>
      </c>
      <c r="D126" s="186">
        <v>43259</v>
      </c>
      <c r="E126" s="120" t="s">
        <v>6</v>
      </c>
      <c r="F126" s="120">
        <v>75739</v>
      </c>
      <c r="G126" s="124"/>
      <c r="H126" s="128" t="s">
        <v>3016</v>
      </c>
      <c r="I126" s="124"/>
      <c r="J126" s="124"/>
      <c r="K126" s="124"/>
      <c r="L126" s="124"/>
      <c r="M126" s="193">
        <v>0</v>
      </c>
      <c r="N126" s="193">
        <v>469160</v>
      </c>
      <c r="O126" s="193">
        <v>0</v>
      </c>
      <c r="P126" s="193">
        <v>3218437.6</v>
      </c>
      <c r="Q126" s="124" t="s">
        <v>1314</v>
      </c>
    </row>
    <row r="127" spans="1:17" ht="51">
      <c r="A127" s="124" t="s">
        <v>619</v>
      </c>
      <c r="B127" s="124"/>
      <c r="C127" s="125" t="s">
        <v>713</v>
      </c>
      <c r="D127" s="186">
        <v>43259</v>
      </c>
      <c r="E127" s="120" t="s">
        <v>23</v>
      </c>
      <c r="F127" s="120">
        <v>17968</v>
      </c>
      <c r="G127" s="124"/>
      <c r="H127" s="128" t="s">
        <v>12010</v>
      </c>
      <c r="I127" s="124"/>
      <c r="J127" s="124"/>
      <c r="K127" s="124"/>
      <c r="L127" s="124"/>
      <c r="M127" s="193">
        <v>0</v>
      </c>
      <c r="N127" s="193">
        <v>0</v>
      </c>
      <c r="O127" s="193">
        <v>0</v>
      </c>
      <c r="P127" s="193">
        <v>0.01</v>
      </c>
      <c r="Q127" s="124" t="s">
        <v>1314</v>
      </c>
    </row>
    <row r="128" spans="1:17" ht="63.75">
      <c r="A128" s="124">
        <v>66</v>
      </c>
      <c r="B128" s="124"/>
      <c r="C128" s="125" t="s">
        <v>704</v>
      </c>
      <c r="D128" s="186">
        <v>43262</v>
      </c>
      <c r="E128" s="120" t="s">
        <v>6</v>
      </c>
      <c r="F128" s="120">
        <v>757918</v>
      </c>
      <c r="G128" s="124"/>
      <c r="H128" s="128" t="s">
        <v>12011</v>
      </c>
      <c r="I128" s="124"/>
      <c r="J128" s="124"/>
      <c r="K128" s="124"/>
      <c r="L128" s="124"/>
      <c r="M128" s="193">
        <v>0</v>
      </c>
      <c r="N128" s="193">
        <v>400000</v>
      </c>
      <c r="O128" s="193">
        <v>0</v>
      </c>
      <c r="P128" s="193">
        <v>2744000</v>
      </c>
      <c r="Q128" s="124" t="s">
        <v>1314</v>
      </c>
    </row>
    <row r="129" spans="1:17" ht="51">
      <c r="A129" s="124" t="s">
        <v>619</v>
      </c>
      <c r="B129" s="124"/>
      <c r="C129" s="125" t="s">
        <v>713</v>
      </c>
      <c r="D129" s="186">
        <v>43262</v>
      </c>
      <c r="E129" s="120" t="s">
        <v>23</v>
      </c>
      <c r="F129" s="120">
        <v>17972</v>
      </c>
      <c r="G129" s="124"/>
      <c r="H129" s="128" t="s">
        <v>12012</v>
      </c>
      <c r="I129" s="124"/>
      <c r="J129" s="124"/>
      <c r="K129" s="124"/>
      <c r="L129" s="124"/>
      <c r="M129" s="193">
        <v>0</v>
      </c>
      <c r="N129" s="193">
        <v>0</v>
      </c>
      <c r="O129" s="193">
        <v>0.02</v>
      </c>
      <c r="P129" s="193">
        <v>0</v>
      </c>
      <c r="Q129" s="124" t="s">
        <v>1314</v>
      </c>
    </row>
    <row r="130" spans="1:17" ht="51">
      <c r="A130" s="124">
        <v>513</v>
      </c>
      <c r="B130" s="124"/>
      <c r="C130" s="125" t="s">
        <v>201</v>
      </c>
      <c r="D130" s="186">
        <v>43263</v>
      </c>
      <c r="E130" s="120" t="s">
        <v>6</v>
      </c>
      <c r="F130" s="120">
        <v>75773</v>
      </c>
      <c r="G130" s="124"/>
      <c r="H130" s="128" t="s">
        <v>3016</v>
      </c>
      <c r="I130" s="124"/>
      <c r="J130" s="124"/>
      <c r="K130" s="124"/>
      <c r="L130" s="124"/>
      <c r="M130" s="193">
        <v>0</v>
      </c>
      <c r="N130" s="193">
        <v>374745</v>
      </c>
      <c r="O130" s="193">
        <v>0</v>
      </c>
      <c r="P130" s="193">
        <v>2570750.7000000002</v>
      </c>
      <c r="Q130" s="124" t="s">
        <v>1314</v>
      </c>
    </row>
    <row r="131" spans="1:17" ht="51">
      <c r="A131" s="124" t="s">
        <v>619</v>
      </c>
      <c r="B131" s="124"/>
      <c r="C131" s="125" t="s">
        <v>713</v>
      </c>
      <c r="D131" s="186">
        <v>43263</v>
      </c>
      <c r="E131" s="120" t="s">
        <v>23</v>
      </c>
      <c r="F131" s="120">
        <v>17976</v>
      </c>
      <c r="G131" s="124"/>
      <c r="H131" s="128" t="s">
        <v>12013</v>
      </c>
      <c r="I131" s="124"/>
      <c r="J131" s="124"/>
      <c r="K131" s="124"/>
      <c r="L131" s="124"/>
      <c r="M131" s="193">
        <v>0</v>
      </c>
      <c r="N131" s="193">
        <v>0</v>
      </c>
      <c r="O131" s="193">
        <v>0</v>
      </c>
      <c r="P131" s="193">
        <v>0.03</v>
      </c>
      <c r="Q131" s="124" t="s">
        <v>1314</v>
      </c>
    </row>
    <row r="132" spans="1:17" ht="51">
      <c r="A132" s="124" t="s">
        <v>620</v>
      </c>
      <c r="B132" s="124"/>
      <c r="C132" s="125" t="s">
        <v>714</v>
      </c>
      <c r="D132" s="186">
        <v>43266</v>
      </c>
      <c r="E132" s="120" t="s">
        <v>20</v>
      </c>
      <c r="F132" s="120">
        <v>10909</v>
      </c>
      <c r="G132" s="124"/>
      <c r="H132" s="128" t="s">
        <v>12014</v>
      </c>
      <c r="I132" s="124"/>
      <c r="J132" s="124"/>
      <c r="K132" s="124"/>
      <c r="L132" s="124"/>
      <c r="M132" s="193">
        <v>13579.64</v>
      </c>
      <c r="N132" s="193">
        <v>0</v>
      </c>
      <c r="O132" s="193">
        <v>93156.33</v>
      </c>
      <c r="P132" s="193">
        <v>0</v>
      </c>
      <c r="Q132" s="124" t="s">
        <v>1314</v>
      </c>
    </row>
    <row r="133" spans="1:17" ht="51">
      <c r="A133" s="124">
        <v>513</v>
      </c>
      <c r="B133" s="124"/>
      <c r="C133" s="125" t="s">
        <v>201</v>
      </c>
      <c r="D133" s="186">
        <v>43266</v>
      </c>
      <c r="E133" s="120" t="s">
        <v>6</v>
      </c>
      <c r="F133" s="120">
        <v>75824</v>
      </c>
      <c r="G133" s="124"/>
      <c r="H133" s="128" t="s">
        <v>3016</v>
      </c>
      <c r="I133" s="124"/>
      <c r="J133" s="124"/>
      <c r="K133" s="124"/>
      <c r="L133" s="124"/>
      <c r="M133" s="193">
        <v>0</v>
      </c>
      <c r="N133" s="193">
        <v>57582.5</v>
      </c>
      <c r="O133" s="193">
        <v>0</v>
      </c>
      <c r="P133" s="193">
        <v>395015.95</v>
      </c>
      <c r="Q133" s="124" t="s">
        <v>1314</v>
      </c>
    </row>
    <row r="134" spans="1:17" ht="51">
      <c r="A134" s="124" t="s">
        <v>619</v>
      </c>
      <c r="B134" s="124"/>
      <c r="C134" s="125" t="s">
        <v>713</v>
      </c>
      <c r="D134" s="186">
        <v>43266</v>
      </c>
      <c r="E134" s="120" t="s">
        <v>23</v>
      </c>
      <c r="F134" s="120">
        <v>17988</v>
      </c>
      <c r="G134" s="124"/>
      <c r="H134" s="128" t="s">
        <v>12015</v>
      </c>
      <c r="I134" s="124"/>
      <c r="J134" s="124"/>
      <c r="K134" s="124"/>
      <c r="L134" s="124"/>
      <c r="M134" s="193">
        <v>0</v>
      </c>
      <c r="N134" s="193">
        <v>0</v>
      </c>
      <c r="O134" s="193">
        <v>0.01</v>
      </c>
      <c r="P134" s="193">
        <v>0</v>
      </c>
      <c r="Q134" s="124" t="s">
        <v>1314</v>
      </c>
    </row>
    <row r="135" spans="1:17" ht="51">
      <c r="A135" s="124">
        <v>513</v>
      </c>
      <c r="B135" s="124"/>
      <c r="C135" s="125" t="s">
        <v>201</v>
      </c>
      <c r="D135" s="186">
        <v>43269</v>
      </c>
      <c r="E135" s="120" t="s">
        <v>6</v>
      </c>
      <c r="F135" s="120">
        <v>75845</v>
      </c>
      <c r="G135" s="124"/>
      <c r="H135" s="128" t="s">
        <v>3016</v>
      </c>
      <c r="I135" s="124"/>
      <c r="J135" s="124"/>
      <c r="K135" s="124"/>
      <c r="L135" s="124"/>
      <c r="M135" s="193">
        <v>0</v>
      </c>
      <c r="N135" s="193">
        <v>240611.58</v>
      </c>
      <c r="O135" s="193">
        <v>0</v>
      </c>
      <c r="P135" s="193">
        <v>1650595.44</v>
      </c>
      <c r="Q135" s="124" t="s">
        <v>1314</v>
      </c>
    </row>
    <row r="136" spans="1:17" ht="51">
      <c r="A136" s="124" t="s">
        <v>619</v>
      </c>
      <c r="B136" s="124"/>
      <c r="C136" s="125" t="s">
        <v>713</v>
      </c>
      <c r="D136" s="186">
        <v>43269</v>
      </c>
      <c r="E136" s="120" t="s">
        <v>23</v>
      </c>
      <c r="F136" s="120">
        <v>17993</v>
      </c>
      <c r="G136" s="124"/>
      <c r="H136" s="128" t="s">
        <v>12016</v>
      </c>
      <c r="I136" s="124"/>
      <c r="J136" s="124"/>
      <c r="K136" s="124"/>
      <c r="L136" s="124"/>
      <c r="M136" s="193">
        <v>0</v>
      </c>
      <c r="N136" s="193">
        <v>0</v>
      </c>
      <c r="O136" s="193">
        <v>0.01</v>
      </c>
      <c r="P136" s="193">
        <v>0</v>
      </c>
      <c r="Q136" s="124" t="s">
        <v>1314</v>
      </c>
    </row>
    <row r="137" spans="1:17" ht="63.75">
      <c r="A137" s="124">
        <v>287</v>
      </c>
      <c r="B137" s="124"/>
      <c r="C137" s="125" t="s">
        <v>790</v>
      </c>
      <c r="D137" s="186">
        <v>43270</v>
      </c>
      <c r="E137" s="120" t="s">
        <v>6</v>
      </c>
      <c r="F137" s="120">
        <v>764238</v>
      </c>
      <c r="G137" s="124"/>
      <c r="H137" s="128" t="s">
        <v>12017</v>
      </c>
      <c r="I137" s="124"/>
      <c r="J137" s="124"/>
      <c r="K137" s="124"/>
      <c r="L137" s="124"/>
      <c r="M137" s="193">
        <v>0</v>
      </c>
      <c r="N137" s="193">
        <v>2890000</v>
      </c>
      <c r="O137" s="193">
        <v>0</v>
      </c>
      <c r="P137" s="193">
        <v>19825400</v>
      </c>
      <c r="Q137" s="124" t="s">
        <v>1314</v>
      </c>
    </row>
    <row r="138" spans="1:17" ht="51">
      <c r="A138" s="124">
        <v>513</v>
      </c>
      <c r="B138" s="124"/>
      <c r="C138" s="125" t="s">
        <v>201</v>
      </c>
      <c r="D138" s="186">
        <v>43270</v>
      </c>
      <c r="E138" s="120" t="s">
        <v>6</v>
      </c>
      <c r="F138" s="120">
        <v>75864</v>
      </c>
      <c r="G138" s="124"/>
      <c r="H138" s="128" t="s">
        <v>3016</v>
      </c>
      <c r="I138" s="124"/>
      <c r="J138" s="124"/>
      <c r="K138" s="124"/>
      <c r="L138" s="124"/>
      <c r="M138" s="193">
        <v>0</v>
      </c>
      <c r="N138" s="193">
        <v>309162.5</v>
      </c>
      <c r="O138" s="193">
        <v>0</v>
      </c>
      <c r="P138" s="193">
        <v>2120854.75</v>
      </c>
      <c r="Q138" s="124" t="s">
        <v>1314</v>
      </c>
    </row>
    <row r="139" spans="1:17" ht="51">
      <c r="A139" s="124" t="s">
        <v>619</v>
      </c>
      <c r="B139" s="124"/>
      <c r="C139" s="125" t="s">
        <v>713</v>
      </c>
      <c r="D139" s="186">
        <v>43270</v>
      </c>
      <c r="E139" s="120" t="s">
        <v>23</v>
      </c>
      <c r="F139" s="120">
        <v>17997</v>
      </c>
      <c r="G139" s="124"/>
      <c r="H139" s="128" t="s">
        <v>12018</v>
      </c>
      <c r="I139" s="124"/>
      <c r="J139" s="124"/>
      <c r="K139" s="124"/>
      <c r="L139" s="124"/>
      <c r="M139" s="193">
        <v>0</v>
      </c>
      <c r="N139" s="193">
        <v>0</v>
      </c>
      <c r="O139" s="193">
        <v>0</v>
      </c>
      <c r="P139" s="193">
        <v>0.02</v>
      </c>
      <c r="Q139" s="124" t="s">
        <v>1314</v>
      </c>
    </row>
    <row r="140" spans="1:17" ht="63.75">
      <c r="A140" s="124">
        <v>47</v>
      </c>
      <c r="B140" s="124"/>
      <c r="C140" s="125" t="s">
        <v>699</v>
      </c>
      <c r="D140" s="186">
        <v>43273</v>
      </c>
      <c r="E140" s="120" t="s">
        <v>6</v>
      </c>
      <c r="F140" s="120">
        <v>766458</v>
      </c>
      <c r="G140" s="124"/>
      <c r="H140" s="128" t="s">
        <v>12019</v>
      </c>
      <c r="I140" s="124"/>
      <c r="J140" s="124"/>
      <c r="K140" s="124"/>
      <c r="L140" s="124"/>
      <c r="M140" s="193">
        <v>0</v>
      </c>
      <c r="N140" s="193">
        <v>8000000</v>
      </c>
      <c r="O140" s="193">
        <v>0</v>
      </c>
      <c r="P140" s="193">
        <v>54880000</v>
      </c>
      <c r="Q140" s="124" t="s">
        <v>1314</v>
      </c>
    </row>
    <row r="141" spans="1:17" ht="63.75">
      <c r="A141" s="124">
        <v>47</v>
      </c>
      <c r="B141" s="124"/>
      <c r="C141" s="125" t="s">
        <v>699</v>
      </c>
      <c r="D141" s="186">
        <v>43273</v>
      </c>
      <c r="E141" s="120" t="s">
        <v>6</v>
      </c>
      <c r="F141" s="120">
        <v>766459</v>
      </c>
      <c r="G141" s="124"/>
      <c r="H141" s="128" t="s">
        <v>12020</v>
      </c>
      <c r="I141" s="124"/>
      <c r="J141" s="124"/>
      <c r="K141" s="124"/>
      <c r="L141" s="124"/>
      <c r="M141" s="193">
        <v>0</v>
      </c>
      <c r="N141" s="193">
        <v>2000000</v>
      </c>
      <c r="O141" s="193">
        <v>0</v>
      </c>
      <c r="P141" s="193">
        <v>13720000</v>
      </c>
      <c r="Q141" s="124" t="s">
        <v>1314</v>
      </c>
    </row>
    <row r="142" spans="1:17" ht="76.5">
      <c r="A142" s="124">
        <v>47</v>
      </c>
      <c r="B142" s="124"/>
      <c r="C142" s="125" t="s">
        <v>699</v>
      </c>
      <c r="D142" s="186">
        <v>43273</v>
      </c>
      <c r="E142" s="120" t="s">
        <v>11</v>
      </c>
      <c r="F142" s="120">
        <v>766458</v>
      </c>
      <c r="G142" s="124"/>
      <c r="H142" s="128" t="s">
        <v>12021</v>
      </c>
      <c r="I142" s="124"/>
      <c r="J142" s="124"/>
      <c r="K142" s="124"/>
      <c r="L142" s="124"/>
      <c r="M142" s="193">
        <v>7.29</v>
      </c>
      <c r="N142" s="193">
        <v>0</v>
      </c>
      <c r="O142" s="193">
        <v>50.01</v>
      </c>
      <c r="P142" s="193">
        <v>0</v>
      </c>
      <c r="Q142" s="124" t="s">
        <v>1314</v>
      </c>
    </row>
    <row r="143" spans="1:17" ht="76.5">
      <c r="A143" s="124">
        <v>47</v>
      </c>
      <c r="B143" s="124"/>
      <c r="C143" s="125" t="s">
        <v>699</v>
      </c>
      <c r="D143" s="186">
        <v>43273</v>
      </c>
      <c r="E143" s="120" t="s">
        <v>11</v>
      </c>
      <c r="F143" s="120">
        <v>766459</v>
      </c>
      <c r="G143" s="124"/>
      <c r="H143" s="128" t="s">
        <v>12022</v>
      </c>
      <c r="I143" s="124"/>
      <c r="J143" s="124"/>
      <c r="K143" s="124"/>
      <c r="L143" s="124"/>
      <c r="M143" s="193">
        <v>7.29</v>
      </c>
      <c r="N143" s="193">
        <v>0</v>
      </c>
      <c r="O143" s="193">
        <v>50.01</v>
      </c>
      <c r="P143" s="193">
        <v>0</v>
      </c>
      <c r="Q143" s="124" t="s">
        <v>1314</v>
      </c>
    </row>
    <row r="144" spans="1:17" ht="51">
      <c r="A144" s="124">
        <v>513</v>
      </c>
      <c r="B144" s="124"/>
      <c r="C144" s="125" t="s">
        <v>201</v>
      </c>
      <c r="D144" s="186">
        <v>43273</v>
      </c>
      <c r="E144" s="120" t="s">
        <v>6</v>
      </c>
      <c r="F144" s="120">
        <v>75903</v>
      </c>
      <c r="G144" s="124"/>
      <c r="H144" s="128" t="s">
        <v>3016</v>
      </c>
      <c r="I144" s="124"/>
      <c r="J144" s="124"/>
      <c r="K144" s="124"/>
      <c r="L144" s="124"/>
      <c r="M144" s="193">
        <v>0</v>
      </c>
      <c r="N144" s="193">
        <v>57582.5</v>
      </c>
      <c r="O144" s="193">
        <v>0</v>
      </c>
      <c r="P144" s="193">
        <v>395015.95</v>
      </c>
      <c r="Q144" s="124" t="s">
        <v>1314</v>
      </c>
    </row>
    <row r="145" spans="1:17" ht="51">
      <c r="A145" s="124" t="s">
        <v>619</v>
      </c>
      <c r="B145" s="124"/>
      <c r="C145" s="125" t="s">
        <v>713</v>
      </c>
      <c r="D145" s="186">
        <v>43273</v>
      </c>
      <c r="E145" s="120" t="s">
        <v>23</v>
      </c>
      <c r="F145" s="120">
        <v>18006</v>
      </c>
      <c r="G145" s="124"/>
      <c r="H145" s="128" t="s">
        <v>12023</v>
      </c>
      <c r="I145" s="124"/>
      <c r="J145" s="124"/>
      <c r="K145" s="124"/>
      <c r="L145" s="124"/>
      <c r="M145" s="193">
        <v>0</v>
      </c>
      <c r="N145" s="193">
        <v>0</v>
      </c>
      <c r="O145" s="193">
        <v>0</v>
      </c>
      <c r="P145" s="193">
        <v>0.03</v>
      </c>
      <c r="Q145" s="124" t="s">
        <v>1314</v>
      </c>
    </row>
    <row r="146" spans="1:17" ht="51">
      <c r="A146" s="124">
        <v>585</v>
      </c>
      <c r="B146" s="124"/>
      <c r="C146" s="125" t="s">
        <v>221</v>
      </c>
      <c r="D146" s="186">
        <v>43276</v>
      </c>
      <c r="E146" s="120" t="s">
        <v>6</v>
      </c>
      <c r="F146" s="120">
        <v>990096</v>
      </c>
      <c r="G146" s="124"/>
      <c r="H146" s="128" t="s">
        <v>12024</v>
      </c>
      <c r="I146" s="124"/>
      <c r="J146" s="124"/>
      <c r="K146" s="124"/>
      <c r="L146" s="124"/>
      <c r="M146" s="193">
        <v>0</v>
      </c>
      <c r="N146" s="193">
        <v>31000.18</v>
      </c>
      <c r="O146" s="193">
        <v>0</v>
      </c>
      <c r="P146" s="193">
        <v>212661.23</v>
      </c>
      <c r="Q146" s="124" t="s">
        <v>1314</v>
      </c>
    </row>
    <row r="147" spans="1:17" ht="51">
      <c r="A147" s="124">
        <v>513</v>
      </c>
      <c r="B147" s="124"/>
      <c r="C147" s="125" t="s">
        <v>201</v>
      </c>
      <c r="D147" s="186">
        <v>43276</v>
      </c>
      <c r="E147" s="120" t="s">
        <v>6</v>
      </c>
      <c r="F147" s="120">
        <v>75921</v>
      </c>
      <c r="G147" s="124"/>
      <c r="H147" s="128" t="s">
        <v>3016</v>
      </c>
      <c r="I147" s="124"/>
      <c r="J147" s="124"/>
      <c r="K147" s="124"/>
      <c r="L147" s="124"/>
      <c r="M147" s="193">
        <v>0</v>
      </c>
      <c r="N147" s="193">
        <v>248500</v>
      </c>
      <c r="O147" s="193">
        <v>0</v>
      </c>
      <c r="P147" s="193">
        <v>1704710</v>
      </c>
      <c r="Q147" s="124" t="s">
        <v>1314</v>
      </c>
    </row>
    <row r="148" spans="1:17" ht="63.75">
      <c r="A148" s="124">
        <v>86</v>
      </c>
      <c r="B148" s="124"/>
      <c r="C148" s="125" t="s">
        <v>710</v>
      </c>
      <c r="D148" s="186">
        <v>43277</v>
      </c>
      <c r="E148" s="120" t="s">
        <v>11</v>
      </c>
      <c r="F148" s="120">
        <v>769264</v>
      </c>
      <c r="G148" s="124"/>
      <c r="H148" s="128" t="s">
        <v>12025</v>
      </c>
      <c r="I148" s="124"/>
      <c r="J148" s="124"/>
      <c r="K148" s="124"/>
      <c r="L148" s="124"/>
      <c r="M148" s="193">
        <v>7.29</v>
      </c>
      <c r="N148" s="193">
        <v>0</v>
      </c>
      <c r="O148" s="193">
        <v>50.01</v>
      </c>
      <c r="P148" s="193">
        <v>0</v>
      </c>
      <c r="Q148" s="124" t="s">
        <v>1314</v>
      </c>
    </row>
    <row r="149" spans="1:17" ht="51">
      <c r="A149" s="124">
        <v>513</v>
      </c>
      <c r="B149" s="124"/>
      <c r="C149" s="125" t="s">
        <v>201</v>
      </c>
      <c r="D149" s="186">
        <v>43277</v>
      </c>
      <c r="E149" s="120" t="s">
        <v>6</v>
      </c>
      <c r="F149" s="120">
        <v>75940</v>
      </c>
      <c r="G149" s="124"/>
      <c r="H149" s="128" t="s">
        <v>3016</v>
      </c>
      <c r="I149" s="124"/>
      <c r="J149" s="124"/>
      <c r="K149" s="124"/>
      <c r="L149" s="124"/>
      <c r="M149" s="193">
        <v>0</v>
      </c>
      <c r="N149" s="193">
        <v>122000</v>
      </c>
      <c r="O149" s="193">
        <v>0</v>
      </c>
      <c r="P149" s="193">
        <v>836920</v>
      </c>
      <c r="Q149" s="124" t="s">
        <v>1314</v>
      </c>
    </row>
    <row r="150" spans="1:17" ht="51">
      <c r="A150" s="124" t="s">
        <v>619</v>
      </c>
      <c r="B150" s="124"/>
      <c r="C150" s="125" t="s">
        <v>713</v>
      </c>
      <c r="D150" s="186">
        <v>43278</v>
      </c>
      <c r="E150" s="120" t="s">
        <v>23</v>
      </c>
      <c r="F150" s="120">
        <v>18018</v>
      </c>
      <c r="G150" s="124"/>
      <c r="H150" s="128" t="s">
        <v>12026</v>
      </c>
      <c r="I150" s="124"/>
      <c r="J150" s="124"/>
      <c r="K150" s="124"/>
      <c r="L150" s="124"/>
      <c r="M150" s="193">
        <v>0</v>
      </c>
      <c r="N150" s="193">
        <v>0</v>
      </c>
      <c r="O150" s="193">
        <v>0.01</v>
      </c>
      <c r="P150" s="193">
        <v>0</v>
      </c>
      <c r="Q150" s="124" t="s">
        <v>1314</v>
      </c>
    </row>
    <row r="151" spans="1:17" ht="102">
      <c r="A151" s="124" t="s">
        <v>619</v>
      </c>
      <c r="B151" s="124"/>
      <c r="C151" s="125" t="s">
        <v>713</v>
      </c>
      <c r="D151" s="186">
        <v>43279</v>
      </c>
      <c r="E151" s="120" t="s">
        <v>6</v>
      </c>
      <c r="F151" s="120">
        <v>771084</v>
      </c>
      <c r="G151" s="124"/>
      <c r="H151" s="128" t="s">
        <v>12027</v>
      </c>
      <c r="I151" s="124"/>
      <c r="J151" s="124"/>
      <c r="K151" s="124"/>
      <c r="L151" s="124"/>
      <c r="M151" s="193">
        <v>0</v>
      </c>
      <c r="N151" s="193">
        <v>6.11</v>
      </c>
      <c r="O151" s="193">
        <v>0</v>
      </c>
      <c r="P151" s="193">
        <v>41.91</v>
      </c>
      <c r="Q151" s="124" t="s">
        <v>1314</v>
      </c>
    </row>
    <row r="152" spans="1:17" ht="63.75">
      <c r="A152" s="124">
        <v>212</v>
      </c>
      <c r="B152" s="124"/>
      <c r="C152" s="125" t="s">
        <v>761</v>
      </c>
      <c r="D152" s="186">
        <v>43279</v>
      </c>
      <c r="E152" s="120" t="s">
        <v>11</v>
      </c>
      <c r="F152" s="120">
        <v>771728</v>
      </c>
      <c r="G152" s="124"/>
      <c r="H152" s="128" t="s">
        <v>12028</v>
      </c>
      <c r="I152" s="124"/>
      <c r="J152" s="124"/>
      <c r="K152" s="124"/>
      <c r="L152" s="124"/>
      <c r="M152" s="193">
        <v>7.29</v>
      </c>
      <c r="N152" s="193">
        <v>0</v>
      </c>
      <c r="O152" s="193">
        <v>50.01</v>
      </c>
      <c r="P152" s="193">
        <v>0</v>
      </c>
      <c r="Q152" s="124" t="s">
        <v>1314</v>
      </c>
    </row>
    <row r="153" spans="1:17" ht="63.75">
      <c r="A153" s="124">
        <v>212</v>
      </c>
      <c r="B153" s="124"/>
      <c r="C153" s="125" t="s">
        <v>761</v>
      </c>
      <c r="D153" s="186">
        <v>43279</v>
      </c>
      <c r="E153" s="120" t="s">
        <v>11</v>
      </c>
      <c r="F153" s="120">
        <v>771729</v>
      </c>
      <c r="G153" s="124"/>
      <c r="H153" s="128" t="s">
        <v>12029</v>
      </c>
      <c r="I153" s="124"/>
      <c r="J153" s="124"/>
      <c r="K153" s="124"/>
      <c r="L153" s="124"/>
      <c r="M153" s="193">
        <v>7.29</v>
      </c>
      <c r="N153" s="193">
        <v>0</v>
      </c>
      <c r="O153" s="193">
        <v>50.01</v>
      </c>
      <c r="P153" s="193">
        <v>0</v>
      </c>
      <c r="Q153" s="124" t="s">
        <v>1314</v>
      </c>
    </row>
    <row r="154" spans="1:17" ht="51">
      <c r="A154" s="124" t="s">
        <v>619</v>
      </c>
      <c r="B154" s="124"/>
      <c r="C154" s="125" t="s">
        <v>713</v>
      </c>
      <c r="D154" s="186">
        <v>43279</v>
      </c>
      <c r="E154" s="120" t="s">
        <v>23</v>
      </c>
      <c r="F154" s="120">
        <v>18022</v>
      </c>
      <c r="G154" s="124"/>
      <c r="H154" s="128" t="s">
        <v>12030</v>
      </c>
      <c r="I154" s="124"/>
      <c r="J154" s="124"/>
      <c r="K154" s="124"/>
      <c r="L154" s="124"/>
      <c r="M154" s="193">
        <v>0</v>
      </c>
      <c r="N154" s="193">
        <v>0</v>
      </c>
      <c r="O154" s="193">
        <v>0</v>
      </c>
      <c r="P154" s="193">
        <v>0.01</v>
      </c>
      <c r="Q154" s="124" t="s">
        <v>1314</v>
      </c>
    </row>
    <row r="155" spans="1:17" ht="63.75">
      <c r="A155" s="124">
        <v>86</v>
      </c>
      <c r="B155" s="124"/>
      <c r="C155" s="125" t="s">
        <v>710</v>
      </c>
      <c r="D155" s="186">
        <v>43280</v>
      </c>
      <c r="E155" s="120" t="s">
        <v>6</v>
      </c>
      <c r="F155" s="120">
        <v>773292</v>
      </c>
      <c r="G155" s="124"/>
      <c r="H155" s="128" t="s">
        <v>12031</v>
      </c>
      <c r="I155" s="124"/>
      <c r="J155" s="124"/>
      <c r="K155" s="124"/>
      <c r="L155" s="124"/>
      <c r="M155" s="193">
        <v>0</v>
      </c>
      <c r="N155" s="193">
        <v>14302202.4</v>
      </c>
      <c r="O155" s="193">
        <v>0</v>
      </c>
      <c r="P155" s="193">
        <v>98113108.459999993</v>
      </c>
      <c r="Q155" s="124" t="s">
        <v>1314</v>
      </c>
    </row>
    <row r="156" spans="1:17" ht="63.75">
      <c r="A156" s="124">
        <v>86</v>
      </c>
      <c r="B156" s="124"/>
      <c r="C156" s="125" t="s">
        <v>710</v>
      </c>
      <c r="D156" s="186">
        <v>43280</v>
      </c>
      <c r="E156" s="120" t="s">
        <v>6</v>
      </c>
      <c r="F156" s="120">
        <v>773293</v>
      </c>
      <c r="G156" s="124"/>
      <c r="H156" s="128" t="s">
        <v>12032</v>
      </c>
      <c r="I156" s="124"/>
      <c r="J156" s="124"/>
      <c r="K156" s="124"/>
      <c r="L156" s="124"/>
      <c r="M156" s="193">
        <v>0</v>
      </c>
      <c r="N156" s="193">
        <v>3575550.6</v>
      </c>
      <c r="O156" s="193">
        <v>0</v>
      </c>
      <c r="P156" s="193">
        <v>24528277.120000001</v>
      </c>
      <c r="Q156" s="124" t="s">
        <v>1314</v>
      </c>
    </row>
    <row r="157" spans="1:17" ht="63.75">
      <c r="A157" s="124">
        <v>253</v>
      </c>
      <c r="B157" s="124"/>
      <c r="C157" s="125" t="s">
        <v>778</v>
      </c>
      <c r="D157" s="186">
        <v>43280</v>
      </c>
      <c r="E157" s="120" t="s">
        <v>6</v>
      </c>
      <c r="F157" s="120">
        <v>773291</v>
      </c>
      <c r="G157" s="124"/>
      <c r="H157" s="128" t="s">
        <v>12033</v>
      </c>
      <c r="I157" s="124"/>
      <c r="J157" s="124"/>
      <c r="K157" s="124"/>
      <c r="L157" s="124"/>
      <c r="M157" s="193">
        <v>0</v>
      </c>
      <c r="N157" s="193">
        <v>2725069.8</v>
      </c>
      <c r="O157" s="193">
        <v>0</v>
      </c>
      <c r="P157" s="193">
        <v>18693978.829999998</v>
      </c>
      <c r="Q157" s="124" t="s">
        <v>1314</v>
      </c>
    </row>
    <row r="158" spans="1:17" ht="63.75">
      <c r="A158" s="124">
        <v>253</v>
      </c>
      <c r="B158" s="124"/>
      <c r="C158" s="125" t="s">
        <v>778</v>
      </c>
      <c r="D158" s="186">
        <v>43280</v>
      </c>
      <c r="E158" s="120" t="s">
        <v>6</v>
      </c>
      <c r="F158" s="120">
        <v>773290</v>
      </c>
      <c r="G158" s="124"/>
      <c r="H158" s="128" t="s">
        <v>12034</v>
      </c>
      <c r="I158" s="124"/>
      <c r="J158" s="124"/>
      <c r="K158" s="124"/>
      <c r="L158" s="124"/>
      <c r="M158" s="193">
        <v>0</v>
      </c>
      <c r="N158" s="193">
        <v>10900279.210000001</v>
      </c>
      <c r="O158" s="193">
        <v>0</v>
      </c>
      <c r="P158" s="193">
        <v>74775915.379999995</v>
      </c>
      <c r="Q158" s="124" t="s">
        <v>1314</v>
      </c>
    </row>
    <row r="159" spans="1:17" ht="38.25">
      <c r="A159" s="124">
        <v>253</v>
      </c>
      <c r="B159" s="124"/>
      <c r="C159" s="125" t="s">
        <v>778</v>
      </c>
      <c r="D159" s="186">
        <v>43280</v>
      </c>
      <c r="E159" s="120" t="s">
        <v>6</v>
      </c>
      <c r="F159" s="120">
        <v>925988</v>
      </c>
      <c r="G159" s="124"/>
      <c r="H159" s="128" t="s">
        <v>12035</v>
      </c>
      <c r="I159" s="124"/>
      <c r="J159" s="124"/>
      <c r="K159" s="124"/>
      <c r="L159" s="124"/>
      <c r="M159" s="193">
        <v>0</v>
      </c>
      <c r="N159" s="193">
        <v>9632298.9800000004</v>
      </c>
      <c r="O159" s="193">
        <v>0</v>
      </c>
      <c r="P159" s="193">
        <v>66077571</v>
      </c>
      <c r="Q159" s="124" t="s">
        <v>1314</v>
      </c>
    </row>
    <row r="160" spans="1:17" ht="63.75">
      <c r="A160" s="124">
        <v>253</v>
      </c>
      <c r="B160" s="124"/>
      <c r="C160" s="125" t="s">
        <v>778</v>
      </c>
      <c r="D160" s="186">
        <v>43280</v>
      </c>
      <c r="E160" s="120" t="s">
        <v>11</v>
      </c>
      <c r="F160" s="120">
        <v>773290</v>
      </c>
      <c r="G160" s="124"/>
      <c r="H160" s="128" t="s">
        <v>12036</v>
      </c>
      <c r="I160" s="124"/>
      <c r="J160" s="124"/>
      <c r="K160" s="124"/>
      <c r="L160" s="124"/>
      <c r="M160" s="193">
        <v>7.29</v>
      </c>
      <c r="N160" s="193">
        <v>0</v>
      </c>
      <c r="O160" s="193">
        <v>50.01</v>
      </c>
      <c r="P160" s="193">
        <v>0</v>
      </c>
      <c r="Q160" s="124" t="s">
        <v>1314</v>
      </c>
    </row>
    <row r="161" spans="1:17" ht="51">
      <c r="A161" s="124">
        <v>253</v>
      </c>
      <c r="B161" s="124"/>
      <c r="C161" s="125" t="s">
        <v>778</v>
      </c>
      <c r="D161" s="186">
        <v>43280</v>
      </c>
      <c r="E161" s="120" t="s">
        <v>11</v>
      </c>
      <c r="F161" s="120">
        <v>925988</v>
      </c>
      <c r="G161" s="124"/>
      <c r="H161" s="128" t="s">
        <v>12037</v>
      </c>
      <c r="I161" s="124"/>
      <c r="J161" s="124"/>
      <c r="K161" s="124"/>
      <c r="L161" s="124"/>
      <c r="M161" s="193">
        <v>7.29</v>
      </c>
      <c r="N161" s="193">
        <v>0</v>
      </c>
      <c r="O161" s="193">
        <v>50.01</v>
      </c>
      <c r="P161" s="193">
        <v>0</v>
      </c>
      <c r="Q161" s="124" t="s">
        <v>1314</v>
      </c>
    </row>
    <row r="162" spans="1:17" ht="76.5">
      <c r="A162" s="124">
        <v>86</v>
      </c>
      <c r="B162" s="124"/>
      <c r="C162" s="125" t="s">
        <v>710</v>
      </c>
      <c r="D162" s="186">
        <v>43280</v>
      </c>
      <c r="E162" s="120" t="s">
        <v>11</v>
      </c>
      <c r="F162" s="120">
        <v>773293</v>
      </c>
      <c r="G162" s="124"/>
      <c r="H162" s="128" t="s">
        <v>12038</v>
      </c>
      <c r="I162" s="124"/>
      <c r="J162" s="124"/>
      <c r="K162" s="124"/>
      <c r="L162" s="124"/>
      <c r="M162" s="193">
        <v>7.29</v>
      </c>
      <c r="N162" s="193">
        <v>0</v>
      </c>
      <c r="O162" s="193">
        <v>50.01</v>
      </c>
      <c r="P162" s="193">
        <v>0</v>
      </c>
      <c r="Q162" s="124" t="s">
        <v>1314</v>
      </c>
    </row>
    <row r="163" spans="1:17" ht="76.5">
      <c r="A163" s="124">
        <v>86</v>
      </c>
      <c r="B163" s="124"/>
      <c r="C163" s="125" t="s">
        <v>710</v>
      </c>
      <c r="D163" s="186">
        <v>43280</v>
      </c>
      <c r="E163" s="120" t="s">
        <v>11</v>
      </c>
      <c r="F163" s="120">
        <v>773292</v>
      </c>
      <c r="G163" s="124"/>
      <c r="H163" s="128" t="s">
        <v>12039</v>
      </c>
      <c r="I163" s="124"/>
      <c r="J163" s="124"/>
      <c r="K163" s="124"/>
      <c r="L163" s="124"/>
      <c r="M163" s="193">
        <v>7.29</v>
      </c>
      <c r="N163" s="193">
        <v>0</v>
      </c>
      <c r="O163" s="193">
        <v>50.01</v>
      </c>
      <c r="P163" s="193">
        <v>0</v>
      </c>
      <c r="Q163" s="124" t="s">
        <v>1314</v>
      </c>
    </row>
    <row r="164" spans="1:17" ht="63.75">
      <c r="A164" s="124">
        <v>253</v>
      </c>
      <c r="B164" s="124"/>
      <c r="C164" s="125" t="s">
        <v>778</v>
      </c>
      <c r="D164" s="186">
        <v>43280</v>
      </c>
      <c r="E164" s="120" t="s">
        <v>11</v>
      </c>
      <c r="F164" s="120">
        <v>773291</v>
      </c>
      <c r="G164" s="124"/>
      <c r="H164" s="128" t="s">
        <v>12040</v>
      </c>
      <c r="I164" s="124"/>
      <c r="J164" s="124"/>
      <c r="K164" s="124"/>
      <c r="L164" s="124"/>
      <c r="M164" s="193">
        <v>7.29</v>
      </c>
      <c r="N164" s="193">
        <v>0</v>
      </c>
      <c r="O164" s="193">
        <v>50.01</v>
      </c>
      <c r="P164" s="193">
        <v>0</v>
      </c>
      <c r="Q164" s="124" t="s">
        <v>1314</v>
      </c>
    </row>
    <row r="165" spans="1:17" s="134" customFormat="1" ht="51">
      <c r="A165" s="124" t="s">
        <v>619</v>
      </c>
      <c r="B165" s="124"/>
      <c r="C165" s="125" t="s">
        <v>713</v>
      </c>
      <c r="D165" s="186">
        <v>43280</v>
      </c>
      <c r="E165" s="120" t="s">
        <v>23</v>
      </c>
      <c r="F165" s="120">
        <v>18026</v>
      </c>
      <c r="G165" s="124"/>
      <c r="H165" s="128" t="s">
        <v>12041</v>
      </c>
      <c r="I165" s="124"/>
      <c r="J165" s="124"/>
      <c r="K165" s="124"/>
      <c r="L165" s="124"/>
      <c r="M165" s="193">
        <v>0</v>
      </c>
      <c r="N165" s="193">
        <v>0</v>
      </c>
      <c r="O165" s="193">
        <v>0</v>
      </c>
      <c r="P165" s="193">
        <v>0.01</v>
      </c>
      <c r="Q165" s="124" t="s">
        <v>1314</v>
      </c>
    </row>
    <row r="166" spans="1:17" s="134" customFormat="1" ht="63.75">
      <c r="A166" s="124">
        <v>85</v>
      </c>
      <c r="B166" s="124"/>
      <c r="C166" s="125" t="s">
        <v>3557</v>
      </c>
      <c r="D166" s="186">
        <v>43283</v>
      </c>
      <c r="E166" s="120" t="s">
        <v>6</v>
      </c>
      <c r="F166" s="120">
        <v>773813</v>
      </c>
      <c r="G166" s="124"/>
      <c r="H166" s="272" t="s">
        <v>15827</v>
      </c>
      <c r="I166" s="256"/>
      <c r="J166" s="256"/>
      <c r="K166" s="256"/>
      <c r="L166" s="256"/>
      <c r="M166" s="273">
        <v>0</v>
      </c>
      <c r="N166" s="273">
        <v>150000</v>
      </c>
      <c r="O166" s="273">
        <v>0</v>
      </c>
      <c r="P166" s="273">
        <v>1029000</v>
      </c>
      <c r="Q166" s="124" t="s">
        <v>1314</v>
      </c>
    </row>
    <row r="167" spans="1:17" s="134" customFormat="1" ht="63.75">
      <c r="A167" s="124">
        <v>85</v>
      </c>
      <c r="B167" s="124"/>
      <c r="C167" s="125" t="s">
        <v>3557</v>
      </c>
      <c r="D167" s="186">
        <v>43283</v>
      </c>
      <c r="E167" s="120" t="s">
        <v>6</v>
      </c>
      <c r="F167" s="120">
        <v>773812</v>
      </c>
      <c r="G167" s="124"/>
      <c r="H167" s="128" t="s">
        <v>15828</v>
      </c>
      <c r="I167" s="124"/>
      <c r="J167" s="124"/>
      <c r="K167" s="124"/>
      <c r="L167" s="124"/>
      <c r="M167" s="193">
        <v>0</v>
      </c>
      <c r="N167" s="193">
        <v>850000</v>
      </c>
      <c r="O167" s="193">
        <v>0</v>
      </c>
      <c r="P167" s="193">
        <v>5831000</v>
      </c>
      <c r="Q167" s="124" t="s">
        <v>1314</v>
      </c>
    </row>
    <row r="168" spans="1:17" s="134" customFormat="1" ht="76.5">
      <c r="A168" s="124">
        <v>85</v>
      </c>
      <c r="B168" s="124"/>
      <c r="C168" s="125" t="s">
        <v>3557</v>
      </c>
      <c r="D168" s="186">
        <v>43283</v>
      </c>
      <c r="E168" s="120" t="s">
        <v>11</v>
      </c>
      <c r="F168" s="120">
        <v>773813</v>
      </c>
      <c r="G168" s="124"/>
      <c r="H168" s="128" t="s">
        <v>15829</v>
      </c>
      <c r="I168" s="124"/>
      <c r="J168" s="124"/>
      <c r="K168" s="124"/>
      <c r="L168" s="124"/>
      <c r="M168" s="193">
        <v>7.29</v>
      </c>
      <c r="N168" s="193">
        <v>0</v>
      </c>
      <c r="O168" s="193">
        <v>50.01</v>
      </c>
      <c r="P168" s="193">
        <v>0</v>
      </c>
      <c r="Q168" s="124" t="s">
        <v>1314</v>
      </c>
    </row>
    <row r="169" spans="1:17" s="134" customFormat="1" ht="76.5">
      <c r="A169" s="124">
        <v>85</v>
      </c>
      <c r="B169" s="124"/>
      <c r="C169" s="125" t="s">
        <v>3557</v>
      </c>
      <c r="D169" s="186">
        <v>43283</v>
      </c>
      <c r="E169" s="120" t="s">
        <v>11</v>
      </c>
      <c r="F169" s="120">
        <v>773812</v>
      </c>
      <c r="G169" s="124"/>
      <c r="H169" s="128" t="s">
        <v>15830</v>
      </c>
      <c r="I169" s="124"/>
      <c r="J169" s="124"/>
      <c r="K169" s="124"/>
      <c r="L169" s="124"/>
      <c r="M169" s="193">
        <v>7.29</v>
      </c>
      <c r="N169" s="193">
        <v>0</v>
      </c>
      <c r="O169" s="193">
        <v>50.01</v>
      </c>
      <c r="P169" s="193">
        <v>0</v>
      </c>
      <c r="Q169" s="124" t="s">
        <v>1314</v>
      </c>
    </row>
    <row r="170" spans="1:17" s="134" customFormat="1" ht="89.25">
      <c r="A170" s="124" t="s">
        <v>619</v>
      </c>
      <c r="B170" s="124"/>
      <c r="C170" s="125" t="s">
        <v>713</v>
      </c>
      <c r="D170" s="186">
        <v>43283</v>
      </c>
      <c r="E170" s="120" t="s">
        <v>1257</v>
      </c>
      <c r="F170" s="120">
        <v>5328</v>
      </c>
      <c r="G170" s="124"/>
      <c r="H170" s="128" t="s">
        <v>15831</v>
      </c>
      <c r="I170" s="124"/>
      <c r="J170" s="124"/>
      <c r="K170" s="124"/>
      <c r="L170" s="124"/>
      <c r="M170" s="193">
        <v>18.57</v>
      </c>
      <c r="N170" s="193">
        <v>0</v>
      </c>
      <c r="O170" s="193">
        <v>127.39</v>
      </c>
      <c r="P170" s="193">
        <v>0</v>
      </c>
      <c r="Q170" s="124" t="s">
        <v>1314</v>
      </c>
    </row>
    <row r="171" spans="1:17" s="134" customFormat="1" ht="89.25">
      <c r="A171" s="124" t="s">
        <v>619</v>
      </c>
      <c r="B171" s="124"/>
      <c r="C171" s="125" t="s">
        <v>713</v>
      </c>
      <c r="D171" s="186">
        <v>43283</v>
      </c>
      <c r="E171" s="120" t="s">
        <v>1257</v>
      </c>
      <c r="F171" s="120">
        <v>5327</v>
      </c>
      <c r="G171" s="124"/>
      <c r="H171" s="128" t="s">
        <v>15832</v>
      </c>
      <c r="I171" s="124"/>
      <c r="J171" s="124"/>
      <c r="K171" s="124"/>
      <c r="L171" s="124"/>
      <c r="M171" s="193">
        <v>115.2</v>
      </c>
      <c r="N171" s="193">
        <v>0</v>
      </c>
      <c r="O171" s="193">
        <v>790.27</v>
      </c>
      <c r="P171" s="193">
        <v>0</v>
      </c>
      <c r="Q171" s="124" t="s">
        <v>1314</v>
      </c>
    </row>
    <row r="172" spans="1:17" s="134" customFormat="1" ht="76.5">
      <c r="A172" s="124" t="s">
        <v>619</v>
      </c>
      <c r="B172" s="124"/>
      <c r="C172" s="125" t="s">
        <v>713</v>
      </c>
      <c r="D172" s="186">
        <v>43283</v>
      </c>
      <c r="E172" s="120" t="s">
        <v>1257</v>
      </c>
      <c r="F172" s="120">
        <v>5329</v>
      </c>
      <c r="G172" s="124"/>
      <c r="H172" s="128" t="s">
        <v>15833</v>
      </c>
      <c r="I172" s="124"/>
      <c r="J172" s="124"/>
      <c r="K172" s="124"/>
      <c r="L172" s="124"/>
      <c r="M172" s="193">
        <v>40.409999999999997</v>
      </c>
      <c r="N172" s="193">
        <v>0</v>
      </c>
      <c r="O172" s="193">
        <v>277.20999999999998</v>
      </c>
      <c r="P172" s="193">
        <v>0</v>
      </c>
      <c r="Q172" s="124" t="s">
        <v>1314</v>
      </c>
    </row>
    <row r="173" spans="1:17" s="134" customFormat="1" ht="89.25">
      <c r="A173" s="124" t="s">
        <v>619</v>
      </c>
      <c r="B173" s="124"/>
      <c r="C173" s="125" t="s">
        <v>713</v>
      </c>
      <c r="D173" s="186">
        <v>43283</v>
      </c>
      <c r="E173" s="120" t="s">
        <v>1257</v>
      </c>
      <c r="F173" s="120">
        <v>5330</v>
      </c>
      <c r="G173" s="124"/>
      <c r="H173" s="128" t="s">
        <v>15834</v>
      </c>
      <c r="I173" s="124"/>
      <c r="J173" s="124"/>
      <c r="K173" s="124"/>
      <c r="L173" s="124"/>
      <c r="M173" s="193">
        <v>179.21</v>
      </c>
      <c r="N173" s="193">
        <v>0</v>
      </c>
      <c r="O173" s="193">
        <v>1229.3800000000001</v>
      </c>
      <c r="P173" s="193">
        <v>0</v>
      </c>
      <c r="Q173" s="124" t="s">
        <v>1314</v>
      </c>
    </row>
    <row r="174" spans="1:17" s="134" customFormat="1" ht="89.25">
      <c r="A174" s="124" t="s">
        <v>619</v>
      </c>
      <c r="B174" s="124"/>
      <c r="C174" s="125" t="s">
        <v>713</v>
      </c>
      <c r="D174" s="186">
        <v>43283</v>
      </c>
      <c r="E174" s="120" t="s">
        <v>1257</v>
      </c>
      <c r="F174" s="120">
        <v>5331</v>
      </c>
      <c r="G174" s="124"/>
      <c r="H174" s="128" t="s">
        <v>15835</v>
      </c>
      <c r="I174" s="124"/>
      <c r="J174" s="124"/>
      <c r="K174" s="124"/>
      <c r="L174" s="124"/>
      <c r="M174" s="193">
        <v>14.96</v>
      </c>
      <c r="N174" s="193">
        <v>0</v>
      </c>
      <c r="O174" s="193">
        <v>102.63</v>
      </c>
      <c r="P174" s="193">
        <v>0</v>
      </c>
      <c r="Q174" s="124" t="s">
        <v>1314</v>
      </c>
    </row>
    <row r="175" spans="1:17" s="134" customFormat="1" ht="102">
      <c r="A175" s="124" t="s">
        <v>619</v>
      </c>
      <c r="B175" s="124"/>
      <c r="C175" s="125" t="s">
        <v>713</v>
      </c>
      <c r="D175" s="186">
        <v>43283</v>
      </c>
      <c r="E175" s="120" t="s">
        <v>1257</v>
      </c>
      <c r="F175" s="120">
        <v>5314</v>
      </c>
      <c r="G175" s="124"/>
      <c r="H175" s="128" t="s">
        <v>15836</v>
      </c>
      <c r="I175" s="124"/>
      <c r="J175" s="124"/>
      <c r="K175" s="124"/>
      <c r="L175" s="124"/>
      <c r="M175" s="193">
        <v>81.62</v>
      </c>
      <c r="N175" s="193">
        <v>0</v>
      </c>
      <c r="O175" s="193">
        <v>559.91</v>
      </c>
      <c r="P175" s="193">
        <v>0</v>
      </c>
      <c r="Q175" s="124" t="s">
        <v>1314</v>
      </c>
    </row>
    <row r="176" spans="1:17" s="134" customFormat="1" ht="102">
      <c r="A176" s="124" t="s">
        <v>619</v>
      </c>
      <c r="B176" s="124"/>
      <c r="C176" s="125" t="s">
        <v>713</v>
      </c>
      <c r="D176" s="186">
        <v>43283</v>
      </c>
      <c r="E176" s="120" t="s">
        <v>1257</v>
      </c>
      <c r="F176" s="120">
        <v>5325</v>
      </c>
      <c r="G176" s="124"/>
      <c r="H176" s="128" t="s">
        <v>15837</v>
      </c>
      <c r="I176" s="124"/>
      <c r="J176" s="124"/>
      <c r="K176" s="124"/>
      <c r="L176" s="124"/>
      <c r="M176" s="193">
        <v>2.2599999999999998</v>
      </c>
      <c r="N176" s="193">
        <v>0</v>
      </c>
      <c r="O176" s="193">
        <v>15.5</v>
      </c>
      <c r="P176" s="193">
        <v>0</v>
      </c>
      <c r="Q176" s="124" t="s">
        <v>1314</v>
      </c>
    </row>
    <row r="177" spans="1:17" s="134" customFormat="1" ht="51">
      <c r="A177" s="124">
        <v>513</v>
      </c>
      <c r="B177" s="124"/>
      <c r="C177" s="125" t="s">
        <v>201</v>
      </c>
      <c r="D177" s="186">
        <v>43283</v>
      </c>
      <c r="E177" s="120" t="s">
        <v>6</v>
      </c>
      <c r="F177" s="120">
        <v>76021</v>
      </c>
      <c r="G177" s="124"/>
      <c r="H177" s="128" t="s">
        <v>3016</v>
      </c>
      <c r="I177" s="124"/>
      <c r="J177" s="124"/>
      <c r="K177" s="124"/>
      <c r="L177" s="124"/>
      <c r="M177" s="193">
        <v>0</v>
      </c>
      <c r="N177" s="193">
        <v>1265000</v>
      </c>
      <c r="O177" s="193">
        <v>0</v>
      </c>
      <c r="P177" s="193">
        <v>8677900</v>
      </c>
      <c r="Q177" s="124" t="s">
        <v>1314</v>
      </c>
    </row>
    <row r="178" spans="1:17" s="134" customFormat="1" ht="25.5">
      <c r="A178" s="124" t="s">
        <v>620</v>
      </c>
      <c r="B178" s="124"/>
      <c r="C178" s="125" t="s">
        <v>714</v>
      </c>
      <c r="D178" s="186">
        <v>43284</v>
      </c>
      <c r="E178" s="120" t="s">
        <v>13</v>
      </c>
      <c r="F178" s="120">
        <v>46953</v>
      </c>
      <c r="G178" s="124"/>
      <c r="H178" s="128" t="s">
        <v>15838</v>
      </c>
      <c r="I178" s="124"/>
      <c r="J178" s="124"/>
      <c r="K178" s="124"/>
      <c r="L178" s="124"/>
      <c r="M178" s="193">
        <v>5191.63</v>
      </c>
      <c r="N178" s="193">
        <v>0</v>
      </c>
      <c r="O178" s="193">
        <v>35614.58</v>
      </c>
      <c r="P178" s="193">
        <v>0</v>
      </c>
      <c r="Q178" s="124" t="s">
        <v>1314</v>
      </c>
    </row>
    <row r="179" spans="1:17" s="134" customFormat="1" ht="25.5">
      <c r="A179" s="124" t="s">
        <v>620</v>
      </c>
      <c r="B179" s="124"/>
      <c r="C179" s="125" t="s">
        <v>714</v>
      </c>
      <c r="D179" s="186">
        <v>43284</v>
      </c>
      <c r="E179" s="120" t="s">
        <v>13</v>
      </c>
      <c r="F179" s="120">
        <v>46950</v>
      </c>
      <c r="G179" s="124"/>
      <c r="H179" s="128" t="s">
        <v>15838</v>
      </c>
      <c r="I179" s="124"/>
      <c r="J179" s="124"/>
      <c r="K179" s="124"/>
      <c r="L179" s="124"/>
      <c r="M179" s="193">
        <v>174998.6</v>
      </c>
      <c r="N179" s="193">
        <v>0</v>
      </c>
      <c r="O179" s="193">
        <v>1200490.3999999999</v>
      </c>
      <c r="P179" s="193">
        <v>0</v>
      </c>
      <c r="Q179" s="124" t="s">
        <v>1314</v>
      </c>
    </row>
    <row r="180" spans="1:17" s="134" customFormat="1" ht="51">
      <c r="A180" s="124">
        <v>513</v>
      </c>
      <c r="B180" s="124"/>
      <c r="C180" s="125" t="s">
        <v>201</v>
      </c>
      <c r="D180" s="186">
        <v>43284</v>
      </c>
      <c r="E180" s="120" t="s">
        <v>6</v>
      </c>
      <c r="F180" s="120">
        <v>76041</v>
      </c>
      <c r="G180" s="124"/>
      <c r="H180" s="128" t="s">
        <v>3016</v>
      </c>
      <c r="I180" s="124"/>
      <c r="J180" s="124"/>
      <c r="K180" s="124"/>
      <c r="L180" s="124"/>
      <c r="M180" s="193">
        <v>0</v>
      </c>
      <c r="N180" s="193">
        <v>369580</v>
      </c>
      <c r="O180" s="193">
        <v>0</v>
      </c>
      <c r="P180" s="193">
        <v>2535318.7999999998</v>
      </c>
      <c r="Q180" s="124" t="s">
        <v>1314</v>
      </c>
    </row>
    <row r="181" spans="1:17" s="134" customFormat="1" ht="51">
      <c r="A181" s="124" t="s">
        <v>619</v>
      </c>
      <c r="B181" s="124"/>
      <c r="C181" s="125" t="s">
        <v>713</v>
      </c>
      <c r="D181" s="186">
        <v>43284</v>
      </c>
      <c r="E181" s="120" t="s">
        <v>23</v>
      </c>
      <c r="F181" s="120">
        <v>18034</v>
      </c>
      <c r="G181" s="124"/>
      <c r="H181" s="128" t="s">
        <v>15839</v>
      </c>
      <c r="I181" s="124"/>
      <c r="J181" s="124"/>
      <c r="K181" s="124"/>
      <c r="L181" s="124"/>
      <c r="M181" s="193">
        <v>0</v>
      </c>
      <c r="N181" s="193">
        <v>0</v>
      </c>
      <c r="O181" s="193">
        <v>0</v>
      </c>
      <c r="P181" s="193">
        <v>0.01</v>
      </c>
      <c r="Q181" s="124" t="s">
        <v>1314</v>
      </c>
    </row>
    <row r="182" spans="1:17" s="134" customFormat="1" ht="76.5">
      <c r="A182" s="124">
        <v>512</v>
      </c>
      <c r="B182" s="124"/>
      <c r="C182" s="125" t="s">
        <v>840</v>
      </c>
      <c r="D182" s="186">
        <v>43286</v>
      </c>
      <c r="E182" s="120" t="s">
        <v>11</v>
      </c>
      <c r="F182" s="120">
        <v>777998</v>
      </c>
      <c r="G182" s="124"/>
      <c r="H182" s="128" t="s">
        <v>15840</v>
      </c>
      <c r="I182" s="124"/>
      <c r="J182" s="124"/>
      <c r="K182" s="124"/>
      <c r="L182" s="124"/>
      <c r="M182" s="193">
        <v>7.29</v>
      </c>
      <c r="N182" s="193">
        <v>0</v>
      </c>
      <c r="O182" s="193">
        <v>50.01</v>
      </c>
      <c r="P182" s="193">
        <v>0</v>
      </c>
      <c r="Q182" s="124" t="s">
        <v>1314</v>
      </c>
    </row>
    <row r="183" spans="1:17" s="134" customFormat="1" ht="76.5">
      <c r="A183" s="124">
        <v>86</v>
      </c>
      <c r="B183" s="124"/>
      <c r="C183" s="125" t="s">
        <v>710</v>
      </c>
      <c r="D183" s="186">
        <v>43287</v>
      </c>
      <c r="E183" s="120" t="s">
        <v>6</v>
      </c>
      <c r="F183" s="120">
        <v>778999</v>
      </c>
      <c r="G183" s="124"/>
      <c r="H183" s="128" t="s">
        <v>15841</v>
      </c>
      <c r="I183" s="124"/>
      <c r="J183" s="124"/>
      <c r="K183" s="124"/>
      <c r="L183" s="124"/>
      <c r="M183" s="193">
        <v>0</v>
      </c>
      <c r="N183" s="193">
        <v>7800000</v>
      </c>
      <c r="O183" s="193">
        <v>0</v>
      </c>
      <c r="P183" s="193">
        <v>53508000</v>
      </c>
      <c r="Q183" s="124" t="s">
        <v>1314</v>
      </c>
    </row>
    <row r="184" spans="1:17" s="134" customFormat="1" ht="76.5">
      <c r="A184" s="124">
        <v>86</v>
      </c>
      <c r="B184" s="124"/>
      <c r="C184" s="125" t="s">
        <v>710</v>
      </c>
      <c r="D184" s="186">
        <v>43287</v>
      </c>
      <c r="E184" s="120" t="s">
        <v>11</v>
      </c>
      <c r="F184" s="120">
        <v>778999</v>
      </c>
      <c r="G184" s="124"/>
      <c r="H184" s="128" t="s">
        <v>15842</v>
      </c>
      <c r="I184" s="124"/>
      <c r="J184" s="124"/>
      <c r="K184" s="124"/>
      <c r="L184" s="124"/>
      <c r="M184" s="193">
        <v>7.29</v>
      </c>
      <c r="N184" s="193">
        <v>0</v>
      </c>
      <c r="O184" s="193">
        <v>50.01</v>
      </c>
      <c r="P184" s="193">
        <v>0</v>
      </c>
      <c r="Q184" s="124" t="s">
        <v>1314</v>
      </c>
    </row>
    <row r="185" spans="1:17" s="134" customFormat="1" ht="76.5">
      <c r="A185" s="124">
        <v>291</v>
      </c>
      <c r="B185" s="124"/>
      <c r="C185" s="125" t="s">
        <v>794</v>
      </c>
      <c r="D185" s="186">
        <v>43287</v>
      </c>
      <c r="E185" s="120" t="s">
        <v>6</v>
      </c>
      <c r="F185" s="120">
        <v>779125</v>
      </c>
      <c r="G185" s="124"/>
      <c r="H185" s="128" t="s">
        <v>15843</v>
      </c>
      <c r="I185" s="124"/>
      <c r="J185" s="124"/>
      <c r="K185" s="124"/>
      <c r="L185" s="124"/>
      <c r="M185" s="193">
        <v>0</v>
      </c>
      <c r="N185" s="193">
        <v>6999700.0300000003</v>
      </c>
      <c r="O185" s="193">
        <v>0</v>
      </c>
      <c r="P185" s="193">
        <v>48017942.210000001</v>
      </c>
      <c r="Q185" s="124" t="s">
        <v>1314</v>
      </c>
    </row>
    <row r="186" spans="1:17" s="134" customFormat="1" ht="51">
      <c r="A186" s="124">
        <v>513</v>
      </c>
      <c r="B186" s="124"/>
      <c r="C186" s="125" t="s">
        <v>201</v>
      </c>
      <c r="D186" s="186">
        <v>43287</v>
      </c>
      <c r="E186" s="120" t="s">
        <v>6</v>
      </c>
      <c r="F186" s="120">
        <v>76096</v>
      </c>
      <c r="G186" s="124"/>
      <c r="H186" s="128" t="s">
        <v>3016</v>
      </c>
      <c r="I186" s="124"/>
      <c r="J186" s="124"/>
      <c r="K186" s="124"/>
      <c r="L186" s="124"/>
      <c r="M186" s="193">
        <v>0</v>
      </c>
      <c r="N186" s="193">
        <v>132415</v>
      </c>
      <c r="O186" s="193">
        <v>0</v>
      </c>
      <c r="P186" s="193">
        <v>908366.9</v>
      </c>
      <c r="Q186" s="124" t="s">
        <v>1314</v>
      </c>
    </row>
    <row r="187" spans="1:17" s="134" customFormat="1" ht="63.75">
      <c r="A187" s="124">
        <v>512</v>
      </c>
      <c r="B187" s="124"/>
      <c r="C187" s="125" t="s">
        <v>840</v>
      </c>
      <c r="D187" s="186">
        <v>43290</v>
      </c>
      <c r="E187" s="120" t="s">
        <v>3</v>
      </c>
      <c r="F187" s="120">
        <v>1638071</v>
      </c>
      <c r="G187" s="124"/>
      <c r="H187" s="128" t="s">
        <v>15844</v>
      </c>
      <c r="I187" s="124"/>
      <c r="J187" s="124"/>
      <c r="K187" s="124"/>
      <c r="L187" s="124"/>
      <c r="M187" s="193">
        <v>0</v>
      </c>
      <c r="N187" s="193">
        <v>7.29</v>
      </c>
      <c r="O187" s="193">
        <v>0</v>
      </c>
      <c r="P187" s="193">
        <v>50.01</v>
      </c>
      <c r="Q187" s="124" t="s">
        <v>1314</v>
      </c>
    </row>
    <row r="188" spans="1:17" s="134" customFormat="1" ht="63.75">
      <c r="A188" s="124" t="s">
        <v>620</v>
      </c>
      <c r="B188" s="124"/>
      <c r="C188" s="125" t="s">
        <v>714</v>
      </c>
      <c r="D188" s="186">
        <v>43290</v>
      </c>
      <c r="E188" s="120" t="s">
        <v>20</v>
      </c>
      <c r="F188" s="120">
        <v>10996</v>
      </c>
      <c r="G188" s="124"/>
      <c r="H188" s="128" t="s">
        <v>15845</v>
      </c>
      <c r="I188" s="124"/>
      <c r="J188" s="124"/>
      <c r="K188" s="124"/>
      <c r="L188" s="124"/>
      <c r="M188" s="193">
        <v>310834</v>
      </c>
      <c r="N188" s="193">
        <v>0</v>
      </c>
      <c r="O188" s="193">
        <v>2132321.2400000002</v>
      </c>
      <c r="P188" s="193">
        <v>0</v>
      </c>
      <c r="Q188" s="124" t="s">
        <v>1314</v>
      </c>
    </row>
    <row r="189" spans="1:17" s="134" customFormat="1" ht="51">
      <c r="A189" s="124">
        <v>514</v>
      </c>
      <c r="B189" s="124"/>
      <c r="C189" s="125" t="s">
        <v>841</v>
      </c>
      <c r="D189" s="186">
        <v>43290</v>
      </c>
      <c r="E189" s="120" t="s">
        <v>6</v>
      </c>
      <c r="F189" s="120">
        <v>779694</v>
      </c>
      <c r="G189" s="124"/>
      <c r="H189" s="128" t="s">
        <v>15846</v>
      </c>
      <c r="I189" s="124"/>
      <c r="J189" s="124"/>
      <c r="K189" s="124"/>
      <c r="L189" s="124"/>
      <c r="M189" s="193">
        <v>0</v>
      </c>
      <c r="N189" s="193">
        <v>142759.53</v>
      </c>
      <c r="O189" s="193">
        <v>0</v>
      </c>
      <c r="P189" s="193">
        <v>979330.38</v>
      </c>
      <c r="Q189" s="124" t="s">
        <v>1314</v>
      </c>
    </row>
    <row r="190" spans="1:17" s="134" customFormat="1" ht="51">
      <c r="A190" s="124">
        <v>514</v>
      </c>
      <c r="B190" s="124"/>
      <c r="C190" s="125" t="s">
        <v>841</v>
      </c>
      <c r="D190" s="186">
        <v>43290</v>
      </c>
      <c r="E190" s="120" t="s">
        <v>15</v>
      </c>
      <c r="F190" s="120">
        <v>779695</v>
      </c>
      <c r="G190" s="124"/>
      <c r="H190" s="128" t="s">
        <v>15847</v>
      </c>
      <c r="I190" s="124"/>
      <c r="J190" s="124"/>
      <c r="K190" s="124"/>
      <c r="L190" s="124"/>
      <c r="M190" s="193">
        <v>7.29</v>
      </c>
      <c r="N190" s="193">
        <v>0</v>
      </c>
      <c r="O190" s="193">
        <v>50.01</v>
      </c>
      <c r="P190" s="193">
        <v>0</v>
      </c>
      <c r="Q190" s="124" t="s">
        <v>1314</v>
      </c>
    </row>
    <row r="191" spans="1:17" s="134" customFormat="1" ht="63.75">
      <c r="A191" s="124">
        <v>597</v>
      </c>
      <c r="B191" s="124"/>
      <c r="C191" s="125" t="s">
        <v>3556</v>
      </c>
      <c r="D191" s="186">
        <v>43290</v>
      </c>
      <c r="E191" s="120" t="s">
        <v>6</v>
      </c>
      <c r="F191" s="120">
        <v>926553</v>
      </c>
      <c r="G191" s="124"/>
      <c r="H191" s="128" t="s">
        <v>15848</v>
      </c>
      <c r="I191" s="124"/>
      <c r="J191" s="124"/>
      <c r="K191" s="124"/>
      <c r="L191" s="124"/>
      <c r="M191" s="193">
        <v>0</v>
      </c>
      <c r="N191" s="193">
        <v>9600</v>
      </c>
      <c r="O191" s="193">
        <v>0</v>
      </c>
      <c r="P191" s="193">
        <v>65856</v>
      </c>
      <c r="Q191" s="124" t="s">
        <v>1314</v>
      </c>
    </row>
    <row r="192" spans="1:17" s="134" customFormat="1" ht="63.75">
      <c r="A192" s="124" t="s">
        <v>619</v>
      </c>
      <c r="B192" s="124"/>
      <c r="C192" s="125" t="s">
        <v>713</v>
      </c>
      <c r="D192" s="186">
        <v>43290</v>
      </c>
      <c r="E192" s="120" t="s">
        <v>1315</v>
      </c>
      <c r="F192" s="120">
        <v>179365</v>
      </c>
      <c r="G192" s="124"/>
      <c r="H192" s="128" t="s">
        <v>15849</v>
      </c>
      <c r="I192" s="124"/>
      <c r="J192" s="124"/>
      <c r="K192" s="124"/>
      <c r="L192" s="124"/>
      <c r="M192" s="193">
        <v>11666.67</v>
      </c>
      <c r="N192" s="193">
        <v>0</v>
      </c>
      <c r="O192" s="193">
        <v>80033.36</v>
      </c>
      <c r="P192" s="193">
        <v>0</v>
      </c>
      <c r="Q192" s="124" t="s">
        <v>1314</v>
      </c>
    </row>
    <row r="193" spans="1:17" s="134" customFormat="1" ht="51">
      <c r="A193" s="124" t="s">
        <v>619</v>
      </c>
      <c r="B193" s="124"/>
      <c r="C193" s="125" t="s">
        <v>713</v>
      </c>
      <c r="D193" s="186">
        <v>43290</v>
      </c>
      <c r="E193" s="120" t="s">
        <v>23</v>
      </c>
      <c r="F193" s="120">
        <v>18050</v>
      </c>
      <c r="G193" s="124"/>
      <c r="H193" s="128" t="s">
        <v>15850</v>
      </c>
      <c r="I193" s="124"/>
      <c r="J193" s="124"/>
      <c r="K193" s="124"/>
      <c r="L193" s="124"/>
      <c r="M193" s="193">
        <v>0</v>
      </c>
      <c r="N193" s="193">
        <v>0</v>
      </c>
      <c r="O193" s="193">
        <v>0.01</v>
      </c>
      <c r="P193" s="193">
        <v>0</v>
      </c>
      <c r="Q193" s="124" t="s">
        <v>1314</v>
      </c>
    </row>
    <row r="194" spans="1:17" s="134" customFormat="1" ht="76.5">
      <c r="A194" s="124">
        <v>291</v>
      </c>
      <c r="B194" s="124"/>
      <c r="C194" s="125" t="s">
        <v>794</v>
      </c>
      <c r="D194" s="186">
        <v>43292</v>
      </c>
      <c r="E194" s="120" t="s">
        <v>6</v>
      </c>
      <c r="F194" s="120">
        <v>781398</v>
      </c>
      <c r="G194" s="124"/>
      <c r="H194" s="128" t="s">
        <v>15851</v>
      </c>
      <c r="I194" s="124"/>
      <c r="J194" s="124"/>
      <c r="K194" s="124"/>
      <c r="L194" s="124"/>
      <c r="M194" s="193">
        <v>0</v>
      </c>
      <c r="N194" s="193">
        <v>3000000</v>
      </c>
      <c r="O194" s="193">
        <v>0</v>
      </c>
      <c r="P194" s="193">
        <v>20580000</v>
      </c>
      <c r="Q194" s="124" t="s">
        <v>1314</v>
      </c>
    </row>
    <row r="195" spans="1:17" s="134" customFormat="1" ht="63.75">
      <c r="A195" s="124">
        <v>287</v>
      </c>
      <c r="B195" s="124"/>
      <c r="C195" s="125" t="s">
        <v>790</v>
      </c>
      <c r="D195" s="186">
        <v>43292</v>
      </c>
      <c r="E195" s="120" t="s">
        <v>6</v>
      </c>
      <c r="F195" s="120">
        <v>782068</v>
      </c>
      <c r="G195" s="124"/>
      <c r="H195" s="128" t="s">
        <v>15852</v>
      </c>
      <c r="I195" s="124"/>
      <c r="J195" s="124"/>
      <c r="K195" s="124"/>
      <c r="L195" s="124"/>
      <c r="M195" s="193">
        <v>0</v>
      </c>
      <c r="N195" s="193">
        <v>2067696.79</v>
      </c>
      <c r="O195" s="193">
        <v>0</v>
      </c>
      <c r="P195" s="193">
        <v>14184399.98</v>
      </c>
      <c r="Q195" s="124" t="s">
        <v>1314</v>
      </c>
    </row>
    <row r="196" spans="1:17" s="134" customFormat="1" ht="51">
      <c r="A196" s="124">
        <v>513</v>
      </c>
      <c r="B196" s="124"/>
      <c r="C196" s="125" t="s">
        <v>201</v>
      </c>
      <c r="D196" s="186">
        <v>43292</v>
      </c>
      <c r="E196" s="120" t="s">
        <v>6</v>
      </c>
      <c r="F196" s="120">
        <v>76154</v>
      </c>
      <c r="G196" s="124"/>
      <c r="H196" s="128" t="s">
        <v>3016</v>
      </c>
      <c r="I196" s="124"/>
      <c r="J196" s="124"/>
      <c r="K196" s="124"/>
      <c r="L196" s="124"/>
      <c r="M196" s="193">
        <v>0</v>
      </c>
      <c r="N196" s="193">
        <v>123165</v>
      </c>
      <c r="O196" s="193">
        <v>0</v>
      </c>
      <c r="P196" s="193">
        <v>844911.9</v>
      </c>
      <c r="Q196" s="124" t="s">
        <v>1314</v>
      </c>
    </row>
    <row r="197" spans="1:17" s="134" customFormat="1" ht="51">
      <c r="A197" s="124">
        <v>513</v>
      </c>
      <c r="B197" s="124"/>
      <c r="C197" s="125" t="s">
        <v>201</v>
      </c>
      <c r="D197" s="186">
        <v>43293</v>
      </c>
      <c r="E197" s="120" t="s">
        <v>6</v>
      </c>
      <c r="F197" s="120">
        <v>76176</v>
      </c>
      <c r="G197" s="124"/>
      <c r="H197" s="128" t="s">
        <v>3016</v>
      </c>
      <c r="I197" s="124"/>
      <c r="J197" s="124"/>
      <c r="K197" s="124"/>
      <c r="L197" s="124"/>
      <c r="M197" s="193">
        <v>0</v>
      </c>
      <c r="N197" s="193">
        <v>132415</v>
      </c>
      <c r="O197" s="193">
        <v>0</v>
      </c>
      <c r="P197" s="193">
        <v>908366.9</v>
      </c>
      <c r="Q197" s="124" t="s">
        <v>1314</v>
      </c>
    </row>
    <row r="198" spans="1:17" s="134" customFormat="1" ht="76.5">
      <c r="A198" s="124" t="s">
        <v>620</v>
      </c>
      <c r="B198" s="124"/>
      <c r="C198" s="125" t="s">
        <v>714</v>
      </c>
      <c r="D198" s="186">
        <v>43294</v>
      </c>
      <c r="E198" s="120" t="s">
        <v>13</v>
      </c>
      <c r="F198" s="120">
        <v>927189</v>
      </c>
      <c r="G198" s="124"/>
      <c r="H198" s="128" t="s">
        <v>15853</v>
      </c>
      <c r="I198" s="124"/>
      <c r="J198" s="124"/>
      <c r="K198" s="124"/>
      <c r="L198" s="124"/>
      <c r="M198" s="193">
        <v>93.34</v>
      </c>
      <c r="N198" s="193">
        <v>0</v>
      </c>
      <c r="O198" s="193">
        <v>640.30999999999995</v>
      </c>
      <c r="P198" s="193">
        <v>0</v>
      </c>
      <c r="Q198" s="124" t="s">
        <v>1314</v>
      </c>
    </row>
    <row r="199" spans="1:17" s="134" customFormat="1" ht="51">
      <c r="A199" s="124" t="s">
        <v>619</v>
      </c>
      <c r="B199" s="124"/>
      <c r="C199" s="125" t="s">
        <v>713</v>
      </c>
      <c r="D199" s="186">
        <v>43294</v>
      </c>
      <c r="E199" s="120" t="s">
        <v>23</v>
      </c>
      <c r="F199" s="120">
        <v>18068</v>
      </c>
      <c r="G199" s="124"/>
      <c r="H199" s="128" t="s">
        <v>15854</v>
      </c>
      <c r="I199" s="124"/>
      <c r="J199" s="124"/>
      <c r="K199" s="124"/>
      <c r="L199" s="124"/>
      <c r="M199" s="193">
        <v>0</v>
      </c>
      <c r="N199" s="193">
        <v>0</v>
      </c>
      <c r="O199" s="193">
        <v>0.01</v>
      </c>
      <c r="P199" s="193">
        <v>0</v>
      </c>
      <c r="Q199" s="124" t="s">
        <v>1314</v>
      </c>
    </row>
    <row r="200" spans="1:17" s="134" customFormat="1" ht="51">
      <c r="A200" s="124" t="s">
        <v>620</v>
      </c>
      <c r="B200" s="124"/>
      <c r="C200" s="125" t="s">
        <v>714</v>
      </c>
      <c r="D200" s="186">
        <v>43298</v>
      </c>
      <c r="E200" s="120" t="s">
        <v>20</v>
      </c>
      <c r="F200" s="120">
        <v>10969</v>
      </c>
      <c r="G200" s="124"/>
      <c r="H200" s="128" t="s">
        <v>15855</v>
      </c>
      <c r="I200" s="124"/>
      <c r="J200" s="124"/>
      <c r="K200" s="124"/>
      <c r="L200" s="124"/>
      <c r="M200" s="193">
        <v>62258.83</v>
      </c>
      <c r="N200" s="193">
        <v>0</v>
      </c>
      <c r="O200" s="193">
        <v>427095.57</v>
      </c>
      <c r="P200" s="193">
        <v>0</v>
      </c>
      <c r="Q200" s="124" t="s">
        <v>1314</v>
      </c>
    </row>
    <row r="201" spans="1:17" s="134" customFormat="1" ht="63.75">
      <c r="A201" s="124" t="s">
        <v>620</v>
      </c>
      <c r="B201" s="124"/>
      <c r="C201" s="125" t="s">
        <v>714</v>
      </c>
      <c r="D201" s="186">
        <v>43298</v>
      </c>
      <c r="E201" s="120" t="s">
        <v>20</v>
      </c>
      <c r="F201" s="120">
        <v>10967</v>
      </c>
      <c r="G201" s="124"/>
      <c r="H201" s="128" t="s">
        <v>15856</v>
      </c>
      <c r="I201" s="124"/>
      <c r="J201" s="124"/>
      <c r="K201" s="124"/>
      <c r="L201" s="124"/>
      <c r="M201" s="193">
        <v>229200.08</v>
      </c>
      <c r="N201" s="193">
        <v>0</v>
      </c>
      <c r="O201" s="193">
        <v>1572312.55</v>
      </c>
      <c r="P201" s="193">
        <v>0</v>
      </c>
      <c r="Q201" s="124" t="s">
        <v>1314</v>
      </c>
    </row>
    <row r="202" spans="1:17" s="134" customFormat="1" ht="51">
      <c r="A202" s="124" t="s">
        <v>620</v>
      </c>
      <c r="B202" s="124"/>
      <c r="C202" s="125" t="s">
        <v>714</v>
      </c>
      <c r="D202" s="186">
        <v>43298</v>
      </c>
      <c r="E202" s="120" t="s">
        <v>20</v>
      </c>
      <c r="F202" s="120">
        <v>11011</v>
      </c>
      <c r="G202" s="124"/>
      <c r="H202" s="128" t="s">
        <v>15857</v>
      </c>
      <c r="I202" s="124"/>
      <c r="J202" s="124"/>
      <c r="K202" s="124"/>
      <c r="L202" s="124"/>
      <c r="M202" s="193">
        <v>212372.84</v>
      </c>
      <c r="N202" s="193">
        <v>0</v>
      </c>
      <c r="O202" s="193">
        <v>1456877.68</v>
      </c>
      <c r="P202" s="193">
        <v>0</v>
      </c>
      <c r="Q202" s="124" t="s">
        <v>1314</v>
      </c>
    </row>
    <row r="203" spans="1:17" s="134" customFormat="1" ht="76.5">
      <c r="A203" s="124" t="s">
        <v>620</v>
      </c>
      <c r="B203" s="124"/>
      <c r="C203" s="125" t="s">
        <v>714</v>
      </c>
      <c r="D203" s="186">
        <v>43298</v>
      </c>
      <c r="E203" s="120" t="s">
        <v>6</v>
      </c>
      <c r="F203" s="120">
        <v>785803</v>
      </c>
      <c r="G203" s="124"/>
      <c r="H203" s="128" t="s">
        <v>15858</v>
      </c>
      <c r="I203" s="124"/>
      <c r="J203" s="124"/>
      <c r="K203" s="124"/>
      <c r="L203" s="124"/>
      <c r="M203" s="193">
        <v>0</v>
      </c>
      <c r="N203" s="193">
        <v>86541.33</v>
      </c>
      <c r="O203" s="193">
        <v>0</v>
      </c>
      <c r="P203" s="193">
        <v>593673.52</v>
      </c>
      <c r="Q203" s="124" t="s">
        <v>1314</v>
      </c>
    </row>
    <row r="204" spans="1:17" s="134" customFormat="1" ht="89.25">
      <c r="A204" s="124" t="s">
        <v>620</v>
      </c>
      <c r="B204" s="124"/>
      <c r="C204" s="125" t="s">
        <v>714</v>
      </c>
      <c r="D204" s="186">
        <v>43298</v>
      </c>
      <c r="E204" s="120" t="s">
        <v>6</v>
      </c>
      <c r="F204" s="120">
        <v>927275</v>
      </c>
      <c r="G204" s="124"/>
      <c r="H204" s="128" t="s">
        <v>15859</v>
      </c>
      <c r="I204" s="124"/>
      <c r="J204" s="124"/>
      <c r="K204" s="124"/>
      <c r="L204" s="124"/>
      <c r="M204" s="193">
        <v>0</v>
      </c>
      <c r="N204" s="193">
        <v>44818.35</v>
      </c>
      <c r="O204" s="193">
        <v>0</v>
      </c>
      <c r="P204" s="193">
        <v>307453.88</v>
      </c>
      <c r="Q204" s="124" t="s">
        <v>1314</v>
      </c>
    </row>
    <row r="205" spans="1:17" s="134" customFormat="1" ht="63.75">
      <c r="A205" s="124" t="s">
        <v>620</v>
      </c>
      <c r="B205" s="124"/>
      <c r="C205" s="125" t="s">
        <v>714</v>
      </c>
      <c r="D205" s="186">
        <v>43298</v>
      </c>
      <c r="E205" s="120" t="s">
        <v>6</v>
      </c>
      <c r="F205" s="120">
        <v>785804</v>
      </c>
      <c r="G205" s="124"/>
      <c r="H205" s="128" t="s">
        <v>15860</v>
      </c>
      <c r="I205" s="124"/>
      <c r="J205" s="124"/>
      <c r="K205" s="124"/>
      <c r="L205" s="124"/>
      <c r="M205" s="193">
        <v>0</v>
      </c>
      <c r="N205" s="193">
        <v>631.04999999999995</v>
      </c>
      <c r="O205" s="193">
        <v>0</v>
      </c>
      <c r="P205" s="193">
        <v>4329</v>
      </c>
      <c r="Q205" s="124" t="s">
        <v>1314</v>
      </c>
    </row>
    <row r="206" spans="1:17" s="134" customFormat="1" ht="51">
      <c r="A206" s="124">
        <v>513</v>
      </c>
      <c r="B206" s="124"/>
      <c r="C206" s="125" t="s">
        <v>201</v>
      </c>
      <c r="D206" s="186">
        <v>43298</v>
      </c>
      <c r="E206" s="120" t="s">
        <v>6</v>
      </c>
      <c r="F206" s="120">
        <v>76219</v>
      </c>
      <c r="G206" s="124"/>
      <c r="H206" s="128" t="s">
        <v>3016</v>
      </c>
      <c r="I206" s="124"/>
      <c r="J206" s="124"/>
      <c r="K206" s="124"/>
      <c r="L206" s="124"/>
      <c r="M206" s="193">
        <v>0</v>
      </c>
      <c r="N206" s="193">
        <v>432327.5</v>
      </c>
      <c r="O206" s="193">
        <v>0</v>
      </c>
      <c r="P206" s="193">
        <v>2965766.65</v>
      </c>
      <c r="Q206" s="124" t="s">
        <v>1314</v>
      </c>
    </row>
    <row r="207" spans="1:17" s="134" customFormat="1" ht="89.25">
      <c r="A207" s="124">
        <v>16</v>
      </c>
      <c r="B207" s="124"/>
      <c r="C207" s="125" t="s">
        <v>692</v>
      </c>
      <c r="D207" s="186">
        <v>43298</v>
      </c>
      <c r="E207" s="120" t="s">
        <v>6</v>
      </c>
      <c r="F207" s="120">
        <v>927258</v>
      </c>
      <c r="G207" s="124"/>
      <c r="H207" s="128" t="s">
        <v>15861</v>
      </c>
      <c r="I207" s="124"/>
      <c r="J207" s="124"/>
      <c r="K207" s="124"/>
      <c r="L207" s="124"/>
      <c r="M207" s="193">
        <v>0</v>
      </c>
      <c r="N207" s="193">
        <v>67280.429999999993</v>
      </c>
      <c r="O207" s="193">
        <v>0</v>
      </c>
      <c r="P207" s="193">
        <v>461543.75</v>
      </c>
      <c r="Q207" s="124" t="s">
        <v>1314</v>
      </c>
    </row>
    <row r="208" spans="1:17" s="134" customFormat="1" ht="51">
      <c r="A208" s="124" t="s">
        <v>619</v>
      </c>
      <c r="B208" s="124"/>
      <c r="C208" s="125" t="s">
        <v>713</v>
      </c>
      <c r="D208" s="186">
        <v>43299</v>
      </c>
      <c r="E208" s="120" t="s">
        <v>23</v>
      </c>
      <c r="F208" s="120">
        <v>18076</v>
      </c>
      <c r="G208" s="124"/>
      <c r="H208" s="128" t="s">
        <v>15862</v>
      </c>
      <c r="I208" s="124"/>
      <c r="J208" s="124"/>
      <c r="K208" s="124"/>
      <c r="L208" s="124"/>
      <c r="M208" s="193">
        <v>0</v>
      </c>
      <c r="N208" s="193">
        <v>0</v>
      </c>
      <c r="O208" s="193">
        <v>0</v>
      </c>
      <c r="P208" s="193">
        <v>0.01</v>
      </c>
      <c r="Q208" s="124" t="s">
        <v>1314</v>
      </c>
    </row>
    <row r="209" spans="1:17" s="134" customFormat="1" ht="76.5">
      <c r="A209" s="124">
        <v>291</v>
      </c>
      <c r="B209" s="124"/>
      <c r="C209" s="125" t="s">
        <v>794</v>
      </c>
      <c r="D209" s="186">
        <v>43300</v>
      </c>
      <c r="E209" s="120" t="s">
        <v>6</v>
      </c>
      <c r="F209" s="120">
        <v>787713</v>
      </c>
      <c r="G209" s="124"/>
      <c r="H209" s="128" t="s">
        <v>15863</v>
      </c>
      <c r="I209" s="124"/>
      <c r="J209" s="124"/>
      <c r="K209" s="124"/>
      <c r="L209" s="124"/>
      <c r="M209" s="193">
        <v>0</v>
      </c>
      <c r="N209" s="193">
        <v>3000000</v>
      </c>
      <c r="O209" s="193">
        <v>0</v>
      </c>
      <c r="P209" s="193">
        <v>20580000</v>
      </c>
      <c r="Q209" s="124" t="s">
        <v>1314</v>
      </c>
    </row>
    <row r="210" spans="1:17" s="134" customFormat="1" ht="51">
      <c r="A210" s="124" t="s">
        <v>619</v>
      </c>
      <c r="B210" s="124"/>
      <c r="C210" s="125" t="s">
        <v>713</v>
      </c>
      <c r="D210" s="186">
        <v>43300</v>
      </c>
      <c r="E210" s="120" t="s">
        <v>23</v>
      </c>
      <c r="F210" s="120">
        <v>18081</v>
      </c>
      <c r="G210" s="124"/>
      <c r="H210" s="128" t="s">
        <v>15864</v>
      </c>
      <c r="I210" s="124"/>
      <c r="J210" s="124"/>
      <c r="K210" s="124"/>
      <c r="L210" s="124"/>
      <c r="M210" s="193">
        <v>0</v>
      </c>
      <c r="N210" s="193">
        <v>0</v>
      </c>
      <c r="O210" s="193">
        <v>0</v>
      </c>
      <c r="P210" s="193">
        <v>0.01</v>
      </c>
      <c r="Q210" s="124" t="s">
        <v>1314</v>
      </c>
    </row>
    <row r="211" spans="1:17" s="134" customFormat="1" ht="51">
      <c r="A211" s="124">
        <v>513</v>
      </c>
      <c r="B211" s="124"/>
      <c r="C211" s="125" t="s">
        <v>201</v>
      </c>
      <c r="D211" s="186">
        <v>43300</v>
      </c>
      <c r="E211" s="120" t="s">
        <v>6</v>
      </c>
      <c r="F211" s="120">
        <v>76263</v>
      </c>
      <c r="G211" s="124"/>
      <c r="H211" s="128" t="s">
        <v>3016</v>
      </c>
      <c r="I211" s="124"/>
      <c r="J211" s="124"/>
      <c r="K211" s="124"/>
      <c r="L211" s="124"/>
      <c r="M211" s="193">
        <v>0</v>
      </c>
      <c r="N211" s="193">
        <v>1725993.11</v>
      </c>
      <c r="O211" s="193">
        <v>0</v>
      </c>
      <c r="P211" s="193">
        <v>11840312.73</v>
      </c>
      <c r="Q211" s="124" t="s">
        <v>1314</v>
      </c>
    </row>
    <row r="212" spans="1:17" s="134" customFormat="1" ht="51">
      <c r="A212" s="124" t="s">
        <v>619</v>
      </c>
      <c r="B212" s="124"/>
      <c r="C212" s="125" t="s">
        <v>713</v>
      </c>
      <c r="D212" s="186">
        <v>43301</v>
      </c>
      <c r="E212" s="120" t="s">
        <v>23</v>
      </c>
      <c r="F212" s="120">
        <v>18085</v>
      </c>
      <c r="G212" s="124"/>
      <c r="H212" s="128" t="s">
        <v>15865</v>
      </c>
      <c r="I212" s="124"/>
      <c r="J212" s="124"/>
      <c r="K212" s="124"/>
      <c r="L212" s="124"/>
      <c r="M212" s="193">
        <v>0</v>
      </c>
      <c r="N212" s="193">
        <v>0</v>
      </c>
      <c r="O212" s="193">
        <v>0</v>
      </c>
      <c r="P212" s="193">
        <v>0.01</v>
      </c>
      <c r="Q212" s="124" t="s">
        <v>1314</v>
      </c>
    </row>
    <row r="213" spans="1:17" s="134" customFormat="1" ht="51">
      <c r="A213" s="124">
        <v>513</v>
      </c>
      <c r="B213" s="124"/>
      <c r="C213" s="125" t="s">
        <v>201</v>
      </c>
      <c r="D213" s="186">
        <v>43301</v>
      </c>
      <c r="E213" s="120" t="s">
        <v>6</v>
      </c>
      <c r="F213" s="120">
        <v>76284</v>
      </c>
      <c r="G213" s="124"/>
      <c r="H213" s="128" t="s">
        <v>3016</v>
      </c>
      <c r="I213" s="124"/>
      <c r="J213" s="124"/>
      <c r="K213" s="124"/>
      <c r="L213" s="124"/>
      <c r="M213" s="193">
        <v>0</v>
      </c>
      <c r="N213" s="193">
        <v>407577.5</v>
      </c>
      <c r="O213" s="193">
        <v>0</v>
      </c>
      <c r="P213" s="193">
        <v>2795981.65</v>
      </c>
      <c r="Q213" s="124" t="s">
        <v>1314</v>
      </c>
    </row>
    <row r="214" spans="1:17" s="134" customFormat="1" ht="63.75">
      <c r="A214" s="124">
        <v>47</v>
      </c>
      <c r="B214" s="124"/>
      <c r="C214" s="125" t="s">
        <v>699</v>
      </c>
      <c r="D214" s="186">
        <v>43301</v>
      </c>
      <c r="E214" s="120" t="s">
        <v>6</v>
      </c>
      <c r="F214" s="120">
        <v>789184</v>
      </c>
      <c r="G214" s="124"/>
      <c r="H214" s="128" t="s">
        <v>15866</v>
      </c>
      <c r="I214" s="124"/>
      <c r="J214" s="124"/>
      <c r="K214" s="124"/>
      <c r="L214" s="124"/>
      <c r="M214" s="193">
        <v>0</v>
      </c>
      <c r="N214" s="193">
        <v>927947.12</v>
      </c>
      <c r="O214" s="193">
        <v>0</v>
      </c>
      <c r="P214" s="193">
        <v>6365717.2400000002</v>
      </c>
      <c r="Q214" s="124" t="s">
        <v>1314</v>
      </c>
    </row>
    <row r="215" spans="1:17" s="134" customFormat="1" ht="63.75">
      <c r="A215" s="124">
        <v>47</v>
      </c>
      <c r="B215" s="124"/>
      <c r="C215" s="125" t="s">
        <v>699</v>
      </c>
      <c r="D215" s="186">
        <v>43301</v>
      </c>
      <c r="E215" s="120" t="s">
        <v>6</v>
      </c>
      <c r="F215" s="120">
        <v>789185</v>
      </c>
      <c r="G215" s="124"/>
      <c r="H215" s="128" t="s">
        <v>15867</v>
      </c>
      <c r="I215" s="124"/>
      <c r="J215" s="124"/>
      <c r="K215" s="124"/>
      <c r="L215" s="124"/>
      <c r="M215" s="193">
        <v>0</v>
      </c>
      <c r="N215" s="193">
        <v>56712.93</v>
      </c>
      <c r="O215" s="193">
        <v>0</v>
      </c>
      <c r="P215" s="193">
        <v>389050.7</v>
      </c>
      <c r="Q215" s="124" t="s">
        <v>1314</v>
      </c>
    </row>
    <row r="216" spans="1:17" s="134" customFormat="1" ht="63.75">
      <c r="A216" s="124">
        <v>47</v>
      </c>
      <c r="B216" s="124"/>
      <c r="C216" s="125" t="s">
        <v>699</v>
      </c>
      <c r="D216" s="186">
        <v>43301</v>
      </c>
      <c r="E216" s="120" t="s">
        <v>11</v>
      </c>
      <c r="F216" s="120">
        <v>789185</v>
      </c>
      <c r="G216" s="124"/>
      <c r="H216" s="128" t="s">
        <v>15868</v>
      </c>
      <c r="I216" s="124"/>
      <c r="J216" s="124"/>
      <c r="K216" s="124"/>
      <c r="L216" s="124"/>
      <c r="M216" s="193">
        <v>7.29</v>
      </c>
      <c r="N216" s="193">
        <v>0</v>
      </c>
      <c r="O216" s="193">
        <v>50.01</v>
      </c>
      <c r="P216" s="193">
        <v>0</v>
      </c>
      <c r="Q216" s="124" t="s">
        <v>1314</v>
      </c>
    </row>
    <row r="217" spans="1:17" s="134" customFormat="1" ht="76.5">
      <c r="A217" s="124">
        <v>47</v>
      </c>
      <c r="B217" s="124"/>
      <c r="C217" s="125" t="s">
        <v>699</v>
      </c>
      <c r="D217" s="186">
        <v>43301</v>
      </c>
      <c r="E217" s="120" t="s">
        <v>11</v>
      </c>
      <c r="F217" s="120">
        <v>789184</v>
      </c>
      <c r="G217" s="124"/>
      <c r="H217" s="128" t="s">
        <v>15869</v>
      </c>
      <c r="I217" s="124"/>
      <c r="J217" s="124"/>
      <c r="K217" s="124"/>
      <c r="L217" s="124"/>
      <c r="M217" s="193">
        <v>7.29</v>
      </c>
      <c r="N217" s="193">
        <v>0</v>
      </c>
      <c r="O217" s="193">
        <v>50.01</v>
      </c>
      <c r="P217" s="193">
        <v>0</v>
      </c>
      <c r="Q217" s="124" t="s">
        <v>1314</v>
      </c>
    </row>
    <row r="218" spans="1:17" s="134" customFormat="1" ht="51">
      <c r="A218" s="124">
        <v>585</v>
      </c>
      <c r="B218" s="124"/>
      <c r="C218" s="125" t="s">
        <v>221</v>
      </c>
      <c r="D218" s="186">
        <v>43304</v>
      </c>
      <c r="E218" s="120" t="s">
        <v>6</v>
      </c>
      <c r="F218" s="120">
        <v>1001056</v>
      </c>
      <c r="G218" s="124"/>
      <c r="H218" s="128" t="s">
        <v>15870</v>
      </c>
      <c r="I218" s="124"/>
      <c r="J218" s="124"/>
      <c r="K218" s="124"/>
      <c r="L218" s="124"/>
      <c r="M218" s="193">
        <v>0</v>
      </c>
      <c r="N218" s="193">
        <v>31000.18</v>
      </c>
      <c r="O218" s="193">
        <v>0</v>
      </c>
      <c r="P218" s="193">
        <v>212661.23</v>
      </c>
      <c r="Q218" s="124" t="s">
        <v>1314</v>
      </c>
    </row>
    <row r="219" spans="1:17" s="134" customFormat="1" ht="76.5">
      <c r="A219" s="124">
        <v>291</v>
      </c>
      <c r="B219" s="124"/>
      <c r="C219" s="125" t="s">
        <v>794</v>
      </c>
      <c r="D219" s="186">
        <v>43304</v>
      </c>
      <c r="E219" s="120" t="s">
        <v>6</v>
      </c>
      <c r="F219" s="120">
        <v>789997</v>
      </c>
      <c r="G219" s="124"/>
      <c r="H219" s="128" t="s">
        <v>15871</v>
      </c>
      <c r="I219" s="124"/>
      <c r="J219" s="124"/>
      <c r="K219" s="124"/>
      <c r="L219" s="124"/>
      <c r="M219" s="193">
        <v>0</v>
      </c>
      <c r="N219" s="193">
        <v>3000000</v>
      </c>
      <c r="O219" s="193">
        <v>0</v>
      </c>
      <c r="P219" s="193">
        <v>20580000</v>
      </c>
      <c r="Q219" s="124" t="s">
        <v>1314</v>
      </c>
    </row>
    <row r="220" spans="1:17" s="134" customFormat="1" ht="63.75">
      <c r="A220" s="124" t="s">
        <v>619</v>
      </c>
      <c r="B220" s="124"/>
      <c r="C220" s="125" t="s">
        <v>713</v>
      </c>
      <c r="D220" s="186">
        <v>43304</v>
      </c>
      <c r="E220" s="120" t="s">
        <v>13</v>
      </c>
      <c r="F220" s="120">
        <v>927772</v>
      </c>
      <c r="G220" s="124"/>
      <c r="H220" s="128" t="s">
        <v>15872</v>
      </c>
      <c r="I220" s="124"/>
      <c r="J220" s="124"/>
      <c r="K220" s="124"/>
      <c r="L220" s="124"/>
      <c r="M220" s="193">
        <v>10</v>
      </c>
      <c r="N220" s="193">
        <v>0</v>
      </c>
      <c r="O220" s="193">
        <v>68.599999999999994</v>
      </c>
      <c r="P220" s="193">
        <v>0</v>
      </c>
      <c r="Q220" s="124" t="s">
        <v>1314</v>
      </c>
    </row>
    <row r="221" spans="1:17" s="134" customFormat="1" ht="63.75">
      <c r="A221" s="124" t="s">
        <v>619</v>
      </c>
      <c r="B221" s="124"/>
      <c r="C221" s="125" t="s">
        <v>713</v>
      </c>
      <c r="D221" s="186">
        <v>43304</v>
      </c>
      <c r="E221" s="120" t="s">
        <v>13</v>
      </c>
      <c r="F221" s="120">
        <v>927770</v>
      </c>
      <c r="G221" s="124"/>
      <c r="H221" s="128" t="s">
        <v>15873</v>
      </c>
      <c r="I221" s="124"/>
      <c r="J221" s="124"/>
      <c r="K221" s="124"/>
      <c r="L221" s="124"/>
      <c r="M221" s="193">
        <v>10</v>
      </c>
      <c r="N221" s="193">
        <v>0</v>
      </c>
      <c r="O221" s="193">
        <v>68.599999999999994</v>
      </c>
      <c r="P221" s="193">
        <v>0</v>
      </c>
      <c r="Q221" s="124" t="s">
        <v>1314</v>
      </c>
    </row>
    <row r="222" spans="1:17" s="134" customFormat="1" ht="63.75">
      <c r="A222" s="124" t="s">
        <v>619</v>
      </c>
      <c r="B222" s="124"/>
      <c r="C222" s="125" t="s">
        <v>713</v>
      </c>
      <c r="D222" s="186">
        <v>43304</v>
      </c>
      <c r="E222" s="120" t="s">
        <v>13</v>
      </c>
      <c r="F222" s="120">
        <v>927774</v>
      </c>
      <c r="G222" s="124"/>
      <c r="H222" s="128" t="s">
        <v>15874</v>
      </c>
      <c r="I222" s="124"/>
      <c r="J222" s="124"/>
      <c r="K222" s="124"/>
      <c r="L222" s="124"/>
      <c r="M222" s="193">
        <v>10</v>
      </c>
      <c r="N222" s="193">
        <v>0</v>
      </c>
      <c r="O222" s="193">
        <v>68.599999999999994</v>
      </c>
      <c r="P222" s="193">
        <v>0</v>
      </c>
      <c r="Q222" s="124" t="s">
        <v>1314</v>
      </c>
    </row>
    <row r="223" spans="1:17" s="134" customFormat="1" ht="63.75">
      <c r="A223" s="124" t="s">
        <v>620</v>
      </c>
      <c r="B223" s="124"/>
      <c r="C223" s="125" t="s">
        <v>714</v>
      </c>
      <c r="D223" s="186">
        <v>43304</v>
      </c>
      <c r="E223" s="120" t="s">
        <v>20</v>
      </c>
      <c r="F223" s="120">
        <v>11067</v>
      </c>
      <c r="G223" s="124"/>
      <c r="H223" s="128" t="s">
        <v>15875</v>
      </c>
      <c r="I223" s="124"/>
      <c r="J223" s="124"/>
      <c r="K223" s="124"/>
      <c r="L223" s="124"/>
      <c r="M223" s="193">
        <v>606321.53</v>
      </c>
      <c r="N223" s="193">
        <v>0</v>
      </c>
      <c r="O223" s="193">
        <v>4159365.7</v>
      </c>
      <c r="P223" s="193">
        <v>0</v>
      </c>
      <c r="Q223" s="124" t="s">
        <v>1314</v>
      </c>
    </row>
    <row r="224" spans="1:17" s="134" customFormat="1" ht="63.75">
      <c r="A224" s="124" t="s">
        <v>620</v>
      </c>
      <c r="B224" s="124"/>
      <c r="C224" s="125" t="s">
        <v>714</v>
      </c>
      <c r="D224" s="186">
        <v>43304</v>
      </c>
      <c r="E224" s="120" t="s">
        <v>20</v>
      </c>
      <c r="F224" s="120">
        <v>11068</v>
      </c>
      <c r="G224" s="124"/>
      <c r="H224" s="128" t="s">
        <v>15876</v>
      </c>
      <c r="I224" s="124"/>
      <c r="J224" s="124"/>
      <c r="K224" s="124"/>
      <c r="L224" s="124"/>
      <c r="M224" s="193">
        <v>1830996.86</v>
      </c>
      <c r="N224" s="193">
        <v>0</v>
      </c>
      <c r="O224" s="193">
        <v>12560638.460000001</v>
      </c>
      <c r="P224" s="193">
        <v>0</v>
      </c>
      <c r="Q224" s="124" t="s">
        <v>1314</v>
      </c>
    </row>
    <row r="225" spans="1:17" s="134" customFormat="1" ht="63.75">
      <c r="A225" s="124" t="s">
        <v>620</v>
      </c>
      <c r="B225" s="124"/>
      <c r="C225" s="125" t="s">
        <v>714</v>
      </c>
      <c r="D225" s="186">
        <v>43304</v>
      </c>
      <c r="E225" s="120" t="s">
        <v>20</v>
      </c>
      <c r="F225" s="120">
        <v>10988</v>
      </c>
      <c r="G225" s="124"/>
      <c r="H225" s="128" t="s">
        <v>15877</v>
      </c>
      <c r="I225" s="124"/>
      <c r="J225" s="124"/>
      <c r="K225" s="124"/>
      <c r="L225" s="124"/>
      <c r="M225" s="193">
        <v>3247132.27</v>
      </c>
      <c r="N225" s="193">
        <v>0</v>
      </c>
      <c r="O225" s="193">
        <v>22275327.370000001</v>
      </c>
      <c r="P225" s="193">
        <v>0</v>
      </c>
      <c r="Q225" s="124" t="s">
        <v>1314</v>
      </c>
    </row>
    <row r="226" spans="1:17" s="134" customFormat="1" ht="51">
      <c r="A226" s="124" t="s">
        <v>619</v>
      </c>
      <c r="B226" s="124"/>
      <c r="C226" s="125" t="s">
        <v>713</v>
      </c>
      <c r="D226" s="186">
        <v>43304</v>
      </c>
      <c r="E226" s="120" t="s">
        <v>23</v>
      </c>
      <c r="F226" s="120">
        <v>18089</v>
      </c>
      <c r="G226" s="124"/>
      <c r="H226" s="128" t="s">
        <v>15878</v>
      </c>
      <c r="I226" s="124"/>
      <c r="J226" s="124"/>
      <c r="K226" s="124"/>
      <c r="L226" s="124"/>
      <c r="M226" s="193">
        <v>0</v>
      </c>
      <c r="N226" s="193">
        <v>0</v>
      </c>
      <c r="O226" s="193">
        <v>0</v>
      </c>
      <c r="P226" s="193">
        <v>0.01</v>
      </c>
      <c r="Q226" s="124" t="s">
        <v>1314</v>
      </c>
    </row>
    <row r="227" spans="1:17" s="134" customFormat="1" ht="51">
      <c r="A227" s="124">
        <v>513</v>
      </c>
      <c r="B227" s="124"/>
      <c r="C227" s="125" t="s">
        <v>201</v>
      </c>
      <c r="D227" s="186">
        <v>43305</v>
      </c>
      <c r="E227" s="120" t="s">
        <v>6</v>
      </c>
      <c r="F227" s="120">
        <v>76323</v>
      </c>
      <c r="G227" s="124"/>
      <c r="H227" s="128" t="s">
        <v>3016</v>
      </c>
      <c r="I227" s="124"/>
      <c r="J227" s="124"/>
      <c r="K227" s="124"/>
      <c r="L227" s="124"/>
      <c r="M227" s="193">
        <v>0</v>
      </c>
      <c r="N227" s="193">
        <v>402827.5</v>
      </c>
      <c r="O227" s="193">
        <v>0</v>
      </c>
      <c r="P227" s="193">
        <v>2763396.65</v>
      </c>
      <c r="Q227" s="124" t="s">
        <v>1314</v>
      </c>
    </row>
    <row r="228" spans="1:17" s="134" customFormat="1" ht="51">
      <c r="A228" s="124" t="s">
        <v>620</v>
      </c>
      <c r="B228" s="124"/>
      <c r="C228" s="125" t="s">
        <v>714</v>
      </c>
      <c r="D228" s="186">
        <v>43307</v>
      </c>
      <c r="E228" s="120" t="s">
        <v>20</v>
      </c>
      <c r="F228" s="120">
        <v>10955</v>
      </c>
      <c r="G228" s="124"/>
      <c r="H228" s="128" t="s">
        <v>15879</v>
      </c>
      <c r="I228" s="124"/>
      <c r="J228" s="124"/>
      <c r="K228" s="124"/>
      <c r="L228" s="124"/>
      <c r="M228" s="193">
        <v>1430416.5</v>
      </c>
      <c r="N228" s="193">
        <v>0</v>
      </c>
      <c r="O228" s="193">
        <v>9812657.1899999995</v>
      </c>
      <c r="P228" s="193">
        <v>0</v>
      </c>
      <c r="Q228" s="124" t="s">
        <v>1314</v>
      </c>
    </row>
    <row r="229" spans="1:17" s="134" customFormat="1" ht="51">
      <c r="A229" s="124" t="s">
        <v>620</v>
      </c>
      <c r="B229" s="124"/>
      <c r="C229" s="125" t="s">
        <v>714</v>
      </c>
      <c r="D229" s="186">
        <v>43307</v>
      </c>
      <c r="E229" s="120" t="s">
        <v>20</v>
      </c>
      <c r="F229" s="120">
        <v>11000</v>
      </c>
      <c r="G229" s="124"/>
      <c r="H229" s="128" t="s">
        <v>15880</v>
      </c>
      <c r="I229" s="124"/>
      <c r="J229" s="124"/>
      <c r="K229" s="124"/>
      <c r="L229" s="124"/>
      <c r="M229" s="193">
        <v>1074727.8</v>
      </c>
      <c r="N229" s="193">
        <v>0</v>
      </c>
      <c r="O229" s="193">
        <v>7372632.71</v>
      </c>
      <c r="P229" s="193">
        <v>0</v>
      </c>
      <c r="Q229" s="124" t="s">
        <v>1314</v>
      </c>
    </row>
    <row r="230" spans="1:17" s="134" customFormat="1" ht="51">
      <c r="A230" s="124" t="s">
        <v>620</v>
      </c>
      <c r="B230" s="124"/>
      <c r="C230" s="125" t="s">
        <v>714</v>
      </c>
      <c r="D230" s="186">
        <v>43307</v>
      </c>
      <c r="E230" s="120" t="s">
        <v>20</v>
      </c>
      <c r="F230" s="120">
        <v>10999</v>
      </c>
      <c r="G230" s="124"/>
      <c r="H230" s="128" t="s">
        <v>15881</v>
      </c>
      <c r="I230" s="124"/>
      <c r="J230" s="124"/>
      <c r="K230" s="124"/>
      <c r="L230" s="124"/>
      <c r="M230" s="193">
        <v>3389987.24</v>
      </c>
      <c r="N230" s="193">
        <v>0</v>
      </c>
      <c r="O230" s="193">
        <v>23255312.469999999</v>
      </c>
      <c r="P230" s="193">
        <v>0</v>
      </c>
      <c r="Q230" s="124" t="s">
        <v>1314</v>
      </c>
    </row>
    <row r="231" spans="1:17" s="134" customFormat="1" ht="63.75">
      <c r="A231" s="124">
        <v>85</v>
      </c>
      <c r="B231" s="124"/>
      <c r="C231" s="125" t="s">
        <v>3557</v>
      </c>
      <c r="D231" s="186">
        <v>43307</v>
      </c>
      <c r="E231" s="120" t="s">
        <v>6</v>
      </c>
      <c r="F231" s="120">
        <v>793887</v>
      </c>
      <c r="G231" s="124"/>
      <c r="H231" s="128" t="s">
        <v>15882</v>
      </c>
      <c r="I231" s="124"/>
      <c r="J231" s="124"/>
      <c r="K231" s="124"/>
      <c r="L231" s="124"/>
      <c r="M231" s="193">
        <v>0</v>
      </c>
      <c r="N231" s="193">
        <v>828733.74</v>
      </c>
      <c r="O231" s="193">
        <v>0</v>
      </c>
      <c r="P231" s="193">
        <v>5685113.46</v>
      </c>
      <c r="Q231" s="124" t="s">
        <v>1314</v>
      </c>
    </row>
    <row r="232" spans="1:17" s="134" customFormat="1" ht="63.75">
      <c r="A232" s="124">
        <v>85</v>
      </c>
      <c r="B232" s="124"/>
      <c r="C232" s="125" t="s">
        <v>3557</v>
      </c>
      <c r="D232" s="186">
        <v>43307</v>
      </c>
      <c r="E232" s="120" t="s">
        <v>6</v>
      </c>
      <c r="F232" s="120">
        <v>793954</v>
      </c>
      <c r="G232" s="124"/>
      <c r="H232" s="128" t="s">
        <v>15883</v>
      </c>
      <c r="I232" s="124"/>
      <c r="J232" s="124"/>
      <c r="K232" s="124"/>
      <c r="L232" s="124"/>
      <c r="M232" s="193">
        <v>0</v>
      </c>
      <c r="N232" s="193">
        <v>261029.04</v>
      </c>
      <c r="O232" s="193">
        <v>0</v>
      </c>
      <c r="P232" s="193">
        <v>1790659.21</v>
      </c>
      <c r="Q232" s="124" t="s">
        <v>1314</v>
      </c>
    </row>
    <row r="233" spans="1:17" s="134" customFormat="1" ht="63.75">
      <c r="A233" s="124">
        <v>85</v>
      </c>
      <c r="B233" s="124"/>
      <c r="C233" s="125" t="s">
        <v>3557</v>
      </c>
      <c r="D233" s="186">
        <v>43307</v>
      </c>
      <c r="E233" s="120" t="s">
        <v>11</v>
      </c>
      <c r="F233" s="120">
        <v>793887</v>
      </c>
      <c r="G233" s="124"/>
      <c r="H233" s="128" t="s">
        <v>15884</v>
      </c>
      <c r="I233" s="124"/>
      <c r="J233" s="124"/>
      <c r="K233" s="124"/>
      <c r="L233" s="124"/>
      <c r="M233" s="193">
        <v>7.29</v>
      </c>
      <c r="N233" s="193">
        <v>0</v>
      </c>
      <c r="O233" s="193">
        <v>50.01</v>
      </c>
      <c r="P233" s="193">
        <v>0</v>
      </c>
      <c r="Q233" s="124" t="s">
        <v>1314</v>
      </c>
    </row>
    <row r="234" spans="1:17" s="134" customFormat="1" ht="63.75">
      <c r="A234" s="124">
        <v>85</v>
      </c>
      <c r="B234" s="124"/>
      <c r="C234" s="125" t="s">
        <v>3557</v>
      </c>
      <c r="D234" s="186">
        <v>43307</v>
      </c>
      <c r="E234" s="120" t="s">
        <v>11</v>
      </c>
      <c r="F234" s="120">
        <v>793954</v>
      </c>
      <c r="G234" s="124"/>
      <c r="H234" s="128" t="s">
        <v>15885</v>
      </c>
      <c r="I234" s="124"/>
      <c r="J234" s="124"/>
      <c r="K234" s="124"/>
      <c r="L234" s="124"/>
      <c r="M234" s="193">
        <v>7.29</v>
      </c>
      <c r="N234" s="193">
        <v>0</v>
      </c>
      <c r="O234" s="193">
        <v>50.01</v>
      </c>
      <c r="P234" s="193">
        <v>0</v>
      </c>
      <c r="Q234" s="124" t="s">
        <v>1314</v>
      </c>
    </row>
    <row r="235" spans="1:17" s="134" customFormat="1" ht="51">
      <c r="A235" s="124" t="s">
        <v>619</v>
      </c>
      <c r="B235" s="124"/>
      <c r="C235" s="125" t="s">
        <v>713</v>
      </c>
      <c r="D235" s="186">
        <v>43307</v>
      </c>
      <c r="E235" s="120" t="s">
        <v>6</v>
      </c>
      <c r="F235" s="120">
        <v>76363</v>
      </c>
      <c r="G235" s="124"/>
      <c r="H235" s="128" t="s">
        <v>15886</v>
      </c>
      <c r="I235" s="124"/>
      <c r="J235" s="124"/>
      <c r="K235" s="124"/>
      <c r="L235" s="124"/>
      <c r="M235" s="193">
        <v>0</v>
      </c>
      <c r="N235" s="193">
        <v>1292870.29</v>
      </c>
      <c r="O235" s="193">
        <v>0</v>
      </c>
      <c r="P235" s="193">
        <v>8869090.1899999995</v>
      </c>
      <c r="Q235" s="124" t="s">
        <v>1314</v>
      </c>
    </row>
    <row r="236" spans="1:17" s="134" customFormat="1" ht="89.25">
      <c r="A236" s="124">
        <v>291</v>
      </c>
      <c r="B236" s="124"/>
      <c r="C236" s="125" t="s">
        <v>794</v>
      </c>
      <c r="D236" s="186">
        <v>43308</v>
      </c>
      <c r="E236" s="120" t="s">
        <v>6</v>
      </c>
      <c r="F236" s="120">
        <v>794251</v>
      </c>
      <c r="G236" s="124"/>
      <c r="H236" s="128" t="s">
        <v>15887</v>
      </c>
      <c r="I236" s="124"/>
      <c r="J236" s="124"/>
      <c r="K236" s="124"/>
      <c r="L236" s="124"/>
      <c r="M236" s="193">
        <v>0</v>
      </c>
      <c r="N236" s="193">
        <v>4184616.49</v>
      </c>
      <c r="O236" s="193">
        <v>0</v>
      </c>
      <c r="P236" s="193">
        <v>28706469.120000001</v>
      </c>
      <c r="Q236" s="124" t="s">
        <v>1314</v>
      </c>
    </row>
    <row r="237" spans="1:17" s="134" customFormat="1" ht="51">
      <c r="A237" s="124" t="s">
        <v>620</v>
      </c>
      <c r="B237" s="124"/>
      <c r="C237" s="125" t="s">
        <v>714</v>
      </c>
      <c r="D237" s="186">
        <v>43308</v>
      </c>
      <c r="E237" s="120" t="s">
        <v>20</v>
      </c>
      <c r="F237" s="120">
        <v>11005</v>
      </c>
      <c r="G237" s="124"/>
      <c r="H237" s="128" t="s">
        <v>15888</v>
      </c>
      <c r="I237" s="124"/>
      <c r="J237" s="124"/>
      <c r="K237" s="124"/>
      <c r="L237" s="124"/>
      <c r="M237" s="193">
        <v>12707.49</v>
      </c>
      <c r="N237" s="193">
        <v>0</v>
      </c>
      <c r="O237" s="193">
        <v>87173.38</v>
      </c>
      <c r="P237" s="193">
        <v>0</v>
      </c>
      <c r="Q237" s="124" t="s">
        <v>1314</v>
      </c>
    </row>
    <row r="238" spans="1:17" s="134" customFormat="1" ht="89.25">
      <c r="A238" s="124">
        <v>244</v>
      </c>
      <c r="B238" s="124"/>
      <c r="C238" s="125" t="s">
        <v>771</v>
      </c>
      <c r="D238" s="186">
        <v>43308</v>
      </c>
      <c r="E238" s="120" t="s">
        <v>6</v>
      </c>
      <c r="F238" s="120">
        <v>928438</v>
      </c>
      <c r="G238" s="124"/>
      <c r="H238" s="128" t="s">
        <v>15889</v>
      </c>
      <c r="I238" s="124"/>
      <c r="J238" s="124"/>
      <c r="K238" s="124"/>
      <c r="L238" s="124"/>
      <c r="M238" s="193">
        <v>0</v>
      </c>
      <c r="N238" s="193">
        <v>32500</v>
      </c>
      <c r="O238" s="193">
        <v>0</v>
      </c>
      <c r="P238" s="193">
        <v>222950</v>
      </c>
      <c r="Q238" s="124" t="s">
        <v>1314</v>
      </c>
    </row>
    <row r="239" spans="1:17" s="134" customFormat="1" ht="51">
      <c r="A239" s="124">
        <v>513</v>
      </c>
      <c r="B239" s="124"/>
      <c r="C239" s="125" t="s">
        <v>201</v>
      </c>
      <c r="D239" s="186">
        <v>43308</v>
      </c>
      <c r="E239" s="120" t="s">
        <v>6</v>
      </c>
      <c r="F239" s="120">
        <v>76386</v>
      </c>
      <c r="G239" s="124"/>
      <c r="H239" s="128" t="s">
        <v>3016</v>
      </c>
      <c r="I239" s="124"/>
      <c r="J239" s="124"/>
      <c r="K239" s="124"/>
      <c r="L239" s="124"/>
      <c r="M239" s="193">
        <v>0</v>
      </c>
      <c r="N239" s="193">
        <v>222830</v>
      </c>
      <c r="O239" s="193">
        <v>0</v>
      </c>
      <c r="P239" s="193">
        <v>1528613.8</v>
      </c>
      <c r="Q239" s="124" t="s">
        <v>1314</v>
      </c>
    </row>
    <row r="240" spans="1:17" s="134" customFormat="1" ht="51">
      <c r="A240" s="124" t="s">
        <v>619</v>
      </c>
      <c r="B240" s="124"/>
      <c r="C240" s="125" t="s">
        <v>713</v>
      </c>
      <c r="D240" s="186">
        <v>43308</v>
      </c>
      <c r="E240" s="120" t="s">
        <v>6</v>
      </c>
      <c r="F240" s="120">
        <v>76387</v>
      </c>
      <c r="G240" s="124"/>
      <c r="H240" s="128" t="s">
        <v>15886</v>
      </c>
      <c r="I240" s="124"/>
      <c r="J240" s="124"/>
      <c r="K240" s="124"/>
      <c r="L240" s="124"/>
      <c r="M240" s="193">
        <v>0</v>
      </c>
      <c r="N240" s="193">
        <v>55251.93</v>
      </c>
      <c r="O240" s="193">
        <v>0</v>
      </c>
      <c r="P240" s="193">
        <v>379028.24</v>
      </c>
      <c r="Q240" s="124" t="s">
        <v>1314</v>
      </c>
    </row>
    <row r="241" spans="1:17" s="134" customFormat="1" ht="51">
      <c r="A241" s="124" t="s">
        <v>620</v>
      </c>
      <c r="B241" s="124"/>
      <c r="C241" s="125" t="s">
        <v>714</v>
      </c>
      <c r="D241" s="186">
        <v>43311</v>
      </c>
      <c r="E241" s="120" t="s">
        <v>20</v>
      </c>
      <c r="F241" s="120">
        <v>10986</v>
      </c>
      <c r="G241" s="124"/>
      <c r="H241" s="128" t="s">
        <v>15890</v>
      </c>
      <c r="I241" s="124"/>
      <c r="J241" s="124"/>
      <c r="K241" s="124"/>
      <c r="L241" s="124"/>
      <c r="M241" s="193">
        <v>12811.8</v>
      </c>
      <c r="N241" s="193">
        <v>0</v>
      </c>
      <c r="O241" s="193">
        <v>87888.95</v>
      </c>
      <c r="P241" s="193">
        <v>0</v>
      </c>
      <c r="Q241" s="124" t="s">
        <v>1314</v>
      </c>
    </row>
    <row r="242" spans="1:17" s="134" customFormat="1" ht="63.75">
      <c r="A242" s="124" t="s">
        <v>620</v>
      </c>
      <c r="B242" s="124"/>
      <c r="C242" s="125" t="s">
        <v>714</v>
      </c>
      <c r="D242" s="186">
        <v>43311</v>
      </c>
      <c r="E242" s="120" t="s">
        <v>20</v>
      </c>
      <c r="F242" s="120">
        <v>10985</v>
      </c>
      <c r="G242" s="124"/>
      <c r="H242" s="128" t="s">
        <v>15891</v>
      </c>
      <c r="I242" s="124"/>
      <c r="J242" s="124"/>
      <c r="K242" s="124"/>
      <c r="L242" s="124"/>
      <c r="M242" s="193">
        <v>674198.53</v>
      </c>
      <c r="N242" s="193">
        <v>0</v>
      </c>
      <c r="O242" s="193">
        <v>4625001.92</v>
      </c>
      <c r="P242" s="193">
        <v>0</v>
      </c>
      <c r="Q242" s="124" t="s">
        <v>1314</v>
      </c>
    </row>
    <row r="243" spans="1:17" s="134" customFormat="1" ht="51">
      <c r="A243" s="124" t="s">
        <v>620</v>
      </c>
      <c r="B243" s="124"/>
      <c r="C243" s="125" t="s">
        <v>714</v>
      </c>
      <c r="D243" s="186">
        <v>43311</v>
      </c>
      <c r="E243" s="120" t="s">
        <v>20</v>
      </c>
      <c r="F243" s="120">
        <v>11172</v>
      </c>
      <c r="G243" s="124"/>
      <c r="H243" s="128" t="s">
        <v>15892</v>
      </c>
      <c r="I243" s="124"/>
      <c r="J243" s="124"/>
      <c r="K243" s="124"/>
      <c r="L243" s="124"/>
      <c r="M243" s="193">
        <v>517158.36</v>
      </c>
      <c r="N243" s="193">
        <v>0</v>
      </c>
      <c r="O243" s="193">
        <v>3547706.35</v>
      </c>
      <c r="P243" s="193">
        <v>0</v>
      </c>
      <c r="Q243" s="124" t="s">
        <v>1314</v>
      </c>
    </row>
    <row r="244" spans="1:17" s="134" customFormat="1" ht="51">
      <c r="A244" s="124" t="s">
        <v>620</v>
      </c>
      <c r="B244" s="124"/>
      <c r="C244" s="125" t="s">
        <v>714</v>
      </c>
      <c r="D244" s="186">
        <v>43311</v>
      </c>
      <c r="E244" s="120" t="s">
        <v>20</v>
      </c>
      <c r="F244" s="120">
        <v>11046</v>
      </c>
      <c r="G244" s="124"/>
      <c r="H244" s="128" t="s">
        <v>15893</v>
      </c>
      <c r="I244" s="124"/>
      <c r="J244" s="124"/>
      <c r="K244" s="124"/>
      <c r="L244" s="124"/>
      <c r="M244" s="193">
        <v>7129.95</v>
      </c>
      <c r="N244" s="193">
        <v>0</v>
      </c>
      <c r="O244" s="193">
        <v>48911.46</v>
      </c>
      <c r="P244" s="193">
        <v>0</v>
      </c>
      <c r="Q244" s="124" t="s">
        <v>1314</v>
      </c>
    </row>
    <row r="245" spans="1:17" s="134" customFormat="1" ht="76.5">
      <c r="A245" s="124">
        <v>291</v>
      </c>
      <c r="B245" s="124"/>
      <c r="C245" s="125" t="s">
        <v>794</v>
      </c>
      <c r="D245" s="186">
        <v>43311</v>
      </c>
      <c r="E245" s="120" t="s">
        <v>6</v>
      </c>
      <c r="F245" s="120">
        <v>796216</v>
      </c>
      <c r="G245" s="124"/>
      <c r="H245" s="128" t="s">
        <v>15894</v>
      </c>
      <c r="I245" s="124"/>
      <c r="J245" s="124"/>
      <c r="K245" s="124"/>
      <c r="L245" s="124"/>
      <c r="M245" s="193">
        <v>0</v>
      </c>
      <c r="N245" s="193">
        <v>2000000</v>
      </c>
      <c r="O245" s="193">
        <v>0</v>
      </c>
      <c r="P245" s="193">
        <v>13720000</v>
      </c>
      <c r="Q245" s="124" t="s">
        <v>1314</v>
      </c>
    </row>
    <row r="246" spans="1:17" s="134" customFormat="1" ht="63.75">
      <c r="A246" s="124">
        <v>287</v>
      </c>
      <c r="B246" s="124"/>
      <c r="C246" s="125" t="s">
        <v>790</v>
      </c>
      <c r="D246" s="186">
        <v>43311</v>
      </c>
      <c r="E246" s="120" t="s">
        <v>6</v>
      </c>
      <c r="F246" s="120">
        <v>796229</v>
      </c>
      <c r="G246" s="124"/>
      <c r="H246" s="128" t="s">
        <v>15895</v>
      </c>
      <c r="I246" s="124"/>
      <c r="J246" s="124"/>
      <c r="K246" s="124"/>
      <c r="L246" s="124"/>
      <c r="M246" s="193">
        <v>0</v>
      </c>
      <c r="N246" s="193">
        <v>10500000</v>
      </c>
      <c r="O246" s="193">
        <v>0</v>
      </c>
      <c r="P246" s="193">
        <v>72030000</v>
      </c>
      <c r="Q246" s="124" t="s">
        <v>1314</v>
      </c>
    </row>
    <row r="247" spans="1:17" s="134" customFormat="1" ht="51">
      <c r="A247" s="124" t="s">
        <v>619</v>
      </c>
      <c r="B247" s="124"/>
      <c r="C247" s="125" t="s">
        <v>713</v>
      </c>
      <c r="D247" s="186">
        <v>43311</v>
      </c>
      <c r="E247" s="120" t="s">
        <v>6</v>
      </c>
      <c r="F247" s="120">
        <v>76411</v>
      </c>
      <c r="G247" s="124"/>
      <c r="H247" s="128" t="s">
        <v>15886</v>
      </c>
      <c r="I247" s="124"/>
      <c r="J247" s="124"/>
      <c r="K247" s="124"/>
      <c r="L247" s="124"/>
      <c r="M247" s="193">
        <v>0</v>
      </c>
      <c r="N247" s="193">
        <v>4872.37</v>
      </c>
      <c r="O247" s="193">
        <v>0</v>
      </c>
      <c r="P247" s="193">
        <v>33424.46</v>
      </c>
      <c r="Q247" s="124" t="s">
        <v>1314</v>
      </c>
    </row>
    <row r="248" spans="1:17" s="134" customFormat="1" ht="38.25">
      <c r="A248" s="124">
        <v>573</v>
      </c>
      <c r="B248" s="124"/>
      <c r="C248" s="125" t="s">
        <v>849</v>
      </c>
      <c r="D248" s="186">
        <v>43311</v>
      </c>
      <c r="E248" s="120" t="s">
        <v>6</v>
      </c>
      <c r="F248" s="120">
        <v>76410</v>
      </c>
      <c r="G248" s="124"/>
      <c r="H248" s="128" t="s">
        <v>4873</v>
      </c>
      <c r="I248" s="124"/>
      <c r="J248" s="124"/>
      <c r="K248" s="124"/>
      <c r="L248" s="124"/>
      <c r="M248" s="193">
        <v>0</v>
      </c>
      <c r="N248" s="193">
        <v>3083</v>
      </c>
      <c r="O248" s="193">
        <v>0</v>
      </c>
      <c r="P248" s="193">
        <v>21149.38</v>
      </c>
      <c r="Q248" s="124" t="s">
        <v>1314</v>
      </c>
    </row>
    <row r="249" spans="1:17" s="134" customFormat="1" ht="51">
      <c r="A249" s="124" t="s">
        <v>619</v>
      </c>
      <c r="B249" s="124"/>
      <c r="C249" s="125" t="s">
        <v>713</v>
      </c>
      <c r="D249" s="186">
        <v>43311</v>
      </c>
      <c r="E249" s="120" t="s">
        <v>23</v>
      </c>
      <c r="F249" s="120">
        <v>18110</v>
      </c>
      <c r="G249" s="124"/>
      <c r="H249" s="128" t="s">
        <v>15896</v>
      </c>
      <c r="I249" s="124"/>
      <c r="J249" s="124"/>
      <c r="K249" s="124"/>
      <c r="L249" s="124"/>
      <c r="M249" s="193">
        <v>0</v>
      </c>
      <c r="N249" s="193">
        <v>0</v>
      </c>
      <c r="O249" s="193">
        <v>0</v>
      </c>
      <c r="P249" s="193">
        <v>0.01</v>
      </c>
      <c r="Q249" s="124" t="s">
        <v>1314</v>
      </c>
    </row>
    <row r="250" spans="1:17" s="134" customFormat="1" ht="51">
      <c r="A250" s="124" t="s">
        <v>620</v>
      </c>
      <c r="B250" s="124"/>
      <c r="C250" s="125" t="s">
        <v>714</v>
      </c>
      <c r="D250" s="186">
        <v>43312</v>
      </c>
      <c r="E250" s="120" t="s">
        <v>20</v>
      </c>
      <c r="F250" s="120">
        <v>11016</v>
      </c>
      <c r="G250" s="124"/>
      <c r="H250" s="128" t="s">
        <v>15897</v>
      </c>
      <c r="I250" s="124"/>
      <c r="J250" s="124"/>
      <c r="K250" s="124"/>
      <c r="L250" s="124"/>
      <c r="M250" s="193">
        <v>924387.48</v>
      </c>
      <c r="N250" s="193">
        <v>0</v>
      </c>
      <c r="O250" s="193">
        <v>6341298.1100000003</v>
      </c>
      <c r="P250" s="193">
        <v>0</v>
      </c>
      <c r="Q250" s="124" t="s">
        <v>1314</v>
      </c>
    </row>
    <row r="251" spans="1:17" s="134" customFormat="1" ht="51">
      <c r="A251" s="124" t="s">
        <v>619</v>
      </c>
      <c r="B251" s="124"/>
      <c r="C251" s="125" t="s">
        <v>713</v>
      </c>
      <c r="D251" s="186">
        <v>43312</v>
      </c>
      <c r="E251" s="120" t="s">
        <v>6</v>
      </c>
      <c r="F251" s="120">
        <v>76434</v>
      </c>
      <c r="G251" s="124"/>
      <c r="H251" s="128" t="s">
        <v>15886</v>
      </c>
      <c r="I251" s="124"/>
      <c r="J251" s="124"/>
      <c r="K251" s="124"/>
      <c r="L251" s="124"/>
      <c r="M251" s="193">
        <v>0</v>
      </c>
      <c r="N251" s="193">
        <v>24465.599999999999</v>
      </c>
      <c r="O251" s="193">
        <v>0</v>
      </c>
      <c r="P251" s="193">
        <v>167834.02</v>
      </c>
      <c r="Q251" s="124" t="s">
        <v>1314</v>
      </c>
    </row>
    <row r="252" spans="1:17" s="134" customFormat="1" ht="51">
      <c r="A252" s="124">
        <v>513</v>
      </c>
      <c r="B252" s="124"/>
      <c r="C252" s="125" t="s">
        <v>201</v>
      </c>
      <c r="D252" s="186">
        <v>43312</v>
      </c>
      <c r="E252" s="120" t="s">
        <v>6</v>
      </c>
      <c r="F252" s="120">
        <v>76433</v>
      </c>
      <c r="G252" s="124"/>
      <c r="H252" s="128" t="s">
        <v>3016</v>
      </c>
      <c r="I252" s="124"/>
      <c r="J252" s="124"/>
      <c r="K252" s="124"/>
      <c r="L252" s="124"/>
      <c r="M252" s="193">
        <v>0</v>
      </c>
      <c r="N252" s="193">
        <v>140750</v>
      </c>
      <c r="O252" s="193">
        <v>0</v>
      </c>
      <c r="P252" s="193">
        <v>965545</v>
      </c>
      <c r="Q252" s="124" t="s">
        <v>1314</v>
      </c>
    </row>
    <row r="254" spans="1:17">
      <c r="H254" s="343" t="s">
        <v>637</v>
      </c>
      <c r="I254" s="343"/>
      <c r="J254" s="343"/>
      <c r="K254" s="343"/>
      <c r="L254" s="343"/>
      <c r="M254" s="198">
        <f>+SUBTOTAL(9,M10:M252)</f>
        <v>15363925.09</v>
      </c>
      <c r="N254" s="198">
        <f>+SUBTOTAL(9,N10:N252)</f>
        <v>138767011.03000003</v>
      </c>
      <c r="O254" s="198">
        <f>+SUBTOTAL(9,O10:O252)</f>
        <v>105396526.48999998</v>
      </c>
      <c r="P254" s="198">
        <f>+SUBTOTAL(9,P10:P252)</f>
        <v>951941696.25999987</v>
      </c>
    </row>
  </sheetData>
  <sheetProtection formatCells="0" formatColumns="0" formatRows="0" insertColumns="0" insertRows="0" insertHyperlinks="0" sort="0" autoFilter="0" pivotTables="0"/>
  <autoFilter ref="A8:Q252"/>
  <mergeCells count="22">
    <mergeCell ref="C8:C9"/>
    <mergeCell ref="A8:A9"/>
    <mergeCell ref="B8:B9"/>
    <mergeCell ref="D8:D9"/>
    <mergeCell ref="E8:E9"/>
    <mergeCell ref="F8:F9"/>
    <mergeCell ref="I7:J7"/>
    <mergeCell ref="K7:L7"/>
    <mergeCell ref="G8:G9"/>
    <mergeCell ref="H8:H9"/>
    <mergeCell ref="H254:L254"/>
    <mergeCell ref="Q8:Q9"/>
    <mergeCell ref="N8:N9"/>
    <mergeCell ref="P8:P9"/>
    <mergeCell ref="M7:N7"/>
    <mergeCell ref="I8:I9"/>
    <mergeCell ref="J8:J9"/>
    <mergeCell ref="K8:K9"/>
    <mergeCell ref="O7:P7"/>
    <mergeCell ref="M8:M9"/>
    <mergeCell ref="O8:O9"/>
    <mergeCell ref="L8:L9"/>
  </mergeCells>
  <pageMargins left="0.31496062992125984" right="0.19685039370078741" top="0.31496062992125984" bottom="0.74803149606299213" header="0.31496062992125984" footer="0.31496062992125984"/>
  <pageSetup scale="58"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O147"/>
  <sheetViews>
    <sheetView view="pageBreakPreview" zoomScaleNormal="85" zoomScaleSheetLayoutView="100" workbookViewId="0">
      <pane ySplit="8" topLeftCell="A9" activePane="bottomLeft" state="frozen"/>
      <selection activeCell="G12" sqref="G12:K12"/>
      <selection pane="bottomLeft" activeCell="A6" sqref="A6"/>
    </sheetView>
  </sheetViews>
  <sheetFormatPr baseColWidth="10" defaultRowHeight="12.75"/>
  <cols>
    <col min="1" max="1" width="6.140625" style="152" customWidth="1"/>
    <col min="2" max="2" width="4.140625" style="152" bestFit="1" customWidth="1"/>
    <col min="3" max="3" width="30.7109375" style="152" customWidth="1"/>
    <col min="4" max="4" width="11.5703125" style="212" bestFit="1" customWidth="1"/>
    <col min="5" max="5" width="9.7109375" style="122" customWidth="1"/>
    <col min="6" max="6" width="11.7109375" style="122" customWidth="1"/>
    <col min="7" max="7" width="60.28515625" style="190" customWidth="1"/>
    <col min="8" max="12" width="6.7109375" style="118" customWidth="1"/>
    <col min="13" max="14" width="14.42578125" style="194" bestFit="1" customWidth="1"/>
    <col min="15" max="15" width="15.42578125" style="194" customWidth="1"/>
    <col min="16" max="16384" width="11.42578125" style="118"/>
  </cols>
  <sheetData>
    <row r="1" spans="1:15">
      <c r="A1" s="202" t="s">
        <v>1395</v>
      </c>
      <c r="B1" s="202"/>
      <c r="C1" s="202"/>
      <c r="D1" s="223"/>
      <c r="E1" s="223"/>
      <c r="F1" s="223"/>
      <c r="G1" s="202"/>
      <c r="H1" s="202"/>
      <c r="I1" s="202"/>
      <c r="J1" s="202"/>
      <c r="K1" s="202"/>
      <c r="L1" s="202"/>
      <c r="M1" s="215"/>
      <c r="N1" s="215"/>
      <c r="O1" s="215"/>
    </row>
    <row r="2" spans="1:15">
      <c r="A2" s="202" t="s">
        <v>38</v>
      </c>
      <c r="B2" s="202"/>
      <c r="C2" s="202"/>
      <c r="D2" s="223"/>
      <c r="E2" s="223"/>
      <c r="F2" s="223"/>
      <c r="G2" s="202"/>
      <c r="H2" s="202"/>
      <c r="I2" s="202"/>
      <c r="J2" s="202"/>
      <c r="K2" s="202"/>
      <c r="L2" s="202"/>
      <c r="M2" s="215"/>
      <c r="N2" s="215"/>
      <c r="O2" s="215"/>
    </row>
    <row r="3" spans="1:15">
      <c r="A3" s="202" t="s">
        <v>39</v>
      </c>
      <c r="B3" s="202"/>
      <c r="C3" s="202"/>
      <c r="D3" s="223"/>
      <c r="E3" s="223"/>
      <c r="F3" s="223"/>
      <c r="G3" s="202"/>
      <c r="H3" s="202"/>
      <c r="I3" s="202"/>
      <c r="J3" s="202"/>
      <c r="K3" s="202"/>
      <c r="L3" s="202"/>
      <c r="M3" s="215"/>
      <c r="N3" s="215"/>
      <c r="O3" s="215"/>
    </row>
    <row r="4" spans="1:15">
      <c r="A4" s="202" t="str">
        <f>+'CUT MN'!A4</f>
        <v>CORRESPONDIENTE AL PERIODO DE ENERO A JULIO DE 2018</v>
      </c>
      <c r="B4" s="202"/>
      <c r="C4" s="202"/>
      <c r="D4" s="223"/>
      <c r="E4" s="223"/>
      <c r="F4" s="223"/>
      <c r="G4" s="202"/>
      <c r="H4" s="202"/>
      <c r="I4" s="202"/>
      <c r="J4" s="202"/>
      <c r="K4" s="202"/>
      <c r="L4" s="202"/>
      <c r="M4" s="215"/>
      <c r="N4" s="215"/>
      <c r="O4" s="215"/>
    </row>
    <row r="5" spans="1:15">
      <c r="A5" s="121" t="str">
        <f>+'CUT MN'!A5</f>
        <v>ACTUALIZADO AL : 8 de agosto de 2018</v>
      </c>
      <c r="B5" s="121"/>
      <c r="C5" s="121"/>
      <c r="D5" s="224"/>
      <c r="E5" s="224"/>
      <c r="F5" s="224"/>
      <c r="G5" s="121"/>
      <c r="H5" s="121"/>
      <c r="I5" s="121"/>
      <c r="J5" s="121"/>
      <c r="K5" s="121"/>
      <c r="L5" s="121"/>
      <c r="M5" s="231"/>
      <c r="N5" s="231"/>
      <c r="O5" s="231"/>
    </row>
    <row r="6" spans="1:15">
      <c r="A6" s="111"/>
      <c r="B6" s="135"/>
      <c r="C6" s="136"/>
      <c r="D6" s="137"/>
      <c r="E6" s="136"/>
      <c r="F6" s="136"/>
      <c r="G6" s="187"/>
      <c r="H6" s="138"/>
      <c r="I6" s="138"/>
      <c r="J6" s="138"/>
      <c r="K6" s="138"/>
      <c r="L6" s="138"/>
      <c r="M6" s="139"/>
      <c r="N6" s="139"/>
      <c r="O6" s="195"/>
    </row>
    <row r="7" spans="1:15">
      <c r="A7" s="141"/>
      <c r="B7" s="141"/>
      <c r="C7" s="141"/>
      <c r="D7" s="142"/>
      <c r="E7" s="141"/>
      <c r="F7" s="141"/>
      <c r="G7" s="188"/>
      <c r="H7" s="341" t="s">
        <v>1345</v>
      </c>
      <c r="I7" s="341"/>
      <c r="J7" s="341" t="s">
        <v>1344</v>
      </c>
      <c r="K7" s="341"/>
      <c r="L7" s="204"/>
      <c r="M7" s="192"/>
      <c r="N7" s="192"/>
      <c r="O7" s="196"/>
    </row>
    <row r="8" spans="1:15" ht="25.5">
      <c r="A8" s="276" t="s">
        <v>1346</v>
      </c>
      <c r="B8" s="276" t="s">
        <v>1347</v>
      </c>
      <c r="C8" s="275" t="s">
        <v>1358</v>
      </c>
      <c r="D8" s="147" t="s">
        <v>1360</v>
      </c>
      <c r="E8" s="146" t="s">
        <v>632</v>
      </c>
      <c r="F8" s="146" t="s">
        <v>633</v>
      </c>
      <c r="G8" s="146" t="s">
        <v>42</v>
      </c>
      <c r="H8" s="276" t="s">
        <v>1349</v>
      </c>
      <c r="I8" s="276" t="s">
        <v>1350</v>
      </c>
      <c r="J8" s="276" t="s">
        <v>1348</v>
      </c>
      <c r="K8" s="276" t="s">
        <v>1351</v>
      </c>
      <c r="L8" s="203" t="s">
        <v>1394</v>
      </c>
      <c r="M8" s="274" t="s">
        <v>1352</v>
      </c>
      <c r="N8" s="274" t="s">
        <v>1353</v>
      </c>
      <c r="O8" s="148" t="s">
        <v>1356</v>
      </c>
    </row>
    <row r="9" spans="1:15" ht="51">
      <c r="A9" s="149">
        <v>132</v>
      </c>
      <c r="B9" s="253" t="s">
        <v>1365</v>
      </c>
      <c r="C9" s="125" t="s">
        <v>728</v>
      </c>
      <c r="D9" s="150" t="s">
        <v>3020</v>
      </c>
      <c r="E9" s="149">
        <v>277</v>
      </c>
      <c r="F9" s="149" t="s">
        <v>3021</v>
      </c>
      <c r="G9" s="151" t="s">
        <v>3022</v>
      </c>
      <c r="H9" s="151"/>
      <c r="I9" s="151"/>
      <c r="J9" s="151"/>
      <c r="K9" s="151"/>
      <c r="L9" s="151"/>
      <c r="M9" s="232">
        <v>31845698.469999999</v>
      </c>
      <c r="N9" s="232">
        <v>0</v>
      </c>
      <c r="O9" s="233">
        <v>31845698.469999999</v>
      </c>
    </row>
    <row r="10" spans="1:15" ht="38.25">
      <c r="A10" s="149">
        <v>132</v>
      </c>
      <c r="B10" s="253" t="s">
        <v>1278</v>
      </c>
      <c r="C10" s="125" t="s">
        <v>728</v>
      </c>
      <c r="D10" s="150">
        <v>43234</v>
      </c>
      <c r="E10" s="149">
        <v>2431</v>
      </c>
      <c r="F10" s="149" t="s">
        <v>8457</v>
      </c>
      <c r="G10" s="151" t="s">
        <v>8458</v>
      </c>
      <c r="H10" s="151"/>
      <c r="I10" s="151"/>
      <c r="J10" s="151"/>
      <c r="K10" s="151"/>
      <c r="L10" s="151"/>
      <c r="M10" s="232">
        <v>20000000</v>
      </c>
      <c r="N10" s="232">
        <v>0</v>
      </c>
      <c r="O10" s="233">
        <v>20000000</v>
      </c>
    </row>
    <row r="11" spans="1:15" ht="51">
      <c r="A11" s="149" t="s">
        <v>617</v>
      </c>
      <c r="B11" s="253" t="s">
        <v>1278</v>
      </c>
      <c r="C11" s="125" t="s">
        <v>713</v>
      </c>
      <c r="D11" s="150">
        <v>43235</v>
      </c>
      <c r="E11" s="149">
        <v>2466</v>
      </c>
      <c r="F11" s="149" t="s">
        <v>8459</v>
      </c>
      <c r="G11" s="151" t="s">
        <v>8460</v>
      </c>
      <c r="H11" s="151"/>
      <c r="I11" s="151"/>
      <c r="J11" s="151"/>
      <c r="K11" s="151"/>
      <c r="L11" s="151"/>
      <c r="M11" s="232">
        <v>702.81</v>
      </c>
      <c r="N11" s="232">
        <v>0</v>
      </c>
      <c r="O11" s="233">
        <v>702.81</v>
      </c>
    </row>
    <row r="12" spans="1:15" ht="51">
      <c r="A12" s="149" t="s">
        <v>617</v>
      </c>
      <c r="B12" s="253" t="s">
        <v>1278</v>
      </c>
      <c r="C12" s="125" t="s">
        <v>713</v>
      </c>
      <c r="D12" s="150">
        <v>43245</v>
      </c>
      <c r="E12" s="149">
        <v>2866</v>
      </c>
      <c r="F12" s="149" t="s">
        <v>8461</v>
      </c>
      <c r="G12" s="151" t="s">
        <v>8462</v>
      </c>
      <c r="H12" s="151"/>
      <c r="I12" s="151"/>
      <c r="J12" s="151"/>
      <c r="K12" s="151"/>
      <c r="L12" s="151"/>
      <c r="M12" s="232">
        <v>268527.24</v>
      </c>
      <c r="N12" s="232">
        <v>0</v>
      </c>
      <c r="O12" s="233">
        <v>268527.24</v>
      </c>
    </row>
    <row r="13" spans="1:15" ht="51">
      <c r="A13" s="149" t="s">
        <v>617</v>
      </c>
      <c r="B13" s="253" t="s">
        <v>1278</v>
      </c>
      <c r="C13" s="125" t="s">
        <v>713</v>
      </c>
      <c r="D13" s="150">
        <v>43245</v>
      </c>
      <c r="E13" s="149">
        <v>2867</v>
      </c>
      <c r="F13" s="149" t="s">
        <v>4896</v>
      </c>
      <c r="G13" s="151" t="s">
        <v>8463</v>
      </c>
      <c r="H13" s="151"/>
      <c r="I13" s="151"/>
      <c r="J13" s="151"/>
      <c r="K13" s="151"/>
      <c r="L13" s="151"/>
      <c r="M13" s="232">
        <v>223596.31</v>
      </c>
      <c r="N13" s="232">
        <v>0</v>
      </c>
      <c r="O13" s="233">
        <v>223596.31</v>
      </c>
    </row>
    <row r="14" spans="1:15" ht="51">
      <c r="A14" s="149">
        <v>312</v>
      </c>
      <c r="B14" s="253" t="s">
        <v>1278</v>
      </c>
      <c r="C14" s="125" t="s">
        <v>809</v>
      </c>
      <c r="D14" s="150">
        <v>43266</v>
      </c>
      <c r="E14" s="149">
        <v>3445</v>
      </c>
      <c r="F14" s="149" t="s">
        <v>12043</v>
      </c>
      <c r="G14" s="151" t="s">
        <v>12059</v>
      </c>
      <c r="H14" s="151"/>
      <c r="I14" s="151"/>
      <c r="J14" s="151"/>
      <c r="K14" s="151"/>
      <c r="L14" s="151"/>
      <c r="M14" s="232">
        <v>131749.51999999999</v>
      </c>
      <c r="N14" s="232">
        <v>0</v>
      </c>
      <c r="O14" s="233">
        <v>131749.51999999999</v>
      </c>
    </row>
    <row r="15" spans="1:15" ht="51">
      <c r="A15" s="149">
        <v>287</v>
      </c>
      <c r="B15" s="253" t="s">
        <v>1309</v>
      </c>
      <c r="C15" s="125" t="s">
        <v>790</v>
      </c>
      <c r="D15" s="150">
        <v>43278</v>
      </c>
      <c r="E15" s="149">
        <v>4038</v>
      </c>
      <c r="F15" s="149" t="s">
        <v>12044</v>
      </c>
      <c r="G15" s="151" t="s">
        <v>12060</v>
      </c>
      <c r="H15" s="151"/>
      <c r="I15" s="151"/>
      <c r="J15" s="151"/>
      <c r="K15" s="151"/>
      <c r="L15" s="151"/>
      <c r="M15" s="232">
        <v>2302840.7400000002</v>
      </c>
      <c r="N15" s="232">
        <v>0</v>
      </c>
      <c r="O15" s="233">
        <v>2302840.7400000002</v>
      </c>
    </row>
    <row r="16" spans="1:15" ht="63.75">
      <c r="A16" s="149" t="s">
        <v>617</v>
      </c>
      <c r="B16" s="253" t="s">
        <v>1278</v>
      </c>
      <c r="C16" s="125" t="s">
        <v>713</v>
      </c>
      <c r="D16" s="150">
        <v>43286</v>
      </c>
      <c r="E16" s="149">
        <v>4234</v>
      </c>
      <c r="F16" s="149" t="s">
        <v>8459</v>
      </c>
      <c r="G16" s="151" t="s">
        <v>15899</v>
      </c>
      <c r="H16" s="151"/>
      <c r="I16" s="151"/>
      <c r="J16" s="151"/>
      <c r="K16" s="151"/>
      <c r="L16" s="151"/>
      <c r="M16" s="232">
        <v>849.63</v>
      </c>
      <c r="N16" s="232">
        <v>0</v>
      </c>
      <c r="O16" s="233">
        <v>849.63</v>
      </c>
    </row>
    <row r="17" spans="1:15" ht="51">
      <c r="A17" s="149" t="s">
        <v>617</v>
      </c>
      <c r="B17" s="253" t="s">
        <v>1278</v>
      </c>
      <c r="C17" s="125" t="s">
        <v>713</v>
      </c>
      <c r="D17" s="150">
        <v>43293</v>
      </c>
      <c r="E17" s="149">
        <v>4422</v>
      </c>
      <c r="F17" s="149" t="s">
        <v>8459</v>
      </c>
      <c r="G17" s="151" t="s">
        <v>15900</v>
      </c>
      <c r="H17" s="151"/>
      <c r="I17" s="151"/>
      <c r="J17" s="151"/>
      <c r="K17" s="151"/>
      <c r="L17" s="151"/>
      <c r="M17" s="232">
        <v>6744.1</v>
      </c>
      <c r="N17" s="232">
        <v>0</v>
      </c>
      <c r="O17" s="233">
        <v>6744.1</v>
      </c>
    </row>
    <row r="18" spans="1:15" ht="51">
      <c r="A18" s="149" t="s">
        <v>617</v>
      </c>
      <c r="B18" s="253" t="s">
        <v>1278</v>
      </c>
      <c r="C18" s="125" t="s">
        <v>713</v>
      </c>
      <c r="D18" s="150">
        <v>43308</v>
      </c>
      <c r="E18" s="149">
        <v>4774</v>
      </c>
      <c r="F18" s="149" t="s">
        <v>15902</v>
      </c>
      <c r="G18" s="151" t="s">
        <v>15903</v>
      </c>
      <c r="H18" s="151"/>
      <c r="I18" s="151"/>
      <c r="J18" s="151"/>
      <c r="K18" s="151"/>
      <c r="L18" s="151"/>
      <c r="M18" s="232">
        <v>527173.42000000004</v>
      </c>
      <c r="N18" s="232">
        <v>0</v>
      </c>
      <c r="O18" s="233">
        <v>527173.42000000004</v>
      </c>
    </row>
    <row r="19" spans="1:15" ht="51">
      <c r="A19" s="149" t="s">
        <v>617</v>
      </c>
      <c r="B19" s="253" t="s">
        <v>1278</v>
      </c>
      <c r="C19" s="125" t="s">
        <v>713</v>
      </c>
      <c r="D19" s="150">
        <v>43308</v>
      </c>
      <c r="E19" s="149">
        <v>4775</v>
      </c>
      <c r="F19" s="149" t="s">
        <v>15904</v>
      </c>
      <c r="G19" s="151" t="s">
        <v>15905</v>
      </c>
      <c r="H19" s="151"/>
      <c r="I19" s="151"/>
      <c r="J19" s="151"/>
      <c r="K19" s="151"/>
      <c r="L19" s="151"/>
      <c r="M19" s="232">
        <v>503920.13</v>
      </c>
      <c r="N19" s="232">
        <v>0</v>
      </c>
      <c r="O19" s="233">
        <v>503920.13</v>
      </c>
    </row>
    <row r="20" spans="1:15" ht="51">
      <c r="A20" s="149" t="s">
        <v>617</v>
      </c>
      <c r="B20" s="253" t="s">
        <v>1278</v>
      </c>
      <c r="C20" s="125" t="s">
        <v>713</v>
      </c>
      <c r="D20" s="150">
        <v>43308</v>
      </c>
      <c r="E20" s="149">
        <v>4776</v>
      </c>
      <c r="F20" s="149" t="s">
        <v>15906</v>
      </c>
      <c r="G20" s="151" t="s">
        <v>15907</v>
      </c>
      <c r="H20" s="151"/>
      <c r="I20" s="151"/>
      <c r="J20" s="151"/>
      <c r="K20" s="151"/>
      <c r="L20" s="151"/>
      <c r="M20" s="232">
        <v>139792.84</v>
      </c>
      <c r="N20" s="232">
        <v>0</v>
      </c>
      <c r="O20" s="233">
        <v>139792.84</v>
      </c>
    </row>
    <row r="21" spans="1:15" ht="51">
      <c r="A21" s="149">
        <v>582</v>
      </c>
      <c r="B21" s="253" t="s">
        <v>1278</v>
      </c>
      <c r="C21" s="125" t="s">
        <v>856</v>
      </c>
      <c r="D21" s="150" t="s">
        <v>3960</v>
      </c>
      <c r="E21" s="149">
        <v>14</v>
      </c>
      <c r="F21" s="149" t="s">
        <v>3966</v>
      </c>
      <c r="G21" s="151" t="s">
        <v>12062</v>
      </c>
      <c r="H21" s="151"/>
      <c r="I21" s="151"/>
      <c r="J21" s="151"/>
      <c r="K21" s="151"/>
      <c r="L21" s="151"/>
      <c r="M21" s="232">
        <v>0</v>
      </c>
      <c r="N21" s="232">
        <v>738.15</v>
      </c>
      <c r="O21" s="233">
        <v>738.15</v>
      </c>
    </row>
    <row r="22" spans="1:15" ht="51">
      <c r="A22" s="149">
        <v>578</v>
      </c>
      <c r="B22" s="253" t="s">
        <v>1278</v>
      </c>
      <c r="C22" s="125" t="s">
        <v>853</v>
      </c>
      <c r="D22" s="150" t="s">
        <v>3960</v>
      </c>
      <c r="E22" s="149">
        <v>15</v>
      </c>
      <c r="F22" s="149" t="s">
        <v>12046</v>
      </c>
      <c r="G22" s="151" t="s">
        <v>12063</v>
      </c>
      <c r="H22" s="151"/>
      <c r="I22" s="151"/>
      <c r="J22" s="151"/>
      <c r="K22" s="151"/>
      <c r="L22" s="151"/>
      <c r="M22" s="232">
        <v>0</v>
      </c>
      <c r="N22" s="232">
        <v>89.32</v>
      </c>
      <c r="O22" s="233">
        <v>89.32</v>
      </c>
    </row>
    <row r="23" spans="1:15" ht="51">
      <c r="A23" s="149">
        <v>513</v>
      </c>
      <c r="B23" s="253" t="s">
        <v>1309</v>
      </c>
      <c r="C23" s="125" t="s">
        <v>201</v>
      </c>
      <c r="D23" s="150" t="s">
        <v>3020</v>
      </c>
      <c r="E23" s="149">
        <v>277</v>
      </c>
      <c r="F23" s="149" t="s">
        <v>3028</v>
      </c>
      <c r="G23" s="151" t="s">
        <v>3022</v>
      </c>
      <c r="H23" s="151"/>
      <c r="I23" s="151"/>
      <c r="J23" s="151"/>
      <c r="K23" s="151"/>
      <c r="L23" s="151"/>
      <c r="M23" s="232">
        <v>0</v>
      </c>
      <c r="N23" s="232">
        <v>31845698.469999999</v>
      </c>
      <c r="O23" s="233">
        <v>31845698.469999999</v>
      </c>
    </row>
    <row r="24" spans="1:15" ht="51">
      <c r="A24" s="149">
        <v>292</v>
      </c>
      <c r="B24" s="253" t="s">
        <v>1278</v>
      </c>
      <c r="C24" s="125" t="s">
        <v>152</v>
      </c>
      <c r="D24" s="150" t="s">
        <v>3023</v>
      </c>
      <c r="E24" s="149">
        <v>282</v>
      </c>
      <c r="F24" s="149" t="s">
        <v>12047</v>
      </c>
      <c r="G24" s="151" t="s">
        <v>12064</v>
      </c>
      <c r="H24" s="151"/>
      <c r="I24" s="151"/>
      <c r="J24" s="151"/>
      <c r="K24" s="151"/>
      <c r="L24" s="151"/>
      <c r="M24" s="232">
        <v>0</v>
      </c>
      <c r="N24" s="232">
        <v>243.18</v>
      </c>
      <c r="O24" s="233">
        <v>243.18</v>
      </c>
    </row>
    <row r="25" spans="1:15" ht="51">
      <c r="A25" s="149">
        <v>292</v>
      </c>
      <c r="B25" s="253" t="s">
        <v>1278</v>
      </c>
      <c r="C25" s="125" t="s">
        <v>152</v>
      </c>
      <c r="D25" s="150" t="s">
        <v>12048</v>
      </c>
      <c r="E25" s="149">
        <v>392</v>
      </c>
      <c r="F25" s="149" t="s">
        <v>12047</v>
      </c>
      <c r="G25" s="151" t="s">
        <v>12065</v>
      </c>
      <c r="H25" s="151"/>
      <c r="I25" s="151"/>
      <c r="J25" s="151"/>
      <c r="K25" s="151"/>
      <c r="L25" s="151"/>
      <c r="M25" s="232">
        <v>0</v>
      </c>
      <c r="N25" s="232">
        <v>27.92</v>
      </c>
      <c r="O25" s="233">
        <v>27.92</v>
      </c>
    </row>
    <row r="26" spans="1:15" ht="51">
      <c r="A26" s="149" t="s">
        <v>619</v>
      </c>
      <c r="B26" s="253" t="s">
        <v>1279</v>
      </c>
      <c r="C26" s="125" t="s">
        <v>713</v>
      </c>
      <c r="D26" s="150" t="s">
        <v>3961</v>
      </c>
      <c r="E26" s="149">
        <v>631</v>
      </c>
      <c r="F26" s="149" t="s">
        <v>1280</v>
      </c>
      <c r="G26" s="151" t="s">
        <v>3962</v>
      </c>
      <c r="H26" s="151"/>
      <c r="I26" s="151"/>
      <c r="J26" s="151"/>
      <c r="K26" s="151"/>
      <c r="L26" s="151"/>
      <c r="M26" s="232">
        <v>0</v>
      </c>
      <c r="N26" s="232">
        <v>2368.59</v>
      </c>
      <c r="O26" s="233">
        <v>2368.59</v>
      </c>
    </row>
    <row r="27" spans="1:15" ht="51">
      <c r="A27" s="149" t="s">
        <v>619</v>
      </c>
      <c r="B27" s="253" t="s">
        <v>1279</v>
      </c>
      <c r="C27" s="125" t="s">
        <v>713</v>
      </c>
      <c r="D27" s="150" t="s">
        <v>3961</v>
      </c>
      <c r="E27" s="149">
        <v>632</v>
      </c>
      <c r="F27" s="149" t="s">
        <v>1280</v>
      </c>
      <c r="G27" s="151" t="s">
        <v>3963</v>
      </c>
      <c r="H27" s="151"/>
      <c r="I27" s="151"/>
      <c r="J27" s="151"/>
      <c r="K27" s="151"/>
      <c r="L27" s="151"/>
      <c r="M27" s="232">
        <v>0</v>
      </c>
      <c r="N27" s="232">
        <v>1.88</v>
      </c>
      <c r="O27" s="233">
        <v>1.88</v>
      </c>
    </row>
    <row r="28" spans="1:15" ht="51">
      <c r="A28" s="149" t="s">
        <v>619</v>
      </c>
      <c r="B28" s="253" t="s">
        <v>1279</v>
      </c>
      <c r="C28" s="125" t="s">
        <v>713</v>
      </c>
      <c r="D28" s="150" t="s">
        <v>3964</v>
      </c>
      <c r="E28" s="149">
        <v>689</v>
      </c>
      <c r="F28" s="149" t="s">
        <v>1280</v>
      </c>
      <c r="G28" s="151" t="s">
        <v>3965</v>
      </c>
      <c r="H28" s="151"/>
      <c r="I28" s="151"/>
      <c r="J28" s="151"/>
      <c r="K28" s="151"/>
      <c r="L28" s="151"/>
      <c r="M28" s="232">
        <v>0</v>
      </c>
      <c r="N28" s="232">
        <v>0.02</v>
      </c>
      <c r="O28" s="233">
        <v>0.02</v>
      </c>
    </row>
    <row r="29" spans="1:15" ht="51">
      <c r="A29" s="149">
        <v>342</v>
      </c>
      <c r="B29" s="253" t="s">
        <v>1278</v>
      </c>
      <c r="C29" s="125" t="s">
        <v>816</v>
      </c>
      <c r="D29" s="150" t="s">
        <v>12049</v>
      </c>
      <c r="E29" s="149" t="s">
        <v>12050</v>
      </c>
      <c r="F29" s="149" t="s">
        <v>12051</v>
      </c>
      <c r="G29" s="151" t="s">
        <v>12066</v>
      </c>
      <c r="H29" s="151"/>
      <c r="I29" s="151"/>
      <c r="J29" s="151"/>
      <c r="K29" s="151"/>
      <c r="L29" s="151"/>
      <c r="M29" s="232">
        <v>0</v>
      </c>
      <c r="N29" s="232">
        <v>134.26</v>
      </c>
      <c r="O29" s="233">
        <v>134.26</v>
      </c>
    </row>
    <row r="30" spans="1:15" ht="51">
      <c r="A30" s="149">
        <v>253</v>
      </c>
      <c r="B30" s="253" t="s">
        <v>1278</v>
      </c>
      <c r="C30" s="125" t="s">
        <v>778</v>
      </c>
      <c r="D30" s="150" t="s">
        <v>4886</v>
      </c>
      <c r="E30" s="149" t="s">
        <v>4887</v>
      </c>
      <c r="F30" s="149" t="s">
        <v>4898</v>
      </c>
      <c r="G30" s="151" t="s">
        <v>4888</v>
      </c>
      <c r="H30" s="151"/>
      <c r="I30" s="151"/>
      <c r="J30" s="151"/>
      <c r="K30" s="151"/>
      <c r="L30" s="151"/>
      <c r="M30" s="232">
        <v>0</v>
      </c>
      <c r="N30" s="232">
        <v>4254305</v>
      </c>
      <c r="O30" s="233">
        <v>4254305</v>
      </c>
    </row>
    <row r="31" spans="1:15" ht="51">
      <c r="A31" s="149" t="s">
        <v>619</v>
      </c>
      <c r="B31" s="253" t="s">
        <v>1279</v>
      </c>
      <c r="C31" s="125" t="s">
        <v>713</v>
      </c>
      <c r="D31" s="150" t="s">
        <v>12052</v>
      </c>
      <c r="E31" s="149" t="s">
        <v>12053</v>
      </c>
      <c r="F31" s="149" t="s">
        <v>1280</v>
      </c>
      <c r="G31" s="151" t="s">
        <v>12067</v>
      </c>
      <c r="H31" s="151"/>
      <c r="I31" s="151"/>
      <c r="J31" s="151"/>
      <c r="K31" s="151"/>
      <c r="L31" s="151"/>
      <c r="M31" s="232">
        <v>0</v>
      </c>
      <c r="N31" s="232">
        <v>2740839.96</v>
      </c>
      <c r="O31" s="233">
        <v>2740839.96</v>
      </c>
    </row>
    <row r="32" spans="1:15" ht="51">
      <c r="A32" s="149">
        <v>572</v>
      </c>
      <c r="B32" s="253" t="s">
        <v>1278</v>
      </c>
      <c r="C32" s="125" t="s">
        <v>848</v>
      </c>
      <c r="D32" s="150" t="s">
        <v>12054</v>
      </c>
      <c r="E32" s="149" t="s">
        <v>12055</v>
      </c>
      <c r="F32" s="149" t="s">
        <v>4899</v>
      </c>
      <c r="G32" s="151" t="s">
        <v>12068</v>
      </c>
      <c r="H32" s="151"/>
      <c r="I32" s="151"/>
      <c r="J32" s="151"/>
      <c r="K32" s="151"/>
      <c r="L32" s="151"/>
      <c r="M32" s="232">
        <v>0</v>
      </c>
      <c r="N32" s="232">
        <v>139.41999999999999</v>
      </c>
      <c r="O32" s="233">
        <v>139.41999999999999</v>
      </c>
    </row>
    <row r="33" spans="1:15" ht="51">
      <c r="A33" s="149">
        <v>287</v>
      </c>
      <c r="B33" s="253" t="s">
        <v>1309</v>
      </c>
      <c r="C33" s="125" t="s">
        <v>790</v>
      </c>
      <c r="D33" s="150" t="s">
        <v>4889</v>
      </c>
      <c r="E33" s="149" t="s">
        <v>4890</v>
      </c>
      <c r="F33" s="149" t="s">
        <v>4900</v>
      </c>
      <c r="G33" s="151" t="s">
        <v>4891</v>
      </c>
      <c r="H33" s="151"/>
      <c r="I33" s="151"/>
      <c r="J33" s="151"/>
      <c r="K33" s="151"/>
      <c r="L33" s="151"/>
      <c r="M33" s="232">
        <v>0</v>
      </c>
      <c r="N33" s="232">
        <v>17376.650000000001</v>
      </c>
      <c r="O33" s="233">
        <v>17376.650000000001</v>
      </c>
    </row>
    <row r="34" spans="1:15" ht="51">
      <c r="A34" s="149">
        <v>572</v>
      </c>
      <c r="B34" s="253" t="s">
        <v>1278</v>
      </c>
      <c r="C34" s="125" t="s">
        <v>848</v>
      </c>
      <c r="D34" s="150" t="s">
        <v>4889</v>
      </c>
      <c r="E34" s="149" t="s">
        <v>4892</v>
      </c>
      <c r="F34" s="149" t="s">
        <v>4899</v>
      </c>
      <c r="G34" s="151" t="s">
        <v>4893</v>
      </c>
      <c r="H34" s="151"/>
      <c r="I34" s="151"/>
      <c r="J34" s="151"/>
      <c r="K34" s="151"/>
      <c r="L34" s="151"/>
      <c r="M34" s="232">
        <v>0</v>
      </c>
      <c r="N34" s="232">
        <v>361.35</v>
      </c>
      <c r="O34" s="233">
        <v>361.35</v>
      </c>
    </row>
    <row r="35" spans="1:15" ht="63.75">
      <c r="A35" s="149">
        <v>291</v>
      </c>
      <c r="B35" s="253" t="s">
        <v>1365</v>
      </c>
      <c r="C35" s="125" t="s">
        <v>794</v>
      </c>
      <c r="D35" s="150" t="s">
        <v>4894</v>
      </c>
      <c r="E35" s="149" t="s">
        <v>4895</v>
      </c>
      <c r="F35" s="149" t="s">
        <v>4901</v>
      </c>
      <c r="G35" s="151" t="s">
        <v>4897</v>
      </c>
      <c r="H35" s="151"/>
      <c r="I35" s="151"/>
      <c r="J35" s="151"/>
      <c r="K35" s="151"/>
      <c r="L35" s="151"/>
      <c r="M35" s="232">
        <v>0</v>
      </c>
      <c r="N35" s="232">
        <v>405763.19</v>
      </c>
      <c r="O35" s="233">
        <v>405763.19</v>
      </c>
    </row>
    <row r="36" spans="1:15" ht="51">
      <c r="A36" s="149">
        <v>660</v>
      </c>
      <c r="B36" s="253" t="s">
        <v>1278</v>
      </c>
      <c r="C36" s="125" t="s">
        <v>233</v>
      </c>
      <c r="D36" s="150">
        <v>43216</v>
      </c>
      <c r="E36" s="149">
        <v>1981</v>
      </c>
      <c r="F36" s="149" t="s">
        <v>4912</v>
      </c>
      <c r="G36" s="151" t="s">
        <v>12069</v>
      </c>
      <c r="H36" s="151"/>
      <c r="I36" s="151"/>
      <c r="J36" s="151"/>
      <c r="K36" s="151"/>
      <c r="L36" s="151"/>
      <c r="M36" s="232">
        <v>0</v>
      </c>
      <c r="N36" s="232">
        <v>266.10000000000002</v>
      </c>
      <c r="O36" s="233">
        <v>266.10000000000002</v>
      </c>
    </row>
    <row r="37" spans="1:15" ht="51">
      <c r="A37" s="149">
        <v>660</v>
      </c>
      <c r="B37" s="253" t="s">
        <v>1278</v>
      </c>
      <c r="C37" s="125" t="s">
        <v>233</v>
      </c>
      <c r="D37" s="150">
        <v>43220</v>
      </c>
      <c r="E37" s="149">
        <v>2066</v>
      </c>
      <c r="F37" s="149" t="s">
        <v>4912</v>
      </c>
      <c r="G37" s="151" t="s">
        <v>12070</v>
      </c>
      <c r="H37" s="151"/>
      <c r="I37" s="151"/>
      <c r="J37" s="151"/>
      <c r="K37" s="151"/>
      <c r="L37" s="151"/>
      <c r="M37" s="232">
        <v>0</v>
      </c>
      <c r="N37" s="232">
        <v>8678.7800000000007</v>
      </c>
      <c r="O37" s="233">
        <v>8678.7800000000007</v>
      </c>
    </row>
    <row r="38" spans="1:15" ht="51">
      <c r="A38" s="149">
        <v>660</v>
      </c>
      <c r="B38" s="253" t="s">
        <v>1278</v>
      </c>
      <c r="C38" s="125" t="s">
        <v>233</v>
      </c>
      <c r="D38" s="150">
        <v>43220</v>
      </c>
      <c r="E38" s="149">
        <v>2067</v>
      </c>
      <c r="F38" s="149" t="s">
        <v>4912</v>
      </c>
      <c r="G38" s="151" t="s">
        <v>12071</v>
      </c>
      <c r="H38" s="151"/>
      <c r="I38" s="151"/>
      <c r="J38" s="151"/>
      <c r="K38" s="151"/>
      <c r="L38" s="151"/>
      <c r="M38" s="232">
        <v>0</v>
      </c>
      <c r="N38" s="232">
        <v>137.41999999999999</v>
      </c>
      <c r="O38" s="233">
        <v>137.41999999999999</v>
      </c>
    </row>
    <row r="39" spans="1:15" ht="51">
      <c r="A39" s="149">
        <v>660</v>
      </c>
      <c r="B39" s="253" t="s">
        <v>1278</v>
      </c>
      <c r="C39" s="125" t="s">
        <v>233</v>
      </c>
      <c r="D39" s="150">
        <v>43220</v>
      </c>
      <c r="E39" s="149">
        <v>2068</v>
      </c>
      <c r="F39" s="149" t="s">
        <v>4912</v>
      </c>
      <c r="G39" s="151" t="s">
        <v>12072</v>
      </c>
      <c r="H39" s="151"/>
      <c r="I39" s="151"/>
      <c r="J39" s="151"/>
      <c r="K39" s="151"/>
      <c r="L39" s="151"/>
      <c r="M39" s="232">
        <v>0</v>
      </c>
      <c r="N39" s="232">
        <v>1058.6300000000001</v>
      </c>
      <c r="O39" s="233">
        <v>1058.6300000000001</v>
      </c>
    </row>
    <row r="40" spans="1:15" ht="51">
      <c r="A40" s="149">
        <v>222</v>
      </c>
      <c r="B40" s="253" t="s">
        <v>1278</v>
      </c>
      <c r="C40" s="125" t="s">
        <v>764</v>
      </c>
      <c r="D40" s="150">
        <v>43220</v>
      </c>
      <c r="E40" s="149">
        <v>2069</v>
      </c>
      <c r="F40" s="149" t="s">
        <v>4913</v>
      </c>
      <c r="G40" s="151" t="s">
        <v>12073</v>
      </c>
      <c r="H40" s="151"/>
      <c r="I40" s="151"/>
      <c r="J40" s="151"/>
      <c r="K40" s="151"/>
      <c r="L40" s="151"/>
      <c r="M40" s="232">
        <v>0</v>
      </c>
      <c r="N40" s="232">
        <v>723.54</v>
      </c>
      <c r="O40" s="233">
        <v>723.54</v>
      </c>
    </row>
    <row r="41" spans="1:15" ht="51">
      <c r="A41" s="149">
        <v>572</v>
      </c>
      <c r="B41" s="253" t="s">
        <v>1278</v>
      </c>
      <c r="C41" s="125" t="s">
        <v>848</v>
      </c>
      <c r="D41" s="150">
        <v>43220</v>
      </c>
      <c r="E41" s="149">
        <v>2070</v>
      </c>
      <c r="F41" s="149" t="s">
        <v>4899</v>
      </c>
      <c r="G41" s="151" t="s">
        <v>12074</v>
      </c>
      <c r="H41" s="151"/>
      <c r="I41" s="151"/>
      <c r="J41" s="151"/>
      <c r="K41" s="151"/>
      <c r="L41" s="151"/>
      <c r="M41" s="232">
        <v>0</v>
      </c>
      <c r="N41" s="232">
        <v>774.29</v>
      </c>
      <c r="O41" s="233">
        <v>774.29</v>
      </c>
    </row>
    <row r="42" spans="1:15" ht="38.25">
      <c r="A42" s="149">
        <v>582</v>
      </c>
      <c r="B42" s="253" t="s">
        <v>1278</v>
      </c>
      <c r="C42" s="125" t="s">
        <v>856</v>
      </c>
      <c r="D42" s="150">
        <v>43234</v>
      </c>
      <c r="E42" s="149">
        <v>2431</v>
      </c>
      <c r="F42" s="149" t="s">
        <v>3966</v>
      </c>
      <c r="G42" s="151" t="s">
        <v>8458</v>
      </c>
      <c r="H42" s="151"/>
      <c r="I42" s="151"/>
      <c r="J42" s="151"/>
      <c r="K42" s="151"/>
      <c r="L42" s="151"/>
      <c r="M42" s="232">
        <v>0</v>
      </c>
      <c r="N42" s="232">
        <v>20000000</v>
      </c>
      <c r="O42" s="233">
        <v>20000000</v>
      </c>
    </row>
    <row r="43" spans="1:15" ht="51">
      <c r="A43" s="149">
        <v>222</v>
      </c>
      <c r="B43" s="253" t="s">
        <v>1278</v>
      </c>
      <c r="C43" s="125" t="s">
        <v>764</v>
      </c>
      <c r="D43" s="150">
        <v>43235</v>
      </c>
      <c r="E43" s="149">
        <v>2466</v>
      </c>
      <c r="F43" s="149" t="s">
        <v>4913</v>
      </c>
      <c r="G43" s="151" t="s">
        <v>8460</v>
      </c>
      <c r="H43" s="151"/>
      <c r="I43" s="151"/>
      <c r="J43" s="151"/>
      <c r="K43" s="151"/>
      <c r="L43" s="151"/>
      <c r="M43" s="232">
        <v>0</v>
      </c>
      <c r="N43" s="232">
        <v>702.81</v>
      </c>
      <c r="O43" s="233">
        <v>702.81</v>
      </c>
    </row>
    <row r="44" spans="1:15" ht="51">
      <c r="A44" s="149">
        <v>291</v>
      </c>
      <c r="B44" s="253" t="s">
        <v>1365</v>
      </c>
      <c r="C44" s="125" t="s">
        <v>794</v>
      </c>
      <c r="D44" s="150">
        <v>43245</v>
      </c>
      <c r="E44" s="149">
        <v>2866</v>
      </c>
      <c r="F44" s="149" t="s">
        <v>4901</v>
      </c>
      <c r="G44" s="151" t="s">
        <v>8462</v>
      </c>
      <c r="H44" s="151"/>
      <c r="I44" s="151"/>
      <c r="J44" s="151"/>
      <c r="K44" s="151"/>
      <c r="L44" s="151"/>
      <c r="M44" s="232">
        <v>0</v>
      </c>
      <c r="N44" s="232">
        <v>268527.24</v>
      </c>
      <c r="O44" s="233">
        <v>268527.24</v>
      </c>
    </row>
    <row r="45" spans="1:15" ht="51">
      <c r="A45" s="149">
        <v>291</v>
      </c>
      <c r="B45" s="253" t="s">
        <v>1365</v>
      </c>
      <c r="C45" s="125" t="s">
        <v>794</v>
      </c>
      <c r="D45" s="150">
        <v>43245</v>
      </c>
      <c r="E45" s="149">
        <v>2867</v>
      </c>
      <c r="F45" s="149" t="s">
        <v>4901</v>
      </c>
      <c r="G45" s="151" t="s">
        <v>8463</v>
      </c>
      <c r="H45" s="151"/>
      <c r="I45" s="151"/>
      <c r="J45" s="151"/>
      <c r="K45" s="151"/>
      <c r="L45" s="151"/>
      <c r="M45" s="232">
        <v>0</v>
      </c>
      <c r="N45" s="232">
        <v>223596.31</v>
      </c>
      <c r="O45" s="233">
        <v>223596.31</v>
      </c>
    </row>
    <row r="46" spans="1:15" ht="51">
      <c r="A46" s="149" t="s">
        <v>619</v>
      </c>
      <c r="B46" s="253" t="s">
        <v>1279</v>
      </c>
      <c r="C46" s="125" t="s">
        <v>713</v>
      </c>
      <c r="D46" s="150">
        <v>43266</v>
      </c>
      <c r="E46" s="149">
        <v>3445</v>
      </c>
      <c r="F46" s="149" t="s">
        <v>1280</v>
      </c>
      <c r="G46" s="151" t="s">
        <v>12059</v>
      </c>
      <c r="H46" s="151"/>
      <c r="I46" s="151"/>
      <c r="J46" s="151"/>
      <c r="K46" s="151"/>
      <c r="L46" s="151"/>
      <c r="M46" s="232">
        <v>0</v>
      </c>
      <c r="N46" s="232">
        <v>131749.51999999999</v>
      </c>
      <c r="O46" s="233">
        <v>131749.51999999999</v>
      </c>
    </row>
    <row r="47" spans="1:15" ht="51">
      <c r="A47" s="149" t="s">
        <v>619</v>
      </c>
      <c r="B47" s="253" t="s">
        <v>1279</v>
      </c>
      <c r="C47" s="125" t="s">
        <v>713</v>
      </c>
      <c r="D47" s="150">
        <v>43278</v>
      </c>
      <c r="E47" s="149">
        <v>4038</v>
      </c>
      <c r="F47" s="149" t="s">
        <v>1280</v>
      </c>
      <c r="G47" s="151" t="s">
        <v>12060</v>
      </c>
      <c r="H47" s="151"/>
      <c r="I47" s="151"/>
      <c r="J47" s="151"/>
      <c r="K47" s="151"/>
      <c r="L47" s="151"/>
      <c r="M47" s="232">
        <v>0</v>
      </c>
      <c r="N47" s="232">
        <v>2302840.7400000002</v>
      </c>
      <c r="O47" s="233">
        <v>2302840.7400000002</v>
      </c>
    </row>
    <row r="48" spans="1:15" ht="63.75">
      <c r="A48" s="149">
        <v>201</v>
      </c>
      <c r="B48" s="253" t="s">
        <v>1365</v>
      </c>
      <c r="C48" s="125" t="s">
        <v>756</v>
      </c>
      <c r="D48" s="150">
        <v>43286</v>
      </c>
      <c r="E48" s="149">
        <v>4234</v>
      </c>
      <c r="F48" s="149" t="s">
        <v>15908</v>
      </c>
      <c r="G48" s="151" t="s">
        <v>15899</v>
      </c>
      <c r="H48" s="151"/>
      <c r="I48" s="151"/>
      <c r="J48" s="151"/>
      <c r="K48" s="151"/>
      <c r="L48" s="151"/>
      <c r="M48" s="232">
        <v>0</v>
      </c>
      <c r="N48" s="232">
        <v>849.63</v>
      </c>
      <c r="O48" s="233">
        <v>849.63</v>
      </c>
    </row>
    <row r="49" spans="1:15" ht="51">
      <c r="A49" s="149">
        <v>572</v>
      </c>
      <c r="B49" s="253" t="s">
        <v>1278</v>
      </c>
      <c r="C49" s="125" t="s">
        <v>848</v>
      </c>
      <c r="D49" s="150">
        <v>43293</v>
      </c>
      <c r="E49" s="149">
        <v>4422</v>
      </c>
      <c r="F49" s="149" t="s">
        <v>4899</v>
      </c>
      <c r="G49" s="151" t="s">
        <v>15900</v>
      </c>
      <c r="H49" s="151"/>
      <c r="I49" s="151"/>
      <c r="J49" s="151"/>
      <c r="K49" s="151"/>
      <c r="L49" s="151"/>
      <c r="M49" s="232">
        <v>0</v>
      </c>
      <c r="N49" s="232">
        <v>6744.1</v>
      </c>
      <c r="O49" s="233">
        <v>6744.1</v>
      </c>
    </row>
    <row r="50" spans="1:15" ht="51">
      <c r="A50" s="149">
        <v>81</v>
      </c>
      <c r="B50" s="253" t="s">
        <v>15898</v>
      </c>
      <c r="C50" s="125" t="s">
        <v>709</v>
      </c>
      <c r="D50" s="150">
        <v>43306</v>
      </c>
      <c r="E50" s="149">
        <v>4679</v>
      </c>
      <c r="F50" s="149" t="s">
        <v>15909</v>
      </c>
      <c r="G50" s="151" t="s">
        <v>15901</v>
      </c>
      <c r="H50" s="151"/>
      <c r="I50" s="151"/>
      <c r="J50" s="151"/>
      <c r="K50" s="151"/>
      <c r="L50" s="151"/>
      <c r="M50" s="232">
        <v>0</v>
      </c>
      <c r="N50" s="232">
        <v>8335</v>
      </c>
      <c r="O50" s="233">
        <v>8335</v>
      </c>
    </row>
    <row r="51" spans="1:15" ht="51">
      <c r="A51" s="149">
        <v>291</v>
      </c>
      <c r="B51" s="253" t="s">
        <v>1365</v>
      </c>
      <c r="C51" s="125" t="s">
        <v>794</v>
      </c>
      <c r="D51" s="150">
        <v>43308</v>
      </c>
      <c r="E51" s="149">
        <v>4774</v>
      </c>
      <c r="F51" s="149" t="s">
        <v>4901</v>
      </c>
      <c r="G51" s="151" t="s">
        <v>15903</v>
      </c>
      <c r="H51" s="151"/>
      <c r="I51" s="151"/>
      <c r="J51" s="151"/>
      <c r="K51" s="151"/>
      <c r="L51" s="151"/>
      <c r="M51" s="232">
        <v>0</v>
      </c>
      <c r="N51" s="232">
        <v>527173.42000000004</v>
      </c>
      <c r="O51" s="233">
        <v>527173.42000000004</v>
      </c>
    </row>
    <row r="52" spans="1:15" ht="51">
      <c r="A52" s="149">
        <v>291</v>
      </c>
      <c r="B52" s="253" t="s">
        <v>1365</v>
      </c>
      <c r="C52" s="125" t="s">
        <v>794</v>
      </c>
      <c r="D52" s="150">
        <v>43308</v>
      </c>
      <c r="E52" s="149">
        <v>4775</v>
      </c>
      <c r="F52" s="149" t="s">
        <v>4901</v>
      </c>
      <c r="G52" s="151" t="s">
        <v>15905</v>
      </c>
      <c r="H52" s="151"/>
      <c r="I52" s="151"/>
      <c r="J52" s="151"/>
      <c r="K52" s="151"/>
      <c r="L52" s="151"/>
      <c r="M52" s="232">
        <v>0</v>
      </c>
      <c r="N52" s="232">
        <v>503920.13</v>
      </c>
      <c r="O52" s="233">
        <v>503920.13</v>
      </c>
    </row>
    <row r="53" spans="1:15" ht="51">
      <c r="A53" s="149">
        <v>291</v>
      </c>
      <c r="B53" s="253" t="s">
        <v>1365</v>
      </c>
      <c r="C53" s="125" t="s">
        <v>794</v>
      </c>
      <c r="D53" s="150">
        <v>43308</v>
      </c>
      <c r="E53" s="149">
        <v>4776</v>
      </c>
      <c r="F53" s="149" t="s">
        <v>4901</v>
      </c>
      <c r="G53" s="151" t="s">
        <v>15907</v>
      </c>
      <c r="H53" s="151"/>
      <c r="I53" s="151"/>
      <c r="J53" s="151"/>
      <c r="K53" s="151"/>
      <c r="L53" s="151"/>
      <c r="M53" s="232">
        <v>0</v>
      </c>
      <c r="N53" s="232">
        <v>139792.84</v>
      </c>
      <c r="O53" s="233">
        <v>139792.84</v>
      </c>
    </row>
    <row r="54" spans="1:15" ht="51">
      <c r="A54" s="149">
        <v>76</v>
      </c>
      <c r="B54" s="253" t="s">
        <v>1278</v>
      </c>
      <c r="C54" s="125" t="s">
        <v>706</v>
      </c>
      <c r="D54" s="150" t="s">
        <v>3023</v>
      </c>
      <c r="E54" s="149">
        <v>278</v>
      </c>
      <c r="F54" s="149" t="s">
        <v>3024</v>
      </c>
      <c r="G54" s="151" t="s">
        <v>3025</v>
      </c>
      <c r="H54" s="151"/>
      <c r="I54" s="151"/>
      <c r="J54" s="151"/>
      <c r="K54" s="151"/>
      <c r="L54" s="151"/>
      <c r="M54" s="232">
        <v>3382607.23</v>
      </c>
      <c r="N54" s="232">
        <v>0</v>
      </c>
      <c r="O54" s="233">
        <v>3382607.23</v>
      </c>
    </row>
    <row r="55" spans="1:15" ht="51">
      <c r="A55" s="149">
        <v>76</v>
      </c>
      <c r="B55" s="253" t="s">
        <v>1278</v>
      </c>
      <c r="C55" s="125" t="s">
        <v>706</v>
      </c>
      <c r="D55" s="150" t="s">
        <v>3023</v>
      </c>
      <c r="E55" s="149">
        <v>279</v>
      </c>
      <c r="F55" s="149" t="s">
        <v>3026</v>
      </c>
      <c r="G55" s="151" t="s">
        <v>3027</v>
      </c>
      <c r="H55" s="151"/>
      <c r="I55" s="151"/>
      <c r="J55" s="151"/>
      <c r="K55" s="151"/>
      <c r="L55" s="151"/>
      <c r="M55" s="232">
        <v>2947122.75</v>
      </c>
      <c r="N55" s="232">
        <v>0</v>
      </c>
      <c r="O55" s="233">
        <v>2947122.75</v>
      </c>
    </row>
    <row r="56" spans="1:15" ht="51">
      <c r="A56" s="149">
        <v>76</v>
      </c>
      <c r="B56" s="253" t="s">
        <v>1278</v>
      </c>
      <c r="C56" s="125" t="s">
        <v>706</v>
      </c>
      <c r="D56" s="150" t="s">
        <v>3967</v>
      </c>
      <c r="E56" s="149">
        <v>609</v>
      </c>
      <c r="F56" s="149" t="s">
        <v>3024</v>
      </c>
      <c r="G56" s="151" t="s">
        <v>3025</v>
      </c>
      <c r="H56" s="151"/>
      <c r="I56" s="151"/>
      <c r="J56" s="151"/>
      <c r="K56" s="151"/>
      <c r="L56" s="151"/>
      <c r="M56" s="232">
        <v>23177.31</v>
      </c>
      <c r="N56" s="232">
        <v>0</v>
      </c>
      <c r="O56" s="233">
        <v>23177.31</v>
      </c>
    </row>
    <row r="57" spans="1:15" ht="51">
      <c r="A57" s="149">
        <v>76</v>
      </c>
      <c r="B57" s="253" t="s">
        <v>1278</v>
      </c>
      <c r="C57" s="125" t="s">
        <v>706</v>
      </c>
      <c r="D57" s="150" t="s">
        <v>3969</v>
      </c>
      <c r="E57" s="149">
        <v>818</v>
      </c>
      <c r="F57" s="149" t="s">
        <v>3024</v>
      </c>
      <c r="G57" s="151" t="s">
        <v>3025</v>
      </c>
      <c r="H57" s="151"/>
      <c r="I57" s="151"/>
      <c r="J57" s="151"/>
      <c r="K57" s="151"/>
      <c r="L57" s="151"/>
      <c r="M57" s="232">
        <v>18048</v>
      </c>
      <c r="N57" s="232">
        <v>0</v>
      </c>
      <c r="O57" s="233">
        <v>18048</v>
      </c>
    </row>
    <row r="58" spans="1:15" ht="51">
      <c r="A58" s="149">
        <v>66</v>
      </c>
      <c r="B58" s="253" t="s">
        <v>4905</v>
      </c>
      <c r="C58" s="125" t="s">
        <v>704</v>
      </c>
      <c r="D58" s="150" t="s">
        <v>4906</v>
      </c>
      <c r="E58" s="149" t="s">
        <v>4907</v>
      </c>
      <c r="F58" s="149" t="s">
        <v>4908</v>
      </c>
      <c r="G58" s="151" t="s">
        <v>4909</v>
      </c>
      <c r="H58" s="151"/>
      <c r="I58" s="151"/>
      <c r="J58" s="151"/>
      <c r="K58" s="151"/>
      <c r="L58" s="151"/>
      <c r="M58" s="232">
        <v>233020.34</v>
      </c>
      <c r="N58" s="232">
        <v>0</v>
      </c>
      <c r="O58" s="233">
        <v>233020.34</v>
      </c>
    </row>
    <row r="59" spans="1:15" ht="51">
      <c r="A59" s="149" t="s">
        <v>617</v>
      </c>
      <c r="B59" s="253" t="s">
        <v>1278</v>
      </c>
      <c r="C59" s="125" t="s">
        <v>713</v>
      </c>
      <c r="D59" s="150">
        <v>43193</v>
      </c>
      <c r="E59" s="149">
        <v>1399</v>
      </c>
      <c r="F59" s="149" t="s">
        <v>4914</v>
      </c>
      <c r="G59" s="151" t="s">
        <v>4921</v>
      </c>
      <c r="H59" s="151"/>
      <c r="I59" s="151"/>
      <c r="J59" s="151"/>
      <c r="K59" s="151"/>
      <c r="L59" s="151"/>
      <c r="M59" s="232">
        <v>64837</v>
      </c>
      <c r="N59" s="232">
        <v>0</v>
      </c>
      <c r="O59" s="233">
        <v>64837</v>
      </c>
    </row>
    <row r="60" spans="1:15" ht="51">
      <c r="A60" s="149" t="s">
        <v>617</v>
      </c>
      <c r="B60" s="253" t="s">
        <v>1278</v>
      </c>
      <c r="C60" s="125" t="s">
        <v>713</v>
      </c>
      <c r="D60" s="150">
        <v>43193</v>
      </c>
      <c r="E60" s="149">
        <v>1401</v>
      </c>
      <c r="F60" s="149" t="s">
        <v>4914</v>
      </c>
      <c r="G60" s="151" t="s">
        <v>4922</v>
      </c>
      <c r="H60" s="151"/>
      <c r="I60" s="151"/>
      <c r="J60" s="151"/>
      <c r="K60" s="151"/>
      <c r="L60" s="151"/>
      <c r="M60" s="232">
        <v>56000</v>
      </c>
      <c r="N60" s="232">
        <v>0</v>
      </c>
      <c r="O60" s="233">
        <v>56000</v>
      </c>
    </row>
    <row r="61" spans="1:15" ht="51">
      <c r="A61" s="149" t="s">
        <v>617</v>
      </c>
      <c r="B61" s="253" t="s">
        <v>1278</v>
      </c>
      <c r="C61" s="125" t="s">
        <v>713</v>
      </c>
      <c r="D61" s="150">
        <v>43193</v>
      </c>
      <c r="E61" s="149">
        <v>1402</v>
      </c>
      <c r="F61" s="149" t="s">
        <v>4914</v>
      </c>
      <c r="G61" s="151" t="s">
        <v>4923</v>
      </c>
      <c r="H61" s="151"/>
      <c r="I61" s="151"/>
      <c r="J61" s="151"/>
      <c r="K61" s="151"/>
      <c r="L61" s="151"/>
      <c r="M61" s="232">
        <v>78836</v>
      </c>
      <c r="N61" s="232">
        <v>0</v>
      </c>
      <c r="O61" s="233">
        <v>78836</v>
      </c>
    </row>
    <row r="62" spans="1:15" ht="51">
      <c r="A62" s="149" t="s">
        <v>617</v>
      </c>
      <c r="B62" s="253" t="s">
        <v>1278</v>
      </c>
      <c r="C62" s="125" t="s">
        <v>713</v>
      </c>
      <c r="D62" s="150">
        <v>43194</v>
      </c>
      <c r="E62" s="149">
        <v>1422</v>
      </c>
      <c r="F62" s="149" t="s">
        <v>4914</v>
      </c>
      <c r="G62" s="151" t="s">
        <v>4924</v>
      </c>
      <c r="H62" s="151"/>
      <c r="I62" s="151"/>
      <c r="J62" s="151"/>
      <c r="K62" s="151"/>
      <c r="L62" s="151"/>
      <c r="M62" s="232">
        <v>1702535</v>
      </c>
      <c r="N62" s="232">
        <v>0</v>
      </c>
      <c r="O62" s="233">
        <v>1702535</v>
      </c>
    </row>
    <row r="63" spans="1:15" ht="51">
      <c r="A63" s="149" t="s">
        <v>617</v>
      </c>
      <c r="B63" s="253" t="s">
        <v>1278</v>
      </c>
      <c r="C63" s="125" t="s">
        <v>713</v>
      </c>
      <c r="D63" s="150">
        <v>43194</v>
      </c>
      <c r="E63" s="149">
        <v>1423</v>
      </c>
      <c r="F63" s="149" t="s">
        <v>4914</v>
      </c>
      <c r="G63" s="151" t="s">
        <v>4925</v>
      </c>
      <c r="H63" s="151"/>
      <c r="I63" s="151"/>
      <c r="J63" s="151"/>
      <c r="K63" s="151"/>
      <c r="L63" s="151"/>
      <c r="M63" s="232">
        <v>1779265</v>
      </c>
      <c r="N63" s="232">
        <v>0</v>
      </c>
      <c r="O63" s="233">
        <v>1779265</v>
      </c>
    </row>
    <row r="64" spans="1:15" ht="51">
      <c r="A64" s="149" t="s">
        <v>617</v>
      </c>
      <c r="B64" s="253" t="s">
        <v>1278</v>
      </c>
      <c r="C64" s="125" t="s">
        <v>713</v>
      </c>
      <c r="D64" s="150">
        <v>43195</v>
      </c>
      <c r="E64" s="149">
        <v>1436</v>
      </c>
      <c r="F64" s="149" t="s">
        <v>3968</v>
      </c>
      <c r="G64" s="151" t="s">
        <v>4926</v>
      </c>
      <c r="H64" s="151"/>
      <c r="I64" s="151"/>
      <c r="J64" s="151"/>
      <c r="K64" s="151"/>
      <c r="L64" s="151"/>
      <c r="M64" s="232">
        <v>90000</v>
      </c>
      <c r="N64" s="232">
        <v>0</v>
      </c>
      <c r="O64" s="233">
        <v>90000</v>
      </c>
    </row>
    <row r="65" spans="1:15" ht="51">
      <c r="A65" s="149" t="s">
        <v>617</v>
      </c>
      <c r="B65" s="253" t="s">
        <v>1278</v>
      </c>
      <c r="C65" s="125" t="s">
        <v>713</v>
      </c>
      <c r="D65" s="150">
        <v>43195</v>
      </c>
      <c r="E65" s="149">
        <v>1437</v>
      </c>
      <c r="F65" s="149" t="s">
        <v>3968</v>
      </c>
      <c r="G65" s="151" t="s">
        <v>4927</v>
      </c>
      <c r="H65" s="151"/>
      <c r="I65" s="151"/>
      <c r="J65" s="151"/>
      <c r="K65" s="151"/>
      <c r="L65" s="151"/>
      <c r="M65" s="232">
        <v>25000</v>
      </c>
      <c r="N65" s="232">
        <v>0</v>
      </c>
      <c r="O65" s="233">
        <v>25000</v>
      </c>
    </row>
    <row r="66" spans="1:15" ht="63.75">
      <c r="A66" s="149" t="s">
        <v>617</v>
      </c>
      <c r="B66" s="253" t="s">
        <v>1278</v>
      </c>
      <c r="C66" s="125" t="s">
        <v>713</v>
      </c>
      <c r="D66" s="150">
        <v>43196</v>
      </c>
      <c r="E66" s="149">
        <v>1508</v>
      </c>
      <c r="F66" s="149" t="s">
        <v>3968</v>
      </c>
      <c r="G66" s="151" t="s">
        <v>4928</v>
      </c>
      <c r="H66" s="151"/>
      <c r="I66" s="151"/>
      <c r="J66" s="151"/>
      <c r="K66" s="151"/>
      <c r="L66" s="151"/>
      <c r="M66" s="232">
        <v>99000</v>
      </c>
      <c r="N66" s="232">
        <v>0</v>
      </c>
      <c r="O66" s="233">
        <v>99000</v>
      </c>
    </row>
    <row r="67" spans="1:15" ht="51">
      <c r="A67" s="149">
        <v>76</v>
      </c>
      <c r="B67" s="253" t="s">
        <v>1278</v>
      </c>
      <c r="C67" s="125" t="s">
        <v>706</v>
      </c>
      <c r="D67" s="150">
        <v>43199</v>
      </c>
      <c r="E67" s="149">
        <v>1512</v>
      </c>
      <c r="F67" s="149" t="s">
        <v>3024</v>
      </c>
      <c r="G67" s="151" t="s">
        <v>3025</v>
      </c>
      <c r="H67" s="151"/>
      <c r="I67" s="151"/>
      <c r="J67" s="151"/>
      <c r="K67" s="151"/>
      <c r="L67" s="151"/>
      <c r="M67" s="232">
        <v>63124.97</v>
      </c>
      <c r="N67" s="232">
        <v>0</v>
      </c>
      <c r="O67" s="233">
        <v>63124.97</v>
      </c>
    </row>
    <row r="68" spans="1:15" ht="51">
      <c r="A68" s="149">
        <v>76</v>
      </c>
      <c r="B68" s="253" t="s">
        <v>1278</v>
      </c>
      <c r="C68" s="125" t="s">
        <v>706</v>
      </c>
      <c r="D68" s="150">
        <v>43210</v>
      </c>
      <c r="E68" s="149">
        <v>1765</v>
      </c>
      <c r="F68" s="149" t="s">
        <v>3024</v>
      </c>
      <c r="G68" s="151" t="s">
        <v>3025</v>
      </c>
      <c r="H68" s="151"/>
      <c r="I68" s="151"/>
      <c r="J68" s="151"/>
      <c r="K68" s="151"/>
      <c r="L68" s="151"/>
      <c r="M68" s="232">
        <v>35485.550000000003</v>
      </c>
      <c r="N68" s="232">
        <v>0</v>
      </c>
      <c r="O68" s="233">
        <v>35485.550000000003</v>
      </c>
    </row>
    <row r="69" spans="1:15" ht="51">
      <c r="A69" s="149">
        <v>76</v>
      </c>
      <c r="B69" s="253" t="s">
        <v>1278</v>
      </c>
      <c r="C69" s="125" t="s">
        <v>706</v>
      </c>
      <c r="D69" s="150">
        <v>43215</v>
      </c>
      <c r="E69" s="149">
        <v>1957</v>
      </c>
      <c r="F69" s="149" t="s">
        <v>3024</v>
      </c>
      <c r="G69" s="151" t="s">
        <v>3025</v>
      </c>
      <c r="H69" s="151"/>
      <c r="I69" s="151"/>
      <c r="J69" s="151"/>
      <c r="K69" s="151"/>
      <c r="L69" s="151"/>
      <c r="M69" s="232">
        <v>343.91</v>
      </c>
      <c r="N69" s="232">
        <v>0</v>
      </c>
      <c r="O69" s="233">
        <v>343.91</v>
      </c>
    </row>
    <row r="70" spans="1:15" ht="51">
      <c r="A70" s="149" t="s">
        <v>617</v>
      </c>
      <c r="B70" s="253" t="s">
        <v>1278</v>
      </c>
      <c r="C70" s="125" t="s">
        <v>713</v>
      </c>
      <c r="D70" s="150">
        <v>43215</v>
      </c>
      <c r="E70" s="149">
        <v>1959</v>
      </c>
      <c r="F70" s="149" t="s">
        <v>3968</v>
      </c>
      <c r="G70" s="151" t="s">
        <v>4929</v>
      </c>
      <c r="H70" s="151"/>
      <c r="I70" s="151"/>
      <c r="J70" s="151"/>
      <c r="K70" s="151"/>
      <c r="L70" s="151"/>
      <c r="M70" s="232">
        <v>170000</v>
      </c>
      <c r="N70" s="232">
        <v>0</v>
      </c>
      <c r="O70" s="233">
        <v>170000</v>
      </c>
    </row>
    <row r="71" spans="1:15" ht="51">
      <c r="A71" s="149">
        <v>76</v>
      </c>
      <c r="B71" s="253" t="s">
        <v>1278</v>
      </c>
      <c r="C71" s="125" t="s">
        <v>706</v>
      </c>
      <c r="D71" s="150">
        <v>43220</v>
      </c>
      <c r="E71" s="149">
        <v>2083</v>
      </c>
      <c r="F71" s="149" t="s">
        <v>3024</v>
      </c>
      <c r="G71" s="151" t="s">
        <v>3025</v>
      </c>
      <c r="H71" s="151"/>
      <c r="I71" s="151"/>
      <c r="J71" s="151"/>
      <c r="K71" s="151"/>
      <c r="L71" s="151"/>
      <c r="M71" s="232">
        <v>12416.75</v>
      </c>
      <c r="N71" s="232">
        <v>0</v>
      </c>
      <c r="O71" s="233">
        <v>12416.75</v>
      </c>
    </row>
    <row r="72" spans="1:15" ht="51">
      <c r="A72" s="124">
        <v>76</v>
      </c>
      <c r="B72" s="253" t="s">
        <v>1278</v>
      </c>
      <c r="C72" s="254" t="s">
        <v>706</v>
      </c>
      <c r="D72" s="191">
        <v>43227</v>
      </c>
      <c r="E72" s="124">
        <v>2255</v>
      </c>
      <c r="F72" s="124" t="s">
        <v>3024</v>
      </c>
      <c r="G72" s="189" t="s">
        <v>3025</v>
      </c>
      <c r="H72" s="255"/>
      <c r="I72" s="255"/>
      <c r="J72" s="255"/>
      <c r="K72" s="255"/>
      <c r="L72" s="255"/>
      <c r="M72" s="232">
        <v>6435.57</v>
      </c>
      <c r="N72" s="193">
        <v>0</v>
      </c>
      <c r="O72" s="233">
        <v>6435.57</v>
      </c>
    </row>
    <row r="73" spans="1:15" ht="51">
      <c r="A73" s="124">
        <v>76</v>
      </c>
      <c r="B73" s="253" t="s">
        <v>1278</v>
      </c>
      <c r="C73" s="254" t="s">
        <v>706</v>
      </c>
      <c r="D73" s="191">
        <v>43234</v>
      </c>
      <c r="E73" s="124">
        <v>2423</v>
      </c>
      <c r="F73" s="124" t="s">
        <v>3024</v>
      </c>
      <c r="G73" s="189" t="s">
        <v>3025</v>
      </c>
      <c r="H73" s="255"/>
      <c r="I73" s="255"/>
      <c r="J73" s="255"/>
      <c r="K73" s="255"/>
      <c r="L73" s="255"/>
      <c r="M73" s="232">
        <v>45299.17</v>
      </c>
      <c r="N73" s="193">
        <v>0</v>
      </c>
      <c r="O73" s="233">
        <v>45299.17</v>
      </c>
    </row>
    <row r="74" spans="1:15" ht="51">
      <c r="A74" s="124" t="s">
        <v>617</v>
      </c>
      <c r="B74" s="253" t="s">
        <v>1278</v>
      </c>
      <c r="C74" s="254" t="s">
        <v>713</v>
      </c>
      <c r="D74" s="191">
        <v>43235</v>
      </c>
      <c r="E74" s="124">
        <v>2464</v>
      </c>
      <c r="F74" s="124" t="s">
        <v>8459</v>
      </c>
      <c r="G74" s="189" t="s">
        <v>8464</v>
      </c>
      <c r="H74" s="255"/>
      <c r="I74" s="255"/>
      <c r="J74" s="255"/>
      <c r="K74" s="255"/>
      <c r="L74" s="255"/>
      <c r="M74" s="232">
        <v>148.28</v>
      </c>
      <c r="N74" s="193">
        <v>0</v>
      </c>
      <c r="O74" s="233">
        <v>148.28</v>
      </c>
    </row>
    <row r="75" spans="1:15" ht="51">
      <c r="A75" s="124" t="s">
        <v>617</v>
      </c>
      <c r="B75" s="253" t="s">
        <v>1278</v>
      </c>
      <c r="C75" s="254" t="s">
        <v>713</v>
      </c>
      <c r="D75" s="191">
        <v>43235</v>
      </c>
      <c r="E75" s="124">
        <v>2465</v>
      </c>
      <c r="F75" s="124" t="s">
        <v>8459</v>
      </c>
      <c r="G75" s="189" t="s">
        <v>8465</v>
      </c>
      <c r="H75" s="255"/>
      <c r="I75" s="255"/>
      <c r="J75" s="255"/>
      <c r="K75" s="255"/>
      <c r="L75" s="255"/>
      <c r="M75" s="232">
        <v>1281.48</v>
      </c>
      <c r="N75" s="193">
        <v>0</v>
      </c>
      <c r="O75" s="233">
        <v>1281.48</v>
      </c>
    </row>
    <row r="76" spans="1:15" ht="51">
      <c r="A76" s="124" t="s">
        <v>619</v>
      </c>
      <c r="B76" s="253" t="s">
        <v>1279</v>
      </c>
      <c r="C76" s="254" t="s">
        <v>713</v>
      </c>
      <c r="D76" s="191">
        <v>43236</v>
      </c>
      <c r="E76" s="124">
        <v>2529</v>
      </c>
      <c r="F76" s="124" t="s">
        <v>1280</v>
      </c>
      <c r="G76" s="189" t="s">
        <v>8466</v>
      </c>
      <c r="H76" s="255"/>
      <c r="I76" s="255"/>
      <c r="J76" s="255"/>
      <c r="K76" s="255"/>
      <c r="L76" s="255"/>
      <c r="M76" s="232">
        <v>1740</v>
      </c>
      <c r="N76" s="193">
        <v>0</v>
      </c>
      <c r="O76" s="233">
        <v>1740</v>
      </c>
    </row>
    <row r="77" spans="1:15" ht="51">
      <c r="A77" s="124">
        <v>76</v>
      </c>
      <c r="B77" s="253" t="s">
        <v>1278</v>
      </c>
      <c r="C77" s="254" t="s">
        <v>706</v>
      </c>
      <c r="D77" s="191">
        <v>43241</v>
      </c>
      <c r="E77" s="124">
        <v>2689</v>
      </c>
      <c r="F77" s="124" t="s">
        <v>3024</v>
      </c>
      <c r="G77" s="189" t="s">
        <v>3025</v>
      </c>
      <c r="H77" s="255"/>
      <c r="I77" s="255"/>
      <c r="J77" s="255"/>
      <c r="K77" s="255"/>
      <c r="L77" s="255"/>
      <c r="M77" s="232">
        <v>33829.93</v>
      </c>
      <c r="N77" s="193">
        <v>0</v>
      </c>
      <c r="O77" s="233">
        <v>33829.93</v>
      </c>
    </row>
    <row r="78" spans="1:15" ht="51">
      <c r="A78" s="124" t="s">
        <v>619</v>
      </c>
      <c r="B78" s="253" t="s">
        <v>1279</v>
      </c>
      <c r="C78" s="254" t="s">
        <v>713</v>
      </c>
      <c r="D78" s="191">
        <v>43241</v>
      </c>
      <c r="E78" s="124">
        <v>2699</v>
      </c>
      <c r="F78" s="124" t="s">
        <v>1280</v>
      </c>
      <c r="G78" s="189" t="s">
        <v>8467</v>
      </c>
      <c r="H78" s="255"/>
      <c r="I78" s="255"/>
      <c r="J78" s="255"/>
      <c r="K78" s="255"/>
      <c r="L78" s="255"/>
      <c r="M78" s="232">
        <v>33829.93</v>
      </c>
      <c r="N78" s="193">
        <v>0</v>
      </c>
      <c r="O78" s="233">
        <v>33829.93</v>
      </c>
    </row>
    <row r="79" spans="1:15" ht="51">
      <c r="A79" s="124">
        <v>76</v>
      </c>
      <c r="B79" s="253" t="s">
        <v>1278</v>
      </c>
      <c r="C79" s="254" t="s">
        <v>706</v>
      </c>
      <c r="D79" s="191">
        <v>43241</v>
      </c>
      <c r="E79" s="124">
        <v>2700</v>
      </c>
      <c r="F79" s="124" t="s">
        <v>3024</v>
      </c>
      <c r="G79" s="189" t="s">
        <v>8468</v>
      </c>
      <c r="H79" s="255"/>
      <c r="I79" s="255"/>
      <c r="J79" s="255"/>
      <c r="K79" s="255"/>
      <c r="L79" s="255"/>
      <c r="M79" s="232">
        <v>1740</v>
      </c>
      <c r="N79" s="193">
        <v>0</v>
      </c>
      <c r="O79" s="233">
        <v>1740</v>
      </c>
    </row>
    <row r="80" spans="1:15" ht="51">
      <c r="A80" s="124">
        <v>76</v>
      </c>
      <c r="B80" s="253" t="s">
        <v>1278</v>
      </c>
      <c r="C80" s="254" t="s">
        <v>706</v>
      </c>
      <c r="D80" s="191">
        <v>43241</v>
      </c>
      <c r="E80" s="124">
        <v>2701</v>
      </c>
      <c r="F80" s="124" t="s">
        <v>3024</v>
      </c>
      <c r="G80" s="189" t="s">
        <v>3025</v>
      </c>
      <c r="H80" s="255"/>
      <c r="I80" s="255"/>
      <c r="J80" s="255"/>
      <c r="K80" s="255"/>
      <c r="L80" s="255"/>
      <c r="M80" s="232">
        <v>32089.93</v>
      </c>
      <c r="N80" s="193">
        <v>0</v>
      </c>
      <c r="O80" s="233">
        <v>32089.93</v>
      </c>
    </row>
    <row r="81" spans="1:15" ht="51">
      <c r="A81" s="124" t="s">
        <v>617</v>
      </c>
      <c r="B81" s="253" t="s">
        <v>1278</v>
      </c>
      <c r="C81" s="254" t="s">
        <v>713</v>
      </c>
      <c r="D81" s="191">
        <v>43245</v>
      </c>
      <c r="E81" s="124">
        <v>2868</v>
      </c>
      <c r="F81" s="124" t="s">
        <v>8459</v>
      </c>
      <c r="G81" s="189" t="s">
        <v>8469</v>
      </c>
      <c r="H81" s="255"/>
      <c r="I81" s="255"/>
      <c r="J81" s="255"/>
      <c r="K81" s="255"/>
      <c r="L81" s="255"/>
      <c r="M81" s="232">
        <v>1291.54</v>
      </c>
      <c r="N81" s="193">
        <v>0</v>
      </c>
      <c r="O81" s="233">
        <v>1291.54</v>
      </c>
    </row>
    <row r="82" spans="1:15" ht="51">
      <c r="A82" s="124">
        <v>213</v>
      </c>
      <c r="B82" s="253" t="s">
        <v>1278</v>
      </c>
      <c r="C82" s="254" t="s">
        <v>762</v>
      </c>
      <c r="D82" s="191">
        <v>43245</v>
      </c>
      <c r="E82" s="124">
        <v>2870</v>
      </c>
      <c r="F82" s="124" t="s">
        <v>8470</v>
      </c>
      <c r="G82" s="189" t="s">
        <v>8471</v>
      </c>
      <c r="H82" s="255"/>
      <c r="I82" s="255"/>
      <c r="J82" s="255"/>
      <c r="K82" s="255"/>
      <c r="L82" s="255"/>
      <c r="M82" s="232">
        <v>1920</v>
      </c>
      <c r="N82" s="193">
        <v>0</v>
      </c>
      <c r="O82" s="233">
        <v>1920</v>
      </c>
    </row>
    <row r="83" spans="1:15" ht="51">
      <c r="A83" s="124">
        <v>378</v>
      </c>
      <c r="B83" s="253" t="s">
        <v>1278</v>
      </c>
      <c r="C83" s="254" t="s">
        <v>1274</v>
      </c>
      <c r="D83" s="191">
        <v>43245</v>
      </c>
      <c r="E83" s="124">
        <v>2871</v>
      </c>
      <c r="F83" s="124" t="s">
        <v>8472</v>
      </c>
      <c r="G83" s="189" t="s">
        <v>8473</v>
      </c>
      <c r="H83" s="255"/>
      <c r="I83" s="255"/>
      <c r="J83" s="255"/>
      <c r="K83" s="255"/>
      <c r="L83" s="255"/>
      <c r="M83" s="232">
        <v>46811</v>
      </c>
      <c r="N83" s="193">
        <v>0</v>
      </c>
      <c r="O83" s="233">
        <v>46811</v>
      </c>
    </row>
    <row r="84" spans="1:15" ht="51">
      <c r="A84" s="124">
        <v>344</v>
      </c>
      <c r="B84" s="253" t="s">
        <v>1278</v>
      </c>
      <c r="C84" s="254" t="s">
        <v>818</v>
      </c>
      <c r="D84" s="191">
        <v>43245</v>
      </c>
      <c r="E84" s="124">
        <v>2872</v>
      </c>
      <c r="F84" s="124" t="s">
        <v>8474</v>
      </c>
      <c r="G84" s="189" t="s">
        <v>8475</v>
      </c>
      <c r="H84" s="255"/>
      <c r="I84" s="255"/>
      <c r="J84" s="255"/>
      <c r="K84" s="255"/>
      <c r="L84" s="255"/>
      <c r="M84" s="232">
        <v>5847</v>
      </c>
      <c r="N84" s="193">
        <v>0</v>
      </c>
      <c r="O84" s="233">
        <v>5847</v>
      </c>
    </row>
    <row r="85" spans="1:15" ht="51">
      <c r="A85" s="124">
        <v>76</v>
      </c>
      <c r="B85" s="253" t="s">
        <v>1278</v>
      </c>
      <c r="C85" s="254" t="s">
        <v>706</v>
      </c>
      <c r="D85" s="191">
        <v>43257</v>
      </c>
      <c r="E85" s="124">
        <v>3182</v>
      </c>
      <c r="F85" s="124" t="s">
        <v>3024</v>
      </c>
      <c r="G85" s="189" t="s">
        <v>3025</v>
      </c>
      <c r="H85" s="255"/>
      <c r="I85" s="255"/>
      <c r="J85" s="255"/>
      <c r="K85" s="255"/>
      <c r="L85" s="255"/>
      <c r="M85" s="232">
        <v>25411.26</v>
      </c>
      <c r="N85" s="193">
        <v>0</v>
      </c>
      <c r="O85" s="233">
        <v>25411.26</v>
      </c>
    </row>
    <row r="86" spans="1:15" ht="51">
      <c r="A86" s="124">
        <v>81</v>
      </c>
      <c r="B86" s="253" t="s">
        <v>12042</v>
      </c>
      <c r="C86" s="254" t="s">
        <v>709</v>
      </c>
      <c r="D86" s="191">
        <v>43258</v>
      </c>
      <c r="E86" s="257">
        <v>3199</v>
      </c>
      <c r="F86" s="257" t="s">
        <v>12057</v>
      </c>
      <c r="G86" s="189" t="s">
        <v>12075</v>
      </c>
      <c r="H86" s="255"/>
      <c r="I86" s="255"/>
      <c r="J86" s="255"/>
      <c r="K86" s="255"/>
      <c r="L86" s="255"/>
      <c r="M86" s="232">
        <v>191.39</v>
      </c>
      <c r="N86" s="193">
        <v>0</v>
      </c>
      <c r="O86" s="233">
        <v>191.39</v>
      </c>
    </row>
    <row r="87" spans="1:15" ht="51">
      <c r="A87" s="124">
        <v>76</v>
      </c>
      <c r="B87" s="253" t="s">
        <v>1278</v>
      </c>
      <c r="C87" s="254" t="s">
        <v>706</v>
      </c>
      <c r="D87" s="191">
        <v>43265</v>
      </c>
      <c r="E87" s="257">
        <v>3377</v>
      </c>
      <c r="F87" s="124" t="s">
        <v>3024</v>
      </c>
      <c r="G87" s="189" t="s">
        <v>3025</v>
      </c>
      <c r="H87" s="255"/>
      <c r="I87" s="255"/>
      <c r="J87" s="255"/>
      <c r="K87" s="255"/>
      <c r="L87" s="255"/>
      <c r="M87" s="232">
        <v>29665.919999999998</v>
      </c>
      <c r="N87" s="193">
        <v>0</v>
      </c>
      <c r="O87" s="233">
        <v>29665.919999999998</v>
      </c>
    </row>
    <row r="88" spans="1:15" ht="51">
      <c r="A88" s="124">
        <v>76</v>
      </c>
      <c r="B88" s="253" t="s">
        <v>1278</v>
      </c>
      <c r="C88" s="254" t="s">
        <v>706</v>
      </c>
      <c r="D88" s="191">
        <v>43270</v>
      </c>
      <c r="E88" s="257">
        <v>3759</v>
      </c>
      <c r="F88" s="124" t="s">
        <v>3024</v>
      </c>
      <c r="G88" s="189" t="s">
        <v>3025</v>
      </c>
      <c r="H88" s="255"/>
      <c r="I88" s="255"/>
      <c r="J88" s="255"/>
      <c r="K88" s="255"/>
      <c r="L88" s="255"/>
      <c r="M88" s="232">
        <v>88289.87</v>
      </c>
      <c r="N88" s="193">
        <v>0</v>
      </c>
      <c r="O88" s="233">
        <v>88289.87</v>
      </c>
    </row>
    <row r="89" spans="1:15" ht="63.75">
      <c r="A89" s="124">
        <v>66</v>
      </c>
      <c r="B89" s="253" t="s">
        <v>4905</v>
      </c>
      <c r="C89" s="254" t="s">
        <v>704</v>
      </c>
      <c r="D89" s="191">
        <v>43286</v>
      </c>
      <c r="E89" s="124">
        <v>4232</v>
      </c>
      <c r="F89" s="124" t="s">
        <v>15910</v>
      </c>
      <c r="G89" s="189" t="s">
        <v>15911</v>
      </c>
      <c r="H89" s="255"/>
      <c r="I89" s="255"/>
      <c r="J89" s="255"/>
      <c r="K89" s="255"/>
      <c r="L89" s="255"/>
      <c r="M89" s="232">
        <v>37897.5</v>
      </c>
      <c r="N89" s="193">
        <v>0</v>
      </c>
      <c r="O89" s="233">
        <v>37897.5</v>
      </c>
    </row>
    <row r="90" spans="1:15" ht="51">
      <c r="A90" s="124">
        <v>76</v>
      </c>
      <c r="B90" s="253" t="s">
        <v>1278</v>
      </c>
      <c r="C90" s="254" t="s">
        <v>706</v>
      </c>
      <c r="D90" s="191">
        <v>43286</v>
      </c>
      <c r="E90" s="124">
        <v>4233</v>
      </c>
      <c r="F90" s="124" t="s">
        <v>3024</v>
      </c>
      <c r="G90" s="189" t="s">
        <v>15912</v>
      </c>
      <c r="H90" s="255"/>
      <c r="I90" s="255"/>
      <c r="J90" s="255"/>
      <c r="K90" s="255"/>
      <c r="L90" s="255"/>
      <c r="M90" s="232">
        <v>10204.11</v>
      </c>
      <c r="N90" s="193">
        <v>0</v>
      </c>
      <c r="O90" s="233">
        <v>10204.11</v>
      </c>
    </row>
    <row r="91" spans="1:15" ht="51">
      <c r="A91" s="124" t="s">
        <v>617</v>
      </c>
      <c r="B91" s="253" t="s">
        <v>1278</v>
      </c>
      <c r="C91" s="254" t="s">
        <v>713</v>
      </c>
      <c r="D91" s="191">
        <v>43291</v>
      </c>
      <c r="E91" s="124">
        <v>4338</v>
      </c>
      <c r="F91" s="124" t="s">
        <v>3968</v>
      </c>
      <c r="G91" s="189" t="s">
        <v>15913</v>
      </c>
      <c r="H91" s="255"/>
      <c r="I91" s="255"/>
      <c r="J91" s="255"/>
      <c r="K91" s="255"/>
      <c r="L91" s="255"/>
      <c r="M91" s="232">
        <v>11000</v>
      </c>
      <c r="N91" s="193">
        <v>0</v>
      </c>
      <c r="O91" s="233">
        <v>11000</v>
      </c>
    </row>
    <row r="92" spans="1:15" ht="51">
      <c r="A92" s="124">
        <v>66</v>
      </c>
      <c r="B92" s="253" t="s">
        <v>4905</v>
      </c>
      <c r="C92" s="254" t="s">
        <v>704</v>
      </c>
      <c r="D92" s="191">
        <v>43293</v>
      </c>
      <c r="E92" s="124">
        <v>4421</v>
      </c>
      <c r="F92" s="124" t="s">
        <v>15910</v>
      </c>
      <c r="G92" s="189" t="s">
        <v>15914</v>
      </c>
      <c r="H92" s="255"/>
      <c r="I92" s="255"/>
      <c r="J92" s="255"/>
      <c r="K92" s="255"/>
      <c r="L92" s="255"/>
      <c r="M92" s="232">
        <v>509400</v>
      </c>
      <c r="N92" s="193">
        <v>0</v>
      </c>
      <c r="O92" s="233">
        <v>509400</v>
      </c>
    </row>
    <row r="93" spans="1:15" ht="51">
      <c r="A93" s="124">
        <v>76</v>
      </c>
      <c r="B93" s="254" t="s">
        <v>1278</v>
      </c>
      <c r="C93" s="254" t="s">
        <v>706</v>
      </c>
      <c r="D93" s="191">
        <v>43293</v>
      </c>
      <c r="E93" s="124">
        <v>4425</v>
      </c>
      <c r="F93" s="124" t="s">
        <v>3024</v>
      </c>
      <c r="G93" s="189" t="s">
        <v>15915</v>
      </c>
      <c r="H93" s="255"/>
      <c r="I93" s="255"/>
      <c r="J93" s="255"/>
      <c r="K93" s="255"/>
      <c r="L93" s="255"/>
      <c r="M93" s="193">
        <v>13259.67</v>
      </c>
      <c r="N93" s="193">
        <v>0</v>
      </c>
      <c r="O93" s="193">
        <v>13259.67</v>
      </c>
    </row>
    <row r="94" spans="1:15" ht="51">
      <c r="A94" s="124">
        <v>66</v>
      </c>
      <c r="B94" s="254" t="s">
        <v>4905</v>
      </c>
      <c r="C94" s="254" t="s">
        <v>704</v>
      </c>
      <c r="D94" s="191">
        <v>43294</v>
      </c>
      <c r="E94" s="124">
        <v>4446</v>
      </c>
      <c r="F94" s="124" t="s">
        <v>15910</v>
      </c>
      <c r="G94" s="189" t="s">
        <v>15916</v>
      </c>
      <c r="H94" s="255"/>
      <c r="I94" s="255"/>
      <c r="J94" s="255"/>
      <c r="K94" s="255"/>
      <c r="L94" s="255"/>
      <c r="M94" s="193">
        <v>609189</v>
      </c>
      <c r="N94" s="193">
        <v>0</v>
      </c>
      <c r="O94" s="193">
        <v>609189</v>
      </c>
    </row>
    <row r="95" spans="1:15" ht="51">
      <c r="A95" s="124">
        <v>76</v>
      </c>
      <c r="B95" s="254" t="s">
        <v>1278</v>
      </c>
      <c r="C95" s="254" t="s">
        <v>706</v>
      </c>
      <c r="D95" s="191">
        <v>43299</v>
      </c>
      <c r="E95" s="124">
        <v>4489</v>
      </c>
      <c r="F95" s="124" t="s">
        <v>3024</v>
      </c>
      <c r="G95" s="189" t="s">
        <v>15915</v>
      </c>
      <c r="H95" s="255"/>
      <c r="I95" s="255"/>
      <c r="J95" s="255"/>
      <c r="K95" s="255"/>
      <c r="L95" s="255"/>
      <c r="M95" s="193">
        <v>108854.76</v>
      </c>
      <c r="N95" s="193">
        <v>0</v>
      </c>
      <c r="O95" s="193">
        <v>108854.76</v>
      </c>
    </row>
    <row r="96" spans="1:15" ht="51">
      <c r="A96" s="124">
        <v>78</v>
      </c>
      <c r="B96" s="254" t="s">
        <v>1279</v>
      </c>
      <c r="C96" s="254" t="s">
        <v>707</v>
      </c>
      <c r="D96" s="191">
        <v>43300</v>
      </c>
      <c r="E96" s="124">
        <v>4549</v>
      </c>
      <c r="F96" s="124" t="s">
        <v>15917</v>
      </c>
      <c r="G96" s="189" t="s">
        <v>15918</v>
      </c>
      <c r="H96" s="255"/>
      <c r="I96" s="255"/>
      <c r="J96" s="255"/>
      <c r="K96" s="255"/>
      <c r="L96" s="255"/>
      <c r="M96" s="193">
        <v>1100017.27</v>
      </c>
      <c r="N96" s="193">
        <v>0</v>
      </c>
      <c r="O96" s="193">
        <v>1100017.27</v>
      </c>
    </row>
    <row r="97" spans="1:15" ht="51">
      <c r="A97" s="124">
        <v>78</v>
      </c>
      <c r="B97" s="254" t="s">
        <v>1278</v>
      </c>
      <c r="C97" s="254" t="s">
        <v>707</v>
      </c>
      <c r="D97" s="191">
        <v>43311</v>
      </c>
      <c r="E97" s="124">
        <v>4797</v>
      </c>
      <c r="F97" s="124" t="s">
        <v>15919</v>
      </c>
      <c r="G97" s="189" t="s">
        <v>15920</v>
      </c>
      <c r="H97" s="255"/>
      <c r="I97" s="255"/>
      <c r="J97" s="255"/>
      <c r="K97" s="255"/>
      <c r="L97" s="255"/>
      <c r="M97" s="193">
        <v>6604.6</v>
      </c>
      <c r="N97" s="193">
        <v>0</v>
      </c>
      <c r="O97" s="193">
        <v>6604.6</v>
      </c>
    </row>
    <row r="98" spans="1:15" ht="51">
      <c r="A98" s="124" t="s">
        <v>617</v>
      </c>
      <c r="B98" s="254" t="s">
        <v>1278</v>
      </c>
      <c r="C98" s="254" t="s">
        <v>713</v>
      </c>
      <c r="D98" s="191">
        <v>43312</v>
      </c>
      <c r="E98" s="124">
        <v>4817</v>
      </c>
      <c r="F98" s="124" t="s">
        <v>15921</v>
      </c>
      <c r="G98" s="189" t="s">
        <v>15922</v>
      </c>
      <c r="H98" s="255"/>
      <c r="I98" s="255"/>
      <c r="J98" s="255"/>
      <c r="K98" s="255"/>
      <c r="L98" s="255"/>
      <c r="M98" s="193">
        <v>30079.67</v>
      </c>
      <c r="N98" s="193">
        <v>0</v>
      </c>
      <c r="O98" s="193">
        <v>30079.67</v>
      </c>
    </row>
    <row r="99" spans="1:15" ht="51">
      <c r="A99" s="124" t="s">
        <v>617</v>
      </c>
      <c r="B99" s="254" t="s">
        <v>1278</v>
      </c>
      <c r="C99" s="254" t="s">
        <v>713</v>
      </c>
      <c r="D99" s="191">
        <v>43312</v>
      </c>
      <c r="E99" s="124">
        <v>4818</v>
      </c>
      <c r="F99" s="124" t="s">
        <v>15923</v>
      </c>
      <c r="G99" s="189" t="s">
        <v>15924</v>
      </c>
      <c r="H99" s="255"/>
      <c r="I99" s="255"/>
      <c r="J99" s="255"/>
      <c r="K99" s="255"/>
      <c r="L99" s="255"/>
      <c r="M99" s="193">
        <v>23600</v>
      </c>
      <c r="N99" s="193">
        <v>0</v>
      </c>
      <c r="O99" s="193">
        <v>23600</v>
      </c>
    </row>
    <row r="100" spans="1:15" ht="51">
      <c r="A100" s="124" t="s">
        <v>617</v>
      </c>
      <c r="B100" s="254" t="s">
        <v>1278</v>
      </c>
      <c r="C100" s="254" t="s">
        <v>713</v>
      </c>
      <c r="D100" s="191">
        <v>43312</v>
      </c>
      <c r="E100" s="124">
        <v>4819</v>
      </c>
      <c r="F100" s="124" t="s">
        <v>15925</v>
      </c>
      <c r="G100" s="189" t="s">
        <v>15926</v>
      </c>
      <c r="H100" s="255"/>
      <c r="I100" s="255"/>
      <c r="J100" s="255"/>
      <c r="K100" s="255"/>
      <c r="L100" s="255"/>
      <c r="M100" s="193">
        <v>85977.83</v>
      </c>
      <c r="N100" s="193">
        <v>0</v>
      </c>
      <c r="O100" s="193">
        <v>85977.83</v>
      </c>
    </row>
    <row r="101" spans="1:15" ht="51">
      <c r="A101" s="124" t="s">
        <v>617</v>
      </c>
      <c r="B101" s="254" t="s">
        <v>1278</v>
      </c>
      <c r="C101" s="254" t="s">
        <v>713</v>
      </c>
      <c r="D101" s="191">
        <v>43312</v>
      </c>
      <c r="E101" s="124">
        <v>4820</v>
      </c>
      <c r="F101" s="124" t="s">
        <v>15927</v>
      </c>
      <c r="G101" s="189" t="s">
        <v>15928</v>
      </c>
      <c r="H101" s="255"/>
      <c r="I101" s="255"/>
      <c r="J101" s="255"/>
      <c r="K101" s="255"/>
      <c r="L101" s="255"/>
      <c r="M101" s="193">
        <v>145071.5</v>
      </c>
      <c r="N101" s="193">
        <v>0</v>
      </c>
      <c r="O101" s="193">
        <v>145071.5</v>
      </c>
    </row>
    <row r="102" spans="1:15" ht="51">
      <c r="A102" s="124" t="s">
        <v>619</v>
      </c>
      <c r="B102" s="254" t="s">
        <v>1279</v>
      </c>
      <c r="C102" s="254" t="s">
        <v>713</v>
      </c>
      <c r="D102" s="191" t="s">
        <v>3023</v>
      </c>
      <c r="E102" s="124">
        <v>278</v>
      </c>
      <c r="F102" s="124" t="s">
        <v>1280</v>
      </c>
      <c r="G102" s="189" t="s">
        <v>3025</v>
      </c>
      <c r="H102" s="255"/>
      <c r="I102" s="255"/>
      <c r="J102" s="255"/>
      <c r="K102" s="255"/>
      <c r="L102" s="255"/>
      <c r="M102" s="193">
        <v>0</v>
      </c>
      <c r="N102" s="193">
        <v>3382607.23</v>
      </c>
      <c r="O102" s="193">
        <v>3382607.23</v>
      </c>
    </row>
    <row r="103" spans="1:15" ht="51">
      <c r="A103" s="124" t="s">
        <v>619</v>
      </c>
      <c r="B103" s="254" t="s">
        <v>1279</v>
      </c>
      <c r="C103" s="254" t="s">
        <v>713</v>
      </c>
      <c r="D103" s="191" t="s">
        <v>3023</v>
      </c>
      <c r="E103" s="124">
        <v>279</v>
      </c>
      <c r="F103" s="124" t="s">
        <v>1280</v>
      </c>
      <c r="G103" s="189" t="s">
        <v>3027</v>
      </c>
      <c r="H103" s="255"/>
      <c r="I103" s="255"/>
      <c r="J103" s="255"/>
      <c r="K103" s="255"/>
      <c r="L103" s="255"/>
      <c r="M103" s="193">
        <v>0</v>
      </c>
      <c r="N103" s="193">
        <v>2947122.75</v>
      </c>
      <c r="O103" s="193">
        <v>2947122.75</v>
      </c>
    </row>
    <row r="104" spans="1:15" ht="51">
      <c r="A104" s="124" t="s">
        <v>619</v>
      </c>
      <c r="B104" s="254" t="s">
        <v>1279</v>
      </c>
      <c r="C104" s="254" t="s">
        <v>713</v>
      </c>
      <c r="D104" s="191" t="s">
        <v>3967</v>
      </c>
      <c r="E104" s="124">
        <v>609</v>
      </c>
      <c r="F104" s="124" t="s">
        <v>1280</v>
      </c>
      <c r="G104" s="189" t="s">
        <v>3025</v>
      </c>
      <c r="H104" s="255"/>
      <c r="I104" s="255"/>
      <c r="J104" s="255"/>
      <c r="K104" s="255"/>
      <c r="L104" s="255"/>
      <c r="M104" s="193">
        <v>0</v>
      </c>
      <c r="N104" s="193">
        <v>23177.31</v>
      </c>
      <c r="O104" s="193">
        <v>23177.31</v>
      </c>
    </row>
    <row r="105" spans="1:15" ht="51">
      <c r="A105" s="124" t="s">
        <v>619</v>
      </c>
      <c r="B105" s="254" t="s">
        <v>1279</v>
      </c>
      <c r="C105" s="254" t="s">
        <v>713</v>
      </c>
      <c r="D105" s="191" t="s">
        <v>3969</v>
      </c>
      <c r="E105" s="124">
        <v>818</v>
      </c>
      <c r="F105" s="124" t="s">
        <v>1280</v>
      </c>
      <c r="G105" s="189" t="s">
        <v>3025</v>
      </c>
      <c r="H105" s="255"/>
      <c r="I105" s="255"/>
      <c r="J105" s="255"/>
      <c r="K105" s="255"/>
      <c r="L105" s="255"/>
      <c r="M105" s="193">
        <v>0</v>
      </c>
      <c r="N105" s="193">
        <v>18048</v>
      </c>
      <c r="O105" s="193">
        <v>18048</v>
      </c>
    </row>
    <row r="106" spans="1:15" ht="51">
      <c r="A106" s="124">
        <v>16</v>
      </c>
      <c r="B106" s="254" t="s">
        <v>1278</v>
      </c>
      <c r="C106" s="254" t="s">
        <v>692</v>
      </c>
      <c r="D106" s="191" t="s">
        <v>4902</v>
      </c>
      <c r="E106" s="124" t="s">
        <v>4903</v>
      </c>
      <c r="F106" s="124" t="s">
        <v>4910</v>
      </c>
      <c r="G106" s="189" t="s">
        <v>4904</v>
      </c>
      <c r="H106" s="255"/>
      <c r="I106" s="255"/>
      <c r="J106" s="255"/>
      <c r="K106" s="255"/>
      <c r="L106" s="255"/>
      <c r="M106" s="193">
        <v>0</v>
      </c>
      <c r="N106" s="193">
        <v>59606</v>
      </c>
      <c r="O106" s="193">
        <v>59606</v>
      </c>
    </row>
    <row r="107" spans="1:15" ht="51">
      <c r="A107" s="124" t="s">
        <v>619</v>
      </c>
      <c r="B107" s="254" t="s">
        <v>1279</v>
      </c>
      <c r="C107" s="254" t="s">
        <v>713</v>
      </c>
      <c r="D107" s="191" t="s">
        <v>4906</v>
      </c>
      <c r="E107" s="124" t="s">
        <v>4907</v>
      </c>
      <c r="F107" s="124" t="s">
        <v>1280</v>
      </c>
      <c r="G107" s="189" t="s">
        <v>4909</v>
      </c>
      <c r="H107" s="255"/>
      <c r="I107" s="255"/>
      <c r="J107" s="255"/>
      <c r="K107" s="255"/>
      <c r="L107" s="255"/>
      <c r="M107" s="193">
        <v>0</v>
      </c>
      <c r="N107" s="193">
        <v>233020.34</v>
      </c>
      <c r="O107" s="193">
        <v>233020.34</v>
      </c>
    </row>
    <row r="108" spans="1:15" ht="51">
      <c r="A108" s="124">
        <v>16</v>
      </c>
      <c r="B108" s="254" t="s">
        <v>1278</v>
      </c>
      <c r="C108" s="254" t="s">
        <v>692</v>
      </c>
      <c r="D108" s="191">
        <v>43193</v>
      </c>
      <c r="E108" s="124">
        <v>1401</v>
      </c>
      <c r="F108" s="124" t="s">
        <v>4916</v>
      </c>
      <c r="G108" s="189" t="s">
        <v>4922</v>
      </c>
      <c r="H108" s="255"/>
      <c r="I108" s="255"/>
      <c r="J108" s="255"/>
      <c r="K108" s="255"/>
      <c r="L108" s="255"/>
      <c r="M108" s="193">
        <v>0</v>
      </c>
      <c r="N108" s="193">
        <v>56000</v>
      </c>
      <c r="O108" s="193">
        <v>56000</v>
      </c>
    </row>
    <row r="109" spans="1:15" ht="51">
      <c r="A109" s="124">
        <v>16</v>
      </c>
      <c r="B109" s="254" t="s">
        <v>1278</v>
      </c>
      <c r="C109" s="254" t="s">
        <v>692</v>
      </c>
      <c r="D109" s="191">
        <v>43193</v>
      </c>
      <c r="E109" s="124">
        <v>1402</v>
      </c>
      <c r="F109" s="124" t="s">
        <v>4915</v>
      </c>
      <c r="G109" s="189" t="s">
        <v>4923</v>
      </c>
      <c r="H109" s="255"/>
      <c r="I109" s="255"/>
      <c r="J109" s="255"/>
      <c r="K109" s="255"/>
      <c r="L109" s="255"/>
      <c r="M109" s="193">
        <v>0</v>
      </c>
      <c r="N109" s="193">
        <v>78836</v>
      </c>
      <c r="O109" s="193">
        <v>78836</v>
      </c>
    </row>
    <row r="110" spans="1:15" ht="51">
      <c r="A110" s="124">
        <v>16</v>
      </c>
      <c r="B110" s="254" t="s">
        <v>1278</v>
      </c>
      <c r="C110" s="254" t="s">
        <v>692</v>
      </c>
      <c r="D110" s="191">
        <v>43194</v>
      </c>
      <c r="E110" s="124">
        <v>1422</v>
      </c>
      <c r="F110" s="124" t="s">
        <v>4915</v>
      </c>
      <c r="G110" s="189" t="s">
        <v>4924</v>
      </c>
      <c r="H110" s="255"/>
      <c r="I110" s="255"/>
      <c r="J110" s="255"/>
      <c r="K110" s="255"/>
      <c r="L110" s="255"/>
      <c r="M110" s="193">
        <v>0</v>
      </c>
      <c r="N110" s="193">
        <v>1702535</v>
      </c>
      <c r="O110" s="193">
        <v>1702535</v>
      </c>
    </row>
    <row r="111" spans="1:15" ht="51">
      <c r="A111" s="124">
        <v>16</v>
      </c>
      <c r="B111" s="254" t="s">
        <v>1278</v>
      </c>
      <c r="C111" s="254" t="s">
        <v>692</v>
      </c>
      <c r="D111" s="191">
        <v>43194</v>
      </c>
      <c r="E111" s="124">
        <v>1423</v>
      </c>
      <c r="F111" s="124" t="s">
        <v>4915</v>
      </c>
      <c r="G111" s="189" t="s">
        <v>4925</v>
      </c>
      <c r="H111" s="255"/>
      <c r="I111" s="255"/>
      <c r="J111" s="255"/>
      <c r="K111" s="255"/>
      <c r="L111" s="255"/>
      <c r="M111" s="193">
        <v>0</v>
      </c>
      <c r="N111" s="193">
        <v>1779265</v>
      </c>
      <c r="O111" s="193">
        <v>1779265</v>
      </c>
    </row>
    <row r="112" spans="1:15" ht="51">
      <c r="A112" s="124">
        <v>46</v>
      </c>
      <c r="B112" s="254" t="s">
        <v>3019</v>
      </c>
      <c r="C112" s="254" t="s">
        <v>698</v>
      </c>
      <c r="D112" s="191">
        <v>43195</v>
      </c>
      <c r="E112" s="124">
        <v>1436</v>
      </c>
      <c r="F112" s="124" t="s">
        <v>4917</v>
      </c>
      <c r="G112" s="189" t="s">
        <v>4926</v>
      </c>
      <c r="H112" s="255"/>
      <c r="I112" s="255"/>
      <c r="J112" s="255"/>
      <c r="K112" s="255"/>
      <c r="L112" s="255"/>
      <c r="M112" s="193">
        <v>0</v>
      </c>
      <c r="N112" s="193">
        <v>90000</v>
      </c>
      <c r="O112" s="193">
        <v>90000</v>
      </c>
    </row>
    <row r="113" spans="1:15" ht="51">
      <c r="A113" s="124">
        <v>46</v>
      </c>
      <c r="B113" s="254" t="s">
        <v>3019</v>
      </c>
      <c r="C113" s="254" t="s">
        <v>698</v>
      </c>
      <c r="D113" s="191">
        <v>43195</v>
      </c>
      <c r="E113" s="124">
        <v>1437</v>
      </c>
      <c r="F113" s="124" t="s">
        <v>4918</v>
      </c>
      <c r="G113" s="189" t="s">
        <v>4927</v>
      </c>
      <c r="H113" s="255"/>
      <c r="I113" s="255"/>
      <c r="J113" s="255"/>
      <c r="K113" s="255"/>
      <c r="L113" s="255"/>
      <c r="M113" s="193">
        <v>0</v>
      </c>
      <c r="N113" s="193">
        <v>25000</v>
      </c>
      <c r="O113" s="193">
        <v>25000</v>
      </c>
    </row>
    <row r="114" spans="1:15" ht="63.75">
      <c r="A114" s="124">
        <v>46</v>
      </c>
      <c r="B114" s="254" t="s">
        <v>3019</v>
      </c>
      <c r="C114" s="254" t="s">
        <v>698</v>
      </c>
      <c r="D114" s="191">
        <v>43196</v>
      </c>
      <c r="E114" s="124">
        <v>1508</v>
      </c>
      <c r="F114" s="124" t="s">
        <v>4919</v>
      </c>
      <c r="G114" s="189" t="s">
        <v>4928</v>
      </c>
      <c r="H114" s="255"/>
      <c r="I114" s="255"/>
      <c r="J114" s="255"/>
      <c r="K114" s="255"/>
      <c r="L114" s="255"/>
      <c r="M114" s="193">
        <v>0</v>
      </c>
      <c r="N114" s="193">
        <v>99000</v>
      </c>
      <c r="O114" s="193">
        <v>99000</v>
      </c>
    </row>
    <row r="115" spans="1:15" ht="51">
      <c r="A115" s="124" t="s">
        <v>619</v>
      </c>
      <c r="B115" s="254" t="s">
        <v>1279</v>
      </c>
      <c r="C115" s="254" t="s">
        <v>713</v>
      </c>
      <c r="D115" s="191">
        <v>43199</v>
      </c>
      <c r="E115" s="124">
        <v>1512</v>
      </c>
      <c r="F115" s="124" t="s">
        <v>1280</v>
      </c>
      <c r="G115" s="189" t="s">
        <v>3025</v>
      </c>
      <c r="H115" s="255"/>
      <c r="I115" s="255"/>
      <c r="J115" s="255"/>
      <c r="K115" s="255"/>
      <c r="L115" s="255"/>
      <c r="M115" s="193">
        <v>0</v>
      </c>
      <c r="N115" s="193">
        <v>63124.97</v>
      </c>
      <c r="O115" s="193">
        <v>63124.97</v>
      </c>
    </row>
    <row r="116" spans="1:15" ht="51">
      <c r="A116" s="124" t="s">
        <v>619</v>
      </c>
      <c r="B116" s="254" t="s">
        <v>1279</v>
      </c>
      <c r="C116" s="254" t="s">
        <v>713</v>
      </c>
      <c r="D116" s="191">
        <v>43210</v>
      </c>
      <c r="E116" s="124">
        <v>1765</v>
      </c>
      <c r="F116" s="124" t="s">
        <v>1280</v>
      </c>
      <c r="G116" s="189" t="s">
        <v>3025</v>
      </c>
      <c r="H116" s="255"/>
      <c r="I116" s="255"/>
      <c r="J116" s="255"/>
      <c r="K116" s="255"/>
      <c r="L116" s="255"/>
      <c r="M116" s="193">
        <v>0</v>
      </c>
      <c r="N116" s="193">
        <v>35485.550000000003</v>
      </c>
      <c r="O116" s="193">
        <v>35485.550000000003</v>
      </c>
    </row>
    <row r="117" spans="1:15" ht="51">
      <c r="A117" s="124" t="s">
        <v>619</v>
      </c>
      <c r="B117" s="254" t="s">
        <v>1279</v>
      </c>
      <c r="C117" s="254" t="s">
        <v>713</v>
      </c>
      <c r="D117" s="191">
        <v>43215</v>
      </c>
      <c r="E117" s="124">
        <v>1957</v>
      </c>
      <c r="F117" s="124" t="s">
        <v>1280</v>
      </c>
      <c r="G117" s="189" t="s">
        <v>3025</v>
      </c>
      <c r="H117" s="255"/>
      <c r="I117" s="255"/>
      <c r="J117" s="255"/>
      <c r="K117" s="255"/>
      <c r="L117" s="255"/>
      <c r="M117" s="193">
        <v>0</v>
      </c>
      <c r="N117" s="193">
        <v>343.91</v>
      </c>
      <c r="O117" s="193">
        <v>343.91</v>
      </c>
    </row>
    <row r="118" spans="1:15" ht="51">
      <c r="A118" s="124">
        <v>46</v>
      </c>
      <c r="B118" s="254" t="s">
        <v>3019</v>
      </c>
      <c r="C118" s="254" t="s">
        <v>698</v>
      </c>
      <c r="D118" s="191">
        <v>43215</v>
      </c>
      <c r="E118" s="124">
        <v>1959</v>
      </c>
      <c r="F118" s="124" t="s">
        <v>4920</v>
      </c>
      <c r="G118" s="189" t="s">
        <v>4929</v>
      </c>
      <c r="H118" s="255"/>
      <c r="I118" s="255"/>
      <c r="J118" s="255"/>
      <c r="K118" s="255"/>
      <c r="L118" s="255"/>
      <c r="M118" s="193">
        <v>0</v>
      </c>
      <c r="N118" s="193">
        <v>170000</v>
      </c>
      <c r="O118" s="193">
        <v>170000</v>
      </c>
    </row>
    <row r="119" spans="1:15" ht="51">
      <c r="A119" s="124" t="s">
        <v>619</v>
      </c>
      <c r="B119" s="254" t="s">
        <v>1279</v>
      </c>
      <c r="C119" s="254" t="s">
        <v>713</v>
      </c>
      <c r="D119" s="191">
        <v>43220</v>
      </c>
      <c r="E119" s="124">
        <v>2083</v>
      </c>
      <c r="F119" s="124" t="s">
        <v>1280</v>
      </c>
      <c r="G119" s="189" t="s">
        <v>3025</v>
      </c>
      <c r="H119" s="255"/>
      <c r="I119" s="255"/>
      <c r="J119" s="255"/>
      <c r="K119" s="255"/>
      <c r="L119" s="255"/>
      <c r="M119" s="193">
        <v>0</v>
      </c>
      <c r="N119" s="193">
        <v>12416.75</v>
      </c>
      <c r="O119" s="193">
        <v>12416.75</v>
      </c>
    </row>
    <row r="120" spans="1:15" ht="51">
      <c r="A120" s="124" t="s">
        <v>619</v>
      </c>
      <c r="B120" s="254" t="s">
        <v>1279</v>
      </c>
      <c r="C120" s="254" t="s">
        <v>713</v>
      </c>
      <c r="D120" s="191">
        <v>43227</v>
      </c>
      <c r="E120" s="257">
        <v>2255</v>
      </c>
      <c r="F120" s="257" t="s">
        <v>1280</v>
      </c>
      <c r="G120" s="189" t="s">
        <v>3025</v>
      </c>
      <c r="H120" s="255"/>
      <c r="I120" s="255"/>
      <c r="J120" s="255"/>
      <c r="K120" s="255"/>
      <c r="L120" s="255"/>
      <c r="M120" s="193">
        <v>0</v>
      </c>
      <c r="N120" s="193">
        <v>6435.57</v>
      </c>
      <c r="O120" s="193">
        <v>6435.57</v>
      </c>
    </row>
    <row r="121" spans="1:15" ht="51">
      <c r="A121" s="124" t="s">
        <v>619</v>
      </c>
      <c r="B121" s="254" t="s">
        <v>1279</v>
      </c>
      <c r="C121" s="254" t="s">
        <v>713</v>
      </c>
      <c r="D121" s="191">
        <v>43234</v>
      </c>
      <c r="E121" s="257">
        <v>2423</v>
      </c>
      <c r="F121" s="124" t="s">
        <v>1280</v>
      </c>
      <c r="G121" s="189" t="s">
        <v>3025</v>
      </c>
      <c r="H121" s="255"/>
      <c r="I121" s="255"/>
      <c r="J121" s="255"/>
      <c r="K121" s="255"/>
      <c r="L121" s="255"/>
      <c r="M121" s="193">
        <v>0</v>
      </c>
      <c r="N121" s="193">
        <v>45299.17</v>
      </c>
      <c r="O121" s="193">
        <v>45299.17</v>
      </c>
    </row>
    <row r="122" spans="1:15" ht="51">
      <c r="A122" s="124">
        <v>660</v>
      </c>
      <c r="B122" s="254" t="s">
        <v>1278</v>
      </c>
      <c r="C122" s="254" t="s">
        <v>233</v>
      </c>
      <c r="D122" s="191">
        <v>43235</v>
      </c>
      <c r="E122" s="257">
        <v>2464</v>
      </c>
      <c r="F122" s="124" t="s">
        <v>4912</v>
      </c>
      <c r="G122" s="189" t="s">
        <v>8464</v>
      </c>
      <c r="H122" s="255"/>
      <c r="I122" s="255"/>
      <c r="J122" s="255"/>
      <c r="K122" s="255"/>
      <c r="L122" s="255"/>
      <c r="M122" s="193">
        <v>0</v>
      </c>
      <c r="N122" s="193">
        <v>148.28</v>
      </c>
      <c r="O122" s="193">
        <v>148.28</v>
      </c>
    </row>
    <row r="123" spans="1:15" ht="51">
      <c r="A123" s="124">
        <v>660</v>
      </c>
      <c r="B123" s="254" t="s">
        <v>1278</v>
      </c>
      <c r="C123" s="254" t="s">
        <v>233</v>
      </c>
      <c r="D123" s="191">
        <v>43235</v>
      </c>
      <c r="E123" s="257">
        <v>2465</v>
      </c>
      <c r="F123" s="124" t="s">
        <v>4912</v>
      </c>
      <c r="G123" s="189" t="s">
        <v>8465</v>
      </c>
      <c r="H123" s="255"/>
      <c r="I123" s="255"/>
      <c r="J123" s="255"/>
      <c r="K123" s="255"/>
      <c r="L123" s="255"/>
      <c r="M123" s="193">
        <v>0</v>
      </c>
      <c r="N123" s="193">
        <v>1281.48</v>
      </c>
      <c r="O123" s="193">
        <v>1281.48</v>
      </c>
    </row>
    <row r="124" spans="1:15" ht="51">
      <c r="A124" s="124">
        <v>76</v>
      </c>
      <c r="B124" s="254" t="s">
        <v>1278</v>
      </c>
      <c r="C124" s="254" t="s">
        <v>706</v>
      </c>
      <c r="D124" s="191">
        <v>43236</v>
      </c>
      <c r="E124" s="257">
        <v>2529</v>
      </c>
      <c r="F124" s="124" t="s">
        <v>3026</v>
      </c>
      <c r="G124" s="189" t="s">
        <v>8466</v>
      </c>
      <c r="H124" s="255"/>
      <c r="I124" s="255"/>
      <c r="J124" s="255"/>
      <c r="K124" s="255"/>
      <c r="L124" s="255"/>
      <c r="M124" s="193">
        <v>0</v>
      </c>
      <c r="N124" s="193">
        <v>1740</v>
      </c>
      <c r="O124" s="193">
        <v>1740</v>
      </c>
    </row>
    <row r="125" spans="1:15" ht="51">
      <c r="A125" s="124" t="s">
        <v>619</v>
      </c>
      <c r="B125" s="254" t="s">
        <v>1279</v>
      </c>
      <c r="C125" s="254" t="s">
        <v>713</v>
      </c>
      <c r="D125" s="191">
        <v>43241</v>
      </c>
      <c r="E125" s="257">
        <v>2689</v>
      </c>
      <c r="F125" s="124" t="s">
        <v>1280</v>
      </c>
      <c r="G125" s="189" t="s">
        <v>3025</v>
      </c>
      <c r="H125" s="255"/>
      <c r="I125" s="255"/>
      <c r="J125" s="255"/>
      <c r="K125" s="255"/>
      <c r="L125" s="255"/>
      <c r="M125" s="193">
        <v>0</v>
      </c>
      <c r="N125" s="193">
        <v>33829.93</v>
      </c>
      <c r="O125" s="193">
        <v>33829.93</v>
      </c>
    </row>
    <row r="126" spans="1:15" ht="51">
      <c r="A126" s="124">
        <v>76</v>
      </c>
      <c r="B126" s="254" t="s">
        <v>1278</v>
      </c>
      <c r="C126" s="254" t="s">
        <v>706</v>
      </c>
      <c r="D126" s="191">
        <v>43241</v>
      </c>
      <c r="E126" s="257">
        <v>2699</v>
      </c>
      <c r="F126" s="124" t="s">
        <v>3024</v>
      </c>
      <c r="G126" s="189" t="s">
        <v>8467</v>
      </c>
      <c r="H126" s="255"/>
      <c r="I126" s="255"/>
      <c r="J126" s="255"/>
      <c r="K126" s="255"/>
      <c r="L126" s="255"/>
      <c r="M126" s="193">
        <v>0</v>
      </c>
      <c r="N126" s="193">
        <v>33829.93</v>
      </c>
      <c r="O126" s="193">
        <v>33829.93</v>
      </c>
    </row>
    <row r="127" spans="1:15" ht="51">
      <c r="A127" s="124" t="s">
        <v>619</v>
      </c>
      <c r="B127" s="254" t="s">
        <v>1279</v>
      </c>
      <c r="C127" s="254" t="s">
        <v>713</v>
      </c>
      <c r="D127" s="191">
        <v>43241</v>
      </c>
      <c r="E127" s="257">
        <v>2700</v>
      </c>
      <c r="F127" s="124" t="s">
        <v>1280</v>
      </c>
      <c r="G127" s="189" t="s">
        <v>8468</v>
      </c>
      <c r="H127" s="255"/>
      <c r="I127" s="255"/>
      <c r="J127" s="255"/>
      <c r="K127" s="255"/>
      <c r="L127" s="255"/>
      <c r="M127" s="193">
        <v>0</v>
      </c>
      <c r="N127" s="193">
        <v>1740</v>
      </c>
      <c r="O127" s="193">
        <v>1740</v>
      </c>
    </row>
    <row r="128" spans="1:15" ht="51">
      <c r="A128" s="124" t="s">
        <v>619</v>
      </c>
      <c r="B128" s="254" t="s">
        <v>1279</v>
      </c>
      <c r="C128" s="254" t="s">
        <v>713</v>
      </c>
      <c r="D128" s="191">
        <v>43241</v>
      </c>
      <c r="E128" s="257">
        <v>2701</v>
      </c>
      <c r="F128" s="124" t="s">
        <v>1280</v>
      </c>
      <c r="G128" s="189" t="s">
        <v>3025</v>
      </c>
      <c r="H128" s="255"/>
      <c r="I128" s="255"/>
      <c r="J128" s="255"/>
      <c r="K128" s="255"/>
      <c r="L128" s="255"/>
      <c r="M128" s="193">
        <v>0</v>
      </c>
      <c r="N128" s="193">
        <v>32089.93</v>
      </c>
      <c r="O128" s="193">
        <v>32089.93</v>
      </c>
    </row>
    <row r="129" spans="1:15" ht="51">
      <c r="A129" s="124" t="s">
        <v>619</v>
      </c>
      <c r="B129" s="254" t="s">
        <v>1279</v>
      </c>
      <c r="C129" s="254" t="s">
        <v>713</v>
      </c>
      <c r="D129" s="191">
        <v>43257</v>
      </c>
      <c r="E129" s="257">
        <v>3182</v>
      </c>
      <c r="F129" s="124" t="s">
        <v>1280</v>
      </c>
      <c r="G129" s="189" t="s">
        <v>3025</v>
      </c>
      <c r="H129" s="255"/>
      <c r="I129" s="255"/>
      <c r="J129" s="255"/>
      <c r="K129" s="255"/>
      <c r="L129" s="255"/>
      <c r="M129" s="193">
        <v>0</v>
      </c>
      <c r="N129" s="193">
        <v>25411.26</v>
      </c>
      <c r="O129" s="193">
        <v>25411.26</v>
      </c>
    </row>
    <row r="130" spans="1:15" ht="51">
      <c r="A130" s="124" t="s">
        <v>619</v>
      </c>
      <c r="B130" s="254" t="s">
        <v>1279</v>
      </c>
      <c r="C130" s="254" t="s">
        <v>713</v>
      </c>
      <c r="D130" s="191">
        <v>43258</v>
      </c>
      <c r="E130" s="257">
        <v>3199</v>
      </c>
      <c r="F130" s="124" t="s">
        <v>1280</v>
      </c>
      <c r="G130" s="189" t="s">
        <v>12075</v>
      </c>
      <c r="H130" s="255"/>
      <c r="I130" s="255"/>
      <c r="J130" s="255"/>
      <c r="K130" s="255"/>
      <c r="L130" s="255"/>
      <c r="M130" s="193">
        <v>0</v>
      </c>
      <c r="N130" s="193">
        <v>191.39</v>
      </c>
      <c r="O130" s="193">
        <v>191.39</v>
      </c>
    </row>
    <row r="131" spans="1:15" ht="51">
      <c r="A131" s="124" t="s">
        <v>619</v>
      </c>
      <c r="B131" s="254" t="s">
        <v>1279</v>
      </c>
      <c r="C131" s="254" t="s">
        <v>713</v>
      </c>
      <c r="D131" s="191">
        <v>43265</v>
      </c>
      <c r="E131" s="257">
        <v>3377</v>
      </c>
      <c r="F131" s="124" t="s">
        <v>1280</v>
      </c>
      <c r="G131" s="189" t="s">
        <v>3025</v>
      </c>
      <c r="H131" s="255"/>
      <c r="I131" s="255"/>
      <c r="J131" s="255"/>
      <c r="K131" s="255"/>
      <c r="L131" s="255"/>
      <c r="M131" s="193">
        <v>0</v>
      </c>
      <c r="N131" s="193">
        <v>29665.919999999998</v>
      </c>
      <c r="O131" s="193">
        <v>29665.919999999998</v>
      </c>
    </row>
    <row r="132" spans="1:15" ht="51">
      <c r="A132" s="124" t="s">
        <v>619</v>
      </c>
      <c r="B132" s="254" t="s">
        <v>1279</v>
      </c>
      <c r="C132" s="254" t="s">
        <v>713</v>
      </c>
      <c r="D132" s="191">
        <v>43270</v>
      </c>
      <c r="E132" s="257">
        <v>3759</v>
      </c>
      <c r="F132" s="124" t="s">
        <v>1280</v>
      </c>
      <c r="G132" s="189" t="s">
        <v>3025</v>
      </c>
      <c r="H132" s="255"/>
      <c r="I132" s="255"/>
      <c r="J132" s="255"/>
      <c r="K132" s="255"/>
      <c r="L132" s="255"/>
      <c r="M132" s="193">
        <v>0</v>
      </c>
      <c r="N132" s="193">
        <v>88289.87</v>
      </c>
      <c r="O132" s="193">
        <v>88289.87</v>
      </c>
    </row>
    <row r="133" spans="1:15" ht="63.75">
      <c r="A133" s="124">
        <v>81</v>
      </c>
      <c r="B133" s="254" t="s">
        <v>1278</v>
      </c>
      <c r="C133" s="254" t="s">
        <v>709</v>
      </c>
      <c r="D133" s="191">
        <v>43286</v>
      </c>
      <c r="E133" s="257">
        <v>4232</v>
      </c>
      <c r="F133" s="124" t="s">
        <v>15929</v>
      </c>
      <c r="G133" s="189" t="s">
        <v>15911</v>
      </c>
      <c r="H133" s="255"/>
      <c r="I133" s="255"/>
      <c r="J133" s="255"/>
      <c r="K133" s="255"/>
      <c r="L133" s="255"/>
      <c r="M133" s="193">
        <v>0</v>
      </c>
      <c r="N133" s="193">
        <v>37897.5</v>
      </c>
      <c r="O133" s="193">
        <v>37897.5</v>
      </c>
    </row>
    <row r="134" spans="1:15" ht="51">
      <c r="A134" s="124" t="s">
        <v>619</v>
      </c>
      <c r="B134" s="254" t="s">
        <v>1279</v>
      </c>
      <c r="C134" s="254" t="s">
        <v>713</v>
      </c>
      <c r="D134" s="191">
        <v>43286</v>
      </c>
      <c r="E134" s="257">
        <v>4233</v>
      </c>
      <c r="F134" s="124" t="s">
        <v>1280</v>
      </c>
      <c r="G134" s="189" t="s">
        <v>15912</v>
      </c>
      <c r="H134" s="255"/>
      <c r="I134" s="255"/>
      <c r="J134" s="255"/>
      <c r="K134" s="255"/>
      <c r="L134" s="255"/>
      <c r="M134" s="193">
        <v>0</v>
      </c>
      <c r="N134" s="193">
        <v>10204.11</v>
      </c>
      <c r="O134" s="193">
        <v>10204.11</v>
      </c>
    </row>
    <row r="135" spans="1:15" ht="51">
      <c r="A135" s="124">
        <v>46</v>
      </c>
      <c r="B135" s="254" t="s">
        <v>3019</v>
      </c>
      <c r="C135" s="254" t="s">
        <v>698</v>
      </c>
      <c r="D135" s="191">
        <v>43291</v>
      </c>
      <c r="E135" s="257">
        <v>4338</v>
      </c>
      <c r="F135" s="124" t="s">
        <v>4919</v>
      </c>
      <c r="G135" s="189" t="s">
        <v>15913</v>
      </c>
      <c r="H135" s="255"/>
      <c r="I135" s="255"/>
      <c r="J135" s="255"/>
      <c r="K135" s="255"/>
      <c r="L135" s="255"/>
      <c r="M135" s="193">
        <v>0</v>
      </c>
      <c r="N135" s="193">
        <v>11000</v>
      </c>
      <c r="O135" s="193">
        <v>11000</v>
      </c>
    </row>
    <row r="136" spans="1:15" ht="51">
      <c r="A136" s="124">
        <v>81</v>
      </c>
      <c r="B136" s="254" t="s">
        <v>1278</v>
      </c>
      <c r="C136" s="254" t="s">
        <v>709</v>
      </c>
      <c r="D136" s="191">
        <v>43293</v>
      </c>
      <c r="E136" s="257">
        <v>4421</v>
      </c>
      <c r="F136" s="124" t="s">
        <v>15930</v>
      </c>
      <c r="G136" s="189" t="s">
        <v>15914</v>
      </c>
      <c r="H136" s="255"/>
      <c r="I136" s="255"/>
      <c r="J136" s="255"/>
      <c r="K136" s="255"/>
      <c r="L136" s="255"/>
      <c r="M136" s="193">
        <v>0</v>
      </c>
      <c r="N136" s="193">
        <v>509400</v>
      </c>
      <c r="O136" s="193">
        <v>509400</v>
      </c>
    </row>
    <row r="137" spans="1:15" ht="51">
      <c r="A137" s="124" t="s">
        <v>619</v>
      </c>
      <c r="B137" s="254" t="s">
        <v>1279</v>
      </c>
      <c r="C137" s="254" t="s">
        <v>713</v>
      </c>
      <c r="D137" s="191">
        <v>43293</v>
      </c>
      <c r="E137" s="257">
        <v>4425</v>
      </c>
      <c r="F137" s="124" t="s">
        <v>1280</v>
      </c>
      <c r="G137" s="189" t="s">
        <v>15915</v>
      </c>
      <c r="H137" s="255"/>
      <c r="I137" s="255"/>
      <c r="J137" s="255"/>
      <c r="K137" s="255"/>
      <c r="L137" s="255"/>
      <c r="M137" s="193">
        <v>0</v>
      </c>
      <c r="N137" s="193">
        <v>13259.67</v>
      </c>
      <c r="O137" s="193">
        <v>13259.67</v>
      </c>
    </row>
    <row r="138" spans="1:15" ht="51">
      <c r="A138" s="124">
        <v>81</v>
      </c>
      <c r="B138" s="254" t="s">
        <v>1278</v>
      </c>
      <c r="C138" s="254" t="s">
        <v>709</v>
      </c>
      <c r="D138" s="191">
        <v>43294</v>
      </c>
      <c r="E138" s="257">
        <v>4446</v>
      </c>
      <c r="F138" s="124" t="s">
        <v>15930</v>
      </c>
      <c r="G138" s="189" t="s">
        <v>15916</v>
      </c>
      <c r="H138" s="255"/>
      <c r="I138" s="255"/>
      <c r="J138" s="255"/>
      <c r="K138" s="255"/>
      <c r="L138" s="255"/>
      <c r="M138" s="193">
        <v>0</v>
      </c>
      <c r="N138" s="193">
        <v>609189</v>
      </c>
      <c r="O138" s="193">
        <v>609189</v>
      </c>
    </row>
    <row r="139" spans="1:15" ht="51">
      <c r="A139" s="124" t="s">
        <v>619</v>
      </c>
      <c r="B139" s="254" t="s">
        <v>1279</v>
      </c>
      <c r="C139" s="254" t="s">
        <v>713</v>
      </c>
      <c r="D139" s="191">
        <v>43299</v>
      </c>
      <c r="E139" s="257">
        <v>4489</v>
      </c>
      <c r="F139" s="124" t="s">
        <v>1280</v>
      </c>
      <c r="G139" s="189" t="s">
        <v>15915</v>
      </c>
      <c r="H139" s="255"/>
      <c r="I139" s="255"/>
      <c r="J139" s="255"/>
      <c r="K139" s="255"/>
      <c r="L139" s="255"/>
      <c r="M139" s="193">
        <v>0</v>
      </c>
      <c r="N139" s="193">
        <v>108854.76</v>
      </c>
      <c r="O139" s="193">
        <v>108854.76</v>
      </c>
    </row>
    <row r="140" spans="1:15" ht="51">
      <c r="A140" s="124">
        <v>85</v>
      </c>
      <c r="B140" s="254" t="s">
        <v>1278</v>
      </c>
      <c r="C140" s="254" t="s">
        <v>1320</v>
      </c>
      <c r="D140" s="191">
        <v>43300</v>
      </c>
      <c r="E140" s="257">
        <v>4549</v>
      </c>
      <c r="F140" s="124" t="s">
        <v>15931</v>
      </c>
      <c r="G140" s="189" t="s">
        <v>15918</v>
      </c>
      <c r="H140" s="255"/>
      <c r="I140" s="255"/>
      <c r="J140" s="255"/>
      <c r="K140" s="255"/>
      <c r="L140" s="255"/>
      <c r="M140" s="193">
        <v>0</v>
      </c>
      <c r="N140" s="193">
        <v>1100017.27</v>
      </c>
      <c r="O140" s="193">
        <v>1100017.27</v>
      </c>
    </row>
    <row r="141" spans="1:15" ht="51">
      <c r="A141" s="124" t="s">
        <v>619</v>
      </c>
      <c r="B141" s="254" t="s">
        <v>1279</v>
      </c>
      <c r="C141" s="254" t="s">
        <v>713</v>
      </c>
      <c r="D141" s="191">
        <v>43311</v>
      </c>
      <c r="E141" s="257">
        <v>4797</v>
      </c>
      <c r="F141" s="124" t="s">
        <v>1280</v>
      </c>
      <c r="G141" s="189" t="s">
        <v>15920</v>
      </c>
      <c r="H141" s="255"/>
      <c r="I141" s="255"/>
      <c r="J141" s="255"/>
      <c r="K141" s="255"/>
      <c r="L141" s="255"/>
      <c r="M141" s="193">
        <v>0</v>
      </c>
      <c r="N141" s="193">
        <v>6604.6</v>
      </c>
      <c r="O141" s="193">
        <v>6604.6</v>
      </c>
    </row>
    <row r="142" spans="1:15" ht="51">
      <c r="A142" s="124">
        <v>66</v>
      </c>
      <c r="B142" s="254" t="s">
        <v>1278</v>
      </c>
      <c r="C142" s="254" t="s">
        <v>704</v>
      </c>
      <c r="D142" s="191">
        <v>43312</v>
      </c>
      <c r="E142" s="257">
        <v>4817</v>
      </c>
      <c r="F142" s="124" t="s">
        <v>15932</v>
      </c>
      <c r="G142" s="189" t="s">
        <v>15922</v>
      </c>
      <c r="H142" s="255"/>
      <c r="I142" s="255"/>
      <c r="J142" s="255"/>
      <c r="K142" s="255"/>
      <c r="L142" s="255"/>
      <c r="M142" s="193">
        <v>0</v>
      </c>
      <c r="N142" s="193">
        <v>30079.67</v>
      </c>
      <c r="O142" s="193">
        <v>30079.67</v>
      </c>
    </row>
    <row r="143" spans="1:15" ht="51">
      <c r="A143" s="124">
        <v>66</v>
      </c>
      <c r="B143" s="254" t="s">
        <v>1278</v>
      </c>
      <c r="C143" s="254" t="s">
        <v>704</v>
      </c>
      <c r="D143" s="191">
        <v>43312</v>
      </c>
      <c r="E143" s="257">
        <v>4818</v>
      </c>
      <c r="F143" s="124" t="s">
        <v>15932</v>
      </c>
      <c r="G143" s="189" t="s">
        <v>15924</v>
      </c>
      <c r="H143" s="255"/>
      <c r="I143" s="255"/>
      <c r="J143" s="255"/>
      <c r="K143" s="255"/>
      <c r="L143" s="255"/>
      <c r="M143" s="193">
        <v>0</v>
      </c>
      <c r="N143" s="193">
        <v>23600</v>
      </c>
      <c r="O143" s="193">
        <v>23600</v>
      </c>
    </row>
    <row r="144" spans="1:15" ht="51">
      <c r="A144" s="124">
        <v>66</v>
      </c>
      <c r="B144" s="254" t="s">
        <v>1278</v>
      </c>
      <c r="C144" s="254" t="s">
        <v>704</v>
      </c>
      <c r="D144" s="191">
        <v>43312</v>
      </c>
      <c r="E144" s="257">
        <v>4819</v>
      </c>
      <c r="F144" s="124" t="s">
        <v>15932</v>
      </c>
      <c r="G144" s="189" t="s">
        <v>15926</v>
      </c>
      <c r="H144" s="255"/>
      <c r="I144" s="255"/>
      <c r="J144" s="255"/>
      <c r="K144" s="255"/>
      <c r="L144" s="255"/>
      <c r="M144" s="193">
        <v>0</v>
      </c>
      <c r="N144" s="193">
        <v>85977.83</v>
      </c>
      <c r="O144" s="193">
        <v>85977.83</v>
      </c>
    </row>
    <row r="145" spans="1:15" ht="51">
      <c r="A145" s="124">
        <v>66</v>
      </c>
      <c r="B145" s="254" t="s">
        <v>1278</v>
      </c>
      <c r="C145" s="254" t="s">
        <v>704</v>
      </c>
      <c r="D145" s="191">
        <v>43312</v>
      </c>
      <c r="E145" s="257">
        <v>4820</v>
      </c>
      <c r="F145" s="124" t="s">
        <v>15933</v>
      </c>
      <c r="G145" s="189" t="s">
        <v>15928</v>
      </c>
      <c r="H145" s="255"/>
      <c r="I145" s="255"/>
      <c r="J145" s="255"/>
      <c r="K145" s="255"/>
      <c r="L145" s="255"/>
      <c r="M145" s="193">
        <v>0</v>
      </c>
      <c r="N145" s="193">
        <v>145071.5</v>
      </c>
      <c r="O145" s="193">
        <v>145071.5</v>
      </c>
    </row>
    <row r="146" spans="1:15">
      <c r="A146" s="261"/>
      <c r="B146" s="278"/>
      <c r="C146" s="278"/>
      <c r="D146" s="277"/>
      <c r="E146" s="260"/>
      <c r="F146" s="261"/>
      <c r="G146" s="279"/>
      <c r="H146" s="134"/>
      <c r="I146" s="134"/>
      <c r="J146" s="134"/>
      <c r="K146" s="134"/>
      <c r="L146" s="134"/>
      <c r="M146" s="264"/>
      <c r="N146" s="264"/>
      <c r="O146" s="264"/>
    </row>
    <row r="147" spans="1:15">
      <c r="G147" s="342" t="s">
        <v>637</v>
      </c>
      <c r="H147" s="342"/>
      <c r="I147" s="342"/>
      <c r="J147" s="342"/>
      <c r="K147" s="342"/>
      <c r="L147" s="198"/>
      <c r="M147" s="198">
        <f>+SUBTOTAL(9,M9:M145)</f>
        <v>69779393.200000018</v>
      </c>
      <c r="N147" s="198">
        <f>+SUBTOTAL(9,N9:N145)</f>
        <v>77160655.310000062</v>
      </c>
      <c r="O147" s="198">
        <f>+SUBTOTAL(9,O9:O145)</f>
        <v>146940048.51000002</v>
      </c>
    </row>
  </sheetData>
  <sheetProtection formatCells="0" formatColumns="0" formatRows="0" insertColumns="0" insertRows="0" insertHyperlinks="0" sort="0" autoFilter="0" pivotTables="0"/>
  <autoFilter ref="A8:O145"/>
  <sortState ref="A9:J359">
    <sortCondition ref="A9:A359"/>
    <sortCondition ref="E9:E359"/>
  </sortState>
  <mergeCells count="3">
    <mergeCell ref="H7:I7"/>
    <mergeCell ref="J7:K7"/>
    <mergeCell ref="G147:K147"/>
  </mergeCells>
  <pageMargins left="0.39370078740157483" right="0.43307086614173229" top="0.55118110236220474" bottom="0.31496062992125984" header="0.31496062992125984" footer="0.31496062992125984"/>
  <pageSetup scale="61"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Q19"/>
  <sheetViews>
    <sheetView view="pageBreakPreview" zoomScaleNormal="100" zoomScaleSheetLayoutView="100" workbookViewId="0">
      <selection activeCell="A7" sqref="A7"/>
    </sheetView>
  </sheetViews>
  <sheetFormatPr baseColWidth="10" defaultRowHeight="12.75" outlineLevelCol="1"/>
  <cols>
    <col min="1" max="1" width="7.140625" style="118" customWidth="1"/>
    <col min="2" max="2" width="4.140625" style="118" bestFit="1" customWidth="1"/>
    <col min="3" max="3" width="30.7109375" style="118" customWidth="1"/>
    <col min="4" max="4" width="11.5703125" style="122" bestFit="1" customWidth="1"/>
    <col min="5" max="5" width="9.7109375" style="122" customWidth="1"/>
    <col min="6" max="6" width="11.7109375" style="122" customWidth="1"/>
    <col min="7" max="7" width="54.7109375" style="190" customWidth="1"/>
    <col min="8" max="9" width="7.28515625" style="118" customWidth="1"/>
    <col min="10" max="10" width="7.28515625" style="118" customWidth="1" outlineLevel="1"/>
    <col min="11" max="12" width="7.28515625" style="118" customWidth="1"/>
    <col min="13" max="13" width="14.42578125" style="118" bestFit="1" customWidth="1"/>
    <col min="14" max="14" width="14.42578125" style="118" bestFit="1" customWidth="1" outlineLevel="1"/>
    <col min="15" max="15" width="14.42578125" style="118" bestFit="1" customWidth="1"/>
    <col min="16" max="16" width="15.85546875" style="118" bestFit="1" customWidth="1"/>
    <col min="17" max="17" width="14.42578125" style="118" bestFit="1" customWidth="1"/>
    <col min="18" max="16384" width="11.42578125" style="118"/>
  </cols>
  <sheetData>
    <row r="1" spans="1:17">
      <c r="A1" s="202" t="s">
        <v>1395</v>
      </c>
      <c r="B1" s="202"/>
      <c r="C1" s="202"/>
      <c r="D1" s="223"/>
      <c r="E1" s="223"/>
      <c r="F1" s="223"/>
      <c r="G1" s="235"/>
      <c r="H1" s="202"/>
      <c r="I1" s="202"/>
      <c r="J1" s="202"/>
      <c r="K1" s="202"/>
      <c r="L1" s="202"/>
      <c r="M1" s="202"/>
      <c r="N1" s="202"/>
      <c r="O1" s="202"/>
      <c r="P1" s="199"/>
      <c r="Q1" s="199"/>
    </row>
    <row r="2" spans="1:17">
      <c r="A2" s="202" t="s">
        <v>1393</v>
      </c>
      <c r="B2" s="202"/>
      <c r="C2" s="202"/>
      <c r="D2" s="223"/>
      <c r="E2" s="223"/>
      <c r="F2" s="223"/>
      <c r="G2" s="235"/>
      <c r="H2" s="202"/>
      <c r="I2" s="202"/>
      <c r="J2" s="202"/>
      <c r="K2" s="202"/>
      <c r="L2" s="202"/>
      <c r="M2" s="202"/>
      <c r="N2" s="202"/>
      <c r="O2" s="202"/>
      <c r="P2" s="199"/>
      <c r="Q2" s="199"/>
    </row>
    <row r="3" spans="1:17">
      <c r="A3" s="202" t="s">
        <v>39</v>
      </c>
      <c r="B3" s="202"/>
      <c r="C3" s="202"/>
      <c r="D3" s="223"/>
      <c r="E3" s="223"/>
      <c r="F3" s="223"/>
      <c r="G3" s="235"/>
      <c r="H3" s="202"/>
      <c r="I3" s="202"/>
      <c r="J3" s="202"/>
      <c r="K3" s="202"/>
      <c r="L3" s="202"/>
      <c r="M3" s="202"/>
      <c r="N3" s="202"/>
      <c r="O3" s="202"/>
      <c r="P3" s="199"/>
      <c r="Q3" s="199"/>
    </row>
    <row r="4" spans="1:17">
      <c r="A4" s="202" t="str">
        <f>+'CUT MN'!A4</f>
        <v>CORRESPONDIENTE AL PERIODO DE ENERO A JULIO DE 2018</v>
      </c>
      <c r="B4" s="202"/>
      <c r="C4" s="202"/>
      <c r="D4" s="223"/>
      <c r="E4" s="223"/>
      <c r="F4" s="223"/>
      <c r="G4" s="235"/>
      <c r="H4" s="202"/>
      <c r="I4" s="202"/>
      <c r="J4" s="202"/>
      <c r="K4" s="202"/>
      <c r="L4" s="202"/>
      <c r="M4" s="202"/>
      <c r="N4" s="202"/>
      <c r="O4" s="202"/>
      <c r="P4" s="199"/>
      <c r="Q4" s="199"/>
    </row>
    <row r="5" spans="1:17" ht="9" customHeight="1">
      <c r="A5" s="121" t="str">
        <f>+'CUT MN'!A5</f>
        <v>ACTUALIZADO AL : 8 de agosto de 2018</v>
      </c>
      <c r="B5" s="121"/>
      <c r="C5" s="121"/>
      <c r="D5" s="224"/>
      <c r="E5" s="224"/>
      <c r="F5" s="224"/>
      <c r="G5" s="236"/>
      <c r="H5" s="121"/>
      <c r="I5" s="121"/>
      <c r="J5" s="121"/>
      <c r="K5" s="121"/>
      <c r="L5" s="121"/>
      <c r="M5" s="121"/>
      <c r="N5" s="121"/>
      <c r="O5" s="121"/>
      <c r="P5" s="199"/>
      <c r="Q5" s="199"/>
    </row>
    <row r="6" spans="1:17">
      <c r="A6" s="154"/>
      <c r="B6" s="154"/>
      <c r="C6" s="154"/>
      <c r="D6" s="141"/>
      <c r="E6" s="141"/>
      <c r="F6" s="141"/>
      <c r="G6" s="188"/>
      <c r="H6" s="143"/>
      <c r="I6" s="143"/>
      <c r="J6" s="143"/>
      <c r="K6" s="143"/>
      <c r="L6" s="143"/>
      <c r="M6" s="143"/>
      <c r="N6" s="143"/>
      <c r="P6" s="199"/>
      <c r="Q6" s="199"/>
    </row>
    <row r="7" spans="1:17">
      <c r="A7" s="141"/>
      <c r="B7" s="141"/>
      <c r="C7" s="141"/>
      <c r="D7" s="142"/>
      <c r="E7" s="141"/>
      <c r="F7" s="141"/>
      <c r="G7" s="188"/>
      <c r="H7" s="341" t="s">
        <v>1345</v>
      </c>
      <c r="I7" s="341"/>
      <c r="J7" s="341" t="s">
        <v>1344</v>
      </c>
      <c r="K7" s="345"/>
      <c r="L7" s="204"/>
      <c r="M7" s="144"/>
      <c r="N7" s="144"/>
      <c r="O7" s="145"/>
      <c r="P7" s="199"/>
      <c r="Q7" s="199"/>
    </row>
    <row r="8" spans="1:17" ht="25.5">
      <c r="A8" s="276" t="s">
        <v>1346</v>
      </c>
      <c r="B8" s="276" t="s">
        <v>1347</v>
      </c>
      <c r="C8" s="280" t="s">
        <v>1358</v>
      </c>
      <c r="D8" s="147" t="s">
        <v>1360</v>
      </c>
      <c r="E8" s="146" t="s">
        <v>632</v>
      </c>
      <c r="F8" s="146" t="s">
        <v>633</v>
      </c>
      <c r="G8" s="146" t="s">
        <v>42</v>
      </c>
      <c r="H8" s="276" t="s">
        <v>1349</v>
      </c>
      <c r="I8" s="276" t="s">
        <v>1350</v>
      </c>
      <c r="J8" s="276" t="s">
        <v>1348</v>
      </c>
      <c r="K8" s="276" t="s">
        <v>1351</v>
      </c>
      <c r="L8" s="203" t="s">
        <v>1394</v>
      </c>
      <c r="M8" s="274" t="s">
        <v>1354</v>
      </c>
      <c r="N8" s="275" t="s">
        <v>1355</v>
      </c>
      <c r="O8" s="275" t="s">
        <v>1364</v>
      </c>
      <c r="P8" s="275" t="s">
        <v>1353</v>
      </c>
      <c r="Q8" s="148" t="s">
        <v>1356</v>
      </c>
    </row>
    <row r="9" spans="1:17" ht="51">
      <c r="A9" s="124" t="s">
        <v>619</v>
      </c>
      <c r="B9" s="124" t="s">
        <v>1279</v>
      </c>
      <c r="C9" s="125" t="s">
        <v>713</v>
      </c>
      <c r="D9" s="191">
        <v>43255</v>
      </c>
      <c r="E9" s="124">
        <v>3002</v>
      </c>
      <c r="F9" s="124" t="s">
        <v>1280</v>
      </c>
      <c r="G9" s="189" t="s">
        <v>12058</v>
      </c>
      <c r="H9" s="158"/>
      <c r="I9" s="158"/>
      <c r="J9" s="158"/>
      <c r="K9" s="158"/>
      <c r="L9" s="158"/>
      <c r="M9" s="227">
        <v>215000</v>
      </c>
      <c r="N9" s="227">
        <v>0</v>
      </c>
      <c r="O9" s="227">
        <v>1474900</v>
      </c>
      <c r="P9" s="227">
        <v>0</v>
      </c>
      <c r="Q9" s="234">
        <f t="shared" ref="Q9:Q14" si="0">+O9+P9</f>
        <v>1474900</v>
      </c>
    </row>
    <row r="10" spans="1:17" ht="51">
      <c r="A10" s="124">
        <v>287</v>
      </c>
      <c r="B10" s="124" t="s">
        <v>1309</v>
      </c>
      <c r="C10" s="125" t="s">
        <v>790</v>
      </c>
      <c r="D10" s="191">
        <v>43278</v>
      </c>
      <c r="E10" s="124">
        <v>4038</v>
      </c>
      <c r="F10" s="124" t="s">
        <v>12044</v>
      </c>
      <c r="G10" s="189" t="s">
        <v>12060</v>
      </c>
      <c r="H10" s="158"/>
      <c r="I10" s="158"/>
      <c r="J10" s="158"/>
      <c r="K10" s="158"/>
      <c r="L10" s="158"/>
      <c r="M10" s="227">
        <v>2302840.7400000002</v>
      </c>
      <c r="N10" s="227">
        <v>0</v>
      </c>
      <c r="O10" s="227">
        <v>15797487.476400003</v>
      </c>
      <c r="P10" s="227">
        <v>0</v>
      </c>
      <c r="Q10" s="234">
        <f t="shared" si="0"/>
        <v>15797487.476400003</v>
      </c>
    </row>
    <row r="11" spans="1:17" ht="63.75">
      <c r="A11" s="124">
        <v>291</v>
      </c>
      <c r="B11" s="124" t="s">
        <v>1278</v>
      </c>
      <c r="C11" s="125" t="s">
        <v>794</v>
      </c>
      <c r="D11" s="191">
        <v>43279</v>
      </c>
      <c r="E11" s="124">
        <v>4077</v>
      </c>
      <c r="F11" s="124" t="s">
        <v>12045</v>
      </c>
      <c r="G11" s="189" t="s">
        <v>12061</v>
      </c>
      <c r="H11" s="158"/>
      <c r="I11" s="158"/>
      <c r="J11" s="158"/>
      <c r="K11" s="158"/>
      <c r="L11" s="158"/>
      <c r="M11" s="227">
        <v>21446000</v>
      </c>
      <c r="N11" s="227">
        <v>0</v>
      </c>
      <c r="O11" s="227">
        <v>147119560</v>
      </c>
      <c r="P11" s="227">
        <v>0</v>
      </c>
      <c r="Q11" s="234">
        <f t="shared" si="0"/>
        <v>147119560</v>
      </c>
    </row>
    <row r="12" spans="1:17" ht="51">
      <c r="A12" s="124">
        <v>597</v>
      </c>
      <c r="B12" s="124" t="s">
        <v>1278</v>
      </c>
      <c r="C12" s="125" t="s">
        <v>3556</v>
      </c>
      <c r="D12" s="191">
        <v>43255</v>
      </c>
      <c r="E12" s="124">
        <v>3002</v>
      </c>
      <c r="F12" s="124" t="s">
        <v>12056</v>
      </c>
      <c r="G12" s="189" t="s">
        <v>12058</v>
      </c>
      <c r="H12" s="158"/>
      <c r="I12" s="158"/>
      <c r="J12" s="158"/>
      <c r="K12" s="158"/>
      <c r="L12" s="158"/>
      <c r="M12" s="227">
        <v>0</v>
      </c>
      <c r="N12" s="227">
        <v>215000</v>
      </c>
      <c r="O12" s="227">
        <v>0</v>
      </c>
      <c r="P12" s="227">
        <v>1904899.9999999998</v>
      </c>
      <c r="Q12" s="234">
        <f t="shared" si="0"/>
        <v>1904899.9999999998</v>
      </c>
    </row>
    <row r="13" spans="1:17" ht="51">
      <c r="A13" s="124" t="s">
        <v>619</v>
      </c>
      <c r="B13" s="124" t="s">
        <v>1279</v>
      </c>
      <c r="C13" s="125" t="s">
        <v>713</v>
      </c>
      <c r="D13" s="191">
        <v>43278</v>
      </c>
      <c r="E13" s="124">
        <v>4038</v>
      </c>
      <c r="F13" s="124" t="s">
        <v>1280</v>
      </c>
      <c r="G13" s="189" t="s">
        <v>12060</v>
      </c>
      <c r="H13" s="158"/>
      <c r="I13" s="158"/>
      <c r="J13" s="158"/>
      <c r="K13" s="158"/>
      <c r="L13" s="158"/>
      <c r="M13" s="227">
        <v>0</v>
      </c>
      <c r="N13" s="227">
        <v>2302840.7400000002</v>
      </c>
      <c r="O13" s="227">
        <v>0</v>
      </c>
      <c r="P13" s="227">
        <v>20403168.9564</v>
      </c>
      <c r="Q13" s="234">
        <f t="shared" si="0"/>
        <v>20403168.9564</v>
      </c>
    </row>
    <row r="14" spans="1:17" ht="63.75">
      <c r="A14" s="124" t="s">
        <v>619</v>
      </c>
      <c r="B14" s="124" t="s">
        <v>1279</v>
      </c>
      <c r="C14" s="125" t="s">
        <v>713</v>
      </c>
      <c r="D14" s="191">
        <v>43279</v>
      </c>
      <c r="E14" s="124">
        <v>4077</v>
      </c>
      <c r="F14" s="124" t="s">
        <v>1280</v>
      </c>
      <c r="G14" s="189" t="s">
        <v>12061</v>
      </c>
      <c r="H14" s="158"/>
      <c r="I14" s="158"/>
      <c r="J14" s="158"/>
      <c r="K14" s="158"/>
      <c r="L14" s="158"/>
      <c r="M14" s="227">
        <v>0</v>
      </c>
      <c r="N14" s="227">
        <v>21446000</v>
      </c>
      <c r="O14" s="227">
        <v>0</v>
      </c>
      <c r="P14" s="227">
        <v>190011560</v>
      </c>
      <c r="Q14" s="234">
        <f t="shared" si="0"/>
        <v>190011560</v>
      </c>
    </row>
    <row r="15" spans="1:17" s="163" customFormat="1">
      <c r="A15" s="133"/>
      <c r="B15" s="133"/>
      <c r="C15" s="159"/>
      <c r="D15" s="160"/>
      <c r="E15" s="161"/>
      <c r="F15" s="161"/>
      <c r="G15" s="161"/>
      <c r="H15" s="133"/>
      <c r="I15" s="133"/>
      <c r="J15" s="133"/>
      <c r="K15" s="133"/>
      <c r="L15" s="200"/>
      <c r="M15" s="162"/>
      <c r="N15" s="162"/>
      <c r="O15" s="156"/>
      <c r="P15" s="156"/>
      <c r="Q15" s="157"/>
    </row>
    <row r="16" spans="1:17">
      <c r="A16" s="166"/>
      <c r="B16" s="166"/>
      <c r="C16" s="164"/>
      <c r="D16" s="225"/>
      <c r="E16" s="225"/>
      <c r="F16" s="225"/>
      <c r="G16" s="347" t="s">
        <v>637</v>
      </c>
      <c r="H16" s="342"/>
      <c r="I16" s="342"/>
      <c r="J16" s="342"/>
      <c r="K16" s="348"/>
      <c r="L16" s="201"/>
      <c r="M16" s="153">
        <f>+SUBTOTAL(9,M9:M14)</f>
        <v>23963840.740000002</v>
      </c>
      <c r="N16" s="153">
        <f>+SUBTOTAL(9,N9:N14)</f>
        <v>23963840.740000002</v>
      </c>
      <c r="O16" s="153">
        <f>+SUBTOTAL(9,O9:O14)</f>
        <v>164391947.47640002</v>
      </c>
      <c r="P16" s="153">
        <f>+SUBTOTAL(9,P9:P14)</f>
        <v>212319628.95640001</v>
      </c>
      <c r="Q16" s="153">
        <f>+O16+P16</f>
        <v>376711576.43280005</v>
      </c>
    </row>
    <row r="17" spans="1:14">
      <c r="A17" s="167"/>
      <c r="B17" s="167"/>
      <c r="C17" s="165"/>
      <c r="D17" s="226"/>
      <c r="E17" s="226"/>
      <c r="F17" s="226"/>
      <c r="G17" s="237"/>
      <c r="H17" s="155"/>
      <c r="I17" s="155"/>
      <c r="J17" s="155"/>
      <c r="K17" s="155"/>
      <c r="L17" s="155"/>
      <c r="M17" s="155"/>
      <c r="N17" s="155"/>
    </row>
    <row r="18" spans="1:14">
      <c r="A18" s="134"/>
      <c r="B18" s="134"/>
    </row>
    <row r="19" spans="1:14">
      <c r="A19" s="134"/>
      <c r="B19" s="134"/>
    </row>
  </sheetData>
  <sheetProtection formatCells="0" formatColumns="0" formatRows="0" sort="0" autoFilter="0" pivotTables="0"/>
  <autoFilter ref="A8:Q12"/>
  <mergeCells count="3">
    <mergeCell ref="G16:K16"/>
    <mergeCell ref="H7:I7"/>
    <mergeCell ref="J7:K7"/>
  </mergeCells>
  <pageMargins left="0.39370078740157483" right="0.43307086614173229" top="0.74803149606299213" bottom="0.74803149606299213" header="0.31496062992125984" footer="0.31496062992125984"/>
  <pageSetup scale="5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FORM. 9</vt:lpstr>
      <vt:lpstr>CONCEPTOS</vt:lpstr>
      <vt:lpstr>bd_lista</vt:lpstr>
      <vt:lpstr>RESUMEN</vt:lpstr>
      <vt:lpstr>CONCEPTOS.</vt:lpstr>
      <vt:lpstr>CUT MN</vt:lpstr>
      <vt:lpstr>CUT ME</vt:lpstr>
      <vt:lpstr>TRL MN</vt:lpstr>
      <vt:lpstr>TRL ME</vt:lpstr>
      <vt:lpstr>CDI</vt:lpstr>
      <vt:lpstr>LISTA</vt:lpstr>
      <vt:lpstr>CDI!Área_de_impresión</vt:lpstr>
      <vt:lpstr>CONCEPTOS!Área_de_impresión</vt:lpstr>
      <vt:lpstr>CONCEPTOS.!Área_de_impresión</vt:lpstr>
      <vt:lpstr>'CUT ME'!Área_de_impresión</vt:lpstr>
      <vt:lpstr>'CUT MN'!Área_de_impresión</vt:lpstr>
      <vt:lpstr>'FORM. 9'!Área_de_impresión</vt:lpstr>
      <vt:lpstr>LISTA!Área_de_impresión</vt:lpstr>
      <vt:lpstr>RESUMEN!Área_de_impresión</vt:lpstr>
      <vt:lpstr>'TRL MN'!Área_de_impresión</vt:lpstr>
      <vt:lpstr>CDI!Títulos_a_imprimir</vt:lpstr>
      <vt:lpstr>'CUT ME'!Títulos_a_imprimir</vt:lpstr>
      <vt:lpstr>'CUT MN'!Títulos_a_imprimir</vt:lpstr>
      <vt:lpstr>LISTA!Títulos_a_imprimir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 Cuba Calle</cp:lastModifiedBy>
  <cp:lastPrinted>2018-07-04T23:12:49Z</cp:lastPrinted>
  <dcterms:created xsi:type="dcterms:W3CDTF">2014-07-03T21:21:01Z</dcterms:created>
  <dcterms:modified xsi:type="dcterms:W3CDTF">2018-08-08T15:37:21Z</dcterms:modified>
</cp:coreProperties>
</file>